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6.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7.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8.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4.xml" ContentType="application/vnd.openxmlformats-officedocument.spreadsheetml.table+xml"/>
  <Override PartName="/xl/tables/table25.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6.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30.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31.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2.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7.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8.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9.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40.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6.xml" ContentType="application/vnd.openxmlformats-officedocument.spreadsheetml.table+xml"/>
  <Override PartName="/xl/tables/table47.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48.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9.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50.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51.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2.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FCBC4F4C-1096-453F-81AC-7D48434BFBFD}" xr6:coauthVersionLast="43" xr6:coauthVersionMax="43" xr10:uidLastSave="{00000000-0000-0000-0000-000000000000}"/>
  <bookViews>
    <workbookView xWindow="-19310" yWindow="-110" windowWidth="19420" windowHeight="10420" tabRatio="772" firstSheet="12" activeTab="21" xr2:uid="{00000000-000D-0000-FFFF-FFFF00000000}"/>
  </bookViews>
  <sheets>
    <sheet name="MAIN PAGE" sheetId="54" r:id="rId1"/>
    <sheet name="flame-structures" sheetId="141" r:id="rId2"/>
    <sheet name="body-original" sheetId="25" state="hidden" r:id="rId3"/>
    <sheet name="Sheet15" sheetId="150" r:id="rId4"/>
    <sheet name="body" sheetId="40" r:id="rId5"/>
    <sheet name="construction-original" sheetId="26" state="hidden" r:id="rId6"/>
    <sheet name="construction" sheetId="41" r:id="rId7"/>
    <sheet name="ecm-original" sheetId="27" r:id="rId8"/>
    <sheet name="ecm" sheetId="42" r:id="rId9"/>
    <sheet name="propulsion-original" sheetId="28" state="hidden" r:id="rId10"/>
    <sheet name="propulsion" sheetId="43" r:id="rId11"/>
    <sheet name="propulsionsounds-original" sheetId="29" r:id="rId12"/>
    <sheet name="propulsionsounds" sheetId="44" r:id="rId13"/>
    <sheet name="propulsiontype-original" sheetId="30" state="hidden" r:id="rId14"/>
    <sheet name="propulsiontype" sheetId="45" r:id="rId15"/>
    <sheet name="repair-original" sheetId="31" state="hidden" r:id="rId16"/>
    <sheet name="repair" sheetId="46" r:id="rId17"/>
    <sheet name="research-original" sheetId="32"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H4" i="47" l="1"/>
  <c r="AH5" i="47"/>
  <c r="AH6" i="47"/>
  <c r="AH7" i="47"/>
  <c r="AH8" i="47"/>
  <c r="AH9" i="47"/>
  <c r="AH10" i="47"/>
  <c r="AH11" i="47"/>
  <c r="AH12" i="47"/>
  <c r="AH13" i="47"/>
  <c r="AH14" i="47"/>
  <c r="AH15" i="47"/>
  <c r="AH16" i="47"/>
  <c r="AH17" i="47"/>
  <c r="AH18" i="47"/>
  <c r="AH19" i="47"/>
  <c r="AH20" i="47"/>
  <c r="AH21" i="47"/>
  <c r="AH22" i="47"/>
  <c r="AH23" i="47"/>
  <c r="AH24" i="47"/>
  <c r="AH25" i="47"/>
  <c r="AH26" i="47"/>
  <c r="AH27" i="47"/>
  <c r="AH28" i="47"/>
  <c r="AH29" i="47"/>
  <c r="AH30" i="47"/>
  <c r="AH31" i="47"/>
  <c r="AH32" i="47"/>
  <c r="AH33" i="47"/>
  <c r="AH34" i="47"/>
  <c r="AH35" i="47"/>
  <c r="AH36" i="47"/>
  <c r="AH37" i="47"/>
  <c r="AH38" i="47"/>
  <c r="AH39" i="47"/>
  <c r="AH40" i="47"/>
  <c r="AH41" i="47"/>
  <c r="AH42" i="47"/>
  <c r="AH43" i="47"/>
  <c r="AH44" i="47"/>
  <c r="AH45" i="47"/>
  <c r="AH46" i="47"/>
  <c r="AH47" i="47"/>
  <c r="AH48" i="47"/>
  <c r="AH49" i="47"/>
  <c r="AH50" i="47"/>
  <c r="AH51" i="47"/>
  <c r="AH52" i="47"/>
  <c r="AH53" i="47"/>
  <c r="AH54" i="47"/>
  <c r="AH55" i="47"/>
  <c r="AH56" i="47"/>
  <c r="AH57" i="47"/>
  <c r="AH58" i="47"/>
  <c r="AH59" i="47"/>
  <c r="AH60" i="47"/>
  <c r="AH61" i="47"/>
  <c r="AH62" i="47"/>
  <c r="AH63" i="47"/>
  <c r="AH64" i="47"/>
  <c r="AH65" i="47"/>
  <c r="AH66" i="47"/>
  <c r="AH67" i="47"/>
  <c r="AH68" i="47"/>
  <c r="AH69" i="47"/>
  <c r="AH70" i="47"/>
  <c r="AH71" i="47"/>
  <c r="AH72" i="47"/>
  <c r="AH73" i="47"/>
  <c r="AH74" i="47"/>
  <c r="AH75" i="47"/>
  <c r="AH76" i="47"/>
  <c r="AH77" i="47"/>
  <c r="AH78" i="47"/>
  <c r="AH79" i="47"/>
  <c r="AH80" i="47"/>
  <c r="AH81" i="47"/>
  <c r="AH82" i="47"/>
  <c r="AH83" i="47"/>
  <c r="AH84" i="47"/>
  <c r="AH85" i="47"/>
  <c r="AH86" i="47"/>
  <c r="AH87" i="47"/>
  <c r="AH88" i="47"/>
  <c r="AH89" i="47"/>
  <c r="AH90" i="47"/>
  <c r="AH91" i="47"/>
  <c r="AH92" i="47"/>
  <c r="AH93" i="47"/>
  <c r="AH94" i="47"/>
  <c r="AH95" i="47"/>
  <c r="AH96" i="47"/>
  <c r="AH97" i="47"/>
  <c r="AH98" i="47"/>
  <c r="AH99" i="47"/>
  <c r="AH100" i="47"/>
  <c r="AH101" i="47"/>
  <c r="AH102" i="47"/>
  <c r="AH103" i="47"/>
  <c r="AH104" i="47"/>
  <c r="AH105" i="47"/>
  <c r="AH106" i="47"/>
  <c r="AH107" i="47"/>
  <c r="AH108" i="47"/>
  <c r="AH109" i="47"/>
  <c r="AH110" i="47"/>
  <c r="AH111" i="47"/>
  <c r="AH112" i="47"/>
  <c r="AH113" i="47"/>
  <c r="AH114" i="47"/>
  <c r="AH115" i="47"/>
  <c r="AH116" i="47"/>
  <c r="AH117" i="47"/>
  <c r="AH118" i="47"/>
  <c r="AH119" i="47"/>
  <c r="AH120" i="47"/>
  <c r="AH121" i="47"/>
  <c r="AH122" i="47"/>
  <c r="AH123" i="47"/>
  <c r="AH124" i="47"/>
  <c r="AH125" i="47"/>
  <c r="AH126" i="47"/>
  <c r="AH127" i="47"/>
  <c r="AH128" i="47"/>
  <c r="AH129" i="47"/>
  <c r="AH130" i="47"/>
  <c r="AH131" i="47"/>
  <c r="AH132" i="47"/>
  <c r="AH133" i="47"/>
  <c r="AH134" i="47"/>
  <c r="AH135" i="47"/>
  <c r="AH136" i="47"/>
  <c r="AH137" i="47"/>
  <c r="AH138" i="47"/>
  <c r="AH139" i="47"/>
  <c r="AH140" i="47"/>
  <c r="AH141" i="47"/>
  <c r="AH142" i="47"/>
  <c r="AH143" i="47"/>
  <c r="AH144" i="47"/>
  <c r="AH145" i="47"/>
  <c r="AH146" i="47"/>
  <c r="AH147" i="47"/>
  <c r="AH148" i="47"/>
  <c r="AH149" i="47"/>
  <c r="AH150" i="47"/>
  <c r="AH151" i="47"/>
  <c r="AH152" i="47"/>
  <c r="AH153" i="47"/>
  <c r="AH154" i="47"/>
  <c r="AH155" i="47"/>
  <c r="AH156" i="47"/>
  <c r="AH157" i="47"/>
  <c r="AH158" i="47"/>
  <c r="AH159" i="47"/>
  <c r="AH160" i="47"/>
  <c r="AH161" i="47"/>
  <c r="AH162" i="47"/>
  <c r="AH163" i="47"/>
  <c r="AH164" i="47"/>
  <c r="AH165" i="47"/>
  <c r="AH166" i="47"/>
  <c r="AH167" i="47"/>
  <c r="AH168" i="47"/>
  <c r="AH169" i="47"/>
  <c r="AH170" i="47"/>
  <c r="AH171" i="47"/>
  <c r="AH172" i="47"/>
  <c r="AH173" i="47"/>
  <c r="AH174" i="47"/>
  <c r="AH175" i="47"/>
  <c r="AH176" i="47"/>
  <c r="AH177" i="47"/>
  <c r="AH178" i="47"/>
  <c r="AH179" i="47"/>
  <c r="AH180" i="47"/>
  <c r="AH181" i="47"/>
  <c r="AH182" i="47"/>
  <c r="AH183" i="47"/>
  <c r="AH184" i="47"/>
  <c r="AH185" i="47"/>
  <c r="AH186" i="47"/>
  <c r="AH187" i="47"/>
  <c r="AH188" i="47"/>
  <c r="AH189" i="47"/>
  <c r="AH190" i="47"/>
  <c r="AH191" i="47"/>
  <c r="AH192" i="47"/>
  <c r="AH193" i="47"/>
  <c r="AH194" i="47"/>
  <c r="AH195" i="47"/>
  <c r="AH196" i="47"/>
  <c r="AH197" i="47"/>
  <c r="AH198" i="47"/>
  <c r="AH199" i="47"/>
  <c r="AH200" i="47"/>
  <c r="AH201" i="47"/>
  <c r="AH202" i="47"/>
  <c r="AH203" i="47"/>
  <c r="AH204" i="47"/>
  <c r="AH205" i="47"/>
  <c r="AH206" i="47"/>
  <c r="AH207" i="47"/>
  <c r="AH208" i="47"/>
  <c r="AH209" i="47"/>
  <c r="AH210" i="47"/>
  <c r="AH211" i="47"/>
  <c r="AH212" i="47"/>
  <c r="AH213" i="47"/>
  <c r="AH214" i="47"/>
  <c r="AH215" i="47"/>
  <c r="AH216" i="47"/>
  <c r="AH217" i="47"/>
  <c r="AH218" i="47"/>
  <c r="AH219" i="47"/>
  <c r="AH220" i="47"/>
  <c r="AH221" i="47"/>
  <c r="AH222" i="47"/>
  <c r="AH223" i="47"/>
  <c r="AH224" i="47"/>
  <c r="AH225" i="47"/>
  <c r="AH226" i="47"/>
  <c r="AH227" i="47"/>
  <c r="AH228" i="47"/>
  <c r="AH229" i="47"/>
  <c r="AH230" i="47"/>
  <c r="AH231" i="47"/>
  <c r="AH232" i="47"/>
  <c r="AH233" i="47"/>
  <c r="AH234" i="47"/>
  <c r="AH235" i="47"/>
  <c r="AH236" i="47"/>
  <c r="AH237" i="47"/>
  <c r="AH238" i="47"/>
  <c r="AH239" i="47"/>
  <c r="AH240" i="47"/>
  <c r="AH241" i="47"/>
  <c r="AH242" i="47"/>
  <c r="AH243" i="47"/>
  <c r="AH244" i="47"/>
  <c r="AH245" i="47"/>
  <c r="AH246" i="47"/>
  <c r="AH247" i="47"/>
  <c r="AH248" i="47"/>
  <c r="AH249" i="47"/>
  <c r="AH250" i="47"/>
  <c r="AH251" i="47"/>
  <c r="AH252" i="47"/>
  <c r="AH253" i="47"/>
  <c r="AH254" i="47"/>
  <c r="AH255" i="47"/>
  <c r="AH256" i="47"/>
  <c r="AH257" i="47"/>
  <c r="AH258" i="47"/>
  <c r="AH259" i="47"/>
  <c r="AH260" i="47"/>
  <c r="AH261" i="47"/>
  <c r="AH262" i="47"/>
  <c r="AH263" i="47"/>
  <c r="AH264" i="47"/>
  <c r="AH265" i="47"/>
  <c r="AH266" i="47"/>
  <c r="AH267" i="47"/>
  <c r="AH268" i="47"/>
  <c r="AH269" i="47"/>
  <c r="AH270" i="47"/>
  <c r="AH271" i="47"/>
  <c r="AH272" i="47"/>
  <c r="AH273" i="47"/>
  <c r="AH274" i="47"/>
  <c r="AH275" i="47"/>
  <c r="AH276" i="47"/>
  <c r="AH277" i="47"/>
  <c r="AH278" i="47"/>
  <c r="AH279" i="47"/>
  <c r="AH280" i="47"/>
  <c r="AH281" i="47"/>
  <c r="AH282" i="47"/>
  <c r="AH283" i="47"/>
  <c r="AH284" i="47"/>
  <c r="AH285" i="47"/>
  <c r="AH286" i="47"/>
  <c r="AH287" i="47"/>
  <c r="AH288" i="47"/>
  <c r="AH289" i="47"/>
  <c r="AH290" i="47"/>
  <c r="AH291" i="47"/>
  <c r="AH292" i="47"/>
  <c r="AH293" i="47"/>
  <c r="AH294" i="47"/>
  <c r="AH295" i="47"/>
  <c r="AH296" i="47"/>
  <c r="AH297" i="47"/>
  <c r="AH298" i="47"/>
  <c r="AH299" i="47"/>
  <c r="AH300" i="47"/>
  <c r="AH301" i="47"/>
  <c r="AH302" i="47"/>
  <c r="AH303" i="47"/>
  <c r="AH304" i="47"/>
  <c r="AH305" i="47"/>
  <c r="AH306" i="47"/>
  <c r="AH307" i="47"/>
  <c r="AH308" i="47"/>
  <c r="AH309" i="47"/>
  <c r="AH310" i="47"/>
  <c r="AH311" i="47"/>
  <c r="AH312" i="47"/>
  <c r="AH313" i="47"/>
  <c r="AH314" i="47"/>
  <c r="AH315" i="47"/>
  <c r="AH316" i="47"/>
  <c r="AH317" i="47"/>
  <c r="AH318" i="47"/>
  <c r="AH319" i="47"/>
  <c r="AH320" i="47"/>
  <c r="AH321" i="47"/>
  <c r="AH322" i="47"/>
  <c r="AH323" i="47"/>
  <c r="AH324" i="47"/>
  <c r="AH325" i="47"/>
  <c r="AH326" i="47"/>
  <c r="AH327" i="47"/>
  <c r="AH328" i="47"/>
  <c r="AH329" i="47"/>
  <c r="AH330" i="47"/>
  <c r="AH331" i="47"/>
  <c r="AH332" i="47"/>
  <c r="AH333" i="47"/>
  <c r="AH334" i="47"/>
  <c r="AH335" i="47"/>
  <c r="AH336" i="47"/>
  <c r="AH337" i="47"/>
  <c r="AH338" i="47"/>
  <c r="AH339" i="47"/>
  <c r="AH340" i="47"/>
  <c r="AH341" i="47"/>
  <c r="AH342" i="47"/>
  <c r="AH343" i="47"/>
  <c r="AH344" i="47"/>
  <c r="AH345" i="47"/>
  <c r="AH346" i="47"/>
  <c r="AH347" i="47"/>
  <c r="AH348" i="47"/>
  <c r="AH349" i="47"/>
  <c r="AH350" i="47"/>
  <c r="AH351" i="47"/>
  <c r="AH352" i="47"/>
  <c r="AH353" i="47"/>
  <c r="AH354" i="47"/>
  <c r="AH355" i="47"/>
  <c r="AH356" i="47"/>
  <c r="AH357" i="47"/>
  <c r="AH358" i="47"/>
  <c r="AH359" i="47"/>
  <c r="AH360" i="47"/>
  <c r="AH361" i="47"/>
  <c r="AH362" i="47"/>
  <c r="AH363" i="47"/>
  <c r="AH364" i="47"/>
  <c r="AH365" i="47"/>
  <c r="AH366" i="47"/>
  <c r="AH367" i="47"/>
  <c r="AH368" i="47"/>
  <c r="AH369" i="47"/>
  <c r="AH370" i="47"/>
  <c r="AH371" i="47"/>
  <c r="AH372" i="47"/>
  <c r="AH373" i="47"/>
  <c r="AH374" i="47"/>
  <c r="AH375" i="47"/>
  <c r="AH376" i="47"/>
  <c r="AH377" i="47"/>
  <c r="AH378" i="47"/>
  <c r="AH379" i="47"/>
  <c r="AH380" i="47"/>
  <c r="AH381" i="47"/>
  <c r="AH382" i="47"/>
  <c r="AH383" i="47"/>
  <c r="AH384" i="47"/>
  <c r="AH385" i="47"/>
  <c r="AH386" i="47"/>
  <c r="AH387" i="47"/>
  <c r="AH388" i="47"/>
  <c r="AH389" i="47"/>
  <c r="AH390" i="47"/>
  <c r="AH391" i="47"/>
  <c r="AH392" i="47"/>
  <c r="AH393" i="47"/>
  <c r="AH394" i="47"/>
  <c r="AH395" i="47"/>
  <c r="AH396" i="47"/>
  <c r="AH397" i="47"/>
  <c r="AH398" i="47"/>
  <c r="AH399" i="47"/>
  <c r="AH400" i="47"/>
  <c r="AH401" i="47"/>
  <c r="AH402" i="47"/>
  <c r="AH403" i="47"/>
  <c r="AH404" i="47"/>
  <c r="AH405" i="47"/>
  <c r="AH406" i="47"/>
  <c r="AH407" i="47"/>
  <c r="AH408" i="47"/>
  <c r="AH409" i="47"/>
  <c r="AH410" i="47"/>
  <c r="AH411" i="47"/>
  <c r="AH412" i="47"/>
  <c r="AH413" i="47"/>
  <c r="AH414" i="47"/>
  <c r="AH415" i="47"/>
  <c r="AH416" i="47"/>
  <c r="AH417" i="47"/>
  <c r="AH418" i="47"/>
  <c r="AH419" i="47"/>
  <c r="AH420" i="47"/>
  <c r="AH421" i="47"/>
  <c r="AH422" i="47"/>
  <c r="AH423" i="47"/>
  <c r="AH424" i="47"/>
  <c r="AH425" i="47"/>
  <c r="AH426" i="47"/>
  <c r="AH427" i="47"/>
  <c r="AH428" i="47"/>
  <c r="AH429" i="47"/>
  <c r="AH430" i="47"/>
  <c r="AH431" i="47"/>
  <c r="AH432" i="47"/>
  <c r="AH433" i="47"/>
  <c r="AH434" i="47"/>
  <c r="AH435" i="47"/>
  <c r="AH436" i="47"/>
  <c r="AH437" i="47"/>
  <c r="AH438" i="47"/>
  <c r="AH439" i="47"/>
  <c r="AH440" i="47"/>
  <c r="AH441" i="47"/>
  <c r="AH442" i="47"/>
  <c r="AH443" i="47"/>
  <c r="AH444" i="47"/>
  <c r="AH445" i="47"/>
  <c r="AH446" i="47"/>
  <c r="AH447" i="47"/>
  <c r="AH448" i="47"/>
  <c r="AH449" i="47"/>
  <c r="AH450" i="47"/>
  <c r="AH451" i="47"/>
  <c r="AH452" i="47"/>
  <c r="AH453" i="47"/>
  <c r="AH454" i="47"/>
  <c r="AH455" i="47"/>
  <c r="AH456" i="47"/>
  <c r="AH457" i="47"/>
  <c r="AH458" i="47"/>
  <c r="AH459" i="47"/>
  <c r="AH460" i="47"/>
  <c r="AH461" i="47"/>
  <c r="AH462" i="47"/>
  <c r="AH463" i="47"/>
  <c r="AH464" i="47"/>
  <c r="AH465" i="47"/>
  <c r="AH466" i="47"/>
  <c r="AH467" i="47"/>
  <c r="AH468" i="47"/>
  <c r="AH469" i="47"/>
  <c r="AH470" i="47"/>
  <c r="AH471" i="47"/>
  <c r="AH472" i="47"/>
  <c r="AH473" i="47"/>
  <c r="AH474" i="47"/>
  <c r="AH475" i="47"/>
  <c r="AH476" i="47"/>
  <c r="AH477" i="47"/>
  <c r="AH478" i="47"/>
  <c r="AH479" i="47"/>
  <c r="AH480" i="47"/>
  <c r="AH481" i="47"/>
  <c r="AH482" i="47"/>
  <c r="AH483" i="47"/>
  <c r="AH484" i="47"/>
  <c r="AH485" i="47"/>
  <c r="AH486" i="47"/>
  <c r="AH487" i="47"/>
  <c r="AH488" i="47"/>
  <c r="AH489" i="47"/>
  <c r="AH490" i="47"/>
  <c r="AH491" i="47"/>
  <c r="AH492" i="47"/>
  <c r="AH493" i="47"/>
  <c r="AH494" i="47"/>
  <c r="AH495" i="47"/>
  <c r="AH496" i="47"/>
  <c r="AH497" i="47"/>
  <c r="AH498" i="47"/>
  <c r="AH499" i="47"/>
  <c r="AH500" i="47"/>
  <c r="AH501" i="47"/>
  <c r="AH502" i="47"/>
  <c r="AH503" i="47"/>
  <c r="AH504" i="47"/>
  <c r="AH505" i="47"/>
  <c r="AH506" i="47"/>
  <c r="AH507" i="47"/>
  <c r="AH508" i="47"/>
  <c r="AH509" i="47"/>
  <c r="AH510" i="47"/>
  <c r="AH511" i="47"/>
  <c r="AH512" i="47"/>
  <c r="AH513" i="47"/>
  <c r="AH514" i="47"/>
  <c r="AH515" i="47"/>
  <c r="AH516" i="47"/>
  <c r="AH517" i="47"/>
  <c r="AH518" i="47"/>
  <c r="AH519" i="47"/>
  <c r="AH520" i="47"/>
  <c r="AH521" i="47"/>
  <c r="AH522" i="47"/>
  <c r="AH523" i="47"/>
  <c r="AH524" i="47"/>
  <c r="AH525" i="47"/>
  <c r="AH526" i="47"/>
  <c r="AH527" i="47"/>
  <c r="AH528" i="47"/>
  <c r="AH529" i="47"/>
  <c r="AH530" i="47"/>
  <c r="AH531" i="47"/>
  <c r="AH532" i="47"/>
  <c r="AH533" i="47"/>
  <c r="AH534" i="47"/>
  <c r="AH535" i="47"/>
  <c r="AH536" i="47"/>
  <c r="AH537" i="47"/>
  <c r="AH538" i="47"/>
  <c r="AH539" i="47"/>
  <c r="AH540" i="47"/>
  <c r="AH541" i="47"/>
  <c r="AH542" i="47"/>
  <c r="AH543" i="47"/>
  <c r="AH544" i="47"/>
  <c r="AH545" i="47"/>
  <c r="AH546" i="47"/>
  <c r="AH547" i="47"/>
  <c r="AH548" i="47"/>
  <c r="AH549" i="47"/>
  <c r="AH550" i="47"/>
  <c r="AH551" i="47"/>
  <c r="AH552" i="47"/>
  <c r="AH553" i="47"/>
  <c r="AH554" i="47"/>
  <c r="AH555" i="47"/>
  <c r="AH556" i="47"/>
  <c r="AH557" i="47"/>
  <c r="AH558" i="47"/>
  <c r="AH559" i="47"/>
  <c r="AH560" i="47"/>
  <c r="AH561" i="47"/>
  <c r="AH562" i="47"/>
  <c r="AH563" i="47"/>
  <c r="AH564" i="47"/>
  <c r="AH565" i="47"/>
  <c r="AH566" i="47"/>
  <c r="AH567" i="47"/>
  <c r="AH568" i="47"/>
  <c r="AH569" i="47"/>
  <c r="AH570" i="47"/>
  <c r="AH571" i="47"/>
  <c r="AH572" i="47"/>
  <c r="AH573" i="47"/>
  <c r="AH574" i="47"/>
  <c r="AH575" i="47"/>
  <c r="AH576" i="47"/>
  <c r="AH577" i="47"/>
  <c r="AH578" i="47"/>
  <c r="AH579" i="47"/>
  <c r="AH580" i="47"/>
  <c r="AH581" i="47"/>
  <c r="AH582" i="47"/>
  <c r="AH583" i="47"/>
  <c r="AH584" i="47"/>
  <c r="AH585" i="47"/>
  <c r="AH586" i="47"/>
  <c r="AH587" i="47"/>
  <c r="AH588" i="47"/>
  <c r="AH589" i="47"/>
  <c r="AH590" i="47"/>
  <c r="AH591" i="47"/>
  <c r="AH592" i="47"/>
  <c r="AH593" i="47"/>
  <c r="AH594" i="47"/>
  <c r="AH595" i="47"/>
  <c r="AH596" i="47"/>
  <c r="AH597" i="47"/>
  <c r="AH598" i="47"/>
  <c r="AH599" i="47"/>
  <c r="AH600" i="47"/>
  <c r="AH601" i="47"/>
  <c r="AH602" i="47"/>
  <c r="AH603" i="47"/>
  <c r="AH604" i="47"/>
  <c r="AH605" i="47"/>
  <c r="AH606" i="47"/>
  <c r="AH607" i="47"/>
  <c r="AH608" i="47"/>
  <c r="AH609" i="47"/>
  <c r="AH610" i="47"/>
  <c r="AH611" i="47"/>
  <c r="AH612" i="47"/>
  <c r="AH613" i="47"/>
  <c r="AH614" i="47"/>
  <c r="AH615" i="47"/>
  <c r="AH616" i="47"/>
  <c r="AH617" i="47"/>
  <c r="AH618" i="47"/>
  <c r="AH619" i="47"/>
  <c r="AH620" i="47"/>
  <c r="AH621" i="47"/>
  <c r="AH622" i="47"/>
  <c r="AH623" i="47"/>
  <c r="AH624" i="47"/>
  <c r="AH625" i="47"/>
  <c r="AH626" i="47"/>
  <c r="AH627" i="47"/>
  <c r="AH628" i="47"/>
  <c r="AH629" i="47"/>
  <c r="AH630" i="47"/>
  <c r="AH631" i="47"/>
  <c r="AH632" i="47"/>
  <c r="AH633" i="47"/>
  <c r="AH634" i="47"/>
  <c r="AH635" i="47"/>
  <c r="AH636" i="47"/>
  <c r="AH637" i="47"/>
  <c r="AH638" i="47"/>
  <c r="AH639" i="47"/>
  <c r="AH640" i="47"/>
  <c r="AH641" i="47"/>
  <c r="AH642" i="47"/>
  <c r="AH643" i="47"/>
  <c r="AH644" i="47"/>
  <c r="AH645" i="47"/>
  <c r="AH646" i="47"/>
  <c r="AH647" i="47"/>
  <c r="AH648" i="47"/>
  <c r="AH649" i="47"/>
  <c r="AH650" i="47"/>
  <c r="AH651" i="47"/>
  <c r="AH652" i="47"/>
  <c r="AH653" i="47"/>
  <c r="AH654" i="47"/>
  <c r="AH655" i="47"/>
  <c r="AH656" i="47"/>
  <c r="AH657" i="47"/>
  <c r="AH658" i="47"/>
  <c r="AH659" i="47"/>
  <c r="AH660" i="47"/>
  <c r="AH661" i="47"/>
  <c r="AH662" i="47"/>
  <c r="AH663" i="47"/>
  <c r="AH664" i="47"/>
  <c r="AH665" i="47"/>
  <c r="AH666" i="47"/>
  <c r="AH667" i="47"/>
  <c r="AH668" i="47"/>
  <c r="AH669" i="47"/>
  <c r="AH670" i="47"/>
  <c r="AH671" i="47"/>
  <c r="AH672" i="47"/>
  <c r="AH673" i="47"/>
  <c r="AH674" i="47"/>
  <c r="AH675" i="47"/>
  <c r="AH676" i="47"/>
  <c r="AH677" i="47"/>
  <c r="AH678" i="47"/>
  <c r="AH679" i="47"/>
  <c r="AH680" i="47"/>
  <c r="AH681" i="47"/>
  <c r="AH682" i="47"/>
  <c r="AH683" i="47"/>
  <c r="AH684" i="47"/>
  <c r="AH685" i="47"/>
  <c r="AH686" i="47"/>
  <c r="AH687" i="47"/>
  <c r="AH688" i="47"/>
  <c r="AH689" i="47"/>
  <c r="AH690" i="47"/>
  <c r="AH691" i="47"/>
  <c r="AH692" i="47"/>
  <c r="AH693" i="47"/>
  <c r="AH694" i="47"/>
  <c r="AH695" i="47"/>
  <c r="AH696" i="47"/>
  <c r="AH697" i="47"/>
  <c r="AH698" i="47"/>
  <c r="AH699" i="47"/>
  <c r="AH700" i="47"/>
  <c r="AH701" i="47"/>
  <c r="AH702" i="47"/>
  <c r="AH703" i="47"/>
  <c r="AH704" i="47"/>
  <c r="AH705" i="47"/>
  <c r="AH706" i="47"/>
  <c r="AH707" i="47"/>
  <c r="AH708" i="47"/>
  <c r="AH709" i="47"/>
  <c r="AH710" i="47"/>
  <c r="AH711" i="47"/>
  <c r="AH712" i="47"/>
  <c r="AH713" i="47"/>
  <c r="AH714" i="47"/>
  <c r="AH715" i="47"/>
  <c r="AH716" i="47"/>
  <c r="AH717" i="47"/>
  <c r="AH718" i="47"/>
  <c r="AH719" i="47"/>
  <c r="AH720" i="47"/>
  <c r="AH721" i="47"/>
  <c r="AH722" i="47"/>
  <c r="AH723" i="47"/>
  <c r="AH724" i="47"/>
  <c r="AH725" i="47"/>
  <c r="AH726" i="47"/>
  <c r="AH727" i="47"/>
  <c r="AH728" i="47"/>
  <c r="AH729" i="47"/>
  <c r="AH730" i="47"/>
  <c r="AH731" i="47"/>
  <c r="AH732" i="47"/>
  <c r="AH733" i="47"/>
  <c r="AH734" i="47"/>
  <c r="AH735" i="47"/>
  <c r="AH736" i="47"/>
  <c r="AH737" i="47"/>
  <c r="AH738" i="47"/>
  <c r="AH739" i="47"/>
  <c r="AH740" i="47"/>
  <c r="AH741" i="47"/>
  <c r="AH742" i="47"/>
  <c r="AH743" i="47"/>
  <c r="AH744" i="47"/>
  <c r="AH745" i="47"/>
  <c r="AH746" i="47"/>
  <c r="AH747" i="47"/>
  <c r="AH748" i="47"/>
  <c r="AH749" i="47"/>
  <c r="AH750" i="47"/>
  <c r="AH751" i="47"/>
  <c r="AH752" i="47"/>
  <c r="AH753" i="47"/>
  <c r="AH754" i="47"/>
  <c r="AH755" i="47"/>
  <c r="AH756" i="47"/>
  <c r="AH757" i="47"/>
  <c r="AH758" i="47"/>
  <c r="AH759" i="47"/>
  <c r="AH760" i="47"/>
  <c r="AH761" i="47"/>
  <c r="AH762" i="47"/>
  <c r="AH763" i="47"/>
  <c r="AH764" i="47"/>
  <c r="AH765" i="47"/>
  <c r="AH766" i="47"/>
  <c r="AH767" i="47"/>
  <c r="AH768" i="47"/>
  <c r="AH769" i="47"/>
  <c r="AH770" i="47"/>
  <c r="AH771" i="47"/>
  <c r="AH772" i="47"/>
  <c r="AH773" i="47"/>
  <c r="AH774" i="47"/>
  <c r="AH775" i="47"/>
  <c r="AH776" i="47"/>
  <c r="AH777" i="47"/>
  <c r="AH778" i="47"/>
  <c r="AH779" i="47"/>
  <c r="AH780" i="47"/>
  <c r="AH781" i="47"/>
  <c r="AH782" i="47"/>
  <c r="AH783" i="47"/>
  <c r="AH784" i="47"/>
  <c r="AH785" i="47"/>
  <c r="AH786" i="47"/>
  <c r="AH787" i="47"/>
  <c r="AH788" i="47"/>
  <c r="AH789" i="47"/>
  <c r="AH790" i="47"/>
  <c r="AH791" i="47"/>
  <c r="AH792" i="47"/>
  <c r="AH793" i="47"/>
  <c r="AH794" i="47"/>
  <c r="AH795" i="47"/>
  <c r="AH796" i="47"/>
  <c r="AH797" i="47"/>
  <c r="AH798" i="47"/>
  <c r="AH799" i="47"/>
  <c r="AH800" i="47"/>
  <c r="AH801" i="47"/>
  <c r="AH802" i="47"/>
  <c r="AH803" i="47"/>
  <c r="AH804" i="47"/>
  <c r="AH805" i="47"/>
  <c r="AH806" i="47"/>
  <c r="AH807" i="47"/>
  <c r="AH808" i="47"/>
  <c r="AH809" i="47"/>
  <c r="AH810" i="47"/>
  <c r="AH811" i="47"/>
  <c r="AH812" i="47"/>
  <c r="AH813" i="47"/>
  <c r="AH814" i="47"/>
  <c r="AH815" i="47"/>
  <c r="AH816" i="47"/>
  <c r="AH817" i="47"/>
  <c r="AH818" i="47"/>
  <c r="AH819" i="47"/>
  <c r="AH820" i="47"/>
  <c r="AH821" i="47"/>
  <c r="AH822" i="47"/>
  <c r="AH823" i="47"/>
  <c r="AH824" i="47"/>
  <c r="AH825" i="47"/>
  <c r="AH826" i="47"/>
  <c r="AH827" i="47"/>
  <c r="AH828" i="47"/>
  <c r="AH829" i="47"/>
  <c r="AH830" i="47"/>
  <c r="AH831" i="47"/>
  <c r="AH832" i="47"/>
  <c r="AH833" i="47"/>
  <c r="AH834" i="47"/>
  <c r="AH835" i="47"/>
  <c r="AH836" i="47"/>
  <c r="AH837" i="47"/>
  <c r="AH838" i="47"/>
  <c r="AH839" i="47"/>
  <c r="AH840" i="47"/>
  <c r="AH841" i="47"/>
  <c r="AH842" i="47"/>
  <c r="AH843" i="47"/>
  <c r="AH844" i="47"/>
  <c r="AH845" i="47"/>
  <c r="AH846" i="47"/>
  <c r="AH847" i="47"/>
  <c r="AH848" i="47"/>
  <c r="AH849" i="47"/>
  <c r="AH850" i="47"/>
  <c r="AH851" i="47"/>
  <c r="AH852" i="47"/>
  <c r="AH853" i="47"/>
  <c r="AH854" i="47"/>
  <c r="AH855" i="47"/>
  <c r="AH856" i="47"/>
  <c r="AH857" i="47"/>
  <c r="AH858" i="47"/>
  <c r="AH859" i="47"/>
  <c r="AH860" i="47"/>
  <c r="AH861" i="47"/>
  <c r="AH862" i="47"/>
  <c r="AH863" i="47"/>
  <c r="AH864" i="47"/>
  <c r="AH865" i="47"/>
  <c r="AH866" i="47"/>
  <c r="AH867" i="47"/>
  <c r="AH868" i="47"/>
  <c r="AH869" i="47"/>
  <c r="AH870" i="47"/>
  <c r="AH871" i="47"/>
  <c r="AH872" i="47"/>
  <c r="AH873" i="47"/>
  <c r="AH874" i="47"/>
  <c r="AH875" i="47"/>
  <c r="AH876" i="47"/>
  <c r="AH877" i="47"/>
  <c r="AH878" i="47"/>
  <c r="AH879" i="47"/>
  <c r="AH880" i="47"/>
  <c r="AH881" i="47"/>
  <c r="AH882" i="47"/>
  <c r="AH883" i="47"/>
  <c r="AH884" i="47"/>
  <c r="AH885" i="47"/>
  <c r="AH886" i="47"/>
  <c r="AH887" i="47"/>
  <c r="AH888" i="47"/>
  <c r="AH889" i="47"/>
  <c r="AH890" i="47"/>
  <c r="AH891" i="47"/>
  <c r="AH892" i="47"/>
  <c r="AH893" i="47"/>
  <c r="AH894" i="47"/>
  <c r="AH895" i="47"/>
  <c r="AH896" i="47"/>
  <c r="AH897" i="47"/>
  <c r="AH898" i="47"/>
  <c r="AH899" i="47"/>
  <c r="AH900" i="47"/>
  <c r="AH901" i="47"/>
  <c r="AH902" i="47"/>
  <c r="AH903" i="47"/>
  <c r="AH904" i="47"/>
  <c r="AH905" i="47"/>
  <c r="AH906" i="47"/>
  <c r="AH907" i="47"/>
  <c r="AH908" i="47"/>
  <c r="AH909" i="47"/>
  <c r="AH910" i="47"/>
  <c r="AH911" i="47"/>
  <c r="AH912" i="47"/>
  <c r="AH913" i="47"/>
  <c r="AH914" i="47"/>
  <c r="AH915" i="47"/>
  <c r="AH916" i="47"/>
  <c r="AH917" i="47"/>
  <c r="AH918" i="47"/>
  <c r="AH919" i="47"/>
  <c r="AH920" i="47"/>
  <c r="AH921" i="47"/>
  <c r="AH922" i="47"/>
  <c r="AH923" i="47"/>
  <c r="AH924" i="47"/>
  <c r="AH925" i="47"/>
  <c r="AH926" i="47"/>
  <c r="AH927" i="47"/>
  <c r="AH928" i="47"/>
  <c r="AH929" i="47"/>
  <c r="AH930" i="47"/>
  <c r="AH931" i="47"/>
  <c r="AH932" i="47"/>
  <c r="AH933" i="47"/>
  <c r="AH934" i="47"/>
  <c r="AH935" i="47"/>
  <c r="AH936" i="47"/>
  <c r="AH937" i="47"/>
  <c r="AH938" i="47"/>
  <c r="AH939" i="47"/>
  <c r="AH940" i="47"/>
  <c r="AH941" i="47"/>
  <c r="AH942" i="47"/>
  <c r="AH943" i="47"/>
  <c r="AH944" i="47"/>
  <c r="AH945" i="47"/>
  <c r="AH946" i="47"/>
  <c r="AH3" i="47"/>
  <c r="AD9" i="47" l="1"/>
  <c r="AD10" i="47"/>
  <c r="AD11" i="47"/>
  <c r="AD12" i="47"/>
  <c r="AD13" i="47"/>
  <c r="AD14" i="47"/>
  <c r="AD15" i="47"/>
  <c r="AD16" i="47"/>
  <c r="AD17" i="47"/>
  <c r="AD18" i="47"/>
  <c r="AD19" i="47"/>
  <c r="AD20" i="47"/>
  <c r="AD21" i="47"/>
  <c r="AD22" i="47"/>
  <c r="AD23" i="47"/>
  <c r="AD24" i="47"/>
  <c r="AD25" i="47"/>
  <c r="AD26" i="47"/>
  <c r="AD27" i="47"/>
  <c r="AD28" i="47"/>
  <c r="AD29" i="47"/>
  <c r="AD30" i="47"/>
  <c r="AD31" i="47"/>
  <c r="AD32" i="47"/>
  <c r="AD33" i="47"/>
  <c r="AD34" i="47"/>
  <c r="AD35" i="47"/>
  <c r="AD36" i="47"/>
  <c r="AD37" i="47"/>
  <c r="AD38" i="47"/>
  <c r="AD39" i="47"/>
  <c r="AD40" i="47"/>
  <c r="AD41" i="47"/>
  <c r="AD42" i="47"/>
  <c r="AD43" i="47"/>
  <c r="AD44" i="47"/>
  <c r="AD45" i="47"/>
  <c r="AD46" i="47"/>
  <c r="AD47" i="47"/>
  <c r="AD48" i="47"/>
  <c r="AD49" i="47"/>
  <c r="AD50" i="47"/>
  <c r="AD51" i="47"/>
  <c r="AD52" i="47"/>
  <c r="AD53" i="47"/>
  <c r="AD54" i="47"/>
  <c r="AD55" i="47"/>
  <c r="AD56" i="47"/>
  <c r="AD57" i="47"/>
  <c r="AD58" i="47"/>
  <c r="AD59" i="47"/>
  <c r="AD60" i="47"/>
  <c r="AD61" i="47"/>
  <c r="AD62" i="47"/>
  <c r="AD63" i="47"/>
  <c r="AD64" i="47"/>
  <c r="AD65" i="47"/>
  <c r="AD66" i="47"/>
  <c r="AD67" i="47"/>
  <c r="AD68" i="47"/>
  <c r="AD69" i="47"/>
  <c r="AD70" i="47"/>
  <c r="AD71" i="47"/>
  <c r="AD72" i="47"/>
  <c r="AD73" i="47"/>
  <c r="AD74" i="47"/>
  <c r="AD75" i="47"/>
  <c r="AD76" i="47"/>
  <c r="AD77" i="47"/>
  <c r="AD78" i="47"/>
  <c r="AD79" i="47"/>
  <c r="AD80" i="47"/>
  <c r="AD81" i="47"/>
  <c r="AD82" i="47"/>
  <c r="AD83" i="47"/>
  <c r="AD84" i="47"/>
  <c r="AD85" i="47"/>
  <c r="AD86" i="47"/>
  <c r="AD87" i="47"/>
  <c r="AD88" i="47"/>
  <c r="AD89" i="47"/>
  <c r="AD90" i="47"/>
  <c r="AD91" i="47"/>
  <c r="AD92" i="47"/>
  <c r="AD93" i="47"/>
  <c r="AD94" i="47"/>
  <c r="AD95" i="47"/>
  <c r="AD96" i="47"/>
  <c r="AD97" i="47"/>
  <c r="AD98" i="47"/>
  <c r="AD99" i="47"/>
  <c r="AD100" i="47"/>
  <c r="AD101" i="47"/>
  <c r="AD102" i="47"/>
  <c r="AD103" i="47"/>
  <c r="AD104" i="47"/>
  <c r="AD105" i="47"/>
  <c r="AD106" i="47"/>
  <c r="AD107" i="47"/>
  <c r="AD108" i="47"/>
  <c r="AD109" i="47"/>
  <c r="AD110" i="47"/>
  <c r="AD111" i="47"/>
  <c r="AD112" i="47"/>
  <c r="AD113" i="47"/>
  <c r="AD114" i="47"/>
  <c r="AD115" i="47"/>
  <c r="AD116" i="47"/>
  <c r="AD117" i="47"/>
  <c r="AD118" i="47"/>
  <c r="AD119" i="47"/>
  <c r="AD120" i="47"/>
  <c r="AD121" i="47"/>
  <c r="AD122" i="47"/>
  <c r="AD123" i="47"/>
  <c r="AD124" i="47"/>
  <c r="AD125" i="47"/>
  <c r="AD126" i="47"/>
  <c r="AD127" i="47"/>
  <c r="AD128" i="47"/>
  <c r="AD129" i="47"/>
  <c r="AD130" i="47"/>
  <c r="AD131" i="47"/>
  <c r="AD132" i="47"/>
  <c r="AD133" i="47"/>
  <c r="AD134" i="47"/>
  <c r="AD135" i="47"/>
  <c r="AD136" i="47"/>
  <c r="AD137" i="47"/>
  <c r="AD138" i="47"/>
  <c r="AD139" i="47"/>
  <c r="AD140" i="47"/>
  <c r="AD141" i="47"/>
  <c r="AD142" i="47"/>
  <c r="AD143" i="47"/>
  <c r="AD144" i="47"/>
  <c r="AD145" i="47"/>
  <c r="AD146" i="47"/>
  <c r="AD147" i="47"/>
  <c r="AD148" i="47"/>
  <c r="AD149" i="47"/>
  <c r="AD150" i="47"/>
  <c r="AD151" i="47"/>
  <c r="AD152" i="47"/>
  <c r="AD153" i="47"/>
  <c r="AD154" i="47"/>
  <c r="AD155" i="47"/>
  <c r="AD156" i="47"/>
  <c r="AD157" i="47"/>
  <c r="AD158" i="47"/>
  <c r="AD159" i="47"/>
  <c r="AD160" i="47"/>
  <c r="AD161" i="47"/>
  <c r="AD162" i="47"/>
  <c r="AD163" i="47"/>
  <c r="AD164" i="47"/>
  <c r="AD165" i="47"/>
  <c r="AD166" i="47"/>
  <c r="AD167" i="47"/>
  <c r="AD168" i="47"/>
  <c r="AD169" i="47"/>
  <c r="AD170" i="47"/>
  <c r="AD171" i="47"/>
  <c r="AD172" i="47"/>
  <c r="AD173" i="47"/>
  <c r="AD174" i="47"/>
  <c r="AD175" i="47"/>
  <c r="AD176" i="47"/>
  <c r="AD177" i="47"/>
  <c r="AD178" i="47"/>
  <c r="AD179" i="47"/>
  <c r="AD180" i="47"/>
  <c r="AD181" i="47"/>
  <c r="AD182" i="47"/>
  <c r="AD183" i="47"/>
  <c r="AD184" i="47"/>
  <c r="AD185" i="47"/>
  <c r="AD186" i="47"/>
  <c r="AD187" i="47"/>
  <c r="AD188" i="47"/>
  <c r="AD189" i="47"/>
  <c r="AD190" i="47"/>
  <c r="AD191" i="47"/>
  <c r="AD192" i="47"/>
  <c r="AD193" i="47"/>
  <c r="AD194" i="47"/>
  <c r="AD195" i="47"/>
  <c r="AD196" i="47"/>
  <c r="AD197" i="47"/>
  <c r="AD198" i="47"/>
  <c r="AD199" i="47"/>
  <c r="AD200" i="47"/>
  <c r="AD201" i="47"/>
  <c r="AD202" i="47"/>
  <c r="AD203" i="47"/>
  <c r="AD204" i="47"/>
  <c r="AD205" i="47"/>
  <c r="AD206" i="47"/>
  <c r="AD207" i="47"/>
  <c r="AD208" i="47"/>
  <c r="AD209" i="47"/>
  <c r="AD210" i="47"/>
  <c r="AD211" i="47"/>
  <c r="AD212" i="47"/>
  <c r="AD213" i="47"/>
  <c r="AD214" i="47"/>
  <c r="AD215" i="47"/>
  <c r="AD216" i="47"/>
  <c r="AD217" i="47"/>
  <c r="AD218" i="47"/>
  <c r="AD219" i="47"/>
  <c r="AD220" i="47"/>
  <c r="AD221" i="47"/>
  <c r="AD222" i="47"/>
  <c r="AD223" i="47"/>
  <c r="AD224" i="47"/>
  <c r="AD225" i="47"/>
  <c r="AD226" i="47"/>
  <c r="AD227" i="47"/>
  <c r="AD228" i="47"/>
  <c r="AD229" i="47"/>
  <c r="AD230" i="47"/>
  <c r="AD231" i="47"/>
  <c r="AD232" i="47"/>
  <c r="AD233" i="47"/>
  <c r="AD234" i="47"/>
  <c r="AD235" i="47"/>
  <c r="AD236" i="47"/>
  <c r="AD237" i="47"/>
  <c r="AD238" i="47"/>
  <c r="AD239" i="47"/>
  <c r="AD240" i="47"/>
  <c r="AD241" i="47"/>
  <c r="AD242" i="47"/>
  <c r="AD243" i="47"/>
  <c r="AD244" i="47"/>
  <c r="AD245" i="47"/>
  <c r="AD246" i="47"/>
  <c r="AD247" i="47"/>
  <c r="AD248" i="47"/>
  <c r="AD249" i="47"/>
  <c r="AD250" i="47"/>
  <c r="AD251" i="47"/>
  <c r="AD252" i="47"/>
  <c r="AD253" i="47"/>
  <c r="AD254" i="47"/>
  <c r="AD255" i="47"/>
  <c r="AD256" i="47"/>
  <c r="AD257" i="47"/>
  <c r="AD258" i="47"/>
  <c r="AD259" i="47"/>
  <c r="AD260" i="47"/>
  <c r="AD261" i="47"/>
  <c r="AD262" i="47"/>
  <c r="AD263" i="47"/>
  <c r="AD264" i="47"/>
  <c r="AD265" i="47"/>
  <c r="AD266" i="47"/>
  <c r="AD267" i="47"/>
  <c r="AD268" i="47"/>
  <c r="AD269" i="47"/>
  <c r="AD270" i="47"/>
  <c r="AD271" i="47"/>
  <c r="AD272" i="47"/>
  <c r="AD273" i="47"/>
  <c r="AD274" i="47"/>
  <c r="AD275" i="47"/>
  <c r="AD276" i="47"/>
  <c r="AD277" i="47"/>
  <c r="AD278" i="47"/>
  <c r="AD279" i="47"/>
  <c r="AD280" i="47"/>
  <c r="AD281" i="47"/>
  <c r="AD282" i="47"/>
  <c r="AD283" i="47"/>
  <c r="AD284" i="47"/>
  <c r="AD285" i="47"/>
  <c r="AD286" i="47"/>
  <c r="AD287" i="47"/>
  <c r="AD288" i="47"/>
  <c r="AD289" i="47"/>
  <c r="AD290" i="47"/>
  <c r="AD291" i="47"/>
  <c r="AD292" i="47"/>
  <c r="AD293" i="47"/>
  <c r="AD294" i="47"/>
  <c r="AD295" i="47"/>
  <c r="AD296" i="47"/>
  <c r="AD297" i="47"/>
  <c r="AD298" i="47"/>
  <c r="AD299" i="47"/>
  <c r="AD300" i="47"/>
  <c r="AD301" i="47"/>
  <c r="AD302" i="47"/>
  <c r="AD303" i="47"/>
  <c r="AD304" i="47"/>
  <c r="AD305" i="47"/>
  <c r="AD306" i="47"/>
  <c r="AD307" i="47"/>
  <c r="AD308" i="47"/>
  <c r="AD309" i="47"/>
  <c r="AD310" i="47"/>
  <c r="AD311" i="47"/>
  <c r="AD312" i="47"/>
  <c r="AD313" i="47"/>
  <c r="AD314" i="47"/>
  <c r="AD315" i="47"/>
  <c r="AD316" i="47"/>
  <c r="AD317" i="47"/>
  <c r="AD318" i="47"/>
  <c r="AD319" i="47"/>
  <c r="AD320" i="47"/>
  <c r="AD321" i="47"/>
  <c r="AD322" i="47"/>
  <c r="AD323" i="47"/>
  <c r="AD324" i="47"/>
  <c r="AD325" i="47"/>
  <c r="AD326" i="47"/>
  <c r="AD327" i="47"/>
  <c r="AD328" i="47"/>
  <c r="AD329" i="47"/>
  <c r="AD330" i="47"/>
  <c r="AD331" i="47"/>
  <c r="AD332" i="47"/>
  <c r="AD333" i="47"/>
  <c r="AD334" i="47"/>
  <c r="AD335" i="47"/>
  <c r="AD336" i="47"/>
  <c r="AD337" i="47"/>
  <c r="AD338" i="47"/>
  <c r="AD339" i="47"/>
  <c r="AD340" i="47"/>
  <c r="AD341" i="47"/>
  <c r="AD342" i="47"/>
  <c r="AD343" i="47"/>
  <c r="AD344" i="47"/>
  <c r="AD345" i="47"/>
  <c r="AD346" i="47"/>
  <c r="AD347" i="47"/>
  <c r="AD348" i="47"/>
  <c r="AD349" i="47"/>
  <c r="AD350" i="47"/>
  <c r="AD351" i="47"/>
  <c r="AD352" i="47"/>
  <c r="AD353" i="47"/>
  <c r="AD354" i="47"/>
  <c r="AD355" i="47"/>
  <c r="AD356" i="47"/>
  <c r="AD357" i="47"/>
  <c r="AD358" i="47"/>
  <c r="AD359" i="47"/>
  <c r="AD360" i="47"/>
  <c r="AD361" i="47"/>
  <c r="AD362" i="47"/>
  <c r="AD363" i="47"/>
  <c r="AD364" i="47"/>
  <c r="AD365" i="47"/>
  <c r="AD366" i="47"/>
  <c r="AD367" i="47"/>
  <c r="AD368" i="47"/>
  <c r="AD369" i="47"/>
  <c r="AD370" i="47"/>
  <c r="AD371" i="47"/>
  <c r="AD372" i="47"/>
  <c r="AD373" i="47"/>
  <c r="AD374" i="47"/>
  <c r="AD375" i="47"/>
  <c r="AD376" i="47"/>
  <c r="AD377" i="47"/>
  <c r="AD378" i="47"/>
  <c r="AD379" i="47"/>
  <c r="AD380" i="47"/>
  <c r="AD381" i="47"/>
  <c r="AD382" i="47"/>
  <c r="AD383" i="47"/>
  <c r="AD384" i="47"/>
  <c r="AD385" i="47"/>
  <c r="AD386" i="47"/>
  <c r="AD387" i="47"/>
  <c r="AD388" i="47"/>
  <c r="AD389" i="47"/>
  <c r="AD390" i="47"/>
  <c r="AD391" i="47"/>
  <c r="AD392" i="47"/>
  <c r="AD393" i="47"/>
  <c r="AD394" i="47"/>
  <c r="AD395" i="47"/>
  <c r="AD396" i="47"/>
  <c r="AD397" i="47"/>
  <c r="AD398" i="47"/>
  <c r="AD399" i="47"/>
  <c r="AD400" i="47"/>
  <c r="AD401" i="47"/>
  <c r="AD402" i="47"/>
  <c r="AD403" i="47"/>
  <c r="AD404" i="47"/>
  <c r="AD405" i="47"/>
  <c r="AD406" i="47"/>
  <c r="AD407" i="47"/>
  <c r="AD408" i="47"/>
  <c r="AD409" i="47"/>
  <c r="AD410" i="47"/>
  <c r="AD411" i="47"/>
  <c r="AD412" i="47"/>
  <c r="AD413" i="47"/>
  <c r="AD414" i="47"/>
  <c r="AD415" i="47"/>
  <c r="AD416" i="47"/>
  <c r="AD417" i="47"/>
  <c r="AD418" i="47"/>
  <c r="AD419" i="47"/>
  <c r="AD420" i="47"/>
  <c r="AD421" i="47"/>
  <c r="AD422" i="47"/>
  <c r="AD423" i="47"/>
  <c r="AD424" i="47"/>
  <c r="AD425" i="47"/>
  <c r="AD426" i="47"/>
  <c r="AD427" i="47"/>
  <c r="AD428" i="47"/>
  <c r="AD429" i="47"/>
  <c r="AD430" i="47"/>
  <c r="AD431" i="47"/>
  <c r="AD432" i="47"/>
  <c r="AD433" i="47"/>
  <c r="AD434" i="47"/>
  <c r="AD435" i="47"/>
  <c r="AD436" i="47"/>
  <c r="AD437" i="47"/>
  <c r="AD438" i="47"/>
  <c r="AD439" i="47"/>
  <c r="AD440" i="47"/>
  <c r="AD441" i="47"/>
  <c r="AD442" i="47"/>
  <c r="AD443" i="47"/>
  <c r="AD444" i="47"/>
  <c r="AD445" i="47"/>
  <c r="AD446" i="47"/>
  <c r="AD447" i="47"/>
  <c r="AD448" i="47"/>
  <c r="AD449" i="47"/>
  <c r="AD450" i="47"/>
  <c r="AD451" i="47"/>
  <c r="AD452" i="47"/>
  <c r="AD453" i="47"/>
  <c r="AD454" i="47"/>
  <c r="AD455" i="47"/>
  <c r="AD456" i="47"/>
  <c r="AD457" i="47"/>
  <c r="AD458" i="47"/>
  <c r="AD459" i="47"/>
  <c r="AD460" i="47"/>
  <c r="AD461" i="47"/>
  <c r="AD462" i="47"/>
  <c r="AD463" i="47"/>
  <c r="AD464" i="47"/>
  <c r="AD465" i="47"/>
  <c r="AD466" i="47"/>
  <c r="AD467" i="47"/>
  <c r="AD468" i="47"/>
  <c r="AD469" i="47"/>
  <c r="AD470" i="47"/>
  <c r="AD471" i="47"/>
  <c r="AD472" i="47"/>
  <c r="AD473" i="47"/>
  <c r="AD474" i="47"/>
  <c r="AD475" i="47"/>
  <c r="AD476" i="47"/>
  <c r="AD477" i="47"/>
  <c r="AD478" i="47"/>
  <c r="AD479" i="47"/>
  <c r="AD480" i="47"/>
  <c r="AD481" i="47"/>
  <c r="AD482" i="47"/>
  <c r="AD483" i="47"/>
  <c r="AD484" i="47"/>
  <c r="AD485" i="47"/>
  <c r="AD486" i="47"/>
  <c r="AD487" i="47"/>
  <c r="AD488" i="47"/>
  <c r="AD489" i="47"/>
  <c r="AD490" i="47"/>
  <c r="AD491" i="47"/>
  <c r="AD492" i="47"/>
  <c r="AD493" i="47"/>
  <c r="AD494" i="47"/>
  <c r="AD495" i="47"/>
  <c r="AD496" i="47"/>
  <c r="AD497" i="47"/>
  <c r="AD498" i="47"/>
  <c r="AD499" i="47"/>
  <c r="AD500" i="47"/>
  <c r="AD501" i="47"/>
  <c r="AD502" i="47"/>
  <c r="AD503" i="47"/>
  <c r="AD504" i="47"/>
  <c r="AD505" i="47"/>
  <c r="AD506" i="47"/>
  <c r="AD507" i="47"/>
  <c r="AD508" i="47"/>
  <c r="AD509" i="47"/>
  <c r="AD510" i="47"/>
  <c r="AD511" i="47"/>
  <c r="AD512" i="47"/>
  <c r="AD513" i="47"/>
  <c r="AD514" i="47"/>
  <c r="AD515" i="47"/>
  <c r="AD516" i="47"/>
  <c r="AD517" i="47"/>
  <c r="AD518" i="47"/>
  <c r="AD519" i="47"/>
  <c r="AD520" i="47"/>
  <c r="AD521" i="47"/>
  <c r="AD522" i="47"/>
  <c r="AD523" i="47"/>
  <c r="AD524" i="47"/>
  <c r="AD525" i="47"/>
  <c r="AD526" i="47"/>
  <c r="AD527" i="47"/>
  <c r="AD528" i="47"/>
  <c r="AD529" i="47"/>
  <c r="AD530" i="47"/>
  <c r="AD531" i="47"/>
  <c r="AD532" i="47"/>
  <c r="AD533" i="47"/>
  <c r="AD534" i="47"/>
  <c r="AD535" i="47"/>
  <c r="AD536" i="47"/>
  <c r="AD537" i="47"/>
  <c r="AD538" i="47"/>
  <c r="AD539" i="47"/>
  <c r="AD540" i="47"/>
  <c r="AD541" i="47"/>
  <c r="AD542" i="47"/>
  <c r="AD543" i="47"/>
  <c r="AD544" i="47"/>
  <c r="AD545" i="47"/>
  <c r="AD546" i="47"/>
  <c r="AD547" i="47"/>
  <c r="AD548" i="47"/>
  <c r="AD549" i="47"/>
  <c r="AD550" i="47"/>
  <c r="AD551" i="47"/>
  <c r="AD552" i="47"/>
  <c r="AD553" i="47"/>
  <c r="AD554" i="47"/>
  <c r="AD555" i="47"/>
  <c r="AD556" i="47"/>
  <c r="AD557" i="47"/>
  <c r="AD558" i="47"/>
  <c r="AD559" i="47"/>
  <c r="AD560" i="47"/>
  <c r="AD561" i="47"/>
  <c r="AD562" i="47"/>
  <c r="AD563" i="47"/>
  <c r="AD564" i="47"/>
  <c r="AD565" i="47"/>
  <c r="AD566" i="47"/>
  <c r="AD567" i="47"/>
  <c r="AD568" i="47"/>
  <c r="AD569" i="47"/>
  <c r="AD570" i="47"/>
  <c r="AD571" i="47"/>
  <c r="AD572" i="47"/>
  <c r="AD573" i="47"/>
  <c r="AD574" i="47"/>
  <c r="AD575" i="47"/>
  <c r="AD576" i="47"/>
  <c r="AD577" i="47"/>
  <c r="AD578" i="47"/>
  <c r="AD579" i="47"/>
  <c r="AD580" i="47"/>
  <c r="AD581" i="47"/>
  <c r="AD582" i="47"/>
  <c r="AD583" i="47"/>
  <c r="AD584" i="47"/>
  <c r="AD585" i="47"/>
  <c r="AD586" i="47"/>
  <c r="AD587" i="47"/>
  <c r="AD588" i="47"/>
  <c r="AD589" i="47"/>
  <c r="AD590" i="47"/>
  <c r="AD591" i="47"/>
  <c r="AD592" i="47"/>
  <c r="AD593" i="47"/>
  <c r="AD594" i="47"/>
  <c r="AD595" i="47"/>
  <c r="AD596" i="47"/>
  <c r="AD597" i="47"/>
  <c r="AD598" i="47"/>
  <c r="AD599" i="47"/>
  <c r="AD600" i="47"/>
  <c r="AD601" i="47"/>
  <c r="AD602" i="47"/>
  <c r="AD603" i="47"/>
  <c r="AD604" i="47"/>
  <c r="AD605" i="47"/>
  <c r="AD606" i="47"/>
  <c r="AD607" i="47"/>
  <c r="AD608" i="47"/>
  <c r="AD609" i="47"/>
  <c r="AD610" i="47"/>
  <c r="AD611" i="47"/>
  <c r="AD612" i="47"/>
  <c r="AD613" i="47"/>
  <c r="AD614" i="47"/>
  <c r="AD615" i="47"/>
  <c r="AD616" i="47"/>
  <c r="AD617" i="47"/>
  <c r="AD618" i="47"/>
  <c r="AD619" i="47"/>
  <c r="AD620" i="47"/>
  <c r="AD621" i="47"/>
  <c r="AD622" i="47"/>
  <c r="AD623" i="47"/>
  <c r="AD624" i="47"/>
  <c r="AD625" i="47"/>
  <c r="AD626" i="47"/>
  <c r="AD627" i="47"/>
  <c r="AD628" i="47"/>
  <c r="AD629" i="47"/>
  <c r="AD630" i="47"/>
  <c r="AD631" i="47"/>
  <c r="AD632" i="47"/>
  <c r="AD633" i="47"/>
  <c r="AD634" i="47"/>
  <c r="AD635" i="47"/>
  <c r="AD636" i="47"/>
  <c r="AD637" i="47"/>
  <c r="AD638" i="47"/>
  <c r="AD639" i="47"/>
  <c r="AD640" i="47"/>
  <c r="AD641" i="47"/>
  <c r="AD642" i="47"/>
  <c r="AD643" i="47"/>
  <c r="AD644" i="47"/>
  <c r="AD645" i="47"/>
  <c r="AD646" i="47"/>
  <c r="AD647" i="47"/>
  <c r="AD648" i="47"/>
  <c r="AD649" i="47"/>
  <c r="AD650" i="47"/>
  <c r="AD651" i="47"/>
  <c r="AD652" i="47"/>
  <c r="AD653" i="47"/>
  <c r="AD654" i="47"/>
  <c r="AD655" i="47"/>
  <c r="AD656" i="47"/>
  <c r="AD657" i="47"/>
  <c r="AD658" i="47"/>
  <c r="AD659" i="47"/>
  <c r="AD660" i="47"/>
  <c r="AD661" i="47"/>
  <c r="AD662" i="47"/>
  <c r="AD663" i="47"/>
  <c r="AD664" i="47"/>
  <c r="AD665" i="47"/>
  <c r="AD666" i="47"/>
  <c r="AD667" i="47"/>
  <c r="AD668" i="47"/>
  <c r="AD669" i="47"/>
  <c r="AD670" i="47"/>
  <c r="AD671" i="47"/>
  <c r="AD672" i="47"/>
  <c r="AD673" i="47"/>
  <c r="AD674" i="47"/>
  <c r="AD675" i="47"/>
  <c r="AD676" i="47"/>
  <c r="AD677" i="47"/>
  <c r="AD678" i="47"/>
  <c r="AD679" i="47"/>
  <c r="AD680" i="47"/>
  <c r="AD681" i="47"/>
  <c r="AD682" i="47"/>
  <c r="AD683" i="47"/>
  <c r="AD684" i="47"/>
  <c r="AD685" i="47"/>
  <c r="AD686" i="47"/>
  <c r="AD687" i="47"/>
  <c r="AD688" i="47"/>
  <c r="AD689" i="47"/>
  <c r="AD690" i="47"/>
  <c r="AD691" i="47"/>
  <c r="AD692" i="47"/>
  <c r="AD693" i="47"/>
  <c r="AD694" i="47"/>
  <c r="AD695" i="47"/>
  <c r="AD696" i="47"/>
  <c r="AD697" i="47"/>
  <c r="AD698" i="47"/>
  <c r="AD699" i="47"/>
  <c r="AD700" i="47"/>
  <c r="AD701" i="47"/>
  <c r="AD702" i="47"/>
  <c r="AD703" i="47"/>
  <c r="AD704" i="47"/>
  <c r="AD705" i="47"/>
  <c r="AD706" i="47"/>
  <c r="AD707" i="47"/>
  <c r="AD708" i="47"/>
  <c r="AD709" i="47"/>
  <c r="AD710" i="47"/>
  <c r="AD711" i="47"/>
  <c r="AD712" i="47"/>
  <c r="AD713" i="47"/>
  <c r="AD714" i="47"/>
  <c r="AD715" i="47"/>
  <c r="AD716" i="47"/>
  <c r="AD717" i="47"/>
  <c r="AD718" i="47"/>
  <c r="AD719" i="47"/>
  <c r="AD720" i="47"/>
  <c r="AD721" i="47"/>
  <c r="AD722" i="47"/>
  <c r="AD723" i="47"/>
  <c r="AD724" i="47"/>
  <c r="AD725" i="47"/>
  <c r="AD726" i="47"/>
  <c r="AD727" i="47"/>
  <c r="AD728" i="47"/>
  <c r="AD729" i="47"/>
  <c r="AD730" i="47"/>
  <c r="AD731" i="47"/>
  <c r="AD732" i="47"/>
  <c r="AD733" i="47"/>
  <c r="AD734" i="47"/>
  <c r="AD735" i="47"/>
  <c r="AD736" i="47"/>
  <c r="AD737" i="47"/>
  <c r="AD738" i="47"/>
  <c r="AD739" i="47"/>
  <c r="AD740" i="47"/>
  <c r="AD741" i="47"/>
  <c r="AD742" i="47"/>
  <c r="AD743" i="47"/>
  <c r="AD744" i="47"/>
  <c r="AD745" i="47"/>
  <c r="AD746" i="47"/>
  <c r="AD747" i="47"/>
  <c r="AD748" i="47"/>
  <c r="AD749" i="47"/>
  <c r="AD750" i="47"/>
  <c r="AD751" i="47"/>
  <c r="AD752" i="47"/>
  <c r="AD753" i="47"/>
  <c r="AD754" i="47"/>
  <c r="AD755" i="47"/>
  <c r="AD756" i="47"/>
  <c r="AD757" i="47"/>
  <c r="AD758" i="47"/>
  <c r="AD759" i="47"/>
  <c r="AD760" i="47"/>
  <c r="AD761" i="47"/>
  <c r="AD762" i="47"/>
  <c r="AD763" i="47"/>
  <c r="AD764" i="47"/>
  <c r="AD765" i="47"/>
  <c r="AD766" i="47"/>
  <c r="AD767" i="47"/>
  <c r="AD768" i="47"/>
  <c r="AD769" i="47"/>
  <c r="AD770" i="47"/>
  <c r="AD771" i="47"/>
  <c r="AD772" i="47"/>
  <c r="AD773" i="47"/>
  <c r="AD774" i="47"/>
  <c r="AD775" i="47"/>
  <c r="AD776" i="47"/>
  <c r="AD777" i="47"/>
  <c r="AD778" i="47"/>
  <c r="AD779" i="47"/>
  <c r="AD780" i="47"/>
  <c r="AD781" i="47"/>
  <c r="AD782" i="47"/>
  <c r="AD783" i="47"/>
  <c r="AD784" i="47"/>
  <c r="AD785" i="47"/>
  <c r="AD786" i="47"/>
  <c r="AD787" i="47"/>
  <c r="AD788" i="47"/>
  <c r="AD789" i="47"/>
  <c r="AD790" i="47"/>
  <c r="AD791" i="47"/>
  <c r="AD792" i="47"/>
  <c r="AD793" i="47"/>
  <c r="AD794" i="47"/>
  <c r="AD795" i="47"/>
  <c r="AD796" i="47"/>
  <c r="AD797" i="47"/>
  <c r="AD798" i="47"/>
  <c r="AD799" i="47"/>
  <c r="AD800" i="47"/>
  <c r="AD801" i="47"/>
  <c r="AD802" i="47"/>
  <c r="AD803" i="47"/>
  <c r="AD804" i="47"/>
  <c r="AD805" i="47"/>
  <c r="AD806" i="47"/>
  <c r="AD807" i="47"/>
  <c r="AD808" i="47"/>
  <c r="AD809" i="47"/>
  <c r="AD810" i="47"/>
  <c r="AD811" i="47"/>
  <c r="AD812" i="47"/>
  <c r="AD813" i="47"/>
  <c r="AD814" i="47"/>
  <c r="AD815" i="47"/>
  <c r="AD816" i="47"/>
  <c r="AD817" i="47"/>
  <c r="AD818" i="47"/>
  <c r="AD819" i="47"/>
  <c r="AD820" i="47"/>
  <c r="AD821" i="47"/>
  <c r="AD822" i="47"/>
  <c r="AD823" i="47"/>
  <c r="AD824" i="47"/>
  <c r="AD825" i="47"/>
  <c r="AD826" i="47"/>
  <c r="AD827" i="47"/>
  <c r="AD828" i="47"/>
  <c r="AD829" i="47"/>
  <c r="AD830" i="47"/>
  <c r="AD831" i="47"/>
  <c r="AD832" i="47"/>
  <c r="AD833" i="47"/>
  <c r="AD834" i="47"/>
  <c r="AD835" i="47"/>
  <c r="AD836" i="47"/>
  <c r="AD837" i="47"/>
  <c r="AD838" i="47"/>
  <c r="AD839" i="47"/>
  <c r="AD840" i="47"/>
  <c r="AD841" i="47"/>
  <c r="AD842" i="47"/>
  <c r="AD843" i="47"/>
  <c r="AD844" i="47"/>
  <c r="AD845" i="47"/>
  <c r="AD846" i="47"/>
  <c r="AD847" i="47"/>
  <c r="AD848" i="47"/>
  <c r="AD849" i="47"/>
  <c r="AD850" i="47"/>
  <c r="AD851" i="47"/>
  <c r="AD852" i="47"/>
  <c r="AD853" i="47"/>
  <c r="AD854" i="47"/>
  <c r="AD855" i="47"/>
  <c r="AD856" i="47"/>
  <c r="AD857" i="47"/>
  <c r="AD858" i="47"/>
  <c r="AD859" i="47"/>
  <c r="AD860" i="47"/>
  <c r="AD861" i="47"/>
  <c r="AD862" i="47"/>
  <c r="AD863" i="47"/>
  <c r="AD864" i="47"/>
  <c r="AD865" i="47"/>
  <c r="AD866" i="47"/>
  <c r="AD867" i="47"/>
  <c r="AD868" i="47"/>
  <c r="AD869" i="47"/>
  <c r="AD870" i="47"/>
  <c r="AD871" i="47"/>
  <c r="AD872" i="47"/>
  <c r="AD873" i="47"/>
  <c r="AD874" i="47"/>
  <c r="AD875" i="47"/>
  <c r="AD876" i="47"/>
  <c r="AD877" i="47"/>
  <c r="AD878" i="47"/>
  <c r="AD879" i="47"/>
  <c r="AD880" i="47"/>
  <c r="AD881" i="47"/>
  <c r="AD882" i="47"/>
  <c r="AD883" i="47"/>
  <c r="AD884" i="47"/>
  <c r="AD885" i="47"/>
  <c r="AD886" i="47"/>
  <c r="AD887" i="47"/>
  <c r="AD888" i="47"/>
  <c r="AD889" i="47"/>
  <c r="AD890" i="47"/>
  <c r="AD891" i="47"/>
  <c r="AD892" i="47"/>
  <c r="AD893" i="47"/>
  <c r="AD894" i="47"/>
  <c r="AD895" i="47"/>
  <c r="AD896" i="47"/>
  <c r="AD897" i="47"/>
  <c r="AD898" i="47"/>
  <c r="AD899" i="47"/>
  <c r="AD900" i="47"/>
  <c r="AD901" i="47"/>
  <c r="AD902" i="47"/>
  <c r="AD903" i="47"/>
  <c r="AD904" i="47"/>
  <c r="AD905" i="47"/>
  <c r="AD906" i="47"/>
  <c r="AD907" i="47"/>
  <c r="AD908" i="47"/>
  <c r="AD909" i="47"/>
  <c r="AD910" i="47"/>
  <c r="AD911" i="47"/>
  <c r="AD912" i="47"/>
  <c r="AD913" i="47"/>
  <c r="AD914" i="47"/>
  <c r="AD915" i="47"/>
  <c r="AD916" i="47"/>
  <c r="AD917" i="47"/>
  <c r="AD918" i="47"/>
  <c r="AD919" i="47"/>
  <c r="AD920" i="47"/>
  <c r="AD921" i="47"/>
  <c r="AD922" i="47"/>
  <c r="AD923" i="47"/>
  <c r="AD924" i="47"/>
  <c r="AD925" i="47"/>
  <c r="AD926" i="47"/>
  <c r="AD927" i="47"/>
  <c r="AD928" i="47"/>
  <c r="AD929" i="47"/>
  <c r="AD930" i="47"/>
  <c r="AD931" i="47"/>
  <c r="AD932" i="47"/>
  <c r="AD933" i="47"/>
  <c r="AD934" i="47"/>
  <c r="AD935" i="47"/>
  <c r="AD936" i="47"/>
  <c r="AD937" i="47"/>
  <c r="AD938" i="47"/>
  <c r="AD939" i="47"/>
  <c r="AD940" i="47"/>
  <c r="AD941" i="47"/>
  <c r="AD942" i="47"/>
  <c r="AD943" i="47"/>
  <c r="AD944" i="47"/>
  <c r="AD945" i="47"/>
  <c r="AD946" i="47"/>
  <c r="AD3" i="47"/>
  <c r="AD4" i="47"/>
  <c r="AD5" i="47"/>
  <c r="AD6" i="47"/>
  <c r="AD7" i="47"/>
  <c r="AD8" i="47"/>
  <c r="BG4" i="53"/>
  <c r="BG5" i="53"/>
  <c r="BG6" i="53"/>
  <c r="BG7" i="53"/>
  <c r="BG8" i="53"/>
  <c r="BG9" i="53"/>
  <c r="BG10" i="53"/>
  <c r="BG11" i="53"/>
  <c r="BG12" i="53"/>
  <c r="BG13" i="53"/>
  <c r="BG14" i="53"/>
  <c r="BG15" i="53"/>
  <c r="BG16" i="53"/>
  <c r="BG17" i="53"/>
  <c r="BG18" i="53"/>
  <c r="BG19" i="53"/>
  <c r="BG20" i="53"/>
  <c r="BG21" i="53"/>
  <c r="BG22" i="53"/>
  <c r="BG23" i="53"/>
  <c r="BG24" i="53"/>
  <c r="BG25" i="53"/>
  <c r="BG26" i="53"/>
  <c r="BG27" i="53"/>
  <c r="BG28" i="53"/>
  <c r="BG29" i="53"/>
  <c r="BG30" i="53"/>
  <c r="BG31" i="53"/>
  <c r="BG32" i="53"/>
  <c r="BG33" i="53"/>
  <c r="BG34" i="53"/>
  <c r="BG35" i="53"/>
  <c r="BG36" i="53"/>
  <c r="BG37" i="53"/>
  <c r="BG38" i="53"/>
  <c r="BG39" i="53"/>
  <c r="BG40" i="53"/>
  <c r="BG41" i="53"/>
  <c r="BG42" i="53"/>
  <c r="BG43" i="53"/>
  <c r="BG44" i="53"/>
  <c r="BG45" i="53"/>
  <c r="BG46" i="53"/>
  <c r="BG47" i="53"/>
  <c r="BG48" i="53"/>
  <c r="BG49" i="53"/>
  <c r="BG50" i="53"/>
  <c r="BG51" i="53"/>
  <c r="BG52" i="53"/>
  <c r="BG53" i="53"/>
  <c r="BG54" i="53"/>
  <c r="BG55" i="53"/>
  <c r="BG56" i="53"/>
  <c r="BG57" i="53"/>
  <c r="BG58" i="53"/>
  <c r="BG59" i="53"/>
  <c r="BG60" i="53"/>
  <c r="BG61" i="53"/>
  <c r="BG62" i="53"/>
  <c r="BG63" i="53"/>
  <c r="BG64" i="53"/>
  <c r="BG65" i="53"/>
  <c r="BG66" i="53"/>
  <c r="BG67" i="53"/>
  <c r="BG68" i="53"/>
  <c r="BG69" i="53"/>
  <c r="BG70" i="53"/>
  <c r="BG71" i="53"/>
  <c r="BG72" i="53"/>
  <c r="BG73" i="53"/>
  <c r="BG74" i="53"/>
  <c r="BG75" i="53"/>
  <c r="BG76" i="53"/>
  <c r="BG77" i="53"/>
  <c r="BG78" i="53"/>
  <c r="BG79" i="53"/>
  <c r="BG80" i="53"/>
  <c r="BG81" i="53"/>
  <c r="BG82" i="53"/>
  <c r="BG83" i="53"/>
  <c r="BG84" i="53"/>
  <c r="BG85" i="53"/>
  <c r="BG86" i="53"/>
  <c r="BG87" i="53"/>
  <c r="BG88" i="53"/>
  <c r="BG89" i="53"/>
  <c r="BG90" i="53"/>
  <c r="BG91" i="53"/>
  <c r="BG92" i="53"/>
  <c r="BG93" i="53"/>
  <c r="BG94" i="53"/>
  <c r="BG95" i="53"/>
  <c r="BG96" i="53"/>
  <c r="BG97" i="53"/>
  <c r="BG98" i="53"/>
  <c r="BG99" i="53"/>
  <c r="BG100" i="53"/>
  <c r="BG101" i="53"/>
  <c r="BG102" i="53"/>
  <c r="BG103" i="53"/>
  <c r="BG104" i="53"/>
  <c r="BG105" i="53"/>
  <c r="BG106" i="53"/>
  <c r="BG107" i="53"/>
  <c r="BG108" i="53"/>
  <c r="BG109" i="53"/>
  <c r="BG110" i="53"/>
  <c r="BG111" i="53"/>
  <c r="BG112" i="53"/>
  <c r="BG113" i="53"/>
  <c r="BG114" i="53"/>
  <c r="BG115" i="53"/>
  <c r="BG116" i="53"/>
  <c r="BG117" i="53"/>
  <c r="BG118" i="53"/>
  <c r="BG119" i="53"/>
  <c r="BG120" i="53"/>
  <c r="BG121" i="53"/>
  <c r="BG122" i="53"/>
  <c r="BG123" i="53"/>
  <c r="BG124" i="53"/>
  <c r="BG125" i="53"/>
  <c r="BG126" i="53"/>
  <c r="BG127" i="53"/>
  <c r="BG128" i="53"/>
  <c r="BG129" i="53"/>
  <c r="BG130" i="53"/>
  <c r="BG131" i="53"/>
  <c r="BG132" i="53"/>
  <c r="BG133" i="53"/>
  <c r="BG134" i="53"/>
  <c r="BG135" i="53"/>
  <c r="BG136" i="53"/>
  <c r="BG137" i="53"/>
  <c r="BG138" i="53"/>
  <c r="BG139" i="53"/>
  <c r="BG140" i="53"/>
  <c r="BG141" i="53"/>
  <c r="BG142" i="53"/>
  <c r="BG143" i="53"/>
  <c r="BG144" i="53"/>
  <c r="BG145" i="53"/>
  <c r="BG146" i="53"/>
  <c r="BG147" i="53"/>
  <c r="BG148" i="53"/>
  <c r="BG149" i="53"/>
  <c r="BG150" i="53"/>
  <c r="BG151" i="53"/>
  <c r="BG152" i="53"/>
  <c r="BG153" i="53"/>
  <c r="BG154" i="53"/>
  <c r="BG155" i="53"/>
  <c r="BG156" i="53"/>
  <c r="BG157" i="53"/>
  <c r="BG158" i="53"/>
  <c r="BG159" i="53"/>
  <c r="BG160" i="53"/>
  <c r="BG161" i="53"/>
  <c r="BG162" i="53"/>
  <c r="BG163" i="53"/>
  <c r="BG164" i="53"/>
  <c r="BG165" i="53"/>
  <c r="BG166" i="53"/>
  <c r="BG167" i="53"/>
  <c r="BG168" i="53"/>
  <c r="BG169" i="53"/>
  <c r="BG170" i="53"/>
  <c r="BG171" i="53"/>
  <c r="BG172" i="53"/>
  <c r="BG173" i="53"/>
  <c r="BG174" i="53"/>
  <c r="BG175" i="53"/>
  <c r="BG176" i="53"/>
  <c r="BG177" i="53"/>
  <c r="BG178" i="53"/>
  <c r="BG179" i="53"/>
  <c r="BG180" i="53"/>
  <c r="BG181" i="53"/>
  <c r="BG182" i="53"/>
  <c r="BG183" i="53"/>
  <c r="BG184" i="53"/>
  <c r="BG185" i="53"/>
  <c r="BG186" i="53"/>
  <c r="BG187" i="53"/>
  <c r="BG188" i="53"/>
  <c r="BG189" i="53"/>
  <c r="BG190" i="53"/>
  <c r="BG191" i="53"/>
  <c r="BG192" i="53"/>
  <c r="BG193" i="53"/>
  <c r="BG194" i="53"/>
  <c r="BG195" i="53"/>
  <c r="BG196" i="53"/>
  <c r="BG197" i="53"/>
  <c r="BG198" i="53"/>
  <c r="BG199" i="53"/>
  <c r="BG200" i="53"/>
  <c r="BG201" i="53"/>
  <c r="BG202" i="53"/>
  <c r="BG203" i="53"/>
  <c r="BG204" i="53"/>
  <c r="BG205" i="53"/>
  <c r="BG206" i="53"/>
  <c r="BG207" i="53"/>
  <c r="BG208" i="53"/>
  <c r="BG209" i="53"/>
  <c r="BG210" i="53"/>
  <c r="BG211" i="53"/>
  <c r="BG212" i="53"/>
  <c r="BG213" i="53"/>
  <c r="BG214" i="53"/>
  <c r="BG215" i="53"/>
  <c r="BG216" i="53"/>
  <c r="BG217" i="53"/>
  <c r="BG218" i="53"/>
  <c r="BG219" i="53"/>
  <c r="BG220" i="53"/>
  <c r="BG221" i="53"/>
  <c r="BG222" i="53"/>
  <c r="BG223" i="53"/>
  <c r="BG224" i="53"/>
  <c r="BG225" i="53"/>
  <c r="BG226" i="53"/>
  <c r="BG227" i="53"/>
  <c r="BG228" i="53"/>
  <c r="BG229" i="53"/>
  <c r="BG230" i="53"/>
  <c r="BG231" i="53"/>
  <c r="BG232" i="53"/>
  <c r="BG233" i="53"/>
  <c r="BG234" i="53"/>
  <c r="BG235" i="53"/>
  <c r="BG236" i="53"/>
  <c r="BG237" i="53"/>
  <c r="BG238" i="53"/>
  <c r="BG239" i="53"/>
  <c r="BG240" i="53"/>
  <c r="BG241" i="53"/>
  <c r="BG242" i="53"/>
  <c r="BG243" i="53"/>
  <c r="BG244" i="53"/>
  <c r="BG245" i="53"/>
  <c r="BG246" i="53"/>
  <c r="BG247" i="53"/>
  <c r="BG248" i="53"/>
  <c r="BG249" i="53"/>
  <c r="BG250" i="53"/>
  <c r="BG251" i="53"/>
  <c r="BG252" i="53"/>
  <c r="BG253" i="53"/>
  <c r="BG254" i="53"/>
  <c r="BG255" i="53"/>
  <c r="BG256" i="53"/>
  <c r="BG257" i="53"/>
  <c r="BG258" i="53"/>
  <c r="BG259" i="53"/>
  <c r="BG260" i="53"/>
  <c r="BG261" i="53"/>
  <c r="BG262" i="53"/>
  <c r="BG263" i="53"/>
  <c r="BG264" i="53"/>
  <c r="BG265" i="53"/>
  <c r="BG266" i="53"/>
  <c r="BG267" i="53"/>
  <c r="BG268" i="53"/>
  <c r="BG269" i="53"/>
  <c r="BG270" i="53"/>
  <c r="BG271" i="53"/>
  <c r="BG272" i="53"/>
  <c r="BG273" i="53"/>
  <c r="BG274" i="53"/>
  <c r="BG275" i="53"/>
  <c r="BG276" i="53"/>
  <c r="BG277" i="53"/>
  <c r="BG278" i="53"/>
  <c r="BG279" i="53"/>
  <c r="BG280" i="53"/>
  <c r="BG281" i="53"/>
  <c r="BG282" i="53"/>
  <c r="BG283" i="53"/>
  <c r="BG284" i="53"/>
  <c r="BG285" i="53"/>
  <c r="BG286" i="53"/>
  <c r="BG287" i="53"/>
  <c r="BG288" i="53"/>
  <c r="BG289" i="53"/>
  <c r="BG290" i="53"/>
  <c r="BG291" i="53"/>
  <c r="BG292" i="53"/>
  <c r="BG293" i="53"/>
  <c r="BG294" i="53"/>
  <c r="BG295" i="53"/>
  <c r="BG296" i="53"/>
  <c r="BG297" i="53"/>
  <c r="BG298" i="53"/>
  <c r="BG299" i="53"/>
  <c r="BG300" i="53"/>
  <c r="BG301" i="53"/>
  <c r="BG302" i="53"/>
  <c r="BG303" i="53"/>
  <c r="BG304" i="53"/>
  <c r="BG305" i="53"/>
  <c r="BG306" i="53"/>
  <c r="BG307" i="53"/>
  <c r="BG308" i="53"/>
  <c r="BG309" i="53"/>
  <c r="BG310" i="53"/>
  <c r="BG311" i="53"/>
  <c r="BG312" i="53"/>
  <c r="BG313" i="53"/>
  <c r="BG314" i="53"/>
  <c r="BG315" i="53"/>
  <c r="BG316" i="53"/>
  <c r="BG317" i="53"/>
  <c r="BG318" i="53"/>
  <c r="BG319" i="53"/>
  <c r="BG320" i="53"/>
  <c r="BG321" i="53"/>
  <c r="BG322" i="53"/>
  <c r="BG323" i="53"/>
  <c r="BG324" i="53"/>
  <c r="BG325" i="53"/>
  <c r="BG326" i="53"/>
  <c r="BG327" i="53"/>
  <c r="BG328" i="53"/>
  <c r="BG329" i="53"/>
  <c r="BG330" i="53"/>
  <c r="BG331" i="53"/>
  <c r="BG332" i="53"/>
  <c r="BG333" i="53"/>
  <c r="BG334" i="53"/>
  <c r="BG335" i="53"/>
  <c r="BG336" i="53"/>
  <c r="BG337" i="53"/>
  <c r="BG338" i="53"/>
  <c r="BG339" i="53"/>
  <c r="BG340" i="53"/>
  <c r="BG341" i="53"/>
  <c r="BG342" i="53"/>
  <c r="BG343" i="53"/>
  <c r="BG344" i="53"/>
  <c r="BG345" i="53"/>
  <c r="BG346" i="53"/>
  <c r="BG347" i="53"/>
  <c r="BG348" i="53"/>
  <c r="BG349" i="53"/>
  <c r="BG350" i="53"/>
  <c r="BG351" i="53"/>
  <c r="BG352" i="53"/>
  <c r="BG353" i="53"/>
  <c r="BG354" i="53"/>
  <c r="BG3" i="53"/>
  <c r="AE4" i="49"/>
  <c r="AE5" i="49"/>
  <c r="AE6" i="49"/>
  <c r="AE7" i="49"/>
  <c r="AE8" i="49"/>
  <c r="AE9" i="49"/>
  <c r="AE10" i="49"/>
  <c r="AE11" i="49"/>
  <c r="AE12" i="49"/>
  <c r="AE13" i="49"/>
  <c r="AE14" i="49"/>
  <c r="AE15" i="49"/>
  <c r="AE16" i="49"/>
  <c r="AE17" i="49"/>
  <c r="AE18" i="49"/>
  <c r="AE19" i="49"/>
  <c r="AE20" i="49"/>
  <c r="AE21" i="49"/>
  <c r="AE22" i="49"/>
  <c r="AE23" i="49"/>
  <c r="AE24" i="49"/>
  <c r="AE25" i="49"/>
  <c r="AE26" i="49"/>
  <c r="AE27" i="49"/>
  <c r="AE28" i="49"/>
  <c r="AE29" i="49"/>
  <c r="AE30" i="49"/>
  <c r="AE31" i="49"/>
  <c r="AE32" i="49"/>
  <c r="AE33" i="49"/>
  <c r="AE34" i="49"/>
  <c r="AE35" i="49"/>
  <c r="AE36" i="49"/>
  <c r="AE37" i="49"/>
  <c r="AE38" i="49"/>
  <c r="AE39" i="49"/>
  <c r="AE40" i="49"/>
  <c r="AE41" i="49"/>
  <c r="AE42" i="49"/>
  <c r="AE43" i="49"/>
  <c r="AE44" i="49"/>
  <c r="AE45" i="49"/>
  <c r="AE46" i="49"/>
  <c r="AE47" i="49"/>
  <c r="AE48" i="49"/>
  <c r="AE49" i="49"/>
  <c r="AE50" i="49"/>
  <c r="AE51" i="49"/>
  <c r="AE52" i="49"/>
  <c r="AE53" i="49"/>
  <c r="AE54" i="49"/>
  <c r="AE55" i="49"/>
  <c r="AE56" i="49"/>
  <c r="AE57" i="49"/>
  <c r="AE58" i="49"/>
  <c r="AE59" i="49"/>
  <c r="AE60" i="49"/>
  <c r="AE61" i="49"/>
  <c r="AE62" i="49"/>
  <c r="AE63" i="49"/>
  <c r="AE64" i="49"/>
  <c r="AE65" i="49"/>
  <c r="AE66" i="49"/>
  <c r="AE67" i="49"/>
  <c r="AE68" i="49"/>
  <c r="AE69" i="49"/>
  <c r="AE70" i="49"/>
  <c r="AE71" i="49"/>
  <c r="AE72" i="49"/>
  <c r="AE73" i="49"/>
  <c r="AE74" i="49"/>
  <c r="AE75" i="49"/>
  <c r="AE76" i="49"/>
  <c r="AE77" i="49"/>
  <c r="AE78" i="49"/>
  <c r="AE79" i="49"/>
  <c r="AE80" i="49"/>
  <c r="AE81" i="49"/>
  <c r="AE82" i="49"/>
  <c r="AE83" i="49"/>
  <c r="AE84" i="49"/>
  <c r="AE85" i="49"/>
  <c r="AE86" i="49"/>
  <c r="AE87" i="49"/>
  <c r="AE88" i="49"/>
  <c r="AE89" i="49"/>
  <c r="AE90" i="49"/>
  <c r="AE91" i="49"/>
  <c r="AE92" i="49"/>
  <c r="AE93" i="49"/>
  <c r="AE94" i="49"/>
  <c r="AE95" i="49"/>
  <c r="AE96" i="49"/>
  <c r="AE97" i="49"/>
  <c r="AE98" i="49"/>
  <c r="AE99" i="49"/>
  <c r="AE100" i="49"/>
  <c r="AE101" i="49"/>
  <c r="AE102" i="49"/>
  <c r="AE103" i="49"/>
  <c r="AE104" i="49"/>
  <c r="AE105" i="49"/>
  <c r="AE106" i="49"/>
  <c r="AE107" i="49"/>
  <c r="AE108" i="49"/>
  <c r="AE109" i="49"/>
  <c r="AE110" i="49"/>
  <c r="AE111" i="49"/>
  <c r="AE112" i="49"/>
  <c r="AE113" i="49"/>
  <c r="AE114" i="49"/>
  <c r="AE115" i="49"/>
  <c r="AE116" i="49"/>
  <c r="AE117" i="49"/>
  <c r="AE118" i="49"/>
  <c r="AE119" i="49"/>
  <c r="AE120" i="49"/>
  <c r="AE121" i="49"/>
  <c r="AE122" i="49"/>
  <c r="AE123" i="49"/>
  <c r="AE124" i="49"/>
  <c r="AE125" i="49"/>
  <c r="AE126" i="49"/>
  <c r="AE127" i="49"/>
  <c r="AE128" i="49"/>
  <c r="AE129" i="49"/>
  <c r="AE130" i="49"/>
  <c r="AE131" i="49"/>
  <c r="AE132" i="49"/>
  <c r="AE133" i="49"/>
  <c r="AE134" i="49"/>
  <c r="AE135" i="49"/>
  <c r="AE136" i="49"/>
  <c r="AE137" i="49"/>
  <c r="AE138" i="49"/>
  <c r="AE139" i="49"/>
  <c r="AE140" i="49"/>
  <c r="AE141" i="49"/>
  <c r="AE142" i="49"/>
  <c r="AE143" i="49"/>
  <c r="AE144" i="49"/>
  <c r="AE145" i="49"/>
  <c r="AE146" i="49"/>
  <c r="AE147" i="49"/>
  <c r="AE148" i="49"/>
  <c r="AE149" i="49"/>
  <c r="AE150" i="49"/>
  <c r="AE151" i="49"/>
  <c r="AE152" i="49"/>
  <c r="AE153" i="49"/>
  <c r="AE154" i="49"/>
  <c r="AE155" i="49"/>
  <c r="AE156" i="49"/>
  <c r="AE157" i="49"/>
  <c r="AE158" i="49"/>
  <c r="AE159" i="49"/>
  <c r="AE160" i="49"/>
  <c r="AE161" i="49"/>
  <c r="AE162" i="49"/>
  <c r="AE163" i="49"/>
  <c r="AE164" i="49"/>
  <c r="AE165" i="49"/>
  <c r="AE166" i="49"/>
  <c r="AE167" i="49"/>
  <c r="AE168" i="49"/>
  <c r="AE169" i="49"/>
  <c r="AE170" i="49"/>
  <c r="AE171" i="49"/>
  <c r="AE172" i="49"/>
  <c r="AE173" i="49"/>
  <c r="AE174" i="49"/>
  <c r="AE175" i="49"/>
  <c r="AE176" i="49"/>
  <c r="AE177" i="49"/>
  <c r="AE178" i="49"/>
  <c r="AE179" i="49"/>
  <c r="AE180" i="49"/>
  <c r="AE181" i="49"/>
  <c r="AE182" i="49"/>
  <c r="AE183" i="49"/>
  <c r="AE184" i="49"/>
  <c r="AE185" i="49"/>
  <c r="AE186" i="49"/>
  <c r="AE187" i="49"/>
  <c r="AE188" i="49"/>
  <c r="AE189" i="49"/>
  <c r="AE190" i="49"/>
  <c r="AE191" i="49"/>
  <c r="AE192" i="49"/>
  <c r="AE193" i="49"/>
  <c r="AE194" i="49"/>
  <c r="AE195" i="49"/>
  <c r="AE196" i="49"/>
  <c r="AE197" i="49"/>
  <c r="AE198" i="49"/>
  <c r="AE199" i="49"/>
  <c r="AE200" i="49"/>
  <c r="AE201" i="49"/>
  <c r="AE202" i="49"/>
  <c r="AE203" i="49"/>
  <c r="AE204" i="49"/>
  <c r="AE205" i="49"/>
  <c r="AE206" i="49"/>
  <c r="AE207" i="49"/>
  <c r="AE208" i="49"/>
  <c r="AE209" i="49"/>
  <c r="AE210" i="49"/>
  <c r="AE211" i="49"/>
  <c r="AE212" i="49"/>
  <c r="AE213" i="49"/>
  <c r="AE214" i="49"/>
  <c r="AE215" i="49"/>
  <c r="AE216" i="49"/>
  <c r="AE217" i="49"/>
  <c r="AE218" i="49"/>
  <c r="AE219" i="49"/>
  <c r="AE220" i="49"/>
  <c r="AE221" i="49"/>
  <c r="AE222" i="49"/>
  <c r="AE223" i="49"/>
  <c r="AE224" i="49"/>
  <c r="AE225" i="49"/>
  <c r="AE226" i="49"/>
  <c r="AE227" i="49"/>
  <c r="AE228" i="49"/>
  <c r="AE229" i="49"/>
  <c r="AE230" i="49"/>
  <c r="AE231" i="49"/>
  <c r="AE232" i="49"/>
  <c r="AE233" i="49"/>
  <c r="AE234" i="49"/>
  <c r="AE235" i="49"/>
  <c r="AE236" i="49"/>
  <c r="AE237" i="49"/>
  <c r="AE238" i="49"/>
  <c r="AE239" i="49"/>
  <c r="AE240" i="49"/>
  <c r="AE241" i="49"/>
  <c r="AE242" i="49"/>
  <c r="AE243" i="49"/>
  <c r="AE244" i="49"/>
  <c r="AE245" i="49"/>
  <c r="AE246" i="49"/>
  <c r="AE247" i="49"/>
  <c r="AE248" i="49"/>
  <c r="AE249" i="49"/>
  <c r="AE250" i="49"/>
  <c r="AE251" i="49"/>
  <c r="AE252" i="49"/>
  <c r="AE253" i="49"/>
  <c r="AE254" i="49"/>
  <c r="AE255" i="49"/>
  <c r="AE256" i="49"/>
  <c r="AE257" i="49"/>
  <c r="AE258" i="49"/>
  <c r="AE259" i="49"/>
  <c r="AE260" i="49"/>
  <c r="AE261" i="49"/>
  <c r="AE262" i="49"/>
  <c r="AE263" i="49"/>
  <c r="AE264" i="49"/>
  <c r="AE265" i="49"/>
  <c r="AE266" i="49"/>
  <c r="AE267" i="49"/>
  <c r="AE268" i="49"/>
  <c r="AE269" i="49"/>
  <c r="AE270" i="49"/>
  <c r="AE271" i="49"/>
  <c r="AE272" i="49"/>
  <c r="AE273" i="49"/>
  <c r="AE274" i="49"/>
  <c r="AE275" i="49"/>
  <c r="AE276" i="49"/>
  <c r="AE277" i="49"/>
  <c r="AE278" i="49"/>
  <c r="AE279" i="49"/>
  <c r="AE280" i="49"/>
  <c r="AE281" i="49"/>
  <c r="AE282" i="49"/>
  <c r="AE283" i="49"/>
  <c r="AE284" i="49"/>
  <c r="AE285" i="49"/>
  <c r="AE286" i="49"/>
  <c r="AE287" i="49"/>
  <c r="AE288" i="49"/>
  <c r="AE289" i="49"/>
  <c r="AE290" i="49"/>
  <c r="AE291" i="49"/>
  <c r="AE292" i="49"/>
  <c r="AE293" i="49"/>
  <c r="AE294" i="49"/>
  <c r="AE295" i="49"/>
  <c r="AE296" i="49"/>
  <c r="AE297" i="49"/>
  <c r="AE298" i="49"/>
  <c r="AE299" i="49"/>
  <c r="AE300" i="49"/>
  <c r="AE301" i="49"/>
  <c r="AE302" i="49"/>
  <c r="AE303" i="49"/>
  <c r="AE304" i="49"/>
  <c r="AE305" i="49"/>
  <c r="AE306" i="49"/>
  <c r="AE307" i="49"/>
  <c r="AE308" i="49"/>
  <c r="AE309" i="49"/>
  <c r="AE310" i="49"/>
  <c r="AE311" i="49"/>
  <c r="AE312" i="49"/>
  <c r="AE313" i="49"/>
  <c r="AE314" i="49"/>
  <c r="AE315" i="49"/>
  <c r="AE316" i="49"/>
  <c r="AE317" i="49"/>
  <c r="AE318" i="49"/>
  <c r="AE319" i="49"/>
  <c r="AE320" i="49"/>
  <c r="AE321" i="49"/>
  <c r="AE322" i="49"/>
  <c r="AE323" i="49"/>
  <c r="AE324" i="49"/>
  <c r="AE325" i="49"/>
  <c r="AE326" i="49"/>
  <c r="AE327" i="49"/>
  <c r="AE328" i="49"/>
  <c r="AE329" i="49"/>
  <c r="AE330" i="49"/>
  <c r="AE331" i="49"/>
  <c r="AE332" i="49"/>
  <c r="AE333" i="49"/>
  <c r="AE334" i="49"/>
  <c r="AE335" i="49"/>
  <c r="AE336" i="49"/>
  <c r="AE337" i="49"/>
  <c r="AE338" i="49"/>
  <c r="AE339" i="49"/>
  <c r="AE340" i="49"/>
  <c r="AE341" i="49"/>
  <c r="AE342" i="49"/>
  <c r="AE343" i="49"/>
  <c r="AE344" i="49"/>
  <c r="AE345" i="49"/>
  <c r="AE346" i="49"/>
  <c r="AE347" i="49"/>
  <c r="AE348" i="49"/>
  <c r="AE349" i="49"/>
  <c r="AE350" i="49"/>
  <c r="AE351" i="49"/>
  <c r="AE352" i="49"/>
  <c r="AE353" i="49"/>
  <c r="AE354" i="49"/>
  <c r="AE355" i="49"/>
  <c r="AE356" i="49"/>
  <c r="AE357" i="49"/>
  <c r="AE358" i="49"/>
  <c r="AE359" i="49"/>
  <c r="AE360" i="49"/>
  <c r="AE361" i="49"/>
  <c r="AE362" i="49"/>
  <c r="AE363" i="49"/>
  <c r="AE364" i="49"/>
  <c r="AE365" i="49"/>
  <c r="AE366" i="49"/>
  <c r="AE367" i="49"/>
  <c r="AE368" i="49"/>
  <c r="AE369" i="49"/>
  <c r="AE370" i="49"/>
  <c r="AE371" i="49"/>
  <c r="AE372" i="49"/>
  <c r="AE373" i="49"/>
  <c r="AE374" i="49"/>
  <c r="AE375" i="49"/>
  <c r="AE376" i="49"/>
  <c r="AE377" i="49"/>
  <c r="AE378" i="49"/>
  <c r="AE379" i="49"/>
  <c r="AE380" i="49"/>
  <c r="AE381" i="49"/>
  <c r="AE382" i="49"/>
  <c r="AE383" i="49"/>
  <c r="AE384" i="49"/>
  <c r="AE385" i="49"/>
  <c r="AE386" i="49"/>
  <c r="AE387" i="49"/>
  <c r="AE388" i="49"/>
  <c r="AE389" i="49"/>
  <c r="AE390" i="49"/>
  <c r="AE391" i="49"/>
  <c r="AE392" i="49"/>
  <c r="AE393" i="49"/>
  <c r="AE394" i="49"/>
  <c r="AE395" i="49"/>
  <c r="AE396" i="49"/>
  <c r="AE397" i="49"/>
  <c r="AE398" i="49"/>
  <c r="AE399" i="49"/>
  <c r="AE400" i="49"/>
  <c r="AE401" i="49"/>
  <c r="AE402" i="49"/>
  <c r="AE403" i="49"/>
  <c r="AE404" i="49"/>
  <c r="AE405" i="49"/>
  <c r="AE406" i="49"/>
  <c r="AE407" i="49"/>
  <c r="AE408" i="49"/>
  <c r="AE409" i="49"/>
  <c r="AE410" i="49"/>
  <c r="AE411" i="49"/>
  <c r="AE412" i="49"/>
  <c r="AE413" i="49"/>
  <c r="AE414" i="49"/>
  <c r="AE415" i="49"/>
  <c r="AE416" i="49"/>
  <c r="AE417" i="49"/>
  <c r="AE418" i="49"/>
  <c r="AE419" i="49"/>
  <c r="AE420" i="49"/>
  <c r="AE421" i="49"/>
  <c r="AE422" i="49"/>
  <c r="AE423" i="49"/>
  <c r="AE424" i="49"/>
  <c r="AE425" i="49"/>
  <c r="AE426" i="49"/>
  <c r="AE427" i="49"/>
  <c r="AE428" i="49"/>
  <c r="AE429" i="49"/>
  <c r="AE430" i="49"/>
  <c r="AE431" i="49"/>
  <c r="AE432" i="49"/>
  <c r="AE433" i="49"/>
  <c r="AE434" i="49"/>
  <c r="AE435" i="49"/>
  <c r="AE436" i="49"/>
  <c r="AE437" i="49"/>
  <c r="AE438" i="49"/>
  <c r="AE439" i="49"/>
  <c r="AE440" i="49"/>
  <c r="AE441" i="49"/>
  <c r="AE442" i="49"/>
  <c r="AE443" i="49"/>
  <c r="AE444" i="49"/>
  <c r="AE445" i="49"/>
  <c r="AE446" i="49"/>
  <c r="AE447" i="49"/>
  <c r="AE448" i="49"/>
  <c r="AE449" i="49"/>
  <c r="AE450" i="49"/>
  <c r="AE451" i="49"/>
  <c r="AE452" i="49"/>
  <c r="AE453" i="49"/>
  <c r="AE454" i="49"/>
  <c r="AE455" i="49"/>
  <c r="AE456" i="49"/>
  <c r="AE457" i="49"/>
  <c r="AE458" i="49"/>
  <c r="AE459" i="49"/>
  <c r="AE460" i="49"/>
  <c r="AE461" i="49"/>
  <c r="AE462" i="49"/>
  <c r="AE463" i="49"/>
  <c r="AE464" i="49"/>
  <c r="AE465" i="49"/>
  <c r="AE466" i="49"/>
  <c r="AE467" i="49"/>
  <c r="AE468" i="49"/>
  <c r="AE469" i="49"/>
  <c r="AE470" i="49"/>
  <c r="AE471" i="49"/>
  <c r="AE472" i="49"/>
  <c r="AE473" i="49"/>
  <c r="AE474" i="49"/>
  <c r="AE475" i="49"/>
  <c r="AE476" i="49"/>
  <c r="AE477" i="49"/>
  <c r="AE478" i="49"/>
  <c r="AE479" i="49"/>
  <c r="AE480" i="49"/>
  <c r="AE481" i="49"/>
  <c r="AE482" i="49"/>
  <c r="AE483" i="49"/>
  <c r="AE484" i="49"/>
  <c r="AE485" i="49"/>
  <c r="AE486" i="49"/>
  <c r="AE487" i="49"/>
  <c r="AE488" i="49"/>
  <c r="AE489" i="49"/>
  <c r="AE490" i="49"/>
  <c r="AE491" i="49"/>
  <c r="AE492" i="49"/>
  <c r="AE493" i="49"/>
  <c r="AE494" i="49"/>
  <c r="AE495" i="49"/>
  <c r="AE496" i="49"/>
  <c r="AE497" i="49"/>
  <c r="AE498" i="49"/>
  <c r="AE499" i="49"/>
  <c r="AE500" i="49"/>
  <c r="AE501" i="49"/>
  <c r="AE502" i="49"/>
  <c r="AE503" i="49"/>
  <c r="AE504" i="49"/>
  <c r="AE505" i="49"/>
  <c r="AE506" i="49"/>
  <c r="AE507" i="49"/>
  <c r="AE508" i="49"/>
  <c r="AE509" i="49"/>
  <c r="AE510" i="49"/>
  <c r="AE511" i="49"/>
  <c r="AE512" i="49"/>
  <c r="AE513" i="49"/>
  <c r="AE514" i="49"/>
  <c r="AE515" i="49"/>
  <c r="AE3" i="49"/>
  <c r="S4" i="48"/>
  <c r="S5" i="48"/>
  <c r="S6" i="48"/>
  <c r="S7" i="48"/>
  <c r="S8" i="48"/>
  <c r="S9" i="48"/>
  <c r="S10" i="48"/>
  <c r="S11" i="48"/>
  <c r="S12" i="48"/>
  <c r="S13" i="48"/>
  <c r="S14" i="48"/>
  <c r="S15" i="48"/>
  <c r="S16" i="48"/>
  <c r="S17" i="48"/>
  <c r="S18" i="48"/>
  <c r="S19" i="48"/>
  <c r="S20" i="48"/>
  <c r="S21" i="48"/>
  <c r="S22" i="48"/>
  <c r="S23" i="48"/>
  <c r="S24" i="48"/>
  <c r="S25" i="48"/>
  <c r="S26" i="48"/>
  <c r="S27" i="48"/>
  <c r="S28" i="48"/>
  <c r="S29" i="48"/>
  <c r="S30" i="48"/>
  <c r="S31" i="48"/>
  <c r="S32" i="48"/>
  <c r="S33" i="48"/>
  <c r="S34" i="48"/>
  <c r="S3" i="48"/>
  <c r="AB4" i="47"/>
  <c r="AB5" i="47"/>
  <c r="AB6" i="47"/>
  <c r="AB7" i="47"/>
  <c r="AB8" i="47"/>
  <c r="AB9" i="47"/>
  <c r="AB10" i="47"/>
  <c r="AB11" i="47"/>
  <c r="AB12" i="47"/>
  <c r="AB13" i="47"/>
  <c r="AB14" i="47"/>
  <c r="AB15" i="47"/>
  <c r="AB16" i="47"/>
  <c r="AB17" i="47"/>
  <c r="AB18" i="47"/>
  <c r="AB19" i="47"/>
  <c r="AB20" i="47"/>
  <c r="AB21" i="47"/>
  <c r="AB22" i="47"/>
  <c r="AB23" i="47"/>
  <c r="AB24" i="47"/>
  <c r="AB25" i="47"/>
  <c r="AB26" i="47"/>
  <c r="AB27" i="47"/>
  <c r="AB28" i="47"/>
  <c r="AB29" i="47"/>
  <c r="AB30" i="47"/>
  <c r="AB31" i="47"/>
  <c r="AB32" i="47"/>
  <c r="AB33" i="47"/>
  <c r="AB34" i="47"/>
  <c r="AB35" i="47"/>
  <c r="AB36" i="47"/>
  <c r="AB37" i="47"/>
  <c r="AB38" i="47"/>
  <c r="AB39" i="47"/>
  <c r="AB40" i="47"/>
  <c r="AB41" i="47"/>
  <c r="AB42" i="47"/>
  <c r="AB43" i="47"/>
  <c r="AB44" i="47"/>
  <c r="AB45" i="47"/>
  <c r="AB46" i="47"/>
  <c r="AB47" i="47"/>
  <c r="AB48" i="47"/>
  <c r="AB49" i="47"/>
  <c r="AB50" i="47"/>
  <c r="AB51" i="47"/>
  <c r="AB52" i="47"/>
  <c r="AB53" i="47"/>
  <c r="AB54" i="47"/>
  <c r="AB55" i="47"/>
  <c r="AB56" i="47"/>
  <c r="AB57" i="47"/>
  <c r="AB58" i="47"/>
  <c r="AB59" i="47"/>
  <c r="AB60" i="47"/>
  <c r="AB61" i="47"/>
  <c r="AB62" i="47"/>
  <c r="AB63" i="47"/>
  <c r="AB64" i="47"/>
  <c r="AB65" i="47"/>
  <c r="AB66" i="47"/>
  <c r="AB67" i="47"/>
  <c r="AB68" i="47"/>
  <c r="AB69" i="47"/>
  <c r="AB70" i="47"/>
  <c r="AB71" i="47"/>
  <c r="AB72" i="47"/>
  <c r="AB73" i="47"/>
  <c r="AB74" i="47"/>
  <c r="AB75" i="47"/>
  <c r="AB76" i="47"/>
  <c r="AB77" i="47"/>
  <c r="AB78" i="47"/>
  <c r="AB79" i="47"/>
  <c r="AB80" i="47"/>
  <c r="AB81" i="47"/>
  <c r="AB82" i="47"/>
  <c r="AB83" i="47"/>
  <c r="AB84" i="47"/>
  <c r="AB85" i="47"/>
  <c r="AB86" i="47"/>
  <c r="AB87" i="47"/>
  <c r="AB88" i="47"/>
  <c r="AB89" i="47"/>
  <c r="AB90" i="47"/>
  <c r="AB91" i="47"/>
  <c r="AB92" i="47"/>
  <c r="AB93" i="47"/>
  <c r="AB94" i="47"/>
  <c r="AB95" i="47"/>
  <c r="AB96" i="47"/>
  <c r="AB97" i="47"/>
  <c r="AB98" i="47"/>
  <c r="AB99" i="47"/>
  <c r="AB100" i="47"/>
  <c r="AB101" i="47"/>
  <c r="AB102" i="47"/>
  <c r="AB103" i="47"/>
  <c r="AB104" i="47"/>
  <c r="AB105" i="47"/>
  <c r="AB106" i="47"/>
  <c r="AB107" i="47"/>
  <c r="AB108" i="47"/>
  <c r="AB109" i="47"/>
  <c r="AB110" i="47"/>
  <c r="AB111" i="47"/>
  <c r="AB112" i="47"/>
  <c r="AB113" i="47"/>
  <c r="AB114" i="47"/>
  <c r="AB115" i="47"/>
  <c r="AB116" i="47"/>
  <c r="AB117" i="47"/>
  <c r="AB118" i="47"/>
  <c r="AB119" i="47"/>
  <c r="AB120" i="47"/>
  <c r="AB121" i="47"/>
  <c r="AB122" i="47"/>
  <c r="AB123" i="47"/>
  <c r="AB124" i="47"/>
  <c r="AB125" i="47"/>
  <c r="AB126" i="47"/>
  <c r="AB127" i="47"/>
  <c r="AB128" i="47"/>
  <c r="AB129" i="47"/>
  <c r="AB130" i="47"/>
  <c r="AB131" i="47"/>
  <c r="AB132" i="47"/>
  <c r="AB133" i="47"/>
  <c r="AB134" i="47"/>
  <c r="AB135" i="47"/>
  <c r="AB136" i="47"/>
  <c r="AB137" i="47"/>
  <c r="AB138" i="47"/>
  <c r="AB139" i="47"/>
  <c r="AB140" i="47"/>
  <c r="AB141" i="47"/>
  <c r="AB142" i="47"/>
  <c r="AB143" i="47"/>
  <c r="AB144" i="47"/>
  <c r="AB145" i="47"/>
  <c r="AB146" i="47"/>
  <c r="AB147" i="47"/>
  <c r="AB148" i="47"/>
  <c r="AB149" i="47"/>
  <c r="AB150" i="47"/>
  <c r="AB151" i="47"/>
  <c r="AB152" i="47"/>
  <c r="AB153" i="47"/>
  <c r="AB154" i="47"/>
  <c r="AB155" i="47"/>
  <c r="AB156" i="47"/>
  <c r="AB157" i="47"/>
  <c r="AB158" i="47"/>
  <c r="AB159" i="47"/>
  <c r="AB160" i="47"/>
  <c r="AB161" i="47"/>
  <c r="AB162" i="47"/>
  <c r="AB163" i="47"/>
  <c r="AB164" i="47"/>
  <c r="AB165" i="47"/>
  <c r="AB166" i="47"/>
  <c r="AB167" i="47"/>
  <c r="AB168" i="47"/>
  <c r="AB169" i="47"/>
  <c r="AB170" i="47"/>
  <c r="AB171" i="47"/>
  <c r="AB172" i="47"/>
  <c r="AB173" i="47"/>
  <c r="AB174" i="47"/>
  <c r="AB175" i="47"/>
  <c r="AB176" i="47"/>
  <c r="AB177" i="47"/>
  <c r="AB178" i="47"/>
  <c r="AB179" i="47"/>
  <c r="AB180" i="47"/>
  <c r="AB181" i="47"/>
  <c r="AB182" i="47"/>
  <c r="AB183" i="47"/>
  <c r="AB184" i="47"/>
  <c r="AB185" i="47"/>
  <c r="AB186" i="47"/>
  <c r="AB187" i="47"/>
  <c r="AB188" i="47"/>
  <c r="AB189" i="47"/>
  <c r="AB190" i="47"/>
  <c r="AB191" i="47"/>
  <c r="AB192" i="47"/>
  <c r="AB193" i="47"/>
  <c r="AB194" i="47"/>
  <c r="AB195" i="47"/>
  <c r="AB196" i="47"/>
  <c r="AB197" i="47"/>
  <c r="AB198" i="47"/>
  <c r="AB199" i="47"/>
  <c r="AB200" i="47"/>
  <c r="AB201" i="47"/>
  <c r="AB202" i="47"/>
  <c r="AB203" i="47"/>
  <c r="AB204" i="47"/>
  <c r="AB205" i="47"/>
  <c r="AB206" i="47"/>
  <c r="AB207" i="47"/>
  <c r="AB208" i="47"/>
  <c r="AB209" i="47"/>
  <c r="AB210" i="47"/>
  <c r="AB211" i="47"/>
  <c r="AB212" i="47"/>
  <c r="AB213" i="47"/>
  <c r="AB214" i="47"/>
  <c r="AB215" i="47"/>
  <c r="AB216" i="47"/>
  <c r="AB217" i="47"/>
  <c r="AB218" i="47"/>
  <c r="AB219" i="47"/>
  <c r="AB220" i="47"/>
  <c r="AB221" i="47"/>
  <c r="AB222" i="47"/>
  <c r="AB223" i="47"/>
  <c r="AB224" i="47"/>
  <c r="AB225" i="47"/>
  <c r="AB226" i="47"/>
  <c r="AB227" i="47"/>
  <c r="AB228" i="47"/>
  <c r="AB229" i="47"/>
  <c r="AB230" i="47"/>
  <c r="AB231" i="47"/>
  <c r="AB232" i="47"/>
  <c r="AB233" i="47"/>
  <c r="AB234" i="47"/>
  <c r="AB235" i="47"/>
  <c r="AB236" i="47"/>
  <c r="AB237" i="47"/>
  <c r="AB238" i="47"/>
  <c r="AB239" i="47"/>
  <c r="AB240" i="47"/>
  <c r="AB241" i="47"/>
  <c r="AB242" i="47"/>
  <c r="AB243" i="47"/>
  <c r="AB244" i="47"/>
  <c r="AB245" i="47"/>
  <c r="AB246" i="47"/>
  <c r="AB247" i="47"/>
  <c r="AB248" i="47"/>
  <c r="AB249" i="47"/>
  <c r="AB250" i="47"/>
  <c r="AB251" i="47"/>
  <c r="AB252" i="47"/>
  <c r="AB253" i="47"/>
  <c r="AB254" i="47"/>
  <c r="AB255" i="47"/>
  <c r="AB256" i="47"/>
  <c r="AB257" i="47"/>
  <c r="AB258" i="47"/>
  <c r="AB259" i="47"/>
  <c r="AB260" i="47"/>
  <c r="AB261" i="47"/>
  <c r="AB262" i="47"/>
  <c r="AB263" i="47"/>
  <c r="AB264" i="47"/>
  <c r="AB265" i="47"/>
  <c r="AB266" i="47"/>
  <c r="AB267" i="47"/>
  <c r="AB268" i="47"/>
  <c r="AB269" i="47"/>
  <c r="AB270" i="47"/>
  <c r="AB271" i="47"/>
  <c r="AB272" i="47"/>
  <c r="AB273" i="47"/>
  <c r="AB274" i="47"/>
  <c r="AB275" i="47"/>
  <c r="AB276" i="47"/>
  <c r="AB277" i="47"/>
  <c r="AB278" i="47"/>
  <c r="AB279" i="47"/>
  <c r="AB280" i="47"/>
  <c r="AB281" i="47"/>
  <c r="AB282" i="47"/>
  <c r="AB283" i="47"/>
  <c r="AB284" i="47"/>
  <c r="AB285" i="47"/>
  <c r="AB286" i="47"/>
  <c r="AB287" i="47"/>
  <c r="AB288" i="47"/>
  <c r="AB289" i="47"/>
  <c r="AB290" i="47"/>
  <c r="AB291" i="47"/>
  <c r="AB292" i="47"/>
  <c r="AB293" i="47"/>
  <c r="AB294" i="47"/>
  <c r="AB295" i="47"/>
  <c r="AB296" i="47"/>
  <c r="AB297" i="47"/>
  <c r="AB298" i="47"/>
  <c r="AB299" i="47"/>
  <c r="AB300" i="47"/>
  <c r="AB301" i="47"/>
  <c r="AB302" i="47"/>
  <c r="AB303" i="47"/>
  <c r="AB304" i="47"/>
  <c r="AB305" i="47"/>
  <c r="AB306" i="47"/>
  <c r="AB307" i="47"/>
  <c r="AB308" i="47"/>
  <c r="AB309" i="47"/>
  <c r="AB310" i="47"/>
  <c r="AB311" i="47"/>
  <c r="AB312" i="47"/>
  <c r="AB313" i="47"/>
  <c r="AB314" i="47"/>
  <c r="AB315" i="47"/>
  <c r="AB316" i="47"/>
  <c r="AB317" i="47"/>
  <c r="AB318" i="47"/>
  <c r="AB319" i="47"/>
  <c r="AB320" i="47"/>
  <c r="AB321" i="47"/>
  <c r="AB322" i="47"/>
  <c r="AB323" i="47"/>
  <c r="AB324" i="47"/>
  <c r="AB325" i="47"/>
  <c r="AB326" i="47"/>
  <c r="AB327" i="47"/>
  <c r="AB328" i="47"/>
  <c r="AB329" i="47"/>
  <c r="AB330" i="47"/>
  <c r="AB331" i="47"/>
  <c r="AB332" i="47"/>
  <c r="AB333" i="47"/>
  <c r="AB334" i="47"/>
  <c r="AB335" i="47"/>
  <c r="AB336" i="47"/>
  <c r="AB337" i="47"/>
  <c r="AB338" i="47"/>
  <c r="AB339" i="47"/>
  <c r="AB340" i="47"/>
  <c r="AB341" i="47"/>
  <c r="AB342" i="47"/>
  <c r="AB343" i="47"/>
  <c r="AB344" i="47"/>
  <c r="AB345" i="47"/>
  <c r="AB346" i="47"/>
  <c r="AB347" i="47"/>
  <c r="AB348" i="47"/>
  <c r="AB349" i="47"/>
  <c r="AB350" i="47"/>
  <c r="AB351" i="47"/>
  <c r="AB352" i="47"/>
  <c r="AB353" i="47"/>
  <c r="AB354" i="47"/>
  <c r="AB355" i="47"/>
  <c r="AB356" i="47"/>
  <c r="AB357" i="47"/>
  <c r="AB358" i="47"/>
  <c r="AB359" i="47"/>
  <c r="AB360" i="47"/>
  <c r="AB361" i="47"/>
  <c r="AB362" i="47"/>
  <c r="AB363" i="47"/>
  <c r="AB364" i="47"/>
  <c r="AB365" i="47"/>
  <c r="AB366" i="47"/>
  <c r="AB367" i="47"/>
  <c r="AB368" i="47"/>
  <c r="AB369" i="47"/>
  <c r="AB370" i="47"/>
  <c r="AB371" i="47"/>
  <c r="AB372" i="47"/>
  <c r="AB373" i="47"/>
  <c r="AB374" i="47"/>
  <c r="AB375" i="47"/>
  <c r="AB376" i="47"/>
  <c r="AB377" i="47"/>
  <c r="AB378" i="47"/>
  <c r="AB379" i="47"/>
  <c r="AB380" i="47"/>
  <c r="AB381" i="47"/>
  <c r="AB382" i="47"/>
  <c r="AB383" i="47"/>
  <c r="AB384" i="47"/>
  <c r="AB385" i="47"/>
  <c r="AB386" i="47"/>
  <c r="AB387" i="47"/>
  <c r="AB388" i="47"/>
  <c r="AB389" i="47"/>
  <c r="AB390" i="47"/>
  <c r="AB391" i="47"/>
  <c r="AB392" i="47"/>
  <c r="AB393" i="47"/>
  <c r="AB394" i="47"/>
  <c r="AB395" i="47"/>
  <c r="AB396" i="47"/>
  <c r="AB397" i="47"/>
  <c r="AB398" i="47"/>
  <c r="AB399" i="47"/>
  <c r="AB400" i="47"/>
  <c r="AB401" i="47"/>
  <c r="AB402" i="47"/>
  <c r="AB403" i="47"/>
  <c r="AB404" i="47"/>
  <c r="AB405" i="47"/>
  <c r="AB406" i="47"/>
  <c r="AB407" i="47"/>
  <c r="AB408" i="47"/>
  <c r="AB409" i="47"/>
  <c r="AB410" i="47"/>
  <c r="AB411" i="47"/>
  <c r="AB412" i="47"/>
  <c r="AB413" i="47"/>
  <c r="AB414" i="47"/>
  <c r="AB415" i="47"/>
  <c r="AB416" i="47"/>
  <c r="AB417" i="47"/>
  <c r="AB418" i="47"/>
  <c r="AB419" i="47"/>
  <c r="AB420" i="47"/>
  <c r="AB421" i="47"/>
  <c r="AB422" i="47"/>
  <c r="AB423" i="47"/>
  <c r="AB424" i="47"/>
  <c r="AB425" i="47"/>
  <c r="AB426" i="47"/>
  <c r="AB427" i="47"/>
  <c r="AB428" i="47"/>
  <c r="AB429" i="47"/>
  <c r="AB430" i="47"/>
  <c r="AB431" i="47"/>
  <c r="AB432" i="47"/>
  <c r="AB433" i="47"/>
  <c r="AB434" i="47"/>
  <c r="AB435" i="47"/>
  <c r="AB436" i="47"/>
  <c r="AB437" i="47"/>
  <c r="AB438" i="47"/>
  <c r="AB439" i="47"/>
  <c r="AB440" i="47"/>
  <c r="AB441" i="47"/>
  <c r="AB442" i="47"/>
  <c r="AB443" i="47"/>
  <c r="AB444" i="47"/>
  <c r="AB445" i="47"/>
  <c r="AB446" i="47"/>
  <c r="AB447" i="47"/>
  <c r="AB448" i="47"/>
  <c r="AB449" i="47"/>
  <c r="AB450" i="47"/>
  <c r="AB451" i="47"/>
  <c r="AB452" i="47"/>
  <c r="AB453" i="47"/>
  <c r="AB454" i="47"/>
  <c r="AB455" i="47"/>
  <c r="AB456" i="47"/>
  <c r="AB457" i="47"/>
  <c r="AB458" i="47"/>
  <c r="AB459" i="47"/>
  <c r="AB460" i="47"/>
  <c r="AB461" i="47"/>
  <c r="AB462" i="47"/>
  <c r="AB463" i="47"/>
  <c r="AB464" i="47"/>
  <c r="AB465" i="47"/>
  <c r="AB466" i="47"/>
  <c r="AB467" i="47"/>
  <c r="AB468" i="47"/>
  <c r="AB469" i="47"/>
  <c r="AB470" i="47"/>
  <c r="AB471" i="47"/>
  <c r="AB472" i="47"/>
  <c r="AB473" i="47"/>
  <c r="AB474" i="47"/>
  <c r="AB475" i="47"/>
  <c r="AB476" i="47"/>
  <c r="AB477" i="47"/>
  <c r="AB478" i="47"/>
  <c r="AB479" i="47"/>
  <c r="AB480" i="47"/>
  <c r="AB481" i="47"/>
  <c r="AB482" i="47"/>
  <c r="AB483" i="47"/>
  <c r="AB484" i="47"/>
  <c r="AB485" i="47"/>
  <c r="AB486" i="47"/>
  <c r="AB487" i="47"/>
  <c r="AB488" i="47"/>
  <c r="AB489" i="47"/>
  <c r="AB490" i="47"/>
  <c r="AB491" i="47"/>
  <c r="AB492" i="47"/>
  <c r="AB493" i="47"/>
  <c r="AB494" i="47"/>
  <c r="AB495" i="47"/>
  <c r="AB496" i="47"/>
  <c r="AB497" i="47"/>
  <c r="AB498" i="47"/>
  <c r="AB499" i="47"/>
  <c r="AB500" i="47"/>
  <c r="AB501" i="47"/>
  <c r="AB502" i="47"/>
  <c r="AB503" i="47"/>
  <c r="AB504" i="47"/>
  <c r="AB505" i="47"/>
  <c r="AB506" i="47"/>
  <c r="AB507" i="47"/>
  <c r="AB508" i="47"/>
  <c r="AB509" i="47"/>
  <c r="AB510" i="47"/>
  <c r="AB511" i="47"/>
  <c r="AB512" i="47"/>
  <c r="AB513" i="47"/>
  <c r="AB514" i="47"/>
  <c r="AB515" i="47"/>
  <c r="AB516" i="47"/>
  <c r="AB517" i="47"/>
  <c r="AB518" i="47"/>
  <c r="AB519" i="47"/>
  <c r="AB520" i="47"/>
  <c r="AB521" i="47"/>
  <c r="AB522" i="47"/>
  <c r="AB523" i="47"/>
  <c r="AB524" i="47"/>
  <c r="AB525" i="47"/>
  <c r="AB526" i="47"/>
  <c r="AB527" i="47"/>
  <c r="AB528" i="47"/>
  <c r="AB529" i="47"/>
  <c r="AB530" i="47"/>
  <c r="AB531" i="47"/>
  <c r="AB532" i="47"/>
  <c r="AB533" i="47"/>
  <c r="AB534" i="47"/>
  <c r="AB535" i="47"/>
  <c r="AB536" i="47"/>
  <c r="AB537" i="47"/>
  <c r="AB538" i="47"/>
  <c r="AB539" i="47"/>
  <c r="AB540" i="47"/>
  <c r="AB541" i="47"/>
  <c r="AB542" i="47"/>
  <c r="AB543" i="47"/>
  <c r="AB544" i="47"/>
  <c r="AB545" i="47"/>
  <c r="AB546" i="47"/>
  <c r="AB547" i="47"/>
  <c r="AB548" i="47"/>
  <c r="AB549" i="47"/>
  <c r="AB550" i="47"/>
  <c r="AB551" i="47"/>
  <c r="AB552" i="47"/>
  <c r="AB553" i="47"/>
  <c r="AB554" i="47"/>
  <c r="AB555" i="47"/>
  <c r="AB556" i="47"/>
  <c r="AB557" i="47"/>
  <c r="AB558" i="47"/>
  <c r="AB559" i="47"/>
  <c r="AB560" i="47"/>
  <c r="AB561" i="47"/>
  <c r="AB562" i="47"/>
  <c r="AB563" i="47"/>
  <c r="AB564" i="47"/>
  <c r="AB565" i="47"/>
  <c r="AB566" i="47"/>
  <c r="AB567" i="47"/>
  <c r="AB568" i="47"/>
  <c r="AB569" i="47"/>
  <c r="AB570" i="47"/>
  <c r="AB571" i="47"/>
  <c r="AB572" i="47"/>
  <c r="AB573" i="47"/>
  <c r="AB574" i="47"/>
  <c r="AB575" i="47"/>
  <c r="AB576" i="47"/>
  <c r="AB577" i="47"/>
  <c r="AB578" i="47"/>
  <c r="AB579" i="47"/>
  <c r="AB580" i="47"/>
  <c r="AB581" i="47"/>
  <c r="AB582" i="47"/>
  <c r="AB583" i="47"/>
  <c r="AB584" i="47"/>
  <c r="AB585" i="47"/>
  <c r="AB586" i="47"/>
  <c r="AB587" i="47"/>
  <c r="AB588" i="47"/>
  <c r="AB589" i="47"/>
  <c r="AB590" i="47"/>
  <c r="AB591" i="47"/>
  <c r="AB592" i="47"/>
  <c r="AB593" i="47"/>
  <c r="AB594" i="47"/>
  <c r="AB595" i="47"/>
  <c r="AB596" i="47"/>
  <c r="AB597" i="47"/>
  <c r="AB598" i="47"/>
  <c r="AB599" i="47"/>
  <c r="AB600" i="47"/>
  <c r="AB601" i="47"/>
  <c r="AB602" i="47"/>
  <c r="AB603" i="47"/>
  <c r="AB604" i="47"/>
  <c r="AB605" i="47"/>
  <c r="AB606" i="47"/>
  <c r="AB607" i="47"/>
  <c r="AB608" i="47"/>
  <c r="AB609" i="47"/>
  <c r="AB610" i="47"/>
  <c r="AB611" i="47"/>
  <c r="AB612" i="47"/>
  <c r="AB613" i="47"/>
  <c r="AB614" i="47"/>
  <c r="AB615" i="47"/>
  <c r="AB616" i="47"/>
  <c r="AB617" i="47"/>
  <c r="AB618" i="47"/>
  <c r="AB619" i="47"/>
  <c r="AB620" i="47"/>
  <c r="AB621" i="47"/>
  <c r="AB622" i="47"/>
  <c r="AB623" i="47"/>
  <c r="AB624" i="47"/>
  <c r="AB625" i="47"/>
  <c r="AB626" i="47"/>
  <c r="AB627" i="47"/>
  <c r="AB628" i="47"/>
  <c r="AB629" i="47"/>
  <c r="AB630" i="47"/>
  <c r="AB631" i="47"/>
  <c r="AB632" i="47"/>
  <c r="AB633" i="47"/>
  <c r="AB634" i="47"/>
  <c r="AB635" i="47"/>
  <c r="AB636" i="47"/>
  <c r="AB637" i="47"/>
  <c r="AB638" i="47"/>
  <c r="AB639" i="47"/>
  <c r="AB640" i="47"/>
  <c r="AB641" i="47"/>
  <c r="AB642" i="47"/>
  <c r="AB643" i="47"/>
  <c r="AB644" i="47"/>
  <c r="AB645" i="47"/>
  <c r="AB646" i="47"/>
  <c r="AB647" i="47"/>
  <c r="AB648" i="47"/>
  <c r="AB649" i="47"/>
  <c r="AB650" i="47"/>
  <c r="AB651" i="47"/>
  <c r="AB652" i="47"/>
  <c r="AB653" i="47"/>
  <c r="AB654" i="47"/>
  <c r="AB655" i="47"/>
  <c r="AB656" i="47"/>
  <c r="AB657" i="47"/>
  <c r="AB658" i="47"/>
  <c r="AB659" i="47"/>
  <c r="AB660" i="47"/>
  <c r="AB661" i="47"/>
  <c r="AB662" i="47"/>
  <c r="AB663" i="47"/>
  <c r="AB664" i="47"/>
  <c r="AB665" i="47"/>
  <c r="AB666" i="47"/>
  <c r="AB667" i="47"/>
  <c r="AB668" i="47"/>
  <c r="AB669" i="47"/>
  <c r="AB670" i="47"/>
  <c r="AB671" i="47"/>
  <c r="AB672" i="47"/>
  <c r="AB673" i="47"/>
  <c r="AB674" i="47"/>
  <c r="AB675" i="47"/>
  <c r="AB676" i="47"/>
  <c r="AB677" i="47"/>
  <c r="AB678" i="47"/>
  <c r="AB679" i="47"/>
  <c r="AB680" i="47"/>
  <c r="AB681" i="47"/>
  <c r="AB682" i="47"/>
  <c r="AB683" i="47"/>
  <c r="AB684" i="47"/>
  <c r="AB685" i="47"/>
  <c r="AB686" i="47"/>
  <c r="AB687" i="47"/>
  <c r="AB688" i="47"/>
  <c r="AB689" i="47"/>
  <c r="AB690" i="47"/>
  <c r="AB691" i="47"/>
  <c r="AB692" i="47"/>
  <c r="AB693" i="47"/>
  <c r="AB694" i="47"/>
  <c r="AB695" i="47"/>
  <c r="AB696" i="47"/>
  <c r="AB697" i="47"/>
  <c r="AB698" i="47"/>
  <c r="AB699" i="47"/>
  <c r="AB700" i="47"/>
  <c r="AB701" i="47"/>
  <c r="AB702" i="47"/>
  <c r="AB703" i="47"/>
  <c r="AB704" i="47"/>
  <c r="AB705" i="47"/>
  <c r="AB706" i="47"/>
  <c r="AB707" i="47"/>
  <c r="AB708" i="47"/>
  <c r="AB709" i="47"/>
  <c r="AB710" i="47"/>
  <c r="AB711" i="47"/>
  <c r="AB712" i="47"/>
  <c r="AB713" i="47"/>
  <c r="AB714" i="47"/>
  <c r="AB715" i="47"/>
  <c r="AB716" i="47"/>
  <c r="AB717" i="47"/>
  <c r="AB718" i="47"/>
  <c r="AB719" i="47"/>
  <c r="AB720" i="47"/>
  <c r="AB721" i="47"/>
  <c r="AB722" i="47"/>
  <c r="AB723" i="47"/>
  <c r="AB724" i="47"/>
  <c r="AB725" i="47"/>
  <c r="AB726" i="47"/>
  <c r="AB727" i="47"/>
  <c r="AB728" i="47"/>
  <c r="AB729" i="47"/>
  <c r="AB730" i="47"/>
  <c r="AB731" i="47"/>
  <c r="AB732" i="47"/>
  <c r="AB733" i="47"/>
  <c r="AB734" i="47"/>
  <c r="AB735" i="47"/>
  <c r="AB736" i="47"/>
  <c r="AB737" i="47"/>
  <c r="AB738" i="47"/>
  <c r="AB739" i="47"/>
  <c r="AB740" i="47"/>
  <c r="AB741" i="47"/>
  <c r="AB742" i="47"/>
  <c r="AB743" i="47"/>
  <c r="AB744" i="47"/>
  <c r="AB745" i="47"/>
  <c r="AB746" i="47"/>
  <c r="AB747" i="47"/>
  <c r="AB748" i="47"/>
  <c r="AB749" i="47"/>
  <c r="AB750" i="47"/>
  <c r="AB751" i="47"/>
  <c r="AB752" i="47"/>
  <c r="AB753" i="47"/>
  <c r="AB754" i="47"/>
  <c r="AB755" i="47"/>
  <c r="AB756" i="47"/>
  <c r="AB757" i="47"/>
  <c r="AB758" i="47"/>
  <c r="AB759" i="47"/>
  <c r="AB760" i="47"/>
  <c r="AB761" i="47"/>
  <c r="AB762" i="47"/>
  <c r="AB763" i="47"/>
  <c r="AB764" i="47"/>
  <c r="AB765" i="47"/>
  <c r="AB766" i="47"/>
  <c r="AB767" i="47"/>
  <c r="AB768" i="47"/>
  <c r="AB769" i="47"/>
  <c r="AB770" i="47"/>
  <c r="AB771" i="47"/>
  <c r="AB772" i="47"/>
  <c r="AB773" i="47"/>
  <c r="AB774" i="47"/>
  <c r="AB775" i="47"/>
  <c r="AB776" i="47"/>
  <c r="AB777" i="47"/>
  <c r="AB778" i="47"/>
  <c r="AB779" i="47"/>
  <c r="AB780" i="47"/>
  <c r="AB781" i="47"/>
  <c r="AB782" i="47"/>
  <c r="AB783" i="47"/>
  <c r="AB784" i="47"/>
  <c r="AB785" i="47"/>
  <c r="AB786" i="47"/>
  <c r="AB787" i="47"/>
  <c r="AB788" i="47"/>
  <c r="AB789" i="47"/>
  <c r="AB790" i="47"/>
  <c r="AB791" i="47"/>
  <c r="AB792" i="47"/>
  <c r="AB793" i="47"/>
  <c r="AB794" i="47"/>
  <c r="AB795" i="47"/>
  <c r="AB796" i="47"/>
  <c r="AB797" i="47"/>
  <c r="AB798" i="47"/>
  <c r="AB799" i="47"/>
  <c r="AB800" i="47"/>
  <c r="AB801" i="47"/>
  <c r="AB802" i="47"/>
  <c r="AB803" i="47"/>
  <c r="AB804" i="47"/>
  <c r="AB805" i="47"/>
  <c r="AB806" i="47"/>
  <c r="AB807" i="47"/>
  <c r="AB808" i="47"/>
  <c r="AB809" i="47"/>
  <c r="AB810" i="47"/>
  <c r="AB811" i="47"/>
  <c r="AB812" i="47"/>
  <c r="AB813" i="47"/>
  <c r="AB814" i="47"/>
  <c r="AB815" i="47"/>
  <c r="AB816" i="47"/>
  <c r="AB817" i="47"/>
  <c r="AB818" i="47"/>
  <c r="AB819" i="47"/>
  <c r="AB820" i="47"/>
  <c r="AB821" i="47"/>
  <c r="AB822" i="47"/>
  <c r="AB823" i="47"/>
  <c r="AB824" i="47"/>
  <c r="AB825" i="47"/>
  <c r="AB826" i="47"/>
  <c r="AB827" i="47"/>
  <c r="AB828" i="47"/>
  <c r="AB829" i="47"/>
  <c r="AB830" i="47"/>
  <c r="AB831" i="47"/>
  <c r="AB832" i="47"/>
  <c r="AB833" i="47"/>
  <c r="AB834" i="47"/>
  <c r="AB835" i="47"/>
  <c r="AB836" i="47"/>
  <c r="AB837" i="47"/>
  <c r="AB838" i="47"/>
  <c r="AB839" i="47"/>
  <c r="AB840" i="47"/>
  <c r="AB841" i="47"/>
  <c r="AB842" i="47"/>
  <c r="AB843" i="47"/>
  <c r="AB844" i="47"/>
  <c r="AB845" i="47"/>
  <c r="AB846" i="47"/>
  <c r="AB847" i="47"/>
  <c r="AB848" i="47"/>
  <c r="AB849" i="47"/>
  <c r="AB850" i="47"/>
  <c r="AB851" i="47"/>
  <c r="AB852" i="47"/>
  <c r="AB853" i="47"/>
  <c r="AB854" i="47"/>
  <c r="AB855" i="47"/>
  <c r="AB856" i="47"/>
  <c r="AB857" i="47"/>
  <c r="AB858" i="47"/>
  <c r="AB859" i="47"/>
  <c r="AB860" i="47"/>
  <c r="AB861" i="47"/>
  <c r="AB862" i="47"/>
  <c r="AB863" i="47"/>
  <c r="AB864" i="47"/>
  <c r="AB865" i="47"/>
  <c r="AB866" i="47"/>
  <c r="AB867" i="47"/>
  <c r="AB868" i="47"/>
  <c r="AB869" i="47"/>
  <c r="AB870" i="47"/>
  <c r="AB871" i="47"/>
  <c r="AB872" i="47"/>
  <c r="AB873" i="47"/>
  <c r="AB874" i="47"/>
  <c r="AB875" i="47"/>
  <c r="AB876" i="47"/>
  <c r="AB877" i="47"/>
  <c r="AB878" i="47"/>
  <c r="AB879" i="47"/>
  <c r="AB880" i="47"/>
  <c r="AB881" i="47"/>
  <c r="AB882" i="47"/>
  <c r="AB883" i="47"/>
  <c r="AB884" i="47"/>
  <c r="AB885" i="47"/>
  <c r="AB886" i="47"/>
  <c r="AB887" i="47"/>
  <c r="AB888" i="47"/>
  <c r="AB889" i="47"/>
  <c r="AB890" i="47"/>
  <c r="AB891" i="47"/>
  <c r="AB892" i="47"/>
  <c r="AB893" i="47"/>
  <c r="AB894" i="47"/>
  <c r="AB895" i="47"/>
  <c r="AB896" i="47"/>
  <c r="AB897" i="47"/>
  <c r="AB898" i="47"/>
  <c r="AB899" i="47"/>
  <c r="AB900" i="47"/>
  <c r="AB901" i="47"/>
  <c r="AB902" i="47"/>
  <c r="AB903" i="47"/>
  <c r="AB904" i="47"/>
  <c r="AB905" i="47"/>
  <c r="AB906" i="47"/>
  <c r="AB907" i="47"/>
  <c r="AB908" i="47"/>
  <c r="AB909" i="47"/>
  <c r="AB910" i="47"/>
  <c r="AB911" i="47"/>
  <c r="AB912" i="47"/>
  <c r="AB913" i="47"/>
  <c r="AB914" i="47"/>
  <c r="AB915" i="47"/>
  <c r="AB916" i="47"/>
  <c r="AB917" i="47"/>
  <c r="AB918" i="47"/>
  <c r="AB919" i="47"/>
  <c r="AB920" i="47"/>
  <c r="AB921" i="47"/>
  <c r="AB922" i="47"/>
  <c r="AB923" i="47"/>
  <c r="AB924" i="47"/>
  <c r="AB925" i="47"/>
  <c r="AB926" i="47"/>
  <c r="AB927" i="47"/>
  <c r="AB928" i="47"/>
  <c r="AB929" i="47"/>
  <c r="AB930" i="47"/>
  <c r="AB931" i="47"/>
  <c r="AB932" i="47"/>
  <c r="AB933" i="47"/>
  <c r="AB934" i="47"/>
  <c r="AB935" i="47"/>
  <c r="AB936" i="47"/>
  <c r="AB937" i="47"/>
  <c r="AB938" i="47"/>
  <c r="AB939" i="47"/>
  <c r="AB940" i="47"/>
  <c r="AB941" i="47"/>
  <c r="AB942" i="47"/>
  <c r="AB943" i="47"/>
  <c r="AB944" i="47"/>
  <c r="AB945" i="47"/>
  <c r="AB946" i="47"/>
  <c r="AB3" i="47"/>
  <c r="P6" i="46"/>
  <c r="P7" i="46"/>
  <c r="P8" i="46"/>
  <c r="P11" i="46"/>
  <c r="P12" i="46"/>
  <c r="U5" i="43"/>
  <c r="U6" i="43"/>
  <c r="U7" i="43"/>
  <c r="U9" i="43"/>
  <c r="U10" i="43"/>
  <c r="U11" i="43"/>
  <c r="U12" i="43"/>
  <c r="U15" i="43"/>
  <c r="U17" i="43"/>
  <c r="U18" i="43"/>
  <c r="O4" i="41"/>
  <c r="O7" i="41"/>
  <c r="O10" i="41"/>
  <c r="O3" i="41"/>
  <c r="AA4" i="40"/>
  <c r="AA5" i="40"/>
  <c r="AA6" i="40"/>
  <c r="AA7" i="40"/>
  <c r="AA8" i="40"/>
  <c r="AA9" i="40"/>
  <c r="AA10" i="40"/>
  <c r="AA11" i="40"/>
  <c r="AA13" i="40"/>
  <c r="AA14" i="40"/>
  <c r="AA15" i="40"/>
  <c r="AA17" i="40"/>
  <c r="AA19" i="40"/>
  <c r="AA23" i="40"/>
  <c r="AA24" i="40"/>
  <c r="AA25" i="40"/>
  <c r="AA26" i="40"/>
  <c r="AA28" i="40"/>
  <c r="AA29" i="40"/>
  <c r="AA31" i="40"/>
  <c r="AA32" i="40"/>
  <c r="AA33" i="40"/>
  <c r="AA34" i="40"/>
  <c r="AA35" i="40"/>
  <c r="AA36" i="40"/>
  <c r="AA37" i="40"/>
  <c r="AA38" i="40"/>
  <c r="AA39" i="40"/>
  <c r="AA40" i="40"/>
  <c r="AA41" i="40"/>
  <c r="AA42" i="40"/>
  <c r="AA43"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59" i="40"/>
  <c r="AA260" i="40"/>
  <c r="AA261" i="40"/>
  <c r="AA262" i="40"/>
  <c r="AA263" i="40"/>
  <c r="AA264" i="40"/>
  <c r="AA265" i="40"/>
  <c r="AA266" i="40"/>
  <c r="AA267" i="40"/>
  <c r="AA268" i="40"/>
  <c r="AA269" i="40"/>
  <c r="AA270" i="40"/>
  <c r="AA271" i="40"/>
  <c r="AA272" i="40"/>
  <c r="AA273" i="40"/>
  <c r="AA274" i="40"/>
  <c r="AA275" i="40"/>
  <c r="AA276" i="40"/>
  <c r="AA277" i="40"/>
  <c r="AA278" i="40"/>
  <c r="AA279" i="40"/>
  <c r="AA280" i="40"/>
  <c r="AA281" i="40"/>
  <c r="AA282" i="40"/>
  <c r="AA283" i="40"/>
  <c r="AA284" i="40"/>
  <c r="AA285" i="40"/>
  <c r="AA286" i="40"/>
  <c r="AA287" i="40"/>
  <c r="AA288" i="40"/>
  <c r="AA289" i="40"/>
  <c r="AA290" i="40"/>
  <c r="AA291" i="40"/>
  <c r="AA293" i="40"/>
  <c r="AA294" i="40"/>
  <c r="AA295" i="40"/>
  <c r="AA296" i="40"/>
  <c r="AA297" i="40"/>
  <c r="AA298" i="40"/>
  <c r="AA299" i="40"/>
  <c r="AA300" i="40"/>
  <c r="AA301" i="40"/>
  <c r="AA302" i="40"/>
  <c r="AA304" i="40"/>
  <c r="AA305" i="40"/>
  <c r="AA306" i="40"/>
  <c r="AA307" i="40"/>
  <c r="AA308" i="40"/>
  <c r="AA309" i="40"/>
  <c r="AA310" i="40"/>
  <c r="AA311" i="40"/>
  <c r="AA312" i="40"/>
  <c r="AA313" i="40"/>
  <c r="AA315" i="40"/>
  <c r="AA316" i="40"/>
  <c r="AA317" i="40"/>
  <c r="AA318" i="40"/>
  <c r="AA319" i="40"/>
  <c r="AA320" i="40"/>
  <c r="AA321" i="40"/>
  <c r="AA322" i="40"/>
  <c r="AA323" i="40"/>
  <c r="AA324" i="40"/>
  <c r="AA325" i="40"/>
  <c r="AA326" i="40"/>
  <c r="AA327" i="40"/>
  <c r="AA328" i="40"/>
  <c r="AA329" i="40"/>
  <c r="AA330" i="40"/>
  <c r="AA331" i="40"/>
  <c r="AA332" i="40"/>
  <c r="AA333" i="40"/>
  <c r="AA334" i="40"/>
  <c r="AA335" i="40"/>
  <c r="AA337" i="40"/>
  <c r="AA338" i="40"/>
  <c r="AA339" i="40"/>
  <c r="AA340" i="40"/>
  <c r="AA341" i="40"/>
  <c r="AA342" i="40"/>
  <c r="AA343" i="40"/>
  <c r="AA344" i="40"/>
  <c r="AA345" i="40"/>
  <c r="AA346" i="40"/>
  <c r="AA348" i="40"/>
  <c r="AA349" i="40"/>
  <c r="AA350" i="40"/>
  <c r="AA351" i="40"/>
  <c r="AA352" i="40"/>
  <c r="AA353" i="40"/>
  <c r="AA354" i="40"/>
  <c r="AA355" i="40"/>
  <c r="AA356" i="40"/>
  <c r="AA357" i="40"/>
  <c r="AA359" i="40"/>
  <c r="AA360" i="40"/>
  <c r="AA361" i="40"/>
  <c r="AA362" i="40"/>
  <c r="AA363" i="40"/>
  <c r="AA364" i="40"/>
  <c r="AA365" i="40"/>
  <c r="AA366" i="40"/>
  <c r="AA367" i="40"/>
  <c r="AA368"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3" i="40"/>
  <c r="AA404" i="40"/>
  <c r="AA405" i="40"/>
  <c r="AA406" i="40"/>
  <c r="AA407" i="40"/>
  <c r="AA408" i="40"/>
  <c r="AA409" i="40"/>
  <c r="AA410" i="40"/>
  <c r="AA411" i="40"/>
  <c r="AA412" i="40"/>
  <c r="AA413" i="40"/>
  <c r="AA414" i="40"/>
  <c r="AA415" i="40"/>
  <c r="AA416" i="40"/>
  <c r="AA417" i="40"/>
  <c r="AA418" i="40"/>
  <c r="AA419" i="40"/>
  <c r="AA420" i="40"/>
  <c r="AA421" i="40"/>
  <c r="AA422" i="40"/>
  <c r="AA423" i="40"/>
  <c r="AA424" i="40"/>
  <c r="AA425" i="40"/>
  <c r="AA426" i="40"/>
  <c r="AA427" i="40"/>
  <c r="AA428" i="40"/>
  <c r="AA429" i="40"/>
  <c r="AA430" i="40"/>
  <c r="AA431" i="40"/>
  <c r="AA432" i="40"/>
  <c r="AA433" i="40"/>
  <c r="AA434" i="40"/>
  <c r="AA435" i="40"/>
  <c r="AA436" i="40"/>
  <c r="AA437" i="40"/>
  <c r="AA438" i="40"/>
  <c r="AA439" i="40"/>
  <c r="AA440" i="40"/>
  <c r="AA441" i="40"/>
  <c r="AA442" i="40"/>
  <c r="AA443" i="40"/>
  <c r="AA444" i="40"/>
  <c r="AA445" i="40"/>
  <c r="AA446" i="40"/>
  <c r="AA447" i="40"/>
  <c r="AA448" i="40"/>
  <c r="AA449" i="40"/>
  <c r="AA450" i="40"/>
  <c r="AA451" i="40"/>
  <c r="AA452" i="40"/>
  <c r="AA453" i="40"/>
  <c r="AA454" i="40"/>
  <c r="AA455" i="40"/>
  <c r="AA456" i="40"/>
  <c r="AA457" i="40"/>
  <c r="AA458" i="40"/>
  <c r="AA3" i="40"/>
  <c r="C23" i="43" l="1"/>
  <c r="C24" i="43"/>
  <c r="C25" i="43"/>
  <c r="C26" i="43"/>
  <c r="C27" i="43"/>
  <c r="C28" i="43"/>
  <c r="C29" i="43"/>
  <c r="C30" i="43"/>
  <c r="C31" i="43"/>
  <c r="C32" i="43"/>
  <c r="C33" i="43"/>
  <c r="C34" i="43"/>
  <c r="C35" i="43"/>
  <c r="C36" i="43"/>
  <c r="C37" i="43"/>
  <c r="C38" i="43"/>
  <c r="C22" i="43"/>
  <c r="G23" i="43"/>
  <c r="G24" i="43"/>
  <c r="G25" i="43"/>
  <c r="G26" i="43"/>
  <c r="G27" i="43"/>
  <c r="G28" i="43"/>
  <c r="G29" i="43"/>
  <c r="G30" i="43"/>
  <c r="G31" i="43"/>
  <c r="G32" i="43"/>
  <c r="G33" i="43"/>
  <c r="G34" i="43"/>
  <c r="G35" i="43"/>
  <c r="G36" i="43"/>
  <c r="G37" i="43"/>
  <c r="G38" i="43"/>
  <c r="M23" i="43"/>
  <c r="M24" i="43"/>
  <c r="M25" i="43"/>
  <c r="M26" i="43"/>
  <c r="M27" i="43"/>
  <c r="M28" i="43"/>
  <c r="M29" i="43"/>
  <c r="M30" i="43"/>
  <c r="M31" i="43"/>
  <c r="M32" i="43"/>
  <c r="M33" i="43"/>
  <c r="M34" i="43"/>
  <c r="M35" i="43"/>
  <c r="M36" i="43"/>
  <c r="M37" i="43"/>
  <c r="M38" i="43"/>
  <c r="M22" i="43"/>
  <c r="G22" i="43"/>
  <c r="L23" i="43"/>
  <c r="L24" i="43"/>
  <c r="L25" i="43"/>
  <c r="L26" i="43"/>
  <c r="L27" i="43"/>
  <c r="L28" i="43"/>
  <c r="L29" i="43"/>
  <c r="L30" i="43"/>
  <c r="L31" i="43"/>
  <c r="L32" i="43"/>
  <c r="L33" i="43"/>
  <c r="L34" i="43"/>
  <c r="L35" i="43"/>
  <c r="L36" i="43"/>
  <c r="L37" i="43"/>
  <c r="L38" i="43"/>
  <c r="L22" i="43"/>
  <c r="N23" i="43"/>
  <c r="N24" i="43"/>
  <c r="N25" i="43"/>
  <c r="N26" i="43"/>
  <c r="N27" i="43"/>
  <c r="N28" i="43"/>
  <c r="N29" i="43"/>
  <c r="N30" i="43"/>
  <c r="N31" i="43"/>
  <c r="N32" i="43"/>
  <c r="N33" i="43"/>
  <c r="N34" i="43"/>
  <c r="N35" i="43"/>
  <c r="N36" i="43"/>
  <c r="N37" i="43"/>
  <c r="N38" i="43"/>
  <c r="N22" i="43"/>
  <c r="O23" i="43"/>
  <c r="O24" i="43"/>
  <c r="O25" i="43"/>
  <c r="O26" i="43"/>
  <c r="O27" i="43"/>
  <c r="O28" i="43"/>
  <c r="O29" i="43"/>
  <c r="O30" i="43"/>
  <c r="O31" i="43"/>
  <c r="O32" i="43"/>
  <c r="O33" i="43"/>
  <c r="O34" i="43"/>
  <c r="O35" i="43"/>
  <c r="O36" i="43"/>
  <c r="O37" i="43"/>
  <c r="O38" i="43"/>
  <c r="O22" i="43"/>
  <c r="P23" i="43"/>
  <c r="P24" i="43"/>
  <c r="P25" i="43"/>
  <c r="P26" i="43"/>
  <c r="P27" i="43"/>
  <c r="P28" i="43"/>
  <c r="P29" i="43"/>
  <c r="P30" i="43"/>
  <c r="P31" i="43"/>
  <c r="P32" i="43"/>
  <c r="P33" i="43"/>
  <c r="P34" i="43"/>
  <c r="P35" i="43"/>
  <c r="P36" i="43"/>
  <c r="P37" i="43"/>
  <c r="P38" i="43"/>
  <c r="P22" i="43"/>
  <c r="R40" i="43"/>
  <c r="R23" i="43"/>
  <c r="R24" i="43"/>
  <c r="R25" i="43"/>
  <c r="R26" i="43"/>
  <c r="R27" i="43"/>
  <c r="R28" i="43"/>
  <c r="R29" i="43"/>
  <c r="R30" i="43"/>
  <c r="R31" i="43"/>
  <c r="R32" i="43"/>
  <c r="R33" i="43"/>
  <c r="R34" i="43"/>
  <c r="R35" i="43"/>
  <c r="R36" i="43"/>
  <c r="R37" i="43"/>
  <c r="R38" i="43"/>
  <c r="R39" i="43"/>
  <c r="R22" i="43"/>
  <c r="I262" i="150" l="1"/>
  <c r="I263" i="150"/>
  <c r="I264" i="150"/>
  <c r="I265" i="150"/>
  <c r="I266" i="150"/>
  <c r="I267" i="150"/>
  <c r="I268" i="150"/>
  <c r="I269" i="150"/>
  <c r="I270" i="150"/>
  <c r="I271" i="150"/>
  <c r="I272" i="150"/>
  <c r="I273" i="150"/>
  <c r="I274" i="150"/>
  <c r="I275" i="150"/>
  <c r="I276" i="150"/>
  <c r="I277" i="150"/>
  <c r="I278" i="150"/>
  <c r="I279" i="150"/>
  <c r="I280" i="150"/>
  <c r="I281" i="150"/>
  <c r="I282" i="150"/>
  <c r="I283" i="150"/>
  <c r="I284" i="150"/>
  <c r="I285" i="150"/>
  <c r="I286" i="150"/>
  <c r="I287" i="150"/>
  <c r="I288" i="150"/>
  <c r="I289" i="150"/>
  <c r="I290" i="150"/>
  <c r="I291" i="150"/>
  <c r="I292" i="150"/>
  <c r="I293" i="150"/>
  <c r="I294" i="150"/>
  <c r="I295" i="150"/>
  <c r="I296" i="150"/>
  <c r="I297" i="150"/>
  <c r="I298" i="150"/>
  <c r="I299" i="150"/>
  <c r="I300" i="150"/>
  <c r="I301" i="150"/>
  <c r="I302" i="150"/>
  <c r="I303" i="150"/>
  <c r="I304" i="150"/>
  <c r="I305" i="150"/>
  <c r="I306" i="150"/>
  <c r="I307" i="150"/>
  <c r="I308" i="150"/>
  <c r="I309" i="150"/>
  <c r="I310" i="150"/>
  <c r="P471" i="40" l="1"/>
  <c r="P472" i="40"/>
  <c r="P473" i="40"/>
  <c r="P470" i="40"/>
  <c r="K7" i="147" l="1"/>
  <c r="L7" i="147" s="1"/>
  <c r="M7" i="147" s="1"/>
  <c r="N7" i="147" s="1"/>
  <c r="O7" i="147" s="1"/>
  <c r="K8" i="147"/>
  <c r="L8" i="147" s="1"/>
  <c r="M8" i="147" s="1"/>
  <c r="N8" i="147" s="1"/>
  <c r="O8" i="147" s="1"/>
  <c r="K9" i="147"/>
  <c r="L9" i="147" s="1"/>
  <c r="M9" i="147" s="1"/>
  <c r="N9" i="147" s="1"/>
  <c r="O9" i="147" s="1"/>
  <c r="K10" i="147"/>
  <c r="L10" i="147" s="1"/>
  <c r="M10" i="147" s="1"/>
  <c r="N10" i="147" s="1"/>
  <c r="O10" i="147" s="1"/>
  <c r="K12" i="147"/>
  <c r="L12" i="147"/>
  <c r="M12" i="147" s="1"/>
  <c r="N12" i="147" s="1"/>
  <c r="O12" i="147" s="1"/>
  <c r="K13" i="147"/>
  <c r="L13" i="147" s="1"/>
  <c r="M13" i="147" s="1"/>
  <c r="N13" i="147" s="1"/>
  <c r="O13" i="147" s="1"/>
  <c r="K14" i="147"/>
  <c r="L14" i="147" s="1"/>
  <c r="M14" i="147" s="1"/>
  <c r="N14" i="147" s="1"/>
  <c r="O14" i="147" s="1"/>
  <c r="K15" i="147"/>
  <c r="L15" i="147" s="1"/>
  <c r="M15" i="147" s="1"/>
  <c r="N15" i="147" s="1"/>
  <c r="O15" i="147" s="1"/>
  <c r="K16" i="147"/>
  <c r="L16" i="147" s="1"/>
  <c r="M16" i="147" s="1"/>
  <c r="N16" i="147" s="1"/>
  <c r="O16" i="147" s="1"/>
  <c r="K17" i="147"/>
  <c r="L17" i="147" s="1"/>
  <c r="M17" i="147" s="1"/>
  <c r="N17" i="147" s="1"/>
  <c r="O17" i="147" s="1"/>
  <c r="K18" i="147"/>
  <c r="L18" i="147"/>
  <c r="M18" i="147"/>
  <c r="N18" i="147" s="1"/>
  <c r="O18" i="147" s="1"/>
  <c r="K19" i="147"/>
  <c r="L19" i="147"/>
  <c r="M19" i="147" s="1"/>
  <c r="N19" i="147" s="1"/>
  <c r="O19" i="147" s="1"/>
  <c r="K20" i="147"/>
  <c r="L20" i="147" s="1"/>
  <c r="M20" i="147" s="1"/>
  <c r="N20" i="147" s="1"/>
  <c r="O20" i="147" s="1"/>
  <c r="K21" i="147"/>
  <c r="L21" i="147" s="1"/>
  <c r="M21" i="147" s="1"/>
  <c r="N21" i="147" s="1"/>
  <c r="O21" i="147" s="1"/>
  <c r="K22" i="147"/>
  <c r="L22" i="147" s="1"/>
  <c r="M22" i="147" s="1"/>
  <c r="N22" i="147" s="1"/>
  <c r="O22" i="147" s="1"/>
  <c r="K23" i="147"/>
  <c r="L23" i="147" s="1"/>
  <c r="M23" i="147" s="1"/>
  <c r="N23" i="147" s="1"/>
  <c r="O23" i="147" s="1"/>
  <c r="K24" i="147"/>
  <c r="L24" i="147" s="1"/>
  <c r="M24" i="147" s="1"/>
  <c r="N24" i="147" s="1"/>
  <c r="O24" i="147" s="1"/>
  <c r="K25" i="147"/>
  <c r="L25" i="147"/>
  <c r="M25" i="147" s="1"/>
  <c r="N25" i="147" s="1"/>
  <c r="O25" i="147" s="1"/>
  <c r="K26" i="147"/>
  <c r="L26" i="147" s="1"/>
  <c r="M26" i="147" s="1"/>
  <c r="N26" i="147" s="1"/>
  <c r="O26" i="147" s="1"/>
  <c r="K27" i="147"/>
  <c r="L27" i="147" s="1"/>
  <c r="M27" i="147" s="1"/>
  <c r="N27" i="147" s="1"/>
  <c r="O27" i="147" s="1"/>
  <c r="K28" i="147"/>
  <c r="L28" i="147" s="1"/>
  <c r="M28" i="147" s="1"/>
  <c r="N28" i="147" s="1"/>
  <c r="O28" i="147" s="1"/>
  <c r="K29" i="147"/>
  <c r="L29" i="147" s="1"/>
  <c r="M29" i="147" s="1"/>
  <c r="N29" i="147" s="1"/>
  <c r="O29" i="147" s="1"/>
  <c r="K30" i="147"/>
  <c r="L30" i="147" s="1"/>
  <c r="M30" i="147" s="1"/>
  <c r="N30" i="147" s="1"/>
  <c r="O30" i="147" s="1"/>
  <c r="K31" i="147"/>
  <c r="L31" i="147" s="1"/>
  <c r="M31" i="147" s="1"/>
  <c r="N31" i="147" s="1"/>
  <c r="O31" i="147" s="1"/>
  <c r="K32" i="147"/>
  <c r="L32" i="147" s="1"/>
  <c r="M32" i="147" s="1"/>
  <c r="N32" i="147" s="1"/>
  <c r="O32" i="147" s="1"/>
  <c r="K33" i="147"/>
  <c r="L33" i="147"/>
  <c r="M33" i="147" s="1"/>
  <c r="N33" i="147" s="1"/>
  <c r="O33" i="147" s="1"/>
  <c r="K34" i="147"/>
  <c r="L34" i="147"/>
  <c r="M34" i="147" s="1"/>
  <c r="N34" i="147" s="1"/>
  <c r="O34" i="147" s="1"/>
  <c r="K35" i="147"/>
  <c r="L35" i="147" s="1"/>
  <c r="M35" i="147" s="1"/>
  <c r="N35" i="147" s="1"/>
  <c r="O35" i="147" s="1"/>
  <c r="K36" i="147"/>
  <c r="L36" i="147"/>
  <c r="M36" i="147"/>
  <c r="N36" i="147" s="1"/>
  <c r="O36" i="147" s="1"/>
  <c r="K37" i="147"/>
  <c r="L37" i="147" s="1"/>
  <c r="M37" i="147" s="1"/>
  <c r="N37" i="147" s="1"/>
  <c r="O37" i="147" s="1"/>
  <c r="K38" i="147"/>
  <c r="L38" i="147" s="1"/>
  <c r="M38" i="147" s="1"/>
  <c r="N38" i="147" s="1"/>
  <c r="O38" i="147" s="1"/>
  <c r="K11" i="147"/>
  <c r="L11" i="147" s="1"/>
  <c r="M11" i="147" s="1"/>
  <c r="N11" i="147" s="1"/>
  <c r="O11" i="147" s="1"/>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10" i="53" l="1"/>
  <c r="Z309" i="53"/>
  <c r="Z308" i="53"/>
  <c r="Z307" i="53"/>
  <c r="Z306" i="53"/>
  <c r="Z214" i="53"/>
  <c r="Z213" i="53"/>
  <c r="Z212" i="53"/>
  <c r="Z211" i="53"/>
  <c r="Z210" i="53"/>
  <c r="Z209" i="53"/>
  <c r="Z208" i="53"/>
  <c r="Z207" i="53"/>
  <c r="Z206" i="53"/>
  <c r="Z205" i="53"/>
  <c r="Z204" i="53"/>
  <c r="Z203" i="53"/>
  <c r="Z202" i="53"/>
  <c r="Z201" i="53"/>
  <c r="Z200" i="53"/>
  <c r="Z199" i="53"/>
  <c r="Z198" i="53"/>
  <c r="Z197" i="53"/>
  <c r="Z196" i="53"/>
  <c r="Z195" i="53"/>
  <c r="Z194" i="53"/>
  <c r="Z193" i="53"/>
  <c r="Z192" i="53"/>
  <c r="Z95" i="53"/>
  <c r="Z94" i="53"/>
  <c r="Z72" i="53"/>
  <c r="Z67" i="53"/>
  <c r="Z297" i="53"/>
  <c r="Z296" i="53"/>
  <c r="Z295" i="53"/>
  <c r="Z294" i="53"/>
  <c r="Z142" i="53"/>
  <c r="Z141" i="53"/>
  <c r="Z140" i="53"/>
  <c r="Z139" i="53"/>
  <c r="Z138" i="53"/>
  <c r="Z137" i="53"/>
  <c r="Z136" i="53"/>
  <c r="Z135" i="53"/>
  <c r="Z134" i="53"/>
  <c r="Z133" i="53"/>
  <c r="Z132" i="53"/>
  <c r="Z131" i="53"/>
  <c r="Z130" i="53"/>
  <c r="Z129" i="53"/>
  <c r="Z128" i="53"/>
  <c r="Z127" i="53"/>
  <c r="Z126" i="53"/>
  <c r="Z125" i="53"/>
  <c r="Z124" i="53"/>
  <c r="Z123" i="53"/>
  <c r="Z122" i="53"/>
  <c r="Z121" i="53"/>
  <c r="Z120" i="53"/>
  <c r="Z119" i="53"/>
  <c r="Z118" i="53"/>
  <c r="Z117" i="53"/>
  <c r="D9" i="43" l="1"/>
  <c r="D15" i="43"/>
  <c r="C8" i="46"/>
  <c r="C8" i="41"/>
  <c r="E46" i="40"/>
  <c r="E244" i="40" s="1"/>
  <c r="J46" i="40"/>
  <c r="E112" i="40"/>
  <c r="J112" i="40"/>
  <c r="E266" i="40"/>
  <c r="J266" i="40"/>
  <c r="J211" i="40" l="1"/>
  <c r="J189" i="40" s="1"/>
  <c r="J68" i="40" s="1"/>
  <c r="J244" i="40"/>
  <c r="E211" i="40"/>
  <c r="E189" i="40" s="1"/>
  <c r="E167" i="40" s="1"/>
  <c r="B2119" i="112"/>
  <c r="B2115" i="112"/>
  <c r="B2111" i="112"/>
  <c r="B2107" i="112"/>
  <c r="B2103" i="112"/>
  <c r="L9" i="112"/>
  <c r="K15" i="131"/>
  <c r="E68" i="40" l="1"/>
  <c r="E134" i="40" s="1"/>
  <c r="J167" i="40"/>
  <c r="J134" i="40" s="1"/>
  <c r="AV3" i="53"/>
  <c r="AV225" i="53"/>
  <c r="AV226" i="53"/>
  <c r="AV227" i="53"/>
  <c r="AV311" i="53"/>
  <c r="AV224"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 r="AA22" i="40"/>
  <c r="AA369" i="40"/>
  <c r="AA16" i="40"/>
  <c r="AA21" i="40"/>
  <c r="AA27" i="40"/>
  <c r="AA18" i="40"/>
  <c r="AA12" i="40"/>
  <c r="AA30" i="40"/>
  <c r="AA20" i="40"/>
  <c r="AA45" i="40"/>
  <c r="AA44" i="40"/>
  <c r="AA358" i="40"/>
  <c r="AA402" i="40"/>
  <c r="AA314" i="40"/>
  <c r="AA347" i="40"/>
  <c r="AA303" i="40"/>
  <c r="AA336" i="40"/>
  <c r="AA292" i="40"/>
</calcChain>
</file>

<file path=xl/sharedStrings.xml><?xml version="1.0" encoding="utf-8"?>
<sst xmlns="http://schemas.openxmlformats.org/spreadsheetml/2006/main" count="83455" uniqueCount="11826">
  <si>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</si>
  <si>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</si>
  <si>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</si>
  <si>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</si>
  <si>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</si>
  <si>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</si>
  <si>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</si>
  <si>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</si>
  <si>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</si>
  <si>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</si>
  <si>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</si>
  <si>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</si>
  <si>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</si>
  <si>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</si>
  <si>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</si>
  <si>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</si>
  <si>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</si>
  <si>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</si>
  <si>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</si>
  <si>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</si>
  <si>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</si>
  <si>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</si>
  <si>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</si>
  <si>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</si>
  <si>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</si>
  <si>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</si>
  <si>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</si>
  <si>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</si>
  <si>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</si>
  <si>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</si>
  <si>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</si>
  <si>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</si>
  <si>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</si>
  <si>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</si>
  <si>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</si>
  <si>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</si>
  <si>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</si>
  <si>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</si>
  <si>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</si>
  <si>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</si>
  <si>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</si>
  <si>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</si>
  <si>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</si>
  <si>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</si>
  <si>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</si>
  <si>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</si>
  <si>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</si>
  <si>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</si>
  <si>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</si>
  <si>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</si>
  <si>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</si>
  <si>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</si>
  <si>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</si>
  <si>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</si>
  <si>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</si>
  <si>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</si>
  <si>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</si>
  <si>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</si>
  <si>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</si>
  <si>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</si>
  <si>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</si>
  <si>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</si>
  <si>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</si>
  <si>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</si>
  <si>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</si>
  <si>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</si>
  <si>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</si>
  <si>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</si>
  <si>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</si>
  <si>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</si>
  <si>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</si>
  <si>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</si>
  <si>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</si>
  <si>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</si>
  <si>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</si>
  <si>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</si>
  <si>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</si>
  <si>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</si>
  <si>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</si>
  <si>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</si>
  <si>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</si>
  <si>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</si>
  <si>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</si>
  <si>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</si>
  <si>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</si>
  <si>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</si>
  <si>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</si>
  <si>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</si>
  <si>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</si>
  <si>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</si>
  <si>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</si>
  <si>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</si>
  <si>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</si>
  <si>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</si>
  <si>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</si>
  <si>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</si>
  <si>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</si>
  <si>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</si>
  <si>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</si>
  <si>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</si>
  <si>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</si>
  <si>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</si>
  <si>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</si>
  <si>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</si>
  <si>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</si>
  <si>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</si>
  <si>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</si>
  <si>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</si>
  <si>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</si>
  <si>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</si>
  <si>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</si>
  <si>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</si>
  <si>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</si>
  <si>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</si>
  <si>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</si>
  <si>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</si>
  <si>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</si>
  <si>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</si>
  <si>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</si>
  <si>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</si>
  <si>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</si>
  <si>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</si>
  <si>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</si>
  <si>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</si>
  <si>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</si>
  <si>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</si>
  <si>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</si>
  <si>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</si>
  <si>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</si>
  <si>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</si>
  <si>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</si>
  <si>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</si>
  <si>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</si>
  <si>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</si>
  <si>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</si>
  <si>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</si>
  <si>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</si>
  <si>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</si>
  <si>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</si>
  <si>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</si>
  <si>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</si>
  <si>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</si>
  <si>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</si>
  <si>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</si>
  <si>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</si>
  <si>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</si>
  <si>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</si>
  <si>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</si>
  <si>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</si>
  <si>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</si>
  <si>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</si>
  <si>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</si>
  <si>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</si>
  <si>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</si>
  <si>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</si>
  <si>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</si>
  <si>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</si>
  <si>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</si>
  <si>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</si>
  <si>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</si>
  <si>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</si>
  <si>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</si>
  <si>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</si>
  <si>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</si>
  <si>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</si>
  <si>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</si>
  <si>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</si>
  <si>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</si>
  <si>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</si>
  <si>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</si>
  <si>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</si>
  <si>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</si>
  <si>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</si>
  <si>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</si>
  <si>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</si>
  <si>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</si>
  <si>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</si>
  <si>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</si>
  <si>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</si>
  <si>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</si>
  <si>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</si>
  <si>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</si>
  <si>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</si>
  <si>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</si>
  <si>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</si>
  <si>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</si>
  <si>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</si>
  <si>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</si>
  <si>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</si>
  <si>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</si>
  <si>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</si>
  <si>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</si>
  <si>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</si>
  <si>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</si>
  <si>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</si>
  <si>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</si>
  <si>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</si>
  <si>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</si>
  <si>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</si>
  <si>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</si>
  <si>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</si>
  <si>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</si>
  <si>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</si>
  <si>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</si>
  <si>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</si>
  <si>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</si>
  <si>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</si>
  <si>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</si>
  <si>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</si>
  <si>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</si>
  <si>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</si>
  <si>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</si>
  <si>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</si>
  <si>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</si>
  <si>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</si>
  <si>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</si>
  <si>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</si>
  <si>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</si>
  <si>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</si>
  <si>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</si>
  <si>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</si>
  <si>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</si>
  <si>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</si>
  <si>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</si>
  <si>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</si>
  <si>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</si>
  <si>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</si>
  <si>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</si>
  <si>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</si>
  <si>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</si>
  <si>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</si>
  <si>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</si>
  <si>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</si>
  <si>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</si>
  <si>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</si>
  <si>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</si>
  <si>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</si>
  <si>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</si>
  <si>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</si>
  <si>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</si>
  <si>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</si>
  <si>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</si>
  <si>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</si>
  <si>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</si>
  <si>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</si>
  <si>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</si>
  <si>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</si>
  <si>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</si>
  <si>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</si>
  <si>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</si>
  <si>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</si>
  <si>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</si>
  <si>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</si>
  <si>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</si>
  <si>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</si>
  <si>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</si>
  <si>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</si>
  <si>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</si>
  <si>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</si>
  <si>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</si>
  <si>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</si>
  <si>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</si>
  <si>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</si>
  <si>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</si>
  <si>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</si>
  <si>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</si>
  <si>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</si>
  <si>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</si>
  <si>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</si>
  <si>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</si>
  <si>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</si>
  <si>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</si>
  <si>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</si>
  <si>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</si>
  <si>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</si>
  <si>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</si>
  <si>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</si>
  <si>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</si>
  <si>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</si>
  <si>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</si>
  <si>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</si>
  <si>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</si>
  <si>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</si>
  <si>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</si>
  <si>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</si>
  <si>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</si>
  <si>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</si>
  <si>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</si>
  <si>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</si>
  <si>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</si>
  <si>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</si>
  <si>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</si>
  <si>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</si>
  <si>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</si>
  <si>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</si>
  <si>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</si>
  <si>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</si>
  <si>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</si>
  <si>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</si>
  <si>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</si>
  <si>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</si>
  <si>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</si>
  <si>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</si>
  <si>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</si>
  <si>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</si>
  <si>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</si>
  <si>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</si>
  <si>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</si>
  <si>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</si>
  <si>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</si>
  <si>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</si>
  <si>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</si>
  <si>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</si>
  <si>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</si>
  <si>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</si>
  <si>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</si>
  <si>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</si>
  <si>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</si>
  <si>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</si>
  <si>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</si>
  <si>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</si>
  <si>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</si>
  <si>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</si>
  <si>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</si>
  <si>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</si>
  <si>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</si>
  <si>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</si>
  <si>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</si>
  <si>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</si>
  <si>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</si>
  <si>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</si>
  <si>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</si>
  <si>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</si>
  <si>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</si>
  <si>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</si>
  <si>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</si>
  <si>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</si>
  <si>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</si>
  <si>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</si>
  <si>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</si>
  <si>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</si>
  <si>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</si>
  <si>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</si>
  <si>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</si>
  <si>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</si>
  <si>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</si>
  <si>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</si>
  <si>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</si>
  <si>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</si>
  <si>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</si>
  <si>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</si>
  <si>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</si>
  <si>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</si>
  <si>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</si>
  <si>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</si>
  <si>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</si>
  <si>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</si>
  <si>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</si>
  <si>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</si>
  <si>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</si>
  <si>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</si>
  <si>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</si>
  <si>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</si>
  <si>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</si>
  <si>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</si>
  <si>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</si>
  <si>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</si>
  <si>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</si>
  <si>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</si>
  <si>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</si>
  <si>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</si>
  <si>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</si>
  <si>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</si>
  <si>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</si>
  <si>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</si>
  <si>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</si>
  <si>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</si>
  <si>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</si>
  <si>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</si>
  <si>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</si>
  <si>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</si>
  <si>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</si>
  <si>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</si>
  <si>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</si>
  <si>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</si>
  <si>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</si>
  <si>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</si>
  <si>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</si>
  <si>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</si>
  <si>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</si>
  <si>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</si>
  <si>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</si>
  <si>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</si>
  <si>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</si>
  <si>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</si>
  <si>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</si>
  <si>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</si>
  <si>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</si>
  <si>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</si>
  <si>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</si>
  <si>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</si>
  <si>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</si>
  <si>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</si>
  <si>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</si>
  <si>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</si>
  <si>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</si>
  <si>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</si>
  <si>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</si>
  <si>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</si>
  <si>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</si>
  <si>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</si>
  <si>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</si>
  <si>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</si>
  <si>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</si>
  <si>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</si>
  <si>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</si>
  <si>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</si>
  <si>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</si>
  <si>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</si>
  <si>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</si>
  <si>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</si>
  <si>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</si>
  <si>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</si>
  <si>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</si>
  <si>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</si>
  <si>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</si>
  <si>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</si>
  <si>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</si>
  <si>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</si>
  <si>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</si>
  <si>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</si>
  <si>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</si>
  <si>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</si>
  <si>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</si>
  <si>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</si>
  <si>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</si>
  <si>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</si>
  <si>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</si>
  <si>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</si>
  <si>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</si>
  <si>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</si>
  <si>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</si>
  <si>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</si>
  <si>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</si>
  <si>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</si>
  <si>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</si>
  <si>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</si>
  <si>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</si>
  <si>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</si>
  <si>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</si>
  <si>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</si>
  <si>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</si>
  <si>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</si>
  <si>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</si>
  <si>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</si>
  <si>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</si>
  <si>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</si>
  <si>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</si>
  <si>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</si>
  <si>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</si>
  <si>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</si>
  <si>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</si>
  <si>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</si>
  <si>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</si>
  <si>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</si>
  <si>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</si>
  <si>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</si>
  <si>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</si>
  <si>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</si>
  <si>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</si>
  <si>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</si>
  <si>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</si>
  <si>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</si>
  <si>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</si>
  <si>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</si>
  <si>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</si>
  <si>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</si>
  <si>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</si>
  <si>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</si>
  <si>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</si>
  <si>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</si>
  <si>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</si>
  <si>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</si>
  <si>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</si>
  <si>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</si>
  <si>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</si>
  <si>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</si>
  <si>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</si>
  <si>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</si>
  <si>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</si>
  <si>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</si>
  <si>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</si>
  <si>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</si>
  <si>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</si>
  <si>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</si>
  <si>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</si>
  <si>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</si>
  <si>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</si>
  <si>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</si>
  <si>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</si>
  <si>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</si>
  <si>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</si>
  <si>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</si>
  <si>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</si>
  <si>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</si>
  <si>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</si>
  <si>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</si>
  <si>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</si>
  <si>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</si>
  <si>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</si>
  <si>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</si>
  <si>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</si>
  <si>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</si>
  <si>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</si>
  <si>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</si>
  <si>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</si>
  <si>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</si>
  <si>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</si>
  <si>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</si>
  <si>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</si>
  <si>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</si>
  <si>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</si>
  <si>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</si>
  <si>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</si>
  <si>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</si>
  <si>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</si>
  <si>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</si>
  <si>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</si>
  <si>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</si>
  <si>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</si>
  <si>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</si>
  <si>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</si>
  <si>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</si>
  <si>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</si>
  <si>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</si>
  <si>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</si>
  <si>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</si>
  <si>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</si>
  <si>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</si>
  <si>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</si>
  <si>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</si>
  <si>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</si>
  <si>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</si>
  <si>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</si>
  <si>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</si>
  <si>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</si>
  <si>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</si>
  <si>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</si>
  <si>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</si>
  <si>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</si>
  <si>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</si>
  <si>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</si>
  <si>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</si>
  <si>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</si>
  <si>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</si>
  <si>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</si>
  <si>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</si>
  <si>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</si>
  <si>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</si>
  <si>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</si>
  <si>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</si>
  <si>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</si>
  <si>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</si>
  <si>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</si>
  <si>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</si>
  <si>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</si>
  <si>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</si>
  <si>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</si>
  <si>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</si>
  <si>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</si>
  <si>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</si>
  <si>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</si>
  <si>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</si>
  <si>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</si>
  <si>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</si>
  <si>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</si>
  <si>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</si>
  <si>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</si>
  <si>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</si>
  <si>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</si>
  <si>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</si>
  <si>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</si>
  <si>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</si>
  <si>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</si>
  <si>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</si>
  <si>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</si>
  <si>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</si>
  <si>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</si>
  <si>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</si>
  <si>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</si>
  <si>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</si>
  <si>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</si>
  <si>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</si>
  <si>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</si>
  <si>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</si>
  <si>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</si>
  <si>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</si>
  <si>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</si>
  <si>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</si>
  <si>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</si>
  <si>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</si>
  <si>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</si>
  <si>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</si>
  <si>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</si>
  <si>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</si>
  <si>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</si>
  <si>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</si>
  <si>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</si>
  <si>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</si>
  <si>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</si>
  <si>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</si>
  <si>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</si>
  <si>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</si>
  <si>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</si>
  <si>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</si>
  <si>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</si>
  <si>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</si>
  <si>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</si>
  <si>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</si>
  <si>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</si>
  <si>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</si>
  <si>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</si>
  <si>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</si>
  <si>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</si>
  <si>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</si>
  <si>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</si>
  <si>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</si>
  <si>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</si>
  <si>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</si>
  <si>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</si>
  <si>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</si>
  <si>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</si>
  <si>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</si>
  <si>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</si>
  <si>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</si>
  <si>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</si>
  <si>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</si>
  <si>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</si>
  <si>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</si>
  <si>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</si>
  <si>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</si>
  <si>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</si>
  <si>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</si>
  <si>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</si>
  <si>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</si>
  <si>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</si>
  <si>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</si>
  <si>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</si>
  <si>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</si>
  <si>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</si>
  <si>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</si>
  <si>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</si>
  <si>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</si>
  <si>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</si>
  <si>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</si>
  <si>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</si>
  <si>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</si>
  <si>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</si>
  <si>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</si>
  <si>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</si>
  <si>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</si>
  <si>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</si>
  <si>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</si>
  <si>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</si>
  <si>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</si>
  <si>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</si>
  <si>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</si>
  <si>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</si>
  <si>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</si>
  <si>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</si>
  <si>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</si>
  <si>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</si>
  <si>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</si>
  <si>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</si>
  <si>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</si>
  <si>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</si>
  <si>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</si>
  <si>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</si>
  <si>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</si>
  <si>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</si>
  <si>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</si>
  <si>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</si>
  <si>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</si>
  <si>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</si>
  <si>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</si>
  <si>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</si>
  <si>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</si>
  <si>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</si>
  <si>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</si>
  <si>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</si>
  <si>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</si>
  <si>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</si>
  <si>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</si>
  <si>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</si>
  <si>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</si>
  <si>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</si>
  <si>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</si>
  <si>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</si>
  <si>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</si>
  <si>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</si>
  <si>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</si>
  <si>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</si>
  <si>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</si>
  <si>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</si>
  <si>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</si>
  <si>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</si>
  <si>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</si>
  <si>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</si>
  <si>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</si>
  <si>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</si>
  <si>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</si>
  <si>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</si>
  <si>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</si>
  <si>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</si>
  <si>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</si>
  <si>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</si>
  <si>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</si>
  <si>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</si>
  <si>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</si>
  <si>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</si>
  <si>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</si>
  <si>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</si>
  <si>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</si>
  <si>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</si>
  <si>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</si>
  <si>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</si>
  <si>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</si>
  <si>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</si>
  <si>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</si>
  <si>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</si>
  <si>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</si>
  <si>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</si>
  <si>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</si>
  <si>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</si>
  <si>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</si>
  <si>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</si>
  <si>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</si>
  <si>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</si>
  <si>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</si>
  <si>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</si>
  <si>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</si>
  <si>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</si>
  <si>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</si>
  <si>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</si>
  <si>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</si>
  <si>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</si>
  <si>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</si>
  <si>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</si>
  <si>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</si>
  <si>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</si>
  <si>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</si>
  <si>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</si>
  <si>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</si>
  <si>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</si>
  <si>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</si>
  <si>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</si>
  <si>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</si>
  <si>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</si>
  <si>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</si>
  <si>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</si>
  <si>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</si>
  <si>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</si>
  <si>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</si>
  <si>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</si>
  <si>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</si>
  <si>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</si>
  <si>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</si>
  <si>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</si>
  <si>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</si>
  <si>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</si>
  <si>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</si>
  <si>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</si>
  <si>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</si>
  <si>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</si>
  <si>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</si>
  <si>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</si>
  <si>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</si>
  <si>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</si>
  <si>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</si>
  <si>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</si>
  <si>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</si>
  <si>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</si>
  <si>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</si>
  <si>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</si>
  <si>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</si>
  <si>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</si>
  <si>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</si>
  <si>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</si>
  <si>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</si>
  <si>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</si>
  <si>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</si>
  <si>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</si>
  <si>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</si>
  <si>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</si>
  <si>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</si>
  <si>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</si>
  <si>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</si>
  <si>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</si>
  <si>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</si>
  <si>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</si>
  <si>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</si>
  <si>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</si>
  <si>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</si>
  <si>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</si>
  <si>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</si>
  <si>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</si>
  <si>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</si>
  <si>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</si>
  <si>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</si>
  <si>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</si>
  <si>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</si>
  <si>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</si>
  <si>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</si>
  <si>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</si>
  <si>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</si>
  <si>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</si>
  <si>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</si>
  <si>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</si>
  <si>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</si>
  <si>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</si>
  <si>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</si>
  <si>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</si>
  <si>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</si>
  <si>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</si>
  <si>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</si>
  <si>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</si>
  <si>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</si>
  <si>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</si>
  <si>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</si>
  <si>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</si>
  <si>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</si>
  <si>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</si>
  <si>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</si>
  <si>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</si>
  <si>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</si>
  <si>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</si>
  <si>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</si>
  <si>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</si>
  <si>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</si>
  <si>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</si>
  <si>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</si>
  <si>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</si>
  <si>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</si>
  <si>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</si>
  <si>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</si>
  <si>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</si>
  <si>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</si>
  <si>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</si>
  <si>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</si>
  <si>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</si>
  <si>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</si>
  <si>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</si>
  <si>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</si>
  <si>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</si>
  <si>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</si>
  <si>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</si>
  <si>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</si>
  <si>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</si>
  <si>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</si>
  <si>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</si>
  <si>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</si>
  <si>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</si>
  <si>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</si>
  <si>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</si>
  <si>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</si>
  <si>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</si>
  <si>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</si>
  <si>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</si>
  <si>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</si>
  <si>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</si>
  <si>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</si>
  <si>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</si>
  <si>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</si>
  <si>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</si>
  <si>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</si>
  <si>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</si>
  <si>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</si>
  <si>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</si>
  <si>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</si>
  <si>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</si>
  <si>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</si>
  <si>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</si>
  <si>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</si>
  <si>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</si>
  <si>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</si>
  <si>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</si>
  <si>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</si>
  <si>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</si>
  <si>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</si>
  <si>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</si>
  <si>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</si>
  <si>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</si>
  <si>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</si>
  <si>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</si>
  <si>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</si>
  <si>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</si>
  <si>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</si>
  <si>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</si>
  <si>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</si>
  <si>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</si>
  <si>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</si>
  <si>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</si>
  <si>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</si>
  <si>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</si>
  <si>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</si>
  <si>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</si>
  <si>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</si>
  <si>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</si>
  <si>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</si>
  <si>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</si>
  <si>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</si>
  <si>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</si>
  <si>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</si>
  <si>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</si>
  <si>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</si>
  <si>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</si>
  <si>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</si>
  <si>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</si>
  <si>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</si>
  <si>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</si>
  <si>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</si>
  <si>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</si>
  <si>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</si>
  <si>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</si>
  <si>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</si>
  <si>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</si>
  <si>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</si>
  <si>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</si>
  <si>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</si>
  <si>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</si>
  <si>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</si>
  <si>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</si>
  <si>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</si>
  <si>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</si>
  <si>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</si>
  <si>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</si>
  <si>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</si>
  <si>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</si>
  <si>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</si>
  <si>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</si>
  <si>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</si>
  <si>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</si>
  <si>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</si>
  <si>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</si>
  <si>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</si>
  <si>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</si>
  <si>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</si>
  <si>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</si>
  <si>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</si>
  <si>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</si>
  <si>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</si>
  <si>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</si>
  <si>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</si>
  <si>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</si>
  <si>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</si>
  <si>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</si>
  <si>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</si>
  <si>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</si>
  <si>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</si>
  <si>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</si>
  <si>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</si>
  <si>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</si>
  <si>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</si>
  <si>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</si>
  <si>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</si>
  <si>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</si>
  <si>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</si>
  <si>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</si>
  <si>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</si>
  <si>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</si>
  <si>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</si>
  <si>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</si>
  <si>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</si>
  <si>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</si>
  <si>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</si>
  <si>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</si>
  <si>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</si>
  <si>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</si>
  <si>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</si>
  <si>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</si>
  <si>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</si>
  <si>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</si>
  <si>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</si>
  <si>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</si>
  <si>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</si>
  <si>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</si>
  <si>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</si>
  <si>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</si>
  <si>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</si>
  <si>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</si>
  <si>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</si>
  <si>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</si>
  <si>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</si>
  <si>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</si>
  <si>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</si>
  <si>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</si>
  <si>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</si>
  <si>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</si>
  <si>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</si>
  <si>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</si>
  <si>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</si>
  <si>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</si>
  <si>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</si>
  <si>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</si>
  <si>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</si>
  <si>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</si>
  <si>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</si>
  <si>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</si>
  <si>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</si>
  <si>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</si>
  <si>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</si>
  <si>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</si>
  <si>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</si>
  <si>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</si>
  <si>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</si>
  <si>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</si>
  <si>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</si>
  <si>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</si>
  <si>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</si>
  <si>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</si>
  <si>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</si>
  <si>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</si>
  <si>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</si>
  <si>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</si>
  <si>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</si>
  <si>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</si>
  <si>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</si>
  <si>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</si>
  <si>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</si>
  <si>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</si>
  <si>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</si>
  <si>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</si>
  <si>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</si>
  <si>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</si>
  <si>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</si>
  <si>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</si>
  <si>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</si>
  <si>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</si>
  <si>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</si>
  <si>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</si>
  <si>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</si>
  <si>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</si>
  <si>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</si>
  <si>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</si>
  <si>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</si>
  <si>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</si>
  <si>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</si>
  <si>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</si>
  <si>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</si>
  <si>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</si>
  <si>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</si>
  <si>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</si>
  <si>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</si>
  <si>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</si>
  <si>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</si>
  <si>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</si>
  <si>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</si>
  <si>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</si>
  <si>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</si>
  <si>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</si>
  <si>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</si>
  <si>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</si>
  <si>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</si>
  <si>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</si>
  <si>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</si>
  <si>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</si>
  <si>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</si>
  <si>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</si>
  <si>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</si>
  <si>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</si>
  <si>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</si>
  <si>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</si>
  <si>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</si>
  <si>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</si>
  <si>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</si>
  <si>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</si>
  <si>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</si>
  <si>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</si>
  <si>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</si>
  <si>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</si>
  <si>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</si>
  <si>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</si>
  <si>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</si>
  <si>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</si>
  <si>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</si>
  <si>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</si>
  <si>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</si>
  <si>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</si>
  <si>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</si>
  <si>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</si>
  <si>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</si>
  <si>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</si>
  <si>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</si>
  <si>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</si>
  <si>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</si>
  <si>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</si>
  <si>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</si>
  <si>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</si>
  <si>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</si>
  <si>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</si>
  <si>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</si>
  <si>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</si>
  <si>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</si>
  <si>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</si>
  <si>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</si>
  <si>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</si>
  <si>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</si>
  <si>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</si>
  <si>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</si>
  <si>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</si>
  <si>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</si>
  <si>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</si>
  <si>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</si>
  <si>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</si>
  <si>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</si>
  <si>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</si>
  <si>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</si>
  <si>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</si>
  <si>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</si>
  <si>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</si>
  <si>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</si>
  <si>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</si>
  <si>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</si>
  <si>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</si>
  <si>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</si>
  <si>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</si>
  <si>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</si>
  <si>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</si>
  <si>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</si>
  <si>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</si>
  <si>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</si>
  <si>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</si>
  <si>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</si>
  <si>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</si>
  <si>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</si>
  <si>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</si>
  <si>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</si>
  <si>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</si>
  <si>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</si>
  <si>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</si>
  <si>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</si>
  <si>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</si>
  <si>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</si>
  <si>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</si>
  <si>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</si>
  <si>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</si>
  <si>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</si>
  <si>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</si>
  <si>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</si>
  <si>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</si>
  <si>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</si>
  <si>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</si>
  <si>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</si>
  <si>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</si>
  <si>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</si>
  <si>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</si>
  <si>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</si>
  <si>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</si>
  <si>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</si>
  <si>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</si>
  <si>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</si>
  <si>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</si>
  <si>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</si>
  <si>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</si>
  <si>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</si>
  <si>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</si>
  <si>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</si>
  <si>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</si>
  <si>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</si>
  <si>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</si>
  <si>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</si>
  <si>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</si>
  <si>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</si>
  <si>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</si>
  <si>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</si>
  <si>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</si>
  <si>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</si>
  <si>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</si>
  <si>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</si>
  <si>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</si>
  <si>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</si>
  <si>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</si>
  <si>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</si>
  <si>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</si>
  <si>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</si>
  <si>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</si>
  <si>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</si>
  <si>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</si>
  <si>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</si>
  <si>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</si>
  <si>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</si>
  <si>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</si>
  <si>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</si>
  <si>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</si>
  <si>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</si>
  <si>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</si>
  <si>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</si>
  <si>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</si>
  <si>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</si>
  <si>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</si>
  <si>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</si>
  <si>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</si>
  <si>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</si>
  <si>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</si>
  <si>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</si>
  <si>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</si>
  <si>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</si>
  <si>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</si>
  <si>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</si>
  <si>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</si>
  <si>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</si>
  <si>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</si>
  <si>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</si>
  <si>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</si>
  <si>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</si>
  <si>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</si>
  <si>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</si>
  <si>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</si>
  <si>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</si>
  <si>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</si>
  <si>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</si>
  <si>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</si>
  <si>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</si>
  <si>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</si>
  <si>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</si>
  <si>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</si>
  <si>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</si>
  <si>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</si>
  <si>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</si>
  <si>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</si>
  <si>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</si>
  <si>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</si>
  <si>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</si>
  <si>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</si>
  <si>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</si>
  <si>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</si>
  <si>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</si>
  <si>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</si>
  <si>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</si>
  <si>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</si>
  <si>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</si>
  <si>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</si>
  <si>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</si>
  <si>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</si>
  <si>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</si>
  <si>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</si>
  <si>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</si>
  <si>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</si>
  <si>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</si>
  <si>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</si>
  <si>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</si>
  <si>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</si>
  <si>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</si>
  <si>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</si>
  <si>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</si>
  <si>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</si>
  <si>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</si>
  <si>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</si>
  <si>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</si>
  <si>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</si>
  <si>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</si>
  <si>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</si>
  <si>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</si>
  <si>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</si>
  <si>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</si>
  <si>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</si>
  <si>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</si>
  <si>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</si>
  <si>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</si>
  <si>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</si>
  <si>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</si>
  <si>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</si>
  <si>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</si>
  <si>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</si>
  <si>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</si>
  <si>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</si>
  <si>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</si>
  <si>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</si>
  <si>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</si>
  <si>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</si>
  <si>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</si>
  <si>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</si>
  <si>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</si>
  <si>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</si>
  <si>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</si>
  <si>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</si>
  <si>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</si>
  <si>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</si>
  <si>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</si>
  <si>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</si>
  <si>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</si>
  <si>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</si>
  <si>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</si>
  <si>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</si>
  <si>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</si>
  <si>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</si>
  <si>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</si>
  <si>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</si>
  <si>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</si>
  <si>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</si>
  <si>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</si>
  <si>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</si>
  <si>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</si>
  <si>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</si>
  <si>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</si>
  <si>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</si>
  <si>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</si>
  <si>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</si>
  <si>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</si>
  <si>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</si>
  <si>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</si>
  <si>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</si>
  <si>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</si>
  <si>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</si>
  <si>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</si>
  <si>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</si>
  <si>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</si>
  <si>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</si>
  <si>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</si>
  <si>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</si>
  <si>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</si>
  <si>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</si>
  <si>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</si>
  <si>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</si>
  <si>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</si>
  <si>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</si>
  <si>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</si>
  <si>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</si>
  <si>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</si>
  <si>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</si>
  <si>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</si>
  <si>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</si>
  <si>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</si>
  <si>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</si>
  <si>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</si>
  <si>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</si>
  <si>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</si>
  <si>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</si>
  <si>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</si>
  <si>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</si>
  <si>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</si>
  <si>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</si>
  <si>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</si>
  <si>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</si>
  <si>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</si>
  <si>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</si>
  <si>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</si>
  <si>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</si>
  <si>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</si>
  <si>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</si>
  <si>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</si>
  <si>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</si>
  <si>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</si>
  <si>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</si>
  <si>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</si>
  <si>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</si>
  <si>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</si>
  <si>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</si>
  <si>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</si>
  <si>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</si>
  <si>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</si>
  <si>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</si>
  <si>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</si>
  <si>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</si>
  <si>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</si>
  <si>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</si>
  <si>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</si>
  <si>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</si>
  <si>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</si>
  <si>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</si>
  <si>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</si>
  <si>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</si>
  <si>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</si>
  <si>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</si>
  <si>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</si>
  <si>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</si>
  <si>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</si>
  <si>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</si>
  <si>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</si>
  <si>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</si>
  <si>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</si>
  <si>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</si>
  <si>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</si>
  <si>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</si>
  <si>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</si>
  <si>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</si>
  <si>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</si>
  <si>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</si>
  <si>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</si>
  <si>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</si>
  <si>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</si>
  <si>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</si>
  <si>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</si>
  <si>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</si>
  <si>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</si>
  <si>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</si>
  <si>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</si>
  <si>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</si>
  <si>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</si>
  <si>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</si>
  <si>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</si>
  <si>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</si>
  <si>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</si>
  <si>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</si>
  <si>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</si>
  <si>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</si>
  <si>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</si>
  <si>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</si>
  <si>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</si>
  <si>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</si>
  <si>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</si>
  <si>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</si>
  <si>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</si>
  <si>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</si>
  <si>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</si>
  <si>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</si>
  <si>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</si>
  <si>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</si>
  <si>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</si>
  <si>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</si>
  <si>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</si>
  <si>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</si>
  <si>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</si>
  <si>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</si>
  <si>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</si>
  <si>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</si>
  <si>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</si>
  <si>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</si>
  <si>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</si>
  <si>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</si>
  <si>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</si>
  <si>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</si>
  <si>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</si>
  <si>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</si>
  <si>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</si>
  <si>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</si>
  <si>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</si>
  <si>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</si>
  <si>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</si>
  <si>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</si>
  <si>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</si>
  <si>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</si>
  <si>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</si>
  <si>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</si>
  <si>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</si>
  <si>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</si>
  <si>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</si>
  <si>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</si>
  <si>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</si>
  <si>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</si>
  <si>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</si>
  <si>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</si>
  <si>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</si>
  <si>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</si>
  <si>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</si>
  <si>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</si>
  <si>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</si>
  <si>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</si>
  <si>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</si>
  <si>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</si>
  <si>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</si>
  <si>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</si>
  <si>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</si>
  <si>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</si>
  <si>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</si>
  <si>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</si>
  <si>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</si>
  <si>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</si>
  <si>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</si>
  <si>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</si>
  <si>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</si>
  <si>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</si>
  <si>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</si>
  <si>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</si>
  <si>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</si>
  <si>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</si>
  <si>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</si>
  <si>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</si>
  <si>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</si>
  <si>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</si>
  <si>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</si>
  <si>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</si>
  <si>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</si>
  <si>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</si>
  <si>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</si>
  <si>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</si>
  <si>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</si>
  <si>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</si>
  <si>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</si>
  <si>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</si>
  <si>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</si>
  <si>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</si>
  <si>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</si>
  <si>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</si>
  <si>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</si>
  <si>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</si>
  <si>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</si>
  <si>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</si>
  <si>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</si>
  <si>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</si>
  <si>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</si>
  <si>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</si>
  <si>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</si>
  <si>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</si>
  <si>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</si>
  <si>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</si>
  <si>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</si>
  <si>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</si>
  <si>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</si>
  <si>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</si>
  <si>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</si>
  <si>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</si>
  <si>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</si>
  <si>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</si>
  <si>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</si>
  <si>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</si>
  <si>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</si>
  <si>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</si>
  <si>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</si>
  <si>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</si>
  <si>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</si>
  <si>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</si>
  <si>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</si>
  <si>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</si>
  <si>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</si>
  <si>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</si>
  <si>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</si>
  <si>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</si>
  <si>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</si>
  <si>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</si>
  <si>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</si>
  <si>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</si>
  <si>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</si>
  <si>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</si>
  <si>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</si>
  <si>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</si>
  <si>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</si>
  <si>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</si>
  <si>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</si>
  <si>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</si>
  <si>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</si>
  <si>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</si>
  <si>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</si>
  <si>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</si>
  <si>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</si>
  <si>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</si>
  <si>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</si>
  <si>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</si>
  <si>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</si>
  <si>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</si>
  <si>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</si>
  <si>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</si>
  <si>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</si>
  <si>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</si>
  <si>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</si>
  <si>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</si>
  <si>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</si>
  <si>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</si>
  <si>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</si>
  <si>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</si>
  <si>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</si>
  <si>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</si>
  <si>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</si>
  <si>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</si>
  <si>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</si>
  <si>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</si>
  <si>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</si>
  <si>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</si>
  <si>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</si>
  <si>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</si>
  <si>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</si>
  <si>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</si>
  <si>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</si>
  <si>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</si>
  <si>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</si>
  <si>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</si>
  <si>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</si>
  <si>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</si>
  <si>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</si>
  <si>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</si>
  <si>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</si>
  <si>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</si>
  <si>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</si>
  <si>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</si>
  <si>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</si>
  <si>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</si>
  <si>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</si>
  <si>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</si>
  <si>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</si>
  <si>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</si>
  <si>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</si>
  <si>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</si>
  <si>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</si>
  <si>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</si>
  <si>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</si>
  <si>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</si>
  <si>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</si>
  <si>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</si>
  <si>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</si>
  <si>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</si>
  <si>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</si>
  <si>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</si>
  <si>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</si>
  <si>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</si>
  <si>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</si>
  <si>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</si>
  <si>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</si>
  <si>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</si>
  <si>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</si>
  <si>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</si>
  <si>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</si>
  <si>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</si>
  <si>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</si>
  <si>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</si>
  <si>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</si>
  <si>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</si>
  <si>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</si>
  <si>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</si>
  <si>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</si>
  <si>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</si>
  <si>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</si>
  <si>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</si>
  <si>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</si>
  <si>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</si>
  <si>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</si>
  <si>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</si>
  <si>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</si>
  <si>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</si>
  <si>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</si>
  <si>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</si>
  <si>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</si>
  <si>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</si>
  <si>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</si>
  <si>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</si>
  <si>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</si>
  <si>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</si>
  <si>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</si>
  <si>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</si>
  <si>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</si>
  <si>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</si>
  <si>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</si>
  <si>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</si>
  <si>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</si>
  <si>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</si>
  <si>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</si>
  <si>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</si>
  <si>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</si>
  <si>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</si>
  <si>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</si>
  <si>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</si>
  <si>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</si>
  <si>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</si>
  <si>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</si>
  <si>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</si>
  <si>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</si>
  <si>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</si>
  <si>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</si>
  <si>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</si>
  <si>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</si>
  <si>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</si>
  <si>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</si>
  <si>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</si>
  <si>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</si>
  <si>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</si>
  <si>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</si>
  <si>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</si>
  <si>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</si>
  <si>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</si>
  <si>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</si>
  <si>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</si>
  <si>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</si>
  <si>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</si>
  <si>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</si>
  <si>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</si>
  <si>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</si>
  <si>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</si>
  <si>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</si>
  <si>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</si>
  <si>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</si>
  <si>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</si>
  <si>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</si>
  <si>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</si>
  <si>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</si>
  <si>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</si>
  <si>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</si>
  <si>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</si>
  <si>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</si>
  <si>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</si>
  <si>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</si>
  <si>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</si>
  <si>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</si>
  <si>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</si>
  <si>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</si>
  <si>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</si>
  <si>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</si>
  <si>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</si>
  <si>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</si>
  <si>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</si>
  <si>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</si>
  <si>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</si>
  <si>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</si>
  <si>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</si>
  <si>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</si>
  <si>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</si>
  <si>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</si>
  <si>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</si>
  <si>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</si>
  <si>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</si>
  <si>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</si>
  <si>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</si>
  <si>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</si>
  <si>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</si>
  <si>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</si>
  <si>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</si>
  <si>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</si>
  <si>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</si>
  <si>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</si>
  <si>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</si>
  <si>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</si>
  <si>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</si>
  <si>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</si>
  <si>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</si>
  <si>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</si>
  <si>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</si>
  <si>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</si>
  <si>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</si>
  <si>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</si>
  <si>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</si>
  <si>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</si>
  <si>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</si>
  <si>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</si>
  <si>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</si>
  <si>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</si>
  <si>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</si>
  <si>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</si>
  <si>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</si>
  <si>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</si>
  <si>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</si>
  <si>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</si>
  <si>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</si>
  <si>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</si>
  <si>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</si>
  <si>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</si>
  <si>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</si>
  <si>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</si>
  <si>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</si>
  <si>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</si>
  <si>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</si>
  <si>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</si>
  <si>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</si>
  <si>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</si>
  <si>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</si>
  <si>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</si>
  <si>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</si>
  <si>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</si>
  <si>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</si>
  <si>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</si>
  <si>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</si>
  <si>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</si>
  <si>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</si>
  <si>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</si>
  <si>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</si>
  <si>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</si>
  <si>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</si>
  <si>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</si>
  <si>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</si>
  <si>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</si>
  <si>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</si>
  <si>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</si>
  <si>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</si>
  <si>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</si>
  <si>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</si>
  <si>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</si>
  <si>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</si>
  <si>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</si>
  <si>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</si>
  <si>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</si>
  <si>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</si>
  <si>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</si>
  <si>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</si>
  <si>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</si>
  <si>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</si>
  <si>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</si>
  <si>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</si>
  <si>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</si>
  <si>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</si>
  <si>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</si>
  <si>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</si>
  <si>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</si>
  <si>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</si>
  <si>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</si>
  <si>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</si>
  <si>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</si>
  <si>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</si>
  <si>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</si>
  <si>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</si>
  <si>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</si>
  <si>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</si>
  <si>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</si>
  <si>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</si>
  <si>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</si>
  <si>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</si>
  <si>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</si>
  <si>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</si>
  <si>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</si>
  <si>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</si>
  <si>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</si>
  <si>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</si>
  <si>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</si>
  <si>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</si>
  <si>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</si>
  <si>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</si>
  <si>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</si>
  <si>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</si>
  <si>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</si>
  <si>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</si>
  <si>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</si>
  <si>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</si>
  <si>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</si>
  <si>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</si>
  <si>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</si>
  <si>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</si>
  <si>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</si>
  <si>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</si>
  <si>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</si>
  <si>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</si>
  <si>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</si>
  <si>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</si>
  <si>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</si>
  <si>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</si>
  <si>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</si>
  <si>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</si>
  <si>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</si>
  <si>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</si>
  <si>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</si>
  <si>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</si>
  <si>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</si>
  <si>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</si>
  <si>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</si>
  <si>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</si>
  <si>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</si>
  <si>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</si>
  <si>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</si>
  <si>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</si>
  <si>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</si>
  <si>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</si>
  <si>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</si>
  <si>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</si>
  <si>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</si>
  <si>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</si>
  <si>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</si>
  <si>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</si>
  <si>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</si>
  <si>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</si>
  <si>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</si>
  <si>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</si>
  <si>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</si>
  <si>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</si>
  <si>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</si>
  <si>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</si>
  <si>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</si>
  <si>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</si>
  <si>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</si>
  <si>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</si>
  <si>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</si>
  <si>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</si>
  <si>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</si>
  <si>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</si>
  <si>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</si>
  <si>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</si>
  <si>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</si>
  <si>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</si>
  <si>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</si>
  <si>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</si>
  <si>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</si>
  <si>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</si>
  <si>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</si>
  <si>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</si>
  <si>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</si>
  <si>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</si>
  <si>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</si>
  <si>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</si>
  <si>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</si>
  <si>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</si>
  <si>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</si>
  <si>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</si>
  <si>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</si>
  <si>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</si>
  <si>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</si>
  <si>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</si>
  <si>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</si>
  <si>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</si>
  <si>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</si>
  <si>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</si>
  <si>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</si>
  <si>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</si>
  <si>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</si>
  <si>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</si>
  <si>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</si>
  <si>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</si>
  <si>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</si>
  <si>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</si>
  <si>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</si>
  <si>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</si>
  <si>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</si>
  <si>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</si>
  <si>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</si>
  <si>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</si>
  <si>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</si>
  <si>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</si>
  <si>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</si>
  <si>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</si>
  <si>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</si>
  <si>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</si>
  <si>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</si>
  <si>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</si>
  <si>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</si>
  <si>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</si>
  <si>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</si>
  <si>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</si>
  <si>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</si>
  <si>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</si>
  <si>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</si>
  <si>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</si>
  <si>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</si>
  <si>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</si>
  <si>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</si>
  <si>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</si>
  <si>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</si>
  <si>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</si>
  <si>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</si>
  <si>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</si>
  <si>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</si>
  <si>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</si>
  <si>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</si>
  <si>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</si>
  <si>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</si>
  <si>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</si>
  <si>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</si>
  <si>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</si>
  <si>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</si>
  <si>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</si>
  <si>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</si>
  <si>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</si>
  <si>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</si>
  <si>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</si>
  <si>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</si>
  <si>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</si>
  <si>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</si>
  <si>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</si>
  <si>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</si>
  <si>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</si>
  <si>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</si>
  <si>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</si>
  <si>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</si>
  <si>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</si>
  <si>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</si>
  <si>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</si>
  <si>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</si>
  <si>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</si>
  <si>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</si>
  <si>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</si>
  <si>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</si>
  <si>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</si>
  <si>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</si>
  <si>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</si>
  <si>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</si>
  <si>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</si>
  <si>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</si>
  <si>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</si>
  <si>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</si>
  <si>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</si>
  <si>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</si>
  <si>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</si>
  <si>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</si>
  <si>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</si>
  <si>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</si>
  <si>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</si>
  <si>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</si>
  <si>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</si>
  <si>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</si>
  <si>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</si>
  <si>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</si>
  <si>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</si>
  <si>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</si>
  <si>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</si>
  <si>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</si>
  <si>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</si>
  <si>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</si>
  <si>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</si>
  <si>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</si>
  <si>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</si>
  <si>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</si>
  <si>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</si>
  <si>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</si>
  <si>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</si>
  <si>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</si>
  <si>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</si>
  <si>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</si>
  <si>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</si>
  <si>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</si>
  <si>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</si>
  <si>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</si>
  <si>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</si>
  <si>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</si>
  <si>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</si>
  <si>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</si>
  <si>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</si>
  <si>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</si>
  <si>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</si>
  <si>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</si>
  <si>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</si>
  <si>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</si>
  <si>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</si>
  <si>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</si>
  <si>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</si>
  <si>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</si>
  <si>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</si>
  <si>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</si>
  <si>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</si>
  <si>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</si>
  <si>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</si>
  <si>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</si>
  <si>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</si>
  <si>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</si>
  <si>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</si>
  <si>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</si>
  <si>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</si>
  <si>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</si>
  <si>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</si>
  <si>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</si>
  <si>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</si>
  <si>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</si>
  <si>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</si>
  <si>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</si>
  <si>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</si>
  <si>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</si>
  <si>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</si>
  <si>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</si>
  <si>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</si>
  <si>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</si>
  <si>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</si>
  <si>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</si>
  <si>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</si>
  <si>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</si>
  <si>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</si>
  <si>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</si>
  <si>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</si>
  <si>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</si>
  <si>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</si>
  <si>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</si>
  <si>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</si>
  <si>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</si>
  <si>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</si>
  <si>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</si>
  <si>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</si>
  <si>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</si>
  <si>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</si>
  <si>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</si>
  <si>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</si>
  <si>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</si>
  <si>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</si>
  <si>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</si>
  <si>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</si>
  <si>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</si>
  <si>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</si>
  <si>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</si>
  <si>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</si>
  <si>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</si>
  <si>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</si>
  <si>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</si>
  <si>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</si>
  <si>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</si>
  <si>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</si>
  <si>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</si>
  <si>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</si>
  <si>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</si>
  <si>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</si>
  <si>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</si>
  <si>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</si>
  <si>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</si>
  <si>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</si>
  <si>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</si>
  <si>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</si>
  <si>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</si>
  <si>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</si>
  <si>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</si>
  <si>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</si>
  <si>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</si>
  <si>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</si>
  <si>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</si>
  <si>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</si>
  <si>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</si>
  <si>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</si>
  <si>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</si>
  <si>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</si>
  <si>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</si>
  <si>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</si>
  <si>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</si>
  <si>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</si>
  <si>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</si>
  <si>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</si>
  <si>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</si>
  <si>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</si>
  <si>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</si>
  <si>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</si>
  <si>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</si>
  <si>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</si>
  <si>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</si>
  <si>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</si>
  <si>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</si>
  <si>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</si>
  <si>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</si>
  <si>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</si>
  <si>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</si>
  <si>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</si>
  <si>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</si>
  <si>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</si>
  <si>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</si>
  <si>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</si>
  <si>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</si>
  <si>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</si>
  <si>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</si>
  <si>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</si>
  <si>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</si>
  <si>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</si>
  <si>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</si>
  <si>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</si>
  <si>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</si>
  <si>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</si>
  <si>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</si>
  <si>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</si>
  <si>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</si>
  <si>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</si>
  <si>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</si>
  <si>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</si>
  <si>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</si>
  <si>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</si>
  <si>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</si>
  <si>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</si>
  <si>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</si>
  <si>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</si>
  <si>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</si>
  <si>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</si>
  <si>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</si>
  <si>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</si>
  <si>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</si>
  <si>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</si>
  <si>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</si>
  <si>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</si>
  <si>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</si>
  <si>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</si>
  <si>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</si>
  <si>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</si>
  <si>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</si>
  <si>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</si>
  <si>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</si>
  <si>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</si>
  <si>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</si>
  <si>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</si>
  <si>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</si>
  <si>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</si>
  <si>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</si>
  <si>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</si>
  <si>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</si>
  <si>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</si>
  <si>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</si>
  <si>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</si>
  <si>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</si>
  <si>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</si>
  <si>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</si>
  <si>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</si>
  <si>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</si>
  <si>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</si>
  <si>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</si>
  <si>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</si>
  <si>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</si>
  <si>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</si>
  <si>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</si>
  <si>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</si>
  <si>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</si>
  <si>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</si>
  <si>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</si>
  <si>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</si>
  <si>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</si>
  <si>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</si>
  <si>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</si>
  <si>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</si>
  <si>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</si>
  <si>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</si>
  <si>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</si>
  <si>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</si>
  <si>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</si>
  <si>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</si>
  <si>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</si>
  <si>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</si>
  <si>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</si>
  <si>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</si>
  <si>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</si>
  <si>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</si>
  <si>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</si>
  <si>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</si>
  <si>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</si>
  <si>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</si>
  <si>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</si>
  <si>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</si>
  <si>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</si>
  <si>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</si>
  <si>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</si>
  <si>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</si>
  <si>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</si>
  <si>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</si>
  <si>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</si>
  <si>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</si>
  <si>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</si>
  <si>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</si>
  <si>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</si>
  <si>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</si>
  <si>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</si>
  <si>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</si>
  <si>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</si>
  <si>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</si>
  <si>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</si>
  <si>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</si>
  <si>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</si>
  <si>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</si>
  <si>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</si>
  <si>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</si>
  <si>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</si>
  <si>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</si>
  <si>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</si>
  <si>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</si>
  <si>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</si>
  <si>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</si>
  <si>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</si>
  <si>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</si>
  <si>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</si>
  <si>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</si>
  <si>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</si>
  <si>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</si>
  <si>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</si>
  <si>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</si>
  <si>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</si>
  <si>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</si>
  <si>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</si>
  <si>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</si>
  <si>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</si>
  <si>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</si>
  <si>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</si>
  <si>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</si>
  <si>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</si>
  <si>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</si>
  <si>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</si>
  <si>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</si>
  <si>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</si>
  <si>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</si>
  <si>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</si>
  <si>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</si>
  <si>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</si>
  <si>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</si>
  <si>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</si>
  <si>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</si>
  <si>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</si>
  <si>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</si>
  <si>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</si>
  <si>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</si>
  <si>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</si>
  <si>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</si>
  <si>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</si>
  <si>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</si>
  <si>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</si>
  <si>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</si>
  <si>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</si>
  <si>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</si>
  <si>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</si>
  <si>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</si>
  <si>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</si>
  <si>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</si>
  <si>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</si>
  <si>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</si>
  <si>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</si>
  <si>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</si>
  <si>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</si>
  <si>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</si>
  <si>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</si>
  <si>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</si>
  <si>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</si>
  <si>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</si>
  <si>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</si>
  <si>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</si>
  <si>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</si>
  <si>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</si>
  <si>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</si>
  <si>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</si>
  <si>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</si>
  <si>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</si>
  <si>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</si>
  <si>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</si>
  <si>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</si>
  <si>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</si>
  <si>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</si>
  <si>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</si>
  <si>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</si>
  <si>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</si>
  <si>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</si>
  <si>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</si>
  <si>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</si>
  <si>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</si>
  <si>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</si>
  <si>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</si>
  <si>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</si>
  <si>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</si>
  <si>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</si>
  <si>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</si>
  <si>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</si>
  <si>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</si>
  <si>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</si>
  <si>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</si>
  <si>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</si>
  <si>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</si>
  <si>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</si>
  <si>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</si>
  <si>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</si>
  <si>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</si>
  <si>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</si>
  <si>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</si>
  <si>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</si>
  <si>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</si>
  <si>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</si>
  <si>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</si>
  <si>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</si>
  <si>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</si>
  <si>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</si>
  <si>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</si>
  <si>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</si>
  <si>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</si>
  <si>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</si>
  <si>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</si>
  <si>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</si>
  <si>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</si>
  <si>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</si>
  <si>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</si>
  <si>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</si>
  <si>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</si>
  <si>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</si>
  <si>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</si>
  <si>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</si>
  <si>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</si>
  <si>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</si>
  <si>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</si>
  <si>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</si>
  <si>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</si>
  <si>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</si>
  <si>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</si>
  <si>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</si>
  <si>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</si>
  <si>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</si>
  <si>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</si>
  <si>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</si>
  <si>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</si>
  <si>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</si>
  <si>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</si>
  <si>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</si>
  <si>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</si>
  <si>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</si>
  <si>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</si>
  <si>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</si>
  <si>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</si>
  <si>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</si>
  <si>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</si>
  <si>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</si>
  <si>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</si>
  <si>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</si>
  <si>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</si>
  <si>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</si>
  <si>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</si>
  <si>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</si>
  <si>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</si>
  <si>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</si>
  <si>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</si>
  <si>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</si>
  <si>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</si>
  <si>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</si>
  <si>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</si>
  <si>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</si>
  <si>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</si>
  <si>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</si>
  <si>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</si>
  <si>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</si>
  <si>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</si>
  <si>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</si>
  <si>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</si>
  <si>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</si>
  <si>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</si>
  <si>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</si>
  <si>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</si>
  <si>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</si>
  <si>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</si>
  <si>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</si>
  <si>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</si>
  <si>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</si>
  <si>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</si>
  <si>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</si>
  <si>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</si>
  <si>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</si>
  <si>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</si>
  <si>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</si>
  <si>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</si>
  <si>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</si>
  <si>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</si>
  <si>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</si>
  <si>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</si>
  <si>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</si>
  <si>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</si>
  <si>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</si>
  <si>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</si>
  <si>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</si>
  <si>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</si>
  <si>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</si>
  <si>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</si>
  <si>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</si>
  <si>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</si>
  <si>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</si>
  <si>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</si>
  <si>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</si>
  <si>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</si>
  <si>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</si>
  <si>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</si>
  <si>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</si>
  <si>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</si>
  <si>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</si>
  <si>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</si>
  <si>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</si>
  <si>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</si>
  <si>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</si>
  <si>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</si>
  <si>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</si>
  <si>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</si>
  <si>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</si>
  <si>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</si>
  <si>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</si>
  <si>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</si>
  <si>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</si>
  <si>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</si>
  <si>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</si>
  <si>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</si>
  <si>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</si>
  <si>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</si>
  <si>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</si>
  <si>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</si>
  <si>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</si>
  <si>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</si>
  <si>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</si>
  <si>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</si>
  <si>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</si>
  <si>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</si>
  <si>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</si>
  <si>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</si>
  <si>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</si>
  <si>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</si>
  <si>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</si>
  <si>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</si>
  <si>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</si>
  <si>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</si>
  <si>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</si>
  <si>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</si>
  <si>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</si>
  <si>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</si>
  <si>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</si>
  <si>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</si>
  <si>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</si>
  <si>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</si>
  <si>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</si>
  <si>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</si>
  <si>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</si>
  <si>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</si>
  <si>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</si>
  <si>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</si>
  <si>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</si>
  <si>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</si>
  <si>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</si>
  <si>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</si>
  <si>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</si>
  <si>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</si>
  <si>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</si>
  <si>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</si>
  <si>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</si>
  <si>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</si>
  <si>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</si>
  <si>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</si>
  <si>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</si>
  <si>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</si>
  <si>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</si>
  <si>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</si>
  <si>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</si>
  <si>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</si>
  <si>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</si>
  <si>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</si>
  <si>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</si>
  <si>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</si>
  <si>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</si>
  <si>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</si>
  <si>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</si>
  <si>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</si>
  <si>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</si>
  <si>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</si>
  <si>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</si>
  <si>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</si>
  <si>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</si>
  <si>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</si>
  <si>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</si>
  <si>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</si>
  <si>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</si>
  <si>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</si>
  <si>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</si>
  <si>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</si>
  <si>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</si>
  <si>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</si>
  <si>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</si>
  <si>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</si>
  <si>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</si>
  <si>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</si>
  <si>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</si>
  <si>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</si>
  <si>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</si>
  <si>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</si>
  <si>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</si>
  <si>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</si>
  <si>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</si>
  <si>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</si>
  <si>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</si>
  <si>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</si>
  <si>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</si>
  <si>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</si>
  <si>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</si>
  <si>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</si>
  <si>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</si>
  <si>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</si>
  <si>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</si>
  <si>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</si>
  <si>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</si>
  <si>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</si>
  <si>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</si>
  <si>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</si>
  <si>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</si>
  <si>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</si>
  <si>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</si>
  <si>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</si>
  <si>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</si>
  <si>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</si>
  <si>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</si>
  <si>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</si>
  <si>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</si>
  <si>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</si>
  <si>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</si>
  <si>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</si>
  <si>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</si>
  <si>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</si>
  <si>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</si>
  <si>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</si>
  <si>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</si>
  <si>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</si>
  <si>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</si>
  <si>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</si>
  <si>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</si>
  <si>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</si>
  <si>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</si>
  <si>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</si>
  <si>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</si>
  <si>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</si>
  <si>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</si>
  <si>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</si>
  <si>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</si>
  <si>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</si>
  <si>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</si>
  <si>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</si>
  <si>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</si>
  <si>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</si>
  <si>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</si>
  <si>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</si>
  <si>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</si>
  <si>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</si>
  <si>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</si>
  <si>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</si>
  <si>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</si>
  <si>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</si>
  <si>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</si>
  <si>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</si>
  <si>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</si>
  <si>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</si>
  <si>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</si>
  <si>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</si>
  <si>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</si>
  <si>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</si>
  <si>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</si>
  <si>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</si>
  <si>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</si>
  <si>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</si>
  <si>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</si>
  <si>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</si>
  <si>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</si>
  <si>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</si>
  <si>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</si>
  <si>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</si>
  <si>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</si>
  <si>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</si>
  <si>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</si>
  <si>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</si>
  <si>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</si>
  <si>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</si>
  <si>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</si>
  <si>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</si>
  <si>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</si>
  <si>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</si>
  <si>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</si>
  <si>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</si>
  <si>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</si>
  <si>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</si>
  <si>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</si>
  <si>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</si>
  <si>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</si>
  <si>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</si>
  <si>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</si>
  <si>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</si>
  <si>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</si>
  <si>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</si>
  <si>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</si>
  <si>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</si>
  <si>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</si>
  <si>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</si>
  <si>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</si>
  <si>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</si>
  <si>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</si>
  <si>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</si>
  <si>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</si>
  <si>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</si>
  <si>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</si>
  <si>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</si>
  <si>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</si>
  <si>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</si>
  <si>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</si>
  <si>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</si>
  <si>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</si>
  <si>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</si>
  <si>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</si>
  <si>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</si>
  <si>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</si>
  <si>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</si>
  <si>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</si>
  <si>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</si>
  <si>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</si>
  <si>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</si>
  <si>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</si>
  <si>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</si>
  <si>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</si>
  <si>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</si>
  <si>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</si>
  <si>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</si>
  <si>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</si>
  <si>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</si>
  <si>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</si>
  <si>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</si>
  <si>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</si>
  <si>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</si>
  <si>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</si>
  <si>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</si>
  <si>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</si>
  <si>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</si>
  <si>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</si>
  <si>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</si>
  <si>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</si>
  <si>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</si>
  <si>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</si>
  <si>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</si>
  <si>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</si>
  <si>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</si>
  <si>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</si>
  <si>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</si>
  <si>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</si>
  <si>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</si>
  <si>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</si>
  <si>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</si>
  <si>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</si>
  <si>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</si>
  <si>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</si>
  <si>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</si>
  <si>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</si>
  <si>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</si>
  <si>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</si>
  <si>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</si>
  <si>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</si>
  <si>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</si>
  <si>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</si>
  <si>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</si>
  <si>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</si>
  <si>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</si>
  <si>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</si>
  <si>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</si>
  <si>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</si>
  <si>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</si>
  <si>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</si>
  <si>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</si>
  <si>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</si>
  <si>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</si>
  <si>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</si>
  <si>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</si>
  <si>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</si>
  <si>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</si>
  <si>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</si>
  <si>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</si>
  <si>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</si>
  <si>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</si>
  <si>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</si>
  <si>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</si>
  <si>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</si>
  <si>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</si>
  <si>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</si>
  <si>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</si>
  <si>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</si>
  <si>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</si>
  <si>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</si>
  <si>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</si>
  <si>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</si>
  <si>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</si>
  <si>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</si>
  <si>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</si>
  <si>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</si>
  <si>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</si>
  <si>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</si>
  <si>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</si>
  <si>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</si>
  <si>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</si>
  <si>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</si>
  <si>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</si>
  <si>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</si>
  <si>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</si>
  <si>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</si>
  <si>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</si>
  <si>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</si>
  <si>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</si>
  <si>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</si>
  <si>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</si>
  <si>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</si>
  <si>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</si>
  <si>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</si>
  <si>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</si>
  <si>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</si>
  <si>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</si>
  <si>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</si>
  <si>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</si>
  <si>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</si>
  <si>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</si>
  <si>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</si>
  <si>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</si>
  <si>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</si>
  <si>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</si>
  <si>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</si>
  <si>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</si>
  <si>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</si>
  <si>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</si>
  <si>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</si>
  <si>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</si>
  <si>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</si>
  <si>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</si>
  <si>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</si>
  <si>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</si>
  <si>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</si>
  <si>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</si>
  <si>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</si>
  <si>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</si>
  <si>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</si>
  <si>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</si>
  <si>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</si>
  <si>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</si>
  <si>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</si>
  <si>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</si>
  <si>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</si>
  <si>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</si>
  <si>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</si>
  <si>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</si>
  <si>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</si>
  <si>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</si>
  <si>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</si>
  <si>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</si>
  <si>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</si>
  <si>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</si>
  <si>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</si>
  <si>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</si>
  <si>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</si>
  <si>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</si>
  <si>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</si>
  <si>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</si>
  <si>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</si>
  <si>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</si>
  <si>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</si>
  <si>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</si>
  <si>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</si>
  <si>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</si>
  <si>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</si>
  <si>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</si>
  <si>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</si>
  <si>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</si>
  <si>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</si>
  <si>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</si>
  <si>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</si>
  <si>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</si>
  <si>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</si>
  <si>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</si>
  <si>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</si>
  <si>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</si>
  <si>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</si>
  <si>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</si>
  <si>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</si>
  <si>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</si>
  <si>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</si>
  <si>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</si>
  <si>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</si>
  <si>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</si>
  <si>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</si>
  <si>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</si>
  <si>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</si>
  <si>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</si>
  <si>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</si>
  <si>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</si>
  <si>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</si>
  <si>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</si>
  <si>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</si>
  <si>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</si>
  <si>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</si>
  <si>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</si>
  <si>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</si>
  <si>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</si>
  <si>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</si>
  <si>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</si>
  <si>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</si>
  <si>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</si>
  <si>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</si>
  <si>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</si>
  <si>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</si>
  <si>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</si>
  <si>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</si>
  <si>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</si>
  <si>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</si>
  <si>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</si>
  <si>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</si>
  <si>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</si>
  <si>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</si>
  <si>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</si>
  <si>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</si>
  <si>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</si>
  <si>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</si>
  <si>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</si>
  <si>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</si>
  <si>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</si>
  <si>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</si>
  <si>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</si>
  <si>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</si>
  <si>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</si>
  <si>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</si>
  <si>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</si>
  <si>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</si>
  <si>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</si>
  <si>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</si>
  <si>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</si>
  <si>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</si>
  <si>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</si>
  <si>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</si>
  <si>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</si>
  <si>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</si>
  <si>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</si>
  <si>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</si>
  <si>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</si>
  <si>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</si>
  <si>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</si>
  <si>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</si>
  <si>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</si>
  <si>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</si>
  <si>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</si>
  <si>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</si>
  <si>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</si>
  <si>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</si>
  <si>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</si>
  <si>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</si>
  <si>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</si>
  <si>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</si>
  <si>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</si>
  <si>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</si>
  <si>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</si>
  <si>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</si>
  <si>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</si>
  <si>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</si>
  <si>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</si>
  <si>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</si>
  <si>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</si>
  <si>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</si>
  <si>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</si>
  <si>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</si>
  <si>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</si>
  <si>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</si>
  <si>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</si>
  <si>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</si>
  <si>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</si>
  <si>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</si>
  <si>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</si>
  <si>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</si>
  <si>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</si>
  <si>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</si>
  <si>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</si>
  <si>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</si>
  <si>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</si>
  <si>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</si>
  <si>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</si>
  <si>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</si>
  <si>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</si>
  <si>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</si>
  <si>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</si>
  <si>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</si>
  <si>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</si>
  <si>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</si>
  <si>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</si>
  <si>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</si>
  <si>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</si>
  <si>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</si>
  <si>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</si>
  <si>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</si>
  <si>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</si>
  <si>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</si>
  <si>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</si>
  <si>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</si>
  <si>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</si>
  <si>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</si>
  <si>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</si>
  <si>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</si>
  <si>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</si>
  <si>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</si>
  <si>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</si>
  <si>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</si>
  <si>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</si>
  <si>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</si>
  <si>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</si>
  <si>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</si>
  <si>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</si>
  <si>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</si>
  <si>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</si>
  <si>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</si>
  <si>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</si>
  <si>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</si>
  <si>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</si>
  <si>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</si>
  <si>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</si>
  <si>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</si>
  <si>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</si>
  <si>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</si>
  <si>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</si>
  <si>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</si>
  <si>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</si>
  <si>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</si>
  <si>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</si>
  <si>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</si>
  <si>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</si>
  <si>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</si>
  <si>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</si>
  <si>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</si>
  <si>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</si>
  <si>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</si>
  <si>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</si>
  <si>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</si>
  <si>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</si>
  <si>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</si>
  <si>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</si>
  <si>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</si>
  <si>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</si>
  <si>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</si>
  <si>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</si>
  <si>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</si>
  <si>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</si>
  <si>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</si>
  <si>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</si>
  <si>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</si>
  <si>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</si>
  <si>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</si>
  <si>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</si>
  <si>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</si>
  <si>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</si>
  <si>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</si>
  <si>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</si>
  <si>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</si>
  <si>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</si>
  <si>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</si>
  <si>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</si>
  <si>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</si>
  <si>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</si>
  <si>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</si>
  <si>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</si>
  <si>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</si>
  <si>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</si>
  <si>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</si>
  <si>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</si>
  <si>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</si>
  <si>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</si>
  <si>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</si>
  <si>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</si>
  <si>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</si>
  <si>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</si>
  <si>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</si>
  <si>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</si>
  <si>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</si>
  <si>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</si>
  <si>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</si>
  <si>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</si>
  <si>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</si>
  <si>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</si>
  <si>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</si>
  <si>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</si>
  <si>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</si>
  <si>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</si>
  <si>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</si>
  <si>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</si>
  <si>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</si>
  <si>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</si>
  <si>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</si>
  <si>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</si>
  <si>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</si>
  <si>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</si>
  <si>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</si>
  <si>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</si>
  <si>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</si>
  <si>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</si>
  <si>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</si>
  <si>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</si>
  <si>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</si>
  <si>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</si>
  <si>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</si>
  <si>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</si>
  <si>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</si>
  <si>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</si>
  <si>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</si>
  <si>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</si>
  <si>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</si>
  <si>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</si>
  <si>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</si>
  <si>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</si>
  <si>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</si>
  <si>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</si>
  <si>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</si>
  <si>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</si>
  <si>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</si>
  <si>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</si>
  <si>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</si>
  <si>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</si>
  <si>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</si>
  <si>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</si>
  <si>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</si>
  <si>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</si>
  <si>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</si>
  <si>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</si>
  <si>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</si>
  <si>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</si>
  <si>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</si>
  <si>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</si>
  <si>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</si>
  <si>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</si>
  <si>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</si>
  <si>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</si>
  <si>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</si>
  <si>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</si>
  <si>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</si>
  <si>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</si>
  <si>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</si>
  <si>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</si>
  <si>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</si>
  <si>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</si>
  <si>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</si>
  <si>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</si>
  <si>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</si>
  <si>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</si>
  <si>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</si>
  <si>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</si>
  <si>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</si>
  <si>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</si>
  <si>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</si>
  <si>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</si>
  <si>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</si>
  <si>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</si>
  <si>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</si>
  <si>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</si>
  <si>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</si>
  <si>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</si>
  <si>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</si>
  <si>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</si>
  <si>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</si>
  <si>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</si>
  <si>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</si>
  <si>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</si>
  <si>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</si>
  <si>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</si>
  <si>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</si>
  <si>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</si>
  <si>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</si>
  <si>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</si>
  <si>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</si>
  <si>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</si>
  <si>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</si>
  <si>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</si>
  <si>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</si>
  <si>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</si>
  <si>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</si>
  <si>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</si>
  <si>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</si>
  <si>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</si>
  <si>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</si>
  <si>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</si>
  <si>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</si>
  <si>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</si>
  <si>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</si>
  <si>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</si>
  <si>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</si>
  <si>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</si>
  <si>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</si>
  <si>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</si>
  <si>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</si>
  <si>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</si>
  <si>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</si>
  <si>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</si>
  <si>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</si>
  <si>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</si>
  <si>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</si>
  <si>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</si>
  <si>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</si>
  <si>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</si>
  <si>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</si>
  <si>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</si>
  <si>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</si>
  <si>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</si>
  <si>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</si>
  <si>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</si>
  <si>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</si>
  <si>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</si>
  <si>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</si>
  <si>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</si>
  <si>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</si>
  <si>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</si>
  <si>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</si>
  <si>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</si>
  <si>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</si>
  <si>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</si>
  <si>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</si>
  <si>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</si>
  <si>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</si>
  <si>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</si>
  <si>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</si>
  <si>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</si>
  <si>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</si>
  <si>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</si>
  <si>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</si>
  <si>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</si>
  <si>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</si>
  <si>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</si>
  <si>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</si>
  <si>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</si>
  <si>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</si>
  <si>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</si>
  <si>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</si>
  <si>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</si>
  <si>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</si>
  <si>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</si>
  <si>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</si>
  <si>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</si>
  <si>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</si>
  <si>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</si>
  <si>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</si>
  <si>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</si>
  <si>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</si>
  <si>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</si>
  <si>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</si>
  <si>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</si>
  <si>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</si>
  <si>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</si>
  <si>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</si>
  <si>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</si>
  <si>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</si>
  <si>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</si>
  <si>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</si>
  <si>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</si>
  <si>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</si>
  <si>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</si>
  <si>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</si>
  <si>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</si>
  <si>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</si>
  <si>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</si>
  <si>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</si>
  <si>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</si>
  <si>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</si>
  <si>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</si>
  <si>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</si>
  <si>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</si>
  <si>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</si>
  <si>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</si>
  <si>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</si>
  <si>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</si>
  <si>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</si>
  <si>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</si>
  <si>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</si>
  <si>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</si>
  <si>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</si>
  <si>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</si>
  <si>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</si>
  <si>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</si>
  <si>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</si>
  <si>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</si>
  <si>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</si>
  <si>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</si>
  <si>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</si>
  <si>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</si>
  <si>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</si>
  <si>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</si>
  <si>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</si>
  <si>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</si>
  <si>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</si>
  <si>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</si>
  <si>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</si>
  <si>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</si>
  <si>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</si>
  <si>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</si>
  <si>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</si>
  <si>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</si>
  <si>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</si>
  <si>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</si>
  <si>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</si>
  <si>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</si>
  <si>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</si>
  <si>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</si>
  <si>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</si>
  <si>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</si>
  <si>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</si>
  <si>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</si>
  <si>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</si>
  <si>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</si>
  <si>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</si>
  <si>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</si>
  <si>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</si>
  <si>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</si>
  <si>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</si>
  <si>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</si>
  <si>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</si>
  <si>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</si>
  <si>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</si>
  <si>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</si>
  <si>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</si>
  <si>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</si>
  <si>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</si>
  <si>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</si>
  <si>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</si>
  <si>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</si>
  <si>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</si>
  <si>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</si>
  <si>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</si>
  <si>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</si>
  <si>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</si>
  <si>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</si>
  <si>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</si>
  <si>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</si>
  <si>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</si>
  <si>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</si>
  <si>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</si>
  <si>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</si>
  <si>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</si>
  <si>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</si>
  <si>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</si>
  <si>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</si>
  <si>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</si>
  <si>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</si>
  <si>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</si>
  <si>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</si>
  <si>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</si>
  <si>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</si>
  <si>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</si>
  <si>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</si>
  <si>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</si>
  <si>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</si>
  <si>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</si>
  <si>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</si>
  <si>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</si>
  <si>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</si>
  <si>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</si>
  <si>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</si>
  <si>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</si>
  <si>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</si>
  <si>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</si>
  <si>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</si>
  <si>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</si>
  <si>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</si>
  <si>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</si>
  <si>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</si>
  <si>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</si>
  <si>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</si>
  <si>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</si>
  <si>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</si>
  <si>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</si>
  <si>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</si>
  <si>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</si>
  <si>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</si>
  <si>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</si>
  <si>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</si>
  <si>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</si>
  <si>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</si>
  <si>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</si>
  <si>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</si>
  <si>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</si>
  <si>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</si>
  <si>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</si>
  <si>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</si>
  <si>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</si>
  <si>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</si>
  <si>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</si>
  <si>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</si>
  <si>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</si>
  <si>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</si>
  <si>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</si>
  <si>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</si>
  <si>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</si>
  <si>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</si>
  <si>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</si>
  <si>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</si>
  <si>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</si>
  <si>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</si>
  <si>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</si>
  <si>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</si>
  <si>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</si>
  <si>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</si>
  <si>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</si>
  <si>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</si>
  <si>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</si>
  <si>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</si>
  <si>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</si>
  <si>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</si>
  <si>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</si>
  <si>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</si>
  <si>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</si>
  <si>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</si>
  <si>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</si>
  <si>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</si>
  <si>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</si>
  <si>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</si>
  <si>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</si>
  <si>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</si>
  <si>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</si>
  <si>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</si>
  <si>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</si>
  <si>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</si>
  <si>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</si>
  <si>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</si>
  <si>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</si>
  <si>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</si>
  <si>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</si>
  <si>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</si>
  <si>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</si>
  <si>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</si>
  <si>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</si>
  <si>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</si>
  <si>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</si>
  <si>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</si>
  <si>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</si>
  <si>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</si>
  <si>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</si>
  <si>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</si>
  <si>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</si>
  <si>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</si>
  <si>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</si>
  <si>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</si>
  <si>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</si>
  <si>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</si>
  <si>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</si>
  <si>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</si>
  <si>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</si>
  <si>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</si>
  <si>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</si>
  <si>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</si>
  <si>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</si>
  <si>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</si>
  <si>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</si>
  <si>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</si>
  <si>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</si>
  <si>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</si>
  <si>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</si>
  <si>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</si>
  <si>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</si>
  <si>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</si>
  <si>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</si>
  <si>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</si>
  <si>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</si>
  <si>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</si>
  <si>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</si>
  <si>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</si>
  <si>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</si>
  <si>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</si>
  <si>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</si>
  <si>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</si>
  <si>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</si>
  <si>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</si>
  <si>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</si>
  <si>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</si>
  <si>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</si>
  <si>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</si>
  <si>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</si>
  <si>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</si>
  <si>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</si>
  <si>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</si>
  <si>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</si>
  <si>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</si>
  <si>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</si>
  <si>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</si>
  <si>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</si>
  <si>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</si>
  <si>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</si>
  <si>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</si>
  <si>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</si>
  <si>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</si>
  <si>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</si>
  <si>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</si>
  <si>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</si>
  <si>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</si>
  <si>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</si>
  <si>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</si>
  <si>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</si>
  <si>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</si>
  <si>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</si>
  <si>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</si>
  <si>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</si>
  <si>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</si>
  <si>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</si>
  <si>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</si>
  <si>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</si>
  <si>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</si>
  <si>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</si>
  <si>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</si>
  <si>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</si>
  <si>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</si>
  <si>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</si>
  <si>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</si>
  <si>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</si>
  <si>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</si>
  <si>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</si>
  <si>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</si>
  <si>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</si>
  <si>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</si>
  <si>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</si>
  <si>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</si>
  <si>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</si>
  <si>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</si>
  <si>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</si>
  <si>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</si>
  <si>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</si>
  <si>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</si>
  <si>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</si>
  <si>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</si>
  <si>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</si>
  <si>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</si>
  <si>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</si>
  <si>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</si>
  <si>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</si>
  <si>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</si>
  <si>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</si>
  <si>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</si>
  <si>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</si>
  <si>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</si>
  <si>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</si>
  <si>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</si>
  <si>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</si>
  <si>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</si>
  <si>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</si>
  <si>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</si>
  <si>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</si>
  <si>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</si>
  <si>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</si>
  <si>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</si>
  <si>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</si>
  <si>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</si>
  <si>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</si>
  <si>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</si>
  <si>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</si>
  <si>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</si>
  <si>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</si>
  <si>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</si>
  <si>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</si>
  <si>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</si>
  <si>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</si>
  <si>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</si>
  <si>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</si>
  <si>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</si>
  <si>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</si>
  <si>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</si>
  <si>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</si>
  <si>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</si>
  <si>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</si>
  <si>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</si>
  <si>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</si>
  <si>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</si>
  <si>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</si>
  <si>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</si>
  <si>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</si>
  <si>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</si>
  <si>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</si>
  <si>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</si>
  <si>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</si>
  <si>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</si>
  <si>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</si>
  <si>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</si>
  <si>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</si>
  <si>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</si>
  <si>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</si>
  <si>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</si>
  <si>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</si>
  <si>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</si>
  <si>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</si>
  <si>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</si>
  <si>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</si>
  <si>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</si>
  <si>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</si>
  <si>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</si>
  <si>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</si>
  <si>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</si>
  <si>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</si>
  <si>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</si>
  <si>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</si>
  <si>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</si>
  <si>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</si>
  <si>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</si>
  <si>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</si>
  <si>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</si>
  <si>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</si>
  <si>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</si>
  <si>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</si>
  <si>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</si>
  <si>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</si>
  <si>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</si>
  <si>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</si>
  <si>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</si>
  <si>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</si>
  <si>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</si>
  <si>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</si>
  <si>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</si>
  <si>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</si>
  <si>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</si>
  <si>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</si>
  <si>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</si>
  <si>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</si>
  <si>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</si>
  <si>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</si>
  <si>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</si>
  <si>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</si>
  <si>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</si>
  <si>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</si>
  <si>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</si>
  <si>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</si>
  <si>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</si>
  <si>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</si>
  <si>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</si>
  <si>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</si>
  <si>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</si>
  <si>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</si>
  <si>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</si>
  <si>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</si>
  <si>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</si>
  <si>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</si>
  <si>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</si>
  <si>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</si>
  <si>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</si>
  <si>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</si>
  <si>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</si>
  <si>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</si>
  <si>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</si>
  <si>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</si>
  <si>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</si>
  <si>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</si>
  <si>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</si>
  <si>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</si>
  <si>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</si>
  <si>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</si>
  <si>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</si>
  <si>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</si>
  <si>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</si>
  <si>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</si>
  <si>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</si>
  <si>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</si>
  <si>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</si>
  <si>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</si>
  <si>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</si>
  <si>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</si>
  <si>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</si>
  <si>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</si>
  <si>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</si>
  <si>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</si>
  <si>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</si>
  <si>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</si>
  <si>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</si>
  <si>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</si>
  <si>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</si>
  <si>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</si>
  <si>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</si>
  <si>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</si>
  <si>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</si>
  <si>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</si>
  <si>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</si>
  <si>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</si>
  <si>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</si>
  <si>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</si>
  <si>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</si>
  <si>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</si>
  <si>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</si>
  <si>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</si>
  <si>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</si>
  <si>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</si>
  <si>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</si>
  <si>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</si>
  <si>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</si>
  <si>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</si>
  <si>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</si>
  <si>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</si>
  <si>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</si>
  <si>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</si>
  <si>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</si>
  <si>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</si>
  <si>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</si>
  <si>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</si>
  <si>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</si>
  <si>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</si>
  <si>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</si>
  <si>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</si>
  <si>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</si>
  <si>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</si>
  <si>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</si>
  <si>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</si>
  <si>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</si>
  <si>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</si>
  <si>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</si>
  <si>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</si>
  <si>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</si>
  <si>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</si>
  <si>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</si>
  <si>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</si>
  <si>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</si>
  <si>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</si>
  <si>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</si>
  <si>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</si>
  <si>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</si>
  <si>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</si>
  <si>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</si>
  <si>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</si>
  <si>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</si>
  <si>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</si>
  <si>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</si>
  <si>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</si>
  <si>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</si>
  <si>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</si>
  <si>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</si>
  <si>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</si>
  <si>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</si>
  <si>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</si>
  <si>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</si>
  <si>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</si>
  <si>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</si>
  <si>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</si>
  <si>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</si>
  <si>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</si>
  <si>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</si>
  <si>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</si>
  <si>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</si>
  <si>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</si>
  <si>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</si>
  <si>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</si>
  <si>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</si>
  <si>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</si>
  <si>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</si>
  <si>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</si>
  <si>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</si>
  <si>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</si>
  <si>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</si>
  <si>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</si>
  <si>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</si>
  <si>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</si>
  <si>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</si>
  <si>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</si>
  <si>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</si>
  <si>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</si>
  <si>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</si>
  <si>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</si>
  <si>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</si>
  <si>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</si>
  <si>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</si>
  <si>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</si>
  <si>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</si>
  <si>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</si>
  <si>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</si>
  <si>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</si>
  <si>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</si>
  <si>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</si>
  <si>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</si>
  <si>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</si>
  <si>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</si>
  <si>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</si>
  <si>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</si>
  <si>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</si>
  <si>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</si>
  <si>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</si>
  <si>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</si>
  <si>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</si>
  <si>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</si>
  <si>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</si>
  <si>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</si>
  <si>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</si>
  <si>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</si>
  <si>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</si>
  <si>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</si>
  <si>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</si>
  <si>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</si>
  <si>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</si>
  <si>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</si>
  <si>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</si>
  <si>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</si>
  <si>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</si>
  <si>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</si>
  <si>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</si>
  <si>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</si>
  <si>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</si>
  <si>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</si>
  <si>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</si>
  <si>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</si>
  <si>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</si>
  <si>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</si>
  <si>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</si>
  <si>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</si>
  <si>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</si>
  <si>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</si>
  <si>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</si>
  <si>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</si>
  <si>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</si>
  <si>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</si>
  <si>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</si>
  <si>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</si>
  <si>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</si>
  <si>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</si>
  <si>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</si>
  <si>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</si>
  <si>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</si>
  <si>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</si>
  <si>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</si>
  <si>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</si>
  <si>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</si>
  <si>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</si>
  <si>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</si>
  <si>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</si>
  <si>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</si>
  <si>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</si>
  <si>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</si>
  <si>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</si>
  <si>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</si>
  <si>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</si>
  <si>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</si>
  <si>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</si>
  <si>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</si>
  <si>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</si>
  <si>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</si>
  <si>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</si>
  <si>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</si>
  <si>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</si>
  <si>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</si>
  <si>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</si>
  <si>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</si>
  <si>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</si>
  <si>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</si>
  <si>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</si>
  <si>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</si>
  <si>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</si>
  <si>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</si>
  <si>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</si>
  <si>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</si>
  <si>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</si>
  <si>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</si>
  <si>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</si>
  <si>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</si>
  <si>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</si>
  <si>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</si>
  <si>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</si>
  <si>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</si>
  <si>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</si>
  <si>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</si>
  <si>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</si>
  <si>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</si>
  <si>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</si>
  <si>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</si>
  <si>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</si>
  <si>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</si>
  <si>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</si>
  <si>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</si>
  <si>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</si>
  <si>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</si>
  <si>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</si>
  <si>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</si>
  <si>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</si>
  <si>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</si>
  <si>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</si>
  <si>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</si>
  <si>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</si>
  <si>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</si>
  <si>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</si>
  <si>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</si>
  <si>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</si>
  <si>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</si>
  <si>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</si>
  <si>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</si>
  <si>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</si>
  <si>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</si>
  <si>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</si>
  <si>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</si>
  <si>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</si>
  <si>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</si>
  <si>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</si>
  <si>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</si>
  <si>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</si>
  <si>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</si>
  <si>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</si>
  <si>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</si>
  <si>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</si>
  <si>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</si>
  <si>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</si>
  <si>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</si>
  <si>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</si>
  <si>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</si>
  <si>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</si>
  <si>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</si>
  <si>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</si>
  <si>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</si>
  <si>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</si>
  <si>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</si>
  <si>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</si>
  <si>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</si>
  <si>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</si>
  <si>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</si>
  <si>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</si>
  <si>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</si>
  <si>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</si>
  <si>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</si>
  <si>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</si>
  <si>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</si>
  <si>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</si>
  <si>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</si>
  <si>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</si>
  <si>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</si>
  <si>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</si>
  <si>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</si>
  <si>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</si>
  <si>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</si>
  <si>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</si>
  <si>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</si>
  <si>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</si>
  <si>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</si>
  <si>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</si>
  <si>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</si>
  <si>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</si>
  <si>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</si>
  <si>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</si>
  <si>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</si>
  <si>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</si>
  <si>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</si>
  <si>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</si>
  <si>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</si>
  <si>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</si>
  <si>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</si>
  <si>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</si>
  <si>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</si>
  <si>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</si>
  <si>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</si>
  <si>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</si>
  <si>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</si>
  <si>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</si>
  <si>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</si>
  <si>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</si>
  <si>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</si>
  <si>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</si>
  <si>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</si>
  <si>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</si>
  <si>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</si>
  <si>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</si>
  <si>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</si>
  <si>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</si>
  <si>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</si>
  <si>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</si>
  <si>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</si>
  <si>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</si>
  <si>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</si>
  <si>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</si>
  <si>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</si>
  <si>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</si>
  <si>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</si>
  <si>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</si>
  <si>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</si>
  <si>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</si>
  <si>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</si>
  <si>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</si>
  <si>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</si>
  <si>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</si>
  <si>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</si>
  <si>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</si>
  <si>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</si>
  <si>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</si>
  <si>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</si>
  <si>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</si>
  <si>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</si>
  <si>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</si>
  <si>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</si>
  <si>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</si>
  <si>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</si>
  <si>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</si>
  <si>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</si>
  <si>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</si>
  <si>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</si>
  <si>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</si>
  <si>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</si>
  <si>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</si>
  <si>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</si>
  <si>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</si>
  <si>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</si>
  <si>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</si>
  <si>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</si>
  <si>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</si>
  <si>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</si>
  <si>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</si>
  <si>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</si>
  <si>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</si>
  <si>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</si>
  <si>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</si>
  <si>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</si>
  <si>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</si>
  <si>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</si>
  <si>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</si>
  <si>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</si>
  <si>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</si>
  <si>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</si>
  <si>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</si>
  <si>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</si>
  <si>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</si>
  <si>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</si>
  <si>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</si>
  <si>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</si>
  <si>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</si>
  <si>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</si>
  <si>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</si>
  <si>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</si>
  <si>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</si>
  <si>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</si>
  <si>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</si>
  <si>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</si>
  <si>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</si>
  <si>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</si>
  <si>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</si>
  <si>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</si>
  <si>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</si>
  <si>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</si>
  <si>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</si>
  <si>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</si>
  <si>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</si>
  <si>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</si>
  <si>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</si>
  <si>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</si>
  <si>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</si>
  <si>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</si>
  <si>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</si>
  <si>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</si>
  <si>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</si>
  <si>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</si>
  <si>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</si>
  <si>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</si>
  <si>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</si>
  <si>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</si>
  <si>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</si>
  <si>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</si>
  <si>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</si>
  <si>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</si>
  <si>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</si>
  <si>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</si>
  <si>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</si>
  <si>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</si>
  <si>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</si>
  <si>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</si>
  <si>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</si>
  <si>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</si>
  <si>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</si>
  <si>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</si>
  <si>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</si>
  <si>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</si>
  <si>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</si>
  <si>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</si>
  <si>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</si>
  <si>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</si>
  <si>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</si>
  <si>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</si>
  <si>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</si>
  <si>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</si>
  <si>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</si>
  <si>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</si>
  <si>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</si>
  <si>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</si>
  <si>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</si>
  <si>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</si>
  <si>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</si>
  <si>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</si>
  <si>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</si>
  <si>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</si>
  <si>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</si>
  <si>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</si>
  <si>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</si>
  <si>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</si>
  <si>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</si>
  <si>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</si>
  <si>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</si>
  <si>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</si>
  <si>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</si>
  <si>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</si>
  <si>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</si>
  <si>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</si>
  <si>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</si>
  <si>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</si>
  <si>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</si>
  <si>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</si>
  <si>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</si>
  <si>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</si>
  <si>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</si>
  <si>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</si>
  <si>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</si>
  <si>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</si>
  <si>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</si>
  <si>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</si>
  <si>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</si>
  <si>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</si>
  <si>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</si>
  <si>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</si>
  <si>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</si>
  <si>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</si>
  <si>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</si>
  <si>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</si>
  <si>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</si>
  <si>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</si>
  <si>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</si>
  <si>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</si>
  <si>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</si>
  <si>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</si>
  <si>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</si>
  <si>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</si>
  <si>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</si>
  <si>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</si>
  <si>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</si>
  <si>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</si>
  <si>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</si>
  <si>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</si>
  <si>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</si>
  <si>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</si>
  <si>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</si>
  <si>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</si>
  <si>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</si>
  <si>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</si>
  <si>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</si>
  <si>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</si>
  <si>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</si>
  <si>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</si>
  <si>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</si>
  <si>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</si>
  <si>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</si>
  <si>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</si>
  <si>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</si>
  <si>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</si>
  <si>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</si>
  <si>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</si>
  <si>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</si>
  <si>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</si>
  <si>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</si>
  <si>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</si>
  <si>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</si>
  <si>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</si>
  <si>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</si>
  <si>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</si>
  <si>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</si>
  <si>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</si>
  <si>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</si>
  <si>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</si>
  <si>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</si>
  <si>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</si>
  <si>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</si>
  <si>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</si>
  <si>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</si>
  <si>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</si>
  <si>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</si>
  <si>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</si>
  <si>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</si>
  <si>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</si>
  <si>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</si>
  <si>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</si>
  <si>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</si>
  <si>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</si>
  <si>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</si>
  <si>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</si>
  <si>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</si>
  <si>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</si>
  <si>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</si>
  <si>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</si>
  <si>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</si>
  <si>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</si>
  <si>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</si>
  <si>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</si>
  <si>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</si>
  <si>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</si>
  <si>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</si>
  <si>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</si>
  <si>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</si>
  <si>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</si>
  <si>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</si>
  <si>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</si>
  <si>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</si>
  <si>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</si>
  <si>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</si>
  <si>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</si>
  <si>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</si>
  <si>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</si>
  <si>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</si>
  <si>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</si>
  <si>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</si>
  <si>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</si>
  <si>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</si>
  <si>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</si>
  <si>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</si>
  <si>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</si>
  <si>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</si>
  <si>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</si>
  <si>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</si>
  <si>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</si>
  <si>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</si>
  <si>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</si>
  <si>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</si>
  <si>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</si>
  <si>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</si>
  <si>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</si>
  <si>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</si>
  <si>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</si>
  <si>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</si>
  <si>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</si>
  <si>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</si>
  <si>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</si>
  <si>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</si>
  <si>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</si>
  <si>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</si>
  <si>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</si>
  <si>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</si>
  <si>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</si>
  <si>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</si>
  <si>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</si>
  <si>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</si>
  <si>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</si>
  <si>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</si>
  <si>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</si>
  <si>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</si>
  <si>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</si>
  <si>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</si>
  <si>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</si>
  <si>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</si>
  <si>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</si>
  <si>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</si>
  <si>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</si>
  <si>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</si>
  <si>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</si>
  <si>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</si>
  <si>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</si>
  <si>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</si>
  <si>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</si>
  <si>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</si>
  <si>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</si>
  <si>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</si>
  <si>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</si>
  <si>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</si>
  <si>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</si>
  <si>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</si>
  <si>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</si>
  <si>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</si>
  <si>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</si>
  <si>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</si>
  <si>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</si>
  <si>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</si>
  <si>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</si>
  <si>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</si>
  <si>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</si>
  <si>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</si>
  <si>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</si>
  <si>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</si>
  <si>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</si>
  <si>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</si>
  <si>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</si>
  <si>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</si>
  <si>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</si>
  <si>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</si>
  <si>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</si>
  <si>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</si>
  <si>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</si>
  <si>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</si>
  <si>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</si>
  <si>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</si>
  <si>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</si>
  <si>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</si>
  <si>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</si>
  <si>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</si>
  <si>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</si>
  <si>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</si>
  <si>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</si>
  <si>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</si>
  <si>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</si>
  <si>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</si>
  <si>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</si>
  <si>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</si>
  <si>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</si>
  <si>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</si>
  <si>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</si>
  <si>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</si>
  <si>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</si>
  <si>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</si>
  <si>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</si>
  <si>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</si>
  <si>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</si>
  <si>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</si>
  <si>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</si>
  <si>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</si>
  <si>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</si>
  <si>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</si>
  <si>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</si>
  <si>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</si>
  <si>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</si>
  <si>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</si>
  <si>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</si>
  <si>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</si>
  <si>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</si>
  <si>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</si>
  <si>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</si>
  <si>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</si>
  <si>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</si>
  <si>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</si>
  <si>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</si>
  <si>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</si>
  <si>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</si>
  <si>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</si>
  <si>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</si>
  <si>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</si>
  <si>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</si>
  <si>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</si>
  <si>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</si>
  <si>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</si>
  <si>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</si>
  <si>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</si>
  <si>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</si>
  <si>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</si>
  <si>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</si>
  <si>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</si>
  <si>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</si>
  <si>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</si>
  <si>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</si>
  <si>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</si>
  <si>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</si>
  <si>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</si>
  <si>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</si>
  <si>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</si>
  <si>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</si>
  <si>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</si>
  <si>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</si>
  <si>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</si>
  <si>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</si>
  <si>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</si>
  <si>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</si>
  <si>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</si>
  <si>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</si>
  <si>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</si>
  <si>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</si>
  <si>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</si>
  <si>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</si>
  <si>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</si>
  <si>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</si>
  <si>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</si>
  <si>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</si>
  <si>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</si>
  <si>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</si>
  <si>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</si>
  <si>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</si>
  <si>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</si>
  <si>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</si>
  <si>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</si>
  <si>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</si>
  <si>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</si>
  <si>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</si>
  <si>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</si>
  <si>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</si>
  <si>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</si>
  <si>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</si>
  <si>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</si>
  <si>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</si>
  <si>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</si>
  <si>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</si>
  <si>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</si>
  <si>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</si>
  <si>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</si>
  <si>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</si>
  <si>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</si>
  <si>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</si>
  <si>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</si>
  <si>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</si>
  <si>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</si>
  <si>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</si>
  <si>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</si>
  <si>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</si>
  <si>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</si>
  <si>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</si>
  <si>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</si>
  <si>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</si>
  <si>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</si>
  <si>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</si>
  <si>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</si>
  <si>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</si>
  <si>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</si>
  <si>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</si>
  <si>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</si>
  <si>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</si>
  <si>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</si>
  <si>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</si>
  <si>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</si>
  <si>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</si>
  <si>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</si>
  <si>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</si>
  <si>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</si>
  <si>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</si>
  <si>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</si>
  <si>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</si>
  <si>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</si>
  <si>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</si>
  <si>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</si>
  <si>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</si>
  <si>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</si>
  <si>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</si>
  <si>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</si>
  <si>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</si>
  <si>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</si>
  <si>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</si>
  <si>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</si>
  <si>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</si>
  <si>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</si>
  <si>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</si>
  <si>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</si>
  <si>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</si>
  <si>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</si>
  <si>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</si>
  <si>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</si>
  <si>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</si>
  <si>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</si>
  <si>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</si>
  <si>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</si>
  <si>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</si>
  <si>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</si>
  <si>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</si>
  <si>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</si>
  <si>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</si>
  <si>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</si>
  <si>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</si>
  <si>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</si>
  <si>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</si>
  <si>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</si>
  <si>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</si>
  <si>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</si>
  <si>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</si>
  <si>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</si>
  <si>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</si>
  <si>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</si>
  <si>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</si>
  <si>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</si>
  <si>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</si>
  <si>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</si>
  <si>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</si>
  <si>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</si>
  <si>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</si>
  <si>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</si>
  <si>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</si>
  <si>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</si>
  <si>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</si>
  <si>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</si>
  <si>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</si>
  <si>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</si>
  <si>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</si>
  <si>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</si>
  <si>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</si>
  <si>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</si>
  <si>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</si>
  <si>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</si>
  <si>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</si>
  <si>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</si>
  <si>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</si>
  <si>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</si>
  <si>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</si>
  <si>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</si>
  <si>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</si>
  <si>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</si>
  <si>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</si>
  <si>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</si>
  <si>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</si>
  <si>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</si>
  <si>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</si>
  <si>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</si>
  <si>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</si>
  <si>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</si>
  <si>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</si>
  <si>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</si>
  <si>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</si>
  <si>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</si>
  <si>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</si>
  <si>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</si>
  <si>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</si>
  <si>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</si>
  <si>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</si>
  <si>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</si>
  <si>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</si>
  <si>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</si>
  <si>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</si>
  <si>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</si>
  <si>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</si>
  <si>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</si>
  <si>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</si>
  <si>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</si>
  <si>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</si>
  <si>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</si>
  <si>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</si>
  <si>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</si>
  <si>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</si>
  <si>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</si>
  <si>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</si>
  <si>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</si>
  <si>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</si>
  <si>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</si>
  <si>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</si>
  <si>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</si>
  <si>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</si>
  <si>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</si>
  <si>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</si>
  <si>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</si>
  <si>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</si>
  <si>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</si>
  <si>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</si>
  <si>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</si>
  <si>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</si>
  <si>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</si>
  <si>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</si>
  <si>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</si>
  <si>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</si>
  <si>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</si>
  <si>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</si>
  <si>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</si>
  <si>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</si>
  <si>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</si>
  <si>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</si>
  <si>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</si>
  <si>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</si>
  <si>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</si>
  <si>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</si>
  <si>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</si>
  <si>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</si>
  <si>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</si>
  <si>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</si>
  <si>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</si>
  <si>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</si>
  <si>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</si>
  <si>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</si>
  <si>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</si>
  <si>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</si>
  <si>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</si>
  <si>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</si>
  <si>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</si>
  <si>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</si>
  <si>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</si>
  <si>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</si>
  <si>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</si>
  <si>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</si>
  <si>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</si>
  <si>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</si>
  <si>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</si>
  <si>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</si>
  <si>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</si>
  <si>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</si>
  <si>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</si>
  <si>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</si>
  <si>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</si>
  <si>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</si>
  <si>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</si>
  <si>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</si>
  <si>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</si>
  <si>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</si>
  <si>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</si>
  <si>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</si>
  <si>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</si>
  <si>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</si>
  <si>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</si>
  <si>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</si>
  <si>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</si>
  <si>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</si>
  <si>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</si>
  <si>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</si>
  <si>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</si>
  <si>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</si>
  <si>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</si>
  <si>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</si>
  <si>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</si>
  <si>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</si>
  <si>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</si>
  <si>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</si>
  <si>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</si>
  <si>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</si>
  <si>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</si>
  <si>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</si>
  <si>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</si>
  <si>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</si>
  <si>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</si>
  <si>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</si>
  <si>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</si>
  <si>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</si>
  <si>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</si>
  <si>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</si>
  <si>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</si>
  <si>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</si>
  <si>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</si>
  <si>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</si>
  <si>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</si>
  <si>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</si>
  <si>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</si>
  <si>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</si>
  <si>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</si>
  <si>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</si>
  <si>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</si>
  <si>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</si>
  <si>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</si>
  <si>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</si>
  <si>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</si>
  <si>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</si>
  <si>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</si>
  <si>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</si>
  <si>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</si>
  <si>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</si>
  <si>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</si>
  <si>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</si>
  <si>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</si>
  <si>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</si>
  <si>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</si>
  <si>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</si>
  <si>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</si>
  <si>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</si>
  <si>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</si>
  <si>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</si>
  <si>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</si>
  <si>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</si>
  <si>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</si>
  <si>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</si>
  <si>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</si>
  <si>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</si>
  <si>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</si>
  <si>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</si>
  <si>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</si>
  <si>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</si>
  <si>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</si>
  <si>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</si>
  <si>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</si>
  <si>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</si>
  <si>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</si>
  <si>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</si>
  <si>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</si>
  <si>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</si>
  <si>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</si>
  <si>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</si>
  <si>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</si>
  <si>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</si>
  <si>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</si>
  <si>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</si>
  <si>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</si>
  <si>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</si>
  <si>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</si>
  <si>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</si>
  <si>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</si>
  <si>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</si>
  <si>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</si>
  <si>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</si>
  <si>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</si>
  <si>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</si>
  <si>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</si>
  <si>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</si>
  <si>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</si>
  <si>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</si>
  <si>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</si>
  <si>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</si>
  <si>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</si>
  <si>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</si>
  <si>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</si>
  <si>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</si>
  <si>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</si>
  <si>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</si>
  <si>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</si>
  <si>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</si>
  <si>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</si>
  <si>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</si>
  <si>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</si>
  <si>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</si>
  <si>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</si>
  <si>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</si>
  <si>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</si>
  <si>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</si>
  <si>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</si>
  <si>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</si>
  <si>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</si>
  <si>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</si>
  <si>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</si>
  <si>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</si>
  <si>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</si>
  <si>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</si>
  <si>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</si>
  <si>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</si>
  <si>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</si>
  <si>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</si>
  <si>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</si>
  <si>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</si>
  <si>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</si>
  <si>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</si>
  <si>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</si>
  <si>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</si>
  <si>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</si>
  <si>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</si>
  <si>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</si>
  <si>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</si>
  <si>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</si>
  <si>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</si>
  <si>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</si>
  <si>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</si>
  <si>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</si>
  <si>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</si>
  <si>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</si>
  <si>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</si>
  <si>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</si>
  <si>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</si>
  <si>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</si>
  <si>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</si>
  <si>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</si>
  <si>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</si>
  <si>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</si>
  <si>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</si>
  <si>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</si>
  <si>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</si>
  <si>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</si>
  <si>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</si>
  <si>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</si>
  <si>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</si>
  <si>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</si>
  <si>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</si>
  <si>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</si>
  <si>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</si>
  <si>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</si>
  <si>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</si>
  <si>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</si>
  <si>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</si>
  <si>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</si>
  <si>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</si>
  <si>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</si>
  <si>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</si>
  <si>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</si>
  <si>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</si>
  <si>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</si>
  <si>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</si>
  <si>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</si>
  <si>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</si>
  <si>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</si>
  <si>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</si>
  <si>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</si>
  <si>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</si>
  <si>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</si>
  <si>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</si>
  <si>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</si>
  <si>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</si>
  <si>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</si>
  <si>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</si>
  <si>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</si>
  <si>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</si>
  <si>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</si>
  <si>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</si>
  <si>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</si>
  <si>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</si>
  <si>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</si>
  <si>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</si>
  <si>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</si>
  <si>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</si>
  <si>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</si>
  <si>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</si>
  <si>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</si>
  <si>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</si>
  <si>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</si>
  <si>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</si>
  <si>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</si>
  <si>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</si>
  <si>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</si>
  <si>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</si>
  <si>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</si>
  <si>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</si>
  <si>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</si>
  <si>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</si>
  <si>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</si>
  <si>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</si>
  <si>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</si>
  <si>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</si>
  <si>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</si>
  <si>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</si>
  <si>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</si>
  <si>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</si>
  <si>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</si>
  <si>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</si>
  <si>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</si>
  <si>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</si>
  <si>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</si>
  <si>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</si>
  <si>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</si>
  <si>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</si>
  <si>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</si>
  <si>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</si>
  <si>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</si>
  <si>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</si>
  <si>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</si>
  <si>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</si>
  <si>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</si>
  <si>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</si>
  <si>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</si>
  <si>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</si>
  <si>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</si>
  <si>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</si>
  <si>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</si>
  <si>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</si>
  <si>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</si>
  <si>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</si>
  <si>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</si>
  <si>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</si>
  <si>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</si>
  <si>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</si>
  <si>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</si>
  <si>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</si>
  <si>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</si>
  <si>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</si>
  <si>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</si>
  <si>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</si>
  <si>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</si>
  <si>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</si>
  <si>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</si>
  <si>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</si>
  <si>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</si>
  <si>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</si>
  <si>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</si>
  <si>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</si>
  <si>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</si>
  <si>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</si>
  <si>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</si>
  <si>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</si>
  <si>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</si>
  <si>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</si>
  <si>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</si>
  <si>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</si>
  <si>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</si>
  <si>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</si>
  <si>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</si>
  <si>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</si>
  <si>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</si>
  <si>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</si>
  <si>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</si>
  <si>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</si>
  <si>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</si>
  <si>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</si>
  <si>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</si>
  <si>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</si>
  <si>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</si>
  <si>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</si>
  <si>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</si>
  <si>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</si>
  <si>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</si>
  <si>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</si>
  <si>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</si>
  <si>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</si>
  <si>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</si>
  <si>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</si>
  <si>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</si>
  <si>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</si>
  <si>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</si>
  <si>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</si>
  <si>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</si>
  <si>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</si>
  <si>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</si>
  <si>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</si>
  <si>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</si>
  <si>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</si>
  <si>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</si>
  <si>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</si>
  <si>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</si>
  <si>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</si>
  <si>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</si>
  <si>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</si>
  <si>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</si>
  <si>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</si>
  <si>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</si>
  <si>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</si>
  <si>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</si>
  <si>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</si>
  <si>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</si>
  <si>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</si>
  <si>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</si>
  <si>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</si>
  <si>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</si>
  <si>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</si>
  <si>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</si>
  <si>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</si>
  <si>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</si>
  <si>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</si>
  <si>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</si>
  <si>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</si>
  <si>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</si>
  <si>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</si>
  <si>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</si>
  <si>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</si>
  <si>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</si>
  <si>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</si>
  <si>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</si>
  <si>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</si>
  <si>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</si>
  <si>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</si>
  <si>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</si>
  <si>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</si>
  <si>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</si>
  <si>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</si>
  <si>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</si>
  <si>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</si>
  <si>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</si>
  <si>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</si>
  <si>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</si>
  <si>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</si>
  <si>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</si>
  <si>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</si>
  <si>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</si>
  <si>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</si>
  <si>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</si>
  <si>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</si>
  <si>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</si>
  <si>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</si>
  <si>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</si>
  <si>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</si>
  <si>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</si>
  <si>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</si>
  <si>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</si>
  <si>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</si>
  <si>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</si>
  <si>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</si>
  <si>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</si>
  <si>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</si>
  <si>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</si>
  <si>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</si>
  <si>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</si>
  <si>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</si>
  <si>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</si>
  <si>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</si>
  <si>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</si>
  <si>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</si>
  <si>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</si>
  <si>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</si>
  <si>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</si>
  <si>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</si>
  <si>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</si>
  <si>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</si>
  <si>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</si>
  <si>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</si>
  <si>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</si>
  <si>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</si>
  <si>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</si>
  <si>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</si>
  <si>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</si>
  <si>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</si>
  <si>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</si>
  <si>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</si>
  <si>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</si>
  <si>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</si>
  <si>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</si>
  <si>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</si>
  <si>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</si>
  <si>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</si>
  <si>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</si>
  <si>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</si>
  <si>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</si>
  <si>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</si>
  <si>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</si>
  <si>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</si>
  <si>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</si>
  <si>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</si>
  <si>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</si>
  <si>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</si>
  <si>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</si>
  <si>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</si>
  <si>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</si>
  <si>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</si>
  <si>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</si>
  <si>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</si>
  <si>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</si>
  <si>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</si>
  <si>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</si>
  <si>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</si>
  <si>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</si>
  <si>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</si>
  <si>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</si>
  <si>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</si>
  <si>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</si>
  <si>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</si>
  <si>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</si>
  <si>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</si>
  <si>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</si>
  <si>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</si>
  <si>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</si>
  <si>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</si>
  <si>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</si>
  <si>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</si>
  <si>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</si>
  <si>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</si>
  <si>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</si>
  <si>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</si>
  <si>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</si>
  <si>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</si>
  <si>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</si>
  <si>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</si>
  <si>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</si>
  <si>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</si>
  <si>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</si>
  <si>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</si>
  <si>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</si>
  <si>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</si>
  <si>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</si>
  <si>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</si>
  <si>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</si>
  <si>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</si>
  <si>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</si>
  <si>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</si>
  <si>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</si>
  <si>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</si>
  <si>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</si>
  <si>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</si>
  <si>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</si>
  <si>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</si>
  <si>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</si>
  <si>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</si>
  <si>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</si>
  <si>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</si>
  <si>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</si>
  <si>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</si>
  <si>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</si>
  <si>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</si>
  <si>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</si>
  <si>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</si>
  <si>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</si>
  <si>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</si>
  <si>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</si>
  <si>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</si>
  <si>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</si>
  <si>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</si>
  <si>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</si>
  <si>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</si>
  <si>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</si>
  <si>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</si>
  <si>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</si>
  <si>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</si>
  <si>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</si>
  <si>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</si>
  <si>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</si>
  <si>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</si>
  <si>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</si>
  <si>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</si>
  <si>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</si>
  <si>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</si>
  <si>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</si>
  <si>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</si>
  <si>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</si>
  <si>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</si>
  <si>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</si>
  <si>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</si>
  <si>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</si>
  <si>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</si>
  <si>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</si>
  <si>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</si>
  <si>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</si>
  <si>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</si>
  <si>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</si>
  <si>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</si>
  <si>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</si>
  <si>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</si>
  <si>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</si>
  <si>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</si>
  <si>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</si>
  <si>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</si>
  <si>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</si>
  <si>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</si>
  <si>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</si>
  <si>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</si>
  <si>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</si>
  <si>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</si>
  <si>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</si>
  <si>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</si>
  <si>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</si>
  <si>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</si>
  <si>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</si>
  <si>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</si>
  <si>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</si>
  <si>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</si>
  <si>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</si>
  <si>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</si>
  <si>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</si>
  <si>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</si>
  <si>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</si>
  <si>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</si>
  <si>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</si>
  <si>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</si>
  <si>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</si>
  <si>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</si>
  <si>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</si>
  <si>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</si>
  <si>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</si>
  <si>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</si>
  <si>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</si>
  <si>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</si>
  <si>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</si>
  <si>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</si>
  <si>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</si>
  <si>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</si>
  <si>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</si>
  <si>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</si>
  <si>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</si>
  <si>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</si>
  <si>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</si>
  <si>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</si>
  <si>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</si>
  <si>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</si>
  <si>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</si>
  <si>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</si>
  <si>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</si>
  <si>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</si>
  <si>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</si>
  <si>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</si>
  <si>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</si>
  <si>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</si>
  <si>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</si>
  <si>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</si>
  <si>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</si>
  <si>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</si>
  <si>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</si>
  <si>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</si>
  <si>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</si>
  <si>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</si>
  <si>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</si>
  <si>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</si>
  <si>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</si>
  <si>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</si>
  <si>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</si>
  <si>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</si>
  <si>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</si>
  <si>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</si>
  <si>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</si>
  <si>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</si>
  <si>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</si>
  <si>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</si>
  <si>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</si>
  <si>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</si>
  <si>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</si>
  <si>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</si>
  <si>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</si>
  <si>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</si>
  <si>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</si>
  <si>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</si>
  <si>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</si>
  <si>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</si>
  <si>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</si>
  <si>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</si>
  <si>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</si>
  <si>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</si>
  <si>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</si>
  <si>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</si>
  <si>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</si>
  <si>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</si>
  <si>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</si>
  <si>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</si>
  <si>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</si>
  <si>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</si>
  <si>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</si>
  <si>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</si>
  <si>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</si>
  <si>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</si>
  <si>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</si>
  <si>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</si>
  <si>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</si>
  <si>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</si>
  <si>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</si>
  <si>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</si>
  <si>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</si>
  <si>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</si>
  <si>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</si>
  <si>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</si>
  <si>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</si>
  <si>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</si>
  <si>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</si>
  <si>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</si>
  <si>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</si>
  <si>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</si>
  <si>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</si>
  <si>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</si>
  <si>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</si>
  <si>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</si>
  <si>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</si>
  <si>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</si>
  <si>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</si>
  <si>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</si>
  <si>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</si>
  <si>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</si>
  <si>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</si>
  <si>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</si>
  <si>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</si>
  <si>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</si>
  <si>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</si>
  <si>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</si>
  <si>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</si>
  <si>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</si>
  <si>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</si>
  <si>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</si>
  <si>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</si>
  <si>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</si>
  <si>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</si>
  <si>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</si>
  <si>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</si>
  <si>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</si>
  <si>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</si>
  <si>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</si>
  <si>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</si>
  <si>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</si>
  <si>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</si>
  <si>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</si>
  <si>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</si>
  <si>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</si>
  <si>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</si>
  <si>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</si>
  <si>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</si>
  <si>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</si>
  <si>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</si>
  <si>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</si>
  <si>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</si>
  <si>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</si>
  <si>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</si>
  <si>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</si>
  <si>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</si>
  <si>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</si>
  <si>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</si>
  <si>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</si>
  <si>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</si>
  <si>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</si>
  <si>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</si>
  <si>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</si>
  <si>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</si>
  <si>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</si>
  <si>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</si>
  <si>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</si>
  <si>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</si>
  <si>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</si>
  <si>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</si>
  <si>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</si>
  <si>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</si>
  <si>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</si>
  <si>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</si>
  <si>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</si>
  <si>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</si>
  <si>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</si>
  <si>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</si>
  <si>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</si>
  <si>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</si>
  <si>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</si>
  <si>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</si>
  <si>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</si>
  <si>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</si>
  <si>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</si>
  <si>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</si>
  <si>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</si>
  <si>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</si>
  <si>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</si>
  <si>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</si>
  <si>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</si>
  <si>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</si>
  <si>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</si>
  <si>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</si>
  <si>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</si>
  <si>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</si>
  <si>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</si>
  <si>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</si>
  <si>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</si>
  <si>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</si>
  <si>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</si>
  <si>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</si>
  <si>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</si>
  <si>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</si>
  <si>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</si>
  <si>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</si>
  <si>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</si>
  <si>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</si>
  <si>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</si>
  <si>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</si>
  <si>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</si>
  <si>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</si>
  <si>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</si>
  <si>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</si>
  <si>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</si>
  <si>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</si>
  <si>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</si>
  <si>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</si>
  <si>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</si>
  <si>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</si>
  <si>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</si>
  <si>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</si>
  <si>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</si>
  <si>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</si>
  <si>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</si>
  <si>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</si>
  <si>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</si>
  <si>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</si>
  <si>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</si>
  <si>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</si>
  <si>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</si>
  <si>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</si>
  <si>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</si>
  <si>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</si>
  <si>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</si>
  <si>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</si>
  <si>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</si>
  <si>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</si>
  <si>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</si>
  <si>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</si>
  <si>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</si>
  <si>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</si>
  <si>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</si>
  <si>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</si>
  <si>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</si>
  <si>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</si>
  <si>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</si>
  <si>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</si>
  <si>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</si>
  <si>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</si>
  <si>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</si>
  <si>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</si>
  <si>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</si>
  <si>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</si>
  <si>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</si>
  <si>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</si>
  <si>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</si>
  <si>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</si>
  <si>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</si>
  <si>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</si>
  <si>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</si>
  <si>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</si>
  <si>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</si>
  <si>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</si>
  <si>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</si>
  <si>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</si>
  <si>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</si>
  <si>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</si>
  <si>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</si>
  <si>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</si>
  <si>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</si>
  <si>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</si>
  <si>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</si>
  <si>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</si>
  <si>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</si>
  <si>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</si>
  <si>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</si>
  <si>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</si>
  <si>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</si>
  <si>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</si>
  <si>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</si>
  <si>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</si>
  <si>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</si>
  <si>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</si>
  <si>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</si>
  <si>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</si>
  <si>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</si>
  <si>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</si>
  <si>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</si>
  <si>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</si>
  <si>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</si>
  <si>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</si>
  <si>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</si>
  <si>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</si>
  <si>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</si>
  <si>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</si>
  <si>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</si>
  <si>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</si>
  <si>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</si>
  <si>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</si>
  <si>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</si>
  <si>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</si>
  <si>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</si>
  <si>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</si>
  <si>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</si>
  <si>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</si>
  <si>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</si>
  <si>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</si>
  <si>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</si>
  <si>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</si>
  <si>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</si>
  <si>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</si>
  <si>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</si>
  <si>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</si>
  <si>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</si>
  <si>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</si>
  <si>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</si>
  <si>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</si>
  <si>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</si>
  <si>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</si>
  <si>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</si>
  <si>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</si>
  <si>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</si>
  <si>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</si>
  <si>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</si>
  <si>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</si>
  <si>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</si>
  <si>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</si>
  <si>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</si>
  <si>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</si>
  <si>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</si>
  <si>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</si>
  <si>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</si>
  <si>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</si>
  <si>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</si>
  <si>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</si>
  <si>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</si>
  <si>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</si>
  <si>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</si>
  <si>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</si>
  <si>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</si>
  <si>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</si>
  <si>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</si>
  <si>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</si>
  <si>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</si>
  <si>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</si>
  <si>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</si>
  <si>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</si>
  <si>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</si>
  <si>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</si>
  <si>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</si>
  <si>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</si>
  <si>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</si>
  <si>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</si>
  <si>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</si>
  <si>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</si>
  <si>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</si>
  <si>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</si>
  <si>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</si>
  <si>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</si>
  <si>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</si>
  <si>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</si>
  <si>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</si>
  <si>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</si>
  <si>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</si>
  <si>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</si>
  <si>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</si>
  <si>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</si>
  <si>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</si>
  <si>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</si>
  <si>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</si>
  <si>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</si>
  <si>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</si>
  <si>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</si>
  <si>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</si>
  <si>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</si>
  <si>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</si>
  <si>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</si>
  <si>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</si>
  <si>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</si>
  <si>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</si>
  <si>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</si>
  <si>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</si>
  <si>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</si>
  <si>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</si>
  <si>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</si>
  <si>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</si>
  <si>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</si>
  <si>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</si>
  <si>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</si>
  <si>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</si>
  <si>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</si>
  <si>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</si>
  <si>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</si>
  <si>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</si>
  <si>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</si>
  <si>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</si>
  <si>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</si>
  <si>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</si>
  <si>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</si>
  <si>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</si>
  <si>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</si>
  <si>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</si>
  <si>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</si>
  <si>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</si>
  <si>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</si>
  <si>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</si>
  <si>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</si>
  <si>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</si>
  <si>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</si>
  <si>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</si>
  <si>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</si>
  <si>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</si>
  <si>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</si>
  <si>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</si>
  <si>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</si>
  <si>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</si>
  <si>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</si>
  <si>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</si>
  <si>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</si>
  <si>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</si>
  <si>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</si>
  <si>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</si>
  <si>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</si>
  <si>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</si>
  <si>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</si>
  <si>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</si>
  <si>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</si>
  <si>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</si>
  <si>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</si>
  <si>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</si>
  <si>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</si>
  <si>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</si>
  <si>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</si>
  <si>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</si>
  <si>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</si>
  <si>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</si>
  <si>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</si>
  <si>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</si>
  <si>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</si>
  <si>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</si>
  <si>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</si>
  <si>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</si>
  <si>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</si>
  <si>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</si>
  <si>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</si>
  <si>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</si>
  <si>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</si>
  <si>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</si>
  <si>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</si>
  <si>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</si>
  <si>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</si>
  <si>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</si>
  <si>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</si>
  <si>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</si>
  <si>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</si>
  <si>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</si>
  <si>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</si>
  <si>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</si>
  <si>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</si>
  <si>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</si>
  <si>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</si>
  <si>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</si>
  <si>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</si>
  <si>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</si>
  <si>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</si>
  <si>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</si>
  <si>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</si>
  <si>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</si>
  <si>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</si>
  <si>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</si>
  <si>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</si>
  <si>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</si>
  <si>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</si>
  <si>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</si>
  <si>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</si>
  <si>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</si>
  <si>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</si>
  <si>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</si>
  <si>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</si>
  <si>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</si>
  <si>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</si>
  <si>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</si>
  <si>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</si>
  <si>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</si>
  <si>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</si>
  <si>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</si>
  <si>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</si>
  <si>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</si>
  <si>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</si>
  <si>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</si>
  <si>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</si>
  <si>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</si>
  <si>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</si>
  <si>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</si>
  <si>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</si>
  <si>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</si>
  <si>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</si>
  <si>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</si>
  <si>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</si>
  <si>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</si>
  <si>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</si>
  <si>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</si>
  <si>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</si>
  <si>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</si>
  <si>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</si>
  <si>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</si>
  <si>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</si>
  <si>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</si>
  <si>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</si>
  <si>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</si>
  <si>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</si>
  <si>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</si>
  <si>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</si>
  <si>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</si>
  <si>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</si>
  <si>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</si>
  <si>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</si>
  <si>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</si>
  <si>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</si>
  <si>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</si>
  <si>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</si>
  <si>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</si>
  <si>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</si>
  <si>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</si>
  <si>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</si>
  <si>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</si>
  <si>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</si>
  <si>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</si>
  <si>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</si>
  <si>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</si>
  <si>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</si>
  <si>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</si>
  <si>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</si>
  <si>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</si>
  <si>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</si>
  <si>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</si>
  <si>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</si>
  <si>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</si>
  <si>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</si>
  <si>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</si>
  <si>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</si>
  <si>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</si>
  <si>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</si>
  <si>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</si>
  <si>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</si>
  <si>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</si>
  <si>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</si>
  <si>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</si>
  <si>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</si>
  <si>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</si>
  <si>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</si>
  <si>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</si>
  <si>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</si>
  <si>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</si>
  <si>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</si>
  <si>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</si>
  <si>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</si>
  <si>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</si>
  <si>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</si>
  <si>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</si>
  <si>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</si>
  <si>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</si>
  <si>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</si>
  <si>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</si>
  <si>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</si>
  <si>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</si>
  <si>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</si>
  <si>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</si>
  <si>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</si>
  <si>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</si>
  <si>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</si>
  <si>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</si>
  <si>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</si>
  <si>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</si>
  <si>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</si>
  <si>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</si>
  <si>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</si>
  <si>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</si>
  <si>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</si>
  <si>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</si>
  <si>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</si>
  <si>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</si>
  <si>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</si>
  <si>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</si>
  <si>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</si>
  <si>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</si>
  <si>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</si>
  <si>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</si>
  <si>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</si>
  <si>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</si>
  <si>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</si>
  <si>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</si>
  <si>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</si>
  <si>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</si>
  <si>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</si>
  <si>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</si>
  <si>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</si>
  <si>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</si>
  <si>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</si>
  <si>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</si>
  <si>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</si>
  <si>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</si>
  <si>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</si>
  <si>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</si>
  <si>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</si>
  <si>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</si>
  <si>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</si>
  <si>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</si>
  <si>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</si>
  <si>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</si>
  <si>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</si>
  <si>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</si>
  <si>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</si>
  <si>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</si>
  <si>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</si>
  <si>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</si>
  <si>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</si>
  <si>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</si>
  <si>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</si>
  <si>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</si>
  <si>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</si>
  <si>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</si>
  <si>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</si>
  <si>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</si>
  <si>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</si>
  <si>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</si>
  <si>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</si>
  <si>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</si>
  <si>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</si>
  <si>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</si>
  <si>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</si>
  <si>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</si>
  <si>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</si>
  <si>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</si>
  <si>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</si>
  <si>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</si>
  <si>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</si>
  <si>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</si>
  <si>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</si>
  <si>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</si>
  <si>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</si>
  <si>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</si>
  <si>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</si>
  <si>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</si>
  <si>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</si>
  <si>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</si>
  <si>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</si>
  <si>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</si>
  <si>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</si>
  <si>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</si>
  <si>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</si>
  <si>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</si>
  <si>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</si>
  <si>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</si>
  <si>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</si>
  <si>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</si>
  <si>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</si>
  <si>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</si>
  <si>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</si>
  <si>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</si>
  <si>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</si>
  <si>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</si>
  <si>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</si>
  <si>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</si>
  <si>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</si>
  <si>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</si>
  <si>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</si>
  <si>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</si>
  <si>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</si>
  <si>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</si>
  <si>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</si>
  <si>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</si>
  <si>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</si>
  <si>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</si>
  <si>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</si>
  <si>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</si>
  <si>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</si>
  <si>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</si>
  <si>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</si>
  <si>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</si>
  <si>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</si>
  <si>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</si>
  <si>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</si>
  <si>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</si>
  <si>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</si>
  <si>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</si>
  <si>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</si>
  <si>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</si>
  <si>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</si>
  <si>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</si>
  <si>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</si>
  <si>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</si>
  <si>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</si>
  <si>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</si>
  <si>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</si>
  <si>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</si>
  <si>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</si>
  <si>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</si>
  <si>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</si>
  <si>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</si>
  <si>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</si>
  <si>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</si>
  <si>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</si>
  <si>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</si>
  <si>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</si>
  <si>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</si>
  <si>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</si>
  <si>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</si>
  <si>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</si>
  <si>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</si>
  <si>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</si>
  <si>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</si>
  <si>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</si>
  <si>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</si>
  <si>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</si>
  <si>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</si>
  <si>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</si>
  <si>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</si>
  <si>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</si>
  <si>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</si>
  <si>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</si>
  <si>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</si>
  <si>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</si>
  <si>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</si>
  <si>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</si>
  <si>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</si>
  <si>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</si>
  <si>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</si>
  <si>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</si>
  <si>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</si>
  <si>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</si>
  <si>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</si>
  <si>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</si>
  <si>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</si>
  <si>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</si>
  <si>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</si>
  <si>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</si>
  <si>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</si>
  <si>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</si>
  <si>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</si>
  <si>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</si>
  <si>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</si>
  <si>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</si>
  <si>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</si>
  <si>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</si>
  <si>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</si>
  <si>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</si>
  <si>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</si>
  <si>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</si>
  <si>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</si>
  <si>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</si>
  <si>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</si>
  <si>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</si>
  <si>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</si>
  <si>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</si>
  <si>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</si>
  <si>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</si>
  <si>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</si>
  <si>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</si>
  <si>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</si>
  <si>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</si>
  <si>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</si>
  <si>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</si>
  <si>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</si>
  <si>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</si>
  <si>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</si>
  <si>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</si>
  <si>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</si>
  <si>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</si>
  <si>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</si>
  <si>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</si>
  <si>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</si>
  <si>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</si>
  <si>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</si>
  <si>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</si>
  <si>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</si>
  <si>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</si>
  <si>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</si>
  <si>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</si>
  <si>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</si>
  <si>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</si>
  <si>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</si>
  <si>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</si>
  <si>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</si>
  <si>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</si>
  <si>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</si>
  <si>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</si>
  <si>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</si>
  <si>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</si>
  <si>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</si>
  <si>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</si>
  <si>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</si>
  <si>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</si>
  <si>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</si>
  <si>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</si>
  <si>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</si>
  <si>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</si>
  <si>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</si>
  <si>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</si>
  <si>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</si>
  <si>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</si>
  <si>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</si>
  <si>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</si>
  <si>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</si>
  <si>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</si>
  <si>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</si>
  <si>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</si>
  <si>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</si>
  <si>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</si>
  <si>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</si>
  <si>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</si>
  <si>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</si>
  <si>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</si>
  <si>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</si>
  <si>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</si>
  <si>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</si>
  <si>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</si>
  <si>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</si>
  <si>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</si>
  <si>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</si>
  <si>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</si>
  <si>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</si>
  <si>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</si>
  <si>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</si>
  <si>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</si>
  <si>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</si>
  <si>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</si>
  <si>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</si>
  <si>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</si>
  <si>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</si>
  <si>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</si>
  <si>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</si>
  <si>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</si>
  <si>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</si>
  <si>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</si>
  <si>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</si>
  <si>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</si>
  <si>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</si>
  <si>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</si>
  <si>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</si>
  <si>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</si>
  <si>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</si>
  <si>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</si>
  <si>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</si>
  <si>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</si>
  <si>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</si>
  <si>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</si>
  <si>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</si>
  <si>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</si>
  <si>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</si>
  <si>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</si>
  <si>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</si>
  <si>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</si>
  <si>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</si>
  <si>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</si>
  <si>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</si>
  <si>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</si>
  <si>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</si>
  <si>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</si>
  <si>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</si>
  <si>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</si>
  <si>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</si>
  <si>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</si>
  <si>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</si>
  <si>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</si>
  <si>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</si>
  <si>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</si>
  <si>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</si>
  <si>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</si>
  <si>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</si>
  <si>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</si>
  <si>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</si>
  <si>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</si>
  <si>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</si>
  <si>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</si>
  <si>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</si>
  <si>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</si>
  <si>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</si>
  <si>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</si>
  <si>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</si>
  <si>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</si>
  <si>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</si>
  <si>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</si>
  <si>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</si>
  <si>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</si>
  <si>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</si>
  <si>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</si>
  <si>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</si>
  <si>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</si>
  <si>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</si>
  <si>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</si>
  <si>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</si>
  <si>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</si>
  <si>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</si>
  <si>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</si>
  <si>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</si>
  <si>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</si>
  <si>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</si>
  <si>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</si>
  <si>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</si>
  <si>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</si>
  <si>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</si>
  <si>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</si>
  <si>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</si>
  <si>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</si>
  <si>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</si>
  <si>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</si>
  <si>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</si>
  <si>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</si>
  <si>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</si>
  <si>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</si>
  <si>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</si>
  <si>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</si>
  <si>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</si>
  <si>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</si>
  <si>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</si>
  <si>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</si>
  <si>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</si>
  <si>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</si>
  <si>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</si>
  <si>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</si>
  <si>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</si>
  <si>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</si>
  <si>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</si>
  <si>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</si>
  <si>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</si>
  <si>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</si>
  <si>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</si>
  <si>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</si>
  <si>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</si>
  <si>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</si>
  <si>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</si>
  <si>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</si>
  <si>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</si>
  <si>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</si>
  <si>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</si>
  <si>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</si>
  <si>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</si>
  <si>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</si>
  <si>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</si>
  <si>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</si>
  <si>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</si>
  <si>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</si>
  <si>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</si>
  <si>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</si>
  <si>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</si>
  <si>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</si>
  <si>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</si>
  <si>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</si>
  <si>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</si>
  <si>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</si>
  <si>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</si>
  <si>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</si>
  <si>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</si>
  <si>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</si>
  <si>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</si>
  <si>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</si>
  <si>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</si>
  <si>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</si>
  <si>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</si>
  <si>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</si>
  <si>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</si>
  <si>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</si>
  <si>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</si>
  <si>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</si>
  <si>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</si>
  <si>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</si>
  <si>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</si>
  <si>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</si>
  <si>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</si>
  <si>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</si>
  <si>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</si>
  <si>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</si>
  <si>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</si>
  <si>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</si>
  <si>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</si>
  <si>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</si>
  <si>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</si>
  <si>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</si>
  <si>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</si>
  <si>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</si>
  <si>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</si>
  <si>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</si>
  <si>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</si>
  <si>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</si>
  <si>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</si>
  <si>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</si>
  <si>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</si>
  <si>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</si>
  <si>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</si>
  <si>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</si>
  <si>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</si>
  <si>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</si>
  <si>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</si>
  <si>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</si>
  <si>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</si>
  <si>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</si>
  <si>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</si>
  <si>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</si>
  <si>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</si>
  <si>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</si>
  <si>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</si>
  <si>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</si>
  <si>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</si>
  <si>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</si>
  <si>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</si>
  <si>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</si>
  <si>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</si>
  <si>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</si>
  <si>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</si>
  <si>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</si>
  <si>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</si>
  <si>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</si>
  <si>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</si>
  <si>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</si>
  <si>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</si>
  <si>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</si>
  <si>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</si>
  <si>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</si>
  <si>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</si>
  <si>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</si>
  <si>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</si>
  <si>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</si>
  <si>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</si>
  <si>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</si>
  <si>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</si>
  <si>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</si>
  <si>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</si>
  <si>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</si>
  <si>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</si>
  <si>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</si>
  <si>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</si>
  <si>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</si>
  <si>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</si>
  <si>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</si>
  <si>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</si>
  <si>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</si>
  <si>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</si>
  <si>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</si>
  <si>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</si>
  <si>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</si>
  <si>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</si>
  <si>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</si>
  <si>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</si>
  <si>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</si>
  <si>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</si>
  <si>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</si>
  <si>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</si>
  <si>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</si>
  <si>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</si>
  <si>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</si>
  <si>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</si>
  <si>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</si>
  <si>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</si>
  <si>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</si>
  <si>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</si>
  <si>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</si>
  <si>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</si>
  <si>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</si>
  <si>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</si>
  <si>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</si>
  <si>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</si>
  <si>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</si>
  <si>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</si>
  <si>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</si>
  <si>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</si>
  <si>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</si>
  <si>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</si>
  <si>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</si>
  <si>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</si>
  <si>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</si>
  <si>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</si>
  <si>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</si>
  <si>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</si>
  <si>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</si>
  <si>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</si>
  <si>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</si>
  <si>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</si>
  <si>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</si>
  <si>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</si>
  <si>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</si>
  <si>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</si>
  <si>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</si>
  <si>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</si>
  <si>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</si>
  <si>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</si>
  <si>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</si>
  <si>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</si>
  <si>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</si>
  <si>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</si>
  <si>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</si>
  <si>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</si>
  <si>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</si>
  <si>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</si>
  <si>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</si>
  <si>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</si>
  <si>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</si>
  <si>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</si>
  <si>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</si>
  <si>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</si>
  <si>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</si>
  <si>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</si>
  <si>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</si>
  <si>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</si>
  <si>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</si>
  <si>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</si>
  <si>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</si>
  <si>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</si>
  <si>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</si>
  <si>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</si>
  <si>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</si>
  <si>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</si>
  <si>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</si>
  <si>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</si>
  <si>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</si>
  <si>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</si>
  <si>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</si>
  <si>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</si>
  <si>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</si>
  <si>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</si>
  <si>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</si>
  <si>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</si>
  <si>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</si>
  <si>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</si>
  <si>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</si>
  <si>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</si>
  <si>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</si>
  <si>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</si>
  <si>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</si>
  <si>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</si>
  <si>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</si>
  <si>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</si>
  <si>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</si>
  <si>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</si>
  <si>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</si>
  <si>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</si>
  <si>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</si>
  <si>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</si>
  <si>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</si>
  <si>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</si>
  <si>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</si>
  <si>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</si>
  <si>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</si>
  <si>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</si>
  <si>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</si>
  <si>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</si>
  <si>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</si>
  <si>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</si>
  <si>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</si>
  <si>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</si>
  <si>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</si>
  <si>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</si>
  <si>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</si>
  <si>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</si>
  <si>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</si>
  <si>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</si>
  <si>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</si>
  <si>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</si>
  <si>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</si>
  <si>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</si>
  <si>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</si>
  <si>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</si>
  <si>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</si>
  <si>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</si>
  <si>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</si>
  <si>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</si>
  <si>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</si>
  <si>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</si>
  <si>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</si>
  <si>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</si>
  <si>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</si>
  <si>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</si>
  <si>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</si>
  <si>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</si>
  <si>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</si>
  <si>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</si>
  <si>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</si>
  <si>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</si>
  <si>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</si>
  <si>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</si>
  <si>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</si>
  <si>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</si>
  <si>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</si>
  <si>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</si>
  <si>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</si>
  <si>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</si>
  <si>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</si>
  <si>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</si>
  <si>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</si>
  <si>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</si>
  <si>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</si>
  <si>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</si>
  <si>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</si>
  <si>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</si>
  <si>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</si>
  <si>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</si>
  <si>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</si>
  <si>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</si>
  <si>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</si>
  <si>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</si>
  <si>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</si>
  <si>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</si>
  <si>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</si>
  <si>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</si>
  <si>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</si>
  <si>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</si>
  <si>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</si>
  <si>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</si>
  <si>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</si>
  <si>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</si>
  <si>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</si>
  <si>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</si>
  <si>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</si>
  <si>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</si>
  <si>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</si>
  <si>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</si>
  <si>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</si>
  <si>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</si>
  <si>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</si>
  <si>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</si>
  <si>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</si>
  <si>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</si>
  <si>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</si>
  <si>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</si>
  <si>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</si>
  <si>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</si>
  <si>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</si>
  <si>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</si>
  <si>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</si>
  <si>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</si>
  <si>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</si>
  <si>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</si>
  <si>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</si>
  <si>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</si>
  <si>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</si>
  <si>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</si>
  <si>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</si>
  <si>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</si>
  <si>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</si>
  <si>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</si>
  <si>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</si>
  <si>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</si>
  <si>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</si>
  <si>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</si>
  <si>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</si>
  <si>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</si>
  <si>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</si>
  <si>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</si>
  <si>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</si>
  <si>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</si>
  <si>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</si>
  <si>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</si>
  <si>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</si>
  <si>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</si>
  <si>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</si>
  <si>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</si>
  <si>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</si>
  <si>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</si>
  <si>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</si>
  <si>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</si>
  <si>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</si>
  <si>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</si>
  <si>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</si>
  <si>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</si>
  <si>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</si>
  <si>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</si>
  <si>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</si>
  <si>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</si>
  <si>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</si>
  <si>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</si>
  <si>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</si>
  <si>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</si>
  <si>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</si>
  <si>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</si>
  <si>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</si>
  <si>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</si>
  <si>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</si>
  <si>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</si>
  <si>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</si>
  <si>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</si>
  <si>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</si>
  <si>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</si>
  <si>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</si>
  <si>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</si>
  <si>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</si>
  <si>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</si>
  <si>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</si>
  <si>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</si>
  <si>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</si>
  <si>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</si>
  <si>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</si>
  <si>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</si>
  <si>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</si>
  <si>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</si>
  <si>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</si>
  <si>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</si>
  <si>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</si>
  <si>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</si>
  <si>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</si>
  <si>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</si>
  <si>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</si>
  <si>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</si>
  <si>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</si>
  <si>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</si>
  <si>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</si>
  <si>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</si>
  <si>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</si>
  <si>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</si>
  <si>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</si>
  <si>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</si>
  <si>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</si>
  <si>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</si>
  <si>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</si>
  <si>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</si>
  <si>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</si>
  <si>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</si>
  <si>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</si>
  <si>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</si>
  <si>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</si>
  <si>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</si>
  <si>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</si>
  <si>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</si>
  <si>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</si>
  <si>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</si>
  <si>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</si>
  <si>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</si>
  <si>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</si>
  <si>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</si>
  <si>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</si>
  <si>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</si>
  <si>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</si>
  <si>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</si>
  <si>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</si>
  <si>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</si>
  <si>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</si>
  <si>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</si>
  <si>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</si>
  <si>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</si>
  <si>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</si>
  <si>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</si>
  <si>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</si>
  <si>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</si>
  <si>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</si>
  <si>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</si>
  <si>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</si>
  <si>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</si>
  <si>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</si>
  <si>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</si>
  <si>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</si>
  <si>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</si>
  <si>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</si>
  <si>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</si>
  <si>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</si>
  <si>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</si>
  <si>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</si>
  <si>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</si>
  <si>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</si>
  <si>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</si>
  <si>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</si>
  <si>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</si>
  <si>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</si>
  <si>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</si>
  <si>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</si>
  <si>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</si>
  <si>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</si>
  <si>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</si>
  <si>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</si>
  <si>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</si>
  <si>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</si>
  <si>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</si>
  <si>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</si>
  <si>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</si>
  <si>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</si>
  <si>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</si>
  <si>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</si>
  <si>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</si>
  <si>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</si>
  <si>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</si>
  <si>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</si>
  <si>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</si>
  <si>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</si>
  <si>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</si>
  <si>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</si>
  <si>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</si>
  <si>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</si>
  <si>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</si>
  <si>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</si>
  <si>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</si>
  <si>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</si>
  <si>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</si>
  <si>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</si>
  <si>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</si>
  <si>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</si>
  <si>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</si>
  <si>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</si>
  <si>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</si>
  <si>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</si>
  <si>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</si>
  <si>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</si>
  <si>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</si>
  <si>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</si>
  <si>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</si>
  <si>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</si>
  <si>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</si>
  <si>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</si>
  <si>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</si>
  <si>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</si>
  <si>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</si>
  <si>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</si>
  <si>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</si>
  <si>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</si>
  <si>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</si>
  <si>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</si>
  <si>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</si>
  <si>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</si>
  <si>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</si>
  <si>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</si>
  <si>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</si>
  <si>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</si>
  <si>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</si>
  <si>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</si>
  <si>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</si>
  <si>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</si>
  <si>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</si>
  <si>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</si>
  <si>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</si>
  <si>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</si>
  <si>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</si>
  <si>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</si>
  <si>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</si>
  <si>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</si>
  <si>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</si>
  <si>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</si>
  <si>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</si>
  <si>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</si>
  <si>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</si>
  <si>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</si>
  <si>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</si>
  <si>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</si>
  <si>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</si>
  <si>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</si>
  <si>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</si>
  <si>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</si>
  <si>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</si>
  <si>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</si>
  <si>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</si>
  <si>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</si>
  <si>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</si>
  <si>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</si>
  <si>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</si>
  <si>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</si>
  <si>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</si>
  <si>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</si>
  <si>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</si>
  <si>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</si>
  <si>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</si>
  <si>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</si>
  <si>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</si>
  <si>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</si>
  <si>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</si>
  <si>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</si>
  <si>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</si>
  <si>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</si>
  <si>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</si>
  <si>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</si>
  <si>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</si>
  <si>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</si>
  <si>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</si>
  <si>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</si>
  <si>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</si>
  <si>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</si>
  <si>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</si>
  <si>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</si>
  <si>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</si>
  <si>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</si>
  <si>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</si>
  <si>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</si>
  <si>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</si>
  <si>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</si>
  <si>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</si>
  <si>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</si>
  <si>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</si>
  <si>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</si>
  <si>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</si>
  <si>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</si>
  <si>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</si>
  <si>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</si>
  <si>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</si>
  <si>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</si>
  <si>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</si>
  <si>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</si>
  <si>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</si>
  <si>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</si>
  <si>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</si>
  <si>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</si>
  <si>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</si>
  <si>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</si>
  <si>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</si>
  <si>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</si>
  <si>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</si>
  <si>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</si>
  <si>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</si>
  <si>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</si>
  <si>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</si>
  <si>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</si>
  <si>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</si>
  <si>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</si>
  <si>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</si>
  <si>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</si>
  <si>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</si>
  <si>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</si>
  <si>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</si>
  <si>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</si>
  <si>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</si>
  <si>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</si>
  <si>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</si>
  <si>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</si>
  <si>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</si>
  <si>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</si>
  <si>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</si>
  <si>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</si>
  <si>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</si>
  <si>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</si>
  <si>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</si>
  <si>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</si>
  <si>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</si>
  <si>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</si>
  <si>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</si>
  <si>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</si>
  <si>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</si>
  <si>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</si>
  <si>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</si>
  <si>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</si>
  <si>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</si>
  <si>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</si>
  <si>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</si>
  <si>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</si>
  <si>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</si>
  <si>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</si>
  <si>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</si>
  <si>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</si>
  <si>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</si>
  <si>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</si>
  <si>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</si>
  <si>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</si>
  <si>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</si>
  <si>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</si>
  <si>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</si>
  <si>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</si>
  <si>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</si>
  <si>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</si>
  <si>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</si>
  <si>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</si>
  <si>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</si>
  <si>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</si>
  <si>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</si>
  <si>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</si>
  <si>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</si>
  <si>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</si>
  <si>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</si>
  <si>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</si>
  <si>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</si>
  <si>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</si>
  <si>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</si>
  <si>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</si>
  <si>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</si>
  <si>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</si>
  <si>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</si>
  <si>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</si>
  <si>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</si>
  <si>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</si>
  <si>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</si>
  <si>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</si>
  <si>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</si>
  <si>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</si>
  <si>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</si>
  <si>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</si>
  <si>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</si>
  <si>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</si>
  <si>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</si>
  <si>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</si>
  <si>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</si>
  <si>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</si>
  <si>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</si>
  <si>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</si>
  <si>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</si>
  <si>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</si>
  <si>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</si>
  <si>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</si>
  <si>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</si>
  <si>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</si>
  <si>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</si>
  <si>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</si>
  <si>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</si>
  <si>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</si>
  <si>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</si>
  <si>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</si>
  <si>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</si>
  <si>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</si>
  <si>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</si>
  <si>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</si>
  <si>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</si>
  <si>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</si>
  <si>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</si>
  <si>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</si>
  <si>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</si>
  <si>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</si>
  <si>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</si>
  <si>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</si>
  <si>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</si>
  <si>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</si>
  <si>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</si>
  <si>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</si>
  <si>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</si>
  <si>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</si>
  <si>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</si>
  <si>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</si>
  <si>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</si>
  <si>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</si>
  <si>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</si>
  <si>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</si>
  <si>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</si>
  <si>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</si>
  <si>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</si>
  <si>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</si>
  <si>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</si>
  <si>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</si>
  <si>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</si>
  <si>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</si>
  <si>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</si>
  <si>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</si>
  <si>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</si>
  <si>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</si>
  <si>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</si>
  <si>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</si>
  <si>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</si>
  <si>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</si>
  <si>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</si>
  <si>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</si>
  <si>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</si>
  <si>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</si>
  <si>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</si>
  <si>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</si>
  <si>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</si>
  <si>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</si>
  <si>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</si>
  <si>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</si>
  <si>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</si>
  <si>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</si>
  <si>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</si>
  <si>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</si>
  <si>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</si>
  <si>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</si>
  <si>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</si>
  <si>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</si>
  <si>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</si>
  <si>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</si>
  <si>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</si>
  <si>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</si>
  <si>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</si>
  <si>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</si>
  <si>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</si>
  <si>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</si>
  <si>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</si>
  <si>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</si>
  <si>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</si>
  <si>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</si>
  <si>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</si>
  <si>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</si>
  <si>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</si>
  <si>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</si>
  <si>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</si>
  <si>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</si>
  <si>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</si>
  <si>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</si>
  <si>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</si>
  <si>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</si>
  <si>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</si>
  <si>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</si>
  <si>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</si>
  <si>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</si>
  <si>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</si>
  <si>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</si>
  <si>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</si>
  <si>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</si>
  <si>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</si>
  <si>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</si>
  <si>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</si>
  <si>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</si>
  <si>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</si>
  <si>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</si>
  <si>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</si>
  <si>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</si>
  <si>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</si>
  <si>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</si>
  <si>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</si>
  <si>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</si>
  <si>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</si>
  <si>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</si>
  <si>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</si>
  <si>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</si>
  <si>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</si>
  <si>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</si>
  <si>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</si>
  <si>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</si>
  <si>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</si>
  <si>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</si>
  <si>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</si>
  <si>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</si>
  <si>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</si>
  <si>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</si>
  <si>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</si>
  <si>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</si>
  <si>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</si>
  <si>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</si>
  <si>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</si>
  <si>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</si>
  <si>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</si>
  <si>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</si>
  <si>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</si>
  <si>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</si>
  <si>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</si>
  <si>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</si>
  <si>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</si>
  <si>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</si>
  <si>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</si>
  <si>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</si>
  <si>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</si>
  <si>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</si>
  <si>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</si>
  <si>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</si>
  <si>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</si>
  <si>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</si>
  <si>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</si>
  <si>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</si>
  <si>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</si>
  <si>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</si>
  <si>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</si>
  <si>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</si>
  <si>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</si>
  <si>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</si>
  <si>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</si>
  <si>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</si>
  <si>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</si>
  <si>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</si>
  <si>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</si>
  <si>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</si>
  <si>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</si>
  <si>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</si>
  <si>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</si>
  <si>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</si>
  <si>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</si>
  <si>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</si>
  <si>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</si>
  <si>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</si>
  <si>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</si>
  <si>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</si>
  <si>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</si>
  <si>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</si>
  <si>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</si>
  <si>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</si>
  <si>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</si>
  <si>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</si>
  <si>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</si>
  <si>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</si>
  <si>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</si>
  <si>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</si>
  <si>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</si>
  <si>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</si>
  <si>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</si>
  <si>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</si>
  <si>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</si>
  <si>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</si>
  <si>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</si>
  <si>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</si>
  <si>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</si>
  <si>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</si>
  <si>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</si>
  <si>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</si>
  <si>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</si>
  <si>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</si>
  <si>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</si>
  <si>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</si>
  <si>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</si>
  <si>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</si>
  <si>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</si>
  <si>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</si>
  <si>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</si>
  <si>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</si>
  <si>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</si>
  <si>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</si>
  <si>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</si>
  <si>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</si>
  <si>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</si>
  <si>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</si>
  <si>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</si>
  <si>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</si>
  <si>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</si>
  <si>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</si>
  <si>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</si>
  <si>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</si>
  <si>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</si>
  <si>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</si>
  <si>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</si>
  <si>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</si>
  <si>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</si>
  <si>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</si>
  <si>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</si>
  <si>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</si>
  <si>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</si>
  <si>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</si>
  <si>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</si>
  <si>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</si>
  <si>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</si>
  <si>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</si>
  <si>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</si>
  <si>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</si>
  <si>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</si>
  <si>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</si>
  <si>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</si>
  <si>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</si>
  <si>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</si>
  <si>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</si>
  <si>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</si>
  <si>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</si>
  <si>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</si>
  <si>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</si>
  <si>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</si>
  <si>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</si>
  <si>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</si>
  <si>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</si>
  <si>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</si>
  <si>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</si>
  <si>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</si>
  <si>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</si>
  <si>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</si>
  <si>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</si>
  <si>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</si>
  <si>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</si>
  <si>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</si>
  <si>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</si>
  <si>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</si>
  <si>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</si>
  <si>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</si>
  <si>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</si>
  <si>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</si>
  <si>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</si>
  <si>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</si>
  <si>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</si>
  <si>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</si>
  <si>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</si>
  <si>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</si>
  <si>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</si>
  <si>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</si>
  <si>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</si>
  <si>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</si>
  <si>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</si>
  <si>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</si>
  <si>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</si>
  <si>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</si>
  <si>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</si>
  <si>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</si>
  <si>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</si>
  <si>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</si>
  <si>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</si>
  <si>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</si>
  <si>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</si>
  <si>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</si>
  <si>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</si>
  <si>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</si>
  <si>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</si>
  <si>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</si>
  <si>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</si>
  <si>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</si>
  <si>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</si>
  <si>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</si>
  <si>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</si>
  <si>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</si>
  <si>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</si>
  <si>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</si>
  <si>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</si>
  <si>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</si>
  <si>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</si>
  <si>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</si>
  <si>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</si>
  <si>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</si>
  <si>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</si>
  <si>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</si>
  <si>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</si>
  <si>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</si>
  <si>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</si>
  <si>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</si>
  <si>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</si>
  <si>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</si>
  <si>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</si>
  <si>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</si>
  <si>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</si>
  <si>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</si>
  <si>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</si>
  <si>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</si>
  <si>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</si>
  <si>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</si>
  <si>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</si>
  <si>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</si>
  <si>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</si>
  <si>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</si>
  <si>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</si>
  <si>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</si>
  <si>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</si>
  <si>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</si>
  <si>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</si>
  <si>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</si>
  <si>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</si>
  <si>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</si>
  <si>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</si>
  <si>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</si>
  <si>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</si>
  <si>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</si>
  <si>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</si>
  <si>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</si>
  <si>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</si>
  <si>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</si>
  <si>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</si>
  <si>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</si>
  <si>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</si>
  <si>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</si>
  <si>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</si>
  <si>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</si>
  <si>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</si>
  <si>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</si>
  <si>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</si>
  <si>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</si>
  <si>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</si>
  <si>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</si>
  <si>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</si>
  <si>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</si>
  <si>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</si>
  <si>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</si>
  <si>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</si>
  <si>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</si>
  <si>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</si>
  <si>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</si>
  <si>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</si>
  <si>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</si>
  <si>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</si>
  <si>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</si>
  <si>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</si>
  <si>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</si>
  <si>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</si>
  <si>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</si>
  <si>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</si>
  <si>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</si>
  <si>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</si>
  <si>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</si>
  <si>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</si>
  <si>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</si>
  <si>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</si>
  <si>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</si>
  <si>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</si>
  <si>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</si>
  <si>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</si>
  <si>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</si>
  <si>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</si>
  <si>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</si>
  <si>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</si>
  <si>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</si>
  <si>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</si>
  <si>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</si>
  <si>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</si>
  <si>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</si>
  <si>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</si>
  <si>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</si>
  <si>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</si>
  <si>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</si>
  <si>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</si>
  <si>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</si>
  <si>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</si>
  <si>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</si>
  <si>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</si>
  <si>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</si>
  <si>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</si>
  <si>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</si>
  <si>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</si>
  <si>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</si>
  <si>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</si>
  <si>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</si>
  <si>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</si>
  <si>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</si>
  <si>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</si>
  <si>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</si>
  <si>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</si>
  <si>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</si>
  <si>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</si>
  <si>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</si>
  <si>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</si>
  <si>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</si>
  <si>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</si>
  <si>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</si>
  <si>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</si>
  <si>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</si>
  <si>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</si>
  <si>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</si>
  <si>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</si>
  <si>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</si>
  <si>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</si>
  <si>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</si>
  <si>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</si>
  <si>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</si>
  <si>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</si>
  <si>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</si>
  <si>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</si>
  <si>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</si>
  <si>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</si>
  <si>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</si>
  <si>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</si>
  <si>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</si>
  <si>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</si>
  <si>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</si>
  <si>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</si>
  <si>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</si>
  <si>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</si>
  <si>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</si>
  <si>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</si>
  <si>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</si>
  <si>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</si>
  <si>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</si>
  <si>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</si>
  <si>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</si>
  <si>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</si>
  <si>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</si>
  <si>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</si>
  <si>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</si>
  <si>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</si>
  <si>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</si>
  <si>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</si>
  <si>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</si>
  <si>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</si>
  <si>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</si>
  <si>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</si>
  <si>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</si>
  <si>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</si>
  <si>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</si>
  <si>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</si>
  <si>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</si>
  <si>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</si>
  <si>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</si>
  <si>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</si>
  <si>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</si>
  <si>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</si>
  <si>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</si>
  <si>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</si>
  <si>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</si>
  <si>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</si>
  <si>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</si>
  <si>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</si>
  <si>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</si>
  <si>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</si>
  <si>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</si>
  <si>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</si>
  <si>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</si>
  <si>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</si>
  <si>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</si>
  <si>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</si>
  <si>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</si>
  <si>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</si>
  <si>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</si>
  <si>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</si>
  <si>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</si>
  <si>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</si>
  <si>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</si>
  <si>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</si>
  <si>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</si>
  <si>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</si>
  <si>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</si>
  <si>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</si>
  <si>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</si>
  <si>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</si>
  <si>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</si>
  <si>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</si>
  <si>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</si>
  <si>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</si>
  <si>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</si>
  <si>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</si>
  <si>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</si>
  <si>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</si>
  <si>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</si>
  <si>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</si>
  <si>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</si>
  <si>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</si>
  <si>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</si>
  <si>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</si>
  <si>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</si>
  <si>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</si>
  <si>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</si>
  <si>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</si>
  <si>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</si>
  <si>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</si>
  <si>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</si>
  <si>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</si>
  <si>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</si>
  <si>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</si>
  <si>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</si>
  <si>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</si>
  <si>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</si>
  <si>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</si>
  <si>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</si>
  <si>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</si>
  <si>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</si>
  <si>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</si>
  <si>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</si>
  <si>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</si>
  <si>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</si>
  <si>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</si>
  <si>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</si>
  <si>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</si>
  <si>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</si>
  <si>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</si>
  <si>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</si>
  <si>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</si>
  <si>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</si>
  <si>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</si>
  <si>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</si>
  <si>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</si>
  <si>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</si>
  <si>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</si>
  <si>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</si>
  <si>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</si>
  <si>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</si>
  <si>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</si>
  <si>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</si>
  <si>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</si>
  <si>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</si>
  <si>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</si>
  <si>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</si>
  <si>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</si>
  <si>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</si>
  <si>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</si>
  <si>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</si>
  <si>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</si>
  <si>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</si>
  <si>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</si>
  <si>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</si>
  <si>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</si>
  <si>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</si>
  <si>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</si>
  <si>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</si>
  <si>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</si>
  <si>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</si>
  <si>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</si>
  <si>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</si>
  <si>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</si>
  <si>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</si>
  <si>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</si>
  <si>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</si>
  <si>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</si>
  <si>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</si>
  <si>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</si>
  <si>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</si>
  <si>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</si>
  <si>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</si>
  <si>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</si>
  <si>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</si>
  <si>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</si>
  <si>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</si>
  <si>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</si>
  <si>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</si>
  <si>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</si>
  <si>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</si>
  <si>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</si>
  <si>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</si>
  <si>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</si>
  <si>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</si>
  <si>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</si>
  <si>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</si>
  <si>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</si>
  <si>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</si>
  <si>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</si>
  <si>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</si>
  <si>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</si>
  <si>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</si>
  <si>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</si>
  <si>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</si>
  <si>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</si>
  <si>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</si>
  <si>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</si>
  <si>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</si>
  <si>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</si>
  <si>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</si>
  <si>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</si>
  <si>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</si>
  <si>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</si>
  <si>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</si>
  <si>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</si>
  <si>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</si>
  <si>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</si>
  <si>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</si>
  <si>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</si>
  <si>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</si>
  <si>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</si>
  <si>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</si>
  <si>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</si>
  <si>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</si>
  <si>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</si>
  <si>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</si>
  <si>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</si>
  <si>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</si>
  <si>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</si>
  <si>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</si>
  <si>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</si>
  <si>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</si>
  <si>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</si>
  <si>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</si>
  <si>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</si>
  <si>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</si>
  <si>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</si>
  <si>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</si>
  <si>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</si>
  <si>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</si>
  <si>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</si>
  <si>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</si>
  <si>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</si>
  <si>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</si>
  <si>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</si>
  <si>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</si>
  <si>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</si>
  <si>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</si>
  <si>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</si>
  <si>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</si>
  <si>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</si>
  <si>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</si>
  <si>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</si>
  <si>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</si>
  <si>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</si>
  <si>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</si>
  <si>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</si>
  <si>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</si>
  <si>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</si>
  <si>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</si>
  <si>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</si>
  <si>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</si>
  <si>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</si>
  <si>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</si>
  <si>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</si>
  <si>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</si>
  <si>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</si>
  <si>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</si>
  <si>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</si>
  <si>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</si>
  <si>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</si>
  <si>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</si>
  <si>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</si>
  <si>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</si>
  <si>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</si>
  <si>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</si>
  <si>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</si>
  <si>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</si>
  <si>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</si>
  <si>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</si>
  <si>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</si>
  <si>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</si>
  <si>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</si>
  <si>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</si>
  <si>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</si>
  <si>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</si>
  <si>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</si>
  <si>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</si>
  <si>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</si>
  <si>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</si>
  <si>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</si>
  <si>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</si>
  <si>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</si>
  <si>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</si>
  <si>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</si>
  <si>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</si>
  <si>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</si>
  <si>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</si>
  <si>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</si>
  <si>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</si>
  <si>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</si>
  <si>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</si>
  <si>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</si>
  <si>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</si>
  <si>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</si>
  <si>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</si>
  <si>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</si>
  <si>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</si>
  <si>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</si>
  <si>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</si>
  <si>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</si>
  <si>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</si>
  <si>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</si>
  <si>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</si>
  <si>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</si>
  <si>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</si>
  <si>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</si>
  <si>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</si>
  <si>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</si>
  <si>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</si>
  <si>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</si>
  <si>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</si>
  <si>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</si>
  <si>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</si>
  <si>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</si>
  <si>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</si>
  <si>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</si>
  <si>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</si>
  <si>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</si>
  <si>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</si>
  <si>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</si>
  <si>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</si>
  <si>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</si>
  <si>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</si>
  <si>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</si>
  <si>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</si>
  <si>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</si>
  <si>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</si>
  <si>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</si>
  <si>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</si>
  <si>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</si>
  <si>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</si>
  <si>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</si>
  <si>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</si>
  <si>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</si>
  <si>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</si>
  <si>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</si>
  <si>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</si>
  <si>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</si>
  <si>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</si>
  <si>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</si>
  <si>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</si>
  <si>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</si>
  <si>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</si>
  <si>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</si>
  <si>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</si>
  <si>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</si>
  <si>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</si>
  <si>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</si>
  <si>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</si>
  <si>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</si>
  <si>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</si>
  <si>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</si>
  <si>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</si>
  <si>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</si>
  <si>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</si>
  <si>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</si>
  <si>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</si>
  <si>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</si>
  <si>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</si>
  <si>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</si>
  <si>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</si>
  <si>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</si>
  <si>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</si>
  <si>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</si>
  <si>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</si>
  <si>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</si>
  <si>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</si>
  <si>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</si>
  <si>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</si>
  <si>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</si>
  <si>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</si>
  <si>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</si>
  <si>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</si>
  <si>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</si>
  <si>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</si>
  <si>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</si>
  <si>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</si>
  <si>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</si>
  <si>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</si>
  <si>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</si>
  <si>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</si>
  <si>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</si>
  <si>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</si>
  <si>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</si>
  <si>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</si>
  <si>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</si>
  <si>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</si>
  <si>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</si>
  <si>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</si>
  <si>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</si>
  <si>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</si>
  <si>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</si>
  <si>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</si>
  <si>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</si>
  <si>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</si>
  <si>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</si>
  <si>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</si>
  <si>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</si>
  <si>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</si>
  <si>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</si>
  <si>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</si>
  <si>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</si>
  <si>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</si>
  <si>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</si>
  <si>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</si>
  <si>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</si>
  <si>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</si>
  <si>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</si>
  <si>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</si>
  <si>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</si>
  <si>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</si>
  <si>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</si>
  <si>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</si>
  <si>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</si>
  <si>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</si>
  <si>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</si>
  <si>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</si>
  <si>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</si>
  <si>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</si>
  <si>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</si>
  <si>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</si>
  <si>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</si>
  <si>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</si>
  <si>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</si>
  <si>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</si>
  <si>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</si>
  <si>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</si>
  <si>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</si>
  <si>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</si>
  <si>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</si>
  <si>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</si>
  <si>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</si>
  <si>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</si>
  <si>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</si>
  <si>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</si>
  <si>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</si>
  <si>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</si>
  <si>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</si>
  <si>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</si>
  <si>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</si>
  <si>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</si>
  <si>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</si>
  <si>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</si>
  <si>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</si>
  <si>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</si>
  <si>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</si>
  <si>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</si>
  <si>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</si>
  <si>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</si>
  <si>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</si>
  <si>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</si>
  <si>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</si>
  <si>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</si>
  <si>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</si>
  <si>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</si>
  <si>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</si>
  <si>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</si>
  <si>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</si>
  <si>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</si>
  <si>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</si>
  <si>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</si>
  <si>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</si>
  <si>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</si>
  <si>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</si>
  <si>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</si>
  <si>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</si>
  <si>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</si>
  <si>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</si>
  <si>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</si>
  <si>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</si>
  <si>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</si>
  <si>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</si>
  <si>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</si>
  <si>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</si>
  <si>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</si>
  <si>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</si>
  <si>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</si>
  <si>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</si>
  <si>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</si>
  <si>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</si>
  <si>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</si>
  <si>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</si>
  <si>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</si>
  <si>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</si>
  <si>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</si>
  <si>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</si>
  <si>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</si>
  <si>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</si>
  <si>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</si>
  <si>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</si>
  <si>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</si>
  <si>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</si>
  <si>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</si>
  <si>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</si>
  <si>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</si>
  <si>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</si>
  <si>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</si>
  <si>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</si>
  <si>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</si>
  <si>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</si>
  <si>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</si>
  <si>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</si>
  <si>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</si>
  <si>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</si>
  <si>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</si>
  <si>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</si>
  <si>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</si>
  <si>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</si>
  <si>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</si>
  <si>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</si>
  <si>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</si>
  <si>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</si>
  <si>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</si>
  <si>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</si>
  <si>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</si>
  <si>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</si>
  <si>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</si>
  <si>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</si>
  <si>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</si>
  <si>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</si>
  <si>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</si>
  <si>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</si>
  <si>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</si>
  <si>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</si>
  <si>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</si>
  <si>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</si>
  <si>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</si>
  <si>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</si>
  <si>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</si>
  <si>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</si>
  <si>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</si>
  <si>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</si>
  <si>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</si>
  <si>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</si>
  <si>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</si>
  <si>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</si>
  <si>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</si>
  <si>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</si>
  <si>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</si>
  <si>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</si>
  <si>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</si>
  <si>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</si>
  <si>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</si>
  <si>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</si>
  <si>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</si>
  <si>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</si>
  <si>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</si>
  <si>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</si>
  <si>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</si>
  <si>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</si>
  <si>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</si>
  <si>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</si>
  <si>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</si>
  <si>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</si>
  <si>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</si>
  <si>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</si>
  <si>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</si>
  <si>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</si>
  <si>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</si>
  <si>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</si>
  <si>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</si>
  <si>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</si>
  <si>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</si>
  <si>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</si>
  <si>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</si>
  <si>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</si>
  <si>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</si>
  <si>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</si>
  <si>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</si>
  <si>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</si>
  <si>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</si>
  <si>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</si>
  <si>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</si>
  <si>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</si>
  <si>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</si>
  <si>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</si>
  <si>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</si>
  <si>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</si>
  <si>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</si>
  <si>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</si>
  <si>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</si>
  <si>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</si>
  <si>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</si>
  <si>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</si>
  <si>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</si>
  <si>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</si>
  <si>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</si>
  <si>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</si>
  <si>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</si>
  <si>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</si>
  <si>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</si>
  <si>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</si>
  <si>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</si>
  <si>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</si>
  <si>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</si>
  <si>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</si>
  <si>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</si>
  <si>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</si>
  <si>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</si>
  <si>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</si>
  <si>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</si>
  <si>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</si>
  <si>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</si>
  <si>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</si>
  <si>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</si>
  <si>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</si>
  <si>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</si>
  <si>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</si>
  <si>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</si>
  <si>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</si>
  <si>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</si>
  <si>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</si>
  <si>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</si>
  <si>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</si>
  <si>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</si>
  <si>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</si>
  <si>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</si>
  <si>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</si>
  <si>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</si>
  <si>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</si>
  <si>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</si>
  <si>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</si>
  <si>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</si>
  <si>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</si>
  <si>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</si>
  <si>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</si>
  <si>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</si>
  <si>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</si>
  <si>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</si>
  <si>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</si>
  <si>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</si>
  <si>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</si>
  <si>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</si>
  <si>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</si>
  <si>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</si>
  <si>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</si>
  <si>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</si>
  <si>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</si>
  <si>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</si>
  <si>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</si>
  <si>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</si>
  <si>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</si>
  <si>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</si>
  <si>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</si>
  <si>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</si>
  <si>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</si>
  <si>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</si>
  <si>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</si>
  <si>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</si>
  <si>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</si>
  <si>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</si>
  <si>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</si>
  <si>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</si>
  <si>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</si>
  <si>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</si>
  <si>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</si>
  <si>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</si>
  <si>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</si>
  <si>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</si>
  <si>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</si>
  <si>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</si>
  <si>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</si>
  <si>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</si>
  <si>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</si>
  <si>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</si>
  <si>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</si>
  <si>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</si>
  <si>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</si>
  <si>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</si>
  <si>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</si>
  <si>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</si>
  <si>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</si>
  <si>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</si>
  <si>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</si>
  <si>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</si>
  <si>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</si>
  <si>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</si>
  <si>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</si>
  <si>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</si>
  <si>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</si>
  <si>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</si>
  <si>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</si>
  <si>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</si>
  <si>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</si>
  <si>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</si>
  <si>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</si>
  <si>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</si>
  <si>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</si>
  <si>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</si>
  <si>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</si>
  <si>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</si>
  <si>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</si>
  <si>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</si>
  <si>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</si>
  <si>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</si>
  <si>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</si>
  <si>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</si>
  <si>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</si>
  <si>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</si>
  <si>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</si>
  <si>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</si>
  <si>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</si>
  <si>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</si>
  <si>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</si>
  <si>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</si>
  <si>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</si>
  <si>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</si>
  <si>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</si>
  <si>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</si>
  <si>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</si>
  <si>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</si>
  <si>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</si>
  <si>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</si>
  <si>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</si>
  <si>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</si>
  <si>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</si>
  <si>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</si>
  <si>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</si>
  <si>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</si>
  <si>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</si>
  <si>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</si>
  <si>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</si>
  <si>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</si>
  <si>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</si>
  <si>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</si>
  <si>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</si>
  <si>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</si>
  <si>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</si>
  <si>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</si>
  <si>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</si>
  <si>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</si>
  <si>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</si>
  <si>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</si>
  <si>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</si>
  <si>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</si>
  <si>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</si>
  <si>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</si>
  <si>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</si>
  <si>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</si>
  <si>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</si>
  <si>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</si>
  <si>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</si>
  <si>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</si>
  <si>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</si>
  <si>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</si>
  <si>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</si>
  <si>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</si>
  <si>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</si>
  <si>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</si>
  <si>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</si>
  <si>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</si>
  <si>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</si>
  <si>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</si>
  <si>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</si>
  <si>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</si>
  <si>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</si>
  <si>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</si>
  <si>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</si>
  <si>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</si>
  <si>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</si>
  <si>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</si>
  <si>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</si>
  <si>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</si>
  <si>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</si>
  <si>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</si>
  <si>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</si>
  <si>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</si>
  <si>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</si>
  <si>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</si>
  <si>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</si>
  <si>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</si>
  <si>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</si>
  <si>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</si>
  <si>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</si>
  <si>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</si>
  <si>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</si>
  <si>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</si>
  <si>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</si>
  <si>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</si>
  <si>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</si>
  <si>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</si>
  <si>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</si>
  <si>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</si>
  <si>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</si>
  <si>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</si>
  <si>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</si>
  <si>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</si>
  <si>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</si>
  <si>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</si>
  <si>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</si>
  <si>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</si>
  <si>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</si>
  <si>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</si>
  <si>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</si>
  <si>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</si>
  <si>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</si>
  <si>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</si>
  <si>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</si>
  <si>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</si>
  <si>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</si>
  <si>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</si>
  <si>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</si>
  <si>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</si>
  <si>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</si>
  <si>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</si>
  <si>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</si>
  <si>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</si>
  <si>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</si>
  <si>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</si>
  <si>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</si>
  <si>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</si>
  <si>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</si>
  <si>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</si>
  <si>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</si>
  <si>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</si>
  <si>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</si>
  <si>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</si>
  <si>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</si>
  <si>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</si>
  <si>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</si>
  <si>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</si>
  <si>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</si>
  <si>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</si>
  <si>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</si>
  <si>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</si>
  <si>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</si>
  <si>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</si>
  <si>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</si>
  <si>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</si>
  <si>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</si>
  <si>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</si>
  <si>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</si>
  <si>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</si>
  <si>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</si>
  <si>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</si>
  <si>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</si>
  <si>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</si>
  <si>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</si>
  <si>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</si>
  <si>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</si>
  <si>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</si>
  <si>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</si>
  <si>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</si>
  <si>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</si>
  <si>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</si>
  <si>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</si>
  <si>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</si>
  <si>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</si>
  <si>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</si>
  <si>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</si>
  <si>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</si>
  <si>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</si>
  <si>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</si>
  <si>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</si>
  <si>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</si>
  <si>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</si>
  <si>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</si>
  <si>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</si>
  <si>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</si>
  <si>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</si>
  <si>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</si>
  <si>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</si>
  <si>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</si>
  <si>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</si>
  <si>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</si>
  <si>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</si>
  <si>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</si>
  <si>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</si>
  <si>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</si>
  <si>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</si>
  <si>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</si>
  <si>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</si>
  <si>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</si>
  <si>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</si>
  <si>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</si>
  <si>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</si>
  <si>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</si>
  <si>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</si>
  <si>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</si>
  <si>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</si>
  <si>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</si>
  <si>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</si>
  <si>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</si>
  <si>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</si>
  <si>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</si>
  <si>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</si>
  <si>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</si>
  <si>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</si>
  <si>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</si>
  <si>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</si>
  <si>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</si>
  <si>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</si>
  <si>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</si>
  <si>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</si>
  <si>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</si>
  <si>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</si>
  <si>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</si>
  <si>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</si>
  <si>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</si>
  <si>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</si>
  <si>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</si>
  <si>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</si>
  <si>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</si>
  <si>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</si>
  <si>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</si>
  <si>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</si>
  <si>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</si>
  <si>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</si>
  <si>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</si>
  <si>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</si>
  <si>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</si>
  <si>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</si>
  <si>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</si>
  <si>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</si>
  <si>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</si>
  <si>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</si>
  <si>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</si>
  <si>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</si>
  <si>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</si>
  <si>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</si>
  <si>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</si>
  <si>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</si>
  <si>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</si>
  <si>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</si>
  <si>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</si>
  <si>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</si>
  <si>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</si>
  <si>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</si>
  <si>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</si>
  <si>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</si>
  <si>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</si>
  <si>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</si>
  <si>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</si>
  <si>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</si>
  <si>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</si>
  <si>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</si>
  <si>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</si>
  <si>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</si>
  <si>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</si>
  <si>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</si>
  <si>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</si>
  <si>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</si>
  <si>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</si>
  <si>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</si>
  <si>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</si>
  <si>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</si>
  <si>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</si>
  <si>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</si>
  <si>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</si>
  <si>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</si>
  <si>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</si>
  <si>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</si>
  <si>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</si>
  <si>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</si>
  <si>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</si>
  <si>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</si>
  <si>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</si>
  <si>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</si>
  <si>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</si>
  <si>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</si>
  <si>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</si>
  <si>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</si>
  <si>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</si>
  <si>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</si>
  <si>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</si>
  <si>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</si>
  <si>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</si>
  <si>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</si>
  <si>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</si>
  <si>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</si>
  <si>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</si>
  <si>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</si>
  <si>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</si>
  <si>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</si>
  <si>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</si>
  <si>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</si>
  <si>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</si>
  <si>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</si>
  <si>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</si>
  <si>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</si>
  <si>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</si>
  <si>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</si>
  <si>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</si>
  <si>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</si>
  <si>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</si>
  <si>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</si>
  <si>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</si>
  <si>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</si>
  <si>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</si>
  <si>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</si>
  <si>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</si>
  <si>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</si>
  <si>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</si>
  <si>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</si>
  <si>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</si>
  <si>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</si>
  <si>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</si>
  <si>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</si>
  <si>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</si>
  <si>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</si>
  <si>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</si>
  <si>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</si>
  <si>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</si>
  <si>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</si>
  <si>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</si>
  <si>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</si>
  <si>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</si>
  <si>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</si>
  <si>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</si>
  <si>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</si>
  <si>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</si>
  <si>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</si>
  <si>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</si>
  <si>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</si>
  <si>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</si>
  <si>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</si>
  <si>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</si>
  <si>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</si>
  <si>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</si>
  <si>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</si>
  <si>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</si>
  <si>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</si>
  <si>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</si>
  <si>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</si>
  <si>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</si>
  <si>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</si>
  <si>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</si>
  <si>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</si>
  <si>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</si>
  <si>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</si>
  <si>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</si>
  <si>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</si>
  <si>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</si>
  <si>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</si>
  <si>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</si>
  <si>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</si>
  <si>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</si>
  <si>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</si>
  <si>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</si>
  <si>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</si>
  <si>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</si>
  <si>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</si>
  <si>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</si>
  <si>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</si>
  <si>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</si>
  <si>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</si>
  <si>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</si>
  <si>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</si>
  <si>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</si>
  <si>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</si>
  <si>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</si>
  <si>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</si>
  <si>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</si>
  <si>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</si>
  <si>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</si>
  <si>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</si>
  <si>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</si>
  <si>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</si>
  <si>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</si>
  <si>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</si>
  <si>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</si>
  <si>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</si>
  <si>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</si>
  <si>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</si>
  <si>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</si>
  <si>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</si>
  <si>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</si>
  <si>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</si>
  <si>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</si>
  <si>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</si>
  <si>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</si>
  <si>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</si>
  <si>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</si>
  <si>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</si>
  <si>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</si>
  <si>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</si>
  <si>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</si>
  <si>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</si>
  <si>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</si>
  <si>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</si>
  <si>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</si>
  <si>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</si>
  <si>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</si>
  <si>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</si>
  <si>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</si>
  <si>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</si>
  <si>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</si>
  <si>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</si>
  <si>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</si>
  <si>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</si>
  <si>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</si>
  <si>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</si>
  <si>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</si>
  <si>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</si>
  <si>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</si>
  <si>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</si>
  <si>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</si>
  <si>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</si>
  <si>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</si>
  <si>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</si>
  <si>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</si>
  <si>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</si>
  <si>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</si>
  <si>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</si>
  <si>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</si>
  <si>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</si>
  <si>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</si>
  <si>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</si>
  <si>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</si>
  <si>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</si>
  <si>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</si>
  <si>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</si>
  <si>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</si>
  <si>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</si>
  <si>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</si>
  <si>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</si>
  <si>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</si>
  <si>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</si>
  <si>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</si>
  <si>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</si>
  <si>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</si>
  <si>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</si>
  <si>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</si>
  <si>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</si>
  <si>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</si>
  <si>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</si>
  <si>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</si>
  <si>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</si>
  <si>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</si>
  <si>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</si>
  <si>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</si>
  <si>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</si>
  <si>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</si>
  <si>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</si>
  <si>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</si>
  <si>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</si>
  <si>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</si>
  <si>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</si>
  <si>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</si>
  <si>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</si>
  <si>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</si>
  <si>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</si>
  <si>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</si>
  <si>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</si>
  <si>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</si>
  <si>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</si>
  <si>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</si>
  <si>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</si>
  <si>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</si>
  <si>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</si>
  <si>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</si>
  <si>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</si>
  <si>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</si>
  <si>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</si>
  <si>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</si>
  <si>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</si>
  <si>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</si>
  <si>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</si>
  <si>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</si>
  <si>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</si>
  <si>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</si>
  <si>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</si>
  <si>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</si>
  <si>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</si>
  <si>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</si>
  <si>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</si>
  <si>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</si>
  <si>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</si>
  <si>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</si>
  <si>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</si>
  <si>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</si>
  <si>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</si>
  <si>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</si>
  <si>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</si>
  <si>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</si>
  <si>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</si>
  <si>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</si>
  <si>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</si>
  <si>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</si>
  <si>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</si>
  <si>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</si>
  <si>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</si>
  <si>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</si>
  <si>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</si>
  <si>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</si>
  <si>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</si>
  <si>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</si>
  <si>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</si>
  <si>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</si>
  <si>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</si>
  <si>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</si>
  <si>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</si>
  <si>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</si>
  <si>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</si>
  <si>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</si>
  <si>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</si>
  <si>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</si>
  <si>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</si>
  <si>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</si>
  <si>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</si>
  <si>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</si>
  <si>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</si>
  <si>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</si>
  <si>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</si>
  <si>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</si>
  <si>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</si>
  <si>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</si>
  <si>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</si>
  <si>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</si>
  <si>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</si>
  <si>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</si>
  <si>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</si>
  <si>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</si>
  <si>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</si>
  <si>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</si>
  <si>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</si>
  <si>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</si>
  <si>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</si>
  <si>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</si>
  <si>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</si>
  <si>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</si>
  <si>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</si>
  <si>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</si>
  <si>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</si>
  <si>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</si>
  <si>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</si>
  <si>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</si>
  <si>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</si>
  <si>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</si>
  <si>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</si>
  <si>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</si>
  <si>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</si>
  <si>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</si>
  <si>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</si>
  <si>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</si>
  <si>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</si>
  <si>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</si>
  <si>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</si>
  <si>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</si>
  <si>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</si>
  <si>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</si>
  <si>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</si>
  <si>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</si>
  <si>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</si>
  <si>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</si>
  <si>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</si>
  <si>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</si>
  <si>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</si>
  <si>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</si>
  <si>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</si>
  <si>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</si>
  <si>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</si>
  <si>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</si>
  <si>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</si>
  <si>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</si>
  <si>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</si>
  <si>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</si>
  <si>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</si>
  <si>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</si>
  <si>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</si>
  <si>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</si>
  <si>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</si>
  <si>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</si>
  <si>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</si>
  <si>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</si>
  <si>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</si>
  <si>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</si>
  <si>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</si>
  <si>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</si>
  <si>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</si>
  <si>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</si>
  <si>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</si>
  <si>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</si>
  <si>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</si>
  <si>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</si>
  <si>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</si>
  <si>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</si>
  <si>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</si>
  <si>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</si>
  <si>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</si>
  <si>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</si>
  <si>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</si>
  <si>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</si>
  <si>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</si>
  <si>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</si>
  <si>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</si>
  <si>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</si>
  <si>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</si>
  <si>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</si>
  <si>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</si>
  <si>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</si>
  <si>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</si>
  <si>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</si>
  <si>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</si>
  <si>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</si>
  <si>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</si>
  <si>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</si>
  <si>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</si>
  <si>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</si>
  <si>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</si>
  <si>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</si>
  <si>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</si>
  <si>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</si>
  <si>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</si>
  <si>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</si>
  <si>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</si>
  <si>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</si>
  <si>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</si>
  <si>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</si>
  <si>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</si>
  <si>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</si>
  <si>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</si>
  <si>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</si>
  <si>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</si>
  <si>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</si>
  <si>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</si>
  <si>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</si>
  <si>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</si>
  <si>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</si>
  <si>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</si>
  <si>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</si>
  <si>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</si>
  <si>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</si>
  <si>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</si>
  <si>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</si>
  <si>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</si>
  <si>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</si>
  <si>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</si>
  <si>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</si>
  <si>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</si>
  <si>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</si>
  <si>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</si>
  <si>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</si>
  <si>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</si>
  <si>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</si>
  <si>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</si>
  <si>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</si>
  <si>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</si>
  <si>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</si>
  <si>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</si>
  <si>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</si>
  <si>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</si>
  <si>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</si>
  <si>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</si>
  <si>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</si>
  <si>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</si>
  <si>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</si>
  <si>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</si>
  <si>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</si>
  <si>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</si>
  <si>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</si>
  <si>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</si>
  <si>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</si>
  <si>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</si>
  <si>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</si>
  <si>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</si>
  <si>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</si>
  <si>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</si>
  <si>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</si>
  <si>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</si>
  <si>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</si>
  <si>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</si>
  <si>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</si>
  <si>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</si>
  <si>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</si>
  <si>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</si>
  <si>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</si>
  <si>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</si>
  <si>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</si>
  <si>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</si>
  <si>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</si>
  <si>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</si>
  <si>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</si>
  <si>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</si>
  <si>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</si>
  <si>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</si>
  <si>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</si>
  <si>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</si>
  <si>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</si>
  <si>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</si>
  <si>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</si>
  <si>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</si>
  <si>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</si>
  <si>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</si>
  <si>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</si>
  <si>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</si>
  <si>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</si>
  <si>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</si>
  <si>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</si>
  <si>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</si>
  <si>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</si>
  <si>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</si>
  <si>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</si>
  <si>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</si>
  <si>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</si>
  <si>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</si>
  <si>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</si>
  <si>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</si>
  <si>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</si>
  <si>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</si>
  <si>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</si>
  <si>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</si>
  <si>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</si>
  <si>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</si>
  <si>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</si>
  <si>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</si>
  <si>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</si>
  <si>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</si>
  <si>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</si>
  <si>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</si>
  <si>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</si>
  <si>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</si>
  <si>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</si>
  <si>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</si>
  <si>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</si>
  <si>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</si>
  <si>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</si>
  <si>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</si>
  <si>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</si>
  <si>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</si>
  <si>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</si>
  <si>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</si>
  <si>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</si>
  <si>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</si>
  <si>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</si>
  <si>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</si>
  <si>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</si>
  <si>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</si>
  <si>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</si>
  <si>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</si>
  <si>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</si>
  <si>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</si>
  <si>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</si>
  <si>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</si>
  <si>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</si>
  <si>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</si>
  <si>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</si>
  <si>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</si>
  <si>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</si>
  <si>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</si>
  <si>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</si>
  <si>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</si>
  <si>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</si>
  <si>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</si>
  <si>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</si>
  <si>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</si>
  <si>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</si>
  <si>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</si>
  <si>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</si>
  <si>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</si>
  <si>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</si>
  <si>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</si>
  <si>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</si>
  <si>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</si>
  <si>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</si>
  <si>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</si>
  <si>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</si>
  <si>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</si>
  <si>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</si>
  <si>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</si>
  <si>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</si>
  <si>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</si>
  <si>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</si>
  <si>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</si>
  <si>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</si>
  <si>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</si>
  <si>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</si>
  <si>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</si>
  <si>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</si>
  <si>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</si>
  <si>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</si>
  <si>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</si>
  <si>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</si>
  <si>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</si>
  <si>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</si>
  <si>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</si>
  <si>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</si>
  <si>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</si>
  <si>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</si>
  <si>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</si>
  <si>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</si>
  <si>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</si>
  <si>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</si>
  <si>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</si>
  <si>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</si>
  <si>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</si>
  <si>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</si>
  <si>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</si>
  <si>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</si>
  <si>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</si>
  <si>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</si>
  <si>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</si>
  <si>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</si>
  <si>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</si>
  <si>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</si>
  <si>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</si>
  <si>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</si>
  <si>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</si>
  <si>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</si>
  <si>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</si>
  <si>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</si>
  <si>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</si>
  <si>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</si>
  <si>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</si>
  <si>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</si>
  <si>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</si>
  <si>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</si>
  <si>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</si>
  <si>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</si>
  <si>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</si>
  <si>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</si>
  <si>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</si>
  <si>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</si>
  <si>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</si>
  <si>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</si>
  <si>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</si>
  <si>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</si>
  <si>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</si>
  <si>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</si>
  <si>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</si>
  <si>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</si>
  <si>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</si>
  <si>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</si>
  <si>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</si>
  <si>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</si>
  <si>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</si>
  <si>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</si>
  <si>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</si>
  <si>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</si>
  <si>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</si>
  <si>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</si>
  <si>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</si>
  <si>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</si>
  <si>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</si>
  <si>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</si>
  <si>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</si>
  <si>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</si>
  <si>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</si>
  <si>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</si>
  <si>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</si>
  <si>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</si>
  <si>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</si>
  <si>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</si>
  <si>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</si>
  <si>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</si>
  <si>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</si>
  <si>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</si>
  <si>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</si>
  <si>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</si>
  <si>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</si>
  <si>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</si>
  <si>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</si>
  <si>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</si>
  <si>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</si>
  <si>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</si>
  <si>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</si>
  <si>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</si>
  <si>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</si>
  <si>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</si>
  <si>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</si>
  <si>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</si>
  <si>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</si>
  <si>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</si>
  <si>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</si>
  <si>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</si>
  <si>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</si>
  <si>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</si>
  <si>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</si>
  <si>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</si>
  <si>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</si>
  <si>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</si>
  <si>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</si>
  <si>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</si>
  <si>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</si>
  <si>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</si>
  <si>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</si>
  <si>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</si>
  <si>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</si>
  <si>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</si>
  <si>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</si>
  <si>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</si>
  <si>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</si>
  <si>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</si>
  <si>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</si>
  <si>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</si>
  <si>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</si>
  <si>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</si>
  <si>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</si>
  <si>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</si>
  <si>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</si>
  <si>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</si>
  <si>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</si>
  <si>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</si>
  <si>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</si>
  <si>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</si>
  <si>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</si>
  <si>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</si>
  <si>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</si>
  <si>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</si>
  <si>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</si>
  <si>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</si>
  <si>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</si>
  <si>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</si>
  <si>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</si>
  <si>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</si>
  <si>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</si>
  <si>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</si>
  <si>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</si>
  <si>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</si>
  <si>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</si>
  <si>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</si>
  <si>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</si>
  <si>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</si>
  <si>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</si>
  <si>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</si>
  <si>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</si>
  <si>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</si>
  <si>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</si>
  <si>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</si>
  <si>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</si>
  <si>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</si>
  <si>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</si>
  <si>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</si>
  <si>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</si>
  <si>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</si>
  <si>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</si>
  <si>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</si>
  <si>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</si>
  <si>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</si>
  <si>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</si>
  <si>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</si>
  <si>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</si>
  <si>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</si>
  <si>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</si>
  <si>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</si>
  <si>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</si>
  <si>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</si>
  <si>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</si>
  <si>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</si>
  <si>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</si>
  <si>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</si>
  <si>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</si>
  <si>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</si>
  <si>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</si>
  <si>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</si>
  <si>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</si>
  <si>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</si>
  <si>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</si>
  <si>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</si>
  <si>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</si>
  <si>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</si>
  <si>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</si>
  <si>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</si>
  <si>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</si>
  <si>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</si>
  <si>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</si>
  <si>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</si>
  <si>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</si>
  <si>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</si>
  <si>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</si>
  <si>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</si>
  <si>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</si>
  <si>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</si>
  <si>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</si>
  <si>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</si>
  <si>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</si>
  <si>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</si>
  <si>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</si>
  <si>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</si>
  <si>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</si>
  <si>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</si>
  <si>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</si>
  <si>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</si>
  <si>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</si>
  <si>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</si>
  <si>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</si>
  <si>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</si>
  <si>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</si>
  <si>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</si>
  <si>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</si>
  <si>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</si>
  <si>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</si>
  <si>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</si>
  <si>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</si>
  <si>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</si>
  <si>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</si>
  <si>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</si>
  <si>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</si>
  <si>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</si>
  <si>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</si>
  <si>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</si>
  <si>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</si>
  <si>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</si>
  <si>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</si>
  <si>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</si>
  <si>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</si>
  <si>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</si>
  <si>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</si>
  <si>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</si>
  <si>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</si>
  <si>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</si>
  <si>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</si>
  <si>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</si>
  <si>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</si>
  <si>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</si>
  <si>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</si>
  <si>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</si>
  <si>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</si>
  <si>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</si>
  <si>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</si>
  <si>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</si>
  <si>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</si>
  <si>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</si>
  <si>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</si>
  <si>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</si>
  <si>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</si>
  <si>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</si>
  <si>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</si>
  <si>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</si>
  <si>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</si>
  <si>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</si>
  <si>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</si>
  <si>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</si>
  <si>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</si>
  <si>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</si>
  <si>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</si>
  <si>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</si>
  <si>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</si>
  <si>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</si>
  <si>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</si>
  <si>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</si>
  <si>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</si>
  <si>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</si>
  <si>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</si>
  <si>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</si>
  <si>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</si>
  <si>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</si>
  <si>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</si>
  <si>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</si>
  <si>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</si>
  <si>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</si>
  <si>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</si>
  <si>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</si>
  <si>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</si>
  <si>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</si>
  <si>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</si>
  <si>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</si>
  <si>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</si>
  <si>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</si>
  <si>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</si>
  <si>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</si>
  <si>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</si>
  <si>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</si>
  <si>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</si>
  <si>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</si>
  <si>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</si>
  <si>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</si>
  <si>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</si>
  <si>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</si>
  <si>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</si>
  <si>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</si>
  <si>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</si>
  <si>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</si>
  <si>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</si>
  <si>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</si>
  <si>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</si>
  <si>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</si>
  <si>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</si>
  <si>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</si>
  <si>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</si>
  <si>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</si>
  <si>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</si>
  <si>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</si>
  <si>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</si>
  <si>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</si>
  <si>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</si>
  <si>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</si>
  <si>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</si>
  <si>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</si>
  <si>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</si>
  <si>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</si>
  <si>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</si>
  <si>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</si>
  <si>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</si>
  <si>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</si>
  <si>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</si>
  <si>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</si>
  <si>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</si>
  <si>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</si>
  <si>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</si>
  <si>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</si>
  <si>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</si>
  <si>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</si>
  <si>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</si>
  <si>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</si>
  <si>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</si>
  <si>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</si>
  <si>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</si>
  <si>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</si>
  <si>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</si>
  <si>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</si>
  <si>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</si>
  <si>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</si>
  <si>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</si>
  <si>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</si>
  <si>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</si>
  <si>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</si>
  <si>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</si>
  <si>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</si>
  <si>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</si>
  <si>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</si>
  <si>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</si>
  <si>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</si>
  <si>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</si>
  <si>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</si>
  <si>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</si>
  <si>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</si>
  <si>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</si>
  <si>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</si>
  <si>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</si>
  <si>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</si>
  <si>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</si>
  <si>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</si>
  <si>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</si>
  <si>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</si>
  <si>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</si>
  <si>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</si>
  <si>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</si>
  <si>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</si>
  <si>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</si>
  <si>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</si>
  <si>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</si>
  <si>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</si>
  <si>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</si>
  <si>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</si>
  <si>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</si>
  <si>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</si>
  <si>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</si>
  <si>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</si>
  <si>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</si>
  <si>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</si>
  <si>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</si>
  <si>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</si>
  <si>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</si>
  <si>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</si>
  <si>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</si>
  <si>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</si>
  <si>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</si>
  <si>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</si>
  <si>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</si>
  <si>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</si>
  <si>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</si>
  <si>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</si>
  <si>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</si>
  <si>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</si>
  <si>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</si>
  <si>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</si>
  <si>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</si>
  <si>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</si>
  <si>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</si>
  <si>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</si>
  <si>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</si>
  <si>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</si>
  <si>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</si>
  <si>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</si>
  <si>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</si>
  <si>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</si>
  <si>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</si>
  <si>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</si>
  <si>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</si>
  <si>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</si>
  <si>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</si>
  <si>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</si>
  <si>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</si>
  <si>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</si>
  <si>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</si>
  <si>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</si>
  <si>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</si>
  <si>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</si>
  <si>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</si>
  <si>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</si>
  <si>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</si>
  <si>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</si>
  <si>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</si>
  <si>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</si>
  <si>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</si>
  <si>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</si>
  <si>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</si>
  <si>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</si>
  <si>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</si>
  <si>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</si>
  <si>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</si>
  <si>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</si>
  <si>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</si>
  <si>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</si>
  <si>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</si>
  <si>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</si>
  <si>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</si>
  <si>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</si>
  <si>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</si>
  <si>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</si>
  <si>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</si>
  <si>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</si>
  <si>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</si>
  <si>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</si>
  <si>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</si>
  <si>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</si>
  <si>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</si>
  <si>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</si>
  <si>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</si>
  <si>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</si>
  <si>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</si>
  <si>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</si>
  <si>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</si>
  <si>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</si>
  <si>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</si>
  <si>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</si>
  <si>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</si>
  <si>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</si>
  <si>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</si>
  <si>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</si>
  <si>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</si>
  <si>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</si>
  <si>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</si>
  <si>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</si>
  <si>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</si>
  <si>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</si>
  <si>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</si>
  <si>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</si>
  <si>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</si>
  <si>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</si>
  <si>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</si>
  <si>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</si>
  <si>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</si>
  <si>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</si>
  <si>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</si>
  <si>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</si>
  <si>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</si>
  <si>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</si>
  <si>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</si>
  <si>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</si>
  <si>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</si>
  <si>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</si>
  <si>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</si>
  <si>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</si>
  <si>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</si>
  <si>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</si>
  <si>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</si>
  <si>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</si>
  <si>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</si>
  <si>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</si>
  <si>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</si>
  <si>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</si>
  <si>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</si>
  <si>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</si>
  <si>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</si>
  <si>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</si>
  <si>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</si>
  <si>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</si>
  <si>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</si>
  <si>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</si>
  <si>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</si>
  <si>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</si>
  <si>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</si>
  <si>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</si>
  <si>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</si>
  <si>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</si>
  <si>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</si>
  <si>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</si>
  <si>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</si>
  <si>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</si>
  <si>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</si>
  <si>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</si>
  <si>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</si>
  <si>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</si>
  <si>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</si>
  <si>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</si>
  <si>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</si>
  <si>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</si>
  <si>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</si>
  <si>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</si>
  <si>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</si>
  <si>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</si>
  <si>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</si>
  <si>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</si>
  <si>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</si>
  <si>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</si>
  <si>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</si>
  <si>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</si>
  <si>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</si>
  <si>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</si>
  <si>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</si>
  <si>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</si>
  <si>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</si>
  <si>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</si>
  <si>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</si>
  <si>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</si>
  <si>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</si>
  <si>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</si>
  <si>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</si>
  <si>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</si>
  <si>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</si>
  <si>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</si>
  <si>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</si>
  <si>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</si>
  <si>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</si>
  <si>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</si>
  <si>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</si>
  <si>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</si>
  <si>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</si>
  <si>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</si>
  <si>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</si>
  <si>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</si>
  <si>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</si>
  <si>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</si>
  <si>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</si>
  <si>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</si>
  <si>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</si>
  <si>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</si>
  <si>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</si>
  <si>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</si>
  <si>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</si>
  <si>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</si>
  <si>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</si>
  <si>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</si>
  <si>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</si>
  <si>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</si>
  <si>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</si>
  <si>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</si>
  <si>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</si>
  <si>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</si>
  <si>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</si>
  <si>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</si>
  <si>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</si>
  <si>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</si>
  <si>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</si>
  <si>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</si>
  <si>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</si>
  <si>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</si>
  <si>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</si>
  <si>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</si>
  <si>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</si>
  <si>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</si>
  <si>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</si>
  <si>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</si>
  <si>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</si>
  <si>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</si>
  <si>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</si>
  <si>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</si>
  <si>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</si>
  <si>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</si>
  <si>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</si>
  <si>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</si>
  <si>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</si>
  <si>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</si>
  <si>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</si>
  <si>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</si>
  <si>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</si>
  <si>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</si>
  <si>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</si>
  <si>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</si>
  <si>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</si>
  <si>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</si>
  <si>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</si>
  <si>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</si>
  <si>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</si>
  <si>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</si>
  <si>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</si>
  <si>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</si>
  <si>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</si>
  <si>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</si>
  <si>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</si>
  <si>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</si>
  <si>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</si>
  <si>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</si>
  <si>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</si>
  <si>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</si>
  <si>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</si>
  <si>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</si>
  <si>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</si>
  <si>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</si>
  <si>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</si>
  <si>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</si>
  <si>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</si>
  <si>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</si>
  <si>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</si>
  <si>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</si>
  <si>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</si>
  <si>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</si>
  <si>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</si>
  <si>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</si>
  <si>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</si>
  <si>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</si>
  <si>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</si>
  <si>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</si>
  <si>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</si>
  <si>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</si>
  <si>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</si>
  <si>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</si>
  <si>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</si>
  <si>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</si>
  <si>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</si>
  <si>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</si>
  <si>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</si>
  <si>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</si>
  <si>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</si>
  <si>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</si>
  <si>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</si>
  <si>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</si>
  <si>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</si>
  <si>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</si>
  <si>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</si>
  <si>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</si>
  <si>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</si>
  <si>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</si>
  <si>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</si>
  <si>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</si>
  <si>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</si>
  <si>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</si>
  <si>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</si>
  <si>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</si>
  <si>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</si>
  <si>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</si>
  <si>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</si>
  <si>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</si>
  <si>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</si>
  <si>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</si>
  <si>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</si>
  <si>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</si>
  <si>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</si>
  <si>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</si>
  <si>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</si>
  <si>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</si>
  <si>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</si>
  <si>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</si>
  <si>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</si>
  <si>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</si>
  <si>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</si>
  <si>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</si>
  <si>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</si>
  <si>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</si>
  <si>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</si>
  <si>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</si>
  <si>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</si>
  <si>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</si>
  <si>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</si>
  <si>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</si>
  <si>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</si>
  <si>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</si>
  <si>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</si>
  <si>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</si>
  <si>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</si>
  <si>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</si>
  <si>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</si>
  <si>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</si>
  <si>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</si>
  <si>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</si>
  <si>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</si>
  <si>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</si>
  <si>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</si>
  <si>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</si>
  <si>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</si>
  <si>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</si>
  <si>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</si>
  <si>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</si>
  <si>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</si>
  <si>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</si>
  <si>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</si>
  <si>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</si>
  <si>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</si>
  <si>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</si>
  <si>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</si>
  <si>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</si>
  <si>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</si>
  <si>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</si>
  <si>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</si>
  <si>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</si>
  <si>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</si>
  <si>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</si>
  <si>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</si>
  <si>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</si>
  <si>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</si>
  <si>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</si>
  <si>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</si>
  <si>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</si>
  <si>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</si>
  <si>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</si>
  <si>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</si>
  <si>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</si>
  <si>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</si>
  <si>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</si>
  <si>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</si>
  <si>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</si>
  <si>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</si>
  <si>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</si>
  <si>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</si>
  <si>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</si>
  <si>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</si>
  <si>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</si>
  <si>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</si>
  <si>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</si>
  <si>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</si>
  <si>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</si>
  <si>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</si>
  <si>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</si>
  <si>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</si>
  <si>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</si>
  <si>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</si>
  <si>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</si>
  <si>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</si>
  <si>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</si>
  <si>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</si>
  <si>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</si>
  <si>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</si>
  <si>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</si>
  <si>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</si>
  <si>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</si>
  <si>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</si>
  <si>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</si>
  <si>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</si>
  <si>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</si>
  <si>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</si>
  <si>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</si>
  <si>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</si>
  <si>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</si>
  <si>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</si>
  <si>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</si>
  <si>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</si>
  <si>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</si>
  <si>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</si>
  <si>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</si>
  <si>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</si>
  <si>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</si>
  <si>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</si>
  <si>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</si>
  <si>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</si>
  <si>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</si>
  <si>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</si>
  <si>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</si>
  <si>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</si>
  <si>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</si>
  <si>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</si>
  <si>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</si>
  <si>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</si>
  <si>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</si>
  <si>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</si>
  <si>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</si>
  <si>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</si>
  <si>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</si>
  <si>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</si>
  <si>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</si>
  <si>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</si>
  <si>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</si>
  <si>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</si>
  <si>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</si>
  <si>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</si>
  <si>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</si>
  <si>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</si>
  <si>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</si>
  <si>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</si>
  <si>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</si>
  <si>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</si>
  <si>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</si>
  <si>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</si>
  <si>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</si>
  <si>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</si>
  <si>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</si>
  <si>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</si>
  <si>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</si>
  <si>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</si>
  <si>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</si>
  <si>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</si>
  <si>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</si>
  <si>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</si>
  <si>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</si>
  <si>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</si>
  <si>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</si>
  <si>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</si>
  <si>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</si>
  <si>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</si>
  <si>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</si>
  <si>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</si>
  <si>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</si>
  <si>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</si>
  <si>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</si>
  <si>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</si>
  <si>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</si>
  <si>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</si>
  <si>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</si>
  <si>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</si>
  <si>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</si>
  <si>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</si>
  <si>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</si>
  <si>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</si>
  <si>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</si>
  <si>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</si>
  <si>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</si>
  <si>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</si>
  <si>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</si>
  <si>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</si>
  <si>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</si>
  <si>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</si>
  <si>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</si>
  <si>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</si>
  <si>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</si>
  <si>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</si>
  <si>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</si>
  <si>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</si>
  <si>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</si>
  <si>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</si>
  <si>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</si>
  <si>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</si>
  <si>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</si>
  <si>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</si>
  <si>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</si>
  <si>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</si>
  <si>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</si>
  <si>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</si>
  <si>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</si>
  <si>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</si>
  <si>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</si>
  <si>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</si>
  <si>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</si>
  <si>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</si>
  <si>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</si>
  <si>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</si>
  <si>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</si>
  <si>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</si>
  <si>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</si>
  <si>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</si>
  <si>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</si>
  <si>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</si>
  <si>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</si>
  <si>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</si>
  <si>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</si>
  <si>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</si>
  <si>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</si>
  <si>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</si>
  <si>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</si>
  <si>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</si>
  <si>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</si>
  <si>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</si>
  <si>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</si>
  <si>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</si>
  <si>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</si>
  <si>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</si>
  <si>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</si>
  <si>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</si>
  <si>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</si>
  <si>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</si>
  <si>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</si>
  <si>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</si>
  <si>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</si>
  <si>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</si>
  <si>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</si>
  <si>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</si>
  <si>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</si>
  <si>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</si>
  <si>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</si>
  <si>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</si>
  <si>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</si>
  <si>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</si>
  <si>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</si>
  <si>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</si>
  <si>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</si>
  <si>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</si>
  <si>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</si>
  <si>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</si>
  <si>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</si>
  <si>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</si>
  <si>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</si>
  <si>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</si>
  <si>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</si>
  <si>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</si>
  <si>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</si>
  <si>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</si>
  <si>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</si>
  <si>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</si>
  <si>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</si>
  <si>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</si>
  <si>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</si>
  <si>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</si>
  <si>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</si>
  <si>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</si>
  <si>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</si>
  <si>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</si>
  <si>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</si>
  <si>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</si>
  <si>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</si>
  <si>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</si>
  <si>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</si>
  <si>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</si>
  <si>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</si>
  <si>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</si>
  <si>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</si>
  <si>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</si>
  <si>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</si>
  <si>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</si>
  <si>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</si>
  <si>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</si>
  <si>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</si>
  <si>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</si>
  <si>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</si>
  <si>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</si>
  <si>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</si>
  <si>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</si>
  <si>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</si>
  <si>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</si>
  <si>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</si>
  <si>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</si>
  <si>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</si>
  <si>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</si>
  <si>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</si>
  <si>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</si>
  <si>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</si>
  <si>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</si>
  <si>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</si>
  <si>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</si>
  <si>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</si>
  <si>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</si>
  <si>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</si>
  <si>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</si>
  <si>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</si>
  <si>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</si>
  <si>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</si>
  <si>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</si>
  <si>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</si>
  <si>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</si>
  <si>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</si>
  <si>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</si>
  <si>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</si>
  <si>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</si>
  <si>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</si>
  <si>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</si>
  <si>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</si>
  <si>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</si>
  <si>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</si>
  <si>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</si>
  <si>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</si>
  <si>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</si>
  <si>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</si>
  <si>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</si>
  <si>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</si>
  <si>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</si>
  <si>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</si>
  <si>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</si>
  <si>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</si>
  <si>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</si>
  <si>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</si>
  <si>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</si>
  <si>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</si>
  <si>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</si>
  <si>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</si>
  <si>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</si>
  <si>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</si>
  <si>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</si>
  <si>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</si>
  <si>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</si>
  <si>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</si>
  <si>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</si>
  <si>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</si>
  <si>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</si>
  <si>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</si>
  <si>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</si>
  <si>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</si>
  <si>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</si>
  <si>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</si>
  <si>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</si>
  <si>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</si>
  <si>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</si>
  <si>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</si>
  <si>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</si>
  <si>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</si>
  <si>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</si>
  <si>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</si>
  <si>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</si>
  <si>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</si>
  <si>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</si>
  <si>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</si>
  <si>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</si>
  <si>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</si>
  <si>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</si>
  <si>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</si>
  <si>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</si>
  <si>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</si>
  <si>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</si>
  <si>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</si>
  <si>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</si>
  <si>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</si>
  <si>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</si>
  <si>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</si>
  <si>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</si>
  <si>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</si>
  <si>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</si>
  <si>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</si>
  <si>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</si>
  <si>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</si>
  <si>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</si>
  <si>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</si>
  <si>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</si>
  <si>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</si>
  <si>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</si>
  <si>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</si>
  <si>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</si>
  <si>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</si>
  <si>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</si>
  <si>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</si>
  <si>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</si>
  <si>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</si>
  <si>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</si>
  <si>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</si>
  <si>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</si>
  <si>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</si>
  <si>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</si>
  <si>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</si>
  <si>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</si>
  <si>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</si>
  <si>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</si>
  <si>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</si>
  <si>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</si>
  <si>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</si>
  <si>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</si>
  <si>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</si>
  <si>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</si>
  <si>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</si>
  <si>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</si>
  <si>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</si>
  <si>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</si>
  <si>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</si>
  <si>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</si>
  <si>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</si>
  <si>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</si>
  <si>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</si>
  <si>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</si>
  <si>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</si>
  <si>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</si>
  <si>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</si>
  <si>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</si>
  <si>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</si>
  <si>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</si>
  <si>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</si>
  <si>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</si>
  <si>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</si>
  <si>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</si>
  <si>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</si>
  <si>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</si>
  <si>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</si>
  <si>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</si>
  <si>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</si>
  <si>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</si>
  <si>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</si>
  <si>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</si>
  <si>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</si>
  <si>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</si>
  <si>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</si>
  <si>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</si>
  <si>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</si>
  <si>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</si>
  <si>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</si>
  <si>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</si>
  <si>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</si>
  <si>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</si>
  <si>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</si>
  <si>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</si>
  <si>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</si>
  <si>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</si>
  <si>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</si>
  <si>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</si>
  <si>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</si>
  <si>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</si>
  <si>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</si>
  <si>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</si>
  <si>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</si>
  <si>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</si>
  <si>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</si>
  <si>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</si>
  <si>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</si>
  <si>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</si>
  <si>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</si>
  <si>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</si>
  <si>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</si>
  <si>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</si>
  <si>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</si>
  <si>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</si>
  <si>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</si>
  <si>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</si>
  <si>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</si>
  <si>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</si>
  <si>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</si>
  <si>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</si>
  <si>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</si>
  <si>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</si>
  <si>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</si>
  <si>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</si>
  <si>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</si>
  <si>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</si>
  <si>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</si>
  <si>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</si>
  <si>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</si>
  <si>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</si>
  <si>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</si>
  <si>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</si>
  <si>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</si>
  <si>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</si>
  <si>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</si>
  <si>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</si>
  <si>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</si>
  <si>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</si>
  <si>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</si>
  <si>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</si>
  <si>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</si>
  <si>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</si>
  <si>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</si>
  <si>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</si>
  <si>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</si>
  <si>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</si>
  <si>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</si>
  <si>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</si>
  <si>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</si>
  <si>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</si>
  <si>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</si>
  <si>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</si>
  <si>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</si>
  <si>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</si>
  <si>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</si>
  <si>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</si>
  <si>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</si>
  <si>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</si>
  <si>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</si>
  <si>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</si>
  <si>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</si>
  <si>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</si>
  <si>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</si>
  <si>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</si>
  <si>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</si>
  <si>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</si>
  <si>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</si>
  <si>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</si>
  <si>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</si>
  <si>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</si>
  <si>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</si>
  <si>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</si>
  <si>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</si>
  <si>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</si>
  <si>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</si>
  <si>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</si>
  <si>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</si>
  <si>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</si>
  <si>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</si>
  <si>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</si>
  <si>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</si>
  <si>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</si>
  <si>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</si>
  <si>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</si>
  <si>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</si>
  <si>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</si>
  <si>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</si>
  <si>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</si>
  <si>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</si>
  <si>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</si>
  <si>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</si>
  <si>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</si>
  <si>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</si>
  <si>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</si>
  <si>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</si>
  <si>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</si>
  <si>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</si>
  <si>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</si>
  <si>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</si>
  <si>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</si>
  <si>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</si>
  <si>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</si>
  <si>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</si>
  <si>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</si>
  <si>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</si>
  <si>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</si>
  <si>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</si>
  <si>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</si>
  <si>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</si>
  <si>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</si>
  <si>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</si>
  <si>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</si>
  <si>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</si>
  <si>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</si>
  <si>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</si>
  <si>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</si>
  <si>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</si>
  <si>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</si>
  <si>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</si>
  <si>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</si>
  <si>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</si>
  <si>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</si>
  <si>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</si>
  <si>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</si>
  <si>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</si>
  <si>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</si>
  <si>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</si>
  <si>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</si>
  <si>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</si>
  <si>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</si>
  <si>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</si>
  <si>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</si>
  <si>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</si>
  <si>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</si>
  <si>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</si>
  <si>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</si>
  <si>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</si>
  <si>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</si>
  <si>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</si>
  <si>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</si>
  <si>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</si>
  <si>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</si>
  <si>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</si>
  <si>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</si>
  <si>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</si>
  <si>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</si>
  <si>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</si>
  <si>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</si>
  <si>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</si>
  <si>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</si>
  <si>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</si>
  <si>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</si>
  <si>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</si>
  <si>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</si>
  <si>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</si>
  <si>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</si>
  <si>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</si>
  <si>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</si>
  <si>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</si>
  <si>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</si>
  <si>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</si>
  <si>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</si>
  <si>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</si>
  <si>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</si>
  <si>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</si>
  <si>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</si>
  <si>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</si>
  <si>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</si>
  <si>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</si>
  <si>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</si>
  <si>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</si>
  <si>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</si>
  <si>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</si>
  <si>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</si>
  <si>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</si>
  <si>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</si>
  <si>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</si>
  <si>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</si>
  <si>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</si>
  <si>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</si>
  <si>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</si>
  <si>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</si>
  <si>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</si>
  <si>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</si>
  <si>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</si>
  <si>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</si>
  <si>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</si>
  <si>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</si>
  <si>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</si>
  <si>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</si>
  <si>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</si>
  <si>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</si>
  <si>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</si>
  <si>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</si>
  <si>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</si>
  <si>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</si>
  <si>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</si>
  <si>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</si>
  <si>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</si>
  <si>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</si>
  <si>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</si>
  <si>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</si>
  <si>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</si>
  <si>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</si>
  <si>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</si>
  <si>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</si>
  <si>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</si>
  <si>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</si>
  <si>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</si>
  <si>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</si>
  <si>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</si>
  <si>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</si>
  <si>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</si>
  <si>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</si>
  <si>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</si>
  <si>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</si>
  <si>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</si>
  <si>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</si>
  <si>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</si>
  <si>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</si>
  <si>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</si>
  <si>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</si>
  <si>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</si>
  <si>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</si>
  <si>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</si>
  <si>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</si>
  <si>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</si>
  <si>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</si>
  <si>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</si>
  <si>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</si>
  <si>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</si>
  <si>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</si>
  <si>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</si>
  <si>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</si>
  <si>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</si>
  <si>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</si>
  <si>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</si>
  <si>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</si>
  <si>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</si>
  <si>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</si>
  <si>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</si>
  <si>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</si>
  <si>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</si>
  <si>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</si>
  <si>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</si>
  <si>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</si>
  <si>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</si>
  <si>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</si>
  <si>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</si>
  <si>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</si>
  <si>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</si>
  <si>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</si>
  <si>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</si>
  <si>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</si>
  <si>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</si>
  <si>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</si>
  <si>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</si>
  <si>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</si>
  <si>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</si>
  <si>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</si>
  <si>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</si>
  <si>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</si>
  <si>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</si>
  <si>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</si>
  <si>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</si>
  <si>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</si>
  <si>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</si>
  <si>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</si>
  <si>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</si>
  <si>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</si>
  <si>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</si>
  <si>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</si>
  <si>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</si>
  <si>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</si>
  <si>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</si>
  <si>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</si>
  <si>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</si>
  <si>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</si>
  <si>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</si>
  <si>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</si>
  <si>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</si>
  <si>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</si>
  <si>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</si>
  <si>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</si>
  <si>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</si>
  <si>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</si>
  <si>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</si>
  <si>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</si>
  <si>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</si>
  <si>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</si>
  <si>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</si>
  <si>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</si>
  <si>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</si>
  <si>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</si>
  <si>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</si>
  <si>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</si>
  <si>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</si>
  <si>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</si>
  <si>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</si>
  <si>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</si>
  <si>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</si>
  <si>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</si>
  <si>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</si>
  <si>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</si>
  <si>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</si>
  <si>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</si>
  <si>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</si>
  <si>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</si>
  <si>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</si>
  <si>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</si>
  <si>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</si>
  <si>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</si>
  <si>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</si>
  <si>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</si>
  <si>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</si>
  <si>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</si>
  <si>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</si>
  <si>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</si>
  <si>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</si>
  <si>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</si>
  <si>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</si>
  <si>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</si>
  <si>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</si>
  <si>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</si>
  <si>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</si>
  <si>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</si>
  <si>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</si>
  <si>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</si>
  <si>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</si>
  <si>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</si>
  <si>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</si>
  <si>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</si>
  <si>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</si>
  <si>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</si>
  <si>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</si>
  <si>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</si>
  <si>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</si>
  <si>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</si>
  <si>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</si>
  <si>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</si>
  <si>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</si>
  <si>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</si>
  <si>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</si>
  <si>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</si>
  <si>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</si>
  <si>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</si>
  <si>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</si>
  <si>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</si>
  <si>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</si>
  <si>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</si>
  <si>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</si>
  <si>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</si>
  <si>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</si>
  <si>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</si>
  <si>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</si>
  <si>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</si>
  <si>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</si>
  <si>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</si>
  <si>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</si>
  <si>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</si>
  <si>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</si>
  <si>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</si>
  <si>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</si>
  <si>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</si>
  <si>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</si>
  <si>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</si>
  <si>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</si>
  <si>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</si>
  <si>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</si>
  <si>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</si>
  <si>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</si>
  <si>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</si>
  <si>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</si>
  <si>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</si>
  <si>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</si>
  <si>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</si>
  <si>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</si>
  <si>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</si>
  <si>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</si>
  <si>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</si>
  <si>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</si>
  <si>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</si>
  <si>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</si>
  <si>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</si>
  <si>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</si>
  <si>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</si>
  <si>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</si>
  <si>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</si>
  <si>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</si>
  <si>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</si>
  <si>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</si>
  <si>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</si>
  <si>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</si>
  <si>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</si>
  <si>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</si>
  <si>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</si>
  <si>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</si>
  <si>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</si>
  <si>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</si>
  <si>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</si>
  <si>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</si>
  <si>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</si>
  <si>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</si>
  <si>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</si>
  <si>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</si>
  <si>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</si>
  <si>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</si>
  <si>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</si>
  <si>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</si>
  <si>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</si>
  <si>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</si>
  <si>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</si>
  <si>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</si>
  <si>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</si>
  <si>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</si>
  <si>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</si>
  <si>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</si>
  <si>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</si>
  <si>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</si>
  <si>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</si>
  <si>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</si>
  <si>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</si>
  <si>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</si>
  <si>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</si>
  <si>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</si>
  <si>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</si>
  <si>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</si>
  <si>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</si>
  <si>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</si>
  <si>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</si>
  <si>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</si>
  <si>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</si>
  <si>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</si>
  <si>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</si>
  <si>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</si>
  <si>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</si>
  <si>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</si>
  <si>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</si>
  <si>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</si>
  <si>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</si>
  <si>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</si>
  <si>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</si>
  <si>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</si>
  <si>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</si>
  <si>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</si>
  <si>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</si>
  <si>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</si>
  <si>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</si>
  <si>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</si>
  <si>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</si>
  <si>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</si>
  <si>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</si>
  <si>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</si>
  <si>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</si>
  <si>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</si>
  <si>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</si>
  <si>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</si>
  <si>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</si>
  <si>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</si>
  <si>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</si>
  <si>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</si>
  <si>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</si>
  <si>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</si>
  <si>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</si>
  <si>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</si>
  <si>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</si>
  <si>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</si>
  <si>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</si>
  <si>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</si>
  <si>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</si>
  <si>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</si>
  <si>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</si>
  <si>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</si>
  <si>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</si>
  <si>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</si>
  <si>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</si>
  <si>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</si>
  <si>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</si>
  <si>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</si>
  <si>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</si>
  <si>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</si>
  <si>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</si>
  <si>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</si>
  <si>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</si>
  <si>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</si>
  <si>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</si>
  <si>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</si>
  <si>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</si>
  <si>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</si>
  <si>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</si>
  <si>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</si>
  <si>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</si>
  <si>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</si>
  <si>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</si>
  <si>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</si>
  <si>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</si>
  <si>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</si>
  <si>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</si>
  <si>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</si>
  <si>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</si>
  <si>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</si>
  <si>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</si>
  <si>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</si>
  <si>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</si>
  <si>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</si>
  <si>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</si>
  <si>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</si>
  <si>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</si>
  <si>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</si>
  <si>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</si>
  <si>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</si>
  <si>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</si>
  <si>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</si>
  <si>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</si>
  <si>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</si>
  <si>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</si>
  <si>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</si>
  <si>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</si>
  <si>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</si>
  <si>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</si>
  <si>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</si>
  <si>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</si>
  <si>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</si>
  <si>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</si>
  <si>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</si>
  <si>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</si>
  <si>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</si>
  <si>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</si>
  <si>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</si>
  <si>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</si>
  <si>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</si>
  <si>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</si>
  <si>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</si>
  <si>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</si>
  <si>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</si>
  <si>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</si>
  <si>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</si>
  <si>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</si>
  <si>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</si>
  <si>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</si>
  <si>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</si>
  <si>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</si>
  <si>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</si>
  <si>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</si>
  <si>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</si>
  <si>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</si>
  <si>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</si>
  <si>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</si>
  <si>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</si>
  <si>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</si>
  <si>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</si>
  <si>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</si>
  <si>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</si>
  <si>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</si>
  <si>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</si>
  <si>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</si>
  <si>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</si>
  <si>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</si>
  <si>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</si>
  <si>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</si>
  <si>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</si>
  <si>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</si>
  <si>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</si>
  <si>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</si>
  <si>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</si>
  <si>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</si>
  <si>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</si>
  <si>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</si>
  <si>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</si>
  <si>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</si>
  <si>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</si>
  <si>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</si>
  <si>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</si>
  <si>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</si>
  <si>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</si>
  <si>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</si>
  <si>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</si>
  <si>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</si>
  <si>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</si>
  <si>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</si>
  <si>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</si>
  <si>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</si>
  <si>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</si>
  <si>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</si>
  <si>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</si>
  <si>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</si>
  <si>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</si>
  <si>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</si>
  <si>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</si>
  <si>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</si>
  <si>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</si>
  <si>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</si>
  <si>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</si>
  <si>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</si>
  <si>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</si>
  <si>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</si>
  <si>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</si>
  <si>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</si>
  <si>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</si>
  <si>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</si>
  <si>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</si>
  <si>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</si>
  <si>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</si>
  <si>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</si>
  <si>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</si>
  <si>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</si>
  <si>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</si>
  <si>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</si>
  <si>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</si>
  <si>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</si>
  <si>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</si>
  <si>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</si>
  <si>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</si>
  <si>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</si>
  <si>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</si>
  <si>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</si>
  <si>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</si>
  <si>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</si>
  <si>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</si>
  <si>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</si>
  <si>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</si>
  <si>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</si>
  <si>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</si>
  <si>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</si>
  <si>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</si>
  <si>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</si>
  <si>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</si>
  <si>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</si>
  <si>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</si>
  <si>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</si>
  <si>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</si>
  <si>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</si>
  <si>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</si>
  <si>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</si>
  <si>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</si>
  <si>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</si>
  <si>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</si>
  <si>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</si>
  <si>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</si>
  <si>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</si>
  <si>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</si>
  <si>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</si>
  <si>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</si>
  <si>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</si>
  <si>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</si>
  <si>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</si>
  <si>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</si>
  <si>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</si>
  <si>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</si>
  <si>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</si>
  <si>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</si>
  <si>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</si>
  <si>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</si>
  <si>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</si>
  <si>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</si>
  <si>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</si>
  <si>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</si>
  <si>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</si>
  <si>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</si>
  <si>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</si>
  <si>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</si>
  <si>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</si>
  <si>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</si>
  <si>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</si>
  <si>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</si>
  <si>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</si>
  <si>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</si>
  <si>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</si>
  <si>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</si>
  <si>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</si>
  <si>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</si>
  <si>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</si>
  <si>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</si>
  <si>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</si>
  <si>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</si>
  <si>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</si>
  <si>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</si>
  <si>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</si>
  <si>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</si>
  <si>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</si>
  <si>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</si>
  <si>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</si>
  <si>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</si>
  <si>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</si>
  <si>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</si>
  <si>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</si>
  <si>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</si>
  <si>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</si>
  <si>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</si>
  <si>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</si>
  <si>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</si>
  <si>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</si>
  <si>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</si>
  <si>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</si>
  <si>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</si>
  <si>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</si>
  <si>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</si>
  <si>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</si>
  <si>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</si>
  <si>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</si>
  <si>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</si>
  <si>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</si>
  <si>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</si>
  <si>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</si>
  <si>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</si>
  <si>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</si>
  <si>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</si>
  <si>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</si>
  <si>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</si>
  <si>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</si>
  <si>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</si>
  <si>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</si>
  <si>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</si>
  <si>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</si>
  <si>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</si>
  <si>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</si>
  <si>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</si>
  <si>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</si>
  <si>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</si>
  <si>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</si>
  <si>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</si>
  <si>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</si>
  <si>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</si>
  <si>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</si>
  <si>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</si>
  <si>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</si>
  <si>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</si>
  <si>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</si>
  <si>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</si>
  <si>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</si>
  <si>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</si>
  <si>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</si>
  <si>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</si>
  <si>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</si>
  <si>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</si>
  <si>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</si>
  <si>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</si>
  <si>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</si>
  <si>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</si>
  <si>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</si>
  <si>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</si>
  <si>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</si>
  <si>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</si>
  <si>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</si>
  <si>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</si>
  <si>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</si>
  <si>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</si>
  <si>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</si>
  <si>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</si>
  <si>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</si>
  <si>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</si>
  <si>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</si>
  <si>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</si>
  <si>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</si>
  <si>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</si>
  <si>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</si>
  <si>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</si>
  <si>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</si>
  <si>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</si>
  <si>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</si>
  <si>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</si>
  <si>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</si>
  <si>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</si>
  <si>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</si>
  <si>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</si>
  <si>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</si>
  <si>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</si>
  <si>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</si>
  <si>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</si>
  <si>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</si>
  <si>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</si>
  <si>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</si>
  <si>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</si>
  <si>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</si>
  <si>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</si>
  <si>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</si>
  <si>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</si>
  <si>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</si>
  <si>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</si>
  <si>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</si>
  <si>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</si>
  <si>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</si>
  <si>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</si>
  <si>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</si>
  <si>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</si>
  <si>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</si>
  <si>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</si>
  <si>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</si>
  <si>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</si>
  <si>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</si>
  <si>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</si>
  <si>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</si>
  <si>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</si>
  <si>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</si>
  <si>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</si>
  <si>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</si>
  <si>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</si>
  <si>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</si>
  <si>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</si>
  <si>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</si>
  <si>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</si>
  <si>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</si>
  <si>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</si>
  <si>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</si>
  <si>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</si>
  <si>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</si>
  <si>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</si>
  <si>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</si>
  <si>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</si>
  <si>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</si>
  <si>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</si>
  <si>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</si>
  <si>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</si>
  <si>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</si>
  <si>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</si>
  <si>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</si>
  <si>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</si>
  <si>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</si>
  <si>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</si>
  <si>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</si>
  <si>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</si>
  <si>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</si>
  <si>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</si>
  <si>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</si>
  <si>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</si>
  <si>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</si>
  <si>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</si>
  <si>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</si>
  <si>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</si>
  <si>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</si>
  <si>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</si>
  <si>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</si>
  <si>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</si>
  <si>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</si>
  <si>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</si>
  <si>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</si>
  <si>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</si>
  <si>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</si>
  <si>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</si>
  <si>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</si>
  <si>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</si>
  <si>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</si>
  <si>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</si>
  <si>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</si>
  <si>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</si>
  <si>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</si>
  <si>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</si>
  <si>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</si>
  <si>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</si>
  <si>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</si>
  <si>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</si>
  <si>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</si>
  <si>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</si>
  <si>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</si>
  <si>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</si>
  <si>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</si>
  <si>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</si>
  <si>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</si>
  <si>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</si>
  <si>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</si>
  <si>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</si>
  <si>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</si>
  <si>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</si>
  <si>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</si>
  <si>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</si>
  <si>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</si>
  <si>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</si>
  <si>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</si>
  <si>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</si>
  <si>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</si>
  <si>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</si>
  <si>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</si>
  <si>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</si>
  <si>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</si>
  <si>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</si>
  <si>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</si>
  <si>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</si>
  <si>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</si>
  <si>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</si>
  <si>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</si>
  <si>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</si>
  <si>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</si>
  <si>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</si>
  <si>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</si>
  <si>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</si>
  <si>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</si>
  <si>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</si>
  <si>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</si>
  <si>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</si>
  <si>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</si>
  <si>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</si>
  <si>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</si>
  <si>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</si>
  <si>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</si>
  <si>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</si>
  <si>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</si>
  <si>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</si>
  <si>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</si>
  <si>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</si>
  <si>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</si>
  <si>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</si>
  <si>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</si>
  <si>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</si>
  <si>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</si>
  <si>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</si>
  <si>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</si>
  <si>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</si>
  <si>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</si>
  <si>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</si>
  <si>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</si>
  <si>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</si>
  <si>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</si>
  <si>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</si>
  <si>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</si>
  <si>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</si>
  <si>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</si>
  <si>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</si>
  <si>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</si>
  <si>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</si>
  <si>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</si>
  <si>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</si>
  <si>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</si>
  <si>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</si>
  <si>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</si>
  <si>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</si>
  <si>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</si>
  <si>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</si>
  <si>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</si>
  <si>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</si>
  <si>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</si>
  <si>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</si>
  <si>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</si>
  <si>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</si>
  <si>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</si>
  <si>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</si>
  <si>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</si>
  <si>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</si>
  <si>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</si>
  <si>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</si>
  <si>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</si>
  <si>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</si>
  <si>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</si>
  <si>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</si>
  <si>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</si>
  <si>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</si>
  <si>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</si>
  <si>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</si>
  <si>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</si>
  <si>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</si>
  <si>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</si>
  <si>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</si>
  <si>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</si>
  <si>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</si>
  <si>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</si>
  <si>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</si>
  <si>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</si>
  <si>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</si>
  <si>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</si>
  <si>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</si>
  <si>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</si>
  <si>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</si>
  <si>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</si>
  <si>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</si>
  <si>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</si>
  <si>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</si>
  <si>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</si>
  <si>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</si>
  <si>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</si>
  <si>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</si>
  <si>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</si>
  <si>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</si>
  <si>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</si>
  <si>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</si>
  <si>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</si>
  <si>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</si>
  <si>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</si>
  <si>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</si>
  <si>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</si>
  <si>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</si>
  <si>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</si>
  <si>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</si>
  <si>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</si>
  <si>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</si>
  <si>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</si>
  <si>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</si>
  <si>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</si>
  <si>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</si>
  <si>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</si>
  <si>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</si>
  <si>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</si>
  <si>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</si>
  <si>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</si>
  <si>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</si>
  <si>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</si>
  <si>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</si>
  <si>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</si>
  <si>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</si>
  <si>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</si>
  <si>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</si>
  <si>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</si>
  <si>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</si>
  <si>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</si>
  <si>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</si>
  <si>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</si>
  <si>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</si>
  <si>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</si>
  <si>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</si>
  <si>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</si>
  <si>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</si>
  <si>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</si>
  <si>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</si>
  <si>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</si>
  <si>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</si>
  <si>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RES_NULL_PLACE_HOL12</t>
  </si>
  <si>
    <t>RES_NULL_PLACE_HOL13</t>
  </si>
  <si>
    <t>RES_NULL_PLACE_HOL14</t>
  </si>
  <si>
    <t>RES_NULL_PLACE_HOL15</t>
  </si>
  <si>
    <t>RES_NULL_PLACE_HOL16</t>
  </si>
  <si>
    <t>RES_NULL_PLACE_HOL17</t>
  </si>
  <si>
    <t>RES_NULL_PLACE_HOL18</t>
  </si>
  <si>
    <t>RES_NULL_PLACE_HOL19</t>
  </si>
  <si>
    <t>RES_NULL_PLACE_HOL20</t>
  </si>
  <si>
    <t>RES_NULL_PLACE_HOL21</t>
  </si>
  <si>
    <t>RES_NULL_PLACE_HOL22</t>
  </si>
  <si>
    <t>RES_NULL_PLACE_HOL23</t>
  </si>
  <si>
    <t>RES_NULL_PLACE_HOL24</t>
  </si>
  <si>
    <t>RES_NULL_PLACE_HOL25</t>
  </si>
  <si>
    <t>RES_NULL_PLACE_HOL26</t>
  </si>
  <si>
    <t>RES_NULL_PLACE_HOL27</t>
  </si>
  <si>
    <t>RES_NULL_PLACE_HOL28</t>
  </si>
  <si>
    <t>RES_NULL_PLACE_HOL29</t>
  </si>
  <si>
    <t>RES_NULL_PLACE_HOL30</t>
  </si>
  <si>
    <t>RES_NULL_PLACE_HOL31</t>
  </si>
  <si>
    <t>RES_NULL_PLACE_HOL32</t>
  </si>
  <si>
    <t>RES_NULL_PLACE_HOL33</t>
  </si>
  <si>
    <t>RES_NULL_PLACE_HOL34</t>
  </si>
  <si>
    <t>RES_NULL_PLACE_HOL35</t>
  </si>
  <si>
    <t>RES_NULL_PLACE_HOL36</t>
  </si>
  <si>
    <t>RES_NULL_PLACE_HOL37</t>
  </si>
  <si>
    <t>RES_NULL_PLACE_HOL38</t>
  </si>
  <si>
    <t>RES_NULL_PLACE_HOL39</t>
  </si>
  <si>
    <t>RES_NULL_PLACE_HOL40</t>
  </si>
  <si>
    <t>RES_NULL_PLACE_HOL41</t>
  </si>
  <si>
    <t>RES_NULL_PLACE_HOL42</t>
  </si>
  <si>
    <t>RES_NULL_PLACE_HOL43</t>
  </si>
  <si>
    <t>RES_NULL_PLACE_HOL44</t>
  </si>
  <si>
    <t>RES_NULL_PLACE_HOL45</t>
  </si>
  <si>
    <t>RES_NULL_PLACE_HOL46</t>
  </si>
  <si>
    <t>RES_NULL_PLACE_HOL47</t>
  </si>
  <si>
    <t>RES_NULL_PLACE_HOL48</t>
  </si>
  <si>
    <t>RES_NULL_PLACE_HOL49</t>
  </si>
  <si>
    <t>RES_NULL_PLACE_HOL50</t>
  </si>
  <si>
    <t>RES_NULL_PLACE_HOL51</t>
  </si>
  <si>
    <t>RES_NULL_PLACE_HOL52</t>
  </si>
  <si>
    <t>RES_NULL_PLACE_HOL53</t>
  </si>
  <si>
    <t>RES_NULL_PLACE_HOL54</t>
  </si>
  <si>
    <t>RES_NULL_PLACE_HOL55</t>
  </si>
  <si>
    <t>RES_NULL_PLACE_HOL56</t>
  </si>
  <si>
    <t>RES_NULL_PLACE_HOL57</t>
  </si>
  <si>
    <t>RES_NULL_PLACE_HOL58</t>
  </si>
  <si>
    <t>RES_NULL_PLACE_HOL59</t>
  </si>
  <si>
    <t>RES_NULL_PLACE_HOL60</t>
  </si>
  <si>
    <t>RES_NULL_PLACE_HOL61</t>
  </si>
  <si>
    <t>RES_NULL_PLACE_HOL62</t>
  </si>
  <si>
    <t>RES_NULL_PLACE_HOL63</t>
  </si>
  <si>
    <t>RES_NULL_PLACE_HOL64</t>
  </si>
  <si>
    <t>RES_NULL_PLACE_HOL65</t>
  </si>
  <si>
    <t>RES_NULL_PLACE_HOL66</t>
  </si>
  <si>
    <t>RES_NULL_PLACE_HOL67</t>
  </si>
  <si>
    <t>RES_NULL_PLACE_HOL68</t>
  </si>
  <si>
    <t>RES_NULL_PLACE_HOL69</t>
  </si>
  <si>
    <t>RES_NULL_PLACE_HOL70</t>
  </si>
  <si>
    <t>RES_NULL_PLACE_HOL71</t>
  </si>
  <si>
    <t>RES_NULL_PLACE_HOL72</t>
  </si>
  <si>
    <t>RES_NULL_PLACE_HOL73</t>
  </si>
  <si>
    <t>RES_NULL_PLACE_HOL74</t>
  </si>
  <si>
    <t>RES_NULL_PLACE_HOL75</t>
  </si>
  <si>
    <t>RES_NULL_PLACE_HOL76</t>
  </si>
  <si>
    <t>RES_NULL_PLACE_HOL77</t>
  </si>
  <si>
    <t>RES_NULL_PLACE_HOL78</t>
  </si>
  <si>
    <t>RES_NULL_PLACE_HOL79</t>
  </si>
  <si>
    <t>RES_NULL_PLACE_HOL80</t>
  </si>
  <si>
    <t>RES_NULL_PLACE_HOL81</t>
  </si>
  <si>
    <t>RES_NULL_PLACE_HOL82</t>
  </si>
  <si>
    <t>RES_NULL_PLACE_HOL83</t>
  </si>
  <si>
    <t>RES_NULL_PLACE_HOL84</t>
  </si>
  <si>
    <t>RES_NULL_PLACE_HOL85</t>
  </si>
  <si>
    <t>RES_NULL_PLACE_HOL86</t>
  </si>
  <si>
    <t>RES_NULL_PLACE_HOL87</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</si>
  <si>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</si>
  <si>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</si>
  <si>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</si>
  <si>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</si>
  <si>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</si>
  <si>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</si>
  <si>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</si>
  <si>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</si>
  <si>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</si>
  <si>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</si>
  <si>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</si>
  <si>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</si>
  <si>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</si>
  <si>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</si>
  <si>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</si>
  <si>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</si>
  <si>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</si>
  <si>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</si>
  <si>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</si>
  <si>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</si>
  <si>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</si>
  <si>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</si>
  <si>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</si>
  <si>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</si>
  <si>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</si>
  <si>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</si>
  <si>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</si>
  <si>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</si>
  <si>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</si>
  <si>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</si>
  <si>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</si>
  <si>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</si>
  <si>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</si>
  <si>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</si>
  <si>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</si>
  <si>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</si>
  <si>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</si>
  <si>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</si>
  <si>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</si>
  <si>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</si>
  <si>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</si>
  <si>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</si>
  <si>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</si>
  <si>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</si>
  <si>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</si>
  <si>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</si>
  <si>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</si>
  <si>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</si>
  <si>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</si>
  <si>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</si>
  <si>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</si>
  <si>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</si>
  <si>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</si>
  <si>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</si>
  <si>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</si>
  <si>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</si>
  <si>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</si>
  <si>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</si>
  <si>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</si>
  <si>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</si>
  <si>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</si>
  <si>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</si>
  <si>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</si>
  <si>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</si>
  <si>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</si>
  <si>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</si>
  <si>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</si>
  <si>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</si>
  <si>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</si>
  <si>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</si>
  <si>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</si>
  <si>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</si>
  <si>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</si>
  <si>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</si>
  <si>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</si>
  <si>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</si>
  <si>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</si>
  <si>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</si>
  <si>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</si>
  <si>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</si>
  <si>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</si>
  <si>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</si>
  <si>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</si>
  <si>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</si>
  <si>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</si>
  <si>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</si>
  <si>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</si>
  <si>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</si>
  <si>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</si>
  <si>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</si>
  <si>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</si>
  <si>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</si>
  <si>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</si>
  <si>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</si>
  <si>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</si>
  <si>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</si>
  <si>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</si>
  <si>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</si>
  <si>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</si>
  <si>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</si>
  <si>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</si>
  <si>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</si>
  <si>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</si>
  <si>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</si>
  <si>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</si>
  <si>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</si>
  <si>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</si>
  <si>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</si>
  <si>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</si>
  <si>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</si>
  <si>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</si>
  <si>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</si>
  <si>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</si>
  <si>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</si>
  <si>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</si>
  <si>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</si>
  <si>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</si>
  <si>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</si>
  <si>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</si>
  <si>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</si>
  <si>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</si>
  <si>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</si>
  <si>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</si>
  <si>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</si>
  <si>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</si>
  <si>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</si>
  <si>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</si>
  <si>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</si>
  <si>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</si>
  <si>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</si>
  <si>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</si>
  <si>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</si>
  <si>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</si>
  <si>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</si>
  <si>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</si>
  <si>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</si>
  <si>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</si>
  <si>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</si>
  <si>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</si>
  <si>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</si>
  <si>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</si>
  <si>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</si>
  <si>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</si>
  <si>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</si>
  <si>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</si>
  <si>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</si>
  <si>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</si>
  <si>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</si>
  <si>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</si>
  <si>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</si>
  <si>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</si>
  <si>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</si>
  <si>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</si>
  <si>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</si>
  <si>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</si>
  <si>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</si>
  <si>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</si>
  <si>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</si>
  <si>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</si>
  <si>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</si>
  <si>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</si>
  <si>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</si>
  <si>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</si>
  <si>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</si>
  <si>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</si>
  <si>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</si>
  <si>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</si>
  <si>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</si>
  <si>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</si>
  <si>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</si>
  <si>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</si>
  <si>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</si>
  <si>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</si>
  <si>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</si>
  <si>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</si>
  <si>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</si>
  <si>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</si>
  <si>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</si>
  <si>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</si>
  <si>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</si>
  <si>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</si>
  <si>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</si>
  <si>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</si>
  <si>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</si>
  <si>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</si>
  <si>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</si>
  <si>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</si>
  <si>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</si>
  <si>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</si>
  <si>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</si>
  <si>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</si>
  <si>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</si>
  <si>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</si>
  <si>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</si>
  <si>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</si>
  <si>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</si>
  <si>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</si>
  <si>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</si>
  <si>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</si>
  <si>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</si>
  <si>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</si>
  <si>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</si>
  <si>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</si>
  <si>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</si>
  <si>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</si>
  <si>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</si>
  <si>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</si>
  <si>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</si>
  <si>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</si>
  <si>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</si>
  <si>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</si>
  <si>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</si>
  <si>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</si>
  <si>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</si>
  <si>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</si>
  <si>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</si>
  <si>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</si>
  <si>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</si>
  <si>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</si>
  <si>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</si>
  <si>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</si>
  <si>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</si>
  <si>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</si>
  <si>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</si>
  <si>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</si>
  <si>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</si>
  <si>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</si>
  <si>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</si>
  <si>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</si>
  <si>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</si>
  <si>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</si>
  <si>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</si>
  <si>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</si>
  <si>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</si>
  <si>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</si>
  <si>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</si>
  <si>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</si>
  <si>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</si>
  <si>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</si>
  <si>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</si>
  <si>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</si>
  <si>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</si>
  <si>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</si>
  <si>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</si>
  <si>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</si>
  <si>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</si>
  <si>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</si>
  <si>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</si>
  <si>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</si>
  <si>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</si>
  <si>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</si>
  <si>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</si>
  <si>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</si>
  <si>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</si>
  <si>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</si>
  <si>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</si>
  <si>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</si>
  <si>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</si>
  <si>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</si>
  <si>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</si>
  <si>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</si>
  <si>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</si>
  <si>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</si>
  <si>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</si>
  <si>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</si>
  <si>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</si>
  <si>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</si>
  <si>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</si>
  <si>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</si>
  <si>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</si>
  <si>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</si>
  <si>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</si>
  <si>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</si>
  <si>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</si>
  <si>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</si>
  <si>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</si>
  <si>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</si>
  <si>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</si>
  <si>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</si>
  <si>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</si>
  <si>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</si>
  <si>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</si>
  <si>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</si>
  <si>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</si>
  <si>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</si>
  <si>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</si>
  <si>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</si>
  <si>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</si>
  <si>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</si>
  <si>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</si>
  <si>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</si>
  <si>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</si>
  <si>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</si>
  <si>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</si>
  <si>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</si>
  <si>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</si>
  <si>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</si>
  <si>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</si>
  <si>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</si>
  <si>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</si>
  <si>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</si>
  <si>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</si>
  <si>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</si>
  <si>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</si>
  <si>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</si>
  <si>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</si>
  <si>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</si>
  <si>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</si>
  <si>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</si>
  <si>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</si>
  <si>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</si>
  <si>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</si>
  <si>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</si>
  <si>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</si>
  <si>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</si>
  <si>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</si>
  <si>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</si>
  <si>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</si>
  <si>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</si>
  <si>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</si>
  <si>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</si>
  <si>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</si>
  <si>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</si>
  <si>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</si>
  <si>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</si>
  <si>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</si>
  <si>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</si>
  <si>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</si>
  <si>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</si>
  <si>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</si>
  <si>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</si>
  <si>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</si>
  <si>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</si>
  <si>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</si>
  <si>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</si>
  <si>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</si>
  <si>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</si>
  <si>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</si>
  <si>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</si>
  <si>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</si>
  <si>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</si>
  <si>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</si>
  <si>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</si>
  <si>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</si>
  <si>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</si>
  <si>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</si>
  <si>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</si>
  <si>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</si>
  <si>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</si>
  <si>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</si>
  <si>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</si>
  <si>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</si>
  <si>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</si>
  <si>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</si>
  <si>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</si>
  <si>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</si>
  <si>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</si>
  <si>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</si>
  <si>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</si>
  <si>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</si>
  <si>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</si>
  <si>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</si>
  <si>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</si>
  <si>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</si>
  <si>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</si>
  <si>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</si>
  <si>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</si>
  <si>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</si>
  <si>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</si>
  <si>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</si>
  <si>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</si>
  <si>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</si>
  <si>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</si>
  <si>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</si>
  <si>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</si>
  <si>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</si>
  <si>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</si>
  <si>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</si>
  <si>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</si>
  <si>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</si>
  <si>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</si>
  <si>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</si>
  <si>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</si>
  <si>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</si>
  <si>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</si>
  <si>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</si>
  <si>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</si>
  <si>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</si>
  <si>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</si>
  <si>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</si>
  <si>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</si>
  <si>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</si>
  <si>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</si>
  <si>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</si>
  <si>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</si>
  <si>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</si>
  <si>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</si>
  <si>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</si>
  <si>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</si>
  <si>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</si>
  <si>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</si>
  <si>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</si>
  <si>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</si>
  <si>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</si>
  <si>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</si>
  <si>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</si>
  <si>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</si>
  <si>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</si>
  <si>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</si>
  <si>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</si>
  <si>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</si>
  <si>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</si>
  <si>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</si>
  <si>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</si>
  <si>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</si>
  <si>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</si>
  <si>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</si>
  <si>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</si>
  <si>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</si>
  <si>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</si>
  <si>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</si>
  <si>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</si>
  <si>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</si>
  <si>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</si>
  <si>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</si>
  <si>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</si>
  <si>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</si>
  <si>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</si>
  <si>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</si>
  <si>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</si>
  <si>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</si>
  <si>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</si>
  <si>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</si>
  <si>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</si>
  <si>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</si>
  <si>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</si>
  <si>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</si>
  <si>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</si>
  <si>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</si>
  <si>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</si>
  <si>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</si>
  <si>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</si>
  <si>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</si>
  <si>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</si>
  <si>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</si>
  <si>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</si>
  <si>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</si>
  <si>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</si>
  <si>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</si>
  <si>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</si>
  <si>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</si>
  <si>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</si>
  <si>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</si>
  <si>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</si>
  <si>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</si>
  <si>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</si>
  <si>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</si>
  <si>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</si>
  <si>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</si>
  <si>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</si>
  <si>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</si>
  <si>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</si>
  <si>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</si>
  <si>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</si>
  <si>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</si>
  <si>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</si>
  <si>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</si>
  <si>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</si>
  <si>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</si>
  <si>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</si>
  <si>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</si>
  <si>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</si>
  <si>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</si>
  <si>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</si>
  <si>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</si>
  <si>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</si>
  <si>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</si>
  <si>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</si>
  <si>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</si>
  <si>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</si>
  <si>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</si>
  <si>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</si>
  <si>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</si>
  <si>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</si>
  <si>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</si>
  <si>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</si>
  <si>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</si>
  <si>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</si>
  <si>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</si>
  <si>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</si>
  <si>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</si>
  <si>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</si>
  <si>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</si>
  <si>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</si>
  <si>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</si>
  <si>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</si>
  <si>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</si>
  <si>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</si>
  <si>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</si>
  <si>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</si>
  <si>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</si>
  <si>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</si>
  <si>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</si>
  <si>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</si>
  <si>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</si>
  <si>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</si>
  <si>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</si>
  <si>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</si>
  <si>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</si>
  <si>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</si>
  <si>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</si>
  <si>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</si>
  <si>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</si>
  <si>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</si>
  <si>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</si>
  <si>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</si>
  <si>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</si>
  <si>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</si>
  <si>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</si>
  <si>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</si>
  <si>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</si>
  <si>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</si>
  <si>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</si>
  <si>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</si>
  <si>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</si>
  <si>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</si>
  <si>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</si>
  <si>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</si>
  <si>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</si>
  <si>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</si>
  <si>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</si>
  <si>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</si>
  <si>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</si>
  <si>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</si>
  <si>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</si>
  <si>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</si>
  <si>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</si>
  <si>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</si>
  <si>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</si>
  <si>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</si>
  <si>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</si>
  <si>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</si>
  <si>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</si>
  <si>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</si>
  <si>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</si>
  <si>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</si>
  <si>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</si>
  <si>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</si>
  <si>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</si>
  <si>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</si>
  <si>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</si>
  <si>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</si>
  <si>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</si>
  <si>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</si>
  <si>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</si>
  <si>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</si>
  <si>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</si>
  <si>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</si>
  <si>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</si>
  <si>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</si>
  <si>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</si>
  <si>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</si>
  <si>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</si>
  <si>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</si>
  <si>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</si>
  <si>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</si>
  <si>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</si>
  <si>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</si>
  <si>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</si>
  <si>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</si>
  <si>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</si>
  <si>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</si>
  <si>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</si>
  <si>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</si>
  <si>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</si>
  <si>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</si>
  <si>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</si>
  <si>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</si>
  <si>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</si>
  <si>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</si>
  <si>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</si>
  <si>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</si>
  <si>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</si>
  <si>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</si>
  <si>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</si>
  <si>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</si>
  <si>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</si>
  <si>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</si>
  <si>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</si>
  <si>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</si>
  <si>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</si>
  <si>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</si>
  <si>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</si>
  <si>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</si>
  <si>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</si>
  <si>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</si>
  <si>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</si>
  <si>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</si>
  <si>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</si>
  <si>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</si>
  <si>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</si>
  <si>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</si>
  <si>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</si>
  <si>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</si>
  <si>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</si>
  <si>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</si>
  <si>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</si>
  <si>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</si>
  <si>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</si>
  <si>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</si>
  <si>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</si>
  <si>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</si>
  <si>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</si>
  <si>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</si>
  <si>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</si>
  <si>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</si>
  <si>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</si>
  <si>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</si>
  <si>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</si>
  <si>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</si>
  <si>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</si>
  <si>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</si>
  <si>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</si>
  <si>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</si>
  <si>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</si>
  <si>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</si>
  <si>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</si>
  <si>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</si>
  <si>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</si>
  <si>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</si>
  <si>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</si>
  <si>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</si>
  <si>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</si>
  <si>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</si>
  <si>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</si>
  <si>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</si>
  <si>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</si>
  <si>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</si>
  <si>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</si>
  <si>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</si>
  <si>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</si>
  <si>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</si>
  <si>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</si>
  <si>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</si>
  <si>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</si>
  <si>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</si>
  <si>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</si>
  <si>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</si>
  <si>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</si>
  <si>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</si>
  <si>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</si>
  <si>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</si>
  <si>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</si>
  <si>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</si>
  <si>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</si>
  <si>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</si>
  <si>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</si>
  <si>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</si>
  <si>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</si>
  <si>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</si>
  <si>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</si>
  <si>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</si>
  <si>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</si>
  <si>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</si>
  <si>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</si>
  <si>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</si>
  <si>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</si>
  <si>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</si>
  <si>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</si>
  <si>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</si>
  <si>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</si>
  <si>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t>Added additional oil resource</t>
  </si>
  <si>
    <t>Reduced initial sensor range until sensor turret</t>
  </si>
  <si>
    <t>Added Ultimate Scavengers</t>
  </si>
  <si>
    <t>Added more guard towers near base1</t>
  </si>
  <si>
    <t>Added mortar trucks</t>
  </si>
  <si>
    <t>Added more droids every where</t>
  </si>
  <si>
    <t>Added more bunkers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</si>
  <si>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</si>
  <si>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</si>
  <si>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</si>
  <si>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</si>
  <si>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</si>
  <si>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</si>
  <si>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</si>
  <si>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</si>
  <si>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</si>
  <si>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</si>
  <si>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</si>
  <si>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</si>
  <si>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</si>
  <si>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</si>
  <si>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</si>
  <si>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</si>
  <si>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</si>
  <si>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</si>
  <si>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</si>
  <si>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</si>
  <si>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</si>
  <si>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</si>
  <si>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</si>
  <si>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</si>
  <si>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</si>
  <si>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</si>
  <si>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</si>
  <si>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</si>
  <si>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</si>
  <si>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</si>
  <si>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</si>
  <si>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</si>
  <si>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</si>
  <si>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</si>
  <si>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</si>
  <si>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</si>
  <si>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</si>
  <si>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</si>
  <si>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</si>
  <si>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</si>
  <si>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</si>
  <si>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</si>
  <si>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</si>
  <si>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</si>
  <si>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</si>
  <si>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</si>
  <si>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</si>
  <si>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</si>
  <si>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</si>
  <si>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</si>
  <si>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</si>
  <si>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</si>
  <si>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</si>
  <si>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</si>
  <si>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</si>
  <si>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</si>
  <si>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</si>
  <si>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</si>
  <si>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</si>
  <si>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</si>
  <si>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</si>
  <si>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</si>
  <si>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</si>
  <si>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</si>
  <si>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</si>
  <si>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</si>
  <si>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</si>
  <si>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</si>
  <si>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</si>
  <si>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</si>
  <si>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</si>
  <si>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</si>
  <si>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</si>
  <si>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</si>
  <si>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</si>
  <si>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</si>
  <si>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</si>
  <si>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</si>
  <si>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</si>
  <si>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</si>
  <si>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</si>
  <si>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</si>
  <si>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</si>
  <si>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</si>
  <si>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</si>
  <si>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</si>
  <si>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</si>
  <si>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</si>
  <si>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</si>
  <si>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</si>
  <si>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</si>
  <si>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</si>
  <si>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</si>
  <si>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</si>
  <si>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</si>
  <si>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</si>
  <si>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</si>
  <si>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</si>
  <si>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</si>
  <si>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</si>
  <si>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</si>
  <si>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</si>
  <si>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</si>
  <si>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</si>
  <si>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</si>
  <si>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</si>
  <si>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</si>
  <si>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</si>
  <si>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</si>
  <si>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</si>
  <si>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</si>
  <si>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</si>
  <si>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</si>
  <si>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</si>
  <si>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</si>
  <si>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</si>
  <si>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</si>
  <si>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</si>
  <si>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</si>
  <si>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</si>
  <si>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</si>
  <si>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</si>
  <si>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</si>
  <si>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</si>
  <si>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</si>
  <si>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</si>
  <si>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</si>
  <si>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</si>
  <si>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</si>
  <si>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</si>
  <si>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</si>
  <si>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</si>
  <si>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</si>
  <si>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</si>
  <si>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</si>
  <si>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</si>
  <si>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</si>
  <si>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</si>
  <si>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</si>
  <si>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</si>
  <si>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</si>
  <si>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</si>
  <si>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</si>
  <si>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</si>
  <si>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</si>
  <si>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</si>
  <si>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</si>
  <si>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</si>
  <si>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</si>
  <si>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</si>
  <si>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</si>
  <si>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</si>
  <si>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</si>
  <si>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</si>
  <si>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</si>
  <si>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</si>
  <si>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</si>
  <si>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</si>
  <si>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</si>
  <si>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</si>
  <si>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</si>
  <si>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</si>
  <si>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</si>
  <si>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</si>
  <si>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</si>
  <si>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</si>
  <si>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</si>
  <si>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</si>
  <si>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</si>
  <si>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</si>
  <si>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</si>
  <si>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</si>
  <si>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</si>
  <si>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</si>
  <si>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</si>
  <si>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</si>
  <si>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</si>
  <si>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</si>
  <si>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</si>
  <si>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</si>
  <si>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</si>
  <si>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</si>
  <si>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</si>
  <si>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</si>
  <si>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</si>
  <si>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</si>
  <si>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</si>
  <si>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</si>
  <si>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</si>
  <si>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</si>
  <si>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</si>
  <si>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</si>
  <si>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</si>
  <si>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</si>
  <si>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</si>
  <si>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</si>
  <si>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</si>
  <si>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</si>
  <si>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</si>
  <si>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</si>
  <si>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</si>
  <si>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</si>
  <si>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</si>
  <si>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</si>
  <si>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</si>
  <si>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</si>
  <si>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</si>
  <si>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</si>
  <si>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</si>
  <si>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</si>
  <si>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</si>
  <si>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</si>
  <si>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</si>
  <si>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</si>
  <si>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</si>
  <si>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</si>
  <si>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</si>
  <si>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</si>
  <si>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</si>
  <si>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</si>
  <si>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</si>
  <si>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</si>
  <si>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</si>
  <si>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</si>
  <si>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</si>
  <si>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</si>
  <si>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</si>
  <si>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</si>
  <si>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Heavy AA Site</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</si>
  <si>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</si>
  <si>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</si>
  <si>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</si>
  <si>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</si>
  <si>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</si>
  <si>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</si>
  <si>
    <t>{</t>
  </si>
  <si>
    <t>pos: [11200, 1472]</t>
  </si>
  <si>
    <t>},</t>
  </si>
  <si>
    <t>pos: [1728, 11456]</t>
  </si>
  <si>
    <t>pos: [11776, 1536]</t>
  </si>
  <si>
    <t>pos: [1600, 8000]</t>
  </si>
  <si>
    <t>pos: [4160, 8128]</t>
  </si>
  <si>
    <t>pos: [5056, 10560]</t>
  </si>
  <si>
    <t>pos: [10432, 11456]</t>
  </si>
  <si>
    <t>pos: [11328, 6976]</t>
  </si>
  <si>
    <t>pos: [10432, 9664]</t>
  </si>
  <si>
    <t>pos: [8896, 4032]</t>
  </si>
  <si>
    <t>pos: [9408, 5184]</t>
  </si>
  <si>
    <t>pos: [4800, 5696]</t>
  </si>
  <si>
    <t>pos: [1344, 1600]</t>
  </si>
  <si>
    <t>pos: [5824, 832]</t>
  </si>
  <si>
    <t>pos: [2496, 2624]</t>
  </si>
  <si>
    <t>pos: [704, 4160]</t>
  </si>
  <si>
    <t>pos: [1728, 2752]</t>
  </si>
  <si>
    <t>pos: [1984, 2368]</t>
  </si>
  <si>
    <t>pos: [8640, 4288]</t>
  </si>
  <si>
    <t>pos: [3008, 8768]</t>
  </si>
  <si>
    <t>pos: [10816, 11328]</t>
  </si>
  <si>
    <t>pos: [6208, 11456]</t>
  </si>
  <si>
    <t>pos: [7616, 11456]</t>
  </si>
  <si>
    <t>pos: [1856, 10944]</t>
  </si>
  <si>
    <t>pos: [1856, 11584]</t>
  </si>
  <si>
    <t>pos1: [11008, 1280],</t>
  </si>
  <si>
    <t>pos2: [11264, 1536]</t>
  </si>
  <si>
    <t>pos1: [128, 128],</t>
  </si>
  <si>
    <t>pos2: [3712, 3584]</t>
  </si>
  <si>
    <t>pos1: [6016, 2304],</t>
  </si>
  <si>
    <t>pos2: [9728, 6144]</t>
  </si>
  <si>
    <t>pos1: [0, 7168],</t>
  </si>
  <si>
    <t>pos2: [4864, 12160]</t>
  </si>
  <si>
    <t>pos1: [9728, 6800],</t>
  </si>
  <si>
    <t>pos2: [12032, 12032]</t>
  </si>
  <si>
    <t>pos1: [5376, 9472],</t>
  </si>
  <si>
    <t>pos2: [8576, 12032]</t>
  </si>
  <si>
    <t>pos1: [8576, 0],</t>
  </si>
  <si>
    <t>pos2: [9216, 2560]</t>
  </si>
  <si>
    <t>pos1: [8704, 2432],</t>
  </si>
  <si>
    <t>pos2: [12160, 2816]</t>
  </si>
  <si>
    <t>pos1: [10112, 512],</t>
  </si>
  <si>
    <t>pos2: [11776, 2304]</t>
  </si>
  <si>
    <t>pos1: [6912, 128],</t>
  </si>
  <si>
    <t>pos2: [8960, 1920]</t>
  </si>
  <si>
    <t>pos1: [1408, 11392],</t>
  </si>
  <si>
    <t>pos2: [1792, 11648]</t>
  </si>
  <si>
    <t>pos:</t>
  </si>
  <si>
    <t>[10432,</t>
  </si>
  <si>
    <t>[10816,</t>
  </si>
  <si>
    <t>[11200,</t>
  </si>
  <si>
    <t>[11328,</t>
  </si>
  <si>
    <t>[11776,</t>
  </si>
  <si>
    <t>[1344,</t>
  </si>
  <si>
    <t>[1600,</t>
  </si>
  <si>
    <t>[1728,</t>
  </si>
  <si>
    <t>[1856,</t>
  </si>
  <si>
    <t>[1984,</t>
  </si>
  <si>
    <t>[2496,</t>
  </si>
  <si>
    <t>[3008,</t>
  </si>
  <si>
    <t>[4160,</t>
  </si>
  <si>
    <t>[4800,</t>
  </si>
  <si>
    <t>[5056,</t>
  </si>
  <si>
    <t>[5824,</t>
  </si>
  <si>
    <t>[6208,</t>
  </si>
  <si>
    <t>[704,</t>
  </si>
  <si>
    <t>[7616,</t>
  </si>
  <si>
    <t>[8640,</t>
  </si>
  <si>
    <t>[8896,</t>
  </si>
  <si>
    <t>[9408,</t>
  </si>
  <si>
    <t>pos1:</t>
  </si>
  <si>
    <t>[0,</t>
  </si>
  <si>
    <t>[10112,</t>
  </si>
  <si>
    <t>[11008,</t>
  </si>
  <si>
    <t>[128,</t>
  </si>
  <si>
    <t>[1408,</t>
  </si>
  <si>
    <t>[5376,</t>
  </si>
  <si>
    <t>[6016,</t>
  </si>
  <si>
    <t>[6912,</t>
  </si>
  <si>
    <t>[8576,</t>
  </si>
  <si>
    <t>[8704,</t>
  </si>
  <si>
    <t>[9728,</t>
  </si>
  <si>
    <t>pos2:</t>
  </si>
  <si>
    <t>[11264,</t>
  </si>
  <si>
    <t>[12032,</t>
  </si>
  <si>
    <t>[12160,</t>
  </si>
  <si>
    <t>[1792,</t>
  </si>
  <si>
    <t>[3712,</t>
  </si>
  <si>
    <t>[4864,</t>
  </si>
  <si>
    <t>[8960,</t>
  </si>
  <si>
    <t>[9216,</t>
  </si>
  <si>
    <t>,</t>
  </si>
  <si>
    <t>30456]</t>
  </si>
  <si>
    <t>28664]</t>
  </si>
  <si>
    <t>30328]</t>
  </si>
  <si>
    <t>20472]</t>
  </si>
  <si>
    <t>25976]</t>
  </si>
  <si>
    <t>20536]</t>
  </si>
  <si>
    <t>20600]</t>
  </si>
  <si>
    <t>27000]</t>
  </si>
  <si>
    <t>21752]</t>
  </si>
  <si>
    <t>29944]</t>
  </si>
  <si>
    <t>30584]</t>
  </si>
  <si>
    <t>21368]</t>
  </si>
  <si>
    <t>21624]</t>
  </si>
  <si>
    <t>27768]</t>
  </si>
  <si>
    <t>27128]</t>
  </si>
  <si>
    <t>24696]</t>
  </si>
  <si>
    <t>29560]</t>
  </si>
  <si>
    <t>19832]</t>
  </si>
  <si>
    <t>23160]</t>
  </si>
  <si>
    <t>23288]</t>
  </si>
  <si>
    <t>23032]</t>
  </si>
  <si>
    <t>24184]</t>
  </si>
  <si>
    <t>21304]</t>
  </si>
  <si>
    <t>31032]</t>
  </si>
  <si>
    <t>21816]</t>
  </si>
  <si>
    <t>30648]</t>
  </si>
  <si>
    <t>22584]</t>
  </si>
  <si>
    <t>31160]</t>
  </si>
  <si>
    <t>20920]</t>
  </si>
  <si>
    <t>21560]</t>
  </si>
  <si>
    <t>25144]</t>
  </si>
  <si>
    <t>]</t>
  </si>
  <si>
    <t>26168],</t>
  </si>
  <si>
    <t>19512],</t>
  </si>
  <si>
    <t>20280],</t>
  </si>
  <si>
    <t>19128],</t>
  </si>
  <si>
    <t>30392],</t>
  </si>
  <si>
    <t>28472],</t>
  </si>
  <si>
    <t>21304],</t>
  </si>
  <si>
    <t>19000],</t>
  </si>
  <si>
    <t>21432],</t>
  </si>
  <si>
    <t>25800],</t>
  </si>
  <si>
    <t>"position_0": {</t>
  </si>
  <si>
    <t>"position_1": {</t>
  </si>
  <si>
    <t>"position_2": {</t>
  </si>
  <si>
    <t>"position_3": {</t>
  </si>
  <si>
    <t>"position_4": {</t>
  </si>
  <si>
    <t>"position_5": {</t>
  </si>
  <si>
    <t>"position_6": {</t>
  </si>
  <si>
    <t>"position_7": {</t>
  </si>
  <si>
    <t>"position_8": {</t>
  </si>
  <si>
    <t>"position_9": {</t>
  </si>
  <si>
    <t>"position_10": {</t>
  </si>
  <si>
    <t>"position_11": {</t>
  </si>
  <si>
    <t>"position_12": {</t>
  </si>
  <si>
    <t>"position_13": {</t>
  </si>
  <si>
    <t>"position_14": {</t>
  </si>
  <si>
    <t>"position_15": {</t>
  </si>
  <si>
    <t>"position_16": {</t>
  </si>
  <si>
    <t>"position_17": {</t>
  </si>
  <si>
    <t>"position_18": {</t>
  </si>
  <si>
    <t>"position_19": {</t>
  </si>
  <si>
    <t>"position_20": {</t>
  </si>
  <si>
    <t>"position_21": {</t>
  </si>
  <si>
    <t>"position_22": {</t>
  </si>
  <si>
    <t>"position_23": {</t>
  </si>
  <si>
    <t>"position_24": {</t>
  </si>
  <si>
    <t>"position_25": {</t>
  </si>
  <si>
    <t>"position_26": {</t>
  </si>
  <si>
    <t>"area_0": {</t>
  </si>
  <si>
    <t>"area_1": {</t>
  </si>
  <si>
    <t>"area_2": {</t>
  </si>
  <si>
    <t>"area_3": {</t>
  </si>
  <si>
    <t>"area_4": {</t>
  </si>
  <si>
    <t>"area_5": {</t>
  </si>
  <si>
    <t>"area_6": {</t>
  </si>
  <si>
    <t>"area_7": {</t>
  </si>
  <si>
    <t>"area_8": {</t>
  </si>
  <si>
    <t>"area_9": {</t>
  </si>
  <si>
    <t>"area_10": {</t>
  </si>
  <si>
    <t>"label": "start"position",</t>
  </si>
  <si>
    <t>"pos": [11200, 20472]</t>
  </si>
  <si>
    <t>"label": "healthRetreat"pos",</t>
  </si>
  <si>
    <t>"pos": [1728, 30456]</t>
  </si>
  <si>
    <t>"label": "transportEntryExit",</t>
  </si>
  <si>
    <t>"pos": [11776, 20536]</t>
  </si>
  <si>
    <t>"label": "SWRetreat",</t>
  </si>
  <si>
    <t>"label": "SWPatrol"pos1",</t>
  </si>
  <si>
    <t>"pos": [1600, 27000]</t>
  </si>
  <si>
    <t>"label": "SWPatrol"pos2",</t>
  </si>
  <si>
    <t>"pos": [4160, 27128]</t>
  </si>
  <si>
    <t>"label": "SWPatrol"pos3",</t>
  </si>
  <si>
    <t>"pos": [5056, 29560]</t>
  </si>
  <si>
    <t>"label": "SERetreat",</t>
  </si>
  <si>
    <t>"pos": [10432, 30456]</t>
  </si>
  <si>
    <t>"label": "SEPatrol"pos1",</t>
  </si>
  <si>
    <t>"pos": [11328, 25976]</t>
  </si>
  <si>
    <t>"label": "SEPatrol"pos2",</t>
  </si>
  <si>
    <t>"pos": [10432, 28664]</t>
  </si>
  <si>
    <t>"label": "NERetreat",</t>
  </si>
  <si>
    <t>"pos": [8896, 23032]</t>
  </si>
  <si>
    <t>"label": "NEPatrol"pos1",</t>
  </si>
  <si>
    <t>"pos": [9408, 24184]</t>
  </si>
  <si>
    <t>"label": "NEPatrol"pos2",</t>
  </si>
  <si>
    <t>"pos": [4800, 24696]</t>
  </si>
  <si>
    <t>"label": "NWRetreat",</t>
  </si>
  <si>
    <t>"pos": [1344, 20600]</t>
  </si>
  <si>
    <t>"label": "NWPatrol"pos1",</t>
  </si>
  <si>
    <t>"pos": [5824, 19832]</t>
  </si>
  <si>
    <t>"label": "NWPatrol"pos2",</t>
  </si>
  <si>
    <t>"pos": [2496, 21624]</t>
  </si>
  <si>
    <t>"label": "NWPatrol"pos3",</t>
  </si>
  <si>
    <t>"pos": [704, 23160]</t>
  </si>
  <si>
    <t>"label": "NX-NWFactory1Assembly",</t>
  </si>
  <si>
    <t>"pos": [1728, 21752]</t>
  </si>
  <si>
    <t>"label": "NX-NWFactory2Assembly",</t>
  </si>
  <si>
    <t>"pos": [1984, 21368]</t>
  </si>
  <si>
    <t>"label": "NX-NEFactoryAssembly",</t>
  </si>
  <si>
    <t>"pos": [8640, 23288]</t>
  </si>
  <si>
    <t>"label": "NX-SWFactoryAssembly",</t>
  </si>
  <si>
    <t>"pos": [3008, 27768]</t>
  </si>
  <si>
    <t>"label": "NX-SEFactoryAssembly",</t>
  </si>
  <si>
    <t>"pos": [10816, 30328]</t>
  </si>
  <si>
    <t>"label": "NX-VtolFactory1Assembly",</t>
  </si>
  <si>
    <t>"pos": [6208, 30456]</t>
  </si>
  <si>
    <t>"label": "NX-VtolFactory2Assembly",</t>
  </si>
  <si>
    <t>"pos": [7616, 30456]</t>
  </si>
  <si>
    <t>"label": "NX-NWCyborgFactoryAssembly",</t>
  </si>
  <si>
    <t>"label": "NX-SWCyborgFactory1Assembly",</t>
  </si>
  <si>
    <t>"pos": [1856, 29944]</t>
  </si>
  <si>
    <t>"label": "NX-SWCyborgFactory2Assembly",</t>
  </si>
  <si>
    <t>"pos": [1856, 30584]</t>
  </si>
  <si>
    <t>"label": "landingZone",</t>
  </si>
  <si>
    <t>"pos1": [11008, 20280],</t>
  </si>
  <si>
    <t>"pos2": [11264, 20536]</t>
  </si>
  <si>
    <t>"label": "NWBaseCleanup",</t>
  </si>
  <si>
    <t>"pos1": [128, 19128],</t>
  </si>
  <si>
    <t>"pos2": [3712, 22584]</t>
  </si>
  <si>
    <t>"label": "NEBaseCleanup",</t>
  </si>
  <si>
    <t>"pos1": [6016, 21304],</t>
  </si>
  <si>
    <t>"pos2": [9728, 25144]</t>
  </si>
  <si>
    <t>"label": "SWBaseCleanup",</t>
  </si>
  <si>
    <t>"pos1": [0, 26168],</t>
  </si>
  <si>
    <t>"pos2": [4864, 31160]</t>
  </si>
  <si>
    <t>"label": "SEBaseCleanup",</t>
  </si>
  <si>
    <t>"pos1": [9728, 25800],</t>
  </si>
  <si>
    <t>"pos2": [12032, 31032]</t>
  </si>
  <si>
    <t>"label": "vtolBaseCleanup",</t>
  </si>
  <si>
    <t>"pos1": [5376, 28472],</t>
  </si>
  <si>
    <t>"pos2": [8576, 31032]</t>
  </si>
  <si>
    <t>"label": "factoryTriggerW",</t>
  </si>
  <si>
    <t>"subscriber": 0,</t>
  </si>
  <si>
    <t>"pos1": [8576, 19000],</t>
  </si>
  <si>
    <t>"pos2": [9216, 21560]</t>
  </si>
  <si>
    <t>"label": "factoryTriggerS",</t>
  </si>
  <si>
    <t>"pos1": [8704, 21432],</t>
  </si>
  <si>
    <t>"pos2": [12160, 21816]</t>
  </si>
  <si>
    <t>"label": "RTLZ",</t>
  </si>
  <si>
    <t>"pos1": [10112, 19512],</t>
  </si>
  <si>
    <t>"pos2": [11776, 21304]</t>
  </si>
  <si>
    <t>"label": "WBaseCleanup",</t>
  </si>
  <si>
    <t>"pos1": [6912, 19128],</t>
  </si>
  <si>
    <t>"pos2": [8960, 20920]</t>
  </si>
  <si>
    <t>"label": "NXlandingZone",</t>
  </si>
  <si>
    <t>"pos1": [1408, 30392],</t>
  </si>
  <si>
    <t>"pos2": [1792, 30648]</t>
  </si>
  <si>
    <t>R-Wpn-Rocket07-Tank-Killer | R-Wpn-Rocket01-LtAT-Quad</t>
  </si>
  <si>
    <t>R-Vehicle-Body02 | R-Vehicle-Body05 | R-Vehicle-Metals05</t>
  </si>
  <si>
    <t>R-Vehicle-Body11 | R-Vehicle-Body06</t>
  </si>
  <si>
    <t>R-Wpn-AAGun04 | R-Wpn-RailGun04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</si>
</sst>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69"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s>
  <fills count="69">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rgb="FF7030A0"/>
        <bgColor theme="4" tint="0.79998168889431442"/>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485">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6" fillId="51"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1" fontId="36" fillId="50" borderId="0" xfId="0" applyNumberFormat="1" applyFont="1" applyFill="1" applyBorder="1" applyAlignment="1">
      <alignment horizontal="right"/>
    </xf>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4" fillId="55" borderId="5" xfId="0" applyFont="1" applyFill="1" applyBorder="1" applyAlignment="1">
      <alignment horizontal="center"/>
    </xf>
    <xf numFmtId="0" fontId="0" fillId="61" borderId="16"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0" fontId="34" fillId="51" borderId="0" xfId="0" applyFont="1" applyFill="1" applyBorder="1" applyAlignment="1">
      <alignment horizontal="center"/>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0" fillId="17" borderId="0" xfId="0"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1" fontId="0" fillId="11" borderId="39" xfId="0" applyNumberFormat="1" applyFont="1" applyFill="1" applyBorder="1"/>
    <xf numFmtId="1" fontId="0" fillId="12" borderId="39" xfId="0" applyNumberFormat="1" applyFont="1" applyFill="1" applyBorder="1"/>
    <xf numFmtId="1" fontId="0" fillId="11" borderId="39" xfId="0" applyNumberFormat="1" applyFont="1" applyFill="1" applyBorder="1" applyAlignment="1">
      <alignment horizontal="center"/>
    </xf>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1" fontId="40" fillId="55" borderId="0" xfId="0" applyNumberFormat="1" applyFont="1" applyFill="1"/>
    <xf numFmtId="0" fontId="0" fillId="14" borderId="0" xfId="0" applyFill="1" applyBorder="1" applyAlignment="1">
      <alignment horizontal="center"/>
    </xf>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36" fillId="55" borderId="0" xfId="0" applyFont="1" applyFill="1" applyAlignment="1">
      <alignment horizontal="right"/>
    </xf>
    <xf numFmtId="0" fontId="2" fillId="55" borderId="0" xfId="0" applyFont="1" applyFill="1" applyAlignment="1">
      <alignment horizontal="right"/>
    </xf>
    <xf numFmtId="0" fontId="36" fillId="66" borderId="0" xfId="0" applyFont="1" applyFill="1" applyAlignment="1">
      <alignment horizontal="right"/>
    </xf>
    <xf numFmtId="0" fontId="1" fillId="50" borderId="0" xfId="0" applyFont="1" applyFill="1" applyAlignment="1">
      <alignment horizontal="right"/>
    </xf>
    <xf numFmtId="0" fontId="1" fillId="65" borderId="0" xfId="0" applyFont="1" applyFill="1" applyAlignment="1">
      <alignment horizontal="right"/>
    </xf>
    <xf numFmtId="0" fontId="0" fillId="13" borderId="5" xfId="0" applyFill="1" applyBorder="1"/>
    <xf numFmtId="0" fontId="12" fillId="0" borderId="0" xfId="0" applyFont="1" applyBorder="1" applyAlignment="1">
      <alignment horizontal="center"/>
    </xf>
    <xf numFmtId="0" fontId="34" fillId="55" borderId="0" xfId="0" applyFont="1" applyFill="1" applyBorder="1" applyAlignment="1">
      <alignment horizontal="center"/>
    </xf>
    <xf numFmtId="0" fontId="0" fillId="62" borderId="5" xfId="0" applyFont="1" applyFill="1" applyBorder="1" applyAlignment="1">
      <alignment horizontal="center"/>
    </xf>
    <xf numFmtId="0" fontId="34" fillId="14" borderId="0" xfId="0" applyFont="1" applyFill="1" applyBorder="1" applyAlignment="1">
      <alignment horizontal="center"/>
    </xf>
    <xf numFmtId="0" fontId="34" fillId="67" borderId="5" xfId="0" applyFont="1" applyFill="1" applyBorder="1" applyAlignment="1">
      <alignment horizontal="left"/>
    </xf>
    <xf numFmtId="0" fontId="0" fillId="11" borderId="0" xfId="0" applyFill="1" applyBorder="1" applyAlignment="1">
      <alignment horizontal="center"/>
    </xf>
    <xf numFmtId="0" fontId="12" fillId="0" borderId="0" xfId="0" applyFont="1" applyBorder="1" applyAlignment="1">
      <alignment horizontal="left"/>
    </xf>
    <xf numFmtId="0" fontId="0" fillId="5" borderId="5" xfId="0" applyFill="1" applyBorder="1" applyAlignment="1">
      <alignment horizontal="center"/>
    </xf>
    <xf numFmtId="0" fontId="34" fillId="0" borderId="44" xfId="0" applyFont="1" applyBorder="1" applyAlignment="1">
      <alignment horizontal="left"/>
    </xf>
    <xf numFmtId="0" fontId="0" fillId="13" borderId="0" xfId="0" applyFill="1" applyAlignment="1">
      <alignment horizontal="center" vertical="center"/>
    </xf>
    <xf numFmtId="0" fontId="0" fillId="2" borderId="0" xfId="0" applyFont="1" applyFill="1" applyAlignment="1">
      <alignment horizontal="center" vertical="center"/>
    </xf>
    <xf numFmtId="0" fontId="59" fillId="2" borderId="0" xfId="0" applyFont="1" applyFill="1" applyAlignment="1">
      <alignment horizontal="center" vertical="center"/>
    </xf>
    <xf numFmtId="0" fontId="0" fillId="0" borderId="4" xfId="0" applyBorder="1" applyAlignment="1">
      <alignment horizontal="center" vertical="center"/>
    </xf>
    <xf numFmtId="0" fontId="0" fillId="13" borderId="19" xfId="0" applyFont="1" applyFill="1" applyBorder="1"/>
    <xf numFmtId="0" fontId="1" fillId="67" borderId="19" xfId="0" applyFont="1" applyFill="1" applyBorder="1" applyAlignment="1">
      <alignment horizontal="right"/>
    </xf>
    <xf numFmtId="1" fontId="40" fillId="0" borderId="0" xfId="0" applyNumberFormat="1" applyFont="1" applyBorder="1" applyAlignment="1">
      <alignment horizontal="center"/>
    </xf>
    <xf numFmtId="1" fontId="40" fillId="5" borderId="0" xfId="0" applyNumberFormat="1" applyFont="1" applyFill="1" applyBorder="1"/>
    <xf numFmtId="1" fontId="0" fillId="0" borderId="0" xfId="0" applyNumberFormat="1" applyBorder="1"/>
    <xf numFmtId="0" fontId="0" fillId="17" borderId="4" xfId="0" applyFill="1" applyBorder="1"/>
    <xf numFmtId="0" fontId="0" fillId="53" borderId="5" xfId="0" applyFont="1" applyFill="1" applyBorder="1" applyAlignment="1">
      <alignment horizontal="center"/>
    </xf>
    <xf numFmtId="0" fontId="0" fillId="61" borderId="5" xfId="0" applyFont="1" applyFill="1" applyBorder="1" applyAlignment="1">
      <alignment horizontal="center"/>
    </xf>
    <xf numFmtId="0" fontId="0" fillId="55" borderId="5" xfId="0" applyFont="1" applyFill="1" applyBorder="1" applyAlignment="1">
      <alignment horizontal="left"/>
    </xf>
    <xf numFmtId="0" fontId="0" fillId="49" borderId="0"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42" fillId="68" borderId="0" xfId="0" applyFont="1" applyFill="1" applyBorder="1" applyAlignment="1">
      <alignment horizontal="center"/>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875">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none">
          <fgColor indexed="64"/>
          <bgColor indexed="65"/>
        </patternFill>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style="thin">
          <color theme="8" tint="0.39997558519241921"/>
        </top>
        <bottom style="thin">
          <color theme="8" tint="0.3999755851924192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874"/>
      <tableStyleElement type="headerRow" dxfId="4873"/>
      <tableStyleElement type="totalRow" dxfId="4872"/>
      <tableStyleElement type="firstColumn" dxfId="4871"/>
      <tableStyleElement type="lastColumn" dxfId="4870"/>
      <tableStyleElement type="firstRowStripe" dxfId="4869"/>
      <tableStyleElement type="firstColumnStripe" dxfId="4868"/>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1</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0</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1</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1</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3297</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1</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1</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51</xdr:row>
      <xdr:rowOff>3297</xdr:rowOff>
    </xdr:from>
    <xdr:to>
      <xdr:col>55</xdr:col>
      <xdr:colOff>392387</xdr:colOff>
      <xdr:row>51</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280</xdr:row>
      <xdr:rowOff>290411</xdr:rowOff>
    </xdr:from>
    <xdr:to>
      <xdr:col>55</xdr:col>
      <xdr:colOff>389596</xdr:colOff>
      <xdr:row>281</xdr:row>
      <xdr:rowOff>271793</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325</xdr:row>
      <xdr:rowOff>12743</xdr:rowOff>
    </xdr:from>
    <xdr:to>
      <xdr:col>55</xdr:col>
      <xdr:colOff>389202</xdr:colOff>
      <xdr:row>326</xdr:row>
      <xdr:rowOff>453</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188</xdr:row>
      <xdr:rowOff>285565</xdr:rowOff>
    </xdr:from>
    <xdr:to>
      <xdr:col>55</xdr:col>
      <xdr:colOff>393719</xdr:colOff>
      <xdr:row>189</xdr:row>
      <xdr:rowOff>265682</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201</xdr:row>
      <xdr:rowOff>0</xdr:rowOff>
    </xdr:from>
    <xdr:to>
      <xdr:col>55</xdr:col>
      <xdr:colOff>394399</xdr:colOff>
      <xdr:row>201</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138</xdr:row>
      <xdr:rowOff>286144</xdr:rowOff>
    </xdr:from>
    <xdr:to>
      <xdr:col>55</xdr:col>
      <xdr:colOff>394398</xdr:colOff>
      <xdr:row>139</xdr:row>
      <xdr:rowOff>271794</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167</xdr:row>
      <xdr:rowOff>286142</xdr:rowOff>
    </xdr:from>
    <xdr:to>
      <xdr:col>55</xdr:col>
      <xdr:colOff>394398</xdr:colOff>
      <xdr:row>168</xdr:row>
      <xdr:rowOff>271791</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251</xdr:row>
      <xdr:rowOff>6626</xdr:rowOff>
    </xdr:from>
    <xdr:to>
      <xdr:col>55</xdr:col>
      <xdr:colOff>393720</xdr:colOff>
      <xdr:row>252</xdr:row>
      <xdr:rowOff>0</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197</xdr:row>
      <xdr:rowOff>7097</xdr:rowOff>
    </xdr:from>
    <xdr:to>
      <xdr:col>55</xdr:col>
      <xdr:colOff>394400</xdr:colOff>
      <xdr:row>197</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4</xdr:row>
      <xdr:rowOff>0</xdr:rowOff>
    </xdr:from>
    <xdr:to>
      <xdr:col>55</xdr:col>
      <xdr:colOff>399595</xdr:colOff>
      <xdr:row>4</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241</xdr:row>
      <xdr:rowOff>0</xdr:rowOff>
    </xdr:from>
    <xdr:to>
      <xdr:col>55</xdr:col>
      <xdr:colOff>393720</xdr:colOff>
      <xdr:row>241</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232</xdr:row>
      <xdr:rowOff>0</xdr:rowOff>
    </xdr:from>
    <xdr:to>
      <xdr:col>55</xdr:col>
      <xdr:colOff>389202</xdr:colOff>
      <xdr:row>232</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151</xdr:row>
      <xdr:rowOff>0</xdr:rowOff>
    </xdr:from>
    <xdr:to>
      <xdr:col>55</xdr:col>
      <xdr:colOff>394399</xdr:colOff>
      <xdr:row>151</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38</xdr:row>
      <xdr:rowOff>0</xdr:rowOff>
    </xdr:from>
    <xdr:to>
      <xdr:col>55</xdr:col>
      <xdr:colOff>392190</xdr:colOff>
      <xdr:row>38</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182</xdr:row>
      <xdr:rowOff>11043</xdr:rowOff>
    </xdr:from>
    <xdr:to>
      <xdr:col>55</xdr:col>
      <xdr:colOff>387735</xdr:colOff>
      <xdr:row>183</xdr:row>
      <xdr:rowOff>0</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160</xdr:row>
      <xdr:rowOff>0</xdr:rowOff>
    </xdr:from>
    <xdr:to>
      <xdr:col>55</xdr:col>
      <xdr:colOff>394399</xdr:colOff>
      <xdr:row>160</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29</xdr:row>
      <xdr:rowOff>0</xdr:rowOff>
    </xdr:from>
    <xdr:to>
      <xdr:col>55</xdr:col>
      <xdr:colOff>393720</xdr:colOff>
      <xdr:row>29</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264</xdr:row>
      <xdr:rowOff>13772</xdr:rowOff>
    </xdr:from>
    <xdr:to>
      <xdr:col>55</xdr:col>
      <xdr:colOff>394399</xdr:colOff>
      <xdr:row>265</xdr:row>
      <xdr:rowOff>4618</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118</xdr:row>
      <xdr:rowOff>0</xdr:rowOff>
    </xdr:from>
    <xdr:to>
      <xdr:col>55</xdr:col>
      <xdr:colOff>394399</xdr:colOff>
      <xdr:row>118</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119</xdr:row>
      <xdr:rowOff>0</xdr:rowOff>
    </xdr:from>
    <xdr:to>
      <xdr:col>55</xdr:col>
      <xdr:colOff>394399</xdr:colOff>
      <xdr:row>119</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136</xdr:row>
      <xdr:rowOff>0</xdr:rowOff>
    </xdr:from>
    <xdr:to>
      <xdr:col>55</xdr:col>
      <xdr:colOff>388524</xdr:colOff>
      <xdr:row>136</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160</xdr:row>
      <xdr:rowOff>0</xdr:rowOff>
    </xdr:from>
    <xdr:to>
      <xdr:col>55</xdr:col>
      <xdr:colOff>396709</xdr:colOff>
      <xdr:row>160</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246</xdr:row>
      <xdr:rowOff>9535</xdr:rowOff>
    </xdr:from>
    <xdr:to>
      <xdr:col>55</xdr:col>
      <xdr:colOff>389203</xdr:colOff>
      <xdr:row>247</xdr:row>
      <xdr:rowOff>1</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133</xdr:row>
      <xdr:rowOff>7097</xdr:rowOff>
    </xdr:from>
    <xdr:to>
      <xdr:col>55</xdr:col>
      <xdr:colOff>393720</xdr:colOff>
      <xdr:row>133</xdr:row>
      <xdr:rowOff>298450</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94</xdr:row>
      <xdr:rowOff>297793</xdr:rowOff>
    </xdr:from>
    <xdr:to>
      <xdr:col>55</xdr:col>
      <xdr:colOff>393720</xdr:colOff>
      <xdr:row>95</xdr:row>
      <xdr:rowOff>279267</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160</xdr:row>
      <xdr:rowOff>0</xdr:rowOff>
    </xdr:from>
    <xdr:to>
      <xdr:col>55</xdr:col>
      <xdr:colOff>389597</xdr:colOff>
      <xdr:row>160</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160</xdr:row>
      <xdr:rowOff>0</xdr:rowOff>
    </xdr:from>
    <xdr:to>
      <xdr:col>55</xdr:col>
      <xdr:colOff>393326</xdr:colOff>
      <xdr:row>160</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113</xdr:row>
      <xdr:rowOff>855</xdr:rowOff>
    </xdr:from>
    <xdr:to>
      <xdr:col>55</xdr:col>
      <xdr:colOff>393325</xdr:colOff>
      <xdr:row>113</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147</xdr:row>
      <xdr:rowOff>0</xdr:rowOff>
    </xdr:from>
    <xdr:to>
      <xdr:col>55</xdr:col>
      <xdr:colOff>389596</xdr:colOff>
      <xdr:row>147</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114</xdr:row>
      <xdr:rowOff>1886</xdr:rowOff>
    </xdr:from>
    <xdr:to>
      <xdr:col>55</xdr:col>
      <xdr:colOff>389596</xdr:colOff>
      <xdr:row>114</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147</xdr:row>
      <xdr:rowOff>7661</xdr:rowOff>
    </xdr:from>
    <xdr:to>
      <xdr:col>55</xdr:col>
      <xdr:colOff>398523</xdr:colOff>
      <xdr:row>148</xdr:row>
      <xdr:rowOff>4618</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117</xdr:row>
      <xdr:rowOff>7097</xdr:rowOff>
    </xdr:from>
    <xdr:to>
      <xdr:col>55</xdr:col>
      <xdr:colOff>389203</xdr:colOff>
      <xdr:row>117</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266</xdr:row>
      <xdr:rowOff>297793</xdr:rowOff>
    </xdr:from>
    <xdr:to>
      <xdr:col>55</xdr:col>
      <xdr:colOff>393325</xdr:colOff>
      <xdr:row>267</xdr:row>
      <xdr:rowOff>272779</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131</xdr:row>
      <xdr:rowOff>855</xdr:rowOff>
    </xdr:from>
    <xdr:to>
      <xdr:col>55</xdr:col>
      <xdr:colOff>393325</xdr:colOff>
      <xdr:row>131</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258</xdr:row>
      <xdr:rowOff>286864</xdr:rowOff>
    </xdr:from>
    <xdr:to>
      <xdr:col>55</xdr:col>
      <xdr:colOff>389201</xdr:colOff>
      <xdr:row>259</xdr:row>
      <xdr:rowOff>265305</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207</xdr:row>
      <xdr:rowOff>0</xdr:rowOff>
    </xdr:from>
    <xdr:to>
      <xdr:col>55</xdr:col>
      <xdr:colOff>389596</xdr:colOff>
      <xdr:row>207</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169</xdr:row>
      <xdr:rowOff>0</xdr:rowOff>
    </xdr:from>
    <xdr:to>
      <xdr:col>55</xdr:col>
      <xdr:colOff>389596</xdr:colOff>
      <xdr:row>169</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346</xdr:row>
      <xdr:rowOff>12343</xdr:rowOff>
    </xdr:from>
    <xdr:to>
      <xdr:col>55</xdr:col>
      <xdr:colOff>389596</xdr:colOff>
      <xdr:row>347</xdr:row>
      <xdr:rowOff>1</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205</xdr:row>
      <xdr:rowOff>0</xdr:rowOff>
    </xdr:from>
    <xdr:to>
      <xdr:col>55</xdr:col>
      <xdr:colOff>398523</xdr:colOff>
      <xdr:row>205</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203</xdr:row>
      <xdr:rowOff>0</xdr:rowOff>
    </xdr:from>
    <xdr:to>
      <xdr:col>55</xdr:col>
      <xdr:colOff>403059</xdr:colOff>
      <xdr:row>203</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154</xdr:row>
      <xdr:rowOff>0</xdr:rowOff>
    </xdr:from>
    <xdr:to>
      <xdr:col>55</xdr:col>
      <xdr:colOff>389204</xdr:colOff>
      <xdr:row>154</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154</xdr:row>
      <xdr:rowOff>6628</xdr:rowOff>
    </xdr:from>
    <xdr:to>
      <xdr:col>55</xdr:col>
      <xdr:colOff>389204</xdr:colOff>
      <xdr:row>154</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264</xdr:row>
      <xdr:rowOff>9909</xdr:rowOff>
    </xdr:from>
    <xdr:to>
      <xdr:col>55</xdr:col>
      <xdr:colOff>398523</xdr:colOff>
      <xdr:row>265</xdr:row>
      <xdr:rowOff>4618</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153</xdr:row>
      <xdr:rowOff>0</xdr:rowOff>
    </xdr:from>
    <xdr:to>
      <xdr:col>55</xdr:col>
      <xdr:colOff>393720</xdr:colOff>
      <xdr:row>153</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222</xdr:row>
      <xdr:rowOff>0</xdr:rowOff>
    </xdr:from>
    <xdr:to>
      <xdr:col>55</xdr:col>
      <xdr:colOff>389203</xdr:colOff>
      <xdr:row>222</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148</xdr:row>
      <xdr:rowOff>0</xdr:rowOff>
    </xdr:from>
    <xdr:to>
      <xdr:col>55</xdr:col>
      <xdr:colOff>393720</xdr:colOff>
      <xdr:row>148</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128</xdr:row>
      <xdr:rowOff>0</xdr:rowOff>
    </xdr:from>
    <xdr:to>
      <xdr:col>55</xdr:col>
      <xdr:colOff>393325</xdr:colOff>
      <xdr:row>128</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146</xdr:row>
      <xdr:rowOff>0</xdr:rowOff>
    </xdr:from>
    <xdr:to>
      <xdr:col>55</xdr:col>
      <xdr:colOff>389201</xdr:colOff>
      <xdr:row>146</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145</xdr:row>
      <xdr:rowOff>0</xdr:rowOff>
    </xdr:from>
    <xdr:to>
      <xdr:col>55</xdr:col>
      <xdr:colOff>389596</xdr:colOff>
      <xdr:row>145</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89</xdr:row>
      <xdr:rowOff>285074</xdr:rowOff>
    </xdr:from>
    <xdr:to>
      <xdr:col>55</xdr:col>
      <xdr:colOff>393326</xdr:colOff>
      <xdr:row>90</xdr:row>
      <xdr:rowOff>265680</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126</xdr:row>
      <xdr:rowOff>3186</xdr:rowOff>
    </xdr:from>
    <xdr:to>
      <xdr:col>55</xdr:col>
      <xdr:colOff>393720</xdr:colOff>
      <xdr:row>126</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123</xdr:row>
      <xdr:rowOff>0</xdr:rowOff>
    </xdr:from>
    <xdr:to>
      <xdr:col>55</xdr:col>
      <xdr:colOff>389202</xdr:colOff>
      <xdr:row>123</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124</xdr:row>
      <xdr:rowOff>0</xdr:rowOff>
    </xdr:from>
    <xdr:to>
      <xdr:col>55</xdr:col>
      <xdr:colOff>393720</xdr:colOff>
      <xdr:row>124</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160</xdr:row>
      <xdr:rowOff>0</xdr:rowOff>
    </xdr:from>
    <xdr:to>
      <xdr:col>55</xdr:col>
      <xdr:colOff>398523</xdr:colOff>
      <xdr:row>160</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234</xdr:row>
      <xdr:rowOff>0</xdr:rowOff>
    </xdr:from>
    <xdr:to>
      <xdr:col>55</xdr:col>
      <xdr:colOff>394400</xdr:colOff>
      <xdr:row>234</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255</xdr:row>
      <xdr:rowOff>1684</xdr:rowOff>
    </xdr:from>
    <xdr:to>
      <xdr:col>55</xdr:col>
      <xdr:colOff>389597</xdr:colOff>
      <xdr:row>255</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262</xdr:row>
      <xdr:rowOff>0</xdr:rowOff>
    </xdr:from>
    <xdr:to>
      <xdr:col>55</xdr:col>
      <xdr:colOff>398523</xdr:colOff>
      <xdr:row>262</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263</xdr:row>
      <xdr:rowOff>0</xdr:rowOff>
    </xdr:from>
    <xdr:to>
      <xdr:col>55</xdr:col>
      <xdr:colOff>389596</xdr:colOff>
      <xdr:row>263</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181</xdr:row>
      <xdr:rowOff>0</xdr:rowOff>
    </xdr:from>
    <xdr:to>
      <xdr:col>55</xdr:col>
      <xdr:colOff>394399</xdr:colOff>
      <xdr:row>181</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251</xdr:row>
      <xdr:rowOff>0</xdr:rowOff>
    </xdr:from>
    <xdr:to>
      <xdr:col>55</xdr:col>
      <xdr:colOff>393720</xdr:colOff>
      <xdr:row>251</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252</xdr:row>
      <xdr:rowOff>0</xdr:rowOff>
    </xdr:from>
    <xdr:to>
      <xdr:col>55</xdr:col>
      <xdr:colOff>394399</xdr:colOff>
      <xdr:row>252</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188</xdr:row>
      <xdr:rowOff>0</xdr:rowOff>
    </xdr:from>
    <xdr:to>
      <xdr:col>55</xdr:col>
      <xdr:colOff>394399</xdr:colOff>
      <xdr:row>188</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260</xdr:row>
      <xdr:rowOff>2262</xdr:rowOff>
    </xdr:from>
    <xdr:to>
      <xdr:col>55</xdr:col>
      <xdr:colOff>393720</xdr:colOff>
      <xdr:row>260</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293</xdr:row>
      <xdr:rowOff>0</xdr:rowOff>
    </xdr:from>
    <xdr:to>
      <xdr:col>55</xdr:col>
      <xdr:colOff>389201</xdr:colOff>
      <xdr:row>293</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54</xdr:row>
      <xdr:rowOff>0</xdr:rowOff>
    </xdr:from>
    <xdr:to>
      <xdr:col>55</xdr:col>
      <xdr:colOff>389595</xdr:colOff>
      <xdr:row>54</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185</xdr:row>
      <xdr:rowOff>0</xdr:rowOff>
    </xdr:from>
    <xdr:to>
      <xdr:col>55</xdr:col>
      <xdr:colOff>398523</xdr:colOff>
      <xdr:row>185</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49</xdr:row>
      <xdr:rowOff>1</xdr:rowOff>
    </xdr:from>
    <xdr:to>
      <xdr:col>55</xdr:col>
      <xdr:colOff>389597</xdr:colOff>
      <xdr:row>49</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43</xdr:row>
      <xdr:rowOff>0</xdr:rowOff>
    </xdr:from>
    <xdr:to>
      <xdr:col>55</xdr:col>
      <xdr:colOff>389597</xdr:colOff>
      <xdr:row>43</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45</xdr:row>
      <xdr:rowOff>0</xdr:rowOff>
    </xdr:from>
    <xdr:to>
      <xdr:col>55</xdr:col>
      <xdr:colOff>393720</xdr:colOff>
      <xdr:row>45</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55</xdr:row>
      <xdr:rowOff>0</xdr:rowOff>
    </xdr:from>
    <xdr:to>
      <xdr:col>55</xdr:col>
      <xdr:colOff>389597</xdr:colOff>
      <xdr:row>55</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278</xdr:row>
      <xdr:rowOff>0</xdr:rowOff>
    </xdr:from>
    <xdr:to>
      <xdr:col>55</xdr:col>
      <xdr:colOff>389202</xdr:colOff>
      <xdr:row>278</xdr:row>
      <xdr:rowOff>300181</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108</xdr:row>
      <xdr:rowOff>0</xdr:rowOff>
    </xdr:from>
    <xdr:to>
      <xdr:col>55</xdr:col>
      <xdr:colOff>389597</xdr:colOff>
      <xdr:row>108</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77</xdr:row>
      <xdr:rowOff>0</xdr:rowOff>
    </xdr:from>
    <xdr:to>
      <xdr:col>55</xdr:col>
      <xdr:colOff>389203</xdr:colOff>
      <xdr:row>77</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195</xdr:row>
      <xdr:rowOff>857</xdr:rowOff>
    </xdr:from>
    <xdr:to>
      <xdr:col>55</xdr:col>
      <xdr:colOff>393720</xdr:colOff>
      <xdr:row>195</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192</xdr:row>
      <xdr:rowOff>0</xdr:rowOff>
    </xdr:from>
    <xdr:to>
      <xdr:col>55</xdr:col>
      <xdr:colOff>394399</xdr:colOff>
      <xdr:row>192</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194</xdr:row>
      <xdr:rowOff>0</xdr:rowOff>
    </xdr:from>
    <xdr:to>
      <xdr:col>55</xdr:col>
      <xdr:colOff>394399</xdr:colOff>
      <xdr:row>194</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193</xdr:row>
      <xdr:rowOff>0</xdr:rowOff>
    </xdr:from>
    <xdr:to>
      <xdr:col>55</xdr:col>
      <xdr:colOff>394400</xdr:colOff>
      <xdr:row>193</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38</xdr:row>
      <xdr:rowOff>0</xdr:rowOff>
    </xdr:from>
    <xdr:to>
      <xdr:col>55</xdr:col>
      <xdr:colOff>389204</xdr:colOff>
      <xdr:row>38</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36</xdr:row>
      <xdr:rowOff>0</xdr:rowOff>
    </xdr:from>
    <xdr:to>
      <xdr:col>55</xdr:col>
      <xdr:colOff>389204</xdr:colOff>
      <xdr:row>36</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261</xdr:row>
      <xdr:rowOff>0</xdr:rowOff>
    </xdr:from>
    <xdr:to>
      <xdr:col>55</xdr:col>
      <xdr:colOff>398523</xdr:colOff>
      <xdr:row>261</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259</xdr:row>
      <xdr:rowOff>0</xdr:rowOff>
    </xdr:from>
    <xdr:to>
      <xdr:col>55</xdr:col>
      <xdr:colOff>389596</xdr:colOff>
      <xdr:row>259</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232</xdr:row>
      <xdr:rowOff>0</xdr:rowOff>
    </xdr:from>
    <xdr:to>
      <xdr:col>55</xdr:col>
      <xdr:colOff>393720</xdr:colOff>
      <xdr:row>232</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228</xdr:row>
      <xdr:rowOff>0</xdr:rowOff>
    </xdr:from>
    <xdr:to>
      <xdr:col>55</xdr:col>
      <xdr:colOff>389596</xdr:colOff>
      <xdr:row>228</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229</xdr:row>
      <xdr:rowOff>0</xdr:rowOff>
    </xdr:from>
    <xdr:to>
      <xdr:col>55</xdr:col>
      <xdr:colOff>394399</xdr:colOff>
      <xdr:row>229</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172</xdr:row>
      <xdr:rowOff>0</xdr:rowOff>
    </xdr:from>
    <xdr:to>
      <xdr:col>55</xdr:col>
      <xdr:colOff>393720</xdr:colOff>
      <xdr:row>172</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14</xdr:row>
      <xdr:rowOff>303695</xdr:rowOff>
    </xdr:from>
    <xdr:to>
      <xdr:col>55</xdr:col>
      <xdr:colOff>394400</xdr:colOff>
      <xdr:row>15</xdr:row>
      <xdr:rowOff>285243</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166</xdr:row>
      <xdr:rowOff>0</xdr:rowOff>
    </xdr:from>
    <xdr:to>
      <xdr:col>55</xdr:col>
      <xdr:colOff>393326</xdr:colOff>
      <xdr:row>166</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184</xdr:row>
      <xdr:rowOff>0</xdr:rowOff>
    </xdr:from>
    <xdr:to>
      <xdr:col>55</xdr:col>
      <xdr:colOff>398523</xdr:colOff>
      <xdr:row>184</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256</xdr:row>
      <xdr:rowOff>0</xdr:rowOff>
    </xdr:from>
    <xdr:to>
      <xdr:col>55</xdr:col>
      <xdr:colOff>389596</xdr:colOff>
      <xdr:row>256</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257</xdr:row>
      <xdr:rowOff>0</xdr:rowOff>
    </xdr:from>
    <xdr:to>
      <xdr:col>55</xdr:col>
      <xdr:colOff>389596</xdr:colOff>
      <xdr:row>257</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221</xdr:row>
      <xdr:rowOff>0</xdr:rowOff>
    </xdr:from>
    <xdr:to>
      <xdr:col>55</xdr:col>
      <xdr:colOff>391411</xdr:colOff>
      <xdr:row>221</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244</xdr:row>
      <xdr:rowOff>0</xdr:rowOff>
    </xdr:from>
    <xdr:to>
      <xdr:col>55</xdr:col>
      <xdr:colOff>398522</xdr:colOff>
      <xdr:row>244</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265</xdr:row>
      <xdr:rowOff>0</xdr:rowOff>
    </xdr:from>
    <xdr:to>
      <xdr:col>55</xdr:col>
      <xdr:colOff>394400</xdr:colOff>
      <xdr:row>265</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242</xdr:row>
      <xdr:rowOff>0</xdr:rowOff>
    </xdr:from>
    <xdr:to>
      <xdr:col>55</xdr:col>
      <xdr:colOff>393719</xdr:colOff>
      <xdr:row>242</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246</xdr:row>
      <xdr:rowOff>0</xdr:rowOff>
    </xdr:from>
    <xdr:to>
      <xdr:col>55</xdr:col>
      <xdr:colOff>394398</xdr:colOff>
      <xdr:row>246</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248</xdr:row>
      <xdr:rowOff>0</xdr:rowOff>
    </xdr:from>
    <xdr:to>
      <xdr:col>55</xdr:col>
      <xdr:colOff>389597</xdr:colOff>
      <xdr:row>248</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224</xdr:row>
      <xdr:rowOff>0</xdr:rowOff>
    </xdr:from>
    <xdr:to>
      <xdr:col>55</xdr:col>
      <xdr:colOff>394399</xdr:colOff>
      <xdr:row>224</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160</xdr:row>
      <xdr:rowOff>0</xdr:rowOff>
    </xdr:from>
    <xdr:to>
      <xdr:col>55</xdr:col>
      <xdr:colOff>393720</xdr:colOff>
      <xdr:row>160</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175</xdr:row>
      <xdr:rowOff>0</xdr:rowOff>
    </xdr:from>
    <xdr:to>
      <xdr:col>55</xdr:col>
      <xdr:colOff>393720</xdr:colOff>
      <xdr:row>176</xdr:row>
      <xdr:rowOff>0</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83</xdr:row>
      <xdr:rowOff>0</xdr:rowOff>
    </xdr:from>
    <xdr:to>
      <xdr:col>55</xdr:col>
      <xdr:colOff>393720</xdr:colOff>
      <xdr:row>84</xdr:row>
      <xdr:rowOff>0</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173</xdr:row>
      <xdr:rowOff>0</xdr:rowOff>
    </xdr:from>
    <xdr:to>
      <xdr:col>55</xdr:col>
      <xdr:colOff>389203</xdr:colOff>
      <xdr:row>173</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40</xdr:row>
      <xdr:rowOff>7830</xdr:rowOff>
    </xdr:from>
    <xdr:to>
      <xdr:col>55</xdr:col>
      <xdr:colOff>393720</xdr:colOff>
      <xdr:row>41</xdr:row>
      <xdr:rowOff>453</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139</xdr:row>
      <xdr:rowOff>0</xdr:rowOff>
    </xdr:from>
    <xdr:to>
      <xdr:col>55</xdr:col>
      <xdr:colOff>393720</xdr:colOff>
      <xdr:row>139</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327</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309</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286</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313</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343</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346</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160</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80</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287</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319</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344</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296</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305</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160</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160</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346</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331</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325</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317</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320</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333</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341</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322</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346</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344</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160</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313</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311</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325</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160</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160</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323</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160</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256</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160</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249</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311</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276</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276</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293</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290</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341</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273</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305</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273</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278</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275</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291</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288</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160</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160</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160</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316</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317</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314</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306</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304</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303</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302</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283</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280</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292</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281</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239</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160</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271</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160</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160</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160</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160</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340</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258</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332</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58</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80</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301</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295</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289</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291</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29</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59</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28</xdr:row>
      <xdr:rowOff>0</xdr:rowOff>
    </xdr:from>
    <xdr:to>
      <xdr:col>55</xdr:col>
      <xdr:colOff>393720</xdr:colOff>
      <xdr:row>28</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28</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28</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122"/>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118">
  <autoFilter ref="A2:V113" xr:uid="{00000000-0009-0000-0100-000002000000}"/>
  <sortState ref="A3:V113">
    <sortCondition ref="A2:A113"/>
  </sortState>
  <tableColumns count="22">
    <tableColumn id="22" xr3:uid="{00000000-0010-0000-0000-000016000000}" name="Original Order" dataDxfId="4117"/>
    <tableColumn id="1" xr3:uid="{00000000-0010-0000-0000-000001000000}" name=" " dataDxfId="4116"/>
    <tableColumn id="2" xr3:uid="{00000000-0010-0000-0000-000002000000}" name="armourHeat" dataDxfId="4115"/>
    <tableColumn id="3" xr3:uid="{00000000-0010-0000-0000-000003000000}" name="armourKinetic" dataDxfId="4114"/>
    <tableColumn id="4" xr3:uid="{00000000-0010-0000-0000-000004000000}" name="buildPoints" dataDxfId="4113"/>
    <tableColumn id="5" xr3:uid="{00000000-0010-0000-0000-000005000000}" name="buildPower" dataDxfId="4112"/>
    <tableColumn id="6" xr3:uid="{00000000-0010-0000-0000-000006000000}" name="class" dataDxfId="4111"/>
    <tableColumn id="7" xr3:uid="{00000000-0010-0000-0000-000007000000}" name="designable" dataDxfId="4110"/>
    <tableColumn id="8" xr3:uid="{00000000-0010-0000-0000-000008000000}" name="droidType" dataDxfId="4109"/>
    <tableColumn id="9" xr3:uid="{00000000-0010-0000-0000-000009000000}" name="hitpoints" dataDxfId="4108"/>
    <tableColumn id="10" xr3:uid="{00000000-0010-0000-0000-00000A000000}" name="id" dataDxfId="4107"/>
    <tableColumn id="11" xr3:uid="{00000000-0010-0000-0000-00000B000000}" name="model" dataDxfId="4106"/>
    <tableColumn id="12" xr3:uid="{00000000-0010-0000-0000-00000C000000}" name="name" dataDxfId="4105"/>
    <tableColumn id="13" xr3:uid="{00000000-0010-0000-0000-00000D000000}" name="powerOutput" dataDxfId="4104"/>
    <tableColumn id="14" xr3:uid="{00000000-0010-0000-0000-00000E000000}" name="^propulsionExtraModels" dataDxfId="4103"/>
    <tableColumn id="15" xr3:uid="{00000000-0010-0000-0000-00000F000000}" name="#left" dataDxfId="4102"/>
    <tableColumn id="16" xr3:uid="{00000000-0010-0000-0000-000010000000}" name="#moving" dataDxfId="4101"/>
    <tableColumn id="17" xr3:uid="{00000000-0010-0000-0000-000011000000}" name="#still" dataDxfId="4100"/>
    <tableColumn id="18" xr3:uid="{00000000-0010-0000-0000-000012000000}" name="#right" dataDxfId="4099"/>
    <tableColumn id="19" xr3:uid="{00000000-0010-0000-0000-000013000000}" name="size" dataDxfId="4098"/>
    <tableColumn id="20" xr3:uid="{00000000-0010-0000-0000-000014000000}" name="weaponSlots" dataDxfId="4097"/>
    <tableColumn id="21" xr3:uid="{00000000-0010-0000-0000-000015000000}" name="weight" dataDxfId="4096"/>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F613062-B139-458A-9681-5F8C1DD9549F}" name="Table24" displayName="Table24" ref="D83:G250" totalsRowShown="0">
  <autoFilter ref="D83:G250" xr:uid="{4141C575-5A8A-4DEB-9F22-A290481C88A1}"/>
  <sortState ref="D84:G250">
    <sortCondition ref="G83:G250"/>
  </sortState>
  <tableColumns count="4">
    <tableColumn id="1" xr3:uid="{B2BDA69E-D81A-4ED0-9A60-E3660D3276A6}" name="Column1"/>
    <tableColumn id="2" xr3:uid="{6598AA45-FEE4-440F-92EC-4B6C87243A3C}" name="Column2"/>
    <tableColumn id="3" xr3:uid="{4212079B-1CC8-4C07-8C94-CC86D493B9E1}" name="Column3"/>
    <tableColumn id="4" xr3:uid="{06251855-DF86-4459-AAE0-E90423759E4E}" name="Column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3685">
  <autoFilter ref="A2:W458" xr:uid="{00000000-0009-0000-0100-000039000000}"/>
  <sortState ref="A3:W458">
    <sortCondition ref="A2:A458"/>
  </sortState>
  <tableColumns count="23">
    <tableColumn id="22" xr3:uid="{00000000-0010-0000-0200-000016000000}" name="Original Order" dataDxfId="3684"/>
    <tableColumn id="1" xr3:uid="{00000000-0010-0000-0200-000001000000}" name=" " dataDxfId="3683"/>
    <tableColumn id="2" xr3:uid="{00000000-0010-0000-0200-000002000000}" name="armourHeat" dataDxfId="3682"/>
    <tableColumn id="3" xr3:uid="{00000000-0010-0000-0200-000003000000}" name="armourKinetic" dataDxfId="3681"/>
    <tableColumn id="4" xr3:uid="{00000000-0010-0000-0200-000004000000}" name="buildPoints" dataDxfId="3680"/>
    <tableColumn id="5" xr3:uid="{00000000-0010-0000-0200-000005000000}" name="buildPower" dataDxfId="3679"/>
    <tableColumn id="6" xr3:uid="{00000000-0010-0000-0200-000006000000}" name="class"/>
    <tableColumn id="7" xr3:uid="{00000000-0010-0000-0200-000007000000}" name="designable" dataDxfId="3678"/>
    <tableColumn id="8" xr3:uid="{00000000-0010-0000-0200-000008000000}" name="droidType"/>
    <tableColumn id="9" xr3:uid="{00000000-0010-0000-0200-000009000000}" name="hitpoints" dataDxfId="3677"/>
    <tableColumn id="10" xr3:uid="{00000000-0010-0000-0200-00000A000000}" name="id"/>
    <tableColumn id="11" xr3:uid="{00000000-0010-0000-0200-00000B000000}" name="model"/>
    <tableColumn id="12" xr3:uid="{00000000-0010-0000-0200-00000C000000}" name="name"/>
    <tableColumn id="13" xr3:uid="{00000000-0010-0000-0200-00000D000000}" name="powerOutput" dataDxfId="3676"/>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675"/>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674"/>
    <tableColumn id="23" xr3:uid="{00000000-0010-0000-0200-000017000000}" name="icons"/>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672">
  <autoFilter ref="A2:L5" xr:uid="{00000000-0009-0000-0100-000003000000}"/>
  <sortState ref="A2:L4">
    <sortCondition ref="A1:A4"/>
  </sortState>
  <tableColumns count="12">
    <tableColumn id="12" xr3:uid="{00000000-0010-0000-0300-00000C000000}" name="Original Order" dataDxfId="3671"/>
    <tableColumn id="1" xr3:uid="{00000000-0010-0000-0300-000001000000}" name=" " dataDxfId="3670"/>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634">
  <autoFilter ref="A2:M11" xr:uid="{00000000-0009-0000-0100-00003B000000}"/>
  <sortState ref="A3:M11">
    <sortCondition ref="A2:A11"/>
  </sortState>
  <tableColumns count="13">
    <tableColumn id="12" xr3:uid="{00000000-0010-0000-0400-00000C000000}" name="Original Order" dataDxfId="3633"/>
    <tableColumn id="1" xr3:uid="{00000000-0010-0000-0400-000001000000}" name=" " dataDxfId="3632"/>
    <tableColumn id="2" xr3:uid="{00000000-0010-0000-0400-000002000000}" name="buildPoints" dataDxfId="3631"/>
    <tableColumn id="3" xr3:uid="{00000000-0010-0000-0400-000003000000}" name="buildPower" dataDxfId="3630"/>
    <tableColumn id="4" xr3:uid="{00000000-0010-0000-0400-000004000000}" name="constructPoints" dataDxfId="3629"/>
    <tableColumn id="13" xr3:uid="{00000000-0010-0000-0400-00000D000000}" name="droidType" dataDxfId="3628"/>
    <tableColumn id="5" xr3:uid="{00000000-0010-0000-0400-000005000000}" name="designable" dataDxfId="3627"/>
    <tableColumn id="6" xr3:uid="{00000000-0010-0000-0400-000006000000}" name="hitpoints" dataDxfId="3626"/>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625"/>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623">
  <autoFilter ref="A2:M5" xr:uid="{00000000-0009-0000-0100-000005000000}"/>
  <tableColumns count="13">
    <tableColumn id="13" xr3:uid="{00000000-0010-0000-0500-00000D000000}" name="Original Order" dataDxfId="3622">
      <calculatedColumnFormula>ROW()</calculatedColumnFormula>
    </tableColumn>
    <tableColumn id="1" xr3:uid="{00000000-0010-0000-0500-000001000000}" name=" " dataDxfId="3621"/>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3589">
  <autoFilter ref="A2:N9" xr:uid="{00000000-0009-0000-0100-00003D000000}"/>
  <sortState ref="A3:N9">
    <sortCondition ref="A2:A9"/>
  </sortState>
  <tableColumns count="14">
    <tableColumn id="13" xr3:uid="{00000000-0010-0000-0600-00000D000000}" name="Original Order" dataDxfId="3588"/>
    <tableColumn id="1" xr3:uid="{00000000-0010-0000-0600-000001000000}" name=" " dataDxfId="3587"/>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3585">
  <autoFilter ref="A2:R13" xr:uid="{00000000-0009-0000-0100-000010000000}"/>
  <sortState ref="A2:R12">
    <sortCondition ref="A1:A12"/>
  </sortState>
  <tableColumns count="18">
    <tableColumn id="18" xr3:uid="{00000000-0010-0000-0700-000012000000}" name="Original Order" dataDxfId="3584"/>
    <tableColumn id="1" xr3:uid="{00000000-0010-0000-0700-000001000000}" name=" " dataDxfId="3583"/>
    <tableColumn id="2" xr3:uid="{00000000-0010-0000-0700-000002000000}" name="acceleration" dataDxfId="3582"/>
    <tableColumn id="3" xr3:uid="{00000000-0010-0000-0700-000003000000}" name="buildPoints" dataDxfId="3581"/>
    <tableColumn id="4" xr3:uid="{00000000-0010-0000-0700-000004000000}" name="buildPower" dataDxfId="3580"/>
    <tableColumn id="5" xr3:uid="{00000000-0010-0000-0700-000005000000}" name="designable" dataDxfId="3579"/>
    <tableColumn id="6" xr3:uid="{00000000-0010-0000-0700-000006000000}" name="deceleration" dataDxfId="3578"/>
    <tableColumn id="7" xr3:uid="{00000000-0010-0000-0700-000007000000}" name="hitpoints" dataDxfId="3577"/>
    <tableColumn id="8" xr3:uid="{00000000-0010-0000-0700-000008000000}" name="id" dataDxfId="3576"/>
    <tableColumn id="9" xr3:uid="{00000000-0010-0000-0700-000009000000}" name="model" dataDxfId="3575"/>
    <tableColumn id="10" xr3:uid="{00000000-0010-0000-0700-00000A000000}" name="name" dataDxfId="3574"/>
    <tableColumn id="11" xr3:uid="{00000000-0010-0000-0700-00000B000000}" name="skidDeceleration" dataDxfId="3573"/>
    <tableColumn id="12" xr3:uid="{00000000-0010-0000-0700-00000C000000}" name="speed" dataDxfId="3572"/>
    <tableColumn id="13" xr3:uid="{00000000-0010-0000-0700-00000D000000}" name="spinAngle" dataDxfId="3571"/>
    <tableColumn id="14" xr3:uid="{00000000-0010-0000-0700-00000E000000}" name="spinSpeed" dataDxfId="3570"/>
    <tableColumn id="15" xr3:uid="{00000000-0010-0000-0700-00000F000000}" name="turnSpeed" dataDxfId="3569"/>
    <tableColumn id="16" xr3:uid="{00000000-0010-0000-0700-000010000000}" name="type" dataDxfId="3568"/>
    <tableColumn id="17" xr3:uid="{00000000-0010-0000-0700-000011000000}" name="weight" dataDxfId="3567"/>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3474">
  <autoFilter ref="A2:R19" xr:uid="{00000000-0009-0000-0100-00003F000000}"/>
  <sortState ref="A3:R19">
    <sortCondition ref="A2:A19"/>
  </sortState>
  <tableColumns count="18">
    <tableColumn id="18" xr3:uid="{00000000-0010-0000-0800-000012000000}" name="Original Order" dataDxfId="3473"/>
    <tableColumn id="1" xr3:uid="{00000000-0010-0000-0800-000001000000}" name=" " dataDxfId="3472"/>
    <tableColumn id="2" xr3:uid="{00000000-0010-0000-0800-000002000000}" name="acceleration" dataDxfId="3471"/>
    <tableColumn id="3" xr3:uid="{00000000-0010-0000-0800-000003000000}" name="buildPoints" dataDxfId="3470"/>
    <tableColumn id="4" xr3:uid="{00000000-0010-0000-0800-000004000000}" name="buildPower" dataDxfId="3469"/>
    <tableColumn id="5" xr3:uid="{00000000-0010-0000-0800-000005000000}" name="designable" dataDxfId="3468"/>
    <tableColumn id="6" xr3:uid="{00000000-0010-0000-0800-000006000000}" name="deceleration" dataDxfId="3467"/>
    <tableColumn id="7" xr3:uid="{00000000-0010-0000-0800-000007000000}" name="hitpointPctOfBody" dataDxfId="3466"/>
    <tableColumn id="8" xr3:uid="{00000000-0010-0000-0800-000008000000}" name="id" dataDxfId="3465"/>
    <tableColumn id="9" xr3:uid="{00000000-0010-0000-0800-000009000000}" name="model" dataDxfId="3464"/>
    <tableColumn id="10" xr3:uid="{00000000-0010-0000-0800-00000A000000}" name="name" dataDxfId="3463"/>
    <tableColumn id="11" xr3:uid="{00000000-0010-0000-0800-00000B000000}" name="skidDeceleration" dataDxfId="3462"/>
    <tableColumn id="12" xr3:uid="{00000000-0010-0000-0800-00000C000000}" name="speed" dataDxfId="3461"/>
    <tableColumn id="13" xr3:uid="{00000000-0010-0000-0800-00000D000000}" name="spinAngle" dataDxfId="3460"/>
    <tableColumn id="14" xr3:uid="{00000000-0010-0000-0800-00000E000000}" name="spinSpeed" dataDxfId="3459"/>
    <tableColumn id="15" xr3:uid="{00000000-0010-0000-0800-00000F000000}" name="turnSpeed" dataDxfId="3458"/>
    <tableColumn id="16" xr3:uid="{00000000-0010-0000-0800-000010000000}" name="type" dataDxfId="3457"/>
    <tableColumn id="17" xr3:uid="{00000000-0010-0000-0800-000011000000}" name="weight" dataDxfId="3456"/>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3455">
  <autoFilter ref="A2:H6" xr:uid="{00000000-0009-0000-0100-00001B000000}"/>
  <tableColumns count="8">
    <tableColumn id="8" xr3:uid="{00000000-0010-0000-0900-000008000000}" name="Original Order" dataDxfId="3454"/>
    <tableColumn id="1" xr3:uid="{00000000-0010-0000-0900-000001000000}" name=" " dataDxfId="3453"/>
    <tableColumn id="2" xr3:uid="{00000000-0010-0000-0900-000002000000}" name="szHiss" dataDxfId="3452"/>
    <tableColumn id="3" xr3:uid="{00000000-0010-0000-0900-000003000000}" name="szIdle" dataDxfId="3451"/>
    <tableColumn id="4" xr3:uid="{00000000-0010-0000-0900-000004000000}" name="szMove" dataDxfId="3450"/>
    <tableColumn id="5" xr3:uid="{00000000-0010-0000-0900-000005000000}" name="szMoveOff" dataDxfId="3449"/>
    <tableColumn id="6" xr3:uid="{00000000-0010-0000-0900-000006000000}" name="szShutDown" dataDxfId="3448"/>
    <tableColumn id="7" xr3:uid="{00000000-0010-0000-0900-000007000000}" name="szStart" dataDxfId="3447"/>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3444">
  <autoFilter ref="A2:H6" xr:uid="{00000000-0009-0000-0100-000041000000}"/>
  <sortState ref="A3:H6">
    <sortCondition ref="A2:A6"/>
  </sortState>
  <tableColumns count="8">
    <tableColumn id="8" xr3:uid="{00000000-0010-0000-0A00-000008000000}" name="Original Order" dataDxfId="3443"/>
    <tableColumn id="1" xr3:uid="{00000000-0010-0000-0A00-000001000000}" name=" " dataDxfId="3442"/>
    <tableColumn id="2" xr3:uid="{00000000-0010-0000-0A00-000002000000}" name="szHiss" dataDxfId="3441"/>
    <tableColumn id="3" xr3:uid="{00000000-0010-0000-0A00-000003000000}" name="szIdle" dataDxfId="3440"/>
    <tableColumn id="4" xr3:uid="{00000000-0010-0000-0A00-000004000000}" name="szMove" dataDxfId="3439"/>
    <tableColumn id="5" xr3:uid="{00000000-0010-0000-0A00-000005000000}" name="szMoveOff" dataDxfId="3438"/>
    <tableColumn id="6" xr3:uid="{00000000-0010-0000-0A00-000006000000}" name="szShutDown" dataDxfId="3437"/>
    <tableColumn id="7" xr3:uid="{00000000-0010-0000-0A00-000007000000}" name="szStart" dataDxfId="3436"/>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3435">
  <autoFilter ref="A2:D9" xr:uid="{00000000-0009-0000-0100-00001C000000}"/>
  <tableColumns count="4">
    <tableColumn id="4" xr3:uid="{00000000-0010-0000-0B00-000004000000}" name="Original Order" dataDxfId="3434"/>
    <tableColumn id="1" xr3:uid="{00000000-0010-0000-0B00-000001000000}" name=" " dataDxfId="3433"/>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3430">
  <autoFilter ref="A2:D9" xr:uid="{00000000-0009-0000-0100-000043000000}"/>
  <sortState ref="A3:D9">
    <sortCondition ref="A2:A9"/>
  </sortState>
  <tableColumns count="4">
    <tableColumn id="4" xr3:uid="{00000000-0010-0000-0C00-000004000000}" name="Original Order" dataDxfId="3429"/>
    <tableColumn id="1" xr3:uid="{00000000-0010-0000-0C00-000001000000}" name=" " dataDxfId="3428"/>
    <tableColumn id="2" xr3:uid="{00000000-0010-0000-0C00-000002000000}" name="flightName"/>
    <tableColumn id="3" xr3:uid="{00000000-0010-0000-0C00-000003000000}" name="multiplier" dataDxfId="3427"/>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3425">
  <autoFilter ref="A2:M8" xr:uid="{00000000-0009-0000-0100-00001D000000}"/>
  <tableColumns count="13">
    <tableColumn id="13" xr3:uid="{00000000-0010-0000-0D00-00000D000000}" name="Original Order" dataDxfId="3424"/>
    <tableColumn id="1" xr3:uid="{00000000-0010-0000-0D00-000001000000}" name=" " dataDxfId="3423"/>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3380">
  <autoFilter ref="A2:N12" xr:uid="{00000000-0009-0000-0100-000045000000}"/>
  <sortState ref="A3:N12">
    <sortCondition ref="A2:A12"/>
  </sortState>
  <tableColumns count="14">
    <tableColumn id="13" xr3:uid="{00000000-0010-0000-0E00-00000D000000}" name="Original Order" dataDxfId="3379"/>
    <tableColumn id="1" xr3:uid="{00000000-0010-0000-0E00-000001000000}" name=" " dataDxfId="3378"/>
    <tableColumn id="2" xr3:uid="{00000000-0010-0000-0E00-000002000000}" name="buildPoints" dataDxfId="3377"/>
    <tableColumn id="3" xr3:uid="{00000000-0010-0000-0E00-000003000000}" name="buildPower" dataDxfId="3376"/>
    <tableColumn id="4" xr3:uid="{00000000-0010-0000-0E00-000004000000}" name="designable" dataDxfId="3375"/>
    <tableColumn id="14" xr3:uid="{00000000-0010-0000-0E00-00000E000000}" name="droidType" dataDxfId="3374"/>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3373"/>
    <tableColumn id="11" xr3:uid="{00000000-0010-0000-0E00-00000B000000}" name="time" dataDxfId="3372"/>
    <tableColumn id="12" xr3:uid="{00000000-0010-0000-0E00-00000C000000}" name="weight" dataDxfId="3371"/>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3362">
  <autoFilter ref="A2:Y561" xr:uid="{00000000-0009-0000-0100-00001E000000}">
    <filterColumn colId="1">
      <colorFilter dxfId="3361"/>
    </filterColumn>
  </autoFilter>
  <sortState ref="A3:Y560">
    <sortCondition ref="A2:A561"/>
  </sortState>
  <tableColumns count="25">
    <tableColumn id="29" xr3:uid="{00000000-0010-0000-0F00-00001D000000}" name="Original Order" dataDxfId="3360"/>
    <tableColumn id="1" xr3:uid="{00000000-0010-0000-0F00-000001000000}" name=" " dataDxfId="3359"/>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3358"/>
    <tableColumn id="3" xr3:uid="{4D7C70FA-1A8E-40EC-B3B6-2ECEC3CF9C63}" name="Column3" dataDxfId="3357"/>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F797AC6-5212-41CA-B44A-21DE69AA2850}" name="Table26" displayName="Table26" ref="B3:D683" totalsRowShown="0">
  <autoFilter ref="B3:D683" xr:uid="{B2F7D55B-F418-44CC-9D05-A69000B9E2D7}"/>
  <sortState ref="B4:D683">
    <sortCondition ref="B3:B683"/>
  </sortState>
  <tableColumns count="3">
    <tableColumn id="1" xr3:uid="{78E8B9AA-C0FE-4B6F-9119-A37D110B5701}" name="Column1" dataDxfId="3340"/>
    <tableColumn id="2" xr3:uid="{80225039-EBD0-4C2E-870D-E518B22640A2}" name="Column2" dataDxfId="3339"/>
    <tableColumn id="3" xr3:uid="{8348B2A2-6E8E-45F9-8AFD-96826788CDCE}" name="Column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46" totalsRowShown="0" headerRowDxfId="3083">
  <autoFilter ref="A2:Y946" xr:uid="{00000000-0009-0000-0100-000047000000}"/>
  <sortState ref="A3:Y946">
    <sortCondition ref="A2:A946"/>
  </sortState>
  <tableColumns count="25">
    <tableColumn id="29" xr3:uid="{00000000-0010-0000-1200-00001D000000}" name="Original Order" dataDxfId="3082"/>
    <tableColumn id="1" xr3:uid="{00000000-0010-0000-1200-000001000000}" name=" " dataDxfId="3081"/>
    <tableColumn id="2" xr3:uid="{00000000-0010-0000-1200-000002000000}" name="iconID" dataDxfId="3080"/>
    <tableColumn id="3" xr3:uid="{00000000-0010-0000-1200-000003000000}" name="id" dataDxfId="3079"/>
    <tableColumn id="4" xr3:uid="{00000000-0010-0000-1200-000004000000}" name="imdName" dataDxfId="3078"/>
    <tableColumn id="5" xr3:uid="{00000000-0010-0000-1200-000005000000}" name="keyTopic" dataDxfId="3077"/>
    <tableColumn id="6" xr3:uid="{00000000-0010-0000-1200-000006000000}" name="msgName" dataDxfId="3076"/>
    <tableColumn id="7" xr3:uid="{00000000-0010-0000-1200-000007000000}" name="name" dataDxfId="3075"/>
    <tableColumn id="8" xr3:uid="{00000000-0010-0000-1200-000008000000}" name="[redComponents" dataDxfId="3074"/>
    <tableColumn id="10" xr3:uid="{00000000-0010-0000-1200-00000A000000}" name="[redStructures" dataDxfId="3073"/>
    <tableColumn id="12" xr3:uid="{00000000-0010-0000-1200-00000C000000}" name="[replacedComponents" dataDxfId="3072"/>
    <tableColumn id="13" xr3:uid="{00000000-0010-0000-1200-00000D000000}" name="&gt;requiredResearch" dataDxfId="3071"/>
    <tableColumn id="15" xr3:uid="{00000000-0010-0000-1200-00000F000000}" name="researchPoints" dataDxfId="3070"/>
    <tableColumn id="16" xr3:uid="{00000000-0010-0000-1200-000010000000}" name="researchPower" dataDxfId="3069"/>
    <tableColumn id="19" xr3:uid="{00000000-0010-0000-1200-000013000000}" name="[resultStructures" dataDxfId="3068"/>
    <tableColumn id="18" xr3:uid="{00000000-0010-0000-1200-000012000000}" name="[resultComponents" dataDxfId="3067"/>
    <tableColumn id="9" xr3:uid="{00000000-0010-0000-1200-000009000000}" name="^results" dataDxfId="3066"/>
    <tableColumn id="20" xr3:uid="{00000000-0010-0000-1200-000014000000}" name="#class" dataDxfId="3065"/>
    <tableColumn id="21" xr3:uid="{00000000-0010-0000-1200-000015000000}" name="#filterParameter" dataDxfId="3064"/>
    <tableColumn id="22" xr3:uid="{00000000-0010-0000-1200-000016000000}" name="#filterValue" dataDxfId="3063"/>
    <tableColumn id="23" xr3:uid="{00000000-0010-0000-1200-000017000000}" name="#parameter" dataDxfId="3062"/>
    <tableColumn id="24" xr3:uid="{00000000-0010-0000-1200-000018000000}" name="#value" dataDxfId="3061"/>
    <tableColumn id="28" xr3:uid="{00000000-0010-0000-1200-00001C000000}" name="statID" dataDxfId="3060"/>
    <tableColumn id="25" xr3:uid="{00000000-0010-0000-1200-000019000000}" name="subgroupIconID" dataDxfId="3059"/>
    <tableColumn id="26" xr3:uid="{00000000-0010-0000-1200-00001A000000}" name="techCode" dataDxfId="3058"/>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3056">
  <autoFilter ref="A2:O21" xr:uid="{00000000-0009-0000-0100-00001F000000}"/>
  <tableColumns count="15">
    <tableColumn id="15" xr3:uid="{00000000-0010-0000-1300-00000F000000}" name="Original Order" dataDxfId="3055"/>
    <tableColumn id="1" xr3:uid="{00000000-0010-0000-1300-000001000000}" name=" " dataDxfId="3054"/>
    <tableColumn id="2" xr3:uid="{00000000-0010-0000-1300-000002000000}" name="buildPoints" dataDxfId="3053"/>
    <tableColumn id="3" xr3:uid="{00000000-0010-0000-1300-000003000000}" name="buildPower" dataDxfId="3052"/>
    <tableColumn id="4" xr3:uid="{00000000-0010-0000-1300-000004000000}" name="designable" dataDxfId="3051"/>
    <tableColumn id="5" xr3:uid="{00000000-0010-0000-1300-000005000000}" name="hitpoints" dataDxfId="3050"/>
    <tableColumn id="6" xr3:uid="{00000000-0010-0000-1300-000006000000}" name="id" dataDxfId="3049"/>
    <tableColumn id="7" xr3:uid="{00000000-0010-0000-1300-000007000000}" name="location" dataDxfId="3048"/>
    <tableColumn id="8" xr3:uid="{00000000-0010-0000-1300-000008000000}" name="mountModel" dataDxfId="3047"/>
    <tableColumn id="9" xr3:uid="{00000000-0010-0000-1300-000009000000}" name="name" dataDxfId="3046"/>
    <tableColumn id="10" xr3:uid="{00000000-0010-0000-1300-00000A000000}" name="power" dataDxfId="3045"/>
    <tableColumn id="11" xr3:uid="{00000000-0010-0000-1300-00000B000000}" name="range" dataDxfId="3044"/>
    <tableColumn id="12" xr3:uid="{00000000-0010-0000-1300-00000C000000}" name="sensorModel" dataDxfId="3043"/>
    <tableColumn id="13" xr3:uid="{00000000-0010-0000-1300-00000D000000}" name="type" dataDxfId="3042"/>
    <tableColumn id="14" xr3:uid="{00000000-0010-0000-1300-00000E000000}" name="weight" dataDxfId="3041"/>
  </tableColumns>
  <tableStyleInfo name="TableStyleMedium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2885">
  <autoFilter ref="A2:P34" xr:uid="{00000000-0009-0000-0100-000049000000}"/>
  <sortState ref="A3:P34">
    <sortCondition ref="A2:A34"/>
  </sortState>
  <tableColumns count="16">
    <tableColumn id="15" xr3:uid="{00000000-0010-0000-1400-00000F000000}" name="Original Order" dataDxfId="2884"/>
    <tableColumn id="1" xr3:uid="{00000000-0010-0000-1400-000001000000}" name=" " dataDxfId="2883"/>
    <tableColumn id="2" xr3:uid="{00000000-0010-0000-1400-000002000000}" name="buildPoints" dataDxfId="2882"/>
    <tableColumn id="3" xr3:uid="{00000000-0010-0000-1400-000003000000}" name="buildPower" dataDxfId="2881"/>
    <tableColumn id="4" xr3:uid="{00000000-0010-0000-1400-000004000000}" name="designable" dataDxfId="2880"/>
    <tableColumn id="5" xr3:uid="{00000000-0010-0000-1400-000005000000}" name="hitpoints" dataDxfId="2879"/>
    <tableColumn id="6" xr3:uid="{00000000-0010-0000-1400-000006000000}" name="id" dataDxfId="2878"/>
    <tableColumn id="16" xr3:uid="{00000000-0010-0000-1400-000010000000}" name="droidType" dataDxfId="2877"/>
    <tableColumn id="7" xr3:uid="{00000000-0010-0000-1400-000007000000}" name="location" dataDxfId="2876"/>
    <tableColumn id="8" xr3:uid="{00000000-0010-0000-1400-000008000000}" name="mountModel" dataDxfId="2875"/>
    <tableColumn id="9" xr3:uid="{00000000-0010-0000-1400-000009000000}" name="name" dataDxfId="2874"/>
    <tableColumn id="10" xr3:uid="{00000000-0010-0000-1400-00000A000000}" name="power" dataDxfId="2873"/>
    <tableColumn id="11" xr3:uid="{00000000-0010-0000-1400-00000B000000}" name="range" dataDxfId="2872"/>
    <tableColumn id="12" xr3:uid="{00000000-0010-0000-1400-00000C000000}" name="sensorModel" dataDxfId="2871"/>
    <tableColumn id="13" xr3:uid="{00000000-0010-0000-1400-00000D000000}" name="type" dataDxfId="2870"/>
    <tableColumn id="14" xr3:uid="{00000000-0010-0000-1400-00000E000000}" name="weight" dataDxfId="2869"/>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2858">
  <autoFilter ref="A2:AA142" xr:uid="{00000000-0009-0000-0100-000020000000}"/>
  <tableColumns count="27">
    <tableColumn id="28" xr3:uid="{00000000-0010-0000-1500-00001C000000}" name="Original Order" dataDxfId="2857"/>
    <tableColumn id="1" xr3:uid="{00000000-0010-0000-1500-000001000000}" name=" " dataDxfId="2856"/>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2854"/>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1415">
  <autoFilter ref="A2:AC515" xr:uid="{00000000-0009-0000-0100-00004B000000}">
    <filterColumn colId="11">
      <filters>
        <filter val="AA Flak Cannon Hardpoint"/>
        <filter val="Assault Cannon Hardpoint"/>
        <filter val="Assault Gun Hardpoint"/>
        <filter val="EMP Cannon Hardpoint"/>
        <filter val="Flamer Hardpoint"/>
        <filter val="Gauss Cannon Hardpoint"/>
        <filter val="Heavy Cannon Hardpoint"/>
        <filter val="Heavy Incendiary HPV Hardpoint"/>
        <filter val="Heavy Laser Incendiary Assault Hardpoint"/>
        <filter val="Heavy Laser Rotary Hardpoint"/>
        <filter val="Hyper Velocity Cannon Hardpoint"/>
        <filter val="Incendiary Flashlight Hardpoint"/>
        <filter val="Incendiary Pulse Laser Hardpoint"/>
        <filter val="Lancer Hardpoint"/>
        <filter val="Light Cannon Hardpoint"/>
        <filter val="Medium Cannon Hardpoint"/>
        <filter val="Needle Gun Twin Rotary Hardpoint"/>
        <filter val="Pulse Laser Hardpoint"/>
        <filter val="Rail Gun Hardpoint"/>
        <filter val="Railgun Flak Hardpoint"/>
        <filter val="Reinforced Railgun Flak Hardpoint"/>
        <filter val="Reinforced Stormbringer Flak AA Hardpoint"/>
        <filter val="Scourge Missile Hardpoint"/>
        <filter val="Twin Assault Gun Hardpoint"/>
        <filter val="Twin Assault Rail Hardpoint"/>
        <filter val="Twin Heavy Machinegun Hardpoint"/>
        <filter val="Twin Rail Gun Incendiary Hardpoint"/>
        <filter val="Whirlwind Hardpoint"/>
      </filters>
    </filterColumn>
  </autoFilter>
  <sortState ref="A242:AC419">
    <sortCondition ref="A2:A515"/>
  </sortState>
  <tableColumns count="29">
    <tableColumn id="28" xr3:uid="{00000000-0010-0000-1C00-00001C000000}" name="Original Order" dataDxfId="1414"/>
    <tableColumn id="1" xr3:uid="{00000000-0010-0000-1C00-000001000000}" name=" " dataDxfId="1413"/>
    <tableColumn id="2" xr3:uid="{00000000-0010-0000-1C00-000002000000}" name="armour" dataDxfId="1412"/>
    <tableColumn id="3" xr3:uid="{00000000-0010-0000-1C00-000003000000}" name="baseModel"/>
    <tableColumn id="4" xr3:uid="{00000000-0010-0000-1C00-000004000000}" name="breadth" dataDxfId="1411"/>
    <tableColumn id="5" xr3:uid="{00000000-0010-0000-1C00-000005000000}" name="buildPoints" dataDxfId="1410"/>
    <tableColumn id="6" xr3:uid="{00000000-0010-0000-1C00-000006000000}" name="buildPower" dataDxfId="1409"/>
    <tableColumn id="7" xr3:uid="{00000000-0010-0000-1C00-000007000000}" name="ecmID" dataDxfId="1408"/>
    <tableColumn id="8" xr3:uid="{00000000-0010-0000-1C00-000008000000}" name="height" dataDxfId="1407"/>
    <tableColumn id="9" xr3:uid="{00000000-0010-0000-1C00-000009000000}" name="hitpoints" dataDxfId="1406"/>
    <tableColumn id="10" xr3:uid="{00000000-0010-0000-1C00-00000A000000}" name="id"/>
    <tableColumn id="11" xr3:uid="{00000000-0010-0000-1C00-00000B000000}" name="name"/>
    <tableColumn id="12" xr3:uid="{00000000-0010-0000-1C00-00000C000000}" name="rearmPoints" dataDxfId="1405"/>
    <tableColumn id="13" xr3:uid="{00000000-0010-0000-1C00-00000D000000}" name="researchPoints" dataDxfId="1404"/>
    <tableColumn id="14" xr3:uid="{00000000-0010-0000-1C00-00000E000000}" name="moduleResearchPoints" dataDxfId="1403"/>
    <tableColumn id="15" xr3:uid="{00000000-0010-0000-1C00-00000F000000}" name="repairPoints" dataDxfId="1402"/>
    <tableColumn id="16" xr3:uid="{00000000-0010-0000-1C00-000010000000}" name="powerPoints" dataDxfId="1401"/>
    <tableColumn id="17" xr3:uid="{00000000-0010-0000-1C00-000011000000}" name="modulePowerPoints" dataDxfId="1400"/>
    <tableColumn id="18" xr3:uid="{00000000-0010-0000-1C00-000012000000}" name="productionPoints" dataDxfId="1399"/>
    <tableColumn id="19" xr3:uid="{00000000-0010-0000-1C00-000013000000}" name="moduleProductionPoints" dataDxfId="1398"/>
    <tableColumn id="20" xr3:uid="{00000000-0010-0000-1C00-000014000000}" name="resistance" dataDxfId="1397"/>
    <tableColumn id="21" xr3:uid="{00000000-0010-0000-1C00-000015000000}" name="sensorID"/>
    <tableColumn id="22" xr3:uid="{00000000-0010-0000-1C00-000016000000}" name="strength"/>
    <tableColumn id="23" xr3:uid="{00000000-0010-0000-1C00-000017000000}" name="[structureModel" dataDxfId="1396"/>
    <tableColumn id="24" xr3:uid="{00000000-0010-0000-1C00-000018000000}" name="thermal" dataDxfId="1395"/>
    <tableColumn id="25" xr3:uid="{00000000-0010-0000-1C00-000019000000}" name="type"/>
    <tableColumn id="29" xr3:uid="{A4DD46B8-956B-4551-B209-32077B99A2E1}" name="[userLimits" dataDxfId="1394"/>
    <tableColumn id="26" xr3:uid="{00000000-0010-0000-1C00-00001A000000}" name="[weapons"/>
    <tableColumn id="27" xr3:uid="{00000000-0010-0000-1C00-00001B000000}" name="width" dataDxfId="1393"/>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1392">
  <autoFilter ref="A2:F8" xr:uid="{00000000-0009-0000-0100-000021000000}"/>
  <tableColumns count="6">
    <tableColumn id="6" xr3:uid="{00000000-0010-0000-1D00-000006000000}" name="Original Order" dataDxfId="1391"/>
    <tableColumn id="1" xr3:uid="{00000000-0010-0000-1D00-000001000000}" name=" " dataDxfId="1390"/>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1387">
  <autoFilter ref="A2:F8" xr:uid="{00000000-0009-0000-0100-00004D000000}"/>
  <sortState ref="A3:F8">
    <sortCondition ref="A2:A8"/>
  </sortState>
  <tableColumns count="6">
    <tableColumn id="6" xr3:uid="{00000000-0010-0000-1E00-000006000000}" name="Original Order" dataDxfId="1386"/>
    <tableColumn id="1" xr3:uid="{00000000-0010-0000-1E00-000001000000}" name=" " dataDxfId="1385"/>
    <tableColumn id="2" xr3:uid="{00000000-0010-0000-1E00-000002000000}" name="BUNKER" dataDxfId="1384"/>
    <tableColumn id="3" xr3:uid="{00000000-0010-0000-1E00-000003000000}" name="HARD" dataDxfId="1383"/>
    <tableColumn id="4" xr3:uid="{00000000-0010-0000-1E00-000004000000}" name="MEDIUM" dataDxfId="1382"/>
    <tableColumn id="5" xr3:uid="{00000000-0010-0000-1E00-000005000000}" name="SOFT" dataDxfId="1381"/>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1379">
  <autoFilter ref="A2:M283" xr:uid="{00000000-0009-0000-0100-000022000000}"/>
  <sortState ref="A3:M283">
    <sortCondition ref="A2:A283"/>
  </sortState>
  <tableColumns count="13">
    <tableColumn id="14" xr3:uid="{00000000-0010-0000-1F00-00000E000000}" name="Original Order" dataDxfId="1378"/>
    <tableColumn id="1" xr3:uid="{00000000-0010-0000-1F00-000001000000}" name=" " dataDxfId="1377"/>
    <tableColumn id="2" xr3:uid="{00000000-0010-0000-1F00-000002000000}" name="available" dataDxfId="1376"/>
    <tableColumn id="3" xr3:uid="{00000000-0010-0000-1F00-000003000000}" name="body" dataDxfId="1375"/>
    <tableColumn id="4" xr3:uid="{00000000-0010-0000-1F00-000004000000}" name="brain" dataDxfId="1374"/>
    <tableColumn id="5" xr3:uid="{00000000-0010-0000-1F00-000005000000}" name="construct" dataDxfId="1373"/>
    <tableColumn id="6" xr3:uid="{00000000-0010-0000-1F00-000006000000}" name="id" dataDxfId="1372"/>
    <tableColumn id="7" xr3:uid="{00000000-0010-0000-1F00-000007000000}" name="name" dataDxfId="1371"/>
    <tableColumn id="8" xr3:uid="{00000000-0010-0000-1F00-000008000000}" name="propulsion" dataDxfId="1370"/>
    <tableColumn id="9" xr3:uid="{00000000-0010-0000-1F00-000009000000}" name="sensor" dataDxfId="1369"/>
    <tableColumn id="10" xr3:uid="{00000000-0010-0000-1F00-00000A000000}" name="repair" dataDxfId="1368"/>
    <tableColumn id="11" xr3:uid="{00000000-0010-0000-1F00-00000B000000}" name="type" dataDxfId="1367"/>
    <tableColumn id="12" xr3:uid="{00000000-0010-0000-1F00-00000C000000}" name="[weapons" dataDxfId="1366"/>
  </tableColumns>
  <tableStyleInfo name="TableStyleMedium5"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1340" tableBorderDxfId="1339">
  <autoFilter ref="AA2258:AC2278" xr:uid="{8652D1BE-0579-4A9A-8043-1480824587F5}"/>
  <sortState ref="AA2259:AC2278">
    <sortCondition ref="AB2258:AB2278"/>
  </sortState>
  <tableColumns count="3">
    <tableColumn id="1" xr3:uid="{486657D9-14F5-41C0-8BD6-B5A39BA94793}" name="Column1" dataDxfId="1338"/>
    <tableColumn id="2" xr3:uid="{BD63B0EA-B80F-4B05-B59F-8C42349C16CA}" name="Column2" dataDxfId="1337"/>
    <tableColumn id="3" xr3:uid="{55AAB1F6-D1ED-4A55-B52D-D3A597611190}" name="Column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1139" tableBorderDxfId="1138" totalsRowBorderDxfId="1137">
  <autoFilter ref="C4:D485" xr:uid="{F85D95BD-2997-485F-84DE-32F262EFD187}"/>
  <tableColumns count="2">
    <tableColumn id="1" xr3:uid="{7F99375C-FE87-4FDF-B06F-309D46F8092A}" name="Column1" dataDxfId="1136"/>
    <tableColumn id="2" xr3:uid="{BA6FB2BC-30E6-4E8E-9BFF-D946298D34AF}" name="Column2" dataDxfId="1135"/>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1134">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sortState ref="A3:N1015">
    <sortCondition ref="A2:A1015"/>
  </sortState>
  <tableColumns count="14">
    <tableColumn id="14" xr3:uid="{00000000-0010-0000-2000-00000E000000}" name="Original Order" dataDxfId="944"/>
    <tableColumn id="1" xr3:uid="{00000000-0010-0000-2000-000001000000}" name=" " dataDxfId="943"/>
    <tableColumn id="2" xr3:uid="{00000000-0010-0000-2000-000002000000}" name="available" dataDxfId="942"/>
    <tableColumn id="3" xr3:uid="{00000000-0010-0000-2000-000003000000}" name="body" dataDxfId="941"/>
    <tableColumn id="4" xr3:uid="{00000000-0010-0000-2000-000004000000}" name="brain" dataDxfId="940"/>
    <tableColumn id="5" xr3:uid="{00000000-0010-0000-2000-000005000000}" name="construct" dataDxfId="939"/>
    <tableColumn id="13" xr3:uid="{747C43DC-6C21-4FBE-A4FE-BE8785A3ECCC}" name="ecm" dataDxfId="938"/>
    <tableColumn id="6" xr3:uid="{00000000-0010-0000-2000-000006000000}" name="id" dataDxfId="937"/>
    <tableColumn id="7" xr3:uid="{00000000-0010-0000-2000-000007000000}" name="name" dataDxfId="936"/>
    <tableColumn id="8" xr3:uid="{00000000-0010-0000-2000-000008000000}" name="propulsion" dataDxfId="935"/>
    <tableColumn id="9" xr3:uid="{00000000-0010-0000-2000-000009000000}" name="sensor" dataDxfId="934"/>
    <tableColumn id="10" xr3:uid="{00000000-0010-0000-2000-00000A000000}" name="repair" dataDxfId="933"/>
    <tableColumn id="11" xr3:uid="{00000000-0010-0000-2000-00000B000000}" name="type" dataDxfId="932"/>
    <tableColumn id="12" xr3:uid="{00000000-0010-0000-2000-00000C000000}" name="[weapons" dataDxfId="931"/>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930">
  <autoFilter ref="A2:H8" xr:uid="{00000000-0009-0000-0100-000023000000}"/>
  <tableColumns count="8">
    <tableColumn id="8" xr3:uid="{00000000-0010-0000-2100-000008000000}" name="Original Order" dataDxfId="929"/>
    <tableColumn id="1" xr3:uid="{00000000-0010-0000-2100-000001000000}" name=" " dataDxfId="928"/>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925"/>
    <tableColumn id="1" xr3:uid="{00000000-0010-0000-2200-000001000000}" name=" " dataDxfId="924"/>
    <tableColumn id="2" xr3:uid="{00000000-0010-0000-2200-000002000000}" name="Half-Tracked" dataDxfId="923"/>
    <tableColumn id="3" xr3:uid="{00000000-0010-0000-2200-000003000000}" name="Hover" dataDxfId="922"/>
    <tableColumn id="4" xr3:uid="{00000000-0010-0000-2200-000004000000}" name="Legged" dataDxfId="921"/>
    <tableColumn id="5" xr3:uid="{00000000-0010-0000-2200-000005000000}" name="Lift" dataDxfId="920"/>
    <tableColumn id="6" xr3:uid="{00000000-0010-0000-2200-000006000000}" name="Tracked" dataDxfId="919"/>
    <tableColumn id="7" xr3:uid="{00000000-0010-0000-2200-000007000000}" name="Wheeled" dataDxfId="918"/>
    <tableColumn id="9" xr3:uid="{00000000-0010-0000-2200-000009000000}" name="Propellor" dataDxfId="917"/>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915" dataDxfId="914">
  <autoFilter ref="A2:BA174" xr:uid="{00000000-0009-0000-0100-000024000000}"/>
  <sortState ref="A3:BA174">
    <sortCondition ref="A2:A174"/>
  </sortState>
  <tableColumns count="53">
    <tableColumn id="53" xr3:uid="{00000000-0010-0000-2300-000035000000}" name="Original Order" dataDxfId="913"/>
    <tableColumn id="1" xr3:uid="{00000000-0010-0000-2300-000001000000}" name=" " dataDxfId="912"/>
    <tableColumn id="2" xr3:uid="{00000000-0010-0000-2300-000002000000}" name="buildPoints" dataDxfId="911"/>
    <tableColumn id="3" xr3:uid="{00000000-0010-0000-2300-000003000000}" name="buildPower" dataDxfId="910"/>
    <tableColumn id="4" xr3:uid="{00000000-0010-0000-2300-000004000000}" name="damage" dataDxfId="909"/>
    <tableColumn id="5" xr3:uid="{00000000-0010-0000-2300-000005000000}" name="designable" dataDxfId="908"/>
    <tableColumn id="6" xr3:uid="{00000000-0010-0000-2300-000006000000}" name="effectSize" dataDxfId="907"/>
    <tableColumn id="7" xr3:uid="{00000000-0010-0000-2300-000007000000}" name="explosionWav" dataDxfId="906"/>
    <tableColumn id="8" xr3:uid="{00000000-0010-0000-2300-000008000000}" name="faceInFlight" dataDxfId="905"/>
    <tableColumn id="9" xr3:uid="{00000000-0010-0000-2300-000009000000}" name="facePlayer" dataDxfId="904"/>
    <tableColumn id="10" xr3:uid="{00000000-0010-0000-2300-00000A000000}" name="fireOnMove" dataDxfId="903"/>
    <tableColumn id="11" xr3:uid="{00000000-0010-0000-2300-00000B000000}" name="firePause" dataDxfId="902"/>
    <tableColumn id="12" xr3:uid="{00000000-0010-0000-2300-00000C000000}" name="flags" dataDxfId="901"/>
    <tableColumn id="13" xr3:uid="{00000000-0010-0000-2300-00000D000000}" name="flightGfx" dataDxfId="900"/>
    <tableColumn id="14" xr3:uid="{00000000-0010-0000-2300-00000E000000}" name="flightSpeed" dataDxfId="899"/>
    <tableColumn id="15" xr3:uid="{00000000-0010-0000-2300-00000F000000}" name="hitGfx" dataDxfId="898"/>
    <tableColumn id="16" xr3:uid="{00000000-0010-0000-2300-000010000000}" name="hitpoints" dataDxfId="897"/>
    <tableColumn id="17" xr3:uid="{00000000-0010-0000-2300-000011000000}" name="id" dataDxfId="896"/>
    <tableColumn id="18" xr3:uid="{00000000-0010-0000-2300-000012000000}" name="lightWorld" dataDxfId="895"/>
    <tableColumn id="19" xr3:uid="{00000000-0010-0000-2300-000013000000}" name="longRange" dataDxfId="894"/>
    <tableColumn id="20" xr3:uid="{00000000-0010-0000-2300-000014000000}" name="longHit" dataDxfId="893"/>
    <tableColumn id="21" xr3:uid="{00000000-0010-0000-2300-000015000000}" name="maxElevation" dataDxfId="892"/>
    <tableColumn id="22" xr3:uid="{00000000-0010-0000-2300-000016000000}" name="minElevation" dataDxfId="891"/>
    <tableColumn id="23" xr3:uid="{00000000-0010-0000-2300-000017000000}" name="minRange" dataDxfId="890"/>
    <tableColumn id="24" xr3:uid="{00000000-0010-0000-2300-000018000000}" name="minimumDamage" dataDxfId="889"/>
    <tableColumn id="25" xr3:uid="{00000000-0010-0000-2300-000019000000}" name="missGfx" dataDxfId="888"/>
    <tableColumn id="26" xr3:uid="{00000000-0010-0000-2300-00001A000000}" name="model" dataDxfId="887"/>
    <tableColumn id="27" xr3:uid="{00000000-0010-0000-2300-00001B000000}" name="mountModel" dataDxfId="886"/>
    <tableColumn id="28" xr3:uid="{00000000-0010-0000-2300-00001C000000}" name="movement" dataDxfId="885"/>
    <tableColumn id="29" xr3:uid="{00000000-0010-0000-2300-00001D000000}" name="muzzleGfx" dataDxfId="884"/>
    <tableColumn id="30" xr3:uid="{00000000-0010-0000-2300-00001E000000}" name="name" dataDxfId="883"/>
    <tableColumn id="31" xr3:uid="{00000000-0010-0000-2300-00001F000000}" name="numAttackRuns" dataDxfId="882"/>
    <tableColumn id="32" xr3:uid="{00000000-0010-0000-2300-000020000000}" name="numExplosions" dataDxfId="881"/>
    <tableColumn id="33" xr3:uid="{00000000-0010-0000-2300-000021000000}" name="penetrate" dataDxfId="880"/>
    <tableColumn id="34" xr3:uid="{00000000-0010-0000-2300-000022000000}" name="periodicalDamage" dataDxfId="879"/>
    <tableColumn id="35" xr3:uid="{00000000-0010-0000-2300-000023000000}" name="periodicalDamageRadius" dataDxfId="878"/>
    <tableColumn id="36" xr3:uid="{00000000-0010-0000-2300-000024000000}" name="periodicalDamageTime" dataDxfId="877"/>
    <tableColumn id="37" xr3:uid="{00000000-0010-0000-2300-000025000000}" name="periodicalDamageWeaponClass" dataDxfId="876"/>
    <tableColumn id="38" xr3:uid="{00000000-0010-0000-2300-000026000000}" name="periodicalDamageWeaponEffect" dataDxfId="875"/>
    <tableColumn id="39" xr3:uid="{00000000-0010-0000-2300-000027000000}" name="periodicalDamageWeaponSubClass" dataDxfId="874"/>
    <tableColumn id="40" xr3:uid="{00000000-0010-0000-2300-000028000000}" name="numRounds" dataDxfId="873"/>
    <tableColumn id="41" xr3:uid="{00000000-0010-0000-2300-000029000000}" name="radius" dataDxfId="872"/>
    <tableColumn id="42" xr3:uid="{00000000-0010-0000-2300-00002A000000}" name="radiusDamage" dataDxfId="871"/>
    <tableColumn id="43" xr3:uid="{00000000-0010-0000-2300-00002B000000}" name="radiusLife" dataDxfId="870"/>
    <tableColumn id="44" xr3:uid="{00000000-0010-0000-2300-00002C000000}" name="recoilValue" dataDxfId="869"/>
    <tableColumn id="45" xr3:uid="{00000000-0010-0000-2300-00002D000000}" name="reloadTime" dataDxfId="868"/>
    <tableColumn id="46" xr3:uid="{00000000-0010-0000-2300-00002E000000}" name="rotate" dataDxfId="867"/>
    <tableColumn id="47" xr3:uid="{00000000-0010-0000-2300-00002F000000}" name="waterGfx" dataDxfId="866"/>
    <tableColumn id="48" xr3:uid="{00000000-0010-0000-2300-000030000000}" name="weaponClass" dataDxfId="865"/>
    <tableColumn id="49" xr3:uid="{00000000-0010-0000-2300-000031000000}" name="weaponEffect" dataDxfId="864"/>
    <tableColumn id="50" xr3:uid="{00000000-0010-0000-2300-000032000000}" name="weaponSubClass" dataDxfId="863"/>
    <tableColumn id="51" xr3:uid="{00000000-0010-0000-2300-000033000000}" name="weaponWav" dataDxfId="862"/>
    <tableColumn id="52" xr3:uid="{00000000-0010-0000-2300-000034000000}" name="weight" dataDxfId="861"/>
  </tableColumns>
  <tableStyleInfo name="TableStyleMedium5"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851"/>
    <tableColumn id="8" xr3:uid="{00000000-0010-0000-2400-000008000000}" name=" " dataDxfId="850"/>
    <tableColumn id="1" xr3:uid="{00000000-0010-0000-2400-000001000000}" name="designable"/>
    <tableColumn id="2" xr3:uid="{00000000-0010-0000-2400-000002000000}" name="hitpoints"/>
    <tableColumn id="3" xr3:uid="{00000000-0010-0000-2400-000003000000}" name="id" dataDxfId="849"/>
    <tableColumn id="4" xr3:uid="{00000000-0010-0000-2400-000004000000}" name="maxDroids" dataDxfId="848"/>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694"/>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693" dataDxfId="691" headerRowBorderDxfId="692" tableBorderDxfId="690" totalsRowBorderDxfId="689">
  <autoFilter ref="N6:N936" xr:uid="{70A34B55-36FC-4C7F-8E82-F14D1A196757}"/>
  <sortState ref="N7:N202">
    <sortCondition ref="N6:N202"/>
  </sortState>
  <tableColumns count="1">
    <tableColumn id="1" xr3:uid="{FF6588FB-7985-4182-8954-3B9895C05F6B}" name="Column1" dataDxfId="688"/>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687" dataDxfId="685" headerRowBorderDxfId="686" tableBorderDxfId="684" totalsRowBorderDxfId="683">
  <autoFilter ref="Q6:Q936" xr:uid="{AF382753-1712-4FD7-82D4-078B57C07282}"/>
  <sortState ref="Q7:Q936">
    <sortCondition ref="Q6:Q936"/>
  </sortState>
  <tableColumns count="1">
    <tableColumn id="1" xr3:uid="{87578492-DFF6-48C4-97D5-2AEB9168A6BD}" name="Column1" dataDxfId="68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681"/>
  </sortState>
  <tableColumns count="2">
    <tableColumn id="1" xr3:uid="{826FED81-1648-4616-92E7-B8802895824A}" name="Column1"/>
    <tableColumn id="2" xr3:uid="{039FD667-4CD7-4541-8AB1-F683956E9E13}" name="Column2" dataDxfId="68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54" totalsRowShown="0" dataDxfId="608">
  <autoFilter ref="A2:BE354" xr:uid="{00000000-0009-0000-0100-000053000000}"/>
  <sortState ref="A3:BE354">
    <sortCondition ref="A2:A354"/>
  </sortState>
  <tableColumns count="57">
    <tableColumn id="53" xr3:uid="{00000000-0010-0000-2500-000035000000}" name="Original Order" dataDxfId="607"/>
    <tableColumn id="1" xr3:uid="{00000000-0010-0000-2500-000001000000}" name=" " dataDxfId="606"/>
    <tableColumn id="2" xr3:uid="{00000000-0010-0000-2500-000002000000}" name="buildPoints" dataDxfId="605"/>
    <tableColumn id="3" xr3:uid="{00000000-0010-0000-2500-000003000000}" name="buildPower" dataDxfId="604"/>
    <tableColumn id="4" xr3:uid="{00000000-0010-0000-2500-000004000000}" name="damage" dataDxfId="603"/>
    <tableColumn id="5" xr3:uid="{00000000-0010-0000-2500-000005000000}" name="designable" dataDxfId="602"/>
    <tableColumn id="6" xr3:uid="{00000000-0010-0000-2500-000006000000}" name="effectSize" dataDxfId="601"/>
    <tableColumn id="7" xr3:uid="{00000000-0010-0000-2500-000007000000}" name="explosionWav" dataDxfId="600"/>
    <tableColumn id="8" xr3:uid="{00000000-0010-0000-2500-000008000000}" name="faceInFlight" dataDxfId="599"/>
    <tableColumn id="9" xr3:uid="{00000000-0010-0000-2500-000009000000}" name="facePlayer" dataDxfId="598"/>
    <tableColumn id="10" xr3:uid="{00000000-0010-0000-2500-00000A000000}" name="fireOnMove" dataDxfId="597"/>
    <tableColumn id="11" xr3:uid="{00000000-0010-0000-2500-00000B000000}" name="firePause" dataDxfId="596"/>
    <tableColumn id="12" xr3:uid="{00000000-0010-0000-2500-00000C000000}" name="flags" dataDxfId="595"/>
    <tableColumn id="13" xr3:uid="{00000000-0010-0000-2500-00000D000000}" name="flightGfx" dataDxfId="594"/>
    <tableColumn id="14" xr3:uid="{00000000-0010-0000-2500-00000E000000}" name="flightSpeed" dataDxfId="593"/>
    <tableColumn id="15" xr3:uid="{00000000-0010-0000-2500-00000F000000}" name="hitGfx" dataDxfId="592"/>
    <tableColumn id="16" xr3:uid="{00000000-0010-0000-2500-000010000000}" name="hitpoints" dataDxfId="591"/>
    <tableColumn id="17" xr3:uid="{00000000-0010-0000-2500-000011000000}" name="id" dataDxfId="590"/>
    <tableColumn id="18" xr3:uid="{00000000-0010-0000-2500-000012000000}" name="lightWorld" dataDxfId="589"/>
    <tableColumn id="19" xr3:uid="{00000000-0010-0000-2500-000013000000}" name="longRange" dataDxfId="588"/>
    <tableColumn id="20" xr3:uid="{00000000-0010-0000-2500-000014000000}" name="longHit" dataDxfId="587"/>
    <tableColumn id="21" xr3:uid="{00000000-0010-0000-2500-000015000000}" name="maxElevation" dataDxfId="586"/>
    <tableColumn id="22" xr3:uid="{00000000-0010-0000-2500-000016000000}" name="minElevation" dataDxfId="585"/>
    <tableColumn id="23" xr3:uid="{00000000-0010-0000-2500-000017000000}" name="minRange" dataDxfId="584"/>
    <tableColumn id="24" xr3:uid="{00000000-0010-0000-2500-000018000000}" name="minimumDamage" dataDxfId="583"/>
    <tableColumn id="25" xr3:uid="{00000000-0010-0000-2500-000019000000}" name="missGfx" dataDxfId="582"/>
    <tableColumn id="26" xr3:uid="{00000000-0010-0000-2500-00001A000000}" name="model" dataDxfId="581"/>
    <tableColumn id="27" xr3:uid="{00000000-0010-0000-2500-00001B000000}" name="mountModel" dataDxfId="580"/>
    <tableColumn id="28" xr3:uid="{00000000-0010-0000-2500-00001C000000}" name="movement" dataDxfId="579"/>
    <tableColumn id="29" xr3:uid="{00000000-0010-0000-2500-00001D000000}" name="muzzleGfx" dataDxfId="578"/>
    <tableColumn id="30" xr3:uid="{00000000-0010-0000-2500-00001E000000}" name="name" dataDxfId="577"/>
    <tableColumn id="31" xr3:uid="{00000000-0010-0000-2500-00001F000000}" name="numAttackRuns" dataDxfId="576"/>
    <tableColumn id="32" xr3:uid="{00000000-0010-0000-2500-000020000000}" name="numExplosions" dataDxfId="575"/>
    <tableColumn id="33" xr3:uid="{00000000-0010-0000-2500-000021000000}" name="penetrate" dataDxfId="574"/>
    <tableColumn id="34" xr3:uid="{00000000-0010-0000-2500-000022000000}" name="periodicalDamage" dataDxfId="573"/>
    <tableColumn id="35" xr3:uid="{00000000-0010-0000-2500-000023000000}" name="periodicalDamageRadius" dataDxfId="572"/>
    <tableColumn id="36" xr3:uid="{00000000-0010-0000-2500-000024000000}" name="periodicalDamageTime" dataDxfId="571"/>
    <tableColumn id="37" xr3:uid="{00000000-0010-0000-2500-000025000000}" name="periodicalDamageWeaponClass" dataDxfId="570"/>
    <tableColumn id="38" xr3:uid="{00000000-0010-0000-2500-000026000000}" name="periodicalDamageWeaponEffect" dataDxfId="569"/>
    <tableColumn id="39" xr3:uid="{00000000-0010-0000-2500-000027000000}" name="periodicalDamageWeaponSubClass" dataDxfId="568"/>
    <tableColumn id="40" xr3:uid="{00000000-0010-0000-2500-000028000000}" name="numRounds" dataDxfId="567"/>
    <tableColumn id="41" xr3:uid="{00000000-0010-0000-2500-000029000000}" name="radius" dataDxfId="566"/>
    <tableColumn id="42" xr3:uid="{00000000-0010-0000-2500-00002A000000}" name="radiusDamage" dataDxfId="565"/>
    <tableColumn id="43" xr3:uid="{00000000-0010-0000-2500-00002B000000}" name="radiusLife" dataDxfId="564"/>
    <tableColumn id="44" xr3:uid="{00000000-0010-0000-2500-00002C000000}" name="recoilValue" dataDxfId="563"/>
    <tableColumn id="45" xr3:uid="{00000000-0010-0000-2500-00002D000000}" name="reloadTime" dataDxfId="562"/>
    <tableColumn id="46" xr3:uid="{00000000-0010-0000-2500-00002E000000}" name="rotate" dataDxfId="561"/>
    <tableColumn id="56" xr3:uid="{968FAB03-585A-4F6C-8AFF-078EC23B8463}" name="shortHit" dataDxfId="560"/>
    <tableColumn id="55" xr3:uid="{E1D74637-C011-4332-B2C5-F64DA18168B6}" name="shortRange" dataDxfId="559"/>
    <tableColumn id="47" xr3:uid="{00000000-0010-0000-2500-00002F000000}" name="waterGfx" dataDxfId="558"/>
    <tableColumn id="48" xr3:uid="{00000000-0010-0000-2500-000030000000}" name="weaponClass" dataDxfId="557"/>
    <tableColumn id="49" xr3:uid="{00000000-0010-0000-2500-000031000000}" name="weaponEffect" dataDxfId="556"/>
    <tableColumn id="50" xr3:uid="{00000000-0010-0000-2500-000032000000}" name="weaponSubClass" dataDxfId="555"/>
    <tableColumn id="51" xr3:uid="{00000000-0010-0000-2500-000033000000}" name="weaponWav" dataDxfId="554"/>
    <tableColumn id="52" xr3:uid="{00000000-0010-0000-2500-000034000000}" name="weight" dataDxfId="553"/>
    <tableColumn id="54" xr3:uid="{00000000-0010-0000-2500-000036000000}" name="icons" dataDxfId="552"/>
    <tableColumn id="57" xr3:uid="{F2D9524A-0E69-426C-9606-E0485EE6A7D2}" name="Column1" dataDxfId="551"/>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532" dataDxfId="530" headerRowBorderDxfId="531" tableBorderDxfId="529" totalsRowBorderDxfId="528">
  <autoFilter ref="C399:N733" xr:uid="{B1375B9A-DD5F-4E3F-AD16-F2D991E40B38}"/>
  <tableColumns count="12">
    <tableColumn id="1" xr3:uid="{8C8F4697-1A7A-4326-8681-AC1D91709846}" name="name" dataDxfId="527"/>
    <tableColumn id="7" xr3:uid="{0358C503-FE55-4DD2-92EA-FE2DC917E2A4}" name="[/th][th]" dataDxfId="526"/>
    <tableColumn id="4" xr3:uid="{1B70C525-DA7E-4D00-A8ED-CDAD4B25DD4A}" name="shortHit" dataDxfId="525"/>
    <tableColumn id="8" xr3:uid="{017CF3B5-0D04-4858-A369-145AAE240A85}" name="[/th][th]2" dataDxfId="524"/>
    <tableColumn id="3" xr3:uid="{98CFCF94-968E-4C94-A3F7-E874B3DD3C72}" name="longHit" dataDxfId="523"/>
    <tableColumn id="9" xr3:uid="{DAE9DA58-B469-4031-BAF1-12E25AC7A4B1}" name="[/th][th]3" dataDxfId="522"/>
    <tableColumn id="5" xr3:uid="{F30C5FA5-45BA-48B2-A31D-273768847DBA}" name="shortRange" dataDxfId="521"/>
    <tableColumn id="10" xr3:uid="{A4AB0A79-715A-48EB-805D-9A3B3F5DB59A}" name="[/th][th]4" dataDxfId="520"/>
    <tableColumn id="2" xr3:uid="{1A95936F-FB40-48E1-B8DE-52DC6A48B25F}" name="longRange" dataDxfId="519"/>
    <tableColumn id="11" xr3:uid="{2B0D5831-A1C0-4C26-8398-CE036C459619}" name="[/th][th]5" dataDxfId="518"/>
    <tableColumn id="6" xr3:uid="{E13B26D9-B957-4283-B267-F2DEA2434CFB}" name="weaponSubClass" dataDxfId="517"/>
    <tableColumn id="12" xr3:uid="{1DAB4C58-3997-492E-9A76-1075C8AED344}" name="[/th]" dataDxfId="516"/>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80"/>
    <tableColumn id="8" xr3:uid="{00000000-0010-0000-2600-000008000000}" name=" " dataDxfId="479"/>
    <tableColumn id="1" xr3:uid="{00000000-0010-0000-2600-000001000000}" name="designable"/>
    <tableColumn id="2" xr3:uid="{00000000-0010-0000-2600-000002000000}" name="hitpoints"/>
    <tableColumn id="3" xr3:uid="{00000000-0010-0000-2600-000003000000}" name="id" dataDxfId="478"/>
    <tableColumn id="4" xr3:uid="{00000000-0010-0000-2600-000004000000}" name="maxDroids" dataDxfId="477"/>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75">
  <autoFilter ref="A2:N106" xr:uid="{00000000-0009-0000-0100-000008000000}"/>
  <tableColumns count="14">
    <tableColumn id="14" xr3:uid="{00000000-0010-0000-2700-00000E000000}" name="Original Order" dataDxfId="474"/>
    <tableColumn id="1" xr3:uid="{00000000-0010-0000-2700-000001000000}" name=" " dataDxfId="473"/>
    <tableColumn id="2" xr3:uid="{00000000-0010-0000-2700-000002000000}" name="armour" dataDxfId="472"/>
    <tableColumn id="3" xr3:uid="{00000000-0010-0000-2700-000003000000}" name="breadth" dataDxfId="471"/>
    <tableColumn id="4" xr3:uid="{00000000-0010-0000-2700-000004000000}" name="damageable" dataDxfId="470"/>
    <tableColumn id="5" xr3:uid="{00000000-0010-0000-2700-000005000000}" name="hitpoints" dataDxfId="469"/>
    <tableColumn id="6" xr3:uid="{00000000-0010-0000-2700-000006000000}" name="id" dataDxfId="468"/>
    <tableColumn id="7" xr3:uid="{00000000-0010-0000-2700-000007000000}" name="lineOfSight" dataDxfId="467"/>
    <tableColumn id="8" xr3:uid="{00000000-0010-0000-2700-000008000000}" name="model" dataDxfId="466"/>
    <tableColumn id="9" xr3:uid="{00000000-0010-0000-2700-000009000000}" name="name" dataDxfId="465"/>
    <tableColumn id="10" xr3:uid="{00000000-0010-0000-2700-00000A000000}" name="startVisible" dataDxfId="464"/>
    <tableColumn id="11" xr3:uid="{00000000-0010-0000-2700-00000B000000}" name="tileDraw" dataDxfId="463"/>
    <tableColumn id="12" xr3:uid="{00000000-0010-0000-2700-00000C000000}" name="type" dataDxfId="462"/>
    <tableColumn id="13" xr3:uid="{00000000-0010-0000-2700-00000D000000}" name="width" dataDxfId="461"/>
  </tableColumns>
  <tableStyleInfo name="TableStyleMedium5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52">
  <autoFilter ref="A2:N107" xr:uid="{00000000-0009-0000-0100-000027000000}"/>
  <sortState ref="A3:N107">
    <sortCondition ref="A2:A107"/>
  </sortState>
  <tableColumns count="14">
    <tableColumn id="14" xr3:uid="{00000000-0010-0000-2800-00000E000000}" name="Original Order" dataDxfId="451"/>
    <tableColumn id="1" xr3:uid="{00000000-0010-0000-2800-000001000000}" name=" " dataDxfId="450"/>
    <tableColumn id="2" xr3:uid="{00000000-0010-0000-2800-000002000000}" name="armour" dataDxfId="449"/>
    <tableColumn id="3" xr3:uid="{00000000-0010-0000-2800-000003000000}" name="breadth" dataDxfId="448"/>
    <tableColumn id="4" xr3:uid="{00000000-0010-0000-2800-000004000000}" name="damageable" dataDxfId="447"/>
    <tableColumn id="5" xr3:uid="{00000000-0010-0000-2800-000005000000}" name="hitpoints" dataDxfId="446"/>
    <tableColumn id="6" xr3:uid="{00000000-0010-0000-2800-000006000000}" name="id" dataDxfId="445"/>
    <tableColumn id="7" xr3:uid="{00000000-0010-0000-2800-000007000000}" name="lineOfSight" dataDxfId="444"/>
    <tableColumn id="8" xr3:uid="{00000000-0010-0000-2800-000008000000}" name="model" dataDxfId="443"/>
    <tableColumn id="9" xr3:uid="{00000000-0010-0000-2800-000009000000}" name="name" dataDxfId="442"/>
    <tableColumn id="10" xr3:uid="{00000000-0010-0000-2800-00000A000000}" name="startVisible" dataDxfId="441"/>
    <tableColumn id="11" xr3:uid="{00000000-0010-0000-2800-00000B000000}" name="tileDraw" dataDxfId="440"/>
    <tableColumn id="12" xr3:uid="{00000000-0010-0000-2800-00000C000000}" name="type" dataDxfId="439"/>
    <tableColumn id="13" xr3:uid="{00000000-0010-0000-2800-00000D000000}" name="width" dataDxfId="438"/>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7">
  <autoFilter ref="A2:L14" xr:uid="{00000000-0009-0000-0100-000015000000}"/>
  <sortState ref="A3:L14">
    <sortCondition ref="A2:A14"/>
  </sortState>
  <tableColumns count="12">
    <tableColumn id="11" xr3:uid="{00000000-0010-0000-2900-00000B000000}" name="Original Order" dataDxfId="436"/>
    <tableColumn id="1" xr3:uid="{00000000-0010-0000-2900-000001000000}" name=" " dataDxfId="435"/>
    <tableColumn id="2" xr3:uid="{00000000-0010-0000-2900-000002000000}" name="id" dataDxfId="434"/>
    <tableColumn id="3" xr3:uid="{00000000-0010-0000-2900-000003000000}" name="comment" dataDxfId="433"/>
    <tableColumn id="12" xr3:uid="{00000000-0010-0000-2900-00000C000000}" name="/speedFactor" dataDxfId="432"/>
    <tableColumn id="4" xr3:uid="{00000000-0010-0000-2900-000004000000}" name="//wheeled" dataDxfId="431"/>
    <tableColumn id="5" xr3:uid="{00000000-0010-0000-2900-000005000000}" name="//tracked" dataDxfId="430"/>
    <tableColumn id="6" xr3:uid="{00000000-0010-0000-2900-000006000000}" name="//legged" dataDxfId="429"/>
    <tableColumn id="7" xr3:uid="{00000000-0010-0000-2900-000007000000}" name="//hover" dataDxfId="428"/>
    <tableColumn id="8" xr3:uid="{00000000-0010-0000-2900-000008000000}" name="//lift" dataDxfId="427"/>
    <tableColumn id="9" xr3:uid="{00000000-0010-0000-2900-000009000000}" name="//propellor" dataDxfId="426"/>
    <tableColumn id="10" xr3:uid="{00000000-0010-0000-2900-00000A000000}" name="//half-tracked" dataDxfId="425"/>
  </tableColumns>
  <tableStyleInfo name="TableStyleMedium5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19">
  <autoFilter ref="A2:L14" xr:uid="{00000000-0009-0000-0100-000033000000}"/>
  <sortState ref="A3:L14">
    <sortCondition ref="A2:A14"/>
  </sortState>
  <tableColumns count="12">
    <tableColumn id="11" xr3:uid="{00000000-0010-0000-2A00-00000B000000}" name="Original Order" dataDxfId="418"/>
    <tableColumn id="1" xr3:uid="{00000000-0010-0000-2A00-000001000000}" name=" " dataDxfId="417"/>
    <tableColumn id="2" xr3:uid="{00000000-0010-0000-2A00-000002000000}" name="id" dataDxfId="416"/>
    <tableColumn id="3" xr3:uid="{00000000-0010-0000-2A00-000003000000}" name="comment" dataDxfId="415"/>
    <tableColumn id="12" xr3:uid="{00000000-0010-0000-2A00-00000C000000}" name="/speedFactor" dataDxfId="414"/>
    <tableColumn id="4" xr3:uid="{00000000-0010-0000-2A00-000004000000}" name="//wheeled" dataDxfId="413"/>
    <tableColumn id="5" xr3:uid="{00000000-0010-0000-2A00-000005000000}" name="//tracked" dataDxfId="412"/>
    <tableColumn id="6" xr3:uid="{00000000-0010-0000-2A00-000006000000}" name="//legged" dataDxfId="411"/>
    <tableColumn id="7" xr3:uid="{00000000-0010-0000-2A00-000007000000}" name="//hover" dataDxfId="410"/>
    <tableColumn id="8" xr3:uid="{00000000-0010-0000-2A00-000008000000}" name="//lift" dataDxfId="409"/>
    <tableColumn id="9" xr3:uid="{00000000-0010-0000-2A00-000009000000}" name="//propellor" dataDxfId="408"/>
    <tableColumn id="10" xr3:uid="{00000000-0010-0000-2A00-00000A000000}" name="//half-tracked" dataDxfId="407"/>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89" totalsRowShown="0" headerRowDxfId="1">
  <autoFilter ref="A2:F2289" xr:uid="{00000000-0009-0000-0100-000036000000}"/>
  <sortState ref="A3:F2289">
    <sortCondition ref="A2:A2289"/>
  </sortState>
  <tableColumns count="6">
    <tableColumn id="6" xr3:uid="{00000000-0010-0000-2B00-000006000000}" name="Original Order"/>
    <tableColumn id="1" xr3:uid="{00000000-0010-0000-2B00-000001000000}" name=" " dataDxfId="0"/>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9.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1.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6.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table" Target="../tables/table27.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30.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31.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2.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3.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table" Target="../tables/table35.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7.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8.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40.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4.bin"/><Relationship Id="rId6" Type="http://schemas.openxmlformats.org/officeDocument/2006/relationships/table" Target="../tables/table41.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table" Target="../tables/table42.xml"/><Relationship Id="rId4" Type="http://schemas.openxmlformats.org/officeDocument/2006/relationships/table" Target="../tables/table45.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6.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5.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48.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9.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50.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51.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2.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7.bin"/><Relationship Id="rId6" Type="http://schemas.openxmlformats.org/officeDocument/2006/relationships/table" Target="../tables/table53.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zoomScale="80" zoomScaleNormal="80" workbookViewId="0">
      <selection activeCell="B14" sqref="B14"/>
    </sheetView>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72" t="s">
        <v>2767</v>
      </c>
      <c r="C2" s="472"/>
      <c r="D2" s="473"/>
      <c r="E2" s="473"/>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1" t="s">
        <v>2735</v>
      </c>
      <c r="C5" s="116"/>
      <c r="G5" s="117" t="s">
        <v>7339</v>
      </c>
    </row>
    <row r="6" spans="2:21" ht="16" customHeight="1" x14ac:dyDescent="0.45">
      <c r="B6" s="211" t="s">
        <v>2736</v>
      </c>
      <c r="C6" s="116"/>
      <c r="D6" s="123"/>
      <c r="G6" s="118" t="s">
        <v>2769</v>
      </c>
    </row>
    <row r="7" spans="2:21" ht="16" customHeight="1" x14ac:dyDescent="0.45">
      <c r="B7" s="211" t="s">
        <v>2757</v>
      </c>
      <c r="C7" s="116"/>
      <c r="T7" s="114" t="s">
        <v>6910</v>
      </c>
    </row>
    <row r="8" spans="2:21" ht="16" customHeight="1" thickBot="1" x14ac:dyDescent="0.5">
      <c r="B8" s="211" t="s">
        <v>2758</v>
      </c>
      <c r="C8" s="116"/>
      <c r="U8" s="114" t="s">
        <v>6911</v>
      </c>
    </row>
    <row r="9" spans="2:21" ht="16" customHeight="1" thickTop="1" x14ac:dyDescent="0.45">
      <c r="B9" s="211" t="s">
        <v>3263</v>
      </c>
      <c r="C9" s="116"/>
      <c r="G9" s="119" t="s">
        <v>2768</v>
      </c>
    </row>
    <row r="10" spans="2:21" ht="16" customHeight="1" x14ac:dyDescent="0.45">
      <c r="B10" s="211" t="s">
        <v>2738</v>
      </c>
      <c r="C10" s="116"/>
      <c r="G10" s="474" t="s">
        <v>6437</v>
      </c>
    </row>
    <row r="11" spans="2:21" ht="16" customHeight="1" x14ac:dyDescent="0.45">
      <c r="B11" s="211" t="s">
        <v>2759</v>
      </c>
      <c r="C11" s="116"/>
      <c r="G11" s="474"/>
    </row>
    <row r="12" spans="2:21" ht="16" customHeight="1" x14ac:dyDescent="0.45">
      <c r="B12" s="211" t="s">
        <v>2760</v>
      </c>
      <c r="C12" s="116"/>
      <c r="G12" s="474"/>
    </row>
    <row r="13" spans="2:21" ht="16" customHeight="1" x14ac:dyDescent="0.45">
      <c r="B13" s="211" t="s">
        <v>2740</v>
      </c>
      <c r="C13" s="116"/>
      <c r="G13" s="474"/>
    </row>
    <row r="14" spans="2:21" ht="16" customHeight="1" x14ac:dyDescent="0.45">
      <c r="B14" s="211" t="s">
        <v>2761</v>
      </c>
      <c r="C14" s="116"/>
      <c r="G14" s="474"/>
      <c r="T14" s="114" t="s">
        <v>6912</v>
      </c>
    </row>
    <row r="15" spans="2:21" ht="16" customHeight="1" x14ac:dyDescent="0.45">
      <c r="B15" s="211" t="s">
        <v>2739</v>
      </c>
      <c r="C15" s="116"/>
      <c r="G15" s="474"/>
    </row>
    <row r="16" spans="2:21" ht="16" customHeight="1" x14ac:dyDescent="0.45">
      <c r="B16" s="211" t="s">
        <v>3264</v>
      </c>
      <c r="C16" s="116"/>
      <c r="G16" s="474"/>
    </row>
    <row r="17" spans="2:8" ht="16" customHeight="1" x14ac:dyDescent="0.45">
      <c r="B17" s="211" t="s">
        <v>2762</v>
      </c>
      <c r="C17" s="116"/>
      <c r="G17" s="474"/>
    </row>
    <row r="18" spans="2:8" ht="16" customHeight="1" thickBot="1" x14ac:dyDescent="0.5">
      <c r="B18" s="211" t="s">
        <v>2763</v>
      </c>
      <c r="C18" s="120"/>
      <c r="G18" s="121"/>
    </row>
    <row r="19" spans="2:8" ht="16" customHeight="1" thickTop="1" x14ac:dyDescent="0.45">
      <c r="B19" s="211" t="s">
        <v>3265</v>
      </c>
      <c r="C19" s="122"/>
      <c r="F19" s="108"/>
      <c r="G19" s="108"/>
    </row>
    <row r="20" spans="2:8" ht="16" customHeight="1" x14ac:dyDescent="0.45">
      <c r="B20" s="211" t="s">
        <v>2764</v>
      </c>
      <c r="C20" s="122"/>
      <c r="F20" s="108"/>
    </row>
    <row r="21" spans="2:8" ht="16" customHeight="1" x14ac:dyDescent="0.45">
      <c r="B21" s="211" t="s">
        <v>2741</v>
      </c>
      <c r="C21" s="116"/>
      <c r="F21" s="108"/>
      <c r="G21" s="108"/>
    </row>
    <row r="22" spans="2:8" ht="16" customHeight="1" x14ac:dyDescent="0.45">
      <c r="C22" s="116"/>
      <c r="F22" s="108"/>
      <c r="G22" s="108"/>
    </row>
    <row r="23" spans="2:8" ht="18" customHeight="1" x14ac:dyDescent="0.45">
      <c r="B23" s="211" t="s">
        <v>5376</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X1" zoomScale="70" zoomScaleNormal="70" workbookViewId="0">
      <selection activeCell="A21" sqref="A21"/>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35" t="s">
        <v>7370</v>
      </c>
      <c r="B1" s="167" t="s">
        <v>5526</v>
      </c>
      <c r="C1" s="167" t="s">
        <v>7342</v>
      </c>
      <c r="D1" s="167" t="s">
        <v>7343</v>
      </c>
      <c r="E1" s="335" t="s">
        <v>2723</v>
      </c>
      <c r="F1" s="335" t="s">
        <v>2733</v>
      </c>
      <c r="G1" s="335" t="s">
        <v>2721</v>
      </c>
      <c r="H1" s="167" t="s">
        <v>7347</v>
      </c>
      <c r="I1" s="167" t="s">
        <v>7348</v>
      </c>
      <c r="J1" s="167" t="s">
        <v>7349</v>
      </c>
      <c r="K1" s="167" t="s">
        <v>7350</v>
      </c>
      <c r="L1" s="167" t="s">
        <v>7351</v>
      </c>
      <c r="M1" s="167" t="s">
        <v>7352</v>
      </c>
      <c r="N1" s="167" t="s">
        <v>7353</v>
      </c>
      <c r="O1" s="167" t="s">
        <v>7354</v>
      </c>
      <c r="P1" s="167" t="s">
        <v>7355</v>
      </c>
      <c r="Q1" s="167" t="s">
        <v>7356</v>
      </c>
      <c r="R1" s="167" t="s">
        <v>7357</v>
      </c>
      <c r="S1" s="167" t="s">
        <v>7358</v>
      </c>
      <c r="T1" s="167" t="s">
        <v>7359</v>
      </c>
      <c r="U1" s="167" t="s">
        <v>7360</v>
      </c>
      <c r="V1" s="335" t="s">
        <v>7365</v>
      </c>
      <c r="W1" s="167" t="s">
        <v>7362</v>
      </c>
      <c r="X1" s="167" t="s">
        <v>7363</v>
      </c>
      <c r="Y1" s="167" t="s">
        <v>7364</v>
      </c>
      <c r="AB1" t="s">
        <v>7368</v>
      </c>
      <c r="BB1" t="s">
        <v>7192</v>
      </c>
    </row>
    <row r="2" spans="1:65" s="167" customFormat="1" x14ac:dyDescent="0.35">
      <c r="A2" s="152" t="s">
        <v>114</v>
      </c>
      <c r="B2" t="s">
        <v>120</v>
      </c>
      <c r="C2" t="s">
        <v>7340</v>
      </c>
      <c r="D2" t="s">
        <v>105</v>
      </c>
      <c r="E2" s="155">
        <v>1</v>
      </c>
      <c r="F2" s="155">
        <v>1</v>
      </c>
      <c r="G2" s="155">
        <v>1</v>
      </c>
      <c r="H2" t="s">
        <v>7341</v>
      </c>
      <c r="I2">
        <v>10</v>
      </c>
      <c r="J2">
        <v>1</v>
      </c>
      <c r="K2">
        <v>12</v>
      </c>
      <c r="L2">
        <v>600</v>
      </c>
      <c r="M2">
        <v>1</v>
      </c>
      <c r="N2">
        <v>100</v>
      </c>
      <c r="O2">
        <v>1</v>
      </c>
      <c r="P2">
        <v>150</v>
      </c>
      <c r="Q2">
        <v>255</v>
      </c>
      <c r="R2">
        <v>1</v>
      </c>
      <c r="S2" t="s">
        <v>116</v>
      </c>
      <c r="T2" t="s">
        <v>117</v>
      </c>
      <c r="U2">
        <v>1</v>
      </c>
      <c r="V2" s="154" t="s">
        <v>118</v>
      </c>
      <c r="W2">
        <v>0</v>
      </c>
      <c r="X2">
        <v>0</v>
      </c>
      <c r="Y2">
        <v>1</v>
      </c>
      <c r="AB2" s="335" t="s">
        <v>7370</v>
      </c>
      <c r="AC2" s="167" t="s">
        <v>5526</v>
      </c>
      <c r="AD2" s="167" t="s">
        <v>7342</v>
      </c>
      <c r="AE2" s="167" t="s">
        <v>7343</v>
      </c>
      <c r="AF2" s="167" t="s">
        <v>7344</v>
      </c>
      <c r="AG2" s="167" t="s">
        <v>7345</v>
      </c>
      <c r="AH2" s="167" t="s">
        <v>7346</v>
      </c>
      <c r="AI2" s="335" t="s">
        <v>2681</v>
      </c>
      <c r="AJ2" s="167" t="s">
        <v>7348</v>
      </c>
      <c r="AK2" s="167" t="s">
        <v>7349</v>
      </c>
      <c r="AL2" s="167" t="s">
        <v>7350</v>
      </c>
      <c r="AM2" s="167" t="s">
        <v>7351</v>
      </c>
      <c r="AN2" s="167" t="s">
        <v>7352</v>
      </c>
      <c r="AO2" s="167" t="s">
        <v>7353</v>
      </c>
      <c r="AP2" s="167" t="s">
        <v>7354</v>
      </c>
      <c r="AQ2" s="167" t="s">
        <v>7355</v>
      </c>
      <c r="AR2" s="167" t="s">
        <v>7356</v>
      </c>
      <c r="AS2" s="167" t="s">
        <v>7357</v>
      </c>
      <c r="AT2" s="167" t="s">
        <v>7358</v>
      </c>
      <c r="AU2" s="167" t="s">
        <v>7359</v>
      </c>
      <c r="AV2" s="167" t="s">
        <v>7360</v>
      </c>
      <c r="AW2" s="167" t="s">
        <v>7361</v>
      </c>
      <c r="AX2" s="167" t="s">
        <v>7362</v>
      </c>
      <c r="AY2" s="167" t="s">
        <v>7363</v>
      </c>
      <c r="AZ2" s="167" t="s">
        <v>7364</v>
      </c>
      <c r="BB2" s="335" t="s">
        <v>7370</v>
      </c>
      <c r="BC2" s="167" t="s">
        <v>5526</v>
      </c>
      <c r="BD2" s="335" t="s">
        <v>866</v>
      </c>
      <c r="BE2" s="167" t="s">
        <v>7343</v>
      </c>
      <c r="BF2" s="167" t="s">
        <v>7344</v>
      </c>
      <c r="BG2" s="167" t="s">
        <v>7345</v>
      </c>
      <c r="BH2" s="167" t="s">
        <v>7346</v>
      </c>
      <c r="BI2" s="167" t="s">
        <v>7347</v>
      </c>
      <c r="BJ2" s="167" t="s">
        <v>7348</v>
      </c>
      <c r="BK2" s="167" t="s">
        <v>7349</v>
      </c>
      <c r="BL2" s="167" t="s">
        <v>7350</v>
      </c>
      <c r="BM2" s="167" t="s">
        <v>7351</v>
      </c>
    </row>
    <row r="3" spans="1:65" x14ac:dyDescent="0.35">
      <c r="A3" s="152" t="s">
        <v>153</v>
      </c>
      <c r="B3" s="167" t="s">
        <v>120</v>
      </c>
      <c r="C3" s="167" t="s">
        <v>7340</v>
      </c>
      <c r="D3" s="167" t="s">
        <v>105</v>
      </c>
      <c r="E3" s="155">
        <v>3</v>
      </c>
      <c r="F3" s="155">
        <v>2</v>
      </c>
      <c r="G3" s="155">
        <v>2</v>
      </c>
      <c r="H3" s="167" t="s">
        <v>7341</v>
      </c>
      <c r="I3" s="167">
        <v>10</v>
      </c>
      <c r="J3" s="167">
        <v>1</v>
      </c>
      <c r="K3" s="167">
        <v>12</v>
      </c>
      <c r="L3" s="167">
        <v>600</v>
      </c>
      <c r="M3" s="167">
        <v>1</v>
      </c>
      <c r="N3" s="167">
        <v>100</v>
      </c>
      <c r="O3" s="167">
        <v>1</v>
      </c>
      <c r="P3" s="167">
        <v>150</v>
      </c>
      <c r="Q3" s="167">
        <v>255</v>
      </c>
      <c r="R3" s="167">
        <v>1</v>
      </c>
      <c r="S3" s="167" t="s">
        <v>116</v>
      </c>
      <c r="T3" s="167" t="s">
        <v>117</v>
      </c>
      <c r="U3" s="167">
        <v>1</v>
      </c>
      <c r="V3" s="154" t="s">
        <v>156</v>
      </c>
      <c r="W3" s="167">
        <v>0</v>
      </c>
      <c r="X3" s="167">
        <v>0</v>
      </c>
      <c r="Y3" s="167">
        <v>1</v>
      </c>
      <c r="AB3" s="59" t="s">
        <v>5074</v>
      </c>
      <c r="AC3" s="167" t="s">
        <v>7366</v>
      </c>
      <c r="AD3" s="167" t="s">
        <v>1</v>
      </c>
      <c r="AE3" s="167">
        <v>4</v>
      </c>
      <c r="AF3" s="167">
        <v>75</v>
      </c>
      <c r="AG3" s="167">
        <v>900</v>
      </c>
      <c r="AH3" s="167">
        <v>120</v>
      </c>
      <c r="AI3" s="59" t="s">
        <v>5075</v>
      </c>
      <c r="AJ3">
        <v>100</v>
      </c>
      <c r="AK3">
        <v>1</v>
      </c>
      <c r="AL3">
        <v>500</v>
      </c>
      <c r="AM3">
        <v>12</v>
      </c>
      <c r="AN3">
        <v>6</v>
      </c>
      <c r="AO3">
        <v>12</v>
      </c>
      <c r="AP3">
        <v>6</v>
      </c>
      <c r="AQ3">
        <v>12</v>
      </c>
      <c r="AR3">
        <v>6</v>
      </c>
      <c r="AS3">
        <v>12</v>
      </c>
      <c r="AT3">
        <v>6</v>
      </c>
      <c r="AU3">
        <v>12</v>
      </c>
      <c r="AV3">
        <v>6</v>
      </c>
      <c r="AW3">
        <v>12</v>
      </c>
      <c r="AX3">
        <v>6</v>
      </c>
      <c r="AY3">
        <v>0</v>
      </c>
      <c r="AZ3">
        <v>0</v>
      </c>
      <c r="BB3" s="45" t="s">
        <v>2068</v>
      </c>
      <c r="BC3" s="167">
        <v>749</v>
      </c>
      <c r="BD3" s="343" t="s">
        <v>19</v>
      </c>
      <c r="BE3" s="167" t="s">
        <v>2899</v>
      </c>
      <c r="BF3" s="167" t="s">
        <v>41</v>
      </c>
      <c r="BG3" s="167" t="s">
        <v>116</v>
      </c>
      <c r="BH3" s="167" t="s">
        <v>7369</v>
      </c>
      <c r="BI3" s="167" t="s">
        <v>83</v>
      </c>
      <c r="BJ3" s="167" t="s">
        <v>90</v>
      </c>
      <c r="BK3" s="167" t="s">
        <v>2067</v>
      </c>
      <c r="BL3" s="167" t="s">
        <v>117</v>
      </c>
      <c r="BM3" s="167">
        <v>1</v>
      </c>
    </row>
    <row r="4" spans="1:65" x14ac:dyDescent="0.35">
      <c r="A4" s="288" t="s">
        <v>6305</v>
      </c>
      <c r="B4" s="167" t="s">
        <v>120</v>
      </c>
      <c r="C4" s="167" t="s">
        <v>7340</v>
      </c>
      <c r="D4" s="167" t="s">
        <v>105</v>
      </c>
      <c r="E4" s="155">
        <v>7</v>
      </c>
      <c r="F4" s="155">
        <v>4</v>
      </c>
      <c r="G4" s="155">
        <v>4</v>
      </c>
      <c r="H4" s="167" t="s">
        <v>7341</v>
      </c>
      <c r="I4" s="167">
        <v>10</v>
      </c>
      <c r="J4" s="167">
        <v>1</v>
      </c>
      <c r="K4" s="167">
        <v>12</v>
      </c>
      <c r="L4" s="167">
        <v>600</v>
      </c>
      <c r="M4" s="167">
        <v>1</v>
      </c>
      <c r="N4" s="167">
        <v>100</v>
      </c>
      <c r="O4" s="167">
        <v>1</v>
      </c>
      <c r="P4" s="167">
        <v>150</v>
      </c>
      <c r="Q4" s="167">
        <v>255</v>
      </c>
      <c r="R4" s="167">
        <v>1</v>
      </c>
      <c r="S4" s="167" t="s">
        <v>116</v>
      </c>
      <c r="T4" s="167" t="s">
        <v>9783</v>
      </c>
      <c r="U4" s="167">
        <v>2</v>
      </c>
      <c r="V4" s="162" t="s">
        <v>6307</v>
      </c>
      <c r="W4" s="167">
        <v>0</v>
      </c>
      <c r="X4" s="167">
        <v>0</v>
      </c>
      <c r="Y4" s="167">
        <v>1</v>
      </c>
      <c r="AB4" s="59" t="s">
        <v>4856</v>
      </c>
      <c r="AC4" s="167" t="s">
        <v>7371</v>
      </c>
      <c r="AD4" s="167" t="s">
        <v>1</v>
      </c>
      <c r="AE4" s="167">
        <v>25</v>
      </c>
      <c r="AF4" s="167">
        <v>95</v>
      </c>
      <c r="AG4" s="167">
        <v>150</v>
      </c>
      <c r="AH4" s="167">
        <v>200</v>
      </c>
      <c r="AI4" s="59" t="s">
        <v>4859</v>
      </c>
      <c r="AJ4">
        <v>100</v>
      </c>
      <c r="AK4">
        <v>1</v>
      </c>
      <c r="AL4">
        <v>500</v>
      </c>
      <c r="AM4">
        <v>12</v>
      </c>
      <c r="AN4">
        <v>6</v>
      </c>
      <c r="AO4">
        <v>12</v>
      </c>
      <c r="AP4">
        <v>6</v>
      </c>
      <c r="AQ4">
        <v>12</v>
      </c>
      <c r="AR4">
        <v>6</v>
      </c>
      <c r="AS4">
        <v>12</v>
      </c>
      <c r="AT4">
        <v>6</v>
      </c>
      <c r="AU4">
        <v>12</v>
      </c>
      <c r="AV4">
        <v>6</v>
      </c>
      <c r="AW4">
        <v>12</v>
      </c>
      <c r="AX4">
        <v>6</v>
      </c>
      <c r="AY4">
        <v>0</v>
      </c>
      <c r="AZ4">
        <v>0</v>
      </c>
      <c r="BB4" s="45" t="s">
        <v>3871</v>
      </c>
      <c r="BC4" s="167">
        <v>750</v>
      </c>
      <c r="BD4" s="343" t="s">
        <v>22</v>
      </c>
      <c r="BE4" s="167" t="s">
        <v>2899</v>
      </c>
      <c r="BF4" s="167" t="s">
        <v>41</v>
      </c>
      <c r="BG4" s="167" t="s">
        <v>116</v>
      </c>
      <c r="BH4" s="167" t="s">
        <v>7369</v>
      </c>
      <c r="BI4" s="167" t="s">
        <v>83</v>
      </c>
      <c r="BJ4" s="167" t="s">
        <v>90</v>
      </c>
      <c r="BK4" s="167" t="s">
        <v>2067</v>
      </c>
      <c r="BL4" s="167" t="s">
        <v>117</v>
      </c>
      <c r="BM4" s="167">
        <v>1</v>
      </c>
    </row>
    <row r="5" spans="1:65" x14ac:dyDescent="0.35">
      <c r="A5" s="152" t="s">
        <v>192</v>
      </c>
      <c r="B5" s="167" t="s">
        <v>120</v>
      </c>
      <c r="C5" s="167" t="s">
        <v>7340</v>
      </c>
      <c r="D5" s="167" t="s">
        <v>105</v>
      </c>
      <c r="E5" s="155">
        <v>3</v>
      </c>
      <c r="F5" s="155">
        <v>2</v>
      </c>
      <c r="G5" s="155">
        <v>2</v>
      </c>
      <c r="H5" s="167" t="s">
        <v>7341</v>
      </c>
      <c r="I5" s="167">
        <v>10</v>
      </c>
      <c r="J5" s="167">
        <v>1</v>
      </c>
      <c r="K5" s="167">
        <v>12</v>
      </c>
      <c r="L5" s="167">
        <v>600</v>
      </c>
      <c r="M5" s="167">
        <v>1</v>
      </c>
      <c r="N5" s="167">
        <v>100</v>
      </c>
      <c r="O5" s="167">
        <v>1</v>
      </c>
      <c r="P5" s="167">
        <v>150</v>
      </c>
      <c r="Q5" s="167">
        <v>255</v>
      </c>
      <c r="R5" s="167">
        <v>1</v>
      </c>
      <c r="S5" s="167" t="s">
        <v>116</v>
      </c>
      <c r="T5" s="167" t="s">
        <v>9784</v>
      </c>
      <c r="U5" s="167">
        <v>3</v>
      </c>
      <c r="V5" s="162" t="s">
        <v>7254</v>
      </c>
      <c r="W5" s="167">
        <v>0</v>
      </c>
      <c r="X5" s="167">
        <v>0</v>
      </c>
      <c r="Y5" s="167">
        <v>1</v>
      </c>
      <c r="AB5" s="59" t="s">
        <v>4858</v>
      </c>
      <c r="AC5" s="167" t="s">
        <v>7371</v>
      </c>
      <c r="AD5" s="167" t="s">
        <v>1</v>
      </c>
      <c r="AE5" s="167">
        <v>25</v>
      </c>
      <c r="AF5" s="167">
        <v>95</v>
      </c>
      <c r="AG5" s="167">
        <v>150</v>
      </c>
      <c r="AH5" s="167">
        <v>200</v>
      </c>
      <c r="AI5" s="59" t="s">
        <v>4857</v>
      </c>
      <c r="AJ5">
        <v>100</v>
      </c>
      <c r="AK5">
        <v>1</v>
      </c>
      <c r="AL5">
        <v>500</v>
      </c>
      <c r="AM5">
        <v>12</v>
      </c>
      <c r="AN5">
        <v>6</v>
      </c>
      <c r="AO5">
        <v>12</v>
      </c>
      <c r="AP5">
        <v>6</v>
      </c>
      <c r="AQ5">
        <v>12</v>
      </c>
      <c r="AR5">
        <v>6</v>
      </c>
      <c r="AS5">
        <v>12</v>
      </c>
      <c r="AT5">
        <v>6</v>
      </c>
      <c r="AU5">
        <v>12</v>
      </c>
      <c r="AV5">
        <v>6</v>
      </c>
      <c r="AW5">
        <v>12</v>
      </c>
      <c r="AX5">
        <v>6</v>
      </c>
      <c r="AY5">
        <v>0</v>
      </c>
      <c r="AZ5">
        <v>0</v>
      </c>
      <c r="BB5" s="244" t="s">
        <v>5796</v>
      </c>
      <c r="BC5" s="167">
        <v>751</v>
      </c>
      <c r="BD5" s="107" t="s">
        <v>5088</v>
      </c>
      <c r="BE5" s="167" t="s">
        <v>2899</v>
      </c>
      <c r="BF5" s="167" t="s">
        <v>41</v>
      </c>
      <c r="BG5" s="167" t="s">
        <v>116</v>
      </c>
      <c r="BH5" s="167" t="s">
        <v>7369</v>
      </c>
      <c r="BI5" s="167" t="s">
        <v>83</v>
      </c>
      <c r="BJ5" s="167" t="s">
        <v>90</v>
      </c>
      <c r="BK5" s="167" t="s">
        <v>2067</v>
      </c>
      <c r="BL5" s="167" t="s">
        <v>117</v>
      </c>
      <c r="BM5" s="167">
        <v>1</v>
      </c>
    </row>
    <row r="6" spans="1:65" x14ac:dyDescent="0.35">
      <c r="A6" s="17" t="s">
        <v>169</v>
      </c>
      <c r="B6" s="167" t="s">
        <v>120</v>
      </c>
      <c r="C6" s="167" t="s">
        <v>7340</v>
      </c>
      <c r="D6" s="167" t="s">
        <v>105</v>
      </c>
      <c r="E6" s="155">
        <v>2</v>
      </c>
      <c r="F6" s="155">
        <v>2</v>
      </c>
      <c r="G6" s="155">
        <v>2</v>
      </c>
      <c r="H6" s="167" t="s">
        <v>7341</v>
      </c>
      <c r="I6" s="167">
        <v>10</v>
      </c>
      <c r="J6" s="167">
        <v>1</v>
      </c>
      <c r="K6" s="167">
        <v>12</v>
      </c>
      <c r="L6" s="167">
        <v>600</v>
      </c>
      <c r="M6" s="167">
        <v>1</v>
      </c>
      <c r="N6" s="167">
        <v>100</v>
      </c>
      <c r="O6" s="167">
        <v>1</v>
      </c>
      <c r="P6" s="167">
        <v>150</v>
      </c>
      <c r="Q6" s="167">
        <v>255</v>
      </c>
      <c r="R6" s="167">
        <v>1</v>
      </c>
      <c r="S6" s="167" t="s">
        <v>116</v>
      </c>
      <c r="T6" s="167" t="s">
        <v>9785</v>
      </c>
      <c r="U6" s="167">
        <v>4</v>
      </c>
      <c r="V6" s="162" t="s">
        <v>7255</v>
      </c>
      <c r="W6" s="167">
        <v>0</v>
      </c>
      <c r="X6" s="167">
        <v>0</v>
      </c>
      <c r="Y6" s="167">
        <v>1</v>
      </c>
      <c r="AB6" s="167" t="s">
        <v>39</v>
      </c>
      <c r="AC6" s="167" t="s">
        <v>7366</v>
      </c>
      <c r="AD6" s="167" t="s">
        <v>1</v>
      </c>
      <c r="AE6" s="167">
        <v>4</v>
      </c>
      <c r="AF6" s="167">
        <v>75</v>
      </c>
      <c r="AG6" s="167">
        <v>900</v>
      </c>
      <c r="AH6" s="167">
        <v>120</v>
      </c>
      <c r="AI6" s="167" t="s">
        <v>7419</v>
      </c>
      <c r="AJ6">
        <v>50</v>
      </c>
      <c r="AK6">
        <v>1</v>
      </c>
      <c r="AL6">
        <v>2200</v>
      </c>
      <c r="AM6">
        <v>4</v>
      </c>
      <c r="AN6">
        <v>1</v>
      </c>
      <c r="AO6">
        <v>4</v>
      </c>
      <c r="AP6">
        <v>1</v>
      </c>
      <c r="AQ6">
        <v>4</v>
      </c>
      <c r="AR6">
        <v>1</v>
      </c>
      <c r="AS6">
        <v>4</v>
      </c>
      <c r="AT6">
        <v>1</v>
      </c>
      <c r="AU6">
        <v>4</v>
      </c>
      <c r="AV6">
        <v>1</v>
      </c>
      <c r="AW6">
        <v>4</v>
      </c>
      <c r="AX6">
        <v>1</v>
      </c>
      <c r="AY6">
        <v>0</v>
      </c>
      <c r="AZ6">
        <v>0</v>
      </c>
      <c r="BB6" s="50" t="s">
        <v>2065</v>
      </c>
      <c r="BC6" s="167">
        <v>752</v>
      </c>
      <c r="BD6" s="107" t="s">
        <v>19</v>
      </c>
      <c r="BE6" s="167" t="s">
        <v>2899</v>
      </c>
      <c r="BF6" s="167" t="s">
        <v>41</v>
      </c>
      <c r="BG6" s="167" t="s">
        <v>116</v>
      </c>
      <c r="BH6" s="167" t="s">
        <v>7369</v>
      </c>
      <c r="BI6" s="167" t="s">
        <v>83</v>
      </c>
      <c r="BJ6" s="167" t="s">
        <v>90</v>
      </c>
      <c r="BK6" s="167" t="s">
        <v>2067</v>
      </c>
      <c r="BL6" s="167" t="s">
        <v>117</v>
      </c>
      <c r="BM6" s="167">
        <v>1</v>
      </c>
    </row>
    <row r="7" spans="1:65" x14ac:dyDescent="0.35">
      <c r="A7" s="17" t="s">
        <v>171</v>
      </c>
      <c r="B7" s="167" t="s">
        <v>120</v>
      </c>
      <c r="C7" s="167" t="s">
        <v>7340</v>
      </c>
      <c r="D7" s="167" t="s">
        <v>105</v>
      </c>
      <c r="E7" s="155">
        <v>2</v>
      </c>
      <c r="F7" s="155">
        <v>3</v>
      </c>
      <c r="G7" s="155">
        <v>3</v>
      </c>
      <c r="H7" s="167" t="s">
        <v>7341</v>
      </c>
      <c r="I7" s="167">
        <v>10</v>
      </c>
      <c r="J7" s="167">
        <v>1</v>
      </c>
      <c r="K7" s="167">
        <v>12</v>
      </c>
      <c r="L7" s="167">
        <v>600</v>
      </c>
      <c r="M7" s="167">
        <v>1</v>
      </c>
      <c r="N7" s="167">
        <v>100</v>
      </c>
      <c r="O7" s="167">
        <v>1</v>
      </c>
      <c r="P7" s="167">
        <v>150</v>
      </c>
      <c r="Q7" s="167">
        <v>255</v>
      </c>
      <c r="R7" s="167">
        <v>1</v>
      </c>
      <c r="S7" s="167" t="s">
        <v>116</v>
      </c>
      <c r="T7" s="167" t="s">
        <v>9786</v>
      </c>
      <c r="U7" s="167">
        <v>5</v>
      </c>
      <c r="V7" s="154" t="s">
        <v>2030</v>
      </c>
      <c r="W7" s="167">
        <v>0</v>
      </c>
      <c r="X7" s="167">
        <v>0</v>
      </c>
      <c r="Y7" s="167">
        <v>1</v>
      </c>
      <c r="AB7" s="59" t="s">
        <v>6254</v>
      </c>
      <c r="AC7" s="167" t="s">
        <v>7371</v>
      </c>
      <c r="AD7" s="167" t="s">
        <v>1</v>
      </c>
      <c r="AE7" s="167">
        <v>25</v>
      </c>
      <c r="AF7" s="167">
        <v>95</v>
      </c>
      <c r="AG7" s="167">
        <v>150</v>
      </c>
      <c r="AH7" s="167">
        <v>200</v>
      </c>
      <c r="AI7" s="59" t="s">
        <v>6259</v>
      </c>
      <c r="AJ7">
        <v>100</v>
      </c>
      <c r="AK7">
        <v>1</v>
      </c>
      <c r="AL7">
        <v>500</v>
      </c>
      <c r="AM7">
        <v>12</v>
      </c>
      <c r="AN7">
        <v>6</v>
      </c>
      <c r="AO7">
        <v>12</v>
      </c>
      <c r="AP7">
        <v>6</v>
      </c>
      <c r="AQ7">
        <v>12</v>
      </c>
      <c r="AR7">
        <v>6</v>
      </c>
      <c r="AS7">
        <v>12</v>
      </c>
      <c r="AT7">
        <v>6</v>
      </c>
      <c r="AU7">
        <v>12</v>
      </c>
      <c r="AV7">
        <v>6</v>
      </c>
      <c r="AW7">
        <v>12</v>
      </c>
      <c r="AX7">
        <v>6</v>
      </c>
      <c r="AY7">
        <v>0</v>
      </c>
      <c r="AZ7">
        <v>0</v>
      </c>
      <c r="BB7" s="244" t="s">
        <v>5798</v>
      </c>
      <c r="BC7" s="167">
        <v>753</v>
      </c>
      <c r="BD7" s="107" t="s">
        <v>5088</v>
      </c>
      <c r="BE7" s="167" t="s">
        <v>2899</v>
      </c>
      <c r="BF7" s="167" t="s">
        <v>41</v>
      </c>
      <c r="BG7" s="167" t="s">
        <v>116</v>
      </c>
      <c r="BH7" s="167" t="s">
        <v>7369</v>
      </c>
      <c r="BI7" s="167" t="s">
        <v>83</v>
      </c>
      <c r="BJ7" s="167" t="s">
        <v>90</v>
      </c>
      <c r="BK7" s="167" t="s">
        <v>2067</v>
      </c>
      <c r="BL7" s="167" t="s">
        <v>117</v>
      </c>
      <c r="BM7" s="167">
        <v>1</v>
      </c>
    </row>
    <row r="8" spans="1:65" x14ac:dyDescent="0.35">
      <c r="A8" s="17" t="s">
        <v>6444</v>
      </c>
      <c r="B8" s="167" t="s">
        <v>120</v>
      </c>
      <c r="C8" s="167" t="s">
        <v>7340</v>
      </c>
      <c r="D8" s="167" t="s">
        <v>105</v>
      </c>
      <c r="E8" s="155">
        <v>4</v>
      </c>
      <c r="F8" s="155">
        <v>3</v>
      </c>
      <c r="G8" s="155">
        <v>3</v>
      </c>
      <c r="H8" s="167" t="s">
        <v>7341</v>
      </c>
      <c r="I8" s="167">
        <v>10</v>
      </c>
      <c r="J8" s="167">
        <v>1</v>
      </c>
      <c r="K8" s="167">
        <v>12</v>
      </c>
      <c r="L8" s="167">
        <v>600</v>
      </c>
      <c r="M8" s="167">
        <v>1</v>
      </c>
      <c r="N8" s="167">
        <v>100</v>
      </c>
      <c r="O8" s="167">
        <v>1</v>
      </c>
      <c r="P8" s="167">
        <v>150</v>
      </c>
      <c r="Q8" s="167">
        <v>255</v>
      </c>
      <c r="R8" s="167">
        <v>1</v>
      </c>
      <c r="S8" s="167" t="s">
        <v>116</v>
      </c>
      <c r="T8" s="167" t="s">
        <v>9787</v>
      </c>
      <c r="U8" s="167">
        <v>6</v>
      </c>
      <c r="V8" s="162" t="s">
        <v>6124</v>
      </c>
      <c r="W8" s="167">
        <v>0</v>
      </c>
      <c r="X8" s="167">
        <v>0</v>
      </c>
      <c r="Y8" s="167">
        <v>1</v>
      </c>
      <c r="AB8" s="167" t="s">
        <v>38</v>
      </c>
      <c r="AC8" s="167" t="s">
        <v>7366</v>
      </c>
      <c r="AD8" s="167" t="s">
        <v>1</v>
      </c>
      <c r="AE8" s="167">
        <v>4</v>
      </c>
      <c r="AF8" s="167">
        <v>75</v>
      </c>
      <c r="AG8" s="167">
        <v>900</v>
      </c>
      <c r="AH8" s="167">
        <v>120</v>
      </c>
      <c r="AI8" s="167" t="s">
        <v>7418</v>
      </c>
      <c r="AJ8">
        <v>50</v>
      </c>
      <c r="AK8">
        <v>1</v>
      </c>
      <c r="AL8">
        <v>2200</v>
      </c>
      <c r="AM8">
        <v>4</v>
      </c>
      <c r="AN8">
        <v>1</v>
      </c>
      <c r="AO8">
        <v>4</v>
      </c>
      <c r="AP8">
        <v>1</v>
      </c>
      <c r="AQ8">
        <v>4</v>
      </c>
      <c r="AR8">
        <v>1</v>
      </c>
      <c r="AS8">
        <v>4</v>
      </c>
      <c r="AT8">
        <v>1</v>
      </c>
      <c r="AU8">
        <v>4</v>
      </c>
      <c r="AV8">
        <v>1</v>
      </c>
      <c r="AW8">
        <v>4</v>
      </c>
      <c r="AX8">
        <v>1</v>
      </c>
      <c r="AY8">
        <v>0</v>
      </c>
      <c r="AZ8">
        <v>0</v>
      </c>
      <c r="BB8" s="50" t="s">
        <v>2072</v>
      </c>
      <c r="BC8" s="167">
        <v>754</v>
      </c>
      <c r="BD8" s="107" t="s">
        <v>19</v>
      </c>
      <c r="BE8" s="167" t="s">
        <v>2899</v>
      </c>
      <c r="BF8" s="167" t="s">
        <v>41</v>
      </c>
      <c r="BG8" s="167" t="s">
        <v>116</v>
      </c>
      <c r="BH8" s="167" t="s">
        <v>7369</v>
      </c>
      <c r="BI8" s="167" t="s">
        <v>83</v>
      </c>
      <c r="BJ8" s="167" t="s">
        <v>90</v>
      </c>
      <c r="BK8" s="167" t="s">
        <v>2067</v>
      </c>
      <c r="BL8" s="167" t="s">
        <v>117</v>
      </c>
      <c r="BM8" s="167">
        <v>1</v>
      </c>
    </row>
    <row r="9" spans="1:65" x14ac:dyDescent="0.35">
      <c r="A9" s="17" t="s">
        <v>198</v>
      </c>
      <c r="B9" s="167" t="s">
        <v>120</v>
      </c>
      <c r="C9" s="167" t="s">
        <v>7340</v>
      </c>
      <c r="D9" s="167" t="s">
        <v>105</v>
      </c>
      <c r="E9" s="155">
        <v>4</v>
      </c>
      <c r="F9" s="158">
        <v>3</v>
      </c>
      <c r="G9" s="155">
        <v>3</v>
      </c>
      <c r="H9" s="167" t="s">
        <v>7341</v>
      </c>
      <c r="I9" s="167">
        <v>10</v>
      </c>
      <c r="J9" s="167">
        <v>1</v>
      </c>
      <c r="K9" s="167">
        <v>12</v>
      </c>
      <c r="L9" s="167">
        <v>600</v>
      </c>
      <c r="M9" s="167">
        <v>1</v>
      </c>
      <c r="N9" s="167">
        <v>100</v>
      </c>
      <c r="O9" s="167">
        <v>1</v>
      </c>
      <c r="P9" s="167">
        <v>150</v>
      </c>
      <c r="Q9" s="167">
        <v>255</v>
      </c>
      <c r="R9" s="167">
        <v>1</v>
      </c>
      <c r="S9" s="167" t="s">
        <v>116</v>
      </c>
      <c r="T9" s="167" t="s">
        <v>9788</v>
      </c>
      <c r="U9" s="167">
        <v>7</v>
      </c>
      <c r="V9" s="154" t="s">
        <v>2039</v>
      </c>
      <c r="W9" s="167">
        <v>0</v>
      </c>
      <c r="X9" s="167">
        <v>0</v>
      </c>
      <c r="Y9" s="167">
        <v>1</v>
      </c>
      <c r="AB9" s="59" t="s">
        <v>6258</v>
      </c>
      <c r="AC9" s="167" t="s">
        <v>7371</v>
      </c>
      <c r="AD9" s="167" t="s">
        <v>1</v>
      </c>
      <c r="AE9" s="167">
        <v>25</v>
      </c>
      <c r="AF9" s="167">
        <v>95</v>
      </c>
      <c r="AG9" s="167">
        <v>150</v>
      </c>
      <c r="AH9" s="167">
        <v>200</v>
      </c>
      <c r="AI9" s="59" t="s">
        <v>6260</v>
      </c>
      <c r="AJ9">
        <v>100</v>
      </c>
      <c r="AK9">
        <v>1</v>
      </c>
      <c r="AL9">
        <v>500</v>
      </c>
      <c r="AM9">
        <v>12</v>
      </c>
      <c r="AN9">
        <v>6</v>
      </c>
      <c r="AO9">
        <v>12</v>
      </c>
      <c r="AP9">
        <v>6</v>
      </c>
      <c r="AQ9">
        <v>12</v>
      </c>
      <c r="AR9">
        <v>6</v>
      </c>
      <c r="AS9">
        <v>12</v>
      </c>
      <c r="AT9">
        <v>6</v>
      </c>
      <c r="AU9">
        <v>12</v>
      </c>
      <c r="AV9">
        <v>6</v>
      </c>
      <c r="AW9">
        <v>12</v>
      </c>
      <c r="AX9">
        <v>6</v>
      </c>
      <c r="AY9">
        <v>0</v>
      </c>
      <c r="AZ9">
        <v>0</v>
      </c>
      <c r="BB9" s="244" t="s">
        <v>5800</v>
      </c>
      <c r="BC9" s="167">
        <v>755</v>
      </c>
      <c r="BD9" s="107" t="s">
        <v>5088</v>
      </c>
      <c r="BE9" s="167" t="s">
        <v>2899</v>
      </c>
      <c r="BF9" s="167" t="s">
        <v>41</v>
      </c>
      <c r="BG9" s="167" t="s">
        <v>116</v>
      </c>
      <c r="BH9" s="167" t="s">
        <v>7369</v>
      </c>
      <c r="BI9" s="167" t="s">
        <v>83</v>
      </c>
      <c r="BJ9" s="167" t="s">
        <v>90</v>
      </c>
      <c r="BK9" s="167" t="s">
        <v>2067</v>
      </c>
      <c r="BL9" s="167" t="s">
        <v>117</v>
      </c>
      <c r="BM9" s="167">
        <v>1</v>
      </c>
    </row>
    <row r="10" spans="1:65" x14ac:dyDescent="0.35">
      <c r="A10" s="17" t="s">
        <v>7216</v>
      </c>
      <c r="B10" s="167" t="s">
        <v>120</v>
      </c>
      <c r="C10" s="167" t="s">
        <v>7340</v>
      </c>
      <c r="D10" s="167" t="s">
        <v>105</v>
      </c>
      <c r="E10" s="155">
        <v>5</v>
      </c>
      <c r="F10" s="158">
        <v>6</v>
      </c>
      <c r="G10" s="155">
        <v>6</v>
      </c>
      <c r="H10" s="167" t="s">
        <v>7341</v>
      </c>
      <c r="I10" s="167">
        <v>10</v>
      </c>
      <c r="J10" s="167">
        <v>1</v>
      </c>
      <c r="K10" s="167">
        <v>12</v>
      </c>
      <c r="L10" s="167">
        <v>600</v>
      </c>
      <c r="M10" s="167">
        <v>1</v>
      </c>
      <c r="N10" s="167">
        <v>100</v>
      </c>
      <c r="O10" s="167">
        <v>1</v>
      </c>
      <c r="P10" s="167">
        <v>150</v>
      </c>
      <c r="Q10" s="167">
        <v>255</v>
      </c>
      <c r="R10" s="167">
        <v>1</v>
      </c>
      <c r="S10" s="167" t="s">
        <v>116</v>
      </c>
      <c r="T10" s="167" t="s">
        <v>9789</v>
      </c>
      <c r="U10" s="167">
        <v>8</v>
      </c>
      <c r="V10" s="162" t="s">
        <v>7218</v>
      </c>
      <c r="W10" s="167">
        <v>0</v>
      </c>
      <c r="X10" s="167">
        <v>0</v>
      </c>
      <c r="Y10" s="167">
        <v>1</v>
      </c>
      <c r="AB10" s="59" t="s">
        <v>4861</v>
      </c>
      <c r="AC10" s="167" t="s">
        <v>7371</v>
      </c>
      <c r="AD10" s="167" t="s">
        <v>1</v>
      </c>
      <c r="AE10" s="167">
        <v>25</v>
      </c>
      <c r="AF10" s="167">
        <v>95</v>
      </c>
      <c r="AG10" s="167">
        <v>150</v>
      </c>
      <c r="AH10" s="167">
        <v>200</v>
      </c>
      <c r="AI10" s="59" t="s">
        <v>4862</v>
      </c>
      <c r="AJ10">
        <v>100</v>
      </c>
      <c r="AK10">
        <v>1</v>
      </c>
      <c r="AL10">
        <v>500</v>
      </c>
      <c r="AM10">
        <v>12</v>
      </c>
      <c r="AN10">
        <v>6</v>
      </c>
      <c r="AO10">
        <v>12</v>
      </c>
      <c r="AP10">
        <v>6</v>
      </c>
      <c r="AQ10">
        <v>12</v>
      </c>
      <c r="AR10">
        <v>6</v>
      </c>
      <c r="AS10">
        <v>12</v>
      </c>
      <c r="AT10">
        <v>6</v>
      </c>
      <c r="AU10">
        <v>12</v>
      </c>
      <c r="AV10">
        <v>6</v>
      </c>
      <c r="AW10">
        <v>12</v>
      </c>
      <c r="AX10">
        <v>6</v>
      </c>
      <c r="AY10">
        <v>0</v>
      </c>
      <c r="AZ10">
        <v>0</v>
      </c>
      <c r="BB10" s="50" t="s">
        <v>5518</v>
      </c>
      <c r="BC10" s="167">
        <v>756</v>
      </c>
      <c r="BD10" s="107" t="s">
        <v>5090</v>
      </c>
      <c r="BE10" s="167" t="s">
        <v>2899</v>
      </c>
      <c r="BF10" s="167" t="s">
        <v>41</v>
      </c>
      <c r="BG10" s="167" t="s">
        <v>116</v>
      </c>
      <c r="BH10" s="167" t="s">
        <v>7369</v>
      </c>
      <c r="BI10" s="167" t="s">
        <v>83</v>
      </c>
      <c r="BJ10" s="167" t="s">
        <v>90</v>
      </c>
      <c r="BK10" s="167" t="s">
        <v>2067</v>
      </c>
      <c r="BL10" s="167" t="s">
        <v>117</v>
      </c>
      <c r="BM10" s="167">
        <v>1</v>
      </c>
    </row>
    <row r="11" spans="1:65" x14ac:dyDescent="0.35">
      <c r="A11" s="17" t="s">
        <v>7225</v>
      </c>
      <c r="B11" s="167" t="s">
        <v>120</v>
      </c>
      <c r="C11" s="167" t="s">
        <v>7340</v>
      </c>
      <c r="D11" s="167" t="s">
        <v>105</v>
      </c>
      <c r="E11" s="155">
        <v>5</v>
      </c>
      <c r="F11" s="158">
        <v>6</v>
      </c>
      <c r="G11" s="155">
        <v>6</v>
      </c>
      <c r="H11" s="167" t="s">
        <v>7341</v>
      </c>
      <c r="I11" s="167">
        <v>10</v>
      </c>
      <c r="J11" s="167">
        <v>1</v>
      </c>
      <c r="K11" s="167">
        <v>12</v>
      </c>
      <c r="L11" s="167">
        <v>600</v>
      </c>
      <c r="M11" s="167">
        <v>1</v>
      </c>
      <c r="N11" s="167">
        <v>100</v>
      </c>
      <c r="O11" s="167">
        <v>1</v>
      </c>
      <c r="P11" s="167">
        <v>150</v>
      </c>
      <c r="Q11" s="167">
        <v>255</v>
      </c>
      <c r="R11" s="167">
        <v>1</v>
      </c>
      <c r="S11" s="167" t="s">
        <v>116</v>
      </c>
      <c r="T11" s="167" t="s">
        <v>9790</v>
      </c>
      <c r="U11" s="167">
        <v>9</v>
      </c>
      <c r="V11" s="162" t="s">
        <v>7227</v>
      </c>
      <c r="W11" s="167">
        <v>0</v>
      </c>
      <c r="X11" s="167">
        <v>0</v>
      </c>
      <c r="Y11" s="167">
        <v>1</v>
      </c>
      <c r="AB11" s="167" t="s">
        <v>36</v>
      </c>
      <c r="AC11" s="167" t="s">
        <v>7366</v>
      </c>
      <c r="AD11" s="167" t="s">
        <v>1</v>
      </c>
      <c r="AE11" s="167">
        <v>3</v>
      </c>
      <c r="AF11" s="167">
        <v>80</v>
      </c>
      <c r="AG11" s="167">
        <v>900</v>
      </c>
      <c r="AH11" s="167">
        <v>100</v>
      </c>
      <c r="AI11" s="167" t="s">
        <v>7416</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7">
        <v>757</v>
      </c>
      <c r="BD11" s="107" t="s">
        <v>30</v>
      </c>
      <c r="BE11" s="167" t="s">
        <v>2899</v>
      </c>
      <c r="BF11" s="167" t="s">
        <v>41</v>
      </c>
      <c r="BG11" s="167" t="s">
        <v>116</v>
      </c>
      <c r="BH11" s="167" t="s">
        <v>7369</v>
      </c>
      <c r="BI11" s="167" t="s">
        <v>83</v>
      </c>
      <c r="BJ11" s="167" t="s">
        <v>90</v>
      </c>
      <c r="BK11" s="167" t="s">
        <v>2067</v>
      </c>
      <c r="BL11" s="167" t="s">
        <v>117</v>
      </c>
      <c r="BM11" s="167">
        <v>1</v>
      </c>
    </row>
    <row r="12" spans="1:65" x14ac:dyDescent="0.35">
      <c r="A12" s="17" t="s">
        <v>200</v>
      </c>
      <c r="B12" s="167" t="s">
        <v>120</v>
      </c>
      <c r="C12" s="167" t="s">
        <v>7340</v>
      </c>
      <c r="D12" s="167" t="s">
        <v>105</v>
      </c>
      <c r="E12" s="155">
        <v>1</v>
      </c>
      <c r="F12" s="155">
        <v>1</v>
      </c>
      <c r="G12" s="155">
        <v>1</v>
      </c>
      <c r="H12" s="167" t="s">
        <v>7341</v>
      </c>
      <c r="I12" s="167">
        <v>10</v>
      </c>
      <c r="J12" s="167">
        <v>1</v>
      </c>
      <c r="K12" s="167">
        <v>12</v>
      </c>
      <c r="L12" s="167">
        <v>600</v>
      </c>
      <c r="M12" s="167">
        <v>1</v>
      </c>
      <c r="N12" s="167">
        <v>100</v>
      </c>
      <c r="O12" s="167">
        <v>1</v>
      </c>
      <c r="P12" s="167">
        <v>150</v>
      </c>
      <c r="Q12" s="167">
        <v>255</v>
      </c>
      <c r="R12" s="167">
        <v>1</v>
      </c>
      <c r="S12" s="167" t="s">
        <v>116</v>
      </c>
      <c r="T12" s="167" t="s">
        <v>9791</v>
      </c>
      <c r="U12" s="167">
        <v>10</v>
      </c>
      <c r="V12" s="154" t="s">
        <v>202</v>
      </c>
      <c r="W12" s="167">
        <v>0</v>
      </c>
      <c r="X12" s="167">
        <v>0</v>
      </c>
      <c r="Y12" s="167">
        <v>1</v>
      </c>
      <c r="AB12" s="59" t="s">
        <v>6256</v>
      </c>
      <c r="AC12" s="167" t="s">
        <v>7371</v>
      </c>
      <c r="AD12" s="167" t="s">
        <v>1</v>
      </c>
      <c r="AE12" s="167">
        <v>25</v>
      </c>
      <c r="AF12" s="167">
        <v>95</v>
      </c>
      <c r="AG12" s="167">
        <v>150</v>
      </c>
      <c r="AH12" s="167">
        <v>200</v>
      </c>
      <c r="AI12" s="59" t="s">
        <v>6262</v>
      </c>
      <c r="AJ12">
        <v>100</v>
      </c>
      <c r="AK12">
        <v>1</v>
      </c>
      <c r="AL12">
        <v>500</v>
      </c>
      <c r="AM12">
        <v>12</v>
      </c>
      <c r="AN12">
        <v>6</v>
      </c>
      <c r="AO12">
        <v>12</v>
      </c>
      <c r="AP12">
        <v>6</v>
      </c>
      <c r="AQ12">
        <v>12</v>
      </c>
      <c r="AR12">
        <v>6</v>
      </c>
      <c r="AS12">
        <v>12</v>
      </c>
      <c r="AT12">
        <v>6</v>
      </c>
      <c r="AU12">
        <v>12</v>
      </c>
      <c r="AV12">
        <v>6</v>
      </c>
      <c r="AW12">
        <v>12</v>
      </c>
      <c r="AX12">
        <v>6</v>
      </c>
      <c r="AY12">
        <v>0</v>
      </c>
      <c r="AZ12">
        <v>0</v>
      </c>
      <c r="BB12" s="244" t="s">
        <v>5870</v>
      </c>
      <c r="BC12" s="167">
        <v>758</v>
      </c>
      <c r="BD12" s="107" t="s">
        <v>5090</v>
      </c>
      <c r="BE12" s="167" t="s">
        <v>2899</v>
      </c>
      <c r="BF12" s="167" t="s">
        <v>41</v>
      </c>
      <c r="BG12" s="167" t="s">
        <v>116</v>
      </c>
      <c r="BH12" s="167" t="s">
        <v>7369</v>
      </c>
      <c r="BI12" s="167" t="s">
        <v>83</v>
      </c>
      <c r="BJ12" s="167" t="s">
        <v>90</v>
      </c>
      <c r="BK12" s="167" t="s">
        <v>2067</v>
      </c>
      <c r="BL12" s="167" t="s">
        <v>117</v>
      </c>
      <c r="BM12" s="167">
        <v>1</v>
      </c>
    </row>
    <row r="13" spans="1:65" x14ac:dyDescent="0.35">
      <c r="A13" s="17" t="s">
        <v>162</v>
      </c>
      <c r="B13" s="167" t="s">
        <v>120</v>
      </c>
      <c r="C13" s="167" t="s">
        <v>7340</v>
      </c>
      <c r="D13" s="167" t="s">
        <v>105</v>
      </c>
      <c r="E13" s="155">
        <v>3</v>
      </c>
      <c r="F13" s="155">
        <v>3</v>
      </c>
      <c r="G13" s="155">
        <v>3</v>
      </c>
      <c r="H13" s="167" t="s">
        <v>7341</v>
      </c>
      <c r="I13" s="167">
        <v>10</v>
      </c>
      <c r="J13" s="167">
        <v>1</v>
      </c>
      <c r="K13" s="167">
        <v>12</v>
      </c>
      <c r="L13" s="167">
        <v>600</v>
      </c>
      <c r="M13" s="167">
        <v>1</v>
      </c>
      <c r="N13" s="167">
        <v>100</v>
      </c>
      <c r="O13" s="167">
        <v>1</v>
      </c>
      <c r="P13" s="167">
        <v>150</v>
      </c>
      <c r="Q13" s="167">
        <v>255</v>
      </c>
      <c r="R13" s="167">
        <v>1</v>
      </c>
      <c r="S13" s="167" t="s">
        <v>116</v>
      </c>
      <c r="T13" s="167" t="s">
        <v>9792</v>
      </c>
      <c r="U13" s="167">
        <v>11</v>
      </c>
      <c r="V13" s="154" t="s">
        <v>164</v>
      </c>
      <c r="W13" s="167">
        <v>0</v>
      </c>
      <c r="X13" s="167">
        <v>0</v>
      </c>
      <c r="Y13" s="167">
        <v>1</v>
      </c>
      <c r="AB13" s="167" t="s">
        <v>37</v>
      </c>
      <c r="AC13" s="167" t="s">
        <v>7366</v>
      </c>
      <c r="AD13" s="167" t="s">
        <v>1</v>
      </c>
      <c r="AE13" s="167">
        <v>3</v>
      </c>
      <c r="AF13" s="167">
        <v>80</v>
      </c>
      <c r="AG13" s="167">
        <v>900</v>
      </c>
      <c r="AH13" s="167">
        <v>100</v>
      </c>
      <c r="AI13" s="167" t="s">
        <v>7417</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7">
        <v>759</v>
      </c>
      <c r="BD13" s="107" t="s">
        <v>31</v>
      </c>
      <c r="BE13" s="167" t="s">
        <v>2899</v>
      </c>
      <c r="BF13" s="167" t="s">
        <v>41</v>
      </c>
      <c r="BG13" s="167" t="s">
        <v>116</v>
      </c>
      <c r="BH13" s="167" t="s">
        <v>7369</v>
      </c>
      <c r="BI13" s="167" t="s">
        <v>83</v>
      </c>
      <c r="BJ13" s="167" t="s">
        <v>90</v>
      </c>
      <c r="BK13" s="167" t="s">
        <v>2067</v>
      </c>
      <c r="BL13" s="167" t="s">
        <v>117</v>
      </c>
      <c r="BM13" s="167">
        <v>1</v>
      </c>
    </row>
    <row r="14" spans="1:65" x14ac:dyDescent="0.35">
      <c r="A14" s="17" t="s">
        <v>158</v>
      </c>
      <c r="B14" s="167" t="s">
        <v>120</v>
      </c>
      <c r="C14" s="167" t="s">
        <v>7340</v>
      </c>
      <c r="D14" s="167" t="s">
        <v>105</v>
      </c>
      <c r="E14" s="155">
        <v>2</v>
      </c>
      <c r="F14" s="158">
        <v>1</v>
      </c>
      <c r="G14" s="155">
        <v>2</v>
      </c>
      <c r="H14" s="167" t="s">
        <v>7341</v>
      </c>
      <c r="I14" s="167">
        <v>10</v>
      </c>
      <c r="J14" s="167">
        <v>1</v>
      </c>
      <c r="K14" s="167">
        <v>12</v>
      </c>
      <c r="L14" s="167">
        <v>600</v>
      </c>
      <c r="M14" s="167">
        <v>1</v>
      </c>
      <c r="N14" s="167">
        <v>100</v>
      </c>
      <c r="O14" s="167">
        <v>1</v>
      </c>
      <c r="P14" s="167">
        <v>150</v>
      </c>
      <c r="Q14" s="167">
        <v>255</v>
      </c>
      <c r="R14" s="167">
        <v>1</v>
      </c>
      <c r="S14" s="167" t="s">
        <v>116</v>
      </c>
      <c r="T14" s="167" t="s">
        <v>9793</v>
      </c>
      <c r="U14" s="167">
        <v>12</v>
      </c>
      <c r="V14" s="154" t="s">
        <v>160</v>
      </c>
      <c r="W14" s="167">
        <v>0</v>
      </c>
      <c r="X14" s="167">
        <v>0</v>
      </c>
      <c r="Y14" s="167">
        <v>1</v>
      </c>
      <c r="AB14" s="59" t="s">
        <v>6257</v>
      </c>
      <c r="AC14" s="167" t="s">
        <v>7371</v>
      </c>
      <c r="AD14" s="167" t="s">
        <v>1</v>
      </c>
      <c r="AE14" s="167">
        <v>25</v>
      </c>
      <c r="AF14" s="167">
        <v>95</v>
      </c>
      <c r="AG14" s="167">
        <v>150</v>
      </c>
      <c r="AH14" s="167">
        <v>200</v>
      </c>
      <c r="AI14" s="59" t="s">
        <v>6261</v>
      </c>
      <c r="AJ14">
        <v>100</v>
      </c>
      <c r="AK14">
        <v>1</v>
      </c>
      <c r="AL14">
        <v>500</v>
      </c>
      <c r="AM14">
        <v>12</v>
      </c>
      <c r="AN14">
        <v>6</v>
      </c>
      <c r="AO14">
        <v>12</v>
      </c>
      <c r="AP14">
        <v>6</v>
      </c>
      <c r="AQ14">
        <v>12</v>
      </c>
      <c r="AR14">
        <v>6</v>
      </c>
      <c r="AS14">
        <v>12</v>
      </c>
      <c r="AT14">
        <v>6</v>
      </c>
      <c r="AU14">
        <v>12</v>
      </c>
      <c r="AV14">
        <v>6</v>
      </c>
      <c r="AW14">
        <v>12</v>
      </c>
      <c r="AX14">
        <v>6</v>
      </c>
      <c r="AY14">
        <v>0</v>
      </c>
      <c r="AZ14">
        <v>0</v>
      </c>
      <c r="BB14" s="244" t="s">
        <v>5872</v>
      </c>
      <c r="BC14" s="167">
        <v>760</v>
      </c>
      <c r="BD14" s="107" t="s">
        <v>5090</v>
      </c>
      <c r="BE14" s="167" t="s">
        <v>2899</v>
      </c>
      <c r="BF14" s="167" t="s">
        <v>41</v>
      </c>
      <c r="BG14" s="167" t="s">
        <v>116</v>
      </c>
      <c r="BH14" s="167" t="s">
        <v>7369</v>
      </c>
      <c r="BI14" s="167" t="s">
        <v>83</v>
      </c>
      <c r="BJ14" s="167" t="s">
        <v>90</v>
      </c>
      <c r="BK14" s="167" t="s">
        <v>2067</v>
      </c>
      <c r="BL14" s="167" t="s">
        <v>117</v>
      </c>
      <c r="BM14" s="167">
        <v>1</v>
      </c>
    </row>
    <row r="15" spans="1:65" x14ac:dyDescent="0.35">
      <c r="A15" s="17" t="s">
        <v>6455</v>
      </c>
      <c r="B15" s="167" t="s">
        <v>120</v>
      </c>
      <c r="C15" s="167" t="s">
        <v>7340</v>
      </c>
      <c r="D15" s="167" t="s">
        <v>105</v>
      </c>
      <c r="E15" s="155">
        <v>3</v>
      </c>
      <c r="F15" s="155">
        <v>2</v>
      </c>
      <c r="G15" s="155">
        <v>4</v>
      </c>
      <c r="H15" s="167" t="s">
        <v>7341</v>
      </c>
      <c r="I15" s="167">
        <v>10</v>
      </c>
      <c r="J15" s="167">
        <v>1</v>
      </c>
      <c r="K15" s="167">
        <v>12</v>
      </c>
      <c r="L15" s="167">
        <v>600</v>
      </c>
      <c r="M15" s="167">
        <v>1</v>
      </c>
      <c r="N15" s="167">
        <v>100</v>
      </c>
      <c r="O15" s="167">
        <v>1</v>
      </c>
      <c r="P15" s="167">
        <v>150</v>
      </c>
      <c r="Q15" s="167">
        <v>255</v>
      </c>
      <c r="R15" s="167">
        <v>1</v>
      </c>
      <c r="S15" s="167" t="s">
        <v>116</v>
      </c>
      <c r="T15" s="167" t="s">
        <v>9794</v>
      </c>
      <c r="U15" s="167">
        <v>13</v>
      </c>
      <c r="V15" s="162" t="s">
        <v>6457</v>
      </c>
      <c r="W15" s="167">
        <v>0</v>
      </c>
      <c r="X15" s="167">
        <v>0</v>
      </c>
      <c r="Y15" s="167">
        <v>1</v>
      </c>
      <c r="AB15" s="167" t="s">
        <v>35</v>
      </c>
      <c r="AC15" s="167" t="s">
        <v>7366</v>
      </c>
      <c r="AD15" s="167" t="s">
        <v>1</v>
      </c>
      <c r="AE15" s="167">
        <v>2</v>
      </c>
      <c r="AF15" s="167">
        <v>65</v>
      </c>
      <c r="AG15" s="167">
        <v>675</v>
      </c>
      <c r="AH15" s="167">
        <v>80</v>
      </c>
      <c r="AI15" s="167" t="s">
        <v>7367</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7">
        <v>761</v>
      </c>
      <c r="BD15" s="107" t="s">
        <v>19</v>
      </c>
      <c r="BE15" s="167" t="s">
        <v>2899</v>
      </c>
      <c r="BF15" s="167" t="s">
        <v>41</v>
      </c>
      <c r="BG15" s="167" t="s">
        <v>116</v>
      </c>
      <c r="BH15" s="167" t="s">
        <v>7369</v>
      </c>
      <c r="BI15" s="167" t="s">
        <v>83</v>
      </c>
      <c r="BJ15" s="167" t="s">
        <v>90</v>
      </c>
      <c r="BK15" s="167" t="s">
        <v>2067</v>
      </c>
      <c r="BL15" s="167" t="s">
        <v>117</v>
      </c>
      <c r="BM15" s="167">
        <v>1</v>
      </c>
    </row>
    <row r="16" spans="1:65" x14ac:dyDescent="0.35">
      <c r="A16" s="17" t="s">
        <v>173</v>
      </c>
      <c r="B16" s="167" t="s">
        <v>120</v>
      </c>
      <c r="C16" s="167" t="s">
        <v>7340</v>
      </c>
      <c r="D16" s="167" t="s">
        <v>105</v>
      </c>
      <c r="E16" s="155">
        <v>2</v>
      </c>
      <c r="F16" s="158">
        <v>2</v>
      </c>
      <c r="G16" s="155">
        <v>2</v>
      </c>
      <c r="H16" s="167" t="s">
        <v>7341</v>
      </c>
      <c r="I16" s="167">
        <v>10</v>
      </c>
      <c r="J16" s="167">
        <v>1</v>
      </c>
      <c r="K16" s="167">
        <v>12</v>
      </c>
      <c r="L16" s="167">
        <v>600</v>
      </c>
      <c r="M16" s="167">
        <v>1</v>
      </c>
      <c r="N16" s="167">
        <v>100</v>
      </c>
      <c r="O16" s="167">
        <v>1</v>
      </c>
      <c r="P16" s="167">
        <v>150</v>
      </c>
      <c r="Q16" s="167">
        <v>255</v>
      </c>
      <c r="R16" s="167">
        <v>1</v>
      </c>
      <c r="S16" s="167" t="s">
        <v>116</v>
      </c>
      <c r="T16" s="167" t="s">
        <v>9795</v>
      </c>
      <c r="U16" s="167">
        <v>14</v>
      </c>
      <c r="V16" s="162" t="s">
        <v>2034</v>
      </c>
      <c r="W16" s="167">
        <v>0</v>
      </c>
      <c r="X16" s="167">
        <v>0</v>
      </c>
      <c r="Y16" s="167">
        <v>1</v>
      </c>
      <c r="AB16" s="59" t="s">
        <v>6255</v>
      </c>
      <c r="AC16" s="167" t="s">
        <v>7371</v>
      </c>
      <c r="AD16" s="167" t="s">
        <v>1</v>
      </c>
      <c r="AE16" s="167">
        <v>25</v>
      </c>
      <c r="AF16" s="167">
        <v>95</v>
      </c>
      <c r="AG16" s="167">
        <v>150</v>
      </c>
      <c r="AH16" s="167">
        <v>200</v>
      </c>
      <c r="AI16" s="59" t="s">
        <v>6263</v>
      </c>
      <c r="AJ16">
        <v>100</v>
      </c>
      <c r="AK16">
        <v>1</v>
      </c>
      <c r="AL16">
        <v>500</v>
      </c>
      <c r="AM16">
        <v>12</v>
      </c>
      <c r="AN16">
        <v>6</v>
      </c>
      <c r="AO16">
        <v>12</v>
      </c>
      <c r="AP16">
        <v>6</v>
      </c>
      <c r="AQ16">
        <v>12</v>
      </c>
      <c r="AR16">
        <v>6</v>
      </c>
      <c r="AS16">
        <v>12</v>
      </c>
      <c r="AT16">
        <v>6</v>
      </c>
      <c r="AU16">
        <v>12</v>
      </c>
      <c r="AV16">
        <v>6</v>
      </c>
      <c r="AW16">
        <v>12</v>
      </c>
      <c r="AX16">
        <v>6</v>
      </c>
      <c r="AY16">
        <v>0</v>
      </c>
      <c r="AZ16">
        <v>0</v>
      </c>
      <c r="BB16" s="244" t="s">
        <v>5874</v>
      </c>
      <c r="BC16" s="167">
        <v>762</v>
      </c>
      <c r="BD16" s="107" t="s">
        <v>5090</v>
      </c>
      <c r="BE16" s="167" t="s">
        <v>2899</v>
      </c>
      <c r="BF16" s="167" t="s">
        <v>41</v>
      </c>
      <c r="BG16" s="167" t="s">
        <v>116</v>
      </c>
      <c r="BH16" s="167" t="s">
        <v>7369</v>
      </c>
      <c r="BI16" s="167" t="s">
        <v>83</v>
      </c>
      <c r="BJ16" s="167" t="s">
        <v>90</v>
      </c>
      <c r="BK16" s="167" t="s">
        <v>2067</v>
      </c>
      <c r="BL16" s="167" t="s">
        <v>117</v>
      </c>
      <c r="BM16" s="167">
        <v>1</v>
      </c>
    </row>
    <row r="17" spans="1:65" x14ac:dyDescent="0.35">
      <c r="A17" s="17" t="s">
        <v>7233</v>
      </c>
      <c r="B17" s="167" t="s">
        <v>120</v>
      </c>
      <c r="C17" s="167" t="s">
        <v>7340</v>
      </c>
      <c r="D17" s="167" t="s">
        <v>105</v>
      </c>
      <c r="E17" s="158">
        <v>3</v>
      </c>
      <c r="F17" s="158">
        <v>4</v>
      </c>
      <c r="G17" s="158">
        <v>4</v>
      </c>
      <c r="H17" s="167" t="s">
        <v>7341</v>
      </c>
      <c r="I17" s="167">
        <v>10</v>
      </c>
      <c r="J17" s="167">
        <v>1</v>
      </c>
      <c r="K17" s="167">
        <v>12</v>
      </c>
      <c r="L17" s="167">
        <v>600</v>
      </c>
      <c r="M17" s="167">
        <v>1</v>
      </c>
      <c r="N17" s="167">
        <v>100</v>
      </c>
      <c r="O17" s="167">
        <v>1</v>
      </c>
      <c r="P17" s="167">
        <v>150</v>
      </c>
      <c r="Q17" s="167">
        <v>255</v>
      </c>
      <c r="R17" s="167">
        <v>1</v>
      </c>
      <c r="S17" s="167" t="s">
        <v>116</v>
      </c>
      <c r="T17" s="167" t="s">
        <v>9796</v>
      </c>
      <c r="U17" s="167">
        <v>15</v>
      </c>
      <c r="V17" s="162" t="s">
        <v>6429</v>
      </c>
      <c r="W17" s="167">
        <v>0</v>
      </c>
      <c r="X17" s="167">
        <v>0</v>
      </c>
      <c r="Y17" s="167">
        <v>1</v>
      </c>
      <c r="AB17" s="167" t="s">
        <v>33</v>
      </c>
      <c r="AC17" s="167" t="s">
        <v>7388</v>
      </c>
      <c r="AD17" s="167" t="s">
        <v>8</v>
      </c>
      <c r="AE17" s="167">
        <v>130</v>
      </c>
      <c r="AF17" s="167">
        <v>800</v>
      </c>
      <c r="AG17" s="167">
        <v>2500</v>
      </c>
      <c r="AH17" s="167">
        <v>300</v>
      </c>
      <c r="AI17" s="167" t="s">
        <v>7415</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7">
        <v>763</v>
      </c>
      <c r="BD17" s="107" t="s">
        <v>17</v>
      </c>
      <c r="BE17" s="167" t="s">
        <v>2899</v>
      </c>
      <c r="BF17" s="167" t="s">
        <v>41</v>
      </c>
      <c r="BG17" s="167" t="s">
        <v>116</v>
      </c>
      <c r="BH17" s="167" t="s">
        <v>7369</v>
      </c>
      <c r="BI17" s="167" t="s">
        <v>83</v>
      </c>
      <c r="BJ17" s="167" t="s">
        <v>90</v>
      </c>
      <c r="BK17" s="167" t="s">
        <v>2067</v>
      </c>
      <c r="BL17" s="167" t="s">
        <v>117</v>
      </c>
      <c r="BM17" s="167">
        <v>1</v>
      </c>
    </row>
    <row r="18" spans="1:65" x14ac:dyDescent="0.35">
      <c r="A18" s="17" t="s">
        <v>175</v>
      </c>
      <c r="B18" s="167" t="s">
        <v>120</v>
      </c>
      <c r="C18" s="167" t="s">
        <v>7340</v>
      </c>
      <c r="D18" s="167" t="s">
        <v>105</v>
      </c>
      <c r="E18" s="158">
        <v>2</v>
      </c>
      <c r="F18" s="158">
        <v>2</v>
      </c>
      <c r="G18" s="158">
        <v>2</v>
      </c>
      <c r="H18" s="167" t="s">
        <v>7341</v>
      </c>
      <c r="I18" s="167">
        <v>10</v>
      </c>
      <c r="J18" s="167">
        <v>1</v>
      </c>
      <c r="K18" s="167">
        <v>12</v>
      </c>
      <c r="L18" s="167">
        <v>600</v>
      </c>
      <c r="M18" s="167">
        <v>1</v>
      </c>
      <c r="N18" s="167">
        <v>100</v>
      </c>
      <c r="O18" s="167">
        <v>1</v>
      </c>
      <c r="P18" s="167">
        <v>150</v>
      </c>
      <c r="Q18" s="167">
        <v>255</v>
      </c>
      <c r="R18" s="167">
        <v>1</v>
      </c>
      <c r="S18" s="167" t="s">
        <v>116</v>
      </c>
      <c r="T18" s="167" t="s">
        <v>9797</v>
      </c>
      <c r="U18" s="167">
        <v>16</v>
      </c>
      <c r="V18" s="159" t="s">
        <v>177</v>
      </c>
      <c r="W18" s="167">
        <v>0</v>
      </c>
      <c r="X18" s="167">
        <v>0</v>
      </c>
      <c r="Y18" s="167">
        <v>1</v>
      </c>
      <c r="AB18" s="59" t="s">
        <v>6134</v>
      </c>
      <c r="AC18" s="167" t="s">
        <v>7371</v>
      </c>
      <c r="AD18" s="167" t="s">
        <v>1</v>
      </c>
      <c r="AE18" s="167">
        <v>25</v>
      </c>
      <c r="AF18" s="167">
        <v>95</v>
      </c>
      <c r="AG18" s="167">
        <v>150</v>
      </c>
      <c r="AH18" s="167">
        <v>200</v>
      </c>
      <c r="AI18" s="59" t="s">
        <v>6135</v>
      </c>
      <c r="AJ18">
        <v>100</v>
      </c>
      <c r="AK18">
        <v>1</v>
      </c>
      <c r="AL18">
        <v>500</v>
      </c>
      <c r="AM18">
        <v>12</v>
      </c>
      <c r="AN18">
        <v>6</v>
      </c>
      <c r="AO18">
        <v>12</v>
      </c>
      <c r="AP18">
        <v>6</v>
      </c>
      <c r="AQ18">
        <v>12</v>
      </c>
      <c r="AR18">
        <v>6</v>
      </c>
      <c r="AS18">
        <v>12</v>
      </c>
      <c r="AT18">
        <v>6</v>
      </c>
      <c r="AU18">
        <v>12</v>
      </c>
      <c r="AV18">
        <v>6</v>
      </c>
      <c r="AW18">
        <v>12</v>
      </c>
      <c r="AX18">
        <v>6</v>
      </c>
      <c r="AY18">
        <v>0</v>
      </c>
      <c r="AZ18">
        <v>0</v>
      </c>
      <c r="BB18" s="50" t="s">
        <v>5758</v>
      </c>
      <c r="BC18" s="167">
        <v>764</v>
      </c>
      <c r="BD18" s="107" t="s">
        <v>5086</v>
      </c>
      <c r="BE18" s="167" t="s">
        <v>2899</v>
      </c>
      <c r="BF18" s="167" t="s">
        <v>41</v>
      </c>
      <c r="BG18" s="167" t="s">
        <v>116</v>
      </c>
      <c r="BH18" s="167" t="s">
        <v>7369</v>
      </c>
      <c r="BI18" s="167" t="s">
        <v>83</v>
      </c>
      <c r="BJ18" s="167" t="s">
        <v>90</v>
      </c>
      <c r="BK18" s="167" t="s">
        <v>2067</v>
      </c>
      <c r="BL18" s="167" t="s">
        <v>117</v>
      </c>
      <c r="BM18" s="167">
        <v>1</v>
      </c>
    </row>
    <row r="19" spans="1:65" x14ac:dyDescent="0.35">
      <c r="A19" s="17" t="s">
        <v>189</v>
      </c>
      <c r="B19" s="167" t="s">
        <v>120</v>
      </c>
      <c r="C19" s="167" t="s">
        <v>7340</v>
      </c>
      <c r="D19" s="167" t="s">
        <v>105</v>
      </c>
      <c r="E19" s="158">
        <v>1</v>
      </c>
      <c r="F19" s="158">
        <v>1</v>
      </c>
      <c r="G19" s="158">
        <v>1</v>
      </c>
      <c r="H19" s="167" t="s">
        <v>7341</v>
      </c>
      <c r="I19" s="167">
        <v>10</v>
      </c>
      <c r="J19" s="167">
        <v>1</v>
      </c>
      <c r="K19" s="167">
        <v>12</v>
      </c>
      <c r="L19" s="167">
        <v>600</v>
      </c>
      <c r="M19" s="167">
        <v>1</v>
      </c>
      <c r="N19" s="167">
        <v>100</v>
      </c>
      <c r="O19" s="167">
        <v>1</v>
      </c>
      <c r="P19" s="167">
        <v>150</v>
      </c>
      <c r="Q19" s="167">
        <v>255</v>
      </c>
      <c r="R19" s="167">
        <v>1</v>
      </c>
      <c r="S19" s="167" t="s">
        <v>116</v>
      </c>
      <c r="T19" s="167" t="s">
        <v>9798</v>
      </c>
      <c r="U19" s="167">
        <v>17</v>
      </c>
      <c r="V19" s="154" t="s">
        <v>191</v>
      </c>
      <c r="W19" s="167">
        <v>0</v>
      </c>
      <c r="X19" s="167">
        <v>0</v>
      </c>
      <c r="Y19" s="167">
        <v>1</v>
      </c>
      <c r="AB19" s="167" t="s">
        <v>31</v>
      </c>
      <c r="AC19" s="167" t="s">
        <v>7371</v>
      </c>
      <c r="AD19" s="167" t="s">
        <v>8</v>
      </c>
      <c r="AE19" s="167">
        <v>60</v>
      </c>
      <c r="AF19" s="167">
        <v>350</v>
      </c>
      <c r="AG19" s="167">
        <v>2700</v>
      </c>
      <c r="AH19" s="167">
        <v>200</v>
      </c>
      <c r="AI19" s="167" t="s">
        <v>7374</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7">
        <v>765</v>
      </c>
      <c r="BD19" s="107" t="s">
        <v>15</v>
      </c>
      <c r="BE19" s="167" t="s">
        <v>2899</v>
      </c>
      <c r="BF19" s="167" t="s">
        <v>41</v>
      </c>
      <c r="BG19" s="167" t="s">
        <v>116</v>
      </c>
      <c r="BH19" s="167" t="s">
        <v>7369</v>
      </c>
      <c r="BI19" s="167" t="s">
        <v>83</v>
      </c>
      <c r="BJ19" s="167" t="s">
        <v>90</v>
      </c>
      <c r="BK19" s="167" t="s">
        <v>2067</v>
      </c>
      <c r="BL19" s="167" t="s">
        <v>117</v>
      </c>
      <c r="BM19" s="167">
        <v>1</v>
      </c>
    </row>
    <row r="20" spans="1:65" x14ac:dyDescent="0.35">
      <c r="A20" s="17" t="s">
        <v>3446</v>
      </c>
      <c r="B20" s="167" t="s">
        <v>120</v>
      </c>
      <c r="C20" s="167" t="s">
        <v>7340</v>
      </c>
      <c r="D20" s="167" t="s">
        <v>105</v>
      </c>
      <c r="E20" s="158">
        <v>1</v>
      </c>
      <c r="F20" s="155">
        <v>1</v>
      </c>
      <c r="G20" s="158">
        <v>1</v>
      </c>
      <c r="H20" s="167" t="s">
        <v>7341</v>
      </c>
      <c r="I20" s="167">
        <v>10</v>
      </c>
      <c r="J20" s="167">
        <v>1</v>
      </c>
      <c r="K20" s="167">
        <v>12</v>
      </c>
      <c r="L20" s="167">
        <v>600</v>
      </c>
      <c r="M20" s="167">
        <v>1</v>
      </c>
      <c r="N20" s="167">
        <v>100</v>
      </c>
      <c r="O20" s="167">
        <v>1</v>
      </c>
      <c r="P20" s="167">
        <v>150</v>
      </c>
      <c r="Q20" s="167">
        <v>255</v>
      </c>
      <c r="R20" s="167">
        <v>1</v>
      </c>
      <c r="S20" s="167" t="s">
        <v>116</v>
      </c>
      <c r="T20" s="167" t="s">
        <v>9799</v>
      </c>
      <c r="U20" s="167">
        <v>18</v>
      </c>
      <c r="V20" s="172" t="s">
        <v>6097</v>
      </c>
      <c r="W20" s="167">
        <v>0</v>
      </c>
      <c r="X20" s="167">
        <v>0</v>
      </c>
      <c r="Y20" s="167">
        <v>1</v>
      </c>
      <c r="AB20" s="59" t="s">
        <v>6117</v>
      </c>
      <c r="AC20" s="167" t="s">
        <v>7371</v>
      </c>
      <c r="AD20" s="167" t="s">
        <v>1</v>
      </c>
      <c r="AE20" s="167">
        <v>25</v>
      </c>
      <c r="AF20" s="167">
        <v>95</v>
      </c>
      <c r="AG20" s="167">
        <v>150</v>
      </c>
      <c r="AH20" s="167">
        <v>200</v>
      </c>
      <c r="AI20" s="59" t="s">
        <v>6118</v>
      </c>
      <c r="AJ20">
        <v>100</v>
      </c>
      <c r="AK20">
        <v>1</v>
      </c>
      <c r="AL20">
        <v>500</v>
      </c>
      <c r="AM20">
        <v>12</v>
      </c>
      <c r="AN20">
        <v>6</v>
      </c>
      <c r="AO20">
        <v>12</v>
      </c>
      <c r="AP20">
        <v>6</v>
      </c>
      <c r="AQ20">
        <v>12</v>
      </c>
      <c r="AR20">
        <v>6</v>
      </c>
      <c r="AS20">
        <v>12</v>
      </c>
      <c r="AT20">
        <v>6</v>
      </c>
      <c r="AU20">
        <v>12</v>
      </c>
      <c r="AV20">
        <v>6</v>
      </c>
      <c r="AW20">
        <v>12</v>
      </c>
      <c r="AX20">
        <v>6</v>
      </c>
      <c r="AY20">
        <v>0</v>
      </c>
      <c r="AZ20">
        <v>0</v>
      </c>
      <c r="BB20" s="50" t="s">
        <v>5759</v>
      </c>
      <c r="BC20" s="167">
        <v>766</v>
      </c>
      <c r="BD20" s="107" t="s">
        <v>5086</v>
      </c>
      <c r="BE20" s="167" t="s">
        <v>2899</v>
      </c>
      <c r="BF20" s="167" t="s">
        <v>41</v>
      </c>
      <c r="BG20" s="167" t="s">
        <v>116</v>
      </c>
      <c r="BH20" s="167" t="s">
        <v>7369</v>
      </c>
      <c r="BI20" s="167" t="s">
        <v>83</v>
      </c>
      <c r="BJ20" s="167" t="s">
        <v>90</v>
      </c>
      <c r="BK20" s="167" t="s">
        <v>2067</v>
      </c>
      <c r="BL20" s="167" t="s">
        <v>117</v>
      </c>
      <c r="BM20" s="167">
        <v>1</v>
      </c>
    </row>
    <row r="21" spans="1:65" x14ac:dyDescent="0.35">
      <c r="A21" s="17" t="s">
        <v>7258</v>
      </c>
      <c r="B21" s="167" t="s">
        <v>120</v>
      </c>
      <c r="C21" s="167" t="s">
        <v>7340</v>
      </c>
      <c r="D21" s="167" t="s">
        <v>105</v>
      </c>
      <c r="E21" s="158">
        <v>1</v>
      </c>
      <c r="F21" s="158">
        <v>1</v>
      </c>
      <c r="G21" s="158">
        <v>1</v>
      </c>
      <c r="H21" s="167" t="s">
        <v>7341</v>
      </c>
      <c r="I21" s="167">
        <v>10</v>
      </c>
      <c r="J21" s="167">
        <v>1</v>
      </c>
      <c r="K21" s="167">
        <v>12</v>
      </c>
      <c r="L21" s="167">
        <v>600</v>
      </c>
      <c r="M21" s="167">
        <v>1</v>
      </c>
      <c r="N21" s="167">
        <v>100</v>
      </c>
      <c r="O21" s="167">
        <v>1</v>
      </c>
      <c r="P21" s="167">
        <v>150</v>
      </c>
      <c r="Q21" s="167">
        <v>255</v>
      </c>
      <c r="R21" s="167">
        <v>1</v>
      </c>
      <c r="S21" s="167" t="s">
        <v>116</v>
      </c>
      <c r="T21" s="167" t="s">
        <v>9800</v>
      </c>
      <c r="U21" s="167">
        <v>19</v>
      </c>
      <c r="V21" s="172" t="s">
        <v>3134</v>
      </c>
      <c r="W21" s="167">
        <v>0</v>
      </c>
      <c r="X21" s="167">
        <v>0</v>
      </c>
      <c r="Y21" s="167">
        <v>1</v>
      </c>
      <c r="AB21" s="59" t="s">
        <v>6114</v>
      </c>
      <c r="AC21" s="167" t="s">
        <v>7371</v>
      </c>
      <c r="AD21" s="167" t="s">
        <v>1</v>
      </c>
      <c r="AE21" s="167">
        <v>25</v>
      </c>
      <c r="AF21" s="167">
        <v>95</v>
      </c>
      <c r="AG21" s="167">
        <v>150</v>
      </c>
      <c r="AH21" s="167">
        <v>200</v>
      </c>
      <c r="AI21" s="59" t="s">
        <v>6116</v>
      </c>
      <c r="AJ21">
        <v>100</v>
      </c>
      <c r="AK21">
        <v>1</v>
      </c>
      <c r="AL21">
        <v>500</v>
      </c>
      <c r="AM21">
        <v>12</v>
      </c>
      <c r="AN21">
        <v>6</v>
      </c>
      <c r="AO21">
        <v>12</v>
      </c>
      <c r="AP21">
        <v>6</v>
      </c>
      <c r="AQ21">
        <v>12</v>
      </c>
      <c r="AR21">
        <v>6</v>
      </c>
      <c r="AS21">
        <v>12</v>
      </c>
      <c r="AT21">
        <v>6</v>
      </c>
      <c r="AU21">
        <v>12</v>
      </c>
      <c r="AV21">
        <v>6</v>
      </c>
      <c r="AW21">
        <v>12</v>
      </c>
      <c r="AX21">
        <v>6</v>
      </c>
      <c r="AY21">
        <v>0</v>
      </c>
      <c r="AZ21">
        <v>0</v>
      </c>
      <c r="BB21" s="50" t="s">
        <v>5760</v>
      </c>
      <c r="BC21" s="167">
        <v>767</v>
      </c>
      <c r="BD21" s="107" t="s">
        <v>5086</v>
      </c>
      <c r="BE21" s="167" t="s">
        <v>2899</v>
      </c>
      <c r="BF21" s="167" t="s">
        <v>41</v>
      </c>
      <c r="BG21" s="167" t="s">
        <v>116</v>
      </c>
      <c r="BH21" s="167" t="s">
        <v>7369</v>
      </c>
      <c r="BI21" s="167" t="s">
        <v>83</v>
      </c>
      <c r="BJ21" s="167" t="s">
        <v>90</v>
      </c>
      <c r="BK21" s="167" t="s">
        <v>2067</v>
      </c>
      <c r="BL21" s="167" t="s">
        <v>117</v>
      </c>
      <c r="BM21" s="167">
        <v>1</v>
      </c>
    </row>
    <row r="22" spans="1:65" x14ac:dyDescent="0.35">
      <c r="A22" s="17" t="s">
        <v>183</v>
      </c>
      <c r="B22" s="167" t="s">
        <v>120</v>
      </c>
      <c r="C22" s="167" t="s">
        <v>7340</v>
      </c>
      <c r="D22" s="167" t="s">
        <v>105</v>
      </c>
      <c r="E22" s="155">
        <v>2</v>
      </c>
      <c r="F22" s="158">
        <v>2</v>
      </c>
      <c r="G22" s="158">
        <v>2</v>
      </c>
      <c r="H22" s="167" t="s">
        <v>7341</v>
      </c>
      <c r="I22" s="167">
        <v>10</v>
      </c>
      <c r="J22" s="167">
        <v>1</v>
      </c>
      <c r="K22" s="167">
        <v>12</v>
      </c>
      <c r="L22" s="167">
        <v>600</v>
      </c>
      <c r="M22" s="167">
        <v>1</v>
      </c>
      <c r="N22" s="167">
        <v>100</v>
      </c>
      <c r="O22" s="167">
        <v>1</v>
      </c>
      <c r="P22" s="167">
        <v>150</v>
      </c>
      <c r="Q22" s="167">
        <v>255</v>
      </c>
      <c r="R22" s="167">
        <v>1</v>
      </c>
      <c r="S22" s="167" t="s">
        <v>116</v>
      </c>
      <c r="T22" s="167" t="s">
        <v>9801</v>
      </c>
      <c r="U22" s="167">
        <v>20</v>
      </c>
      <c r="V22" s="154" t="s">
        <v>2036</v>
      </c>
      <c r="W22" s="167">
        <v>0</v>
      </c>
      <c r="X22" s="167">
        <v>0</v>
      </c>
      <c r="Y22" s="167">
        <v>1</v>
      </c>
      <c r="AB22" s="167" t="s">
        <v>30</v>
      </c>
      <c r="AC22" s="167" t="s">
        <v>7371</v>
      </c>
      <c r="AD22" s="167" t="s">
        <v>8</v>
      </c>
      <c r="AE22" s="167">
        <v>52</v>
      </c>
      <c r="AF22" s="167">
        <v>350</v>
      </c>
      <c r="AG22" s="167">
        <v>2100</v>
      </c>
      <c r="AH22" s="167">
        <v>180</v>
      </c>
      <c r="AI22" s="167" t="s">
        <v>7414</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7">
        <v>768</v>
      </c>
      <c r="BD22" s="107" t="s">
        <v>33</v>
      </c>
      <c r="BE22" s="167" t="s">
        <v>2899</v>
      </c>
      <c r="BF22" s="167" t="s">
        <v>41</v>
      </c>
      <c r="BG22" s="167" t="s">
        <v>116</v>
      </c>
      <c r="BH22" s="167" t="s">
        <v>7369</v>
      </c>
      <c r="BI22" s="167" t="s">
        <v>83</v>
      </c>
      <c r="BJ22" s="167" t="s">
        <v>90</v>
      </c>
      <c r="BK22" s="167" t="s">
        <v>2067</v>
      </c>
      <c r="BL22" s="167" t="s">
        <v>117</v>
      </c>
      <c r="BM22" s="167">
        <v>1</v>
      </c>
    </row>
    <row r="23" spans="1:65" x14ac:dyDescent="0.35">
      <c r="A23" s="17" t="s">
        <v>6131</v>
      </c>
      <c r="B23" s="167" t="s">
        <v>120</v>
      </c>
      <c r="C23" s="167" t="s">
        <v>7340</v>
      </c>
      <c r="D23" s="167" t="s">
        <v>105</v>
      </c>
      <c r="E23" s="158">
        <v>3</v>
      </c>
      <c r="F23" s="158">
        <v>4</v>
      </c>
      <c r="G23" s="158">
        <v>4</v>
      </c>
      <c r="H23" s="167" t="s">
        <v>7341</v>
      </c>
      <c r="I23" s="167">
        <v>10</v>
      </c>
      <c r="J23" s="167">
        <v>1</v>
      </c>
      <c r="K23" s="167">
        <v>12</v>
      </c>
      <c r="L23" s="167">
        <v>600</v>
      </c>
      <c r="M23" s="167">
        <v>1</v>
      </c>
      <c r="N23" s="167">
        <v>100</v>
      </c>
      <c r="O23" s="167">
        <v>1</v>
      </c>
      <c r="P23" s="167">
        <v>150</v>
      </c>
      <c r="Q23" s="167">
        <v>255</v>
      </c>
      <c r="R23" s="167">
        <v>1</v>
      </c>
      <c r="S23" s="167" t="s">
        <v>116</v>
      </c>
      <c r="T23" s="167" t="s">
        <v>9802</v>
      </c>
      <c r="U23" s="167">
        <v>21</v>
      </c>
      <c r="V23" s="172" t="s">
        <v>6433</v>
      </c>
      <c r="W23" s="167">
        <v>0</v>
      </c>
      <c r="X23" s="167">
        <v>0</v>
      </c>
      <c r="Y23" s="167">
        <v>1</v>
      </c>
      <c r="AB23" s="167" t="s">
        <v>29</v>
      </c>
      <c r="AC23" s="167" t="s">
        <v>7388</v>
      </c>
      <c r="AD23" s="167" t="s">
        <v>8</v>
      </c>
      <c r="AE23" s="167">
        <v>156</v>
      </c>
      <c r="AF23" s="167">
        <v>900</v>
      </c>
      <c r="AG23" s="167">
        <v>5000</v>
      </c>
      <c r="AH23" s="167">
        <v>350</v>
      </c>
      <c r="AI23" s="167" t="s">
        <v>7413</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7">
        <v>769</v>
      </c>
      <c r="BD23" s="107" t="s">
        <v>33</v>
      </c>
      <c r="BE23" s="167" t="s">
        <v>2899</v>
      </c>
      <c r="BF23" s="167" t="s">
        <v>41</v>
      </c>
      <c r="BG23" s="167" t="s">
        <v>116</v>
      </c>
      <c r="BH23" s="167" t="s">
        <v>7369</v>
      </c>
      <c r="BI23" s="167" t="s">
        <v>83</v>
      </c>
      <c r="BJ23" s="167" t="s">
        <v>90</v>
      </c>
      <c r="BK23" s="167" t="s">
        <v>2067</v>
      </c>
      <c r="BL23" s="167" t="s">
        <v>117</v>
      </c>
      <c r="BM23" s="167">
        <v>1</v>
      </c>
    </row>
    <row r="24" spans="1:65" x14ac:dyDescent="0.35">
      <c r="A24" s="17" t="s">
        <v>186</v>
      </c>
      <c r="B24" s="167" t="s">
        <v>120</v>
      </c>
      <c r="C24" s="167" t="s">
        <v>7340</v>
      </c>
      <c r="D24" s="167" t="s">
        <v>105</v>
      </c>
      <c r="E24" s="158">
        <v>2</v>
      </c>
      <c r="F24" s="158">
        <v>2</v>
      </c>
      <c r="G24" s="158">
        <v>2</v>
      </c>
      <c r="H24" s="167" t="s">
        <v>7341</v>
      </c>
      <c r="I24" s="167">
        <v>10</v>
      </c>
      <c r="J24" s="167">
        <v>1</v>
      </c>
      <c r="K24" s="167">
        <v>12</v>
      </c>
      <c r="L24" s="167">
        <v>600</v>
      </c>
      <c r="M24" s="167">
        <v>1</v>
      </c>
      <c r="N24" s="167">
        <v>100</v>
      </c>
      <c r="O24" s="167">
        <v>1</v>
      </c>
      <c r="P24" s="167">
        <v>150</v>
      </c>
      <c r="Q24" s="167">
        <v>255</v>
      </c>
      <c r="R24" s="167">
        <v>1</v>
      </c>
      <c r="S24" s="167" t="s">
        <v>116</v>
      </c>
      <c r="T24" s="167" t="s">
        <v>9803</v>
      </c>
      <c r="U24" s="167">
        <v>22</v>
      </c>
      <c r="V24" s="162" t="s">
        <v>188</v>
      </c>
      <c r="W24" s="167">
        <v>0</v>
      </c>
      <c r="X24" s="167">
        <v>0</v>
      </c>
      <c r="Y24" s="167">
        <v>1</v>
      </c>
      <c r="AB24" s="167" t="s">
        <v>27</v>
      </c>
      <c r="AC24" s="167" t="s">
        <v>7388</v>
      </c>
      <c r="AD24" s="167" t="s">
        <v>8</v>
      </c>
      <c r="AE24" s="167">
        <v>182</v>
      </c>
      <c r="AF24" s="167">
        <v>1000</v>
      </c>
      <c r="AG24" s="167">
        <v>6000</v>
      </c>
      <c r="AH24" s="167">
        <v>350</v>
      </c>
      <c r="AI24" s="167" t="s">
        <v>7412</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7">
        <v>770</v>
      </c>
      <c r="BD24" s="107" t="s">
        <v>25</v>
      </c>
      <c r="BE24" s="167" t="s">
        <v>2899</v>
      </c>
      <c r="BF24" s="167" t="s">
        <v>41</v>
      </c>
      <c r="BG24" s="167" t="s">
        <v>116</v>
      </c>
      <c r="BH24" s="167" t="s">
        <v>7369</v>
      </c>
      <c r="BI24" s="167" t="s">
        <v>83</v>
      </c>
      <c r="BJ24" s="167" t="s">
        <v>90</v>
      </c>
      <c r="BK24" s="167" t="s">
        <v>2067</v>
      </c>
      <c r="BL24" s="167" t="s">
        <v>117</v>
      </c>
      <c r="BM24" s="167">
        <v>1</v>
      </c>
    </row>
    <row r="25" spans="1:65" x14ac:dyDescent="0.35">
      <c r="A25" s="17" t="s">
        <v>149</v>
      </c>
      <c r="B25" s="167" t="s">
        <v>120</v>
      </c>
      <c r="C25" s="167" t="s">
        <v>7340</v>
      </c>
      <c r="D25" s="167" t="s">
        <v>105</v>
      </c>
      <c r="E25" s="158">
        <v>2</v>
      </c>
      <c r="F25" s="158">
        <v>2</v>
      </c>
      <c r="G25" s="158">
        <v>2</v>
      </c>
      <c r="H25" s="167" t="s">
        <v>7341</v>
      </c>
      <c r="I25" s="167">
        <v>10</v>
      </c>
      <c r="J25" s="167">
        <v>1</v>
      </c>
      <c r="K25" s="167">
        <v>12</v>
      </c>
      <c r="L25" s="167">
        <v>600</v>
      </c>
      <c r="M25" s="167">
        <v>1</v>
      </c>
      <c r="N25" s="167">
        <v>100</v>
      </c>
      <c r="O25" s="167">
        <v>1</v>
      </c>
      <c r="P25" s="167">
        <v>150</v>
      </c>
      <c r="Q25" s="167">
        <v>255</v>
      </c>
      <c r="R25" s="167">
        <v>1</v>
      </c>
      <c r="S25" s="167" t="s">
        <v>116</v>
      </c>
      <c r="T25" s="167" t="s">
        <v>9804</v>
      </c>
      <c r="U25" s="167">
        <v>23</v>
      </c>
      <c r="V25" s="154" t="s">
        <v>151</v>
      </c>
      <c r="W25" s="167">
        <v>0</v>
      </c>
      <c r="X25" s="167">
        <v>0</v>
      </c>
      <c r="Y25" s="167">
        <v>1</v>
      </c>
      <c r="AB25" s="59" t="s">
        <v>5076</v>
      </c>
      <c r="AC25" s="167" t="s">
        <v>7371</v>
      </c>
      <c r="AD25" s="167" t="s">
        <v>1</v>
      </c>
      <c r="AE25" s="167">
        <v>25</v>
      </c>
      <c r="AF25" s="167">
        <v>95</v>
      </c>
      <c r="AG25" s="167">
        <v>150</v>
      </c>
      <c r="AH25" s="167">
        <v>200</v>
      </c>
      <c r="AI25" s="59" t="s">
        <v>5077</v>
      </c>
      <c r="AJ25">
        <v>100</v>
      </c>
      <c r="AK25">
        <v>1</v>
      </c>
      <c r="AL25">
        <v>500</v>
      </c>
      <c r="AM25">
        <v>12</v>
      </c>
      <c r="AN25">
        <v>6</v>
      </c>
      <c r="AO25">
        <v>12</v>
      </c>
      <c r="AP25">
        <v>6</v>
      </c>
      <c r="AQ25">
        <v>12</v>
      </c>
      <c r="AR25">
        <v>6</v>
      </c>
      <c r="AS25">
        <v>12</v>
      </c>
      <c r="AT25">
        <v>6</v>
      </c>
      <c r="AU25">
        <v>12</v>
      </c>
      <c r="AV25">
        <v>6</v>
      </c>
      <c r="AW25">
        <v>12</v>
      </c>
      <c r="AX25">
        <v>6</v>
      </c>
      <c r="AY25">
        <v>0</v>
      </c>
      <c r="AZ25">
        <v>0</v>
      </c>
      <c r="BB25" s="50" t="s">
        <v>5761</v>
      </c>
      <c r="BC25" s="167">
        <v>771</v>
      </c>
      <c r="BD25" s="107" t="s">
        <v>5086</v>
      </c>
      <c r="BE25" s="167" t="s">
        <v>2899</v>
      </c>
      <c r="BF25" s="167" t="s">
        <v>41</v>
      </c>
      <c r="BG25" s="167" t="s">
        <v>116</v>
      </c>
      <c r="BH25" s="167" t="s">
        <v>7369</v>
      </c>
      <c r="BI25" s="167" t="s">
        <v>83</v>
      </c>
      <c r="BJ25" s="167" t="s">
        <v>90</v>
      </c>
      <c r="BK25" s="167" t="s">
        <v>2067</v>
      </c>
      <c r="BL25" s="167" t="s">
        <v>117</v>
      </c>
      <c r="BM25" s="167">
        <v>1</v>
      </c>
    </row>
    <row r="26" spans="1:65" x14ac:dyDescent="0.35">
      <c r="A26" s="17" t="s">
        <v>178</v>
      </c>
      <c r="B26" s="167" t="s">
        <v>120</v>
      </c>
      <c r="C26" s="167" t="s">
        <v>7340</v>
      </c>
      <c r="D26" s="167" t="s">
        <v>105</v>
      </c>
      <c r="E26" s="155">
        <v>2</v>
      </c>
      <c r="F26" s="158">
        <v>1</v>
      </c>
      <c r="G26" s="155">
        <v>1</v>
      </c>
      <c r="H26" s="167" t="s">
        <v>7341</v>
      </c>
      <c r="I26" s="167">
        <v>10</v>
      </c>
      <c r="J26" s="167">
        <v>1</v>
      </c>
      <c r="K26" s="167">
        <v>12</v>
      </c>
      <c r="L26" s="167">
        <v>600</v>
      </c>
      <c r="M26" s="167">
        <v>1</v>
      </c>
      <c r="N26" s="167">
        <v>100</v>
      </c>
      <c r="O26" s="167">
        <v>1</v>
      </c>
      <c r="P26" s="167">
        <v>150</v>
      </c>
      <c r="Q26" s="167">
        <v>255</v>
      </c>
      <c r="R26" s="167">
        <v>1</v>
      </c>
      <c r="S26" s="167" t="s">
        <v>116</v>
      </c>
      <c r="T26" s="167" t="s">
        <v>9805</v>
      </c>
      <c r="U26" s="167">
        <v>24</v>
      </c>
      <c r="V26" s="162" t="s">
        <v>5045</v>
      </c>
      <c r="W26" s="167">
        <v>0</v>
      </c>
      <c r="X26" s="167">
        <v>0</v>
      </c>
      <c r="Y26" s="167">
        <v>1</v>
      </c>
      <c r="AB26" s="59" t="s">
        <v>5078</v>
      </c>
      <c r="AC26" s="167" t="s">
        <v>7371</v>
      </c>
      <c r="AD26" s="167" t="s">
        <v>1</v>
      </c>
      <c r="AE26" s="167">
        <v>25</v>
      </c>
      <c r="AF26" s="167">
        <v>95</v>
      </c>
      <c r="AG26" s="167">
        <v>150</v>
      </c>
      <c r="AH26" s="167">
        <v>200</v>
      </c>
      <c r="AI26" s="59" t="s">
        <v>5079</v>
      </c>
      <c r="AJ26">
        <v>100</v>
      </c>
      <c r="AK26">
        <v>1</v>
      </c>
      <c r="AL26">
        <v>500</v>
      </c>
      <c r="AM26">
        <v>12</v>
      </c>
      <c r="AN26">
        <v>6</v>
      </c>
      <c r="AO26">
        <v>12</v>
      </c>
      <c r="AP26">
        <v>6</v>
      </c>
      <c r="AQ26">
        <v>12</v>
      </c>
      <c r="AR26">
        <v>6</v>
      </c>
      <c r="AS26">
        <v>12</v>
      </c>
      <c r="AT26">
        <v>6</v>
      </c>
      <c r="AU26">
        <v>12</v>
      </c>
      <c r="AV26">
        <v>6</v>
      </c>
      <c r="AW26">
        <v>12</v>
      </c>
      <c r="AX26">
        <v>6</v>
      </c>
      <c r="AY26">
        <v>0</v>
      </c>
      <c r="AZ26">
        <v>0</v>
      </c>
      <c r="BB26" s="244" t="s">
        <v>6040</v>
      </c>
      <c r="BC26" s="167">
        <v>772</v>
      </c>
      <c r="BD26" s="107" t="s">
        <v>5100</v>
      </c>
      <c r="BE26" s="167" t="s">
        <v>2899</v>
      </c>
      <c r="BF26" s="167" t="s">
        <v>41</v>
      </c>
      <c r="BG26" s="167" t="s">
        <v>116</v>
      </c>
      <c r="BH26" s="167" t="s">
        <v>7369</v>
      </c>
      <c r="BI26" s="167" t="s">
        <v>83</v>
      </c>
      <c r="BJ26" s="167" t="s">
        <v>90</v>
      </c>
      <c r="BK26" s="167" t="s">
        <v>2067</v>
      </c>
      <c r="BL26" s="167" t="s">
        <v>117</v>
      </c>
      <c r="BM26" s="167">
        <v>1</v>
      </c>
    </row>
    <row r="27" spans="1:65" x14ac:dyDescent="0.35">
      <c r="A27" s="17" t="s">
        <v>5044</v>
      </c>
      <c r="B27" s="167" t="s">
        <v>120</v>
      </c>
      <c r="C27" s="167" t="s">
        <v>7340</v>
      </c>
      <c r="D27" s="167" t="s">
        <v>105</v>
      </c>
      <c r="E27" s="42">
        <v>2</v>
      </c>
      <c r="F27" s="8">
        <v>1</v>
      </c>
      <c r="G27" s="42">
        <v>1</v>
      </c>
      <c r="H27" s="167" t="s">
        <v>7341</v>
      </c>
      <c r="I27" s="167">
        <v>10</v>
      </c>
      <c r="J27" s="167">
        <v>1</v>
      </c>
      <c r="K27" s="167">
        <v>12</v>
      </c>
      <c r="L27" s="167">
        <v>600</v>
      </c>
      <c r="M27" s="167">
        <v>1</v>
      </c>
      <c r="N27" s="167">
        <v>100</v>
      </c>
      <c r="O27" s="167">
        <v>1</v>
      </c>
      <c r="P27" s="167">
        <v>150</v>
      </c>
      <c r="Q27" s="167">
        <v>255</v>
      </c>
      <c r="R27" s="167">
        <v>1</v>
      </c>
      <c r="S27" s="167" t="s">
        <v>116</v>
      </c>
      <c r="T27" s="167" t="s">
        <v>9806</v>
      </c>
      <c r="U27" s="167">
        <v>25</v>
      </c>
      <c r="V27" s="7" t="s">
        <v>181</v>
      </c>
      <c r="W27" s="167">
        <v>0</v>
      </c>
      <c r="X27" s="167">
        <v>0</v>
      </c>
      <c r="Y27" s="167">
        <v>1</v>
      </c>
      <c r="AB27" s="59" t="s">
        <v>5080</v>
      </c>
      <c r="AC27" s="167" t="s">
        <v>7371</v>
      </c>
      <c r="AD27" s="167" t="s">
        <v>1</v>
      </c>
      <c r="AE27" s="167">
        <v>25</v>
      </c>
      <c r="AF27" s="167">
        <v>95</v>
      </c>
      <c r="AG27" s="167">
        <v>150</v>
      </c>
      <c r="AH27" s="167">
        <v>200</v>
      </c>
      <c r="AI27" s="59" t="s">
        <v>5081</v>
      </c>
      <c r="AJ27">
        <v>100</v>
      </c>
      <c r="AK27">
        <v>1</v>
      </c>
      <c r="AL27">
        <v>500</v>
      </c>
      <c r="AM27">
        <v>12</v>
      </c>
      <c r="AN27">
        <v>6</v>
      </c>
      <c r="AO27">
        <v>12</v>
      </c>
      <c r="AP27">
        <v>6</v>
      </c>
      <c r="AQ27">
        <v>12</v>
      </c>
      <c r="AR27">
        <v>6</v>
      </c>
      <c r="AS27">
        <v>12</v>
      </c>
      <c r="AT27">
        <v>6</v>
      </c>
      <c r="AU27">
        <v>12</v>
      </c>
      <c r="AV27">
        <v>6</v>
      </c>
      <c r="AW27">
        <v>12</v>
      </c>
      <c r="AX27">
        <v>6</v>
      </c>
      <c r="AY27">
        <v>0</v>
      </c>
      <c r="AZ27">
        <v>0</v>
      </c>
      <c r="BB27" s="244" t="s">
        <v>6024</v>
      </c>
      <c r="BC27" s="167">
        <v>773</v>
      </c>
      <c r="BD27" s="107" t="s">
        <v>5100</v>
      </c>
      <c r="BE27" s="167" t="s">
        <v>2899</v>
      </c>
      <c r="BF27" s="167" t="s">
        <v>41</v>
      </c>
      <c r="BG27" s="167" t="s">
        <v>116</v>
      </c>
      <c r="BH27" s="167" t="s">
        <v>7369</v>
      </c>
      <c r="BI27" s="167" t="s">
        <v>83</v>
      </c>
      <c r="BJ27" s="167" t="s">
        <v>90</v>
      </c>
      <c r="BK27" s="167" t="s">
        <v>2067</v>
      </c>
      <c r="BL27" s="167" t="s">
        <v>117</v>
      </c>
      <c r="BM27" s="167">
        <v>1</v>
      </c>
    </row>
    <row r="28" spans="1:65" x14ac:dyDescent="0.35">
      <c r="A28" s="17" t="s">
        <v>5046</v>
      </c>
      <c r="B28" s="167" t="s">
        <v>120</v>
      </c>
      <c r="C28" s="167" t="s">
        <v>7340</v>
      </c>
      <c r="D28" s="167" t="s">
        <v>105</v>
      </c>
      <c r="E28" s="8">
        <v>3</v>
      </c>
      <c r="F28" s="8">
        <v>2</v>
      </c>
      <c r="G28" s="8">
        <v>2</v>
      </c>
      <c r="H28" s="167" t="s">
        <v>7341</v>
      </c>
      <c r="I28" s="167">
        <v>10</v>
      </c>
      <c r="J28" s="167">
        <v>1</v>
      </c>
      <c r="K28" s="167">
        <v>12</v>
      </c>
      <c r="L28" s="167">
        <v>600</v>
      </c>
      <c r="M28" s="167">
        <v>1</v>
      </c>
      <c r="N28" s="167">
        <v>100</v>
      </c>
      <c r="O28" s="167">
        <v>1</v>
      </c>
      <c r="P28" s="167">
        <v>150</v>
      </c>
      <c r="Q28" s="167">
        <v>255</v>
      </c>
      <c r="R28" s="167">
        <v>1</v>
      </c>
      <c r="S28" s="167" t="s">
        <v>116</v>
      </c>
      <c r="T28" s="167" t="s">
        <v>9807</v>
      </c>
      <c r="U28" s="167">
        <v>26</v>
      </c>
      <c r="V28" s="7" t="s">
        <v>5047</v>
      </c>
      <c r="W28" s="167">
        <v>0</v>
      </c>
      <c r="X28" s="167">
        <v>0</v>
      </c>
      <c r="Y28" s="167">
        <v>1</v>
      </c>
      <c r="AB28" s="59" t="s">
        <v>5082</v>
      </c>
      <c r="AC28" s="167" t="s">
        <v>7371</v>
      </c>
      <c r="AD28" s="167" t="s">
        <v>1</v>
      </c>
      <c r="AE28" s="167">
        <v>25</v>
      </c>
      <c r="AF28" s="167">
        <v>95</v>
      </c>
      <c r="AG28" s="167">
        <v>150</v>
      </c>
      <c r="AH28" s="167">
        <v>200</v>
      </c>
      <c r="AI28" s="59" t="s">
        <v>5083</v>
      </c>
      <c r="AJ28">
        <v>100</v>
      </c>
      <c r="AK28">
        <v>1</v>
      </c>
      <c r="AL28">
        <v>500</v>
      </c>
      <c r="AM28">
        <v>12</v>
      </c>
      <c r="AN28">
        <v>6</v>
      </c>
      <c r="AO28">
        <v>12</v>
      </c>
      <c r="AP28">
        <v>6</v>
      </c>
      <c r="AQ28">
        <v>12</v>
      </c>
      <c r="AR28">
        <v>6</v>
      </c>
      <c r="AS28">
        <v>12</v>
      </c>
      <c r="AT28">
        <v>6</v>
      </c>
      <c r="AU28">
        <v>12</v>
      </c>
      <c r="AV28">
        <v>6</v>
      </c>
      <c r="AW28">
        <v>12</v>
      </c>
      <c r="AX28">
        <v>6</v>
      </c>
      <c r="AY28">
        <v>0</v>
      </c>
      <c r="AZ28">
        <v>0</v>
      </c>
      <c r="BB28" s="244" t="s">
        <v>6026</v>
      </c>
      <c r="BC28" s="167">
        <v>774</v>
      </c>
      <c r="BD28" s="107" t="s">
        <v>5100</v>
      </c>
      <c r="BE28" s="167" t="s">
        <v>2899</v>
      </c>
      <c r="BF28" s="167" t="s">
        <v>41</v>
      </c>
      <c r="BG28" s="167" t="s">
        <v>116</v>
      </c>
      <c r="BH28" s="167" t="s">
        <v>7369</v>
      </c>
      <c r="BI28" s="167" t="s">
        <v>83</v>
      </c>
      <c r="BJ28" s="167" t="s">
        <v>90</v>
      </c>
      <c r="BK28" s="167" t="s">
        <v>2067</v>
      </c>
      <c r="BL28" s="167" t="s">
        <v>117</v>
      </c>
      <c r="BM28" s="167">
        <v>1</v>
      </c>
    </row>
    <row r="29" spans="1:65" x14ac:dyDescent="0.35">
      <c r="A29" s="17" t="s">
        <v>168</v>
      </c>
      <c r="B29" s="167" t="s">
        <v>120</v>
      </c>
      <c r="C29" s="167" t="s">
        <v>7340</v>
      </c>
      <c r="D29" s="167" t="s">
        <v>105</v>
      </c>
      <c r="E29" s="155">
        <v>2</v>
      </c>
      <c r="F29" s="155">
        <v>1</v>
      </c>
      <c r="G29" s="155">
        <v>1</v>
      </c>
      <c r="H29" s="167" t="s">
        <v>7341</v>
      </c>
      <c r="I29" s="167">
        <v>10</v>
      </c>
      <c r="J29" s="167">
        <v>1</v>
      </c>
      <c r="K29" s="167">
        <v>12</v>
      </c>
      <c r="L29" s="167">
        <v>600</v>
      </c>
      <c r="M29" s="167">
        <v>1</v>
      </c>
      <c r="N29" s="167">
        <v>100</v>
      </c>
      <c r="O29" s="167">
        <v>1</v>
      </c>
      <c r="P29" s="167">
        <v>150</v>
      </c>
      <c r="Q29" s="167">
        <v>255</v>
      </c>
      <c r="R29" s="167">
        <v>1</v>
      </c>
      <c r="S29" s="167" t="s">
        <v>116</v>
      </c>
      <c r="T29" s="167" t="s">
        <v>9808</v>
      </c>
      <c r="U29" s="167">
        <v>27</v>
      </c>
      <c r="V29" s="154" t="s">
        <v>2024</v>
      </c>
      <c r="W29" s="167">
        <v>0</v>
      </c>
      <c r="X29" s="167">
        <v>0</v>
      </c>
      <c r="Y29" s="167">
        <v>1</v>
      </c>
      <c r="AB29" s="59" t="s">
        <v>5084</v>
      </c>
      <c r="AC29" s="167" t="s">
        <v>7371</v>
      </c>
      <c r="AD29" s="167" t="s">
        <v>1</v>
      </c>
      <c r="AE29" s="167">
        <v>25</v>
      </c>
      <c r="AF29" s="167">
        <v>95</v>
      </c>
      <c r="AG29" s="167">
        <v>150</v>
      </c>
      <c r="AH29" s="167">
        <v>200</v>
      </c>
      <c r="AI29" s="59" t="s">
        <v>5085</v>
      </c>
      <c r="AJ29">
        <v>100</v>
      </c>
      <c r="AK29">
        <v>1</v>
      </c>
      <c r="AL29">
        <v>500</v>
      </c>
      <c r="AM29">
        <v>12</v>
      </c>
      <c r="AN29">
        <v>6</v>
      </c>
      <c r="AO29">
        <v>12</v>
      </c>
      <c r="AP29">
        <v>6</v>
      </c>
      <c r="AQ29">
        <v>12</v>
      </c>
      <c r="AR29">
        <v>6</v>
      </c>
      <c r="AS29">
        <v>12</v>
      </c>
      <c r="AT29">
        <v>6</v>
      </c>
      <c r="AU29">
        <v>12</v>
      </c>
      <c r="AV29">
        <v>6</v>
      </c>
      <c r="AW29">
        <v>12</v>
      </c>
      <c r="AX29">
        <v>6</v>
      </c>
      <c r="AY29">
        <v>0</v>
      </c>
      <c r="AZ29">
        <v>0</v>
      </c>
      <c r="BB29" s="244" t="s">
        <v>6028</v>
      </c>
      <c r="BC29" s="167">
        <v>775</v>
      </c>
      <c r="BD29" s="107" t="s">
        <v>5100</v>
      </c>
      <c r="BE29" s="167" t="s">
        <v>2899</v>
      </c>
      <c r="BF29" s="167" t="s">
        <v>41</v>
      </c>
      <c r="BG29" s="167" t="s">
        <v>116</v>
      </c>
      <c r="BH29" s="167" t="s">
        <v>7369</v>
      </c>
      <c r="BI29" s="167" t="s">
        <v>83</v>
      </c>
      <c r="BJ29" s="167" t="s">
        <v>90</v>
      </c>
      <c r="BK29" s="167" t="s">
        <v>2067</v>
      </c>
      <c r="BL29" s="167" t="s">
        <v>117</v>
      </c>
      <c r="BM29" s="167">
        <v>1</v>
      </c>
    </row>
    <row r="30" spans="1:65" x14ac:dyDescent="0.35">
      <c r="A30" s="17" t="s">
        <v>60</v>
      </c>
      <c r="B30" s="167" t="s">
        <v>120</v>
      </c>
      <c r="C30" s="167" t="s">
        <v>7340</v>
      </c>
      <c r="D30" s="167" t="s">
        <v>105</v>
      </c>
      <c r="E30" s="155">
        <v>2</v>
      </c>
      <c r="F30" s="155">
        <v>1</v>
      </c>
      <c r="G30" s="155">
        <v>1</v>
      </c>
      <c r="H30" s="167" t="s">
        <v>7341</v>
      </c>
      <c r="I30" s="167">
        <v>10</v>
      </c>
      <c r="J30" s="167">
        <v>1</v>
      </c>
      <c r="K30" s="167">
        <v>12</v>
      </c>
      <c r="L30" s="167">
        <v>600</v>
      </c>
      <c r="M30" s="167">
        <v>1</v>
      </c>
      <c r="N30" s="167">
        <v>100</v>
      </c>
      <c r="O30" s="167">
        <v>1</v>
      </c>
      <c r="P30" s="167">
        <v>150</v>
      </c>
      <c r="Q30" s="167">
        <v>255</v>
      </c>
      <c r="R30" s="167">
        <v>1</v>
      </c>
      <c r="S30" s="167" t="s">
        <v>116</v>
      </c>
      <c r="T30" s="167" t="s">
        <v>9809</v>
      </c>
      <c r="U30" s="167">
        <v>28</v>
      </c>
      <c r="V30" s="154" t="s">
        <v>165</v>
      </c>
      <c r="W30" s="167">
        <v>0</v>
      </c>
      <c r="X30" s="167">
        <v>0</v>
      </c>
      <c r="Y30" s="167">
        <v>1</v>
      </c>
      <c r="AB30" s="167" t="s">
        <v>25</v>
      </c>
      <c r="AC30" s="167" t="s">
        <v>7371</v>
      </c>
      <c r="AD30" s="167" t="s">
        <v>1</v>
      </c>
      <c r="AE30" s="167">
        <v>30</v>
      </c>
      <c r="AF30" s="167">
        <v>150</v>
      </c>
      <c r="AG30" s="167">
        <v>600</v>
      </c>
      <c r="AH30" s="167">
        <v>65</v>
      </c>
      <c r="AI30" s="167" t="s">
        <v>7411</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7">
        <v>776</v>
      </c>
      <c r="BD30" s="107" t="s">
        <v>40</v>
      </c>
      <c r="BE30" s="167" t="s">
        <v>2899</v>
      </c>
      <c r="BF30" s="167" t="s">
        <v>41</v>
      </c>
      <c r="BG30" s="167" t="s">
        <v>116</v>
      </c>
      <c r="BH30" s="167" t="s">
        <v>7369</v>
      </c>
      <c r="BI30" s="167" t="s">
        <v>83</v>
      </c>
      <c r="BJ30" s="167" t="s">
        <v>90</v>
      </c>
      <c r="BK30" s="167" t="s">
        <v>2067</v>
      </c>
      <c r="BL30" s="167" t="s">
        <v>117</v>
      </c>
      <c r="BM30" s="167">
        <v>1</v>
      </c>
    </row>
    <row r="31" spans="1:65" x14ac:dyDescent="0.35">
      <c r="A31" s="17" t="s">
        <v>166</v>
      </c>
      <c r="B31" s="167" t="s">
        <v>120</v>
      </c>
      <c r="C31" s="167" t="s">
        <v>7340</v>
      </c>
      <c r="D31" s="167" t="s">
        <v>105</v>
      </c>
      <c r="E31" s="155">
        <v>2</v>
      </c>
      <c r="F31" s="158">
        <v>1</v>
      </c>
      <c r="G31" s="155">
        <v>1</v>
      </c>
      <c r="H31" s="167" t="s">
        <v>7341</v>
      </c>
      <c r="I31" s="167">
        <v>10</v>
      </c>
      <c r="J31" s="167">
        <v>1</v>
      </c>
      <c r="K31" s="167">
        <v>12</v>
      </c>
      <c r="L31" s="167">
        <v>600</v>
      </c>
      <c r="M31" s="167">
        <v>1</v>
      </c>
      <c r="N31" s="167">
        <v>100</v>
      </c>
      <c r="O31" s="167">
        <v>1</v>
      </c>
      <c r="P31" s="167">
        <v>150</v>
      </c>
      <c r="Q31" s="167">
        <v>255</v>
      </c>
      <c r="R31" s="167">
        <v>1</v>
      </c>
      <c r="S31" s="167" t="s">
        <v>116</v>
      </c>
      <c r="T31" s="167" t="s">
        <v>9810</v>
      </c>
      <c r="U31" s="167">
        <v>29</v>
      </c>
      <c r="V31" s="154" t="s">
        <v>2019</v>
      </c>
      <c r="W31" s="167">
        <v>0</v>
      </c>
      <c r="X31" s="167">
        <v>0</v>
      </c>
      <c r="Y31" s="167">
        <v>1</v>
      </c>
      <c r="AB31" s="59" t="s">
        <v>5086</v>
      </c>
      <c r="AC31" s="167" t="s">
        <v>7371</v>
      </c>
      <c r="AD31" s="167" t="s">
        <v>1</v>
      </c>
      <c r="AE31" s="167">
        <v>25</v>
      </c>
      <c r="AF31" s="167">
        <v>95</v>
      </c>
      <c r="AG31" s="167">
        <v>150</v>
      </c>
      <c r="AH31" s="167">
        <v>200</v>
      </c>
      <c r="AI31" s="59" t="s">
        <v>5087</v>
      </c>
      <c r="AJ31">
        <v>100</v>
      </c>
      <c r="AK31">
        <v>1</v>
      </c>
      <c r="AL31">
        <v>500</v>
      </c>
      <c r="AM31">
        <v>12</v>
      </c>
      <c r="AN31">
        <v>6</v>
      </c>
      <c r="AO31">
        <v>12</v>
      </c>
      <c r="AP31">
        <v>6</v>
      </c>
      <c r="AQ31">
        <v>12</v>
      </c>
      <c r="AR31">
        <v>6</v>
      </c>
      <c r="AS31">
        <v>12</v>
      </c>
      <c r="AT31">
        <v>6</v>
      </c>
      <c r="AU31">
        <v>12</v>
      </c>
      <c r="AV31">
        <v>6</v>
      </c>
      <c r="AW31">
        <v>12</v>
      </c>
      <c r="AX31">
        <v>6</v>
      </c>
      <c r="AY31">
        <v>0</v>
      </c>
      <c r="AZ31">
        <v>0</v>
      </c>
      <c r="BB31" s="244" t="s">
        <v>6014</v>
      </c>
      <c r="BC31" s="167">
        <v>777</v>
      </c>
      <c r="BD31" s="107" t="s">
        <v>5096</v>
      </c>
      <c r="BE31" s="167" t="s">
        <v>2899</v>
      </c>
      <c r="BF31" s="167" t="s">
        <v>41</v>
      </c>
      <c r="BG31" s="167" t="s">
        <v>116</v>
      </c>
      <c r="BH31" s="167" t="s">
        <v>7369</v>
      </c>
      <c r="BI31" s="167" t="s">
        <v>83</v>
      </c>
      <c r="BJ31" s="167" t="s">
        <v>90</v>
      </c>
      <c r="BK31" s="167" t="s">
        <v>2067</v>
      </c>
      <c r="BL31" s="167" t="s">
        <v>117</v>
      </c>
      <c r="BM31" s="167">
        <v>1</v>
      </c>
    </row>
    <row r="32" spans="1:65" x14ac:dyDescent="0.35">
      <c r="A32" s="17" t="s">
        <v>6450</v>
      </c>
      <c r="B32" s="167" t="s">
        <v>120</v>
      </c>
      <c r="C32" s="167" t="s">
        <v>7340</v>
      </c>
      <c r="D32" s="167" t="s">
        <v>105</v>
      </c>
      <c r="E32" s="158">
        <v>2</v>
      </c>
      <c r="F32" s="158">
        <v>1</v>
      </c>
      <c r="G32" s="158">
        <v>1</v>
      </c>
      <c r="H32" s="167" t="s">
        <v>7341</v>
      </c>
      <c r="I32" s="167">
        <v>10</v>
      </c>
      <c r="J32" s="167">
        <v>1</v>
      </c>
      <c r="K32" s="167">
        <v>12</v>
      </c>
      <c r="L32" s="167">
        <v>600</v>
      </c>
      <c r="M32" s="167">
        <v>1</v>
      </c>
      <c r="N32" s="167">
        <v>100</v>
      </c>
      <c r="O32" s="167">
        <v>1</v>
      </c>
      <c r="P32" s="167">
        <v>150</v>
      </c>
      <c r="Q32" s="167">
        <v>255</v>
      </c>
      <c r="R32" s="167">
        <v>1</v>
      </c>
      <c r="S32" s="167" t="s">
        <v>116</v>
      </c>
      <c r="T32" s="167" t="s">
        <v>9811</v>
      </c>
      <c r="U32" s="167">
        <v>30</v>
      </c>
      <c r="V32" s="172" t="s">
        <v>6451</v>
      </c>
      <c r="W32" s="167">
        <v>0</v>
      </c>
      <c r="X32" s="167">
        <v>0</v>
      </c>
      <c r="Y32" s="167">
        <v>1</v>
      </c>
      <c r="AB32" s="59" t="s">
        <v>6137</v>
      </c>
      <c r="AC32" s="167" t="s">
        <v>7371</v>
      </c>
      <c r="AD32" s="167" t="s">
        <v>1</v>
      </c>
      <c r="AE32" s="167">
        <v>25</v>
      </c>
      <c r="AF32" s="167">
        <v>95</v>
      </c>
      <c r="AG32" s="167">
        <v>150</v>
      </c>
      <c r="AH32" s="167">
        <v>200</v>
      </c>
      <c r="AI32" s="59" t="s">
        <v>6138</v>
      </c>
      <c r="AJ32">
        <v>100</v>
      </c>
      <c r="AK32">
        <v>1</v>
      </c>
      <c r="AL32">
        <v>500</v>
      </c>
      <c r="AM32">
        <v>12</v>
      </c>
      <c r="AN32">
        <v>6</v>
      </c>
      <c r="AO32">
        <v>12</v>
      </c>
      <c r="AP32">
        <v>6</v>
      </c>
      <c r="AQ32">
        <v>12</v>
      </c>
      <c r="AR32">
        <v>6</v>
      </c>
      <c r="AS32">
        <v>12</v>
      </c>
      <c r="AT32">
        <v>6</v>
      </c>
      <c r="AU32">
        <v>12</v>
      </c>
      <c r="AV32">
        <v>6</v>
      </c>
      <c r="AW32">
        <v>12</v>
      </c>
      <c r="AX32">
        <v>6</v>
      </c>
      <c r="AY32">
        <v>0</v>
      </c>
      <c r="AZ32">
        <v>0</v>
      </c>
      <c r="BB32" s="244" t="s">
        <v>5998</v>
      </c>
      <c r="BC32" s="167">
        <v>778</v>
      </c>
      <c r="BD32" s="107" t="s">
        <v>5096</v>
      </c>
      <c r="BE32" s="167" t="s">
        <v>2899</v>
      </c>
      <c r="BF32" s="167" t="s">
        <v>41</v>
      </c>
      <c r="BG32" s="167" t="s">
        <v>116</v>
      </c>
      <c r="BH32" s="167" t="s">
        <v>7369</v>
      </c>
      <c r="BI32" s="167" t="s">
        <v>83</v>
      </c>
      <c r="BJ32" s="167" t="s">
        <v>90</v>
      </c>
      <c r="BK32" s="167" t="s">
        <v>2067</v>
      </c>
      <c r="BL32" s="167" t="s">
        <v>117</v>
      </c>
      <c r="BM32" s="167">
        <v>1</v>
      </c>
    </row>
    <row r="33" spans="1:65" x14ac:dyDescent="0.35">
      <c r="A33" s="17" t="s">
        <v>6164</v>
      </c>
      <c r="B33" s="167" t="s">
        <v>120</v>
      </c>
      <c r="C33" s="167" t="s">
        <v>7340</v>
      </c>
      <c r="D33" s="167" t="s">
        <v>105</v>
      </c>
      <c r="E33" s="42">
        <v>2</v>
      </c>
      <c r="F33" s="42">
        <v>1</v>
      </c>
      <c r="G33" s="42">
        <v>1</v>
      </c>
      <c r="H33" s="167" t="s">
        <v>7341</v>
      </c>
      <c r="I33" s="167">
        <v>10</v>
      </c>
      <c r="J33" s="167">
        <v>1</v>
      </c>
      <c r="K33" s="167">
        <v>12</v>
      </c>
      <c r="L33" s="167">
        <v>600</v>
      </c>
      <c r="M33" s="167">
        <v>1</v>
      </c>
      <c r="N33" s="167">
        <v>100</v>
      </c>
      <c r="O33" s="167">
        <v>1</v>
      </c>
      <c r="P33" s="167">
        <v>150</v>
      </c>
      <c r="Q33" s="167">
        <v>255</v>
      </c>
      <c r="R33" s="167">
        <v>1</v>
      </c>
      <c r="S33" s="167" t="s">
        <v>116</v>
      </c>
      <c r="T33" s="167" t="s">
        <v>9812</v>
      </c>
      <c r="U33" s="167">
        <v>31</v>
      </c>
      <c r="V33" s="172" t="s">
        <v>5049</v>
      </c>
      <c r="W33" s="167">
        <v>0</v>
      </c>
      <c r="X33" s="167">
        <v>0</v>
      </c>
      <c r="Y33" s="167">
        <v>1</v>
      </c>
      <c r="AB33" s="59" t="s">
        <v>5088</v>
      </c>
      <c r="AC33" s="167" t="s">
        <v>7371</v>
      </c>
      <c r="AD33" s="167" t="s">
        <v>1</v>
      </c>
      <c r="AE33" s="167">
        <v>25</v>
      </c>
      <c r="AF33" s="167">
        <v>95</v>
      </c>
      <c r="AG33" s="167">
        <v>150</v>
      </c>
      <c r="AH33" s="167">
        <v>200</v>
      </c>
      <c r="AI33" s="59" t="s">
        <v>5089</v>
      </c>
      <c r="AJ33">
        <v>100</v>
      </c>
      <c r="AK33">
        <v>1</v>
      </c>
      <c r="AL33">
        <v>500</v>
      </c>
      <c r="AM33">
        <v>12</v>
      </c>
      <c r="AN33">
        <v>6</v>
      </c>
      <c r="AO33">
        <v>12</v>
      </c>
      <c r="AP33">
        <v>6</v>
      </c>
      <c r="AQ33">
        <v>12</v>
      </c>
      <c r="AR33">
        <v>6</v>
      </c>
      <c r="AS33">
        <v>12</v>
      </c>
      <c r="AT33">
        <v>6</v>
      </c>
      <c r="AU33">
        <v>12</v>
      </c>
      <c r="AV33">
        <v>6</v>
      </c>
      <c r="AW33">
        <v>12</v>
      </c>
      <c r="AX33">
        <v>6</v>
      </c>
      <c r="AY33">
        <v>0</v>
      </c>
      <c r="AZ33">
        <v>0</v>
      </c>
      <c r="BB33" s="244" t="s">
        <v>6000</v>
      </c>
      <c r="BC33" s="167">
        <v>779</v>
      </c>
      <c r="BD33" s="107" t="s">
        <v>5096</v>
      </c>
      <c r="BE33" s="167" t="s">
        <v>2899</v>
      </c>
      <c r="BF33" s="167" t="s">
        <v>41</v>
      </c>
      <c r="BG33" s="167" t="s">
        <v>116</v>
      </c>
      <c r="BH33" s="167" t="s">
        <v>7369</v>
      </c>
      <c r="BI33" s="167" t="s">
        <v>83</v>
      </c>
      <c r="BJ33" s="167" t="s">
        <v>90</v>
      </c>
      <c r="BK33" s="167" t="s">
        <v>2067</v>
      </c>
      <c r="BL33" s="167" t="s">
        <v>117</v>
      </c>
      <c r="BM33" s="167">
        <v>1</v>
      </c>
    </row>
    <row r="34" spans="1:65" x14ac:dyDescent="0.35">
      <c r="A34" s="17" t="s">
        <v>6162</v>
      </c>
      <c r="B34" s="167" t="s">
        <v>120</v>
      </c>
      <c r="C34" s="167" t="s">
        <v>7340</v>
      </c>
      <c r="D34" s="167" t="s">
        <v>105</v>
      </c>
      <c r="E34" s="42">
        <v>2</v>
      </c>
      <c r="F34" s="42">
        <v>1</v>
      </c>
      <c r="G34" s="42">
        <v>1</v>
      </c>
      <c r="H34" s="167" t="s">
        <v>7341</v>
      </c>
      <c r="I34" s="167">
        <v>10</v>
      </c>
      <c r="J34" s="167">
        <v>1</v>
      </c>
      <c r="K34" s="167">
        <v>12</v>
      </c>
      <c r="L34" s="167">
        <v>600</v>
      </c>
      <c r="M34" s="167">
        <v>1</v>
      </c>
      <c r="N34" s="167">
        <v>100</v>
      </c>
      <c r="O34" s="167">
        <v>1</v>
      </c>
      <c r="P34" s="167">
        <v>150</v>
      </c>
      <c r="Q34" s="167">
        <v>255</v>
      </c>
      <c r="R34" s="167">
        <v>1</v>
      </c>
      <c r="S34" s="167" t="s">
        <v>116</v>
      </c>
      <c r="T34" s="167" t="s">
        <v>9813</v>
      </c>
      <c r="U34" s="167">
        <v>32</v>
      </c>
      <c r="V34" s="29" t="s">
        <v>3227</v>
      </c>
      <c r="W34" s="167">
        <v>0</v>
      </c>
      <c r="X34" s="167">
        <v>0</v>
      </c>
      <c r="Y34" s="167">
        <v>1</v>
      </c>
      <c r="AB34" s="59" t="s">
        <v>5090</v>
      </c>
      <c r="AC34" s="167" t="s">
        <v>7371</v>
      </c>
      <c r="AD34" s="167" t="s">
        <v>1</v>
      </c>
      <c r="AE34" s="167">
        <v>25</v>
      </c>
      <c r="AF34" s="167">
        <v>95</v>
      </c>
      <c r="AG34" s="167">
        <v>150</v>
      </c>
      <c r="AH34" s="167">
        <v>200</v>
      </c>
      <c r="AI34" s="59" t="s">
        <v>5091</v>
      </c>
      <c r="AJ34">
        <v>100</v>
      </c>
      <c r="AK34">
        <v>1</v>
      </c>
      <c r="AL34">
        <v>500</v>
      </c>
      <c r="AM34">
        <v>12</v>
      </c>
      <c r="AN34">
        <v>6</v>
      </c>
      <c r="AO34">
        <v>12</v>
      </c>
      <c r="AP34">
        <v>6</v>
      </c>
      <c r="AQ34">
        <v>12</v>
      </c>
      <c r="AR34">
        <v>6</v>
      </c>
      <c r="AS34">
        <v>12</v>
      </c>
      <c r="AT34">
        <v>6</v>
      </c>
      <c r="AU34">
        <v>12</v>
      </c>
      <c r="AV34">
        <v>6</v>
      </c>
      <c r="AW34">
        <v>12</v>
      </c>
      <c r="AX34">
        <v>6</v>
      </c>
      <c r="AY34">
        <v>0</v>
      </c>
      <c r="AZ34">
        <v>0</v>
      </c>
      <c r="BB34" s="244" t="s">
        <v>6002</v>
      </c>
      <c r="BC34" s="167">
        <v>780</v>
      </c>
      <c r="BD34" s="107" t="s">
        <v>5096</v>
      </c>
      <c r="BE34" s="167" t="s">
        <v>2899</v>
      </c>
      <c r="BF34" s="167" t="s">
        <v>41</v>
      </c>
      <c r="BG34" s="167" t="s">
        <v>116</v>
      </c>
      <c r="BH34" s="167" t="s">
        <v>7369</v>
      </c>
      <c r="BI34" s="167" t="s">
        <v>83</v>
      </c>
      <c r="BJ34" s="167" t="s">
        <v>90</v>
      </c>
      <c r="BK34" s="167" t="s">
        <v>2067</v>
      </c>
      <c r="BL34" s="167" t="s">
        <v>117</v>
      </c>
      <c r="BM34" s="167">
        <v>1</v>
      </c>
    </row>
    <row r="35" spans="1:65" x14ac:dyDescent="0.35">
      <c r="A35" s="17" t="s">
        <v>6158</v>
      </c>
      <c r="B35" s="167" t="s">
        <v>120</v>
      </c>
      <c r="C35" s="167" t="s">
        <v>7340</v>
      </c>
      <c r="D35" s="167" t="s">
        <v>105</v>
      </c>
      <c r="E35" s="42">
        <v>2</v>
      </c>
      <c r="F35" s="42">
        <v>1</v>
      </c>
      <c r="G35" s="42">
        <v>1</v>
      </c>
      <c r="H35" s="167" t="s">
        <v>7341</v>
      </c>
      <c r="I35" s="167">
        <v>10</v>
      </c>
      <c r="J35" s="167">
        <v>1</v>
      </c>
      <c r="K35" s="167">
        <v>12</v>
      </c>
      <c r="L35" s="167">
        <v>600</v>
      </c>
      <c r="M35" s="167">
        <v>1</v>
      </c>
      <c r="N35" s="167">
        <v>100</v>
      </c>
      <c r="O35" s="167">
        <v>1</v>
      </c>
      <c r="P35" s="167">
        <v>150</v>
      </c>
      <c r="Q35" s="167">
        <v>255</v>
      </c>
      <c r="R35" s="167">
        <v>1</v>
      </c>
      <c r="S35" s="167" t="s">
        <v>116</v>
      </c>
      <c r="T35" s="167" t="s">
        <v>9814</v>
      </c>
      <c r="U35" s="167">
        <v>33</v>
      </c>
      <c r="V35" s="29" t="s">
        <v>5051</v>
      </c>
      <c r="W35" s="167">
        <v>0</v>
      </c>
      <c r="X35" s="167">
        <v>0</v>
      </c>
      <c r="Y35" s="167">
        <v>1</v>
      </c>
      <c r="AB35" s="59" t="s">
        <v>5092</v>
      </c>
      <c r="AC35" s="167" t="s">
        <v>7371</v>
      </c>
      <c r="AD35" s="167" t="s">
        <v>1</v>
      </c>
      <c r="AE35" s="167">
        <v>25</v>
      </c>
      <c r="AF35" s="167">
        <v>95</v>
      </c>
      <c r="AG35" s="167">
        <v>150</v>
      </c>
      <c r="AH35" s="167">
        <v>200</v>
      </c>
      <c r="AI35" s="59" t="s">
        <v>5093</v>
      </c>
      <c r="AJ35">
        <v>100</v>
      </c>
      <c r="AK35">
        <v>1</v>
      </c>
      <c r="AL35">
        <v>500</v>
      </c>
      <c r="AM35">
        <v>12</v>
      </c>
      <c r="AN35">
        <v>6</v>
      </c>
      <c r="AO35">
        <v>12</v>
      </c>
      <c r="AP35">
        <v>6</v>
      </c>
      <c r="AQ35">
        <v>12</v>
      </c>
      <c r="AR35">
        <v>6</v>
      </c>
      <c r="AS35">
        <v>12</v>
      </c>
      <c r="AT35">
        <v>6</v>
      </c>
      <c r="AU35">
        <v>12</v>
      </c>
      <c r="AV35">
        <v>6</v>
      </c>
      <c r="AW35">
        <v>12</v>
      </c>
      <c r="AX35">
        <v>6</v>
      </c>
      <c r="AY35">
        <v>0</v>
      </c>
      <c r="AZ35">
        <v>0</v>
      </c>
      <c r="BB35" s="244" t="s">
        <v>5988</v>
      </c>
      <c r="BC35" s="167">
        <v>781</v>
      </c>
      <c r="BD35" s="107" t="s">
        <v>5098</v>
      </c>
      <c r="BE35" s="167" t="s">
        <v>2899</v>
      </c>
      <c r="BF35" s="167" t="s">
        <v>41</v>
      </c>
      <c r="BG35" s="167" t="s">
        <v>116</v>
      </c>
      <c r="BH35" s="167" t="s">
        <v>7369</v>
      </c>
      <c r="BI35" s="167" t="s">
        <v>83</v>
      </c>
      <c r="BJ35" s="167" t="s">
        <v>90</v>
      </c>
      <c r="BK35" s="167" t="s">
        <v>2067</v>
      </c>
      <c r="BL35" s="167" t="s">
        <v>117</v>
      </c>
      <c r="BM35" s="167">
        <v>1</v>
      </c>
    </row>
    <row r="36" spans="1:65" x14ac:dyDescent="0.35">
      <c r="A36" s="17" t="s">
        <v>6159</v>
      </c>
      <c r="B36" s="167" t="s">
        <v>120</v>
      </c>
      <c r="C36" s="167" t="s">
        <v>7340</v>
      </c>
      <c r="D36" s="167" t="s">
        <v>105</v>
      </c>
      <c r="E36" s="42">
        <v>2</v>
      </c>
      <c r="F36" s="8">
        <v>1</v>
      </c>
      <c r="G36" s="42">
        <v>1</v>
      </c>
      <c r="H36" s="167" t="s">
        <v>7341</v>
      </c>
      <c r="I36" s="167">
        <v>10</v>
      </c>
      <c r="J36" s="167">
        <v>1</v>
      </c>
      <c r="K36" s="167">
        <v>12</v>
      </c>
      <c r="L36" s="167">
        <v>600</v>
      </c>
      <c r="M36" s="167">
        <v>1</v>
      </c>
      <c r="N36" s="167">
        <v>100</v>
      </c>
      <c r="O36" s="167">
        <v>1</v>
      </c>
      <c r="P36" s="167">
        <v>150</v>
      </c>
      <c r="Q36" s="167">
        <v>255</v>
      </c>
      <c r="R36" s="167">
        <v>1</v>
      </c>
      <c r="S36" s="167" t="s">
        <v>116</v>
      </c>
      <c r="T36" s="167" t="s">
        <v>9815</v>
      </c>
      <c r="U36" s="167">
        <v>34</v>
      </c>
      <c r="V36" s="29" t="s">
        <v>3226</v>
      </c>
      <c r="W36" s="167">
        <v>0</v>
      </c>
      <c r="X36" s="167">
        <v>0</v>
      </c>
      <c r="Y36" s="167">
        <v>1</v>
      </c>
      <c r="AB36" s="59" t="s">
        <v>5094</v>
      </c>
      <c r="AC36" s="167" t="s">
        <v>7371</v>
      </c>
      <c r="AD36" s="167" t="s">
        <v>1</v>
      </c>
      <c r="AE36" s="167">
        <v>25</v>
      </c>
      <c r="AF36" s="167">
        <v>95</v>
      </c>
      <c r="AG36" s="167">
        <v>150</v>
      </c>
      <c r="AH36" s="167">
        <v>200</v>
      </c>
      <c r="AI36" s="59" t="s">
        <v>5095</v>
      </c>
      <c r="AJ36">
        <v>100</v>
      </c>
      <c r="AK36">
        <v>1</v>
      </c>
      <c r="AL36">
        <v>500</v>
      </c>
      <c r="AM36">
        <v>12</v>
      </c>
      <c r="AN36">
        <v>6</v>
      </c>
      <c r="AO36">
        <v>12</v>
      </c>
      <c r="AP36">
        <v>6</v>
      </c>
      <c r="AQ36">
        <v>12</v>
      </c>
      <c r="AR36">
        <v>6</v>
      </c>
      <c r="AS36">
        <v>12</v>
      </c>
      <c r="AT36">
        <v>6</v>
      </c>
      <c r="AU36">
        <v>12</v>
      </c>
      <c r="AV36">
        <v>6</v>
      </c>
      <c r="AW36">
        <v>12</v>
      </c>
      <c r="AX36">
        <v>6</v>
      </c>
      <c r="AY36">
        <v>0</v>
      </c>
      <c r="AZ36">
        <v>0</v>
      </c>
      <c r="BB36" s="244" t="s">
        <v>5972</v>
      </c>
      <c r="BC36" s="167">
        <v>782</v>
      </c>
      <c r="BD36" s="107" t="s">
        <v>5098</v>
      </c>
      <c r="BE36" s="167" t="s">
        <v>2899</v>
      </c>
      <c r="BF36" s="167" t="s">
        <v>41</v>
      </c>
      <c r="BG36" s="167" t="s">
        <v>116</v>
      </c>
      <c r="BH36" s="167" t="s">
        <v>7369</v>
      </c>
      <c r="BI36" s="167" t="s">
        <v>83</v>
      </c>
      <c r="BJ36" s="167" t="s">
        <v>90</v>
      </c>
      <c r="BK36" s="167" t="s">
        <v>2067</v>
      </c>
      <c r="BL36" s="167" t="s">
        <v>117</v>
      </c>
      <c r="BM36" s="167">
        <v>1</v>
      </c>
    </row>
    <row r="37" spans="1:65" x14ac:dyDescent="0.35">
      <c r="A37" s="17" t="s">
        <v>6160</v>
      </c>
      <c r="B37" s="167" t="s">
        <v>120</v>
      </c>
      <c r="C37" s="167" t="s">
        <v>7340</v>
      </c>
      <c r="D37" s="167" t="s">
        <v>105</v>
      </c>
      <c r="E37" s="8">
        <v>2</v>
      </c>
      <c r="F37" s="8">
        <v>1</v>
      </c>
      <c r="G37" s="8">
        <v>1</v>
      </c>
      <c r="H37" s="167" t="s">
        <v>7341</v>
      </c>
      <c r="I37" s="167">
        <v>10</v>
      </c>
      <c r="J37" s="167">
        <v>1</v>
      </c>
      <c r="K37" s="167">
        <v>12</v>
      </c>
      <c r="L37" s="167">
        <v>600</v>
      </c>
      <c r="M37" s="167">
        <v>1</v>
      </c>
      <c r="N37" s="167">
        <v>100</v>
      </c>
      <c r="O37" s="167">
        <v>1</v>
      </c>
      <c r="P37" s="167">
        <v>150</v>
      </c>
      <c r="Q37" s="167">
        <v>255</v>
      </c>
      <c r="R37" s="167">
        <v>1</v>
      </c>
      <c r="S37" s="167" t="s">
        <v>116</v>
      </c>
      <c r="T37" s="167" t="s">
        <v>9816</v>
      </c>
      <c r="U37" s="167">
        <v>35</v>
      </c>
      <c r="V37" s="7" t="s">
        <v>5053</v>
      </c>
      <c r="W37" s="167">
        <v>0</v>
      </c>
      <c r="X37" s="167">
        <v>0</v>
      </c>
      <c r="Y37" s="167">
        <v>1</v>
      </c>
      <c r="AB37" s="59" t="s">
        <v>5096</v>
      </c>
      <c r="AC37" s="167" t="s">
        <v>7371</v>
      </c>
      <c r="AD37" s="167" t="s">
        <v>1</v>
      </c>
      <c r="AE37" s="167">
        <v>25</v>
      </c>
      <c r="AF37" s="167">
        <v>95</v>
      </c>
      <c r="AG37" s="167">
        <v>150</v>
      </c>
      <c r="AH37" s="167">
        <v>200</v>
      </c>
      <c r="AI37" s="59" t="s">
        <v>5097</v>
      </c>
      <c r="AJ37">
        <v>100</v>
      </c>
      <c r="AK37">
        <v>1</v>
      </c>
      <c r="AL37">
        <v>500</v>
      </c>
      <c r="AM37">
        <v>12</v>
      </c>
      <c r="AN37">
        <v>6</v>
      </c>
      <c r="AO37">
        <v>12</v>
      </c>
      <c r="AP37">
        <v>6</v>
      </c>
      <c r="AQ37">
        <v>12</v>
      </c>
      <c r="AR37">
        <v>6</v>
      </c>
      <c r="AS37">
        <v>12</v>
      </c>
      <c r="AT37">
        <v>6</v>
      </c>
      <c r="AU37">
        <v>12</v>
      </c>
      <c r="AV37">
        <v>6</v>
      </c>
      <c r="AW37">
        <v>12</v>
      </c>
      <c r="AX37">
        <v>6</v>
      </c>
      <c r="AY37">
        <v>0</v>
      </c>
      <c r="AZ37">
        <v>0</v>
      </c>
      <c r="BB37" s="244" t="s">
        <v>5974</v>
      </c>
      <c r="BC37" s="167">
        <v>783</v>
      </c>
      <c r="BD37" s="107" t="s">
        <v>5098</v>
      </c>
      <c r="BE37" s="167" t="s">
        <v>2899</v>
      </c>
      <c r="BF37" s="167" t="s">
        <v>41</v>
      </c>
      <c r="BG37" s="167" t="s">
        <v>116</v>
      </c>
      <c r="BH37" s="167" t="s">
        <v>7369</v>
      </c>
      <c r="BI37" s="167" t="s">
        <v>83</v>
      </c>
      <c r="BJ37" s="167" t="s">
        <v>90</v>
      </c>
      <c r="BK37" s="167" t="s">
        <v>2067</v>
      </c>
      <c r="BL37" s="167" t="s">
        <v>117</v>
      </c>
      <c r="BM37" s="167">
        <v>1</v>
      </c>
    </row>
    <row r="38" spans="1:65" x14ac:dyDescent="0.35">
      <c r="A38" s="17" t="s">
        <v>6161</v>
      </c>
      <c r="B38" s="167" t="s">
        <v>120</v>
      </c>
      <c r="C38" s="167" t="s">
        <v>7340</v>
      </c>
      <c r="D38" s="167" t="s">
        <v>105</v>
      </c>
      <c r="E38" s="8">
        <v>2</v>
      </c>
      <c r="F38" s="8">
        <v>1</v>
      </c>
      <c r="G38" s="8">
        <v>1</v>
      </c>
      <c r="H38" s="167" t="s">
        <v>7341</v>
      </c>
      <c r="I38" s="167">
        <v>10</v>
      </c>
      <c r="J38" s="167">
        <v>1</v>
      </c>
      <c r="K38" s="167">
        <v>12</v>
      </c>
      <c r="L38" s="167">
        <v>600</v>
      </c>
      <c r="M38" s="167">
        <v>1</v>
      </c>
      <c r="N38" s="167">
        <v>100</v>
      </c>
      <c r="O38" s="167">
        <v>1</v>
      </c>
      <c r="P38" s="167">
        <v>150</v>
      </c>
      <c r="Q38" s="167">
        <v>255</v>
      </c>
      <c r="R38" s="167">
        <v>1</v>
      </c>
      <c r="S38" s="167" t="s">
        <v>116</v>
      </c>
      <c r="T38" s="167" t="s">
        <v>9817</v>
      </c>
      <c r="U38" s="167">
        <v>36</v>
      </c>
      <c r="V38" s="7" t="s">
        <v>5052</v>
      </c>
      <c r="W38" s="167">
        <v>0</v>
      </c>
      <c r="X38" s="167">
        <v>0</v>
      </c>
      <c r="Y38" s="167">
        <v>1</v>
      </c>
      <c r="AB38" s="59" t="s">
        <v>5098</v>
      </c>
      <c r="AC38" s="167" t="s">
        <v>7371</v>
      </c>
      <c r="AD38" s="167" t="s">
        <v>1</v>
      </c>
      <c r="AE38" s="167">
        <v>25</v>
      </c>
      <c r="AF38" s="167">
        <v>95</v>
      </c>
      <c r="AG38" s="167">
        <v>150</v>
      </c>
      <c r="AH38" s="167">
        <v>200</v>
      </c>
      <c r="AI38" s="59" t="s">
        <v>5099</v>
      </c>
      <c r="AJ38">
        <v>100</v>
      </c>
      <c r="AK38">
        <v>1</v>
      </c>
      <c r="AL38">
        <v>500</v>
      </c>
      <c r="AM38">
        <v>12</v>
      </c>
      <c r="AN38">
        <v>6</v>
      </c>
      <c r="AO38">
        <v>12</v>
      </c>
      <c r="AP38">
        <v>6</v>
      </c>
      <c r="AQ38">
        <v>12</v>
      </c>
      <c r="AR38">
        <v>6</v>
      </c>
      <c r="AS38">
        <v>12</v>
      </c>
      <c r="AT38">
        <v>6</v>
      </c>
      <c r="AU38">
        <v>12</v>
      </c>
      <c r="AV38">
        <v>6</v>
      </c>
      <c r="AW38">
        <v>12</v>
      </c>
      <c r="AX38">
        <v>6</v>
      </c>
      <c r="AY38">
        <v>0</v>
      </c>
      <c r="AZ38">
        <v>0</v>
      </c>
      <c r="BB38" s="244" t="s">
        <v>5976</v>
      </c>
      <c r="BC38" s="167">
        <v>784</v>
      </c>
      <c r="BD38" s="107" t="s">
        <v>5098</v>
      </c>
      <c r="BE38" s="167" t="s">
        <v>2899</v>
      </c>
      <c r="BF38" s="167" t="s">
        <v>41</v>
      </c>
      <c r="BG38" s="167" t="s">
        <v>116</v>
      </c>
      <c r="BH38" s="167" t="s">
        <v>7369</v>
      </c>
      <c r="BI38" s="167" t="s">
        <v>83</v>
      </c>
      <c r="BJ38" s="167" t="s">
        <v>90</v>
      </c>
      <c r="BK38" s="167" t="s">
        <v>2067</v>
      </c>
      <c r="BL38" s="167" t="s">
        <v>117</v>
      </c>
      <c r="BM38" s="167">
        <v>1</v>
      </c>
    </row>
    <row r="39" spans="1:65" x14ac:dyDescent="0.35">
      <c r="A39" s="17" t="s">
        <v>6157</v>
      </c>
      <c r="B39" s="167" t="s">
        <v>120</v>
      </c>
      <c r="C39" s="167" t="s">
        <v>7340</v>
      </c>
      <c r="D39" s="167" t="s">
        <v>105</v>
      </c>
      <c r="E39" s="155">
        <v>2</v>
      </c>
      <c r="F39" s="155">
        <v>1</v>
      </c>
      <c r="G39" s="155">
        <v>1</v>
      </c>
      <c r="H39" s="167" t="s">
        <v>7341</v>
      </c>
      <c r="I39" s="167">
        <v>10</v>
      </c>
      <c r="J39" s="167">
        <v>1</v>
      </c>
      <c r="K39" s="167">
        <v>12</v>
      </c>
      <c r="L39" s="167">
        <v>600</v>
      </c>
      <c r="M39" s="167">
        <v>1</v>
      </c>
      <c r="N39" s="167">
        <v>100</v>
      </c>
      <c r="O39" s="167">
        <v>1</v>
      </c>
      <c r="P39" s="167">
        <v>150</v>
      </c>
      <c r="Q39" s="167">
        <v>255</v>
      </c>
      <c r="R39" s="167">
        <v>1</v>
      </c>
      <c r="S39" s="167" t="s">
        <v>116</v>
      </c>
      <c r="T39" s="167" t="s">
        <v>9818</v>
      </c>
      <c r="U39" s="167">
        <v>37</v>
      </c>
      <c r="V39" s="162" t="s">
        <v>6089</v>
      </c>
      <c r="W39" s="167">
        <v>0</v>
      </c>
      <c r="X39" s="167">
        <v>0</v>
      </c>
      <c r="Y39" s="167">
        <v>1</v>
      </c>
      <c r="AB39" s="59" t="s">
        <v>5100</v>
      </c>
      <c r="AC39" s="167" t="s">
        <v>7371</v>
      </c>
      <c r="AD39" s="167" t="s">
        <v>1</v>
      </c>
      <c r="AE39" s="167">
        <v>25</v>
      </c>
      <c r="AF39" s="167">
        <v>95</v>
      </c>
      <c r="AG39" s="167">
        <v>150</v>
      </c>
      <c r="AH39" s="167">
        <v>200</v>
      </c>
      <c r="AI39" s="59" t="s">
        <v>5101</v>
      </c>
      <c r="AJ39">
        <v>100</v>
      </c>
      <c r="AK39">
        <v>1</v>
      </c>
      <c r="AL39">
        <v>500</v>
      </c>
      <c r="AM39">
        <v>12</v>
      </c>
      <c r="AN39">
        <v>6</v>
      </c>
      <c r="AO39">
        <v>12</v>
      </c>
      <c r="AP39">
        <v>6</v>
      </c>
      <c r="AQ39">
        <v>12</v>
      </c>
      <c r="AR39">
        <v>6</v>
      </c>
      <c r="AS39">
        <v>12</v>
      </c>
      <c r="AT39">
        <v>6</v>
      </c>
      <c r="AU39">
        <v>12</v>
      </c>
      <c r="AV39">
        <v>6</v>
      </c>
      <c r="AW39">
        <v>12</v>
      </c>
      <c r="AX39">
        <v>6</v>
      </c>
      <c r="AY39">
        <v>0</v>
      </c>
      <c r="AZ39">
        <v>0</v>
      </c>
      <c r="BB39" s="50" t="s">
        <v>5962</v>
      </c>
      <c r="BC39" s="167">
        <v>785</v>
      </c>
      <c r="BD39" s="107" t="s">
        <v>5094</v>
      </c>
      <c r="BE39" s="167" t="s">
        <v>2899</v>
      </c>
      <c r="BF39" s="167" t="s">
        <v>41</v>
      </c>
      <c r="BG39" s="167" t="s">
        <v>116</v>
      </c>
      <c r="BH39" s="167" t="s">
        <v>7369</v>
      </c>
      <c r="BI39" s="167" t="s">
        <v>83</v>
      </c>
      <c r="BJ39" s="167" t="s">
        <v>90</v>
      </c>
      <c r="BK39" s="167" t="s">
        <v>2067</v>
      </c>
      <c r="BL39" s="167" t="s">
        <v>117</v>
      </c>
      <c r="BM39" s="167">
        <v>1</v>
      </c>
    </row>
    <row r="40" spans="1:65" x14ac:dyDescent="0.35">
      <c r="A40" s="17" t="s">
        <v>6169</v>
      </c>
      <c r="B40" s="167" t="s">
        <v>120</v>
      </c>
      <c r="C40" s="167" t="s">
        <v>7340</v>
      </c>
      <c r="D40" s="167" t="s">
        <v>105</v>
      </c>
      <c r="E40" s="155">
        <v>2</v>
      </c>
      <c r="F40" s="158">
        <v>1</v>
      </c>
      <c r="G40" s="155">
        <v>1</v>
      </c>
      <c r="H40" s="167" t="s">
        <v>7341</v>
      </c>
      <c r="I40" s="167">
        <v>10</v>
      </c>
      <c r="J40" s="167">
        <v>1</v>
      </c>
      <c r="K40" s="167">
        <v>12</v>
      </c>
      <c r="L40" s="167">
        <v>600</v>
      </c>
      <c r="M40" s="167">
        <v>1</v>
      </c>
      <c r="N40" s="167">
        <v>100</v>
      </c>
      <c r="O40" s="167">
        <v>1</v>
      </c>
      <c r="P40" s="167">
        <v>150</v>
      </c>
      <c r="Q40" s="167">
        <v>255</v>
      </c>
      <c r="R40" s="167">
        <v>1</v>
      </c>
      <c r="S40" s="167" t="s">
        <v>116</v>
      </c>
      <c r="T40" s="167" t="s">
        <v>9819</v>
      </c>
      <c r="U40" s="167">
        <v>38</v>
      </c>
      <c r="V40" s="162" t="s">
        <v>6170</v>
      </c>
      <c r="W40" s="167">
        <v>0</v>
      </c>
      <c r="X40" s="167">
        <v>0</v>
      </c>
      <c r="Y40" s="167">
        <v>1</v>
      </c>
      <c r="AB40" s="59" t="s">
        <v>5102</v>
      </c>
      <c r="AC40" s="167" t="s">
        <v>7371</v>
      </c>
      <c r="AD40" s="167" t="s">
        <v>1</v>
      </c>
      <c r="AE40" s="167">
        <v>25</v>
      </c>
      <c r="AF40" s="167">
        <v>95</v>
      </c>
      <c r="AG40" s="167">
        <v>150</v>
      </c>
      <c r="AH40" s="167">
        <v>200</v>
      </c>
      <c r="AI40" s="59" t="s">
        <v>5103</v>
      </c>
      <c r="AJ40">
        <v>100</v>
      </c>
      <c r="AK40">
        <v>1</v>
      </c>
      <c r="AL40">
        <v>500</v>
      </c>
      <c r="AM40">
        <v>12</v>
      </c>
      <c r="AN40">
        <v>6</v>
      </c>
      <c r="AO40">
        <v>12</v>
      </c>
      <c r="AP40">
        <v>6</v>
      </c>
      <c r="AQ40">
        <v>12</v>
      </c>
      <c r="AR40">
        <v>6</v>
      </c>
      <c r="AS40">
        <v>12</v>
      </c>
      <c r="AT40">
        <v>6</v>
      </c>
      <c r="AU40">
        <v>12</v>
      </c>
      <c r="AV40">
        <v>6</v>
      </c>
      <c r="AW40">
        <v>12</v>
      </c>
      <c r="AX40">
        <v>6</v>
      </c>
      <c r="AY40">
        <v>0</v>
      </c>
      <c r="AZ40">
        <v>0</v>
      </c>
      <c r="BB40" s="244" t="s">
        <v>5946</v>
      </c>
      <c r="BC40" s="167">
        <v>786</v>
      </c>
      <c r="BD40" s="107" t="s">
        <v>5094</v>
      </c>
      <c r="BE40" s="167" t="s">
        <v>2899</v>
      </c>
      <c r="BF40" s="167" t="s">
        <v>41</v>
      </c>
      <c r="BG40" s="167" t="s">
        <v>116</v>
      </c>
      <c r="BH40" s="167" t="s">
        <v>7369</v>
      </c>
      <c r="BI40" s="167" t="s">
        <v>83</v>
      </c>
      <c r="BJ40" s="167" t="s">
        <v>90</v>
      </c>
      <c r="BK40" s="167" t="s">
        <v>2067</v>
      </c>
      <c r="BL40" s="167" t="s">
        <v>117</v>
      </c>
      <c r="BM40" s="167">
        <v>1</v>
      </c>
    </row>
    <row r="41" spans="1:65" x14ac:dyDescent="0.35">
      <c r="A41" s="17" t="s">
        <v>6163</v>
      </c>
      <c r="B41" s="167" t="s">
        <v>120</v>
      </c>
      <c r="C41" s="167" t="s">
        <v>7340</v>
      </c>
      <c r="D41" s="167" t="s">
        <v>105</v>
      </c>
      <c r="E41" s="155">
        <v>2</v>
      </c>
      <c r="F41" s="158">
        <v>1</v>
      </c>
      <c r="G41" s="155">
        <v>1</v>
      </c>
      <c r="H41" s="167" t="s">
        <v>7341</v>
      </c>
      <c r="I41" s="167">
        <v>10</v>
      </c>
      <c r="J41" s="167">
        <v>1</v>
      </c>
      <c r="K41" s="167">
        <v>12</v>
      </c>
      <c r="L41" s="167">
        <v>600</v>
      </c>
      <c r="M41" s="167">
        <v>1</v>
      </c>
      <c r="N41" s="167">
        <v>100</v>
      </c>
      <c r="O41" s="167">
        <v>1</v>
      </c>
      <c r="P41" s="167">
        <v>150</v>
      </c>
      <c r="Q41" s="167">
        <v>255</v>
      </c>
      <c r="R41" s="167">
        <v>1</v>
      </c>
      <c r="S41" s="167" t="s">
        <v>116</v>
      </c>
      <c r="T41" s="167" t="s">
        <v>9820</v>
      </c>
      <c r="U41" s="167">
        <v>39</v>
      </c>
      <c r="V41" s="162" t="s">
        <v>6088</v>
      </c>
      <c r="W41" s="167">
        <v>0</v>
      </c>
      <c r="X41" s="167">
        <v>0</v>
      </c>
      <c r="Y41" s="167">
        <v>1</v>
      </c>
      <c r="AB41" s="167" t="s">
        <v>24</v>
      </c>
      <c r="AC41" s="167" t="s">
        <v>7371</v>
      </c>
      <c r="AD41" s="167" t="s">
        <v>1</v>
      </c>
      <c r="AE41" s="167">
        <v>41</v>
      </c>
      <c r="AF41" s="167">
        <v>220</v>
      </c>
      <c r="AG41" s="167">
        <v>750</v>
      </c>
      <c r="AH41" s="167">
        <v>107</v>
      </c>
      <c r="AI41" s="167" t="s">
        <v>7410</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7">
        <v>787</v>
      </c>
      <c r="BD41" s="107" t="s">
        <v>19</v>
      </c>
      <c r="BE41" s="167" t="s">
        <v>2899</v>
      </c>
      <c r="BF41" s="167" t="s">
        <v>41</v>
      </c>
      <c r="BG41" s="167" t="s">
        <v>116</v>
      </c>
      <c r="BH41" s="167" t="s">
        <v>7369</v>
      </c>
      <c r="BI41" s="167" t="s">
        <v>83</v>
      </c>
      <c r="BJ41" s="167" t="s">
        <v>90</v>
      </c>
      <c r="BK41" s="167" t="s">
        <v>2067</v>
      </c>
      <c r="BL41" s="167" t="s">
        <v>117</v>
      </c>
      <c r="BM41" s="167">
        <v>1</v>
      </c>
    </row>
    <row r="42" spans="1:65" x14ac:dyDescent="0.35">
      <c r="A42" s="17" t="s">
        <v>196</v>
      </c>
      <c r="B42" s="167" t="s">
        <v>120</v>
      </c>
      <c r="C42" s="167" t="s">
        <v>7340</v>
      </c>
      <c r="D42" s="167" t="s">
        <v>105</v>
      </c>
      <c r="E42" s="155">
        <v>1</v>
      </c>
      <c r="F42" s="155">
        <v>1</v>
      </c>
      <c r="G42" s="155">
        <v>1</v>
      </c>
      <c r="H42" s="167" t="s">
        <v>7341</v>
      </c>
      <c r="I42" s="167">
        <v>10</v>
      </c>
      <c r="J42" s="167">
        <v>1</v>
      </c>
      <c r="K42" s="167">
        <v>12</v>
      </c>
      <c r="L42" s="167">
        <v>600</v>
      </c>
      <c r="M42" s="167">
        <v>1</v>
      </c>
      <c r="N42" s="167">
        <v>100</v>
      </c>
      <c r="O42" s="167">
        <v>1</v>
      </c>
      <c r="P42" s="167">
        <v>150</v>
      </c>
      <c r="Q42" s="167">
        <v>255</v>
      </c>
      <c r="R42" s="167">
        <v>1</v>
      </c>
      <c r="S42" s="167" t="s">
        <v>116</v>
      </c>
      <c r="T42" s="167" t="s">
        <v>9821</v>
      </c>
      <c r="U42" s="167">
        <v>40</v>
      </c>
      <c r="V42" s="154" t="s">
        <v>197</v>
      </c>
      <c r="W42" s="167">
        <v>0</v>
      </c>
      <c r="X42" s="167">
        <v>0</v>
      </c>
      <c r="Y42" s="167">
        <v>1</v>
      </c>
      <c r="AB42" s="167" t="s">
        <v>22</v>
      </c>
      <c r="AC42" s="167" t="s">
        <v>7388</v>
      </c>
      <c r="AD42" s="167" t="s">
        <v>1</v>
      </c>
      <c r="AE42" s="167">
        <v>68</v>
      </c>
      <c r="AF42" s="167">
        <v>400</v>
      </c>
      <c r="AG42" s="167">
        <v>450</v>
      </c>
      <c r="AH42" s="167">
        <v>100</v>
      </c>
      <c r="AI42" s="167" t="s">
        <v>7409</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7">
        <v>788</v>
      </c>
      <c r="BD42" s="107" t="s">
        <v>19</v>
      </c>
      <c r="BE42" s="167" t="s">
        <v>2899</v>
      </c>
      <c r="BF42" s="167" t="s">
        <v>41</v>
      </c>
      <c r="BG42" s="167" t="s">
        <v>116</v>
      </c>
      <c r="BH42" s="167" t="s">
        <v>7369</v>
      </c>
      <c r="BI42" s="167" t="s">
        <v>83</v>
      </c>
      <c r="BJ42" s="167" t="s">
        <v>90</v>
      </c>
      <c r="BK42" s="167" t="s">
        <v>2067</v>
      </c>
      <c r="BL42" s="167" t="s">
        <v>117</v>
      </c>
      <c r="BM42" s="167">
        <v>1</v>
      </c>
    </row>
    <row r="43" spans="1:65" x14ac:dyDescent="0.35">
      <c r="A43" s="17" t="s">
        <v>204</v>
      </c>
      <c r="B43" s="167" t="s">
        <v>120</v>
      </c>
      <c r="C43" s="167" t="s">
        <v>7340</v>
      </c>
      <c r="D43" s="167" t="s">
        <v>105</v>
      </c>
      <c r="E43" s="155">
        <v>1</v>
      </c>
      <c r="F43" s="155">
        <v>1</v>
      </c>
      <c r="G43" s="155">
        <v>1</v>
      </c>
      <c r="H43" s="167" t="s">
        <v>7341</v>
      </c>
      <c r="I43" s="167">
        <v>10</v>
      </c>
      <c r="J43" s="167">
        <v>1</v>
      </c>
      <c r="K43" s="167">
        <v>12</v>
      </c>
      <c r="L43" s="167">
        <v>600</v>
      </c>
      <c r="M43" s="167">
        <v>1</v>
      </c>
      <c r="N43" s="167">
        <v>100</v>
      </c>
      <c r="O43" s="167">
        <v>1</v>
      </c>
      <c r="P43" s="167">
        <v>150</v>
      </c>
      <c r="Q43" s="167">
        <v>255</v>
      </c>
      <c r="R43" s="167">
        <v>1</v>
      </c>
      <c r="S43" s="167" t="s">
        <v>116</v>
      </c>
      <c r="T43" s="167" t="s">
        <v>9822</v>
      </c>
      <c r="U43" s="167">
        <v>41</v>
      </c>
      <c r="V43" s="154" t="s">
        <v>205</v>
      </c>
      <c r="W43" s="167">
        <v>0</v>
      </c>
      <c r="X43" s="167">
        <v>0</v>
      </c>
      <c r="Y43" s="167">
        <v>1</v>
      </c>
      <c r="AB43" s="59" t="s">
        <v>6111</v>
      </c>
      <c r="AC43" s="167" t="s">
        <v>7371</v>
      </c>
      <c r="AD43" s="167" t="s">
        <v>1</v>
      </c>
      <c r="AE43" s="167">
        <v>25</v>
      </c>
      <c r="AF43" s="167">
        <v>95</v>
      </c>
      <c r="AG43" s="167">
        <v>150</v>
      </c>
      <c r="AH43" s="167">
        <v>200</v>
      </c>
      <c r="AI43" s="59" t="s">
        <v>6112</v>
      </c>
      <c r="AJ43">
        <v>100</v>
      </c>
      <c r="AK43">
        <v>1</v>
      </c>
      <c r="AL43">
        <v>500</v>
      </c>
      <c r="AM43">
        <v>12</v>
      </c>
      <c r="AN43">
        <v>6</v>
      </c>
      <c r="AO43">
        <v>12</v>
      </c>
      <c r="AP43">
        <v>6</v>
      </c>
      <c r="AQ43">
        <v>12</v>
      </c>
      <c r="AR43">
        <v>6</v>
      </c>
      <c r="AS43">
        <v>12</v>
      </c>
      <c r="AT43">
        <v>6</v>
      </c>
      <c r="AU43">
        <v>12</v>
      </c>
      <c r="AV43">
        <v>6</v>
      </c>
      <c r="AW43">
        <v>12</v>
      </c>
      <c r="AX43">
        <v>6</v>
      </c>
      <c r="AY43">
        <v>0</v>
      </c>
      <c r="AZ43">
        <v>0</v>
      </c>
      <c r="BB43" s="244" t="s">
        <v>5948</v>
      </c>
      <c r="BC43" s="167">
        <v>789</v>
      </c>
      <c r="BD43" s="107" t="s">
        <v>5094</v>
      </c>
      <c r="BE43" s="167" t="s">
        <v>2899</v>
      </c>
      <c r="BF43" s="167" t="s">
        <v>41</v>
      </c>
      <c r="BG43" s="167" t="s">
        <v>116</v>
      </c>
      <c r="BH43" s="167" t="s">
        <v>7369</v>
      </c>
      <c r="BI43" s="167" t="s">
        <v>83</v>
      </c>
      <c r="BJ43" s="167" t="s">
        <v>90</v>
      </c>
      <c r="BK43" s="167" t="s">
        <v>2067</v>
      </c>
      <c r="BL43" s="167" t="s">
        <v>117</v>
      </c>
      <c r="BM43" s="167">
        <v>1</v>
      </c>
    </row>
    <row r="44" spans="1:65" x14ac:dyDescent="0.35">
      <c r="A44" s="17" t="s">
        <v>206</v>
      </c>
      <c r="B44" s="167" t="s">
        <v>120</v>
      </c>
      <c r="C44" s="167" t="s">
        <v>7340</v>
      </c>
      <c r="D44" s="167" t="s">
        <v>105</v>
      </c>
      <c r="E44" s="155">
        <v>1</v>
      </c>
      <c r="F44" s="155">
        <v>1</v>
      </c>
      <c r="G44" s="155">
        <v>1</v>
      </c>
      <c r="H44" s="167" t="s">
        <v>7341</v>
      </c>
      <c r="I44" s="167">
        <v>10</v>
      </c>
      <c r="J44" s="167">
        <v>1</v>
      </c>
      <c r="K44" s="167">
        <v>12</v>
      </c>
      <c r="L44" s="167">
        <v>600</v>
      </c>
      <c r="M44" s="167">
        <v>1</v>
      </c>
      <c r="N44" s="167">
        <v>100</v>
      </c>
      <c r="O44" s="167">
        <v>1</v>
      </c>
      <c r="P44" s="167">
        <v>150</v>
      </c>
      <c r="Q44" s="167">
        <v>255</v>
      </c>
      <c r="R44" s="167">
        <v>1</v>
      </c>
      <c r="S44" s="167" t="s">
        <v>116</v>
      </c>
      <c r="T44" s="167" t="s">
        <v>9823</v>
      </c>
      <c r="U44" s="167">
        <v>42</v>
      </c>
      <c r="V44" s="154" t="s">
        <v>207</v>
      </c>
      <c r="W44" s="167">
        <v>0</v>
      </c>
      <c r="X44" s="167">
        <v>0</v>
      </c>
      <c r="Y44" s="167">
        <v>1</v>
      </c>
      <c r="AB44" s="167" t="s">
        <v>20</v>
      </c>
      <c r="AC44" s="167" t="s">
        <v>7371</v>
      </c>
      <c r="AD44" s="167" t="s">
        <v>1</v>
      </c>
      <c r="AE44" s="167">
        <v>25</v>
      </c>
      <c r="AF44" s="167">
        <v>100</v>
      </c>
      <c r="AG44" s="167">
        <v>450</v>
      </c>
      <c r="AH44" s="167">
        <v>55</v>
      </c>
      <c r="AI44" s="167" t="s">
        <v>7408</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7">
        <v>790</v>
      </c>
      <c r="BD44" s="107" t="s">
        <v>19</v>
      </c>
      <c r="BE44" s="167" t="s">
        <v>2899</v>
      </c>
      <c r="BF44" s="167" t="s">
        <v>41</v>
      </c>
      <c r="BG44" s="167" t="s">
        <v>116</v>
      </c>
      <c r="BH44" s="167" t="s">
        <v>7369</v>
      </c>
      <c r="BI44" s="167" t="s">
        <v>83</v>
      </c>
      <c r="BJ44" s="167" t="s">
        <v>90</v>
      </c>
      <c r="BK44" s="167" t="s">
        <v>2067</v>
      </c>
      <c r="BL44" s="167" t="s">
        <v>117</v>
      </c>
      <c r="BM44" s="167">
        <v>1</v>
      </c>
    </row>
    <row r="45" spans="1:65" x14ac:dyDescent="0.35">
      <c r="A45" s="17" t="s">
        <v>208</v>
      </c>
      <c r="B45" s="167" t="s">
        <v>120</v>
      </c>
      <c r="C45" s="167" t="s">
        <v>7340</v>
      </c>
      <c r="D45" s="167" t="s">
        <v>105</v>
      </c>
      <c r="E45" s="155">
        <v>1</v>
      </c>
      <c r="F45" s="155">
        <v>1</v>
      </c>
      <c r="G45" s="155">
        <v>1</v>
      </c>
      <c r="H45" s="167" t="s">
        <v>7341</v>
      </c>
      <c r="I45" s="167">
        <v>10</v>
      </c>
      <c r="J45" s="167">
        <v>1</v>
      </c>
      <c r="K45" s="167">
        <v>12</v>
      </c>
      <c r="L45" s="167">
        <v>600</v>
      </c>
      <c r="M45" s="167">
        <v>1</v>
      </c>
      <c r="N45" s="167">
        <v>100</v>
      </c>
      <c r="O45" s="167">
        <v>1</v>
      </c>
      <c r="P45" s="167">
        <v>150</v>
      </c>
      <c r="Q45" s="167">
        <v>255</v>
      </c>
      <c r="R45" s="167">
        <v>1</v>
      </c>
      <c r="S45" s="167" t="s">
        <v>116</v>
      </c>
      <c r="T45" s="167" t="s">
        <v>9824</v>
      </c>
      <c r="U45" s="167">
        <v>43</v>
      </c>
      <c r="V45" s="154" t="s">
        <v>207</v>
      </c>
      <c r="W45" s="167">
        <v>0</v>
      </c>
      <c r="X45" s="167">
        <v>0</v>
      </c>
      <c r="Y45" s="167">
        <v>1</v>
      </c>
      <c r="AB45" s="59" t="s">
        <v>6140</v>
      </c>
      <c r="AC45" s="167" t="s">
        <v>7371</v>
      </c>
      <c r="AD45" s="167" t="s">
        <v>1</v>
      </c>
      <c r="AE45" s="167">
        <v>25</v>
      </c>
      <c r="AF45" s="167">
        <v>95</v>
      </c>
      <c r="AG45" s="167">
        <v>150</v>
      </c>
      <c r="AH45" s="167">
        <v>200</v>
      </c>
      <c r="AI45" s="59" t="s">
        <v>6141</v>
      </c>
      <c r="AJ45">
        <v>100</v>
      </c>
      <c r="AK45">
        <v>1</v>
      </c>
      <c r="AL45">
        <v>500</v>
      </c>
      <c r="AM45">
        <v>12</v>
      </c>
      <c r="AN45">
        <v>6</v>
      </c>
      <c r="AO45">
        <v>12</v>
      </c>
      <c r="AP45">
        <v>6</v>
      </c>
      <c r="AQ45">
        <v>12</v>
      </c>
      <c r="AR45">
        <v>6</v>
      </c>
      <c r="AS45">
        <v>12</v>
      </c>
      <c r="AT45">
        <v>6</v>
      </c>
      <c r="AU45">
        <v>12</v>
      </c>
      <c r="AV45">
        <v>6</v>
      </c>
      <c r="AW45">
        <v>12</v>
      </c>
      <c r="AX45">
        <v>6</v>
      </c>
      <c r="AY45">
        <v>0</v>
      </c>
      <c r="AZ45">
        <v>0</v>
      </c>
      <c r="BB45" s="244" t="s">
        <v>5950</v>
      </c>
      <c r="BC45" s="167">
        <v>791</v>
      </c>
      <c r="BD45" s="107" t="s">
        <v>5094</v>
      </c>
      <c r="BE45" s="167" t="s">
        <v>2899</v>
      </c>
      <c r="BF45" s="167" t="s">
        <v>41</v>
      </c>
      <c r="BG45" s="167" t="s">
        <v>116</v>
      </c>
      <c r="BH45" s="167" t="s">
        <v>7369</v>
      </c>
      <c r="BI45" s="167" t="s">
        <v>83</v>
      </c>
      <c r="BJ45" s="167" t="s">
        <v>90</v>
      </c>
      <c r="BK45" s="167" t="s">
        <v>2067</v>
      </c>
      <c r="BL45" s="167" t="s">
        <v>117</v>
      </c>
      <c r="BM45" s="167">
        <v>1</v>
      </c>
    </row>
    <row r="46" spans="1:65" x14ac:dyDescent="0.35">
      <c r="A46" s="17" t="s">
        <v>211</v>
      </c>
      <c r="B46" s="167" t="s">
        <v>120</v>
      </c>
      <c r="C46" s="167" t="s">
        <v>7340</v>
      </c>
      <c r="D46" s="167" t="s">
        <v>105</v>
      </c>
      <c r="E46" s="155">
        <v>2</v>
      </c>
      <c r="F46" s="155">
        <v>1</v>
      </c>
      <c r="G46" s="155">
        <v>1</v>
      </c>
      <c r="H46" s="167" t="s">
        <v>7341</v>
      </c>
      <c r="I46" s="167">
        <v>10</v>
      </c>
      <c r="J46" s="167">
        <v>1</v>
      </c>
      <c r="K46" s="167">
        <v>12</v>
      </c>
      <c r="L46" s="167">
        <v>600</v>
      </c>
      <c r="M46" s="167">
        <v>1</v>
      </c>
      <c r="N46" s="167">
        <v>100</v>
      </c>
      <c r="O46" s="167">
        <v>1</v>
      </c>
      <c r="P46" s="167">
        <v>150</v>
      </c>
      <c r="Q46" s="167">
        <v>255</v>
      </c>
      <c r="R46" s="167">
        <v>1</v>
      </c>
      <c r="S46" s="167" t="s">
        <v>116</v>
      </c>
      <c r="T46" s="167" t="s">
        <v>9825</v>
      </c>
      <c r="U46" s="167">
        <v>44</v>
      </c>
      <c r="V46" s="154" t="s">
        <v>212</v>
      </c>
      <c r="W46" s="167">
        <v>0</v>
      </c>
      <c r="X46" s="167">
        <v>0</v>
      </c>
      <c r="Y46" s="167">
        <v>1</v>
      </c>
      <c r="AB46" s="167" t="s">
        <v>19</v>
      </c>
      <c r="AC46" s="167" t="s">
        <v>7371</v>
      </c>
      <c r="AD46" s="167" t="s">
        <v>3</v>
      </c>
      <c r="AE46" s="167">
        <v>46</v>
      </c>
      <c r="AF46" s="167">
        <v>250</v>
      </c>
      <c r="AG46" s="167">
        <v>2000</v>
      </c>
      <c r="AH46" s="167">
        <v>130</v>
      </c>
      <c r="AI46" s="167" t="s">
        <v>7407</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7">
        <v>792</v>
      </c>
      <c r="BD46" s="107" t="s">
        <v>19</v>
      </c>
      <c r="BE46" s="167" t="s">
        <v>2899</v>
      </c>
      <c r="BF46" s="167" t="s">
        <v>41</v>
      </c>
      <c r="BG46" s="167" t="s">
        <v>116</v>
      </c>
      <c r="BH46" s="167" t="s">
        <v>7369</v>
      </c>
      <c r="BI46" s="167" t="s">
        <v>83</v>
      </c>
      <c r="BJ46" s="167" t="s">
        <v>90</v>
      </c>
      <c r="BK46" s="167" t="s">
        <v>2067</v>
      </c>
      <c r="BL46" s="167" t="s">
        <v>117</v>
      </c>
      <c r="BM46" s="167">
        <v>1</v>
      </c>
    </row>
    <row r="47" spans="1:65" x14ac:dyDescent="0.35">
      <c r="A47" s="17" t="s">
        <v>320</v>
      </c>
      <c r="B47" s="167" t="s">
        <v>120</v>
      </c>
      <c r="C47" s="167" t="s">
        <v>7340</v>
      </c>
      <c r="D47" s="167" t="s">
        <v>105</v>
      </c>
      <c r="E47" s="8">
        <v>3</v>
      </c>
      <c r="F47" s="155">
        <v>1</v>
      </c>
      <c r="G47" s="155">
        <v>1</v>
      </c>
      <c r="H47" s="167" t="s">
        <v>7341</v>
      </c>
      <c r="I47" s="167">
        <v>10</v>
      </c>
      <c r="J47" s="167">
        <v>1</v>
      </c>
      <c r="K47" s="167">
        <v>12</v>
      </c>
      <c r="L47" s="167">
        <v>600</v>
      </c>
      <c r="M47" s="167">
        <v>1</v>
      </c>
      <c r="N47" s="167">
        <v>100</v>
      </c>
      <c r="O47" s="167">
        <v>1</v>
      </c>
      <c r="P47" s="167">
        <v>150</v>
      </c>
      <c r="Q47" s="167">
        <v>255</v>
      </c>
      <c r="R47" s="167">
        <v>1</v>
      </c>
      <c r="S47" s="167" t="s">
        <v>116</v>
      </c>
      <c r="T47" s="167" t="s">
        <v>9826</v>
      </c>
      <c r="U47" s="167">
        <v>45</v>
      </c>
      <c r="V47" s="154" t="s">
        <v>3229</v>
      </c>
      <c r="W47" s="167">
        <v>0</v>
      </c>
      <c r="X47" s="167">
        <v>0</v>
      </c>
      <c r="Y47" s="167">
        <v>1</v>
      </c>
      <c r="AB47" s="59" t="s">
        <v>6142</v>
      </c>
      <c r="AC47" s="167" t="s">
        <v>7371</v>
      </c>
      <c r="AD47" s="167" t="s">
        <v>1</v>
      </c>
      <c r="AE47" s="167">
        <v>25</v>
      </c>
      <c r="AF47" s="167">
        <v>95</v>
      </c>
      <c r="AG47" s="167">
        <v>150</v>
      </c>
      <c r="AH47" s="167">
        <v>200</v>
      </c>
      <c r="AI47" s="59" t="s">
        <v>6143</v>
      </c>
      <c r="AJ47">
        <v>100</v>
      </c>
      <c r="AK47">
        <v>1</v>
      </c>
      <c r="AL47">
        <v>500</v>
      </c>
      <c r="AM47">
        <v>12</v>
      </c>
      <c r="AN47">
        <v>6</v>
      </c>
      <c r="AO47">
        <v>12</v>
      </c>
      <c r="AP47">
        <v>6</v>
      </c>
      <c r="AQ47">
        <v>12</v>
      </c>
      <c r="AR47">
        <v>6</v>
      </c>
      <c r="AS47">
        <v>12</v>
      </c>
      <c r="AT47">
        <v>6</v>
      </c>
      <c r="AU47">
        <v>12</v>
      </c>
      <c r="AV47">
        <v>6</v>
      </c>
      <c r="AW47">
        <v>12</v>
      </c>
      <c r="AX47">
        <v>6</v>
      </c>
      <c r="AY47">
        <v>0</v>
      </c>
      <c r="AZ47">
        <v>0</v>
      </c>
      <c r="BB47" s="244" t="s">
        <v>5920</v>
      </c>
      <c r="BC47" s="167">
        <v>793</v>
      </c>
      <c r="BD47" s="107" t="s">
        <v>5092</v>
      </c>
      <c r="BE47" s="167" t="s">
        <v>2899</v>
      </c>
      <c r="BF47" s="167" t="s">
        <v>41</v>
      </c>
      <c r="BG47" s="167" t="s">
        <v>116</v>
      </c>
      <c r="BH47" s="167" t="s">
        <v>7369</v>
      </c>
      <c r="BI47" s="167" t="s">
        <v>83</v>
      </c>
      <c r="BJ47" s="167" t="s">
        <v>90</v>
      </c>
      <c r="BK47" s="167" t="s">
        <v>2067</v>
      </c>
      <c r="BL47" s="167" t="s">
        <v>117</v>
      </c>
      <c r="BM47" s="167">
        <v>1</v>
      </c>
    </row>
    <row r="48" spans="1:65" x14ac:dyDescent="0.35">
      <c r="A48" s="17" t="s">
        <v>6417</v>
      </c>
      <c r="B48" s="167" t="s">
        <v>120</v>
      </c>
      <c r="C48" s="167" t="s">
        <v>7340</v>
      </c>
      <c r="D48" s="167" t="s">
        <v>105</v>
      </c>
      <c r="E48" s="8">
        <v>4</v>
      </c>
      <c r="F48" s="155">
        <v>1</v>
      </c>
      <c r="G48" s="155">
        <v>1</v>
      </c>
      <c r="H48" s="167" t="s">
        <v>7341</v>
      </c>
      <c r="I48" s="167">
        <v>10</v>
      </c>
      <c r="J48" s="167">
        <v>1</v>
      </c>
      <c r="K48" s="167">
        <v>12</v>
      </c>
      <c r="L48" s="167">
        <v>600</v>
      </c>
      <c r="M48" s="167">
        <v>1</v>
      </c>
      <c r="N48" s="167">
        <v>100</v>
      </c>
      <c r="O48" s="167">
        <v>1</v>
      </c>
      <c r="P48" s="167">
        <v>150</v>
      </c>
      <c r="Q48" s="167">
        <v>255</v>
      </c>
      <c r="R48" s="167">
        <v>1</v>
      </c>
      <c r="S48" s="167" t="s">
        <v>116</v>
      </c>
      <c r="T48" s="167" t="s">
        <v>9827</v>
      </c>
      <c r="U48" s="167">
        <v>46</v>
      </c>
      <c r="V48" s="154" t="s">
        <v>243</v>
      </c>
      <c r="W48" s="167">
        <v>0</v>
      </c>
      <c r="X48" s="167">
        <v>0</v>
      </c>
      <c r="Y48" s="167">
        <v>1</v>
      </c>
      <c r="AB48" s="167" t="s">
        <v>18</v>
      </c>
      <c r="AC48" s="167" t="s">
        <v>7405</v>
      </c>
      <c r="AD48" s="167" t="s">
        <v>3</v>
      </c>
      <c r="AE48" s="167">
        <v>57</v>
      </c>
      <c r="AF48" s="167">
        <v>300</v>
      </c>
      <c r="AG48" s="167">
        <v>2500</v>
      </c>
      <c r="AH48" s="167">
        <v>193</v>
      </c>
      <c r="AI48" s="167" t="s">
        <v>7406</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7">
        <v>794</v>
      </c>
      <c r="BD48" s="107" t="s">
        <v>19</v>
      </c>
      <c r="BE48" s="167" t="s">
        <v>2899</v>
      </c>
      <c r="BF48" s="167" t="s">
        <v>41</v>
      </c>
      <c r="BG48" s="167" t="s">
        <v>116</v>
      </c>
      <c r="BH48" s="167" t="s">
        <v>7369</v>
      </c>
      <c r="BI48" s="167" t="s">
        <v>83</v>
      </c>
      <c r="BJ48" s="167" t="s">
        <v>90</v>
      </c>
      <c r="BK48" s="167" t="s">
        <v>2067</v>
      </c>
      <c r="BL48" s="167" t="s">
        <v>117</v>
      </c>
      <c r="BM48" s="167">
        <v>1</v>
      </c>
    </row>
    <row r="49" spans="1:65" x14ac:dyDescent="0.35">
      <c r="A49" s="17" t="s">
        <v>6418</v>
      </c>
      <c r="B49" s="167" t="s">
        <v>120</v>
      </c>
      <c r="C49" s="167" t="s">
        <v>7340</v>
      </c>
      <c r="D49" s="167" t="s">
        <v>105</v>
      </c>
      <c r="E49" s="155">
        <v>3</v>
      </c>
      <c r="F49" s="158">
        <v>1</v>
      </c>
      <c r="G49" s="155">
        <v>1</v>
      </c>
      <c r="H49" s="167" t="s">
        <v>7341</v>
      </c>
      <c r="I49" s="167">
        <v>10</v>
      </c>
      <c r="J49" s="167">
        <v>1</v>
      </c>
      <c r="K49" s="167">
        <v>12</v>
      </c>
      <c r="L49" s="167">
        <v>600</v>
      </c>
      <c r="M49" s="167">
        <v>1</v>
      </c>
      <c r="N49" s="167">
        <v>100</v>
      </c>
      <c r="O49" s="167">
        <v>1</v>
      </c>
      <c r="P49" s="167">
        <v>150</v>
      </c>
      <c r="Q49" s="167">
        <v>255</v>
      </c>
      <c r="R49" s="167">
        <v>1</v>
      </c>
      <c r="S49" s="167" t="s">
        <v>116</v>
      </c>
      <c r="T49" s="167" t="s">
        <v>9828</v>
      </c>
      <c r="U49" s="167">
        <v>47</v>
      </c>
      <c r="V49" s="154" t="s">
        <v>3219</v>
      </c>
      <c r="W49" s="167">
        <v>0</v>
      </c>
      <c r="X49" s="167">
        <v>0</v>
      </c>
      <c r="Y49" s="167">
        <v>1</v>
      </c>
      <c r="AB49" s="167" t="s">
        <v>17</v>
      </c>
      <c r="AC49" s="167" t="s">
        <v>7388</v>
      </c>
      <c r="AD49" s="167" t="s">
        <v>3</v>
      </c>
      <c r="AE49" s="167">
        <v>100</v>
      </c>
      <c r="AF49" s="167">
        <v>600</v>
      </c>
      <c r="AG49" s="167">
        <v>1500</v>
      </c>
      <c r="AH49" s="167">
        <v>200</v>
      </c>
      <c r="AI49" s="167" t="s">
        <v>7404</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7">
        <v>795</v>
      </c>
      <c r="BD49" s="107" t="s">
        <v>19</v>
      </c>
      <c r="BE49" s="167" t="s">
        <v>2899</v>
      </c>
      <c r="BF49" s="167" t="s">
        <v>41</v>
      </c>
      <c r="BG49" s="167" t="s">
        <v>116</v>
      </c>
      <c r="BH49" s="167" t="s">
        <v>7369</v>
      </c>
      <c r="BI49" s="167" t="s">
        <v>83</v>
      </c>
      <c r="BJ49" s="167" t="s">
        <v>90</v>
      </c>
      <c r="BK49" s="167" t="s">
        <v>2067</v>
      </c>
      <c r="BL49" s="167" t="s">
        <v>117</v>
      </c>
      <c r="BM49" s="167">
        <v>1</v>
      </c>
    </row>
    <row r="50" spans="1:65" x14ac:dyDescent="0.35">
      <c r="A50" s="17" t="s">
        <v>6419</v>
      </c>
      <c r="B50" s="167" t="s">
        <v>120</v>
      </c>
      <c r="C50" s="167" t="s">
        <v>7340</v>
      </c>
      <c r="D50" s="167" t="s">
        <v>105</v>
      </c>
      <c r="E50" s="155">
        <v>6</v>
      </c>
      <c r="F50" s="155">
        <v>1</v>
      </c>
      <c r="G50" s="155">
        <v>1</v>
      </c>
      <c r="H50" s="167" t="s">
        <v>7341</v>
      </c>
      <c r="I50" s="167">
        <v>10</v>
      </c>
      <c r="J50" s="167">
        <v>1</v>
      </c>
      <c r="K50" s="167">
        <v>12</v>
      </c>
      <c r="L50" s="167">
        <v>600</v>
      </c>
      <c r="M50" s="167">
        <v>1</v>
      </c>
      <c r="N50" s="167">
        <v>100</v>
      </c>
      <c r="O50" s="167">
        <v>1</v>
      </c>
      <c r="P50" s="167">
        <v>150</v>
      </c>
      <c r="Q50" s="167">
        <v>255</v>
      </c>
      <c r="R50" s="167">
        <v>1</v>
      </c>
      <c r="S50" s="167" t="s">
        <v>116</v>
      </c>
      <c r="T50" s="167" t="s">
        <v>9829</v>
      </c>
      <c r="U50" s="167">
        <v>48</v>
      </c>
      <c r="V50" s="154" t="s">
        <v>6413</v>
      </c>
      <c r="W50" s="167">
        <v>0</v>
      </c>
      <c r="X50" s="167">
        <v>0</v>
      </c>
      <c r="Y50" s="167">
        <v>1</v>
      </c>
      <c r="AB50" s="59" t="s">
        <v>6065</v>
      </c>
      <c r="AC50" s="167" t="s">
        <v>7371</v>
      </c>
      <c r="AD50" s="167" t="s">
        <v>1</v>
      </c>
      <c r="AE50" s="167">
        <v>25</v>
      </c>
      <c r="AF50" s="167">
        <v>95</v>
      </c>
      <c r="AG50" s="167">
        <v>150</v>
      </c>
      <c r="AH50" s="167">
        <v>200</v>
      </c>
      <c r="AI50" s="59" t="s">
        <v>6066</v>
      </c>
      <c r="AJ50">
        <v>100</v>
      </c>
      <c r="AK50">
        <v>1</v>
      </c>
      <c r="AL50">
        <v>500</v>
      </c>
      <c r="AM50">
        <v>12</v>
      </c>
      <c r="AN50">
        <v>6</v>
      </c>
      <c r="AO50">
        <v>12</v>
      </c>
      <c r="AP50">
        <v>6</v>
      </c>
      <c r="AQ50">
        <v>12</v>
      </c>
      <c r="AR50">
        <v>6</v>
      </c>
      <c r="AS50">
        <v>12</v>
      </c>
      <c r="AT50">
        <v>6</v>
      </c>
      <c r="AU50">
        <v>12</v>
      </c>
      <c r="AV50">
        <v>6</v>
      </c>
      <c r="AW50">
        <v>12</v>
      </c>
      <c r="AX50">
        <v>6</v>
      </c>
      <c r="AY50">
        <v>0</v>
      </c>
      <c r="AZ50">
        <v>0</v>
      </c>
      <c r="BB50" s="50" t="s">
        <v>5720</v>
      </c>
      <c r="BC50" s="167">
        <v>796</v>
      </c>
      <c r="BD50" s="107" t="s">
        <v>5084</v>
      </c>
      <c r="BE50" s="167" t="s">
        <v>2899</v>
      </c>
      <c r="BF50" s="167" t="s">
        <v>41</v>
      </c>
      <c r="BG50" s="167" t="s">
        <v>116</v>
      </c>
      <c r="BH50" s="167" t="s">
        <v>7369</v>
      </c>
      <c r="BI50" s="167" t="s">
        <v>83</v>
      </c>
      <c r="BJ50" s="167" t="s">
        <v>90</v>
      </c>
      <c r="BK50" s="167" t="s">
        <v>2067</v>
      </c>
      <c r="BL50" s="167" t="s">
        <v>117</v>
      </c>
      <c r="BM50" s="167">
        <v>1</v>
      </c>
    </row>
    <row r="51" spans="1:65" x14ac:dyDescent="0.35">
      <c r="A51" s="17" t="s">
        <v>219</v>
      </c>
      <c r="B51" s="167" t="s">
        <v>120</v>
      </c>
      <c r="C51" s="167" t="s">
        <v>7340</v>
      </c>
      <c r="D51" s="167" t="s">
        <v>105</v>
      </c>
      <c r="E51" s="155">
        <v>1</v>
      </c>
      <c r="F51" s="155">
        <v>1</v>
      </c>
      <c r="G51" s="155">
        <v>1</v>
      </c>
      <c r="H51" s="167" t="s">
        <v>7341</v>
      </c>
      <c r="I51" s="167">
        <v>10</v>
      </c>
      <c r="J51" s="167">
        <v>1</v>
      </c>
      <c r="K51" s="167">
        <v>12</v>
      </c>
      <c r="L51" s="167">
        <v>600</v>
      </c>
      <c r="M51" s="167">
        <v>1</v>
      </c>
      <c r="N51" s="167">
        <v>100</v>
      </c>
      <c r="O51" s="167">
        <v>1</v>
      </c>
      <c r="P51" s="167">
        <v>150</v>
      </c>
      <c r="Q51" s="167">
        <v>255</v>
      </c>
      <c r="R51" s="167">
        <v>1</v>
      </c>
      <c r="S51" s="167" t="s">
        <v>116</v>
      </c>
      <c r="T51" s="167" t="s">
        <v>9830</v>
      </c>
      <c r="U51" s="167">
        <v>49</v>
      </c>
      <c r="V51" s="154" t="s">
        <v>6125</v>
      </c>
      <c r="W51" s="167">
        <v>0</v>
      </c>
      <c r="X51" s="167">
        <v>0</v>
      </c>
      <c r="Y51" s="167">
        <v>1</v>
      </c>
      <c r="AB51" s="167" t="s">
        <v>15</v>
      </c>
      <c r="AC51" s="167" t="s">
        <v>7371</v>
      </c>
      <c r="AD51" s="167" t="s">
        <v>3</v>
      </c>
      <c r="AE51" s="167">
        <v>39</v>
      </c>
      <c r="AF51" s="167">
        <v>250</v>
      </c>
      <c r="AG51" s="167">
        <v>1500</v>
      </c>
      <c r="AH51" s="167">
        <v>125</v>
      </c>
      <c r="AI51" s="167" t="s">
        <v>7403</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7">
        <v>797</v>
      </c>
      <c r="BD51" s="107" t="s">
        <v>19</v>
      </c>
      <c r="BE51" s="167" t="s">
        <v>2899</v>
      </c>
      <c r="BF51" s="167" t="s">
        <v>41</v>
      </c>
      <c r="BG51" s="167" t="s">
        <v>116</v>
      </c>
      <c r="BH51" s="167" t="s">
        <v>7369</v>
      </c>
      <c r="BI51" s="167" t="s">
        <v>83</v>
      </c>
      <c r="BJ51" s="167" t="s">
        <v>90</v>
      </c>
      <c r="BK51" s="167" t="s">
        <v>2067</v>
      </c>
      <c r="BL51" s="167" t="s">
        <v>117</v>
      </c>
      <c r="BM51" s="167">
        <v>1</v>
      </c>
    </row>
    <row r="52" spans="1:65" x14ac:dyDescent="0.35">
      <c r="A52" s="17" t="s">
        <v>213</v>
      </c>
      <c r="B52" s="167" t="s">
        <v>120</v>
      </c>
      <c r="C52" s="167" t="s">
        <v>7340</v>
      </c>
      <c r="D52" s="167" t="s">
        <v>105</v>
      </c>
      <c r="E52" s="155">
        <v>1</v>
      </c>
      <c r="F52" s="155">
        <v>1</v>
      </c>
      <c r="G52" s="155">
        <v>1</v>
      </c>
      <c r="H52" s="167" t="s">
        <v>7341</v>
      </c>
      <c r="I52" s="167">
        <v>10</v>
      </c>
      <c r="J52" s="167">
        <v>1</v>
      </c>
      <c r="K52" s="167">
        <v>12</v>
      </c>
      <c r="L52" s="167">
        <v>600</v>
      </c>
      <c r="M52" s="167">
        <v>1</v>
      </c>
      <c r="N52" s="167">
        <v>100</v>
      </c>
      <c r="O52" s="167">
        <v>1</v>
      </c>
      <c r="P52" s="167">
        <v>150</v>
      </c>
      <c r="Q52" s="167">
        <v>255</v>
      </c>
      <c r="R52" s="167">
        <v>1</v>
      </c>
      <c r="S52" s="167" t="s">
        <v>116</v>
      </c>
      <c r="T52" s="167" t="s">
        <v>9831</v>
      </c>
      <c r="U52" s="167">
        <v>50</v>
      </c>
      <c r="V52" s="154" t="s">
        <v>6127</v>
      </c>
      <c r="W52" s="167">
        <v>0</v>
      </c>
      <c r="X52" s="167">
        <v>0</v>
      </c>
      <c r="Y52" s="167">
        <v>1</v>
      </c>
      <c r="AB52" s="59" t="s">
        <v>6146</v>
      </c>
      <c r="AC52" s="167" t="s">
        <v>7371</v>
      </c>
      <c r="AD52" s="167" t="s">
        <v>1</v>
      </c>
      <c r="AE52" s="167">
        <v>25</v>
      </c>
      <c r="AF52" s="167">
        <v>95</v>
      </c>
      <c r="AG52" s="167">
        <v>150</v>
      </c>
      <c r="AH52" s="167">
        <v>200</v>
      </c>
      <c r="AI52" s="59" t="s">
        <v>6145</v>
      </c>
      <c r="AJ52" s="167">
        <v>100</v>
      </c>
      <c r="AK52" s="167">
        <v>1</v>
      </c>
      <c r="AL52" s="167">
        <v>500</v>
      </c>
      <c r="AM52" s="167">
        <v>12</v>
      </c>
      <c r="AN52" s="167">
        <v>6</v>
      </c>
      <c r="AO52" s="167">
        <v>12</v>
      </c>
      <c r="AP52" s="167">
        <v>6</v>
      </c>
      <c r="AQ52" s="167">
        <v>12</v>
      </c>
      <c r="AR52" s="167">
        <v>6</v>
      </c>
      <c r="AS52" s="167">
        <v>12</v>
      </c>
      <c r="AT52" s="167">
        <v>6</v>
      </c>
      <c r="AU52" s="167">
        <v>12</v>
      </c>
      <c r="AV52" s="167">
        <v>6</v>
      </c>
      <c r="AW52" s="167">
        <v>12</v>
      </c>
      <c r="AX52" s="167">
        <v>6</v>
      </c>
      <c r="AY52" s="167">
        <v>0</v>
      </c>
      <c r="AZ52" s="167">
        <v>0</v>
      </c>
      <c r="BB52" s="244" t="s">
        <v>5702</v>
      </c>
      <c r="BC52" s="167">
        <v>798</v>
      </c>
      <c r="BD52" s="107" t="s">
        <v>5084</v>
      </c>
      <c r="BE52" s="167" t="s">
        <v>2899</v>
      </c>
      <c r="BF52" s="167" t="s">
        <v>41</v>
      </c>
      <c r="BG52" s="167" t="s">
        <v>116</v>
      </c>
      <c r="BH52" s="167" t="s">
        <v>7369</v>
      </c>
      <c r="BI52" s="167" t="s">
        <v>83</v>
      </c>
      <c r="BJ52" s="167" t="s">
        <v>90</v>
      </c>
      <c r="BK52" s="167" t="s">
        <v>2067</v>
      </c>
      <c r="BL52" s="167" t="s">
        <v>117</v>
      </c>
      <c r="BM52" s="167">
        <v>1</v>
      </c>
    </row>
    <row r="53" spans="1:65" x14ac:dyDescent="0.35">
      <c r="A53" s="17" t="s">
        <v>215</v>
      </c>
      <c r="B53" s="167" t="s">
        <v>120</v>
      </c>
      <c r="C53" s="167" t="s">
        <v>7340</v>
      </c>
      <c r="D53" s="167" t="s">
        <v>105</v>
      </c>
      <c r="E53" s="155">
        <v>1</v>
      </c>
      <c r="F53" s="155">
        <v>1</v>
      </c>
      <c r="G53" s="155">
        <v>1</v>
      </c>
      <c r="H53" s="167" t="s">
        <v>7341</v>
      </c>
      <c r="I53" s="167">
        <v>10</v>
      </c>
      <c r="J53" s="167">
        <v>1</v>
      </c>
      <c r="K53" s="167">
        <v>12</v>
      </c>
      <c r="L53" s="167">
        <v>600</v>
      </c>
      <c r="M53" s="167">
        <v>1</v>
      </c>
      <c r="N53" s="167">
        <v>100</v>
      </c>
      <c r="O53" s="167">
        <v>1</v>
      </c>
      <c r="P53" s="167">
        <v>150</v>
      </c>
      <c r="Q53" s="167">
        <v>255</v>
      </c>
      <c r="R53" s="167">
        <v>1</v>
      </c>
      <c r="S53" s="167" t="s">
        <v>116</v>
      </c>
      <c r="T53" s="167" t="s">
        <v>9832</v>
      </c>
      <c r="U53" s="167">
        <v>51</v>
      </c>
      <c r="V53" s="154" t="s">
        <v>216</v>
      </c>
      <c r="W53" s="167">
        <v>0</v>
      </c>
      <c r="X53" s="167">
        <v>0</v>
      </c>
      <c r="Y53" s="167">
        <v>1</v>
      </c>
      <c r="AB53" s="167" t="s">
        <v>13</v>
      </c>
      <c r="AC53" s="167" t="s">
        <v>7371</v>
      </c>
      <c r="AD53" s="167" t="s">
        <v>8</v>
      </c>
      <c r="AE53" s="167">
        <v>71</v>
      </c>
      <c r="AF53" s="167">
        <v>420</v>
      </c>
      <c r="AG53" s="167">
        <v>3300</v>
      </c>
      <c r="AH53" s="167">
        <v>284</v>
      </c>
      <c r="AI53" s="167" t="s">
        <v>7402</v>
      </c>
      <c r="AJ53" s="167">
        <v>500</v>
      </c>
      <c r="AK53" s="167">
        <v>1</v>
      </c>
      <c r="AL53" s="167">
        <v>18000</v>
      </c>
      <c r="AM53" s="167">
        <v>22</v>
      </c>
      <c r="AN53" s="167">
        <v>15</v>
      </c>
      <c r="AO53" s="167">
        <v>22</v>
      </c>
      <c r="AP53" s="167">
        <v>15</v>
      </c>
      <c r="AQ53" s="167">
        <v>22</v>
      </c>
      <c r="AR53" s="167">
        <v>15</v>
      </c>
      <c r="AS53" s="167">
        <v>22</v>
      </c>
      <c r="AT53" s="167">
        <v>15</v>
      </c>
      <c r="AU53" s="167">
        <v>22</v>
      </c>
      <c r="AV53" s="167">
        <v>15</v>
      </c>
      <c r="AW53" s="167">
        <v>22</v>
      </c>
      <c r="AX53" s="167">
        <v>15</v>
      </c>
      <c r="AY53" s="167" t="s">
        <v>14</v>
      </c>
      <c r="AZ53" s="167">
        <v>1</v>
      </c>
      <c r="BB53" s="50" t="s">
        <v>2175</v>
      </c>
      <c r="BC53" s="167">
        <v>799</v>
      </c>
      <c r="BD53" s="107" t="s">
        <v>19</v>
      </c>
      <c r="BE53" s="167" t="s">
        <v>2899</v>
      </c>
      <c r="BF53" s="167" t="s">
        <v>41</v>
      </c>
      <c r="BG53" s="167" t="s">
        <v>116</v>
      </c>
      <c r="BH53" s="167" t="s">
        <v>7369</v>
      </c>
      <c r="BI53" s="167" t="s">
        <v>83</v>
      </c>
      <c r="BJ53" s="167" t="s">
        <v>90</v>
      </c>
      <c r="BK53" s="167" t="s">
        <v>2067</v>
      </c>
      <c r="BL53" s="167" t="s">
        <v>117</v>
      </c>
      <c r="BM53" s="167">
        <v>1</v>
      </c>
    </row>
    <row r="54" spans="1:65" x14ac:dyDescent="0.35">
      <c r="A54" s="17" t="s">
        <v>217</v>
      </c>
      <c r="B54" s="167" t="s">
        <v>120</v>
      </c>
      <c r="C54" s="167" t="s">
        <v>7340</v>
      </c>
      <c r="D54" s="167" t="s">
        <v>105</v>
      </c>
      <c r="E54" s="155">
        <v>1</v>
      </c>
      <c r="F54" s="158">
        <v>1</v>
      </c>
      <c r="G54" s="155">
        <v>1</v>
      </c>
      <c r="H54" s="167" t="s">
        <v>7341</v>
      </c>
      <c r="I54" s="167">
        <v>10</v>
      </c>
      <c r="J54" s="167">
        <v>1</v>
      </c>
      <c r="K54" s="167">
        <v>12</v>
      </c>
      <c r="L54" s="167">
        <v>600</v>
      </c>
      <c r="M54" s="167">
        <v>1</v>
      </c>
      <c r="N54" s="167">
        <v>100</v>
      </c>
      <c r="O54" s="167">
        <v>1</v>
      </c>
      <c r="P54" s="167">
        <v>150</v>
      </c>
      <c r="Q54" s="167">
        <v>255</v>
      </c>
      <c r="R54" s="167">
        <v>1</v>
      </c>
      <c r="S54" s="167" t="s">
        <v>116</v>
      </c>
      <c r="T54" s="167" t="s">
        <v>9833</v>
      </c>
      <c r="U54" s="167">
        <v>52</v>
      </c>
      <c r="V54" s="154" t="s">
        <v>216</v>
      </c>
      <c r="W54" s="167">
        <v>0</v>
      </c>
      <c r="X54" s="167">
        <v>0</v>
      </c>
      <c r="Y54" s="167">
        <v>1</v>
      </c>
      <c r="AB54" s="167" t="s">
        <v>12</v>
      </c>
      <c r="AC54" s="167" t="s">
        <v>7366</v>
      </c>
      <c r="AD54" s="167" t="s">
        <v>1</v>
      </c>
      <c r="AE54" s="167">
        <v>4</v>
      </c>
      <c r="AF54" s="167">
        <v>75</v>
      </c>
      <c r="AG54" s="167">
        <v>2000</v>
      </c>
      <c r="AH54" s="167">
        <v>200</v>
      </c>
      <c r="AI54" s="167" t="s">
        <v>7401</v>
      </c>
      <c r="AJ54" s="167">
        <v>50</v>
      </c>
      <c r="AK54" s="167">
        <v>1</v>
      </c>
      <c r="AL54" s="167">
        <v>4000</v>
      </c>
      <c r="AM54" s="167">
        <v>4</v>
      </c>
      <c r="AN54" s="167">
        <v>1</v>
      </c>
      <c r="AO54" s="167">
        <v>4</v>
      </c>
      <c r="AP54" s="167">
        <v>1</v>
      </c>
      <c r="AQ54" s="167">
        <v>4</v>
      </c>
      <c r="AR54" s="167">
        <v>1</v>
      </c>
      <c r="AS54" s="167">
        <v>4</v>
      </c>
      <c r="AT54" s="167">
        <v>1</v>
      </c>
      <c r="AU54" s="167">
        <v>4</v>
      </c>
      <c r="AV54" s="167">
        <v>1</v>
      </c>
      <c r="AW54" s="167">
        <v>4</v>
      </c>
      <c r="AX54" s="167">
        <v>1</v>
      </c>
      <c r="AY54" s="167">
        <v>0</v>
      </c>
      <c r="AZ54" s="167">
        <v>0</v>
      </c>
      <c r="BB54" s="50" t="s">
        <v>2177</v>
      </c>
      <c r="BC54" s="167">
        <v>800</v>
      </c>
      <c r="BD54" s="107" t="s">
        <v>19</v>
      </c>
      <c r="BE54" s="167" t="s">
        <v>2899</v>
      </c>
      <c r="BF54" s="167" t="s">
        <v>41</v>
      </c>
      <c r="BG54" s="167" t="s">
        <v>116</v>
      </c>
      <c r="BH54" s="167" t="s">
        <v>7369</v>
      </c>
      <c r="BI54" s="167" t="s">
        <v>83</v>
      </c>
      <c r="BJ54" s="167" t="s">
        <v>90</v>
      </c>
      <c r="BK54" s="167" t="s">
        <v>2067</v>
      </c>
      <c r="BL54" s="167" t="s">
        <v>117</v>
      </c>
      <c r="BM54" s="167">
        <v>1</v>
      </c>
    </row>
    <row r="55" spans="1:65" x14ac:dyDescent="0.35">
      <c r="A55" s="17" t="s">
        <v>218</v>
      </c>
      <c r="B55" s="167" t="s">
        <v>120</v>
      </c>
      <c r="C55" s="167" t="s">
        <v>7340</v>
      </c>
      <c r="D55" s="167" t="s">
        <v>105</v>
      </c>
      <c r="E55" s="155">
        <v>1</v>
      </c>
      <c r="F55" s="155">
        <v>1</v>
      </c>
      <c r="G55" s="155">
        <v>1</v>
      </c>
      <c r="H55" s="167" t="s">
        <v>7341</v>
      </c>
      <c r="I55" s="167">
        <v>10</v>
      </c>
      <c r="J55" s="167">
        <v>1</v>
      </c>
      <c r="K55" s="167">
        <v>12</v>
      </c>
      <c r="L55" s="167">
        <v>600</v>
      </c>
      <c r="M55" s="167">
        <v>1</v>
      </c>
      <c r="N55" s="167">
        <v>100</v>
      </c>
      <c r="O55" s="167">
        <v>1</v>
      </c>
      <c r="P55" s="167">
        <v>150</v>
      </c>
      <c r="Q55" s="167">
        <v>255</v>
      </c>
      <c r="R55" s="167">
        <v>1</v>
      </c>
      <c r="S55" s="167" t="s">
        <v>116</v>
      </c>
      <c r="T55" s="167" t="s">
        <v>9834</v>
      </c>
      <c r="U55" s="167">
        <v>53</v>
      </c>
      <c r="V55" s="154" t="s">
        <v>216</v>
      </c>
      <c r="W55" s="167">
        <v>0</v>
      </c>
      <c r="X55" s="167">
        <v>0</v>
      </c>
      <c r="Y55" s="167">
        <v>1</v>
      </c>
      <c r="AB55" s="59" t="s">
        <v>6252</v>
      </c>
      <c r="AC55" s="167" t="s">
        <v>7371</v>
      </c>
      <c r="AD55" s="167" t="s">
        <v>1</v>
      </c>
      <c r="AE55" s="167">
        <v>25</v>
      </c>
      <c r="AF55" s="167">
        <v>95</v>
      </c>
      <c r="AG55" s="167">
        <v>150</v>
      </c>
      <c r="AH55" s="167">
        <v>200</v>
      </c>
      <c r="AI55" s="59" t="s">
        <v>6253</v>
      </c>
      <c r="AJ55" s="167">
        <v>100</v>
      </c>
      <c r="AK55" s="167">
        <v>1</v>
      </c>
      <c r="AL55" s="167">
        <v>500</v>
      </c>
      <c r="AM55" s="167">
        <v>12</v>
      </c>
      <c r="AN55" s="167">
        <v>6</v>
      </c>
      <c r="AO55" s="167">
        <v>12</v>
      </c>
      <c r="AP55" s="167">
        <v>6</v>
      </c>
      <c r="AQ55" s="167">
        <v>12</v>
      </c>
      <c r="AR55" s="167">
        <v>6</v>
      </c>
      <c r="AS55" s="167">
        <v>12</v>
      </c>
      <c r="AT55" s="167">
        <v>6</v>
      </c>
      <c r="AU55" s="167">
        <v>12</v>
      </c>
      <c r="AV55" s="167">
        <v>6</v>
      </c>
      <c r="AW55" s="167">
        <v>12</v>
      </c>
      <c r="AX55" s="167">
        <v>6</v>
      </c>
      <c r="AY55" s="167">
        <v>0</v>
      </c>
      <c r="AZ55" s="167">
        <v>0</v>
      </c>
      <c r="BB55" s="244" t="s">
        <v>5703</v>
      </c>
      <c r="BC55" s="167">
        <v>801</v>
      </c>
      <c r="BD55" s="107" t="s">
        <v>5084</v>
      </c>
      <c r="BE55" s="167" t="s">
        <v>2899</v>
      </c>
      <c r="BF55" s="167" t="s">
        <v>41</v>
      </c>
      <c r="BG55" s="167" t="s">
        <v>116</v>
      </c>
      <c r="BH55" s="167" t="s">
        <v>7369</v>
      </c>
      <c r="BI55" s="167" t="s">
        <v>83</v>
      </c>
      <c r="BJ55" s="167" t="s">
        <v>90</v>
      </c>
      <c r="BK55" s="167" t="s">
        <v>2067</v>
      </c>
      <c r="BL55" s="167" t="s">
        <v>117</v>
      </c>
      <c r="BM55" s="167">
        <v>1</v>
      </c>
    </row>
    <row r="56" spans="1:65" x14ac:dyDescent="0.35">
      <c r="A56" s="17" t="s">
        <v>6486</v>
      </c>
      <c r="B56" s="167" t="s">
        <v>120</v>
      </c>
      <c r="C56" s="167" t="s">
        <v>7340</v>
      </c>
      <c r="D56" s="167" t="s">
        <v>105</v>
      </c>
      <c r="E56" s="155">
        <v>1</v>
      </c>
      <c r="F56" s="155">
        <v>1</v>
      </c>
      <c r="G56" s="155">
        <v>1</v>
      </c>
      <c r="H56" s="167" t="s">
        <v>7341</v>
      </c>
      <c r="I56" s="167">
        <v>10</v>
      </c>
      <c r="J56" s="167">
        <v>1</v>
      </c>
      <c r="K56" s="167">
        <v>12</v>
      </c>
      <c r="L56" s="167">
        <v>600</v>
      </c>
      <c r="M56" s="167">
        <v>1</v>
      </c>
      <c r="N56" s="167">
        <v>100</v>
      </c>
      <c r="O56" s="167">
        <v>1</v>
      </c>
      <c r="P56" s="167">
        <v>150</v>
      </c>
      <c r="Q56" s="167">
        <v>255</v>
      </c>
      <c r="R56" s="167">
        <v>1</v>
      </c>
      <c r="S56" s="167" t="s">
        <v>116</v>
      </c>
      <c r="T56" s="167" t="s">
        <v>9835</v>
      </c>
      <c r="U56" s="167">
        <v>54</v>
      </c>
      <c r="V56" s="162" t="s">
        <v>6499</v>
      </c>
      <c r="W56" s="167">
        <v>0</v>
      </c>
      <c r="X56" s="167">
        <v>0</v>
      </c>
      <c r="Y56" s="167">
        <v>1</v>
      </c>
      <c r="AB56" s="167" t="s">
        <v>7400</v>
      </c>
      <c r="AC56" s="167" t="s">
        <v>7371</v>
      </c>
      <c r="AD56" s="167" t="s">
        <v>1</v>
      </c>
      <c r="AE56" s="167">
        <v>25</v>
      </c>
      <c r="AF56" s="167">
        <v>95</v>
      </c>
      <c r="AG56" s="167">
        <v>150</v>
      </c>
      <c r="AH56" s="167">
        <v>200</v>
      </c>
      <c r="AI56" s="167" t="s">
        <v>10</v>
      </c>
      <c r="AJ56" s="167">
        <v>100</v>
      </c>
      <c r="AK56" s="167">
        <v>1</v>
      </c>
      <c r="AL56" s="167">
        <v>500</v>
      </c>
      <c r="AM56" s="167">
        <v>12</v>
      </c>
      <c r="AN56" s="167">
        <v>6</v>
      </c>
      <c r="AO56" s="167">
        <v>12</v>
      </c>
      <c r="AP56" s="167">
        <v>6</v>
      </c>
      <c r="AQ56" s="167">
        <v>12</v>
      </c>
      <c r="AR56" s="167">
        <v>6</v>
      </c>
      <c r="AS56" s="167">
        <v>12</v>
      </c>
      <c r="AT56" s="167">
        <v>6</v>
      </c>
      <c r="AU56" s="167">
        <v>12</v>
      </c>
      <c r="AV56" s="167">
        <v>6</v>
      </c>
      <c r="AW56" s="167">
        <v>12</v>
      </c>
      <c r="AX56" s="167">
        <v>6</v>
      </c>
      <c r="AY56" s="167">
        <v>0</v>
      </c>
      <c r="AZ56" s="167">
        <v>0</v>
      </c>
      <c r="BB56" s="50" t="s">
        <v>2181</v>
      </c>
      <c r="BC56" s="167">
        <v>802</v>
      </c>
      <c r="BD56" s="107" t="s">
        <v>19</v>
      </c>
      <c r="BE56" s="167" t="s">
        <v>2899</v>
      </c>
      <c r="BF56" s="167" t="s">
        <v>41</v>
      </c>
      <c r="BG56" s="167" t="s">
        <v>116</v>
      </c>
      <c r="BH56" s="167" t="s">
        <v>7369</v>
      </c>
      <c r="BI56" s="167" t="s">
        <v>83</v>
      </c>
      <c r="BJ56" s="167" t="s">
        <v>90</v>
      </c>
      <c r="BK56" s="167" t="s">
        <v>2067</v>
      </c>
      <c r="BL56" s="167" t="s">
        <v>117</v>
      </c>
      <c r="BM56" s="167">
        <v>1</v>
      </c>
    </row>
    <row r="57" spans="1:65" x14ac:dyDescent="0.35">
      <c r="A57" s="17" t="s">
        <v>6805</v>
      </c>
      <c r="B57" s="167" t="s">
        <v>120</v>
      </c>
      <c r="C57" s="167" t="s">
        <v>7340</v>
      </c>
      <c r="D57" s="167" t="s">
        <v>105</v>
      </c>
      <c r="E57" s="155">
        <v>1</v>
      </c>
      <c r="F57" s="155">
        <v>1</v>
      </c>
      <c r="G57" s="155">
        <v>1</v>
      </c>
      <c r="H57" s="167" t="s">
        <v>7341</v>
      </c>
      <c r="I57" s="167">
        <v>10</v>
      </c>
      <c r="J57" s="167">
        <v>1</v>
      </c>
      <c r="K57" s="167">
        <v>12</v>
      </c>
      <c r="L57" s="167">
        <v>600</v>
      </c>
      <c r="M57" s="167">
        <v>1</v>
      </c>
      <c r="N57" s="167">
        <v>100</v>
      </c>
      <c r="O57" s="167">
        <v>1</v>
      </c>
      <c r="P57" s="167">
        <v>150</v>
      </c>
      <c r="Q57" s="167">
        <v>255</v>
      </c>
      <c r="R57" s="167">
        <v>1</v>
      </c>
      <c r="S57" s="167" t="s">
        <v>116</v>
      </c>
      <c r="T57" s="167" t="s">
        <v>9836</v>
      </c>
      <c r="U57" s="167">
        <v>55</v>
      </c>
      <c r="V57" s="162" t="s">
        <v>6499</v>
      </c>
      <c r="W57" s="167">
        <v>0</v>
      </c>
      <c r="X57" s="167">
        <v>0</v>
      </c>
      <c r="Y57" s="167">
        <v>1</v>
      </c>
      <c r="AB57" s="167" t="s">
        <v>7399</v>
      </c>
      <c r="AC57" s="167" t="s">
        <v>7371</v>
      </c>
      <c r="AD57" s="167" t="s">
        <v>1</v>
      </c>
      <c r="AE57" s="167">
        <v>25</v>
      </c>
      <c r="AF57" s="167">
        <v>95</v>
      </c>
      <c r="AG57" s="167">
        <v>150</v>
      </c>
      <c r="AH57" s="167">
        <v>200</v>
      </c>
      <c r="AI57" s="167" t="s">
        <v>10</v>
      </c>
      <c r="AJ57" s="167">
        <v>100</v>
      </c>
      <c r="AK57" s="167">
        <v>1</v>
      </c>
      <c r="AL57" s="167">
        <v>500</v>
      </c>
      <c r="AM57" s="167">
        <v>12</v>
      </c>
      <c r="AN57" s="167">
        <v>6</v>
      </c>
      <c r="AO57" s="167">
        <v>12</v>
      </c>
      <c r="AP57" s="167">
        <v>6</v>
      </c>
      <c r="AQ57" s="167">
        <v>12</v>
      </c>
      <c r="AR57" s="167">
        <v>6</v>
      </c>
      <c r="AS57" s="167">
        <v>12</v>
      </c>
      <c r="AT57" s="167">
        <v>6</v>
      </c>
      <c r="AU57" s="167">
        <v>12</v>
      </c>
      <c r="AV57" s="167">
        <v>6</v>
      </c>
      <c r="AW57" s="167">
        <v>12</v>
      </c>
      <c r="AX57" s="167">
        <v>6</v>
      </c>
      <c r="AY57" s="167">
        <v>0</v>
      </c>
      <c r="AZ57" s="167">
        <v>0</v>
      </c>
      <c r="BB57" s="50" t="s">
        <v>2183</v>
      </c>
      <c r="BC57" s="167">
        <v>803</v>
      </c>
      <c r="BD57" s="107" t="s">
        <v>19</v>
      </c>
      <c r="BE57" s="167" t="s">
        <v>2899</v>
      </c>
      <c r="BF57" s="167" t="s">
        <v>41</v>
      </c>
      <c r="BG57" s="167" t="s">
        <v>116</v>
      </c>
      <c r="BH57" s="167" t="s">
        <v>7369</v>
      </c>
      <c r="BI57" s="167" t="s">
        <v>83</v>
      </c>
      <c r="BJ57" s="167" t="s">
        <v>90</v>
      </c>
      <c r="BK57" s="167" t="s">
        <v>2067</v>
      </c>
      <c r="BL57" s="167" t="s">
        <v>117</v>
      </c>
      <c r="BM57" s="167">
        <v>1</v>
      </c>
    </row>
    <row r="58" spans="1:65" x14ac:dyDescent="0.35">
      <c r="A58" s="17" t="s">
        <v>6484</v>
      </c>
      <c r="B58" s="167" t="s">
        <v>120</v>
      </c>
      <c r="C58" s="167" t="s">
        <v>7340</v>
      </c>
      <c r="D58" s="167" t="s">
        <v>105</v>
      </c>
      <c r="E58" s="155">
        <v>1</v>
      </c>
      <c r="F58" s="158">
        <v>1</v>
      </c>
      <c r="G58" s="155">
        <v>1</v>
      </c>
      <c r="H58" s="167" t="s">
        <v>7341</v>
      </c>
      <c r="I58" s="167">
        <v>10</v>
      </c>
      <c r="J58" s="167">
        <v>1</v>
      </c>
      <c r="K58" s="167">
        <v>12</v>
      </c>
      <c r="L58" s="167">
        <v>600</v>
      </c>
      <c r="M58" s="167">
        <v>1</v>
      </c>
      <c r="N58" s="167">
        <v>100</v>
      </c>
      <c r="O58" s="167">
        <v>1</v>
      </c>
      <c r="P58" s="167">
        <v>150</v>
      </c>
      <c r="Q58" s="167">
        <v>255</v>
      </c>
      <c r="R58" s="167">
        <v>1</v>
      </c>
      <c r="S58" s="167" t="s">
        <v>116</v>
      </c>
      <c r="T58" s="167" t="s">
        <v>9837</v>
      </c>
      <c r="U58" s="167">
        <v>56</v>
      </c>
      <c r="V58" s="154" t="s">
        <v>6125</v>
      </c>
      <c r="W58" s="167">
        <v>0</v>
      </c>
      <c r="X58" s="167">
        <v>0</v>
      </c>
      <c r="Y58" s="167">
        <v>1</v>
      </c>
      <c r="AB58" s="167" t="s">
        <v>7398</v>
      </c>
      <c r="AC58" s="167" t="s">
        <v>7371</v>
      </c>
      <c r="AD58" s="167" t="s">
        <v>1</v>
      </c>
      <c r="AE58" s="167">
        <v>25</v>
      </c>
      <c r="AF58" s="167">
        <v>95</v>
      </c>
      <c r="AG58" s="167">
        <v>150</v>
      </c>
      <c r="AH58" s="167">
        <v>200</v>
      </c>
      <c r="AI58" s="167" t="s">
        <v>10</v>
      </c>
      <c r="AJ58" s="167">
        <v>100</v>
      </c>
      <c r="AK58" s="167">
        <v>1</v>
      </c>
      <c r="AL58" s="167">
        <v>500</v>
      </c>
      <c r="AM58" s="167">
        <v>12</v>
      </c>
      <c r="AN58" s="167">
        <v>6</v>
      </c>
      <c r="AO58" s="167">
        <v>12</v>
      </c>
      <c r="AP58" s="167">
        <v>6</v>
      </c>
      <c r="AQ58" s="167">
        <v>12</v>
      </c>
      <c r="AR58" s="167">
        <v>6</v>
      </c>
      <c r="AS58" s="167">
        <v>12</v>
      </c>
      <c r="AT58" s="167">
        <v>6</v>
      </c>
      <c r="AU58" s="167">
        <v>12</v>
      </c>
      <c r="AV58" s="167">
        <v>6</v>
      </c>
      <c r="AW58" s="167">
        <v>12</v>
      </c>
      <c r="AX58" s="167">
        <v>6</v>
      </c>
      <c r="AY58" s="167">
        <v>0</v>
      </c>
      <c r="AZ58" s="167">
        <v>0</v>
      </c>
      <c r="BB58" s="50" t="s">
        <v>2185</v>
      </c>
      <c r="BC58" s="167">
        <v>804</v>
      </c>
      <c r="BD58" s="107" t="s">
        <v>19</v>
      </c>
      <c r="BE58" s="167" t="s">
        <v>2899</v>
      </c>
      <c r="BF58" s="167" t="s">
        <v>41</v>
      </c>
      <c r="BG58" s="167" t="s">
        <v>116</v>
      </c>
      <c r="BH58" s="167" t="s">
        <v>7369</v>
      </c>
      <c r="BI58" s="167" t="s">
        <v>83</v>
      </c>
      <c r="BJ58" s="167" t="s">
        <v>90</v>
      </c>
      <c r="BK58" s="167" t="s">
        <v>2067</v>
      </c>
      <c r="BL58" s="167" t="s">
        <v>117</v>
      </c>
      <c r="BM58" s="167">
        <v>1</v>
      </c>
    </row>
    <row r="59" spans="1:65" x14ac:dyDescent="0.35">
      <c r="A59" s="17" t="s">
        <v>220</v>
      </c>
      <c r="B59" s="167" t="s">
        <v>120</v>
      </c>
      <c r="C59" s="167" t="s">
        <v>7340</v>
      </c>
      <c r="D59" s="167" t="s">
        <v>105</v>
      </c>
      <c r="E59" s="155">
        <v>1</v>
      </c>
      <c r="F59" s="155">
        <v>1</v>
      </c>
      <c r="G59" s="155">
        <v>1</v>
      </c>
      <c r="H59" s="167" t="s">
        <v>7341</v>
      </c>
      <c r="I59" s="167">
        <v>10</v>
      </c>
      <c r="J59" s="167">
        <v>1</v>
      </c>
      <c r="K59" s="167">
        <v>12</v>
      </c>
      <c r="L59" s="167">
        <v>600</v>
      </c>
      <c r="M59" s="167">
        <v>1</v>
      </c>
      <c r="N59" s="167">
        <v>100</v>
      </c>
      <c r="O59" s="167">
        <v>1</v>
      </c>
      <c r="P59" s="167">
        <v>150</v>
      </c>
      <c r="Q59" s="167">
        <v>255</v>
      </c>
      <c r="R59" s="167">
        <v>1</v>
      </c>
      <c r="S59" s="167" t="s">
        <v>116</v>
      </c>
      <c r="T59" s="167" t="s">
        <v>9838</v>
      </c>
      <c r="U59" s="167">
        <v>57</v>
      </c>
      <c r="V59" s="154" t="s">
        <v>6127</v>
      </c>
      <c r="W59" s="167">
        <v>0</v>
      </c>
      <c r="X59" s="167">
        <v>0</v>
      </c>
      <c r="Y59" s="167">
        <v>1</v>
      </c>
      <c r="AB59" s="167" t="s">
        <v>7397</v>
      </c>
      <c r="AC59" s="167" t="s">
        <v>7371</v>
      </c>
      <c r="AD59" s="167" t="s">
        <v>1</v>
      </c>
      <c r="AE59" s="167">
        <v>25</v>
      </c>
      <c r="AF59" s="167">
        <v>95</v>
      </c>
      <c r="AG59" s="167">
        <v>150</v>
      </c>
      <c r="AH59" s="167">
        <v>200</v>
      </c>
      <c r="AI59" s="167" t="s">
        <v>10</v>
      </c>
      <c r="AJ59" s="167">
        <v>100</v>
      </c>
      <c r="AK59" s="167">
        <v>1</v>
      </c>
      <c r="AL59" s="167">
        <v>500</v>
      </c>
      <c r="AM59" s="167">
        <v>12</v>
      </c>
      <c r="AN59" s="167">
        <v>6</v>
      </c>
      <c r="AO59" s="167">
        <v>12</v>
      </c>
      <c r="AP59" s="167">
        <v>6</v>
      </c>
      <c r="AQ59" s="167">
        <v>12</v>
      </c>
      <c r="AR59" s="167">
        <v>6</v>
      </c>
      <c r="AS59" s="167">
        <v>12</v>
      </c>
      <c r="AT59" s="167">
        <v>6</v>
      </c>
      <c r="AU59" s="167">
        <v>12</v>
      </c>
      <c r="AV59" s="167">
        <v>6</v>
      </c>
      <c r="AW59" s="167">
        <v>12</v>
      </c>
      <c r="AX59" s="167">
        <v>6</v>
      </c>
      <c r="AY59" s="167">
        <v>0</v>
      </c>
      <c r="AZ59" s="167">
        <v>0</v>
      </c>
      <c r="BB59" s="50" t="s">
        <v>2187</v>
      </c>
      <c r="BC59" s="167">
        <v>805</v>
      </c>
      <c r="BD59" s="107" t="s">
        <v>19</v>
      </c>
      <c r="BE59" s="167" t="s">
        <v>2899</v>
      </c>
      <c r="BF59" s="167" t="s">
        <v>41</v>
      </c>
      <c r="BG59" s="167" t="s">
        <v>116</v>
      </c>
      <c r="BH59" s="167" t="s">
        <v>7369</v>
      </c>
      <c r="BI59" s="167" t="s">
        <v>83</v>
      </c>
      <c r="BJ59" s="167" t="s">
        <v>90</v>
      </c>
      <c r="BK59" s="167" t="s">
        <v>2067</v>
      </c>
      <c r="BL59" s="167" t="s">
        <v>117</v>
      </c>
      <c r="BM59" s="167">
        <v>1</v>
      </c>
    </row>
    <row r="60" spans="1:65" x14ac:dyDescent="0.35">
      <c r="A60" s="17" t="s">
        <v>221</v>
      </c>
      <c r="B60" s="167" t="s">
        <v>120</v>
      </c>
      <c r="C60" s="167" t="s">
        <v>7340</v>
      </c>
      <c r="D60" s="167" t="s">
        <v>105</v>
      </c>
      <c r="E60" s="155">
        <v>1</v>
      </c>
      <c r="F60" s="155">
        <v>1</v>
      </c>
      <c r="G60" s="155">
        <v>1</v>
      </c>
      <c r="H60" s="167" t="s">
        <v>7341</v>
      </c>
      <c r="I60" s="167">
        <v>10</v>
      </c>
      <c r="J60" s="167">
        <v>1</v>
      </c>
      <c r="K60" s="167">
        <v>12</v>
      </c>
      <c r="L60" s="167">
        <v>600</v>
      </c>
      <c r="M60" s="167">
        <v>1</v>
      </c>
      <c r="N60" s="167">
        <v>100</v>
      </c>
      <c r="O60" s="167">
        <v>1</v>
      </c>
      <c r="P60" s="167">
        <v>150</v>
      </c>
      <c r="Q60" s="167">
        <v>255</v>
      </c>
      <c r="R60" s="167">
        <v>1</v>
      </c>
      <c r="S60" s="167" t="s">
        <v>116</v>
      </c>
      <c r="T60" s="167" t="s">
        <v>9839</v>
      </c>
      <c r="U60" s="167">
        <v>58</v>
      </c>
      <c r="V60" s="154" t="s">
        <v>6127</v>
      </c>
      <c r="W60" s="167">
        <v>0</v>
      </c>
      <c r="X60" s="167">
        <v>0</v>
      </c>
      <c r="Y60" s="167">
        <v>1</v>
      </c>
      <c r="AB60" s="167" t="s">
        <v>7396</v>
      </c>
      <c r="AC60" s="167" t="s">
        <v>7371</v>
      </c>
      <c r="AD60" s="167" t="s">
        <v>1</v>
      </c>
      <c r="AE60" s="167">
        <v>25</v>
      </c>
      <c r="AF60" s="167">
        <v>95</v>
      </c>
      <c r="AG60" s="167">
        <v>150</v>
      </c>
      <c r="AH60" s="167">
        <v>200</v>
      </c>
      <c r="AI60" s="167" t="s">
        <v>10</v>
      </c>
      <c r="AJ60" s="167">
        <v>100</v>
      </c>
      <c r="AK60" s="167">
        <v>1</v>
      </c>
      <c r="AL60" s="167">
        <v>500</v>
      </c>
      <c r="AM60" s="167">
        <v>12</v>
      </c>
      <c r="AN60" s="167">
        <v>6</v>
      </c>
      <c r="AO60" s="167">
        <v>12</v>
      </c>
      <c r="AP60" s="167">
        <v>6</v>
      </c>
      <c r="AQ60" s="167">
        <v>12</v>
      </c>
      <c r="AR60" s="167">
        <v>6</v>
      </c>
      <c r="AS60" s="167">
        <v>12</v>
      </c>
      <c r="AT60" s="167">
        <v>6</v>
      </c>
      <c r="AU60" s="167">
        <v>12</v>
      </c>
      <c r="AV60" s="167">
        <v>6</v>
      </c>
      <c r="AW60" s="167">
        <v>12</v>
      </c>
      <c r="AX60" s="167">
        <v>6</v>
      </c>
      <c r="AY60" s="167">
        <v>0</v>
      </c>
      <c r="AZ60" s="167">
        <v>0</v>
      </c>
      <c r="BB60" s="50" t="s">
        <v>2189</v>
      </c>
      <c r="BC60" s="167">
        <v>806</v>
      </c>
      <c r="BD60" s="107" t="s">
        <v>19</v>
      </c>
      <c r="BE60" s="167" t="s">
        <v>2899</v>
      </c>
      <c r="BF60" s="167" t="s">
        <v>41</v>
      </c>
      <c r="BG60" s="167" t="s">
        <v>116</v>
      </c>
      <c r="BH60" s="167" t="s">
        <v>7369</v>
      </c>
      <c r="BI60" s="167" t="s">
        <v>83</v>
      </c>
      <c r="BJ60" s="167" t="s">
        <v>90</v>
      </c>
      <c r="BK60" s="167" t="s">
        <v>2067</v>
      </c>
      <c r="BL60" s="167" t="s">
        <v>117</v>
      </c>
      <c r="BM60" s="167">
        <v>1</v>
      </c>
    </row>
    <row r="61" spans="1:65" x14ac:dyDescent="0.35">
      <c r="A61" s="17" t="s">
        <v>228</v>
      </c>
      <c r="B61" s="167" t="s">
        <v>120</v>
      </c>
      <c r="C61" s="167" t="s">
        <v>7340</v>
      </c>
      <c r="D61" s="167" t="s">
        <v>105</v>
      </c>
      <c r="E61" s="155">
        <v>1</v>
      </c>
      <c r="F61" s="155">
        <v>1</v>
      </c>
      <c r="G61" s="155">
        <v>1</v>
      </c>
      <c r="H61" s="167" t="s">
        <v>7341</v>
      </c>
      <c r="I61" s="167">
        <v>10</v>
      </c>
      <c r="J61" s="167">
        <v>1</v>
      </c>
      <c r="K61" s="167">
        <v>12</v>
      </c>
      <c r="L61" s="167">
        <v>600</v>
      </c>
      <c r="M61" s="167">
        <v>1</v>
      </c>
      <c r="N61" s="167">
        <v>100</v>
      </c>
      <c r="O61" s="167">
        <v>1</v>
      </c>
      <c r="P61" s="167">
        <v>150</v>
      </c>
      <c r="Q61" s="167">
        <v>255</v>
      </c>
      <c r="R61" s="167">
        <v>1</v>
      </c>
      <c r="S61" s="167" t="s">
        <v>116</v>
      </c>
      <c r="T61" s="167" t="s">
        <v>9840</v>
      </c>
      <c r="U61" s="167">
        <v>59</v>
      </c>
      <c r="V61" s="154" t="s">
        <v>214</v>
      </c>
      <c r="W61" s="167">
        <v>0</v>
      </c>
      <c r="X61" s="167">
        <v>0</v>
      </c>
      <c r="Y61" s="167">
        <v>1</v>
      </c>
      <c r="AB61" s="167" t="s">
        <v>7395</v>
      </c>
      <c r="AC61" s="167" t="s">
        <v>7371</v>
      </c>
      <c r="AD61" s="167" t="s">
        <v>1</v>
      </c>
      <c r="AE61" s="167">
        <v>25</v>
      </c>
      <c r="AF61" s="167">
        <v>95</v>
      </c>
      <c r="AG61" s="167">
        <v>150</v>
      </c>
      <c r="AH61" s="167">
        <v>200</v>
      </c>
      <c r="AI61" s="167" t="s">
        <v>10</v>
      </c>
      <c r="AJ61" s="167">
        <v>100</v>
      </c>
      <c r="AK61" s="167">
        <v>1</v>
      </c>
      <c r="AL61" s="167">
        <v>500</v>
      </c>
      <c r="AM61" s="167">
        <v>12</v>
      </c>
      <c r="AN61" s="167">
        <v>6</v>
      </c>
      <c r="AO61" s="167">
        <v>12</v>
      </c>
      <c r="AP61" s="167">
        <v>6</v>
      </c>
      <c r="AQ61" s="167">
        <v>12</v>
      </c>
      <c r="AR61" s="167">
        <v>6</v>
      </c>
      <c r="AS61" s="167">
        <v>12</v>
      </c>
      <c r="AT61" s="167">
        <v>6</v>
      </c>
      <c r="AU61" s="167">
        <v>12</v>
      </c>
      <c r="AV61" s="167">
        <v>6</v>
      </c>
      <c r="AW61" s="167">
        <v>12</v>
      </c>
      <c r="AX61" s="167">
        <v>6</v>
      </c>
      <c r="AY61" s="167">
        <v>0</v>
      </c>
      <c r="AZ61" s="167">
        <v>0</v>
      </c>
      <c r="BB61" s="50" t="s">
        <v>2191</v>
      </c>
      <c r="BC61" s="167">
        <v>807</v>
      </c>
      <c r="BD61" s="107" t="s">
        <v>19</v>
      </c>
      <c r="BE61" s="167" t="s">
        <v>2899</v>
      </c>
      <c r="BF61" s="167" t="s">
        <v>41</v>
      </c>
      <c r="BG61" s="167" t="s">
        <v>116</v>
      </c>
      <c r="BH61" s="167" t="s">
        <v>7369</v>
      </c>
      <c r="BI61" s="167" t="s">
        <v>83</v>
      </c>
      <c r="BJ61" s="167" t="s">
        <v>90</v>
      </c>
      <c r="BK61" s="167" t="s">
        <v>2067</v>
      </c>
      <c r="BL61" s="167" t="s">
        <v>117</v>
      </c>
      <c r="BM61" s="167">
        <v>1</v>
      </c>
    </row>
    <row r="62" spans="1:65" x14ac:dyDescent="0.35">
      <c r="A62" s="17" t="s">
        <v>222</v>
      </c>
      <c r="B62" s="167" t="s">
        <v>120</v>
      </c>
      <c r="C62" s="167" t="s">
        <v>7340</v>
      </c>
      <c r="D62" s="167" t="s">
        <v>105</v>
      </c>
      <c r="E62" s="155">
        <v>1</v>
      </c>
      <c r="F62" s="155">
        <v>1</v>
      </c>
      <c r="G62" s="155">
        <v>1</v>
      </c>
      <c r="H62" s="167" t="s">
        <v>7341</v>
      </c>
      <c r="I62" s="167">
        <v>10</v>
      </c>
      <c r="J62" s="167">
        <v>1</v>
      </c>
      <c r="K62" s="167">
        <v>12</v>
      </c>
      <c r="L62" s="167">
        <v>600</v>
      </c>
      <c r="M62" s="167">
        <v>1</v>
      </c>
      <c r="N62" s="167">
        <v>100</v>
      </c>
      <c r="O62" s="167">
        <v>1</v>
      </c>
      <c r="P62" s="167">
        <v>150</v>
      </c>
      <c r="Q62" s="167">
        <v>255</v>
      </c>
      <c r="R62" s="167">
        <v>1</v>
      </c>
      <c r="S62" s="167" t="s">
        <v>116</v>
      </c>
      <c r="T62" s="167" t="s">
        <v>9841</v>
      </c>
      <c r="U62" s="167">
        <v>60</v>
      </c>
      <c r="V62" s="154" t="s">
        <v>6127</v>
      </c>
      <c r="W62" s="167">
        <v>0</v>
      </c>
      <c r="X62" s="167">
        <v>0</v>
      </c>
      <c r="Y62" s="167">
        <v>1</v>
      </c>
      <c r="AB62" s="167" t="s">
        <v>7394</v>
      </c>
      <c r="AC62" s="167" t="s">
        <v>7371</v>
      </c>
      <c r="AD62" s="167" t="s">
        <v>1</v>
      </c>
      <c r="AE62" s="167">
        <v>25</v>
      </c>
      <c r="AF62" s="167">
        <v>95</v>
      </c>
      <c r="AG62" s="167">
        <v>150</v>
      </c>
      <c r="AH62" s="167">
        <v>200</v>
      </c>
      <c r="AI62" s="167" t="s">
        <v>10</v>
      </c>
      <c r="AJ62" s="167">
        <v>100</v>
      </c>
      <c r="AK62" s="167">
        <v>1</v>
      </c>
      <c r="AL62" s="167">
        <v>500</v>
      </c>
      <c r="AM62" s="167">
        <v>12</v>
      </c>
      <c r="AN62" s="167">
        <v>6</v>
      </c>
      <c r="AO62" s="167">
        <v>12</v>
      </c>
      <c r="AP62" s="167">
        <v>6</v>
      </c>
      <c r="AQ62" s="167">
        <v>12</v>
      </c>
      <c r="AR62" s="167">
        <v>6</v>
      </c>
      <c r="AS62" s="167">
        <v>12</v>
      </c>
      <c r="AT62" s="167">
        <v>6</v>
      </c>
      <c r="AU62" s="167">
        <v>12</v>
      </c>
      <c r="AV62" s="167">
        <v>6</v>
      </c>
      <c r="AW62" s="167">
        <v>12</v>
      </c>
      <c r="AX62" s="167">
        <v>6</v>
      </c>
      <c r="AY62" s="167">
        <v>0</v>
      </c>
      <c r="AZ62" s="167">
        <v>0</v>
      </c>
      <c r="BB62" s="50" t="s">
        <v>2193</v>
      </c>
      <c r="BC62" s="167">
        <v>808</v>
      </c>
      <c r="BD62" s="107" t="s">
        <v>19</v>
      </c>
      <c r="BE62" s="167" t="s">
        <v>2899</v>
      </c>
      <c r="BF62" s="167" t="s">
        <v>41</v>
      </c>
      <c r="BG62" s="167" t="s">
        <v>116</v>
      </c>
      <c r="BH62" s="167" t="s">
        <v>7369</v>
      </c>
      <c r="BI62" s="167" t="s">
        <v>83</v>
      </c>
      <c r="BJ62" s="167" t="s">
        <v>90</v>
      </c>
      <c r="BK62" s="167" t="s">
        <v>2067</v>
      </c>
      <c r="BL62" s="167" t="s">
        <v>117</v>
      </c>
      <c r="BM62" s="167">
        <v>1</v>
      </c>
    </row>
    <row r="63" spans="1:65" x14ac:dyDescent="0.35">
      <c r="A63" s="17" t="s">
        <v>223</v>
      </c>
      <c r="B63" s="167" t="s">
        <v>120</v>
      </c>
      <c r="C63" s="167" t="s">
        <v>7340</v>
      </c>
      <c r="D63" s="167" t="s">
        <v>105</v>
      </c>
      <c r="E63" s="155">
        <v>1</v>
      </c>
      <c r="F63" s="155">
        <v>1</v>
      </c>
      <c r="G63" s="155">
        <v>1</v>
      </c>
      <c r="H63" s="167" t="s">
        <v>7341</v>
      </c>
      <c r="I63" s="167">
        <v>10</v>
      </c>
      <c r="J63" s="167">
        <v>1</v>
      </c>
      <c r="K63" s="167">
        <v>12</v>
      </c>
      <c r="L63" s="167">
        <v>600</v>
      </c>
      <c r="M63" s="167">
        <v>1</v>
      </c>
      <c r="N63" s="167">
        <v>100</v>
      </c>
      <c r="O63" s="167">
        <v>1</v>
      </c>
      <c r="P63" s="167">
        <v>150</v>
      </c>
      <c r="Q63" s="167">
        <v>255</v>
      </c>
      <c r="R63" s="167">
        <v>1</v>
      </c>
      <c r="S63" s="167" t="s">
        <v>116</v>
      </c>
      <c r="T63" s="167" t="s">
        <v>9842</v>
      </c>
      <c r="U63" s="167">
        <v>61</v>
      </c>
      <c r="V63" s="154" t="s">
        <v>224</v>
      </c>
      <c r="W63" s="167">
        <v>0</v>
      </c>
      <c r="X63" s="167">
        <v>0</v>
      </c>
      <c r="Y63" s="167">
        <v>1</v>
      </c>
      <c r="AB63" s="167" t="s">
        <v>7384</v>
      </c>
      <c r="AC63" s="167" t="s">
        <v>7371</v>
      </c>
      <c r="AD63" s="167" t="s">
        <v>1</v>
      </c>
      <c r="AE63" s="167">
        <v>21</v>
      </c>
      <c r="AF63" s="167">
        <v>75</v>
      </c>
      <c r="AG63" s="167">
        <v>150</v>
      </c>
      <c r="AH63" s="167">
        <v>200</v>
      </c>
      <c r="AI63" s="167" t="s">
        <v>10</v>
      </c>
      <c r="AJ63" s="167">
        <v>100</v>
      </c>
      <c r="AK63" s="167">
        <v>1</v>
      </c>
      <c r="AL63" s="167">
        <v>600</v>
      </c>
      <c r="AM63" s="167">
        <v>12</v>
      </c>
      <c r="AN63" s="167">
        <v>6</v>
      </c>
      <c r="AO63" s="167">
        <v>12</v>
      </c>
      <c r="AP63" s="167">
        <v>6</v>
      </c>
      <c r="AQ63" s="167">
        <v>12</v>
      </c>
      <c r="AR63" s="167">
        <v>6</v>
      </c>
      <c r="AS63" s="167">
        <v>12</v>
      </c>
      <c r="AT63" s="167">
        <v>6</v>
      </c>
      <c r="AU63" s="167">
        <v>12</v>
      </c>
      <c r="AV63" s="167">
        <v>6</v>
      </c>
      <c r="AW63" s="167">
        <v>12</v>
      </c>
      <c r="AX63" s="167">
        <v>6</v>
      </c>
      <c r="AY63" s="167">
        <v>0</v>
      </c>
      <c r="AZ63" s="167">
        <v>0</v>
      </c>
      <c r="BB63" s="50" t="s">
        <v>2195</v>
      </c>
      <c r="BC63" s="167">
        <v>809</v>
      </c>
      <c r="BD63" s="107" t="s">
        <v>19</v>
      </c>
      <c r="BE63" s="167" t="s">
        <v>2899</v>
      </c>
      <c r="BF63" s="167" t="s">
        <v>41</v>
      </c>
      <c r="BG63" s="167" t="s">
        <v>116</v>
      </c>
      <c r="BH63" s="167" t="s">
        <v>7369</v>
      </c>
      <c r="BI63" s="167" t="s">
        <v>83</v>
      </c>
      <c r="BJ63" s="167" t="s">
        <v>90</v>
      </c>
      <c r="BK63" s="167" t="s">
        <v>2067</v>
      </c>
      <c r="BL63" s="167" t="s">
        <v>117</v>
      </c>
      <c r="BM63" s="167">
        <v>1</v>
      </c>
    </row>
    <row r="64" spans="1:65" x14ac:dyDescent="0.35">
      <c r="A64" s="17" t="s">
        <v>225</v>
      </c>
      <c r="B64" s="167" t="s">
        <v>120</v>
      </c>
      <c r="C64" s="167" t="s">
        <v>7340</v>
      </c>
      <c r="D64" s="167" t="s">
        <v>105</v>
      </c>
      <c r="E64" s="155">
        <v>1</v>
      </c>
      <c r="F64" s="155">
        <v>1</v>
      </c>
      <c r="G64" s="155">
        <v>1</v>
      </c>
      <c r="H64" s="167" t="s">
        <v>7341</v>
      </c>
      <c r="I64" s="167">
        <v>10</v>
      </c>
      <c r="J64" s="167">
        <v>1</v>
      </c>
      <c r="K64" s="167">
        <v>12</v>
      </c>
      <c r="L64" s="167">
        <v>600</v>
      </c>
      <c r="M64" s="167">
        <v>1</v>
      </c>
      <c r="N64" s="167">
        <v>100</v>
      </c>
      <c r="O64" s="167">
        <v>1</v>
      </c>
      <c r="P64" s="167">
        <v>150</v>
      </c>
      <c r="Q64" s="167">
        <v>255</v>
      </c>
      <c r="R64" s="167">
        <v>1</v>
      </c>
      <c r="S64" s="167" t="s">
        <v>116</v>
      </c>
      <c r="T64" s="167" t="s">
        <v>9843</v>
      </c>
      <c r="U64" s="167">
        <v>62</v>
      </c>
      <c r="V64" s="154" t="s">
        <v>224</v>
      </c>
      <c r="W64" s="167">
        <v>0</v>
      </c>
      <c r="X64" s="167">
        <v>0</v>
      </c>
      <c r="Y64" s="167">
        <v>1</v>
      </c>
      <c r="AB64" s="167" t="s">
        <v>7392</v>
      </c>
      <c r="AC64" s="167" t="s">
        <v>7386</v>
      </c>
      <c r="AD64" s="167" t="s">
        <v>1</v>
      </c>
      <c r="AE64" s="167">
        <v>50</v>
      </c>
      <c r="AF64" s="167">
        <v>205</v>
      </c>
      <c r="AG64" s="167">
        <v>250</v>
      </c>
      <c r="AH64" s="167">
        <v>300</v>
      </c>
      <c r="AI64" s="167" t="s">
        <v>11</v>
      </c>
      <c r="AJ64" s="167">
        <v>100</v>
      </c>
      <c r="AK64" s="167">
        <v>1</v>
      </c>
      <c r="AL64" s="167">
        <v>500</v>
      </c>
      <c r="AM64" s="167">
        <v>15</v>
      </c>
      <c r="AN64" s="167">
        <v>8</v>
      </c>
      <c r="AO64" s="167">
        <v>15</v>
      </c>
      <c r="AP64" s="167">
        <v>8</v>
      </c>
      <c r="AQ64" s="167">
        <v>15</v>
      </c>
      <c r="AR64" s="167">
        <v>8</v>
      </c>
      <c r="AS64" s="167">
        <v>15</v>
      </c>
      <c r="AT64" s="167">
        <v>8</v>
      </c>
      <c r="AU64" s="167">
        <v>15</v>
      </c>
      <c r="AV64" s="167">
        <v>8</v>
      </c>
      <c r="AW64" s="167">
        <v>15</v>
      </c>
      <c r="AX64" s="167">
        <v>8</v>
      </c>
      <c r="AY64" s="167">
        <v>0</v>
      </c>
      <c r="AZ64" s="167">
        <v>0</v>
      </c>
      <c r="BB64" s="50" t="s">
        <v>2197</v>
      </c>
      <c r="BC64" s="167">
        <v>810</v>
      </c>
      <c r="BD64" s="107" t="s">
        <v>19</v>
      </c>
      <c r="BE64" s="167" t="s">
        <v>2899</v>
      </c>
      <c r="BF64" s="167" t="s">
        <v>41</v>
      </c>
      <c r="BG64" s="167" t="s">
        <v>116</v>
      </c>
      <c r="BH64" s="167" t="s">
        <v>7369</v>
      </c>
      <c r="BI64" s="167" t="s">
        <v>83</v>
      </c>
      <c r="BJ64" s="167" t="s">
        <v>90</v>
      </c>
      <c r="BK64" s="167" t="s">
        <v>2067</v>
      </c>
      <c r="BL64" s="167" t="s">
        <v>117</v>
      </c>
      <c r="BM64" s="167">
        <v>1</v>
      </c>
    </row>
    <row r="65" spans="1:65" x14ac:dyDescent="0.35">
      <c r="A65" s="17" t="s">
        <v>226</v>
      </c>
      <c r="B65" s="167" t="s">
        <v>120</v>
      </c>
      <c r="C65" s="167" t="s">
        <v>7340</v>
      </c>
      <c r="D65" s="167" t="s">
        <v>105</v>
      </c>
      <c r="E65" s="155">
        <v>1</v>
      </c>
      <c r="F65" s="155">
        <v>1</v>
      </c>
      <c r="G65" s="155">
        <v>1</v>
      </c>
      <c r="H65" s="167" t="s">
        <v>7341</v>
      </c>
      <c r="I65" s="167">
        <v>10</v>
      </c>
      <c r="J65" s="167">
        <v>1</v>
      </c>
      <c r="K65" s="167">
        <v>12</v>
      </c>
      <c r="L65" s="167">
        <v>600</v>
      </c>
      <c r="M65" s="167">
        <v>1</v>
      </c>
      <c r="N65" s="167">
        <v>100</v>
      </c>
      <c r="O65" s="167">
        <v>1</v>
      </c>
      <c r="P65" s="167">
        <v>150</v>
      </c>
      <c r="Q65" s="167">
        <v>255</v>
      </c>
      <c r="R65" s="167">
        <v>1</v>
      </c>
      <c r="S65" s="167" t="s">
        <v>116</v>
      </c>
      <c r="T65" s="167" t="s">
        <v>9844</v>
      </c>
      <c r="U65" s="167">
        <v>63</v>
      </c>
      <c r="V65" s="154" t="s">
        <v>224</v>
      </c>
      <c r="W65" s="167">
        <v>0</v>
      </c>
      <c r="X65" s="167">
        <v>0</v>
      </c>
      <c r="Y65" s="167">
        <v>1</v>
      </c>
      <c r="AB65" s="167" t="s">
        <v>7393</v>
      </c>
      <c r="AC65" s="167" t="s">
        <v>7388</v>
      </c>
      <c r="AD65" s="167" t="s">
        <v>1</v>
      </c>
      <c r="AE65" s="167">
        <v>50</v>
      </c>
      <c r="AF65" s="167">
        <v>205</v>
      </c>
      <c r="AG65" s="167">
        <v>250</v>
      </c>
      <c r="AH65" s="167">
        <v>300</v>
      </c>
      <c r="AI65" s="167" t="s">
        <v>11</v>
      </c>
      <c r="AJ65" s="167">
        <v>100</v>
      </c>
      <c r="AK65" s="167">
        <v>1</v>
      </c>
      <c r="AL65" s="167">
        <v>500</v>
      </c>
      <c r="AM65" s="167">
        <v>15</v>
      </c>
      <c r="AN65" s="167">
        <v>8</v>
      </c>
      <c r="AO65" s="167">
        <v>15</v>
      </c>
      <c r="AP65" s="167">
        <v>8</v>
      </c>
      <c r="AQ65" s="167">
        <v>15</v>
      </c>
      <c r="AR65" s="167">
        <v>8</v>
      </c>
      <c r="AS65" s="167">
        <v>15</v>
      </c>
      <c r="AT65" s="167">
        <v>8</v>
      </c>
      <c r="AU65" s="167">
        <v>15</v>
      </c>
      <c r="AV65" s="167">
        <v>8</v>
      </c>
      <c r="AW65" s="167">
        <v>15</v>
      </c>
      <c r="AX65" s="167">
        <v>8</v>
      </c>
      <c r="AY65" s="167">
        <v>0</v>
      </c>
      <c r="AZ65" s="167">
        <v>0</v>
      </c>
      <c r="BB65" s="50" t="s">
        <v>2200</v>
      </c>
      <c r="BC65" s="167">
        <v>811</v>
      </c>
      <c r="BD65" s="107" t="s">
        <v>25</v>
      </c>
      <c r="BE65" s="167" t="s">
        <v>2899</v>
      </c>
      <c r="BF65" s="167" t="s">
        <v>41</v>
      </c>
      <c r="BG65" s="167" t="s">
        <v>116</v>
      </c>
      <c r="BH65" s="167" t="s">
        <v>7369</v>
      </c>
      <c r="BI65" s="167" t="s">
        <v>83</v>
      </c>
      <c r="BJ65" s="167" t="s">
        <v>90</v>
      </c>
      <c r="BK65" s="167" t="s">
        <v>2067</v>
      </c>
      <c r="BL65" s="167" t="s">
        <v>117</v>
      </c>
      <c r="BM65" s="167">
        <v>1</v>
      </c>
    </row>
    <row r="66" spans="1:65" x14ac:dyDescent="0.35">
      <c r="A66" s="17" t="s">
        <v>227</v>
      </c>
      <c r="B66" s="167" t="s">
        <v>120</v>
      </c>
      <c r="C66" s="167" t="s">
        <v>7340</v>
      </c>
      <c r="D66" s="167" t="s">
        <v>105</v>
      </c>
      <c r="E66" s="155">
        <v>1</v>
      </c>
      <c r="F66" s="158">
        <v>1</v>
      </c>
      <c r="G66" s="155">
        <v>1</v>
      </c>
      <c r="H66" s="167" t="s">
        <v>7341</v>
      </c>
      <c r="I66" s="167">
        <v>10</v>
      </c>
      <c r="J66" s="167">
        <v>1</v>
      </c>
      <c r="K66" s="167">
        <v>12</v>
      </c>
      <c r="L66" s="167">
        <v>600</v>
      </c>
      <c r="M66" s="167">
        <v>1</v>
      </c>
      <c r="N66" s="167">
        <v>100</v>
      </c>
      <c r="O66" s="167">
        <v>1</v>
      </c>
      <c r="P66" s="167">
        <v>150</v>
      </c>
      <c r="Q66" s="167">
        <v>255</v>
      </c>
      <c r="R66" s="167">
        <v>1</v>
      </c>
      <c r="S66" s="167" t="s">
        <v>116</v>
      </c>
      <c r="T66" s="167" t="s">
        <v>9845</v>
      </c>
      <c r="U66" s="167">
        <v>64</v>
      </c>
      <c r="V66" s="154" t="s">
        <v>224</v>
      </c>
      <c r="W66" s="167">
        <v>0</v>
      </c>
      <c r="X66" s="167">
        <v>0</v>
      </c>
      <c r="Y66" s="167">
        <v>1</v>
      </c>
      <c r="AB66" s="167" t="s">
        <v>7391</v>
      </c>
      <c r="AC66" s="167" t="s">
        <v>7386</v>
      </c>
      <c r="AD66" s="167" t="s">
        <v>1</v>
      </c>
      <c r="AE66" s="167">
        <v>50</v>
      </c>
      <c r="AF66" s="167">
        <v>205</v>
      </c>
      <c r="AG66" s="167">
        <v>250</v>
      </c>
      <c r="AH66" s="167">
        <v>300</v>
      </c>
      <c r="AI66" s="167" t="s">
        <v>11</v>
      </c>
      <c r="AJ66" s="167">
        <v>100</v>
      </c>
      <c r="AK66" s="167">
        <v>1</v>
      </c>
      <c r="AL66" s="167">
        <v>500</v>
      </c>
      <c r="AM66" s="167">
        <v>15</v>
      </c>
      <c r="AN66" s="167">
        <v>8</v>
      </c>
      <c r="AO66" s="167">
        <v>15</v>
      </c>
      <c r="AP66" s="167">
        <v>8</v>
      </c>
      <c r="AQ66" s="167">
        <v>15</v>
      </c>
      <c r="AR66" s="167">
        <v>8</v>
      </c>
      <c r="AS66" s="167">
        <v>15</v>
      </c>
      <c r="AT66" s="167">
        <v>8</v>
      </c>
      <c r="AU66" s="167">
        <v>15</v>
      </c>
      <c r="AV66" s="167">
        <v>8</v>
      </c>
      <c r="AW66" s="167">
        <v>15</v>
      </c>
      <c r="AX66" s="167">
        <v>8</v>
      </c>
      <c r="AY66" s="167">
        <v>0</v>
      </c>
      <c r="AZ66" s="167">
        <v>0</v>
      </c>
      <c r="BB66" s="50" t="s">
        <v>6251</v>
      </c>
      <c r="BC66" s="167">
        <v>812</v>
      </c>
      <c r="BD66" s="162" t="s">
        <v>6117</v>
      </c>
      <c r="BE66" s="167" t="s">
        <v>2899</v>
      </c>
      <c r="BF66" s="167" t="s">
        <v>41</v>
      </c>
      <c r="BG66" s="167" t="s">
        <v>116</v>
      </c>
      <c r="BH66" s="167" t="s">
        <v>7369</v>
      </c>
      <c r="BI66" s="167" t="s">
        <v>83</v>
      </c>
      <c r="BJ66" s="167" t="s">
        <v>90</v>
      </c>
      <c r="BK66" s="167" t="s">
        <v>2067</v>
      </c>
      <c r="BL66" s="167" t="s">
        <v>117</v>
      </c>
      <c r="BM66" s="167">
        <v>1</v>
      </c>
    </row>
    <row r="67" spans="1:65" x14ac:dyDescent="0.35">
      <c r="A67" s="17" t="s">
        <v>229</v>
      </c>
      <c r="B67" s="167" t="s">
        <v>120</v>
      </c>
      <c r="C67" s="167" t="s">
        <v>7340</v>
      </c>
      <c r="D67" s="167" t="s">
        <v>105</v>
      </c>
      <c r="E67" s="155">
        <v>1</v>
      </c>
      <c r="F67" s="155">
        <v>1</v>
      </c>
      <c r="G67" s="155">
        <v>1</v>
      </c>
      <c r="H67" s="167" t="s">
        <v>7341</v>
      </c>
      <c r="I67" s="167">
        <v>10</v>
      </c>
      <c r="J67" s="167">
        <v>1</v>
      </c>
      <c r="K67" s="167">
        <v>12</v>
      </c>
      <c r="L67" s="167">
        <v>600</v>
      </c>
      <c r="M67" s="167">
        <v>1</v>
      </c>
      <c r="N67" s="167">
        <v>100</v>
      </c>
      <c r="O67" s="167">
        <v>1</v>
      </c>
      <c r="P67" s="167">
        <v>150</v>
      </c>
      <c r="Q67" s="167">
        <v>255</v>
      </c>
      <c r="R67" s="167">
        <v>1</v>
      </c>
      <c r="S67" s="167" t="s">
        <v>116</v>
      </c>
      <c r="T67" s="167" t="s">
        <v>9846</v>
      </c>
      <c r="U67" s="167">
        <v>65</v>
      </c>
      <c r="V67" s="154" t="s">
        <v>6127</v>
      </c>
      <c r="W67" s="167">
        <v>0</v>
      </c>
      <c r="X67" s="167">
        <v>0</v>
      </c>
      <c r="Y67" s="167">
        <v>1</v>
      </c>
      <c r="AB67" s="167" t="s">
        <v>7390</v>
      </c>
      <c r="AC67" s="167" t="s">
        <v>7386</v>
      </c>
      <c r="AD67" s="167" t="s">
        <v>1</v>
      </c>
      <c r="AE67" s="167">
        <v>50</v>
      </c>
      <c r="AF67" s="167">
        <v>205</v>
      </c>
      <c r="AG67" s="167">
        <v>250</v>
      </c>
      <c r="AH67" s="167">
        <v>300</v>
      </c>
      <c r="AI67" s="167" t="s">
        <v>11</v>
      </c>
      <c r="AJ67" s="167">
        <v>100</v>
      </c>
      <c r="AK67" s="167">
        <v>1</v>
      </c>
      <c r="AL67" s="167">
        <v>500</v>
      </c>
      <c r="AM67" s="167">
        <v>15</v>
      </c>
      <c r="AN67" s="167">
        <v>8</v>
      </c>
      <c r="AO67" s="167">
        <v>15</v>
      </c>
      <c r="AP67" s="167">
        <v>8</v>
      </c>
      <c r="AQ67" s="167">
        <v>15</v>
      </c>
      <c r="AR67" s="167">
        <v>8</v>
      </c>
      <c r="AS67" s="167">
        <v>15</v>
      </c>
      <c r="AT67" s="167">
        <v>8</v>
      </c>
      <c r="AU67" s="167">
        <v>15</v>
      </c>
      <c r="AV67" s="167">
        <v>8</v>
      </c>
      <c r="AW67" s="167">
        <v>15</v>
      </c>
      <c r="AX67" s="167">
        <v>8</v>
      </c>
      <c r="AY67" s="167">
        <v>0</v>
      </c>
      <c r="AZ67" s="167">
        <v>0</v>
      </c>
      <c r="BB67" s="50" t="s">
        <v>2214</v>
      </c>
      <c r="BC67" s="167">
        <v>813</v>
      </c>
      <c r="BD67" s="107" t="s">
        <v>6179</v>
      </c>
      <c r="BE67" s="167" t="s">
        <v>2899</v>
      </c>
      <c r="BF67" s="167" t="s">
        <v>41</v>
      </c>
      <c r="BG67" s="167" t="s">
        <v>116</v>
      </c>
      <c r="BH67" s="167" t="s">
        <v>7369</v>
      </c>
      <c r="BI67" s="167" t="s">
        <v>83</v>
      </c>
      <c r="BJ67" s="167" t="s">
        <v>90</v>
      </c>
      <c r="BK67" s="167" t="s">
        <v>2067</v>
      </c>
      <c r="BL67" s="167" t="s">
        <v>117</v>
      </c>
      <c r="BM67" s="167">
        <v>1</v>
      </c>
    </row>
    <row r="68" spans="1:65" x14ac:dyDescent="0.35">
      <c r="A68" s="17" t="s">
        <v>230</v>
      </c>
      <c r="B68" s="167" t="s">
        <v>120</v>
      </c>
      <c r="C68" s="167" t="s">
        <v>7340</v>
      </c>
      <c r="D68" s="167" t="s">
        <v>105</v>
      </c>
      <c r="E68" s="155">
        <v>1</v>
      </c>
      <c r="F68" s="155">
        <v>1</v>
      </c>
      <c r="G68" s="155">
        <v>1</v>
      </c>
      <c r="H68" s="167" t="s">
        <v>7341</v>
      </c>
      <c r="I68" s="167">
        <v>10</v>
      </c>
      <c r="J68" s="167">
        <v>1</v>
      </c>
      <c r="K68" s="167">
        <v>12</v>
      </c>
      <c r="L68" s="167">
        <v>600</v>
      </c>
      <c r="M68" s="167">
        <v>1</v>
      </c>
      <c r="N68" s="167">
        <v>100</v>
      </c>
      <c r="O68" s="167">
        <v>1</v>
      </c>
      <c r="P68" s="167">
        <v>150</v>
      </c>
      <c r="Q68" s="167">
        <v>255</v>
      </c>
      <c r="R68" s="167">
        <v>1</v>
      </c>
      <c r="S68" s="167" t="s">
        <v>116</v>
      </c>
      <c r="T68" s="167" t="s">
        <v>9847</v>
      </c>
      <c r="U68" s="167">
        <v>66</v>
      </c>
      <c r="V68" s="154" t="s">
        <v>6127</v>
      </c>
      <c r="W68" s="167">
        <v>0</v>
      </c>
      <c r="X68" s="167">
        <v>0</v>
      </c>
      <c r="Y68" s="167">
        <v>1</v>
      </c>
      <c r="AB68" s="167" t="s">
        <v>7389</v>
      </c>
      <c r="AC68" s="167" t="s">
        <v>7388</v>
      </c>
      <c r="AD68" s="167" t="s">
        <v>1</v>
      </c>
      <c r="AE68" s="167">
        <v>50</v>
      </c>
      <c r="AF68" s="167">
        <v>205</v>
      </c>
      <c r="AG68" s="167">
        <v>250</v>
      </c>
      <c r="AH68" s="167">
        <v>300</v>
      </c>
      <c r="AI68" s="167" t="s">
        <v>11</v>
      </c>
      <c r="AJ68" s="167">
        <v>100</v>
      </c>
      <c r="AK68" s="167">
        <v>1</v>
      </c>
      <c r="AL68" s="167">
        <v>500</v>
      </c>
      <c r="AM68" s="167">
        <v>15</v>
      </c>
      <c r="AN68" s="167">
        <v>8</v>
      </c>
      <c r="AO68" s="167">
        <v>15</v>
      </c>
      <c r="AP68" s="167">
        <v>8</v>
      </c>
      <c r="AQ68" s="167">
        <v>15</v>
      </c>
      <c r="AR68" s="167">
        <v>8</v>
      </c>
      <c r="AS68" s="167">
        <v>15</v>
      </c>
      <c r="AT68" s="167">
        <v>8</v>
      </c>
      <c r="AU68" s="167">
        <v>15</v>
      </c>
      <c r="AV68" s="167">
        <v>8</v>
      </c>
      <c r="AW68" s="167">
        <v>15</v>
      </c>
      <c r="AX68" s="167">
        <v>8</v>
      </c>
      <c r="AY68" s="167">
        <v>0</v>
      </c>
      <c r="AZ68" s="167">
        <v>0</v>
      </c>
      <c r="BB68" s="50" t="s">
        <v>2215</v>
      </c>
      <c r="BC68" s="167">
        <v>814</v>
      </c>
      <c r="BD68" s="107" t="s">
        <v>6179</v>
      </c>
      <c r="BE68" s="167" t="s">
        <v>2899</v>
      </c>
      <c r="BF68" s="167" t="s">
        <v>41</v>
      </c>
      <c r="BG68" s="167" t="s">
        <v>116</v>
      </c>
      <c r="BH68" s="167" t="s">
        <v>7369</v>
      </c>
      <c r="BI68" s="167" t="s">
        <v>83</v>
      </c>
      <c r="BJ68" s="167" t="s">
        <v>90</v>
      </c>
      <c r="BK68" s="167" t="s">
        <v>2067</v>
      </c>
      <c r="BL68" s="167" t="s">
        <v>117</v>
      </c>
      <c r="BM68" s="167">
        <v>1</v>
      </c>
    </row>
    <row r="69" spans="1:65" x14ac:dyDescent="0.35">
      <c r="A69" s="17" t="s">
        <v>231</v>
      </c>
      <c r="B69" s="167" t="s">
        <v>120</v>
      </c>
      <c r="C69" s="167" t="s">
        <v>7340</v>
      </c>
      <c r="D69" s="167" t="s">
        <v>105</v>
      </c>
      <c r="E69" s="155">
        <v>1</v>
      </c>
      <c r="F69" s="155">
        <v>1</v>
      </c>
      <c r="G69" s="155">
        <v>1</v>
      </c>
      <c r="H69" s="167" t="s">
        <v>7341</v>
      </c>
      <c r="I69" s="167">
        <v>10</v>
      </c>
      <c r="J69" s="167">
        <v>1</v>
      </c>
      <c r="K69" s="167">
        <v>12</v>
      </c>
      <c r="L69" s="167">
        <v>600</v>
      </c>
      <c r="M69" s="167">
        <v>1</v>
      </c>
      <c r="N69" s="167">
        <v>100</v>
      </c>
      <c r="O69" s="167">
        <v>1</v>
      </c>
      <c r="P69" s="167">
        <v>150</v>
      </c>
      <c r="Q69" s="167">
        <v>255</v>
      </c>
      <c r="R69" s="167">
        <v>1</v>
      </c>
      <c r="S69" s="167" t="s">
        <v>116</v>
      </c>
      <c r="T69" s="167" t="s">
        <v>9848</v>
      </c>
      <c r="U69" s="167">
        <v>67</v>
      </c>
      <c r="V69" s="154" t="s">
        <v>6127</v>
      </c>
      <c r="W69" s="167">
        <v>0</v>
      </c>
      <c r="X69" s="167">
        <v>0</v>
      </c>
      <c r="Y69" s="167">
        <v>1</v>
      </c>
      <c r="AB69" s="167" t="s">
        <v>7387</v>
      </c>
      <c r="AC69" s="167" t="s">
        <v>7388</v>
      </c>
      <c r="AD69" s="167" t="s">
        <v>1</v>
      </c>
      <c r="AE69" s="167">
        <v>50</v>
      </c>
      <c r="AF69" s="167">
        <v>205</v>
      </c>
      <c r="AG69" s="167">
        <v>250</v>
      </c>
      <c r="AH69" s="167">
        <v>300</v>
      </c>
      <c r="AI69" s="167" t="s">
        <v>11</v>
      </c>
      <c r="AJ69" s="167">
        <v>100</v>
      </c>
      <c r="AK69" s="167">
        <v>1</v>
      </c>
      <c r="AL69" s="167">
        <v>500</v>
      </c>
      <c r="AM69" s="167">
        <v>15</v>
      </c>
      <c r="AN69" s="167">
        <v>8</v>
      </c>
      <c r="AO69" s="167">
        <v>15</v>
      </c>
      <c r="AP69" s="167">
        <v>8</v>
      </c>
      <c r="AQ69" s="167">
        <v>15</v>
      </c>
      <c r="AR69" s="167">
        <v>8</v>
      </c>
      <c r="AS69" s="167">
        <v>15</v>
      </c>
      <c r="AT69" s="167">
        <v>8</v>
      </c>
      <c r="AU69" s="167">
        <v>15</v>
      </c>
      <c r="AV69" s="167">
        <v>8</v>
      </c>
      <c r="AW69" s="167">
        <v>15</v>
      </c>
      <c r="AX69" s="167">
        <v>8</v>
      </c>
      <c r="AY69" s="167">
        <v>0</v>
      </c>
      <c r="AZ69" s="167">
        <v>0</v>
      </c>
      <c r="BB69" s="50" t="s">
        <v>2216</v>
      </c>
      <c r="BC69" s="167">
        <v>815</v>
      </c>
      <c r="BD69" s="107" t="s">
        <v>6179</v>
      </c>
      <c r="BE69" s="167" t="s">
        <v>2899</v>
      </c>
      <c r="BF69" s="167" t="s">
        <v>41</v>
      </c>
      <c r="BG69" s="167" t="s">
        <v>116</v>
      </c>
      <c r="BH69" s="167" t="s">
        <v>7369</v>
      </c>
      <c r="BI69" s="167" t="s">
        <v>83</v>
      </c>
      <c r="BJ69" s="167" t="s">
        <v>90</v>
      </c>
      <c r="BK69" s="167" t="s">
        <v>2067</v>
      </c>
      <c r="BL69" s="167" t="s">
        <v>117</v>
      </c>
      <c r="BM69" s="167">
        <v>1</v>
      </c>
    </row>
    <row r="70" spans="1:65" x14ac:dyDescent="0.35">
      <c r="A70" s="17" t="s">
        <v>232</v>
      </c>
      <c r="B70" s="167" t="s">
        <v>120</v>
      </c>
      <c r="C70" s="167" t="s">
        <v>7340</v>
      </c>
      <c r="D70" s="167" t="s">
        <v>105</v>
      </c>
      <c r="E70" s="155">
        <v>1</v>
      </c>
      <c r="F70" s="155">
        <v>1</v>
      </c>
      <c r="G70" s="155">
        <v>1</v>
      </c>
      <c r="H70" s="167" t="s">
        <v>7341</v>
      </c>
      <c r="I70" s="167">
        <v>10</v>
      </c>
      <c r="J70" s="167">
        <v>1</v>
      </c>
      <c r="K70" s="167">
        <v>12</v>
      </c>
      <c r="L70" s="167">
        <v>600</v>
      </c>
      <c r="M70" s="167">
        <v>1</v>
      </c>
      <c r="N70" s="167">
        <v>100</v>
      </c>
      <c r="O70" s="167">
        <v>1</v>
      </c>
      <c r="P70" s="167">
        <v>150</v>
      </c>
      <c r="Q70" s="167">
        <v>255</v>
      </c>
      <c r="R70" s="167">
        <v>1</v>
      </c>
      <c r="S70" s="167" t="s">
        <v>116</v>
      </c>
      <c r="T70" s="167" t="s">
        <v>9849</v>
      </c>
      <c r="U70" s="167">
        <v>68</v>
      </c>
      <c r="V70" s="154" t="s">
        <v>6127</v>
      </c>
      <c r="W70" s="167">
        <v>0</v>
      </c>
      <c r="X70" s="167">
        <v>0</v>
      </c>
      <c r="Y70" s="167">
        <v>1</v>
      </c>
      <c r="AB70" s="167" t="s">
        <v>7385</v>
      </c>
      <c r="AC70" s="167" t="s">
        <v>7386</v>
      </c>
      <c r="AD70" s="167" t="s">
        <v>1</v>
      </c>
      <c r="AE70" s="167">
        <v>50</v>
      </c>
      <c r="AF70" s="167">
        <v>205</v>
      </c>
      <c r="AG70" s="167">
        <v>250</v>
      </c>
      <c r="AH70" s="167">
        <v>300</v>
      </c>
      <c r="AI70" s="167" t="s">
        <v>11</v>
      </c>
      <c r="AJ70" s="167">
        <v>100</v>
      </c>
      <c r="AK70" s="167">
        <v>1</v>
      </c>
      <c r="AL70" s="167">
        <v>500</v>
      </c>
      <c r="AM70" s="167">
        <v>15</v>
      </c>
      <c r="AN70" s="167">
        <v>8</v>
      </c>
      <c r="AO70" s="167">
        <v>15</v>
      </c>
      <c r="AP70" s="167">
        <v>8</v>
      </c>
      <c r="AQ70" s="167">
        <v>15</v>
      </c>
      <c r="AR70" s="167">
        <v>8</v>
      </c>
      <c r="AS70" s="167">
        <v>15</v>
      </c>
      <c r="AT70" s="167">
        <v>8</v>
      </c>
      <c r="AU70" s="167">
        <v>15</v>
      </c>
      <c r="AV70" s="167">
        <v>8</v>
      </c>
      <c r="AW70" s="167">
        <v>15</v>
      </c>
      <c r="AX70" s="167">
        <v>8</v>
      </c>
      <c r="AY70" s="167">
        <v>0</v>
      </c>
      <c r="AZ70" s="167">
        <v>0</v>
      </c>
      <c r="BB70" s="50" t="s">
        <v>2217</v>
      </c>
      <c r="BC70" s="167">
        <v>816</v>
      </c>
      <c r="BD70" s="107" t="s">
        <v>6179</v>
      </c>
      <c r="BE70" s="167" t="s">
        <v>2899</v>
      </c>
      <c r="BF70" s="167" t="s">
        <v>41</v>
      </c>
      <c r="BG70" s="167" t="s">
        <v>116</v>
      </c>
      <c r="BH70" s="167" t="s">
        <v>7369</v>
      </c>
      <c r="BI70" s="167" t="s">
        <v>83</v>
      </c>
      <c r="BJ70" s="167" t="s">
        <v>90</v>
      </c>
      <c r="BK70" s="167" t="s">
        <v>2067</v>
      </c>
      <c r="BL70" s="167" t="s">
        <v>117</v>
      </c>
      <c r="BM70" s="167">
        <v>1</v>
      </c>
    </row>
    <row r="71" spans="1:65" x14ac:dyDescent="0.35">
      <c r="A71" s="17" t="s">
        <v>233</v>
      </c>
      <c r="B71" s="167" t="s">
        <v>120</v>
      </c>
      <c r="C71" s="167" t="s">
        <v>7340</v>
      </c>
      <c r="D71" s="167" t="s">
        <v>105</v>
      </c>
      <c r="E71" s="155">
        <v>1</v>
      </c>
      <c r="F71" s="155">
        <v>1</v>
      </c>
      <c r="G71" s="155">
        <v>1</v>
      </c>
      <c r="H71" s="167" t="s">
        <v>7341</v>
      </c>
      <c r="I71" s="167">
        <v>10</v>
      </c>
      <c r="J71" s="167">
        <v>1</v>
      </c>
      <c r="K71" s="167">
        <v>12</v>
      </c>
      <c r="L71" s="167">
        <v>600</v>
      </c>
      <c r="M71" s="167">
        <v>1</v>
      </c>
      <c r="N71" s="167">
        <v>100</v>
      </c>
      <c r="O71" s="167">
        <v>1</v>
      </c>
      <c r="P71" s="167">
        <v>150</v>
      </c>
      <c r="Q71" s="167">
        <v>255</v>
      </c>
      <c r="R71" s="167">
        <v>1</v>
      </c>
      <c r="S71" s="167" t="s">
        <v>116</v>
      </c>
      <c r="T71" s="167" t="s">
        <v>9850</v>
      </c>
      <c r="U71" s="167">
        <v>69</v>
      </c>
      <c r="V71" s="154" t="s">
        <v>6127</v>
      </c>
      <c r="W71" s="167">
        <v>0</v>
      </c>
      <c r="X71" s="167">
        <v>0</v>
      </c>
      <c r="Y71" s="167">
        <v>1</v>
      </c>
      <c r="AB71" s="167" t="s">
        <v>7383</v>
      </c>
      <c r="AC71" s="167" t="s">
        <v>7371</v>
      </c>
      <c r="AD71" s="167" t="s">
        <v>1</v>
      </c>
      <c r="AE71" s="167">
        <v>25</v>
      </c>
      <c r="AF71" s="167">
        <v>95</v>
      </c>
      <c r="AG71" s="167">
        <v>150</v>
      </c>
      <c r="AH71" s="167">
        <v>370</v>
      </c>
      <c r="AI71" s="167" t="s">
        <v>10</v>
      </c>
      <c r="AJ71" s="167">
        <v>100</v>
      </c>
      <c r="AK71" s="167">
        <v>1</v>
      </c>
      <c r="AL71" s="167">
        <v>675</v>
      </c>
      <c r="AM71" s="167">
        <v>18</v>
      </c>
      <c r="AN71" s="167">
        <v>15</v>
      </c>
      <c r="AO71" s="167">
        <v>18</v>
      </c>
      <c r="AP71" s="167">
        <v>15</v>
      </c>
      <c r="AQ71" s="167">
        <v>18</v>
      </c>
      <c r="AR71" s="167">
        <v>15</v>
      </c>
      <c r="AS71" s="167">
        <v>18</v>
      </c>
      <c r="AT71" s="167">
        <v>15</v>
      </c>
      <c r="AU71" s="167">
        <v>18</v>
      </c>
      <c r="AV71" s="167">
        <v>15</v>
      </c>
      <c r="AW71" s="167">
        <v>18</v>
      </c>
      <c r="AX71" s="167">
        <v>15</v>
      </c>
      <c r="AY71" s="167">
        <v>0</v>
      </c>
      <c r="AZ71" s="167">
        <v>0</v>
      </c>
      <c r="BB71" s="50" t="s">
        <v>2218</v>
      </c>
      <c r="BC71" s="167">
        <v>817</v>
      </c>
      <c r="BD71" s="107" t="s">
        <v>6179</v>
      </c>
      <c r="BE71" s="167" t="s">
        <v>2899</v>
      </c>
      <c r="BF71" s="167" t="s">
        <v>41</v>
      </c>
      <c r="BG71" s="167" t="s">
        <v>116</v>
      </c>
      <c r="BH71" s="167" t="s">
        <v>7369</v>
      </c>
      <c r="BI71" s="167" t="s">
        <v>83</v>
      </c>
      <c r="BJ71" s="167" t="s">
        <v>90</v>
      </c>
      <c r="BK71" s="167" t="s">
        <v>2067</v>
      </c>
      <c r="BL71" s="167" t="s">
        <v>117</v>
      </c>
      <c r="BM71" s="167">
        <v>1</v>
      </c>
    </row>
    <row r="72" spans="1:65" x14ac:dyDescent="0.35">
      <c r="A72" s="17" t="s">
        <v>234</v>
      </c>
      <c r="B72" s="167" t="s">
        <v>120</v>
      </c>
      <c r="C72" s="167" t="s">
        <v>7340</v>
      </c>
      <c r="D72" s="167" t="s">
        <v>105</v>
      </c>
      <c r="E72" s="155">
        <v>1</v>
      </c>
      <c r="F72" s="155">
        <v>1</v>
      </c>
      <c r="G72" s="155">
        <v>1</v>
      </c>
      <c r="H72" s="167" t="s">
        <v>7341</v>
      </c>
      <c r="I72" s="167">
        <v>10</v>
      </c>
      <c r="J72" s="167">
        <v>1</v>
      </c>
      <c r="K72" s="167">
        <v>12</v>
      </c>
      <c r="L72" s="167">
        <v>600</v>
      </c>
      <c r="M72" s="167">
        <v>1</v>
      </c>
      <c r="N72" s="167">
        <v>100</v>
      </c>
      <c r="O72" s="167">
        <v>1</v>
      </c>
      <c r="P72" s="167">
        <v>150</v>
      </c>
      <c r="Q72" s="167">
        <v>255</v>
      </c>
      <c r="R72" s="167">
        <v>1</v>
      </c>
      <c r="S72" s="167" t="s">
        <v>116</v>
      </c>
      <c r="T72" s="167" t="s">
        <v>9851</v>
      </c>
      <c r="U72" s="167">
        <v>70</v>
      </c>
      <c r="V72" s="154" t="s">
        <v>216</v>
      </c>
      <c r="W72" s="167">
        <v>0</v>
      </c>
      <c r="X72" s="167">
        <v>0</v>
      </c>
      <c r="Y72" s="167">
        <v>1</v>
      </c>
      <c r="AB72" s="167" t="s">
        <v>7382</v>
      </c>
      <c r="AC72" s="167" t="s">
        <v>7371</v>
      </c>
      <c r="AD72" s="167" t="s">
        <v>1</v>
      </c>
      <c r="AE72" s="167">
        <v>25</v>
      </c>
      <c r="AF72" s="167">
        <v>95</v>
      </c>
      <c r="AG72" s="167">
        <v>150</v>
      </c>
      <c r="AH72" s="167">
        <v>370</v>
      </c>
      <c r="AI72" s="167" t="s">
        <v>10</v>
      </c>
      <c r="AJ72" s="167">
        <v>100</v>
      </c>
      <c r="AK72" s="167">
        <v>1</v>
      </c>
      <c r="AL72" s="167">
        <v>675</v>
      </c>
      <c r="AM72" s="167">
        <v>18</v>
      </c>
      <c r="AN72" s="167">
        <v>15</v>
      </c>
      <c r="AO72" s="167">
        <v>18</v>
      </c>
      <c r="AP72" s="167">
        <v>15</v>
      </c>
      <c r="AQ72" s="167">
        <v>18</v>
      </c>
      <c r="AR72" s="167">
        <v>15</v>
      </c>
      <c r="AS72" s="167">
        <v>18</v>
      </c>
      <c r="AT72" s="167">
        <v>15</v>
      </c>
      <c r="AU72" s="167">
        <v>18</v>
      </c>
      <c r="AV72" s="167">
        <v>15</v>
      </c>
      <c r="AW72" s="167">
        <v>18</v>
      </c>
      <c r="AX72" s="167">
        <v>15</v>
      </c>
      <c r="AY72" s="167">
        <v>0</v>
      </c>
      <c r="AZ72" s="167">
        <v>0</v>
      </c>
      <c r="BB72" s="50" t="s">
        <v>2219</v>
      </c>
      <c r="BC72" s="167">
        <v>818</v>
      </c>
      <c r="BD72" s="107" t="s">
        <v>6179</v>
      </c>
      <c r="BE72" s="167" t="s">
        <v>2899</v>
      </c>
      <c r="BF72" s="167" t="s">
        <v>41</v>
      </c>
      <c r="BG72" s="167" t="s">
        <v>116</v>
      </c>
      <c r="BH72" s="167" t="s">
        <v>7369</v>
      </c>
      <c r="BI72" s="167" t="s">
        <v>83</v>
      </c>
      <c r="BJ72" s="167" t="s">
        <v>90</v>
      </c>
      <c r="BK72" s="167" t="s">
        <v>2067</v>
      </c>
      <c r="BL72" s="167" t="s">
        <v>117</v>
      </c>
      <c r="BM72" s="167">
        <v>1</v>
      </c>
    </row>
    <row r="73" spans="1:65" x14ac:dyDescent="0.35">
      <c r="A73" s="17" t="s">
        <v>235</v>
      </c>
      <c r="B73" s="167" t="s">
        <v>120</v>
      </c>
      <c r="C73" s="167" t="s">
        <v>7340</v>
      </c>
      <c r="D73" s="167" t="s">
        <v>105</v>
      </c>
      <c r="E73" s="155">
        <v>1</v>
      </c>
      <c r="F73" s="155">
        <v>1</v>
      </c>
      <c r="G73" s="155">
        <v>1</v>
      </c>
      <c r="H73" s="167" t="s">
        <v>7341</v>
      </c>
      <c r="I73" s="167">
        <v>10</v>
      </c>
      <c r="J73" s="167">
        <v>1</v>
      </c>
      <c r="K73" s="167">
        <v>12</v>
      </c>
      <c r="L73" s="167">
        <v>600</v>
      </c>
      <c r="M73" s="167">
        <v>1</v>
      </c>
      <c r="N73" s="167">
        <v>100</v>
      </c>
      <c r="O73" s="167">
        <v>1</v>
      </c>
      <c r="P73" s="167">
        <v>150</v>
      </c>
      <c r="Q73" s="167">
        <v>255</v>
      </c>
      <c r="R73" s="167">
        <v>1</v>
      </c>
      <c r="S73" s="167" t="s">
        <v>116</v>
      </c>
      <c r="T73" s="167" t="s">
        <v>9852</v>
      </c>
      <c r="U73" s="167">
        <v>71</v>
      </c>
      <c r="V73" s="154" t="s">
        <v>236</v>
      </c>
      <c r="W73" s="167">
        <v>0</v>
      </c>
      <c r="X73" s="167">
        <v>0</v>
      </c>
      <c r="Y73" s="167">
        <v>1</v>
      </c>
      <c r="AB73" s="167" t="s">
        <v>7381</v>
      </c>
      <c r="AC73" s="167" t="s">
        <v>7371</v>
      </c>
      <c r="AD73" s="167" t="s">
        <v>1</v>
      </c>
      <c r="AE73" s="167">
        <v>25</v>
      </c>
      <c r="AF73" s="167">
        <v>95</v>
      </c>
      <c r="AG73" s="167">
        <v>150</v>
      </c>
      <c r="AH73" s="167">
        <v>370</v>
      </c>
      <c r="AI73" s="167" t="s">
        <v>10</v>
      </c>
      <c r="AJ73" s="167">
        <v>100</v>
      </c>
      <c r="AK73" s="167">
        <v>1</v>
      </c>
      <c r="AL73" s="167">
        <v>675</v>
      </c>
      <c r="AM73" s="167">
        <v>18</v>
      </c>
      <c r="AN73" s="167">
        <v>15</v>
      </c>
      <c r="AO73" s="167">
        <v>18</v>
      </c>
      <c r="AP73" s="167">
        <v>15</v>
      </c>
      <c r="AQ73" s="167">
        <v>18</v>
      </c>
      <c r="AR73" s="167">
        <v>15</v>
      </c>
      <c r="AS73" s="167">
        <v>18</v>
      </c>
      <c r="AT73" s="167">
        <v>15</v>
      </c>
      <c r="AU73" s="167">
        <v>18</v>
      </c>
      <c r="AV73" s="167">
        <v>15</v>
      </c>
      <c r="AW73" s="167">
        <v>18</v>
      </c>
      <c r="AX73" s="167">
        <v>15</v>
      </c>
      <c r="AY73" s="167">
        <v>0</v>
      </c>
      <c r="AZ73" s="167">
        <v>0</v>
      </c>
      <c r="BB73" s="50" t="s">
        <v>2220</v>
      </c>
      <c r="BC73" s="167">
        <v>819</v>
      </c>
      <c r="BD73" s="107" t="s">
        <v>6179</v>
      </c>
      <c r="BE73" s="167" t="s">
        <v>2899</v>
      </c>
      <c r="BF73" s="167" t="s">
        <v>41</v>
      </c>
      <c r="BG73" s="167" t="s">
        <v>116</v>
      </c>
      <c r="BH73" s="167" t="s">
        <v>7369</v>
      </c>
      <c r="BI73" s="167" t="s">
        <v>83</v>
      </c>
      <c r="BJ73" s="167" t="s">
        <v>90</v>
      </c>
      <c r="BK73" s="167" t="s">
        <v>2067</v>
      </c>
      <c r="BL73" s="167" t="s">
        <v>117</v>
      </c>
      <c r="BM73" s="167">
        <v>1</v>
      </c>
    </row>
    <row r="74" spans="1:65" x14ac:dyDescent="0.35">
      <c r="A74" s="17" t="s">
        <v>237</v>
      </c>
      <c r="B74" s="167" t="s">
        <v>120</v>
      </c>
      <c r="C74" s="167" t="s">
        <v>7340</v>
      </c>
      <c r="D74" s="167" t="s">
        <v>105</v>
      </c>
      <c r="E74" s="155">
        <v>1</v>
      </c>
      <c r="F74" s="155">
        <v>1</v>
      </c>
      <c r="G74" s="155">
        <v>1</v>
      </c>
      <c r="H74" s="167" t="s">
        <v>7341</v>
      </c>
      <c r="I74" s="167">
        <v>10</v>
      </c>
      <c r="J74" s="167">
        <v>1</v>
      </c>
      <c r="K74" s="167">
        <v>12</v>
      </c>
      <c r="L74" s="167">
        <v>600</v>
      </c>
      <c r="M74" s="167">
        <v>1</v>
      </c>
      <c r="N74" s="167">
        <v>100</v>
      </c>
      <c r="O74" s="167">
        <v>1</v>
      </c>
      <c r="P74" s="167">
        <v>150</v>
      </c>
      <c r="Q74" s="167">
        <v>255</v>
      </c>
      <c r="R74" s="167">
        <v>1</v>
      </c>
      <c r="S74" s="167" t="s">
        <v>116</v>
      </c>
      <c r="T74" s="167" t="s">
        <v>9853</v>
      </c>
      <c r="U74" s="167">
        <v>72</v>
      </c>
      <c r="V74" s="154" t="s">
        <v>224</v>
      </c>
      <c r="W74" s="167">
        <v>0</v>
      </c>
      <c r="X74" s="167">
        <v>0</v>
      </c>
      <c r="Y74" s="167">
        <v>1</v>
      </c>
      <c r="AB74" s="167" t="s">
        <v>7380</v>
      </c>
      <c r="AC74" s="167" t="s">
        <v>7371</v>
      </c>
      <c r="AD74" s="167" t="s">
        <v>1</v>
      </c>
      <c r="AE74" s="167">
        <v>25</v>
      </c>
      <c r="AF74" s="167">
        <v>95</v>
      </c>
      <c r="AG74" s="167">
        <v>150</v>
      </c>
      <c r="AH74" s="167">
        <v>200</v>
      </c>
      <c r="AI74" s="167" t="s">
        <v>10</v>
      </c>
      <c r="AJ74" s="167">
        <v>100</v>
      </c>
      <c r="AK74" s="167">
        <v>1</v>
      </c>
      <c r="AL74" s="167">
        <v>500</v>
      </c>
      <c r="AM74" s="167">
        <v>12</v>
      </c>
      <c r="AN74" s="167">
        <v>6</v>
      </c>
      <c r="AO74" s="167">
        <v>12</v>
      </c>
      <c r="AP74" s="167">
        <v>6</v>
      </c>
      <c r="AQ74" s="167">
        <v>12</v>
      </c>
      <c r="AR74" s="167">
        <v>6</v>
      </c>
      <c r="AS74" s="167">
        <v>12</v>
      </c>
      <c r="AT74" s="167">
        <v>6</v>
      </c>
      <c r="AU74" s="167">
        <v>12</v>
      </c>
      <c r="AV74" s="167">
        <v>6</v>
      </c>
      <c r="AW74" s="167">
        <v>12</v>
      </c>
      <c r="AX74" s="167">
        <v>6</v>
      </c>
      <c r="AY74" s="167">
        <v>0</v>
      </c>
      <c r="AZ74" s="167">
        <v>0</v>
      </c>
      <c r="BB74" s="50" t="s">
        <v>3838</v>
      </c>
      <c r="BC74" s="167">
        <v>820</v>
      </c>
      <c r="BD74" s="107" t="s">
        <v>6179</v>
      </c>
      <c r="BE74" s="167" t="s">
        <v>2899</v>
      </c>
      <c r="BF74" s="167" t="s">
        <v>41</v>
      </c>
      <c r="BG74" s="167" t="s">
        <v>116</v>
      </c>
      <c r="BH74" s="167" t="s">
        <v>7369</v>
      </c>
      <c r="BI74" s="167" t="s">
        <v>83</v>
      </c>
      <c r="BJ74" s="167" t="s">
        <v>90</v>
      </c>
      <c r="BK74" s="167" t="s">
        <v>2067</v>
      </c>
      <c r="BL74" s="167" t="s">
        <v>117</v>
      </c>
      <c r="BM74" s="167">
        <v>1</v>
      </c>
    </row>
    <row r="75" spans="1:65" x14ac:dyDescent="0.35">
      <c r="A75" s="17" t="s">
        <v>238</v>
      </c>
      <c r="B75" s="167" t="s">
        <v>120</v>
      </c>
      <c r="C75" s="167" t="s">
        <v>7340</v>
      </c>
      <c r="D75" s="167" t="s">
        <v>105</v>
      </c>
      <c r="E75" s="155">
        <v>3</v>
      </c>
      <c r="F75" s="155">
        <v>1</v>
      </c>
      <c r="G75" s="155">
        <v>1</v>
      </c>
      <c r="H75" s="167" t="s">
        <v>7341</v>
      </c>
      <c r="I75" s="167">
        <v>10</v>
      </c>
      <c r="J75" s="167">
        <v>1</v>
      </c>
      <c r="K75" s="167">
        <v>12</v>
      </c>
      <c r="L75" s="167">
        <v>600</v>
      </c>
      <c r="M75" s="167">
        <v>1</v>
      </c>
      <c r="N75" s="167">
        <v>100</v>
      </c>
      <c r="O75" s="167">
        <v>1</v>
      </c>
      <c r="P75" s="167">
        <v>150</v>
      </c>
      <c r="Q75" s="167">
        <v>255</v>
      </c>
      <c r="R75" s="167">
        <v>1</v>
      </c>
      <c r="S75" s="167" t="s">
        <v>116</v>
      </c>
      <c r="T75" s="167" t="s">
        <v>9854</v>
      </c>
      <c r="U75" s="167">
        <v>73</v>
      </c>
      <c r="V75" s="154" t="s">
        <v>3219</v>
      </c>
      <c r="W75" s="167">
        <v>0</v>
      </c>
      <c r="X75" s="167">
        <v>0</v>
      </c>
      <c r="Y75" s="167">
        <v>1</v>
      </c>
      <c r="AB75" s="167" t="s">
        <v>7379</v>
      </c>
      <c r="AC75" s="167" t="s">
        <v>7371</v>
      </c>
      <c r="AD75" s="167" t="s">
        <v>1</v>
      </c>
      <c r="AE75" s="167">
        <v>25</v>
      </c>
      <c r="AF75" s="167">
        <v>95</v>
      </c>
      <c r="AG75" s="167">
        <v>150</v>
      </c>
      <c r="AH75" s="167">
        <v>200</v>
      </c>
      <c r="AI75" s="167" t="s">
        <v>10</v>
      </c>
      <c r="AJ75" s="167">
        <v>100</v>
      </c>
      <c r="AK75" s="167">
        <v>1</v>
      </c>
      <c r="AL75" s="167">
        <v>500</v>
      </c>
      <c r="AM75" s="167">
        <v>12</v>
      </c>
      <c r="AN75" s="167">
        <v>6</v>
      </c>
      <c r="AO75" s="167">
        <v>12</v>
      </c>
      <c r="AP75" s="167">
        <v>6</v>
      </c>
      <c r="AQ75" s="167">
        <v>12</v>
      </c>
      <c r="AR75" s="167">
        <v>6</v>
      </c>
      <c r="AS75" s="167">
        <v>12</v>
      </c>
      <c r="AT75" s="167">
        <v>6</v>
      </c>
      <c r="AU75" s="167">
        <v>12</v>
      </c>
      <c r="AV75" s="167">
        <v>6</v>
      </c>
      <c r="AW75" s="167">
        <v>12</v>
      </c>
      <c r="AX75" s="167">
        <v>6</v>
      </c>
      <c r="AY75" s="167">
        <v>0</v>
      </c>
      <c r="AZ75" s="167">
        <v>0</v>
      </c>
      <c r="BB75" s="50" t="s">
        <v>5192</v>
      </c>
      <c r="BC75" s="167">
        <v>821</v>
      </c>
      <c r="BD75" s="107" t="s">
        <v>6179</v>
      </c>
      <c r="BE75" s="167" t="s">
        <v>2899</v>
      </c>
      <c r="BF75" s="167" t="s">
        <v>41</v>
      </c>
      <c r="BG75" s="167" t="s">
        <v>116</v>
      </c>
      <c r="BH75" s="167" t="s">
        <v>7369</v>
      </c>
      <c r="BI75" s="167" t="s">
        <v>83</v>
      </c>
      <c r="BJ75" s="167" t="s">
        <v>90</v>
      </c>
      <c r="BK75" s="167" t="s">
        <v>2067</v>
      </c>
      <c r="BL75" s="167" t="s">
        <v>117</v>
      </c>
      <c r="BM75" s="167">
        <v>1</v>
      </c>
    </row>
    <row r="76" spans="1:65" x14ac:dyDescent="0.35">
      <c r="A76" s="17" t="s">
        <v>240</v>
      </c>
      <c r="B76" s="167" t="s">
        <v>120</v>
      </c>
      <c r="C76" s="167" t="s">
        <v>7340</v>
      </c>
      <c r="D76" s="167" t="s">
        <v>105</v>
      </c>
      <c r="E76" s="155">
        <v>3</v>
      </c>
      <c r="F76" s="155">
        <v>1</v>
      </c>
      <c r="G76" s="155">
        <v>1</v>
      </c>
      <c r="H76" s="167" t="s">
        <v>7341</v>
      </c>
      <c r="I76" s="167">
        <v>10</v>
      </c>
      <c r="J76" s="167">
        <v>1</v>
      </c>
      <c r="K76" s="167">
        <v>12</v>
      </c>
      <c r="L76" s="167">
        <v>600</v>
      </c>
      <c r="M76" s="167">
        <v>1</v>
      </c>
      <c r="N76" s="167">
        <v>100</v>
      </c>
      <c r="O76" s="167">
        <v>1</v>
      </c>
      <c r="P76" s="167">
        <v>150</v>
      </c>
      <c r="Q76" s="167">
        <v>255</v>
      </c>
      <c r="R76" s="167">
        <v>1</v>
      </c>
      <c r="S76" s="167" t="s">
        <v>116</v>
      </c>
      <c r="T76" s="167" t="s">
        <v>9855</v>
      </c>
      <c r="U76" s="167">
        <v>74</v>
      </c>
      <c r="V76" s="154" t="s">
        <v>3219</v>
      </c>
      <c r="W76" s="167">
        <v>0</v>
      </c>
      <c r="X76" s="167">
        <v>0</v>
      </c>
      <c r="Y76" s="167">
        <v>1</v>
      </c>
      <c r="AB76" s="167" t="s">
        <v>7378</v>
      </c>
      <c r="AC76" s="167" t="s">
        <v>7371</v>
      </c>
      <c r="AD76" s="167" t="s">
        <v>1</v>
      </c>
      <c r="AE76" s="167">
        <v>25</v>
      </c>
      <c r="AF76" s="167">
        <v>95</v>
      </c>
      <c r="AG76" s="167">
        <v>150</v>
      </c>
      <c r="AH76" s="167">
        <v>200</v>
      </c>
      <c r="AI76" s="167" t="s">
        <v>10</v>
      </c>
      <c r="AJ76" s="167">
        <v>100</v>
      </c>
      <c r="AK76" s="167">
        <v>1</v>
      </c>
      <c r="AL76" s="167">
        <v>500</v>
      </c>
      <c r="AM76" s="167">
        <v>12</v>
      </c>
      <c r="AN76" s="167">
        <v>6</v>
      </c>
      <c r="AO76" s="167">
        <v>12</v>
      </c>
      <c r="AP76" s="167">
        <v>6</v>
      </c>
      <c r="AQ76" s="167">
        <v>12</v>
      </c>
      <c r="AR76" s="167">
        <v>6</v>
      </c>
      <c r="AS76" s="167">
        <v>12</v>
      </c>
      <c r="AT76" s="167">
        <v>6</v>
      </c>
      <c r="AU76" s="167">
        <v>12</v>
      </c>
      <c r="AV76" s="167">
        <v>6</v>
      </c>
      <c r="AW76" s="167">
        <v>12</v>
      </c>
      <c r="AX76" s="167">
        <v>6</v>
      </c>
      <c r="AY76" s="167">
        <v>0</v>
      </c>
      <c r="AZ76" s="167">
        <v>0</v>
      </c>
      <c r="BB76" s="50" t="s">
        <v>5193</v>
      </c>
      <c r="BC76" s="167">
        <v>822</v>
      </c>
      <c r="BD76" s="107" t="s">
        <v>6179</v>
      </c>
      <c r="BE76" s="167" t="s">
        <v>2899</v>
      </c>
      <c r="BF76" s="167" t="s">
        <v>41</v>
      </c>
      <c r="BG76" s="167" t="s">
        <v>116</v>
      </c>
      <c r="BH76" s="167" t="s">
        <v>7369</v>
      </c>
      <c r="BI76" s="167" t="s">
        <v>83</v>
      </c>
      <c r="BJ76" s="167" t="s">
        <v>90</v>
      </c>
      <c r="BK76" s="167" t="s">
        <v>2067</v>
      </c>
      <c r="BL76" s="167" t="s">
        <v>117</v>
      </c>
      <c r="BM76" s="167">
        <v>1</v>
      </c>
    </row>
    <row r="77" spans="1:65" x14ac:dyDescent="0.35">
      <c r="A77" s="17" t="s">
        <v>241</v>
      </c>
      <c r="B77" s="167" t="s">
        <v>120</v>
      </c>
      <c r="C77" s="167" t="s">
        <v>7340</v>
      </c>
      <c r="D77" s="167" t="s">
        <v>105</v>
      </c>
      <c r="E77" s="155">
        <v>3</v>
      </c>
      <c r="F77" s="155">
        <v>1</v>
      </c>
      <c r="G77" s="155">
        <v>1</v>
      </c>
      <c r="H77" s="167" t="s">
        <v>7341</v>
      </c>
      <c r="I77" s="167">
        <v>10</v>
      </c>
      <c r="J77" s="167">
        <v>1</v>
      </c>
      <c r="K77" s="167">
        <v>12</v>
      </c>
      <c r="L77" s="167">
        <v>600</v>
      </c>
      <c r="M77" s="167">
        <v>1</v>
      </c>
      <c r="N77" s="167">
        <v>100</v>
      </c>
      <c r="O77" s="167">
        <v>1</v>
      </c>
      <c r="P77" s="167">
        <v>150</v>
      </c>
      <c r="Q77" s="167">
        <v>255</v>
      </c>
      <c r="R77" s="167">
        <v>1</v>
      </c>
      <c r="S77" s="167" t="s">
        <v>116</v>
      </c>
      <c r="T77" s="167" t="s">
        <v>9856</v>
      </c>
      <c r="U77" s="167">
        <v>75</v>
      </c>
      <c r="V77" s="154" t="s">
        <v>3219</v>
      </c>
      <c r="W77" s="167">
        <v>0</v>
      </c>
      <c r="X77" s="167">
        <v>0</v>
      </c>
      <c r="Y77" s="167">
        <v>1</v>
      </c>
      <c r="AB77" s="59" t="s">
        <v>807</v>
      </c>
      <c r="AC77" s="167" t="s">
        <v>7371</v>
      </c>
      <c r="AD77" s="167" t="s">
        <v>1</v>
      </c>
      <c r="AE77" s="167">
        <v>25</v>
      </c>
      <c r="AF77" s="167">
        <v>95</v>
      </c>
      <c r="AG77" s="167">
        <v>150</v>
      </c>
      <c r="AH77" s="167">
        <v>200</v>
      </c>
      <c r="AI77" s="59" t="s">
        <v>6177</v>
      </c>
      <c r="AJ77" s="167">
        <v>100</v>
      </c>
      <c r="AK77" s="167">
        <v>1</v>
      </c>
      <c r="AL77" s="167">
        <v>500</v>
      </c>
      <c r="AM77" s="167">
        <v>12</v>
      </c>
      <c r="AN77" s="167">
        <v>6</v>
      </c>
      <c r="AO77" s="167">
        <v>12</v>
      </c>
      <c r="AP77" s="167">
        <v>6</v>
      </c>
      <c r="AQ77" s="167">
        <v>12</v>
      </c>
      <c r="AR77" s="167">
        <v>6</v>
      </c>
      <c r="AS77" s="167">
        <v>12</v>
      </c>
      <c r="AT77" s="167">
        <v>6</v>
      </c>
      <c r="AU77" s="167">
        <v>12</v>
      </c>
      <c r="AV77" s="167">
        <v>6</v>
      </c>
      <c r="AW77" s="167">
        <v>12</v>
      </c>
      <c r="AX77" s="167">
        <v>6</v>
      </c>
      <c r="AY77" s="167">
        <v>0</v>
      </c>
      <c r="AZ77" s="167">
        <v>0</v>
      </c>
      <c r="BB77" s="244" t="s">
        <v>5704</v>
      </c>
      <c r="BC77" s="167">
        <v>823</v>
      </c>
      <c r="BD77" s="107" t="s">
        <v>5084</v>
      </c>
      <c r="BE77" s="167" t="s">
        <v>2899</v>
      </c>
      <c r="BF77" s="167" t="s">
        <v>41</v>
      </c>
      <c r="BG77" s="167" t="s">
        <v>116</v>
      </c>
      <c r="BH77" s="167" t="s">
        <v>7369</v>
      </c>
      <c r="BI77" s="167" t="s">
        <v>83</v>
      </c>
      <c r="BJ77" s="167" t="s">
        <v>90</v>
      </c>
      <c r="BK77" s="167" t="s">
        <v>2067</v>
      </c>
      <c r="BL77" s="167" t="s">
        <v>117</v>
      </c>
      <c r="BM77" s="167">
        <v>1</v>
      </c>
    </row>
    <row r="78" spans="1:65" x14ac:dyDescent="0.35">
      <c r="A78" s="17" t="s">
        <v>242</v>
      </c>
      <c r="B78" s="167" t="s">
        <v>120</v>
      </c>
      <c r="C78" s="167" t="s">
        <v>7340</v>
      </c>
      <c r="D78" s="167" t="s">
        <v>105</v>
      </c>
      <c r="E78" s="8">
        <v>3</v>
      </c>
      <c r="F78" s="155">
        <v>1</v>
      </c>
      <c r="G78" s="155">
        <v>1</v>
      </c>
      <c r="H78" s="167" t="s">
        <v>7341</v>
      </c>
      <c r="I78" s="167">
        <v>10</v>
      </c>
      <c r="J78" s="167">
        <v>1</v>
      </c>
      <c r="K78" s="167">
        <v>12</v>
      </c>
      <c r="L78" s="167">
        <v>600</v>
      </c>
      <c r="M78" s="167">
        <v>1</v>
      </c>
      <c r="N78" s="167">
        <v>100</v>
      </c>
      <c r="O78" s="167">
        <v>1</v>
      </c>
      <c r="P78" s="167">
        <v>150</v>
      </c>
      <c r="Q78" s="167">
        <v>255</v>
      </c>
      <c r="R78" s="167">
        <v>1</v>
      </c>
      <c r="S78" s="167" t="s">
        <v>116</v>
      </c>
      <c r="T78" s="167" t="s">
        <v>9857</v>
      </c>
      <c r="U78" s="167">
        <v>76</v>
      </c>
      <c r="V78" s="154" t="s">
        <v>243</v>
      </c>
      <c r="W78" s="167">
        <v>0</v>
      </c>
      <c r="X78" s="167">
        <v>0</v>
      </c>
      <c r="Y78" s="167">
        <v>1</v>
      </c>
      <c r="AB78" s="59" t="s">
        <v>6179</v>
      </c>
      <c r="AC78" s="167" t="s">
        <v>7371</v>
      </c>
      <c r="AD78" s="167" t="s">
        <v>1</v>
      </c>
      <c r="AE78" s="167">
        <v>25</v>
      </c>
      <c r="AF78" s="167">
        <v>95</v>
      </c>
      <c r="AG78" s="167">
        <v>150</v>
      </c>
      <c r="AH78" s="167">
        <v>200</v>
      </c>
      <c r="AI78" s="59" t="s">
        <v>6177</v>
      </c>
      <c r="AJ78" s="167">
        <v>100</v>
      </c>
      <c r="AK78" s="167">
        <v>1</v>
      </c>
      <c r="AL78" s="167">
        <v>500</v>
      </c>
      <c r="AM78" s="167">
        <v>12</v>
      </c>
      <c r="AN78" s="167">
        <v>6</v>
      </c>
      <c r="AO78" s="167">
        <v>12</v>
      </c>
      <c r="AP78" s="167">
        <v>6</v>
      </c>
      <c r="AQ78" s="167">
        <v>12</v>
      </c>
      <c r="AR78" s="167">
        <v>6</v>
      </c>
      <c r="AS78" s="167">
        <v>12</v>
      </c>
      <c r="AT78" s="167">
        <v>6</v>
      </c>
      <c r="AU78" s="167">
        <v>12</v>
      </c>
      <c r="AV78" s="167">
        <v>6</v>
      </c>
      <c r="AW78" s="167">
        <v>12</v>
      </c>
      <c r="AX78" s="167">
        <v>6</v>
      </c>
      <c r="AY78" s="167">
        <v>0</v>
      </c>
      <c r="AZ78" s="167">
        <v>0</v>
      </c>
      <c r="BB78" s="50" t="s">
        <v>3611</v>
      </c>
      <c r="BC78" s="167">
        <v>824</v>
      </c>
      <c r="BD78" s="107" t="s">
        <v>30</v>
      </c>
      <c r="BE78" s="167" t="s">
        <v>2899</v>
      </c>
      <c r="BF78" s="167" t="s">
        <v>41</v>
      </c>
      <c r="BG78" s="167" t="s">
        <v>116</v>
      </c>
      <c r="BH78" s="167" t="s">
        <v>7369</v>
      </c>
      <c r="BI78" s="167" t="s">
        <v>83</v>
      </c>
      <c r="BJ78" s="167" t="s">
        <v>90</v>
      </c>
      <c r="BK78" s="167" t="s">
        <v>2067</v>
      </c>
      <c r="BL78" s="167" t="s">
        <v>117</v>
      </c>
      <c r="BM78" s="167">
        <v>1</v>
      </c>
    </row>
    <row r="79" spans="1:65" x14ac:dyDescent="0.35">
      <c r="A79" s="17" t="s">
        <v>244</v>
      </c>
      <c r="B79" s="167" t="s">
        <v>120</v>
      </c>
      <c r="C79" s="167" t="s">
        <v>7340</v>
      </c>
      <c r="D79" s="167" t="s">
        <v>105</v>
      </c>
      <c r="E79" s="155">
        <v>2</v>
      </c>
      <c r="F79" s="155">
        <v>1</v>
      </c>
      <c r="G79" s="155">
        <v>1</v>
      </c>
      <c r="H79" s="167" t="s">
        <v>7341</v>
      </c>
      <c r="I79" s="167">
        <v>10</v>
      </c>
      <c r="J79" s="167">
        <v>1</v>
      </c>
      <c r="K79" s="167">
        <v>12</v>
      </c>
      <c r="L79" s="167">
        <v>600</v>
      </c>
      <c r="M79" s="167">
        <v>1</v>
      </c>
      <c r="N79" s="167">
        <v>100</v>
      </c>
      <c r="O79" s="167">
        <v>1</v>
      </c>
      <c r="P79" s="167">
        <v>150</v>
      </c>
      <c r="Q79" s="167">
        <v>255</v>
      </c>
      <c r="R79" s="167">
        <v>1</v>
      </c>
      <c r="S79" s="167" t="s">
        <v>116</v>
      </c>
      <c r="T79" s="167" t="s">
        <v>9858</v>
      </c>
      <c r="U79" s="167">
        <v>77</v>
      </c>
      <c r="V79" s="154" t="s">
        <v>245</v>
      </c>
      <c r="W79" s="167">
        <v>0</v>
      </c>
      <c r="X79" s="167">
        <v>0</v>
      </c>
      <c r="Y79" s="167">
        <v>1</v>
      </c>
      <c r="AB79" s="59" t="s">
        <v>811</v>
      </c>
      <c r="AC79" s="167" t="s">
        <v>7371</v>
      </c>
      <c r="AD79" s="167" t="s">
        <v>1</v>
      </c>
      <c r="AE79" s="167">
        <v>25</v>
      </c>
      <c r="AF79" s="167">
        <v>95</v>
      </c>
      <c r="AG79" s="167">
        <v>150</v>
      </c>
      <c r="AH79" s="167">
        <v>200</v>
      </c>
      <c r="AI79" s="59" t="s">
        <v>6176</v>
      </c>
      <c r="AJ79" s="167">
        <v>100</v>
      </c>
      <c r="AK79" s="167">
        <v>1</v>
      </c>
      <c r="AL79" s="167">
        <v>500</v>
      </c>
      <c r="AM79" s="167">
        <v>12</v>
      </c>
      <c r="AN79" s="167">
        <v>6</v>
      </c>
      <c r="AO79" s="167">
        <v>12</v>
      </c>
      <c r="AP79" s="167">
        <v>6</v>
      </c>
      <c r="AQ79" s="167">
        <v>12</v>
      </c>
      <c r="AR79" s="167">
        <v>6</v>
      </c>
      <c r="AS79" s="167">
        <v>12</v>
      </c>
      <c r="AT79" s="167">
        <v>6</v>
      </c>
      <c r="AU79" s="167">
        <v>12</v>
      </c>
      <c r="AV79" s="167">
        <v>6</v>
      </c>
      <c r="AW79" s="167">
        <v>12</v>
      </c>
      <c r="AX79" s="167">
        <v>6</v>
      </c>
      <c r="AY79" s="167">
        <v>0</v>
      </c>
      <c r="AZ79" s="167">
        <v>0</v>
      </c>
      <c r="BB79" s="50" t="s">
        <v>2074</v>
      </c>
      <c r="BC79" s="167">
        <v>825</v>
      </c>
      <c r="BD79" s="107" t="s">
        <v>30</v>
      </c>
      <c r="BE79" s="167" t="s">
        <v>2899</v>
      </c>
      <c r="BF79" s="167" t="s">
        <v>41</v>
      </c>
      <c r="BG79" s="167" t="s">
        <v>116</v>
      </c>
      <c r="BH79" s="167" t="s">
        <v>7369</v>
      </c>
      <c r="BI79" s="167" t="s">
        <v>83</v>
      </c>
      <c r="BJ79" s="167" t="s">
        <v>90</v>
      </c>
      <c r="BK79" s="167" t="s">
        <v>2067</v>
      </c>
      <c r="BL79" s="167" t="s">
        <v>117</v>
      </c>
      <c r="BM79" s="167">
        <v>1</v>
      </c>
    </row>
    <row r="80" spans="1:65" x14ac:dyDescent="0.35">
      <c r="A80" s="17" t="s">
        <v>6340</v>
      </c>
      <c r="B80" s="167" t="s">
        <v>120</v>
      </c>
      <c r="C80" s="167" t="s">
        <v>7340</v>
      </c>
      <c r="D80" s="167" t="s">
        <v>105</v>
      </c>
      <c r="E80" s="155">
        <v>2</v>
      </c>
      <c r="F80" s="155">
        <v>1</v>
      </c>
      <c r="G80" s="155">
        <v>1</v>
      </c>
      <c r="H80" s="167" t="s">
        <v>7341</v>
      </c>
      <c r="I80" s="167">
        <v>10</v>
      </c>
      <c r="J80" s="167">
        <v>1</v>
      </c>
      <c r="K80" s="167">
        <v>12</v>
      </c>
      <c r="L80" s="167">
        <v>600</v>
      </c>
      <c r="M80" s="167">
        <v>1</v>
      </c>
      <c r="N80" s="167">
        <v>100</v>
      </c>
      <c r="O80" s="167">
        <v>1</v>
      </c>
      <c r="P80" s="167">
        <v>150</v>
      </c>
      <c r="Q80" s="167">
        <v>255</v>
      </c>
      <c r="R80" s="167">
        <v>1</v>
      </c>
      <c r="S80" s="167" t="s">
        <v>116</v>
      </c>
      <c r="T80" s="167" t="s">
        <v>9859</v>
      </c>
      <c r="U80" s="167">
        <v>78</v>
      </c>
      <c r="V80" s="162" t="s">
        <v>6341</v>
      </c>
      <c r="W80" s="167">
        <v>0</v>
      </c>
      <c r="X80" s="167">
        <v>0</v>
      </c>
      <c r="Y80" s="167">
        <v>1</v>
      </c>
      <c r="AB80" s="59" t="s">
        <v>6180</v>
      </c>
      <c r="AC80" s="167" t="s">
        <v>7371</v>
      </c>
      <c r="AD80" s="167" t="s">
        <v>1</v>
      </c>
      <c r="AE80" s="167">
        <v>25</v>
      </c>
      <c r="AF80" s="167">
        <v>95</v>
      </c>
      <c r="AG80" s="167">
        <v>150</v>
      </c>
      <c r="AH80" s="167">
        <v>200</v>
      </c>
      <c r="AI80" s="59" t="s">
        <v>6176</v>
      </c>
      <c r="AJ80" s="167">
        <v>100</v>
      </c>
      <c r="AK80" s="167">
        <v>1</v>
      </c>
      <c r="AL80" s="167">
        <v>500</v>
      </c>
      <c r="AM80" s="167">
        <v>12</v>
      </c>
      <c r="AN80" s="167">
        <v>6</v>
      </c>
      <c r="AO80" s="167">
        <v>12</v>
      </c>
      <c r="AP80" s="167">
        <v>6</v>
      </c>
      <c r="AQ80" s="167">
        <v>12</v>
      </c>
      <c r="AR80" s="167">
        <v>6</v>
      </c>
      <c r="AS80" s="167">
        <v>12</v>
      </c>
      <c r="AT80" s="167">
        <v>6</v>
      </c>
      <c r="AU80" s="167">
        <v>12</v>
      </c>
      <c r="AV80" s="167">
        <v>6</v>
      </c>
      <c r="AW80" s="167">
        <v>12</v>
      </c>
      <c r="AX80" s="167">
        <v>6</v>
      </c>
      <c r="AY80" s="167">
        <v>0</v>
      </c>
      <c r="AZ80" s="167">
        <v>0</v>
      </c>
      <c r="BB80" s="50" t="s">
        <v>2076</v>
      </c>
      <c r="BC80" s="167">
        <v>826</v>
      </c>
      <c r="BD80" s="107" t="s">
        <v>30</v>
      </c>
      <c r="BE80" s="167" t="s">
        <v>2899</v>
      </c>
      <c r="BF80" s="167" t="s">
        <v>41</v>
      </c>
      <c r="BG80" s="167" t="s">
        <v>116</v>
      </c>
      <c r="BH80" s="167" t="s">
        <v>7369</v>
      </c>
      <c r="BI80" s="167" t="s">
        <v>83</v>
      </c>
      <c r="BJ80" s="167" t="s">
        <v>90</v>
      </c>
      <c r="BK80" s="167" t="s">
        <v>2067</v>
      </c>
      <c r="BL80" s="167" t="s">
        <v>117</v>
      </c>
      <c r="BM80" s="167">
        <v>1</v>
      </c>
    </row>
    <row r="81" spans="1:65" x14ac:dyDescent="0.35">
      <c r="A81" s="17" t="s">
        <v>246</v>
      </c>
      <c r="B81" s="167" t="s">
        <v>120</v>
      </c>
      <c r="C81" s="167" t="s">
        <v>7340</v>
      </c>
      <c r="D81" s="167" t="s">
        <v>105</v>
      </c>
      <c r="E81" s="8">
        <v>3</v>
      </c>
      <c r="F81" s="155">
        <v>1</v>
      </c>
      <c r="G81" s="155">
        <v>1</v>
      </c>
      <c r="H81" s="167" t="s">
        <v>7341</v>
      </c>
      <c r="I81" s="167">
        <v>10</v>
      </c>
      <c r="J81" s="167">
        <v>1</v>
      </c>
      <c r="K81" s="167">
        <v>12</v>
      </c>
      <c r="L81" s="167">
        <v>600</v>
      </c>
      <c r="M81" s="167">
        <v>1</v>
      </c>
      <c r="N81" s="167">
        <v>100</v>
      </c>
      <c r="O81" s="167">
        <v>1</v>
      </c>
      <c r="P81" s="167">
        <v>150</v>
      </c>
      <c r="Q81" s="167">
        <v>255</v>
      </c>
      <c r="R81" s="167">
        <v>1</v>
      </c>
      <c r="S81" s="167" t="s">
        <v>116</v>
      </c>
      <c r="T81" s="167" t="s">
        <v>9860</v>
      </c>
      <c r="U81" s="167">
        <v>79</v>
      </c>
      <c r="V81" s="154" t="s">
        <v>3229</v>
      </c>
      <c r="W81" s="167">
        <v>0</v>
      </c>
      <c r="X81" s="167">
        <v>0</v>
      </c>
      <c r="Y81" s="167">
        <v>1</v>
      </c>
      <c r="AB81" s="59" t="s">
        <v>6203</v>
      </c>
      <c r="AC81" s="167" t="s">
        <v>7371</v>
      </c>
      <c r="AD81" s="167" t="s">
        <v>1</v>
      </c>
      <c r="AE81" s="167">
        <v>25</v>
      </c>
      <c r="AF81" s="167">
        <v>95</v>
      </c>
      <c r="AG81" s="167">
        <v>150</v>
      </c>
      <c r="AH81" s="167">
        <v>200</v>
      </c>
      <c r="AI81" s="59" t="s">
        <v>6204</v>
      </c>
      <c r="AJ81" s="167">
        <v>100</v>
      </c>
      <c r="AK81" s="167">
        <v>1</v>
      </c>
      <c r="AL81" s="167">
        <v>500</v>
      </c>
      <c r="AM81" s="167">
        <v>12</v>
      </c>
      <c r="AN81" s="167">
        <v>6</v>
      </c>
      <c r="AO81" s="167">
        <v>12</v>
      </c>
      <c r="AP81" s="167">
        <v>6</v>
      </c>
      <c r="AQ81" s="167">
        <v>12</v>
      </c>
      <c r="AR81" s="167">
        <v>6</v>
      </c>
      <c r="AS81" s="167">
        <v>12</v>
      </c>
      <c r="AT81" s="167">
        <v>6</v>
      </c>
      <c r="AU81" s="167">
        <v>12</v>
      </c>
      <c r="AV81" s="167">
        <v>6</v>
      </c>
      <c r="AW81" s="167">
        <v>12</v>
      </c>
      <c r="AX81" s="167">
        <v>6</v>
      </c>
      <c r="AY81" s="167">
        <v>0</v>
      </c>
      <c r="AZ81" s="167">
        <v>0</v>
      </c>
      <c r="BB81" s="50" t="s">
        <v>3707</v>
      </c>
      <c r="BC81" s="167">
        <v>827</v>
      </c>
      <c r="BD81" s="107" t="s">
        <v>31</v>
      </c>
      <c r="BE81" s="167" t="s">
        <v>2899</v>
      </c>
      <c r="BF81" s="167" t="s">
        <v>41</v>
      </c>
      <c r="BG81" s="167" t="s">
        <v>116</v>
      </c>
      <c r="BH81" s="167" t="s">
        <v>7369</v>
      </c>
      <c r="BI81" s="167" t="s">
        <v>83</v>
      </c>
      <c r="BJ81" s="167" t="s">
        <v>90</v>
      </c>
      <c r="BK81" s="167" t="s">
        <v>2067</v>
      </c>
      <c r="BL81" s="167" t="s">
        <v>117</v>
      </c>
      <c r="BM81" s="167">
        <v>1</v>
      </c>
    </row>
    <row r="82" spans="1:65" x14ac:dyDescent="0.35">
      <c r="A82" s="17" t="s">
        <v>247</v>
      </c>
      <c r="B82" s="167" t="s">
        <v>120</v>
      </c>
      <c r="C82" s="167" t="s">
        <v>7340</v>
      </c>
      <c r="D82" s="167" t="s">
        <v>105</v>
      </c>
      <c r="E82" s="8">
        <v>3</v>
      </c>
      <c r="F82" s="155">
        <v>1</v>
      </c>
      <c r="G82" s="155">
        <v>1</v>
      </c>
      <c r="H82" s="167" t="s">
        <v>7341</v>
      </c>
      <c r="I82" s="167">
        <v>10</v>
      </c>
      <c r="J82" s="167">
        <v>1</v>
      </c>
      <c r="K82" s="167">
        <v>12</v>
      </c>
      <c r="L82" s="167">
        <v>600</v>
      </c>
      <c r="M82" s="167">
        <v>1</v>
      </c>
      <c r="N82" s="167">
        <v>100</v>
      </c>
      <c r="O82" s="167">
        <v>1</v>
      </c>
      <c r="P82" s="167">
        <v>150</v>
      </c>
      <c r="Q82" s="167">
        <v>255</v>
      </c>
      <c r="R82" s="167">
        <v>1</v>
      </c>
      <c r="S82" s="167" t="s">
        <v>116</v>
      </c>
      <c r="T82" s="167" t="s">
        <v>9861</v>
      </c>
      <c r="U82" s="167">
        <v>80</v>
      </c>
      <c r="V82" s="154" t="s">
        <v>3229</v>
      </c>
      <c r="W82" s="167">
        <v>0</v>
      </c>
      <c r="X82" s="167">
        <v>0</v>
      </c>
      <c r="Y82" s="167">
        <v>1</v>
      </c>
      <c r="AB82" s="167" t="s">
        <v>7377</v>
      </c>
      <c r="AC82" s="167" t="s">
        <v>7371</v>
      </c>
      <c r="AD82" s="167" t="s">
        <v>1</v>
      </c>
      <c r="AE82" s="167">
        <v>25</v>
      </c>
      <c r="AF82" s="167">
        <v>95</v>
      </c>
      <c r="AG82" s="167">
        <v>150</v>
      </c>
      <c r="AH82" s="167">
        <v>200</v>
      </c>
      <c r="AI82" s="167" t="s">
        <v>10</v>
      </c>
      <c r="AJ82" s="167">
        <v>100</v>
      </c>
      <c r="AK82" s="167">
        <v>1</v>
      </c>
      <c r="AL82" s="167">
        <v>500</v>
      </c>
      <c r="AM82" s="167">
        <v>12</v>
      </c>
      <c r="AN82" s="167">
        <v>6</v>
      </c>
      <c r="AO82" s="167">
        <v>12</v>
      </c>
      <c r="AP82" s="167">
        <v>6</v>
      </c>
      <c r="AQ82" s="167">
        <v>12</v>
      </c>
      <c r="AR82" s="167">
        <v>6</v>
      </c>
      <c r="AS82" s="167">
        <v>12</v>
      </c>
      <c r="AT82" s="167">
        <v>6</v>
      </c>
      <c r="AU82" s="167">
        <v>12</v>
      </c>
      <c r="AV82" s="167">
        <v>6</v>
      </c>
      <c r="AW82" s="167">
        <v>12</v>
      </c>
      <c r="AX82" s="167">
        <v>6</v>
      </c>
      <c r="AY82" s="167">
        <v>0</v>
      </c>
      <c r="AZ82" s="167">
        <v>0</v>
      </c>
      <c r="BB82" s="50" t="s">
        <v>5265</v>
      </c>
      <c r="BC82" s="167">
        <v>828</v>
      </c>
      <c r="BD82" s="107" t="s">
        <v>6179</v>
      </c>
      <c r="BE82" s="167" t="s">
        <v>2899</v>
      </c>
      <c r="BF82" s="167" t="s">
        <v>41</v>
      </c>
      <c r="BG82" s="167" t="s">
        <v>116</v>
      </c>
      <c r="BH82" s="167" t="s">
        <v>7369</v>
      </c>
      <c r="BI82" s="167" t="s">
        <v>83</v>
      </c>
      <c r="BJ82" s="167" t="s">
        <v>90</v>
      </c>
      <c r="BK82" s="167" t="s">
        <v>2067</v>
      </c>
      <c r="BL82" s="167" t="s">
        <v>117</v>
      </c>
      <c r="BM82" s="167">
        <v>1</v>
      </c>
    </row>
    <row r="83" spans="1:65" x14ac:dyDescent="0.35">
      <c r="A83" s="17" t="s">
        <v>248</v>
      </c>
      <c r="B83" s="167" t="s">
        <v>120</v>
      </c>
      <c r="C83" s="167" t="s">
        <v>7340</v>
      </c>
      <c r="D83" s="167" t="s">
        <v>105</v>
      </c>
      <c r="E83" s="8">
        <v>3</v>
      </c>
      <c r="F83" s="155">
        <v>1</v>
      </c>
      <c r="G83" s="155">
        <v>1</v>
      </c>
      <c r="H83" s="167" t="s">
        <v>7341</v>
      </c>
      <c r="I83" s="167">
        <v>10</v>
      </c>
      <c r="J83" s="167">
        <v>1</v>
      </c>
      <c r="K83" s="167">
        <v>12</v>
      </c>
      <c r="L83" s="167">
        <v>600</v>
      </c>
      <c r="M83" s="167">
        <v>1</v>
      </c>
      <c r="N83" s="167">
        <v>100</v>
      </c>
      <c r="O83" s="167">
        <v>1</v>
      </c>
      <c r="P83" s="167">
        <v>150</v>
      </c>
      <c r="Q83" s="167">
        <v>255</v>
      </c>
      <c r="R83" s="167">
        <v>1</v>
      </c>
      <c r="S83" s="167" t="s">
        <v>116</v>
      </c>
      <c r="T83" s="167" t="s">
        <v>9862</v>
      </c>
      <c r="U83" s="167">
        <v>81</v>
      </c>
      <c r="V83" s="154" t="s">
        <v>3229</v>
      </c>
      <c r="W83" s="167">
        <v>0</v>
      </c>
      <c r="X83" s="167">
        <v>0</v>
      </c>
      <c r="Y83" s="167">
        <v>1</v>
      </c>
      <c r="AB83" s="167" t="s">
        <v>7376</v>
      </c>
      <c r="AC83" s="167" t="s">
        <v>7371</v>
      </c>
      <c r="AD83" s="167" t="s">
        <v>1</v>
      </c>
      <c r="AE83" s="167">
        <v>21</v>
      </c>
      <c r="AF83" s="167">
        <v>75</v>
      </c>
      <c r="AG83" s="167">
        <v>150</v>
      </c>
      <c r="AH83" s="167">
        <v>200</v>
      </c>
      <c r="AI83" s="167" t="s">
        <v>10</v>
      </c>
      <c r="AJ83" s="167">
        <v>100</v>
      </c>
      <c r="AK83" s="167">
        <v>1</v>
      </c>
      <c r="AL83" s="167">
        <v>600</v>
      </c>
      <c r="AM83" s="167">
        <v>12</v>
      </c>
      <c r="AN83" s="167">
        <v>6</v>
      </c>
      <c r="AO83" s="167">
        <v>12</v>
      </c>
      <c r="AP83" s="167">
        <v>6</v>
      </c>
      <c r="AQ83" s="167">
        <v>12</v>
      </c>
      <c r="AR83" s="167">
        <v>6</v>
      </c>
      <c r="AS83" s="167">
        <v>12</v>
      </c>
      <c r="AT83" s="167">
        <v>6</v>
      </c>
      <c r="AU83" s="167">
        <v>12</v>
      </c>
      <c r="AV83" s="167">
        <v>6</v>
      </c>
      <c r="AW83" s="167">
        <v>12</v>
      </c>
      <c r="AX83" s="167">
        <v>6</v>
      </c>
      <c r="AY83" s="167">
        <v>0</v>
      </c>
      <c r="AZ83" s="167">
        <v>0</v>
      </c>
      <c r="BB83" s="341" t="s">
        <v>2239</v>
      </c>
      <c r="BC83" s="167">
        <v>829</v>
      </c>
      <c r="BD83" s="263" t="s">
        <v>27</v>
      </c>
      <c r="BE83" s="167" t="s">
        <v>2899</v>
      </c>
      <c r="BF83" s="167" t="s">
        <v>41</v>
      </c>
      <c r="BG83" s="167" t="s">
        <v>116</v>
      </c>
      <c r="BH83" s="167" t="s">
        <v>7369</v>
      </c>
      <c r="BI83" s="167" t="s">
        <v>83</v>
      </c>
      <c r="BJ83" s="167" t="s">
        <v>90</v>
      </c>
      <c r="BK83" s="167" t="s">
        <v>2067</v>
      </c>
      <c r="BL83" s="167" t="s">
        <v>117</v>
      </c>
      <c r="BM83" s="167">
        <v>1</v>
      </c>
    </row>
    <row r="84" spans="1:65" x14ac:dyDescent="0.35">
      <c r="A84" s="17" t="s">
        <v>249</v>
      </c>
      <c r="B84" s="167" t="s">
        <v>120</v>
      </c>
      <c r="C84" s="167" t="s">
        <v>7340</v>
      </c>
      <c r="D84" s="167" t="s">
        <v>105</v>
      </c>
      <c r="E84" s="8">
        <v>3</v>
      </c>
      <c r="F84" s="155">
        <v>1</v>
      </c>
      <c r="G84" s="155">
        <v>1</v>
      </c>
      <c r="H84" s="167" t="s">
        <v>7341</v>
      </c>
      <c r="I84" s="167">
        <v>10</v>
      </c>
      <c r="J84" s="167">
        <v>1</v>
      </c>
      <c r="K84" s="167">
        <v>12</v>
      </c>
      <c r="L84" s="167">
        <v>600</v>
      </c>
      <c r="M84" s="167">
        <v>1</v>
      </c>
      <c r="N84" s="167">
        <v>100</v>
      </c>
      <c r="O84" s="167">
        <v>1</v>
      </c>
      <c r="P84" s="167">
        <v>150</v>
      </c>
      <c r="Q84" s="167">
        <v>255</v>
      </c>
      <c r="R84" s="167">
        <v>1</v>
      </c>
      <c r="S84" s="167" t="s">
        <v>116</v>
      </c>
      <c r="T84" s="167" t="s">
        <v>9863</v>
      </c>
      <c r="U84" s="167">
        <v>82</v>
      </c>
      <c r="V84" s="154" t="s">
        <v>3229</v>
      </c>
      <c r="W84" s="167">
        <v>0</v>
      </c>
      <c r="X84" s="167">
        <v>0</v>
      </c>
      <c r="Y84" s="167">
        <v>1</v>
      </c>
      <c r="AB84" s="167" t="s">
        <v>9</v>
      </c>
      <c r="AC84" s="167" t="s">
        <v>7366</v>
      </c>
      <c r="AD84" s="167" t="s">
        <v>1</v>
      </c>
      <c r="AE84" s="167">
        <v>4</v>
      </c>
      <c r="AF84" s="167">
        <v>75</v>
      </c>
      <c r="AG84" s="167">
        <v>3000</v>
      </c>
      <c r="AH84" s="167">
        <v>200</v>
      </c>
      <c r="AI84" s="167" t="s">
        <v>7375</v>
      </c>
      <c r="AJ84" s="167">
        <v>50</v>
      </c>
      <c r="AK84" s="167">
        <v>1</v>
      </c>
      <c r="AL84" s="167">
        <v>4000</v>
      </c>
      <c r="AM84" s="167">
        <v>4</v>
      </c>
      <c r="AN84" s="167">
        <v>1</v>
      </c>
      <c r="AO84" s="167">
        <v>4</v>
      </c>
      <c r="AP84" s="167">
        <v>1</v>
      </c>
      <c r="AQ84" s="167">
        <v>4</v>
      </c>
      <c r="AR84" s="167">
        <v>1</v>
      </c>
      <c r="AS84" s="167">
        <v>4</v>
      </c>
      <c r="AT84" s="167">
        <v>1</v>
      </c>
      <c r="AU84" s="167">
        <v>4</v>
      </c>
      <c r="AV84" s="167">
        <v>1</v>
      </c>
      <c r="AW84" s="167">
        <v>4</v>
      </c>
      <c r="AX84" s="167">
        <v>1</v>
      </c>
      <c r="AY84" s="167">
        <v>0</v>
      </c>
      <c r="AZ84" s="167">
        <v>0</v>
      </c>
      <c r="BB84" s="50" t="s">
        <v>2241</v>
      </c>
      <c r="BC84" s="167">
        <v>830</v>
      </c>
      <c r="BD84" s="107" t="s">
        <v>15</v>
      </c>
      <c r="BE84" s="167" t="s">
        <v>2899</v>
      </c>
      <c r="BF84" s="167" t="s">
        <v>41</v>
      </c>
      <c r="BG84" s="167" t="s">
        <v>116</v>
      </c>
      <c r="BH84" s="167" t="s">
        <v>7369</v>
      </c>
      <c r="BI84" s="167" t="s">
        <v>83</v>
      </c>
      <c r="BJ84" s="167" t="s">
        <v>90</v>
      </c>
      <c r="BK84" s="167" t="s">
        <v>2067</v>
      </c>
      <c r="BL84" s="167" t="s">
        <v>117</v>
      </c>
      <c r="BM84" s="167">
        <v>1</v>
      </c>
    </row>
    <row r="85" spans="1:65" x14ac:dyDescent="0.35">
      <c r="A85" s="17" t="s">
        <v>250</v>
      </c>
      <c r="B85" s="167" t="s">
        <v>120</v>
      </c>
      <c r="C85" s="167" t="s">
        <v>7340</v>
      </c>
      <c r="D85" s="167" t="s">
        <v>105</v>
      </c>
      <c r="E85" s="8">
        <v>3</v>
      </c>
      <c r="F85" s="155">
        <v>1</v>
      </c>
      <c r="G85" s="155">
        <v>1</v>
      </c>
      <c r="H85" s="167" t="s">
        <v>7341</v>
      </c>
      <c r="I85" s="167">
        <v>10</v>
      </c>
      <c r="J85" s="167">
        <v>1</v>
      </c>
      <c r="K85" s="167">
        <v>12</v>
      </c>
      <c r="L85" s="167">
        <v>600</v>
      </c>
      <c r="M85" s="167">
        <v>1</v>
      </c>
      <c r="N85" s="167">
        <v>100</v>
      </c>
      <c r="O85" s="167">
        <v>1</v>
      </c>
      <c r="P85" s="167">
        <v>150</v>
      </c>
      <c r="Q85" s="167">
        <v>255</v>
      </c>
      <c r="R85" s="167">
        <v>1</v>
      </c>
      <c r="S85" s="167" t="s">
        <v>116</v>
      </c>
      <c r="T85" s="167" t="s">
        <v>9864</v>
      </c>
      <c r="U85" s="167">
        <v>83</v>
      </c>
      <c r="V85" s="154" t="s">
        <v>3229</v>
      </c>
      <c r="W85" s="167">
        <v>0</v>
      </c>
      <c r="X85" s="167">
        <v>0</v>
      </c>
      <c r="Y85" s="167">
        <v>1</v>
      </c>
      <c r="AB85" s="59" t="s">
        <v>6344</v>
      </c>
      <c r="AC85" s="167" t="s">
        <v>7371</v>
      </c>
      <c r="AD85" s="167" t="s">
        <v>1</v>
      </c>
      <c r="AE85" s="167">
        <v>25</v>
      </c>
      <c r="AF85" s="167">
        <v>95</v>
      </c>
      <c r="AG85" s="167">
        <v>150</v>
      </c>
      <c r="AH85" s="167">
        <v>200</v>
      </c>
      <c r="AI85" s="59" t="s">
        <v>6345</v>
      </c>
      <c r="AJ85" s="167">
        <v>100</v>
      </c>
      <c r="AK85" s="167">
        <v>1</v>
      </c>
      <c r="AL85" s="167">
        <v>500</v>
      </c>
      <c r="AM85" s="167">
        <v>12</v>
      </c>
      <c r="AN85" s="167">
        <v>6</v>
      </c>
      <c r="AO85" s="167">
        <v>12</v>
      </c>
      <c r="AP85" s="167">
        <v>6</v>
      </c>
      <c r="AQ85" s="167">
        <v>12</v>
      </c>
      <c r="AR85" s="167">
        <v>6</v>
      </c>
      <c r="AS85" s="167">
        <v>12</v>
      </c>
      <c r="AT85" s="167">
        <v>6</v>
      </c>
      <c r="AU85" s="167">
        <v>12</v>
      </c>
      <c r="AV85" s="167">
        <v>6</v>
      </c>
      <c r="AW85" s="167">
        <v>12</v>
      </c>
      <c r="AX85" s="167">
        <v>6</v>
      </c>
      <c r="AY85" s="167">
        <v>0</v>
      </c>
      <c r="AZ85" s="167">
        <v>0</v>
      </c>
      <c r="BB85" s="50" t="s">
        <v>2080</v>
      </c>
      <c r="BC85" s="167">
        <v>831</v>
      </c>
      <c r="BD85" s="107" t="s">
        <v>31</v>
      </c>
      <c r="BE85" s="167" t="s">
        <v>2899</v>
      </c>
      <c r="BF85" s="167" t="s">
        <v>41</v>
      </c>
      <c r="BG85" s="167" t="s">
        <v>116</v>
      </c>
      <c r="BH85" s="167" t="s">
        <v>7369</v>
      </c>
      <c r="BI85" s="167" t="s">
        <v>83</v>
      </c>
      <c r="BJ85" s="167" t="s">
        <v>90</v>
      </c>
      <c r="BK85" s="167" t="s">
        <v>2067</v>
      </c>
      <c r="BL85" s="167" t="s">
        <v>117</v>
      </c>
      <c r="BM85" s="167">
        <v>1</v>
      </c>
    </row>
    <row r="86" spans="1:65" x14ac:dyDescent="0.35">
      <c r="A86" s="17" t="s">
        <v>6569</v>
      </c>
      <c r="B86" s="167" t="s">
        <v>120</v>
      </c>
      <c r="C86" s="167" t="s">
        <v>7340</v>
      </c>
      <c r="D86" s="167" t="s">
        <v>105</v>
      </c>
      <c r="E86" s="8">
        <v>3</v>
      </c>
      <c r="F86" s="155">
        <v>1</v>
      </c>
      <c r="G86" s="155">
        <v>1</v>
      </c>
      <c r="H86" s="167" t="s">
        <v>7341</v>
      </c>
      <c r="I86" s="167">
        <v>10</v>
      </c>
      <c r="J86" s="167">
        <v>1</v>
      </c>
      <c r="K86" s="167">
        <v>12</v>
      </c>
      <c r="L86" s="167">
        <v>600</v>
      </c>
      <c r="M86" s="167">
        <v>1</v>
      </c>
      <c r="N86" s="167">
        <v>100</v>
      </c>
      <c r="O86" s="167">
        <v>1</v>
      </c>
      <c r="P86" s="167">
        <v>150</v>
      </c>
      <c r="Q86" s="167">
        <v>255</v>
      </c>
      <c r="R86" s="167">
        <v>1</v>
      </c>
      <c r="S86" s="167" t="s">
        <v>116</v>
      </c>
      <c r="T86" s="167" t="s">
        <v>9865</v>
      </c>
      <c r="U86" s="167">
        <v>84</v>
      </c>
      <c r="V86" s="154" t="s">
        <v>3229</v>
      </c>
      <c r="W86" s="167">
        <v>0</v>
      </c>
      <c r="X86" s="167">
        <v>0</v>
      </c>
      <c r="Y86" s="167">
        <v>1</v>
      </c>
      <c r="AB86" s="59" t="s">
        <v>4876</v>
      </c>
      <c r="AC86" s="167" t="s">
        <v>7371</v>
      </c>
      <c r="AD86" s="167" t="s">
        <v>1</v>
      </c>
      <c r="AE86" s="167">
        <v>25</v>
      </c>
      <c r="AF86" s="167">
        <v>95</v>
      </c>
      <c r="AG86" s="167">
        <v>150</v>
      </c>
      <c r="AH86" s="167">
        <v>200</v>
      </c>
      <c r="AI86" s="59" t="s">
        <v>4877</v>
      </c>
      <c r="AJ86" s="167">
        <v>100</v>
      </c>
      <c r="AK86" s="167">
        <v>1</v>
      </c>
      <c r="AL86" s="167">
        <v>500</v>
      </c>
      <c r="AM86" s="167">
        <v>12</v>
      </c>
      <c r="AN86" s="167">
        <v>6</v>
      </c>
      <c r="AO86" s="167">
        <v>12</v>
      </c>
      <c r="AP86" s="167">
        <v>6</v>
      </c>
      <c r="AQ86" s="167">
        <v>12</v>
      </c>
      <c r="AR86" s="167">
        <v>6</v>
      </c>
      <c r="AS86" s="167">
        <v>12</v>
      </c>
      <c r="AT86" s="167">
        <v>6</v>
      </c>
      <c r="AU86" s="167">
        <v>12</v>
      </c>
      <c r="AV86" s="167">
        <v>6</v>
      </c>
      <c r="AW86" s="167">
        <v>12</v>
      </c>
      <c r="AX86" s="167">
        <v>6</v>
      </c>
      <c r="AY86" s="167">
        <v>0</v>
      </c>
      <c r="AZ86" s="167">
        <v>0</v>
      </c>
      <c r="BB86" s="50" t="s">
        <v>2086</v>
      </c>
      <c r="BC86" s="167">
        <v>832</v>
      </c>
      <c r="BD86" s="107" t="s">
        <v>31</v>
      </c>
      <c r="BE86" s="167" t="s">
        <v>2899</v>
      </c>
      <c r="BF86" s="167" t="s">
        <v>41</v>
      </c>
      <c r="BG86" s="167" t="s">
        <v>116</v>
      </c>
      <c r="BH86" s="167" t="s">
        <v>7369</v>
      </c>
      <c r="BI86" s="167" t="s">
        <v>83</v>
      </c>
      <c r="BJ86" s="167" t="s">
        <v>90</v>
      </c>
      <c r="BK86" s="167" t="s">
        <v>2067</v>
      </c>
      <c r="BL86" s="167" t="s">
        <v>117</v>
      </c>
      <c r="BM86" s="167">
        <v>1</v>
      </c>
    </row>
    <row r="87" spans="1:65" x14ac:dyDescent="0.35">
      <c r="A87" s="17" t="s">
        <v>251</v>
      </c>
      <c r="B87" s="167" t="s">
        <v>120</v>
      </c>
      <c r="C87" s="167" t="s">
        <v>7340</v>
      </c>
      <c r="D87" s="167" t="s">
        <v>105</v>
      </c>
      <c r="E87" s="155">
        <v>2</v>
      </c>
      <c r="F87" s="155">
        <v>1</v>
      </c>
      <c r="G87" s="155">
        <v>1</v>
      </c>
      <c r="H87" s="167" t="s">
        <v>7341</v>
      </c>
      <c r="I87" s="167">
        <v>10</v>
      </c>
      <c r="J87" s="167">
        <v>1</v>
      </c>
      <c r="K87" s="167">
        <v>12</v>
      </c>
      <c r="L87" s="167">
        <v>600</v>
      </c>
      <c r="M87" s="167">
        <v>1</v>
      </c>
      <c r="N87" s="167">
        <v>100</v>
      </c>
      <c r="O87" s="167">
        <v>1</v>
      </c>
      <c r="P87" s="167">
        <v>150</v>
      </c>
      <c r="Q87" s="167">
        <v>255</v>
      </c>
      <c r="R87" s="167">
        <v>1</v>
      </c>
      <c r="S87" s="167" t="s">
        <v>116</v>
      </c>
      <c r="T87" s="167" t="s">
        <v>9866</v>
      </c>
      <c r="U87" s="167">
        <v>85</v>
      </c>
      <c r="V87" s="154" t="s">
        <v>252</v>
      </c>
      <c r="W87" s="167">
        <v>0</v>
      </c>
      <c r="X87" s="167">
        <v>0</v>
      </c>
      <c r="Y87" s="167">
        <v>1</v>
      </c>
      <c r="AB87" s="59" t="s">
        <v>4863</v>
      </c>
      <c r="AC87" s="167" t="s">
        <v>7371</v>
      </c>
      <c r="AD87" s="167" t="s">
        <v>1</v>
      </c>
      <c r="AE87" s="167">
        <v>25</v>
      </c>
      <c r="AF87" s="167">
        <v>95</v>
      </c>
      <c r="AG87" s="167">
        <v>150</v>
      </c>
      <c r="AH87" s="167">
        <v>200</v>
      </c>
      <c r="AI87" s="59" t="s">
        <v>4864</v>
      </c>
      <c r="AJ87" s="167">
        <v>100</v>
      </c>
      <c r="AK87" s="167">
        <v>1</v>
      </c>
      <c r="AL87" s="167">
        <v>500</v>
      </c>
      <c r="AM87" s="167">
        <v>12</v>
      </c>
      <c r="AN87" s="167">
        <v>6</v>
      </c>
      <c r="AO87" s="167">
        <v>12</v>
      </c>
      <c r="AP87" s="167">
        <v>6</v>
      </c>
      <c r="AQ87" s="167">
        <v>12</v>
      </c>
      <c r="AR87" s="167">
        <v>6</v>
      </c>
      <c r="AS87" s="167">
        <v>12</v>
      </c>
      <c r="AT87" s="167">
        <v>6</v>
      </c>
      <c r="AU87" s="167">
        <v>12</v>
      </c>
      <c r="AV87" s="167">
        <v>6</v>
      </c>
      <c r="AW87" s="167">
        <v>12</v>
      </c>
      <c r="AX87" s="167">
        <v>6</v>
      </c>
      <c r="AY87" s="167">
        <v>0</v>
      </c>
      <c r="AZ87" s="167">
        <v>0</v>
      </c>
      <c r="BB87" s="50" t="s">
        <v>5802</v>
      </c>
      <c r="BC87" s="167">
        <v>833</v>
      </c>
      <c r="BD87" s="107" t="s">
        <v>5088</v>
      </c>
      <c r="BE87" s="167" t="s">
        <v>2899</v>
      </c>
      <c r="BF87" s="167" t="s">
        <v>41</v>
      </c>
      <c r="BG87" s="167" t="s">
        <v>116</v>
      </c>
      <c r="BH87" s="167" t="s">
        <v>7369</v>
      </c>
      <c r="BI87" s="167" t="s">
        <v>83</v>
      </c>
      <c r="BJ87" s="167" t="s">
        <v>90</v>
      </c>
      <c r="BK87" s="167" t="s">
        <v>2067</v>
      </c>
      <c r="BL87" s="167" t="s">
        <v>117</v>
      </c>
      <c r="BM87" s="167">
        <v>1</v>
      </c>
    </row>
    <row r="88" spans="1:65" x14ac:dyDescent="0.35">
      <c r="A88" s="17" t="s">
        <v>253</v>
      </c>
      <c r="B88" s="167" t="s">
        <v>120</v>
      </c>
      <c r="C88" s="167" t="s">
        <v>7340</v>
      </c>
      <c r="D88" s="167" t="s">
        <v>105</v>
      </c>
      <c r="E88" s="155">
        <v>2</v>
      </c>
      <c r="F88" s="155">
        <v>2</v>
      </c>
      <c r="G88" s="155">
        <v>2</v>
      </c>
      <c r="H88" s="167" t="s">
        <v>7341</v>
      </c>
      <c r="I88" s="167">
        <v>10</v>
      </c>
      <c r="J88" s="167">
        <v>1</v>
      </c>
      <c r="K88" s="167">
        <v>12</v>
      </c>
      <c r="L88" s="167">
        <v>600</v>
      </c>
      <c r="M88" s="167">
        <v>1</v>
      </c>
      <c r="N88" s="167">
        <v>100</v>
      </c>
      <c r="O88" s="167">
        <v>1</v>
      </c>
      <c r="P88" s="167">
        <v>150</v>
      </c>
      <c r="Q88" s="167">
        <v>255</v>
      </c>
      <c r="R88" s="167">
        <v>1</v>
      </c>
      <c r="S88" s="167" t="s">
        <v>116</v>
      </c>
      <c r="T88" s="167" t="s">
        <v>9867</v>
      </c>
      <c r="U88" s="167">
        <v>86</v>
      </c>
      <c r="V88" s="154" t="s">
        <v>254</v>
      </c>
      <c r="W88" s="167">
        <v>0</v>
      </c>
      <c r="X88" s="167">
        <v>0</v>
      </c>
      <c r="Y88" s="167">
        <v>1</v>
      </c>
      <c r="AB88" s="59" t="s">
        <v>4873</v>
      </c>
      <c r="AC88" s="167" t="s">
        <v>7371</v>
      </c>
      <c r="AD88" s="167" t="s">
        <v>1</v>
      </c>
      <c r="AE88" s="167">
        <v>25</v>
      </c>
      <c r="AF88" s="167">
        <v>95</v>
      </c>
      <c r="AG88" s="167">
        <v>150</v>
      </c>
      <c r="AH88" s="167">
        <v>200</v>
      </c>
      <c r="AI88" s="59" t="s">
        <v>4874</v>
      </c>
      <c r="AJ88" s="167">
        <v>100</v>
      </c>
      <c r="AK88" s="167">
        <v>1</v>
      </c>
      <c r="AL88" s="167">
        <v>500</v>
      </c>
      <c r="AM88" s="167">
        <v>12</v>
      </c>
      <c r="AN88" s="167">
        <v>6</v>
      </c>
      <c r="AO88" s="167">
        <v>12</v>
      </c>
      <c r="AP88" s="167">
        <v>6</v>
      </c>
      <c r="AQ88" s="167">
        <v>12</v>
      </c>
      <c r="AR88" s="167">
        <v>6</v>
      </c>
      <c r="AS88" s="167">
        <v>12</v>
      </c>
      <c r="AT88" s="167">
        <v>6</v>
      </c>
      <c r="AU88" s="167">
        <v>12</v>
      </c>
      <c r="AV88" s="167">
        <v>6</v>
      </c>
      <c r="AW88" s="167">
        <v>12</v>
      </c>
      <c r="AX88" s="167">
        <v>6</v>
      </c>
      <c r="AY88" s="167">
        <v>0</v>
      </c>
      <c r="AZ88" s="167">
        <v>0</v>
      </c>
      <c r="BB88" s="50" t="s">
        <v>5705</v>
      </c>
      <c r="BC88" s="167">
        <v>834</v>
      </c>
      <c r="BD88" s="107" t="s">
        <v>5084</v>
      </c>
      <c r="BE88" s="167" t="s">
        <v>2899</v>
      </c>
      <c r="BF88" s="167" t="s">
        <v>41</v>
      </c>
      <c r="BG88" s="167" t="s">
        <v>116</v>
      </c>
      <c r="BH88" s="167" t="s">
        <v>7369</v>
      </c>
      <c r="BI88" s="167" t="s">
        <v>83</v>
      </c>
      <c r="BJ88" s="167" t="s">
        <v>90</v>
      </c>
      <c r="BK88" s="167" t="s">
        <v>2067</v>
      </c>
      <c r="BL88" s="167" t="s">
        <v>117</v>
      </c>
      <c r="BM88" s="167">
        <v>1</v>
      </c>
    </row>
    <row r="89" spans="1:65" x14ac:dyDescent="0.35">
      <c r="A89" s="17" t="s">
        <v>255</v>
      </c>
      <c r="B89" s="167" t="s">
        <v>120</v>
      </c>
      <c r="C89" s="167" t="s">
        <v>7340</v>
      </c>
      <c r="D89" s="167" t="s">
        <v>105</v>
      </c>
      <c r="E89" s="155">
        <v>2</v>
      </c>
      <c r="F89" s="155">
        <v>1</v>
      </c>
      <c r="G89" s="155">
        <v>1</v>
      </c>
      <c r="H89" s="167" t="s">
        <v>7341</v>
      </c>
      <c r="I89" s="167">
        <v>10</v>
      </c>
      <c r="J89" s="167">
        <v>1</v>
      </c>
      <c r="K89" s="167">
        <v>12</v>
      </c>
      <c r="L89" s="167">
        <v>600</v>
      </c>
      <c r="M89" s="167">
        <v>1</v>
      </c>
      <c r="N89" s="167">
        <v>100</v>
      </c>
      <c r="O89" s="167">
        <v>1</v>
      </c>
      <c r="P89" s="167">
        <v>150</v>
      </c>
      <c r="Q89" s="167">
        <v>255</v>
      </c>
      <c r="R89" s="167">
        <v>1</v>
      </c>
      <c r="S89" s="167" t="s">
        <v>116</v>
      </c>
      <c r="T89" s="167" t="s">
        <v>9868</v>
      </c>
      <c r="U89" s="167">
        <v>87</v>
      </c>
      <c r="V89" s="154" t="s">
        <v>205</v>
      </c>
      <c r="W89" s="167">
        <v>0</v>
      </c>
      <c r="X89" s="167">
        <v>0</v>
      </c>
      <c r="Y89" s="167">
        <v>1</v>
      </c>
      <c r="AB89" s="59" t="s">
        <v>4865</v>
      </c>
      <c r="AC89" s="167" t="s">
        <v>7371</v>
      </c>
      <c r="AD89" s="167" t="s">
        <v>1</v>
      </c>
      <c r="AE89" s="167">
        <v>25</v>
      </c>
      <c r="AF89" s="167">
        <v>95</v>
      </c>
      <c r="AG89" s="167">
        <v>150</v>
      </c>
      <c r="AH89" s="167">
        <v>200</v>
      </c>
      <c r="AI89" s="59" t="s">
        <v>4866</v>
      </c>
      <c r="AJ89" s="167">
        <v>100</v>
      </c>
      <c r="AK89" s="167">
        <v>1</v>
      </c>
      <c r="AL89" s="167">
        <v>500</v>
      </c>
      <c r="AM89" s="167">
        <v>12</v>
      </c>
      <c r="AN89" s="167">
        <v>6</v>
      </c>
      <c r="AO89" s="167">
        <v>12</v>
      </c>
      <c r="AP89" s="167">
        <v>6</v>
      </c>
      <c r="AQ89" s="167">
        <v>12</v>
      </c>
      <c r="AR89" s="167">
        <v>6</v>
      </c>
      <c r="AS89" s="167">
        <v>12</v>
      </c>
      <c r="AT89" s="167">
        <v>6</v>
      </c>
      <c r="AU89" s="167">
        <v>12</v>
      </c>
      <c r="AV89" s="167">
        <v>6</v>
      </c>
      <c r="AW89" s="167">
        <v>12</v>
      </c>
      <c r="AX89" s="167">
        <v>6</v>
      </c>
      <c r="AY89" s="167">
        <v>0</v>
      </c>
      <c r="AZ89" s="167">
        <v>0</v>
      </c>
      <c r="BB89" s="50" t="s">
        <v>2090</v>
      </c>
      <c r="BC89" s="167">
        <v>835</v>
      </c>
      <c r="BD89" s="107" t="s">
        <v>30</v>
      </c>
      <c r="BE89" s="167" t="s">
        <v>2899</v>
      </c>
      <c r="BF89" s="167" t="s">
        <v>41</v>
      </c>
      <c r="BG89" s="167" t="s">
        <v>116</v>
      </c>
      <c r="BH89" s="167" t="s">
        <v>7369</v>
      </c>
      <c r="BI89" s="167" t="s">
        <v>83</v>
      </c>
      <c r="BJ89" s="167" t="s">
        <v>90</v>
      </c>
      <c r="BK89" s="167" t="s">
        <v>2067</v>
      </c>
      <c r="BL89" s="167" t="s">
        <v>117</v>
      </c>
      <c r="BM89" s="167">
        <v>1</v>
      </c>
    </row>
    <row r="90" spans="1:65" x14ac:dyDescent="0.35">
      <c r="A90" s="17" t="s">
        <v>256</v>
      </c>
      <c r="B90" s="167" t="s">
        <v>120</v>
      </c>
      <c r="C90" s="167" t="s">
        <v>7340</v>
      </c>
      <c r="D90" s="167" t="s">
        <v>105</v>
      </c>
      <c r="E90" s="155">
        <v>2</v>
      </c>
      <c r="F90" s="155">
        <v>1</v>
      </c>
      <c r="G90" s="155">
        <v>1</v>
      </c>
      <c r="H90" s="167" t="s">
        <v>7341</v>
      </c>
      <c r="I90" s="167">
        <v>10</v>
      </c>
      <c r="J90" s="167">
        <v>1</v>
      </c>
      <c r="K90" s="167">
        <v>12</v>
      </c>
      <c r="L90" s="167">
        <v>600</v>
      </c>
      <c r="M90" s="167">
        <v>1</v>
      </c>
      <c r="N90" s="167">
        <v>100</v>
      </c>
      <c r="O90" s="167">
        <v>1</v>
      </c>
      <c r="P90" s="167">
        <v>150</v>
      </c>
      <c r="Q90" s="167">
        <v>255</v>
      </c>
      <c r="R90" s="167">
        <v>1</v>
      </c>
      <c r="S90" s="167" t="s">
        <v>116</v>
      </c>
      <c r="T90" s="167" t="s">
        <v>9869</v>
      </c>
      <c r="U90" s="167">
        <v>88</v>
      </c>
      <c r="V90" s="154" t="s">
        <v>207</v>
      </c>
      <c r="W90" s="167">
        <v>0</v>
      </c>
      <c r="X90" s="167">
        <v>0</v>
      </c>
      <c r="Y90" s="167">
        <v>1</v>
      </c>
      <c r="AB90" s="59" t="s">
        <v>4869</v>
      </c>
      <c r="AC90" s="167" t="s">
        <v>7371</v>
      </c>
      <c r="AD90" s="167" t="s">
        <v>1</v>
      </c>
      <c r="AE90" s="167">
        <v>25</v>
      </c>
      <c r="AF90" s="167">
        <v>95</v>
      </c>
      <c r="AG90" s="167">
        <v>150</v>
      </c>
      <c r="AH90" s="167">
        <v>200</v>
      </c>
      <c r="AI90" s="59" t="s">
        <v>4870</v>
      </c>
      <c r="AJ90" s="167">
        <v>100</v>
      </c>
      <c r="AK90" s="167">
        <v>1</v>
      </c>
      <c r="AL90" s="167">
        <v>500</v>
      </c>
      <c r="AM90" s="167">
        <v>12</v>
      </c>
      <c r="AN90" s="167">
        <v>6</v>
      </c>
      <c r="AO90" s="167">
        <v>12</v>
      </c>
      <c r="AP90" s="167">
        <v>6</v>
      </c>
      <c r="AQ90" s="167">
        <v>12</v>
      </c>
      <c r="AR90" s="167">
        <v>6</v>
      </c>
      <c r="AS90" s="167">
        <v>12</v>
      </c>
      <c r="AT90" s="167">
        <v>6</v>
      </c>
      <c r="AU90" s="167">
        <v>12</v>
      </c>
      <c r="AV90" s="167">
        <v>6</v>
      </c>
      <c r="AW90" s="167">
        <v>12</v>
      </c>
      <c r="AX90" s="167">
        <v>6</v>
      </c>
      <c r="AY90" s="167">
        <v>0</v>
      </c>
      <c r="AZ90" s="167">
        <v>0</v>
      </c>
      <c r="BB90" s="244" t="s">
        <v>5642</v>
      </c>
      <c r="BC90" s="167">
        <v>836</v>
      </c>
      <c r="BD90" s="107" t="s">
        <v>5082</v>
      </c>
      <c r="BE90" s="167" t="s">
        <v>2899</v>
      </c>
      <c r="BF90" s="167" t="s">
        <v>41</v>
      </c>
      <c r="BG90" s="167" t="s">
        <v>116</v>
      </c>
      <c r="BH90" s="167" t="s">
        <v>7369</v>
      </c>
      <c r="BI90" s="167" t="s">
        <v>83</v>
      </c>
      <c r="BJ90" s="167" t="s">
        <v>90</v>
      </c>
      <c r="BK90" s="167" t="s">
        <v>2067</v>
      </c>
      <c r="BL90" s="167" t="s">
        <v>117</v>
      </c>
      <c r="BM90" s="167">
        <v>1</v>
      </c>
    </row>
    <row r="91" spans="1:65" x14ac:dyDescent="0.35">
      <c r="A91" s="17" t="s">
        <v>257</v>
      </c>
      <c r="B91" s="167" t="s">
        <v>120</v>
      </c>
      <c r="C91" s="167" t="s">
        <v>7340</v>
      </c>
      <c r="D91" s="167" t="s">
        <v>105</v>
      </c>
      <c r="E91" s="155">
        <v>2</v>
      </c>
      <c r="F91" s="155">
        <v>1</v>
      </c>
      <c r="G91" s="155">
        <v>1</v>
      </c>
      <c r="H91" s="167" t="s">
        <v>7341</v>
      </c>
      <c r="I91" s="167">
        <v>10</v>
      </c>
      <c r="J91" s="167">
        <v>1</v>
      </c>
      <c r="K91" s="167">
        <v>12</v>
      </c>
      <c r="L91" s="167">
        <v>600</v>
      </c>
      <c r="M91" s="167">
        <v>1</v>
      </c>
      <c r="N91" s="167">
        <v>100</v>
      </c>
      <c r="O91" s="167">
        <v>1</v>
      </c>
      <c r="P91" s="167">
        <v>150</v>
      </c>
      <c r="Q91" s="167">
        <v>255</v>
      </c>
      <c r="R91" s="167">
        <v>1</v>
      </c>
      <c r="S91" s="167" t="s">
        <v>116</v>
      </c>
      <c r="T91" s="167" t="s">
        <v>9870</v>
      </c>
      <c r="U91" s="167">
        <v>89</v>
      </c>
      <c r="V91" s="154" t="s">
        <v>205</v>
      </c>
      <c r="W91" s="167">
        <v>0</v>
      </c>
      <c r="X91" s="167">
        <v>0</v>
      </c>
      <c r="Y91" s="167">
        <v>1</v>
      </c>
      <c r="AB91" s="59" t="s">
        <v>4871</v>
      </c>
      <c r="AC91" s="167" t="s">
        <v>7371</v>
      </c>
      <c r="AD91" s="167" t="s">
        <v>1</v>
      </c>
      <c r="AE91" s="167">
        <v>25</v>
      </c>
      <c r="AF91" s="167">
        <v>95</v>
      </c>
      <c r="AG91" s="167">
        <v>150</v>
      </c>
      <c r="AH91" s="167">
        <v>200</v>
      </c>
      <c r="AI91" s="59" t="s">
        <v>4872</v>
      </c>
      <c r="AJ91" s="167">
        <v>100</v>
      </c>
      <c r="AK91" s="167">
        <v>1</v>
      </c>
      <c r="AL91" s="167">
        <v>500</v>
      </c>
      <c r="AM91" s="167">
        <v>12</v>
      </c>
      <c r="AN91" s="167">
        <v>6</v>
      </c>
      <c r="AO91" s="167">
        <v>12</v>
      </c>
      <c r="AP91" s="167">
        <v>6</v>
      </c>
      <c r="AQ91" s="167">
        <v>12</v>
      </c>
      <c r="AR91" s="167">
        <v>6</v>
      </c>
      <c r="AS91" s="167">
        <v>12</v>
      </c>
      <c r="AT91" s="167">
        <v>6</v>
      </c>
      <c r="AU91" s="167">
        <v>12</v>
      </c>
      <c r="AV91" s="167">
        <v>6</v>
      </c>
      <c r="AW91" s="167">
        <v>12</v>
      </c>
      <c r="AX91" s="167">
        <v>6</v>
      </c>
      <c r="AY91" s="167">
        <v>0</v>
      </c>
      <c r="AZ91" s="167">
        <v>0</v>
      </c>
      <c r="BB91" s="244" t="s">
        <v>5643</v>
      </c>
      <c r="BC91" s="167">
        <v>837</v>
      </c>
      <c r="BD91" s="107" t="s">
        <v>5082</v>
      </c>
      <c r="BE91" s="167" t="s">
        <v>2899</v>
      </c>
      <c r="BF91" s="167" t="s">
        <v>41</v>
      </c>
      <c r="BG91" s="167" t="s">
        <v>116</v>
      </c>
      <c r="BH91" s="167" t="s">
        <v>7369</v>
      </c>
      <c r="BI91" s="167" t="s">
        <v>83</v>
      </c>
      <c r="BJ91" s="167" t="s">
        <v>90</v>
      </c>
      <c r="BK91" s="167" t="s">
        <v>2067</v>
      </c>
      <c r="BL91" s="167" t="s">
        <v>117</v>
      </c>
      <c r="BM91" s="167">
        <v>1</v>
      </c>
    </row>
    <row r="92" spans="1:65" x14ac:dyDescent="0.35">
      <c r="A92" s="17" t="s">
        <v>209</v>
      </c>
      <c r="B92" s="167" t="s">
        <v>120</v>
      </c>
      <c r="C92" s="167" t="s">
        <v>7340</v>
      </c>
      <c r="D92" s="167" t="s">
        <v>105</v>
      </c>
      <c r="E92" s="155">
        <v>2</v>
      </c>
      <c r="F92" s="155">
        <v>1</v>
      </c>
      <c r="G92" s="155">
        <v>1</v>
      </c>
      <c r="H92" s="167" t="s">
        <v>7341</v>
      </c>
      <c r="I92" s="167">
        <v>10</v>
      </c>
      <c r="J92" s="167">
        <v>1</v>
      </c>
      <c r="K92" s="167">
        <v>12</v>
      </c>
      <c r="L92" s="167">
        <v>600</v>
      </c>
      <c r="M92" s="167">
        <v>1</v>
      </c>
      <c r="N92" s="167">
        <v>100</v>
      </c>
      <c r="O92" s="167">
        <v>1</v>
      </c>
      <c r="P92" s="167">
        <v>150</v>
      </c>
      <c r="Q92" s="167">
        <v>255</v>
      </c>
      <c r="R92" s="167">
        <v>1</v>
      </c>
      <c r="S92" s="167" t="s">
        <v>116</v>
      </c>
      <c r="T92" s="167" t="s">
        <v>9871</v>
      </c>
      <c r="U92" s="167">
        <v>90</v>
      </c>
      <c r="V92" s="162" t="s">
        <v>3229</v>
      </c>
      <c r="W92" s="167">
        <v>0</v>
      </c>
      <c r="X92" s="167">
        <v>0</v>
      </c>
      <c r="Y92" s="167">
        <v>1</v>
      </c>
      <c r="AB92" s="59" t="s">
        <v>4867</v>
      </c>
      <c r="AC92" s="167" t="s">
        <v>7371</v>
      </c>
      <c r="AD92" s="167" t="s">
        <v>1</v>
      </c>
      <c r="AE92" s="167">
        <v>25</v>
      </c>
      <c r="AF92" s="167">
        <v>95</v>
      </c>
      <c r="AG92" s="167">
        <v>150</v>
      </c>
      <c r="AH92" s="167">
        <v>200</v>
      </c>
      <c r="AI92" s="59" t="s">
        <v>4868</v>
      </c>
      <c r="AJ92" s="167">
        <v>100</v>
      </c>
      <c r="AK92" s="167">
        <v>1</v>
      </c>
      <c r="AL92" s="167">
        <v>500</v>
      </c>
      <c r="AM92" s="167">
        <v>12</v>
      </c>
      <c r="AN92" s="167">
        <v>6</v>
      </c>
      <c r="AO92" s="167">
        <v>12</v>
      </c>
      <c r="AP92" s="167">
        <v>6</v>
      </c>
      <c r="AQ92" s="167">
        <v>12</v>
      </c>
      <c r="AR92" s="167">
        <v>6</v>
      </c>
      <c r="AS92" s="167">
        <v>12</v>
      </c>
      <c r="AT92" s="167">
        <v>6</v>
      </c>
      <c r="AU92" s="167">
        <v>12</v>
      </c>
      <c r="AV92" s="167">
        <v>6</v>
      </c>
      <c r="AW92" s="167">
        <v>12</v>
      </c>
      <c r="AX92" s="167">
        <v>6</v>
      </c>
      <c r="AY92" s="167">
        <v>0</v>
      </c>
      <c r="AZ92" s="167">
        <v>0</v>
      </c>
      <c r="BB92" s="50" t="s">
        <v>2094</v>
      </c>
      <c r="BC92" s="167">
        <v>838</v>
      </c>
      <c r="BD92" s="107" t="s">
        <v>15</v>
      </c>
      <c r="BE92" s="167" t="s">
        <v>2899</v>
      </c>
      <c r="BF92" s="167" t="s">
        <v>41</v>
      </c>
      <c r="BG92" s="167" t="s">
        <v>116</v>
      </c>
      <c r="BH92" s="167" t="s">
        <v>7369</v>
      </c>
      <c r="BI92" s="167" t="s">
        <v>83</v>
      </c>
      <c r="BJ92" s="167" t="s">
        <v>90</v>
      </c>
      <c r="BK92" s="167" t="s">
        <v>2067</v>
      </c>
      <c r="BL92" s="167" t="s">
        <v>117</v>
      </c>
      <c r="BM92" s="167">
        <v>1</v>
      </c>
    </row>
    <row r="93" spans="1:65" x14ac:dyDescent="0.35">
      <c r="A93" s="17" t="s">
        <v>258</v>
      </c>
      <c r="B93" s="167" t="s">
        <v>120</v>
      </c>
      <c r="C93" s="167" t="s">
        <v>7340</v>
      </c>
      <c r="D93" s="167" t="s">
        <v>105</v>
      </c>
      <c r="E93" s="155">
        <v>1</v>
      </c>
      <c r="F93" s="155">
        <v>1</v>
      </c>
      <c r="G93" s="155">
        <v>1</v>
      </c>
      <c r="H93" s="167" t="s">
        <v>7341</v>
      </c>
      <c r="I93" s="167">
        <v>10</v>
      </c>
      <c r="J93" s="167">
        <v>1</v>
      </c>
      <c r="K93" s="167">
        <v>12</v>
      </c>
      <c r="L93" s="167">
        <v>600</v>
      </c>
      <c r="M93" s="167">
        <v>1</v>
      </c>
      <c r="N93" s="167">
        <v>100</v>
      </c>
      <c r="O93" s="167">
        <v>1</v>
      </c>
      <c r="P93" s="167">
        <v>150</v>
      </c>
      <c r="Q93" s="167">
        <v>255</v>
      </c>
      <c r="R93" s="167">
        <v>1</v>
      </c>
      <c r="S93" s="167" t="s">
        <v>116</v>
      </c>
      <c r="T93" s="167" t="s">
        <v>9872</v>
      </c>
      <c r="U93" s="167">
        <v>91</v>
      </c>
      <c r="V93" s="154" t="s">
        <v>6125</v>
      </c>
      <c r="W93" s="167">
        <v>0</v>
      </c>
      <c r="X93" s="167">
        <v>0</v>
      </c>
      <c r="Y93" s="167">
        <v>1</v>
      </c>
      <c r="AB93" s="167" t="s">
        <v>7373</v>
      </c>
      <c r="AC93" s="167" t="s">
        <v>7371</v>
      </c>
      <c r="AD93" s="167" t="s">
        <v>8</v>
      </c>
      <c r="AE93" s="167">
        <v>10</v>
      </c>
      <c r="AF93" s="167">
        <v>10</v>
      </c>
      <c r="AG93" s="167">
        <v>2700</v>
      </c>
      <c r="AH93" s="167">
        <v>9000</v>
      </c>
      <c r="AI93" s="167" t="s">
        <v>7374</v>
      </c>
      <c r="AJ93" s="167">
        <v>500</v>
      </c>
      <c r="AK93" s="167">
        <v>1</v>
      </c>
      <c r="AL93" s="167">
        <v>40000</v>
      </c>
      <c r="AM93" s="167">
        <v>999</v>
      </c>
      <c r="AN93" s="167">
        <v>999</v>
      </c>
      <c r="AO93" s="167">
        <v>999</v>
      </c>
      <c r="AP93" s="167">
        <v>999</v>
      </c>
      <c r="AQ93" s="167">
        <v>999</v>
      </c>
      <c r="AR93" s="167">
        <v>999</v>
      </c>
      <c r="AS93" s="167">
        <v>999</v>
      </c>
      <c r="AT93" s="167">
        <v>999</v>
      </c>
      <c r="AU93" s="167">
        <v>999</v>
      </c>
      <c r="AV93" s="167">
        <v>999</v>
      </c>
      <c r="AW93" s="167">
        <v>999</v>
      </c>
      <c r="AX93" s="167">
        <v>999</v>
      </c>
      <c r="AY93" s="167">
        <v>0</v>
      </c>
      <c r="AZ93" s="167">
        <v>0</v>
      </c>
      <c r="BB93" s="50" t="s">
        <v>2260</v>
      </c>
      <c r="BC93" s="167">
        <v>839</v>
      </c>
      <c r="BD93" s="107" t="s">
        <v>30</v>
      </c>
      <c r="BE93" s="167" t="s">
        <v>2899</v>
      </c>
      <c r="BF93" s="167" t="s">
        <v>41</v>
      </c>
      <c r="BG93" s="167" t="s">
        <v>116</v>
      </c>
      <c r="BH93" s="167" t="s">
        <v>7369</v>
      </c>
      <c r="BI93" s="167" t="s">
        <v>83</v>
      </c>
      <c r="BJ93" s="167" t="s">
        <v>90</v>
      </c>
      <c r="BK93" s="167" t="s">
        <v>2067</v>
      </c>
      <c r="BL93" s="167" t="s">
        <v>117</v>
      </c>
      <c r="BM93" s="167">
        <v>1</v>
      </c>
    </row>
    <row r="94" spans="1:65" x14ac:dyDescent="0.35">
      <c r="A94" s="17" t="s">
        <v>6784</v>
      </c>
      <c r="B94" s="167" t="s">
        <v>120</v>
      </c>
      <c r="C94" s="167" t="s">
        <v>7340</v>
      </c>
      <c r="D94" s="167" t="s">
        <v>105</v>
      </c>
      <c r="E94" s="155">
        <v>1</v>
      </c>
      <c r="F94" s="155">
        <v>1</v>
      </c>
      <c r="G94" s="155">
        <v>1</v>
      </c>
      <c r="H94" s="167" t="s">
        <v>7341</v>
      </c>
      <c r="I94" s="167">
        <v>10</v>
      </c>
      <c r="J94" s="167">
        <v>1</v>
      </c>
      <c r="K94" s="167">
        <v>12</v>
      </c>
      <c r="L94" s="167">
        <v>600</v>
      </c>
      <c r="M94" s="167">
        <v>1</v>
      </c>
      <c r="N94" s="167">
        <v>100</v>
      </c>
      <c r="O94" s="167">
        <v>1</v>
      </c>
      <c r="P94" s="167">
        <v>150</v>
      </c>
      <c r="Q94" s="167">
        <v>255</v>
      </c>
      <c r="R94" s="167">
        <v>1</v>
      </c>
      <c r="S94" s="167" t="s">
        <v>116</v>
      </c>
      <c r="T94" s="167" t="s">
        <v>9873</v>
      </c>
      <c r="U94" s="167">
        <v>92</v>
      </c>
      <c r="V94" s="154" t="s">
        <v>6125</v>
      </c>
      <c r="W94" s="167">
        <v>0</v>
      </c>
      <c r="X94" s="167">
        <v>0</v>
      </c>
      <c r="Y94" s="167">
        <v>1</v>
      </c>
      <c r="AB94" s="167" t="s">
        <v>5</v>
      </c>
      <c r="AC94" s="167" t="s">
        <v>7371</v>
      </c>
      <c r="AD94" s="167" t="s">
        <v>8</v>
      </c>
      <c r="AE94" s="167">
        <v>500</v>
      </c>
      <c r="AF94" s="167">
        <v>625</v>
      </c>
      <c r="AG94" s="167">
        <v>1850</v>
      </c>
      <c r="AH94" s="167">
        <v>1000</v>
      </c>
      <c r="AI94" s="167" t="s">
        <v>7</v>
      </c>
      <c r="AJ94" s="167">
        <v>100</v>
      </c>
      <c r="AK94" s="167">
        <v>1</v>
      </c>
      <c r="AL94" s="167">
        <v>7525</v>
      </c>
      <c r="AM94" s="167">
        <v>40</v>
      </c>
      <c r="AN94" s="167">
        <v>40</v>
      </c>
      <c r="AO94" s="167">
        <v>40</v>
      </c>
      <c r="AP94" s="167">
        <v>40</v>
      </c>
      <c r="AQ94" s="167">
        <v>40</v>
      </c>
      <c r="AR94" s="167">
        <v>40</v>
      </c>
      <c r="AS94" s="167">
        <v>40</v>
      </c>
      <c r="AT94" s="167">
        <v>40</v>
      </c>
      <c r="AU94" s="167">
        <v>40</v>
      </c>
      <c r="AV94" s="167">
        <v>40</v>
      </c>
      <c r="AW94" s="167">
        <v>40</v>
      </c>
      <c r="AX94" s="167">
        <v>40</v>
      </c>
      <c r="AY94" s="167">
        <v>0</v>
      </c>
      <c r="AZ94" s="167">
        <v>0</v>
      </c>
      <c r="BB94" s="50" t="s">
        <v>2262</v>
      </c>
      <c r="BC94" s="167">
        <v>840</v>
      </c>
      <c r="BD94" s="107" t="s">
        <v>30</v>
      </c>
      <c r="BE94" s="167" t="s">
        <v>2899</v>
      </c>
      <c r="BF94" s="167" t="s">
        <v>41</v>
      </c>
      <c r="BG94" s="167" t="s">
        <v>116</v>
      </c>
      <c r="BH94" s="167" t="s">
        <v>7369</v>
      </c>
      <c r="BI94" s="167" t="s">
        <v>83</v>
      </c>
      <c r="BJ94" s="167" t="s">
        <v>90</v>
      </c>
      <c r="BK94" s="167" t="s">
        <v>2067</v>
      </c>
      <c r="BL94" s="167" t="s">
        <v>117</v>
      </c>
      <c r="BM94" s="167">
        <v>1</v>
      </c>
    </row>
    <row r="95" spans="1:65" x14ac:dyDescent="0.35">
      <c r="A95" s="17" t="s">
        <v>262</v>
      </c>
      <c r="B95" s="167" t="s">
        <v>120</v>
      </c>
      <c r="C95" s="167" t="s">
        <v>7340</v>
      </c>
      <c r="D95" s="167" t="s">
        <v>105</v>
      </c>
      <c r="E95" s="155">
        <v>1</v>
      </c>
      <c r="F95" s="155">
        <v>1</v>
      </c>
      <c r="G95" s="155">
        <v>1</v>
      </c>
      <c r="H95" s="167" t="s">
        <v>7341</v>
      </c>
      <c r="I95" s="167">
        <v>10</v>
      </c>
      <c r="J95" s="167">
        <v>1</v>
      </c>
      <c r="K95" s="167">
        <v>12</v>
      </c>
      <c r="L95" s="167">
        <v>600</v>
      </c>
      <c r="M95" s="167">
        <v>1</v>
      </c>
      <c r="N95" s="167">
        <v>100</v>
      </c>
      <c r="O95" s="167">
        <v>1</v>
      </c>
      <c r="P95" s="167">
        <v>150</v>
      </c>
      <c r="Q95" s="167">
        <v>255</v>
      </c>
      <c r="R95" s="167">
        <v>1</v>
      </c>
      <c r="S95" s="167" t="s">
        <v>116</v>
      </c>
      <c r="T95" s="167" t="s">
        <v>9874</v>
      </c>
      <c r="U95" s="167">
        <v>93</v>
      </c>
      <c r="V95" s="162" t="s">
        <v>261</v>
      </c>
      <c r="W95" s="167">
        <v>0</v>
      </c>
      <c r="X95" s="167">
        <v>0</v>
      </c>
      <c r="Y95" s="167">
        <v>1</v>
      </c>
      <c r="AB95" s="59" t="s">
        <v>6242</v>
      </c>
      <c r="AC95" s="167" t="s">
        <v>7371</v>
      </c>
      <c r="AD95" s="167" t="s">
        <v>1</v>
      </c>
      <c r="AE95" s="167">
        <v>25</v>
      </c>
      <c r="AF95" s="167">
        <v>95</v>
      </c>
      <c r="AG95" s="167">
        <v>150</v>
      </c>
      <c r="AH95" s="167">
        <v>200</v>
      </c>
      <c r="AI95" s="59" t="s">
        <v>6244</v>
      </c>
      <c r="AJ95" s="167">
        <v>100</v>
      </c>
      <c r="AK95" s="167">
        <v>1</v>
      </c>
      <c r="AL95" s="167">
        <v>500</v>
      </c>
      <c r="AM95" s="167">
        <v>12</v>
      </c>
      <c r="AN95" s="167">
        <v>6</v>
      </c>
      <c r="AO95" s="167">
        <v>12</v>
      </c>
      <c r="AP95" s="167">
        <v>6</v>
      </c>
      <c r="AQ95" s="167">
        <v>12</v>
      </c>
      <c r="AR95" s="167">
        <v>6</v>
      </c>
      <c r="AS95" s="167">
        <v>12</v>
      </c>
      <c r="AT95" s="167">
        <v>6</v>
      </c>
      <c r="AU95" s="167">
        <v>12</v>
      </c>
      <c r="AV95" s="167">
        <v>6</v>
      </c>
      <c r="AW95" s="167">
        <v>12</v>
      </c>
      <c r="AX95" s="167">
        <v>6</v>
      </c>
      <c r="AY95" s="167">
        <v>0</v>
      </c>
      <c r="AZ95" s="167">
        <v>0</v>
      </c>
      <c r="BB95" s="50" t="s">
        <v>2126</v>
      </c>
      <c r="BC95" s="167">
        <v>841</v>
      </c>
      <c r="BD95" s="107" t="s">
        <v>17</v>
      </c>
      <c r="BE95" s="167" t="s">
        <v>2899</v>
      </c>
      <c r="BF95" s="167" t="s">
        <v>41</v>
      </c>
      <c r="BG95" s="167" t="s">
        <v>116</v>
      </c>
      <c r="BH95" s="167" t="s">
        <v>7369</v>
      </c>
      <c r="BI95" s="167" t="s">
        <v>83</v>
      </c>
      <c r="BJ95" s="167" t="s">
        <v>90</v>
      </c>
      <c r="BK95" s="167" t="s">
        <v>2067</v>
      </c>
      <c r="BL95" s="167" t="s">
        <v>117</v>
      </c>
      <c r="BM95" s="167">
        <v>1</v>
      </c>
    </row>
    <row r="96" spans="1:65" x14ac:dyDescent="0.35">
      <c r="A96" s="17" t="s">
        <v>263</v>
      </c>
      <c r="B96" s="167" t="s">
        <v>120</v>
      </c>
      <c r="C96" s="167" t="s">
        <v>7340</v>
      </c>
      <c r="D96" s="167" t="s">
        <v>105</v>
      </c>
      <c r="E96" s="155">
        <v>1</v>
      </c>
      <c r="F96" s="155">
        <v>1</v>
      </c>
      <c r="G96" s="155">
        <v>1</v>
      </c>
      <c r="H96" s="167" t="s">
        <v>7341</v>
      </c>
      <c r="I96" s="167">
        <v>10</v>
      </c>
      <c r="J96" s="167">
        <v>1</v>
      </c>
      <c r="K96" s="167">
        <v>12</v>
      </c>
      <c r="L96" s="167">
        <v>600</v>
      </c>
      <c r="M96" s="167">
        <v>1</v>
      </c>
      <c r="N96" s="167">
        <v>100</v>
      </c>
      <c r="O96" s="167">
        <v>1</v>
      </c>
      <c r="P96" s="167">
        <v>150</v>
      </c>
      <c r="Q96" s="167">
        <v>255</v>
      </c>
      <c r="R96" s="167">
        <v>1</v>
      </c>
      <c r="S96" s="167" t="s">
        <v>116</v>
      </c>
      <c r="T96" s="167" t="s">
        <v>9875</v>
      </c>
      <c r="U96" s="167">
        <v>94</v>
      </c>
      <c r="V96" s="154" t="s">
        <v>261</v>
      </c>
      <c r="W96" s="167">
        <v>0</v>
      </c>
      <c r="X96" s="167">
        <v>0</v>
      </c>
      <c r="Y96" s="167">
        <v>1</v>
      </c>
      <c r="AB96" s="167" t="s">
        <v>2</v>
      </c>
      <c r="AC96" s="167" t="s">
        <v>7371</v>
      </c>
      <c r="AD96" s="167" t="s">
        <v>3</v>
      </c>
      <c r="AE96" s="167">
        <v>325</v>
      </c>
      <c r="AF96" s="167">
        <v>637</v>
      </c>
      <c r="AG96" s="167">
        <v>250</v>
      </c>
      <c r="AH96" s="167">
        <v>200</v>
      </c>
      <c r="AI96" s="167" t="s">
        <v>4</v>
      </c>
      <c r="AJ96" s="167">
        <v>100</v>
      </c>
      <c r="AK96" s="167">
        <v>1</v>
      </c>
      <c r="AL96" s="167">
        <v>2000</v>
      </c>
      <c r="AM96" s="167">
        <v>20</v>
      </c>
      <c r="AN96" s="167">
        <v>9</v>
      </c>
      <c r="AO96" s="167">
        <v>20</v>
      </c>
      <c r="AP96" s="167">
        <v>9</v>
      </c>
      <c r="AQ96" s="167">
        <v>20</v>
      </c>
      <c r="AR96" s="167">
        <v>9</v>
      </c>
      <c r="AS96" s="167">
        <v>20</v>
      </c>
      <c r="AT96" s="167">
        <v>9</v>
      </c>
      <c r="AU96" s="167">
        <v>20</v>
      </c>
      <c r="AV96" s="167">
        <v>9</v>
      </c>
      <c r="AW96" s="167">
        <v>20</v>
      </c>
      <c r="AX96" s="167">
        <v>9</v>
      </c>
      <c r="AY96" s="167">
        <v>0</v>
      </c>
      <c r="AZ96" s="167">
        <v>0</v>
      </c>
      <c r="BB96" s="50" t="s">
        <v>2266</v>
      </c>
      <c r="BC96" s="167">
        <v>842</v>
      </c>
      <c r="BD96" s="107" t="s">
        <v>30</v>
      </c>
      <c r="BE96" s="167" t="s">
        <v>2899</v>
      </c>
      <c r="BF96" s="167" t="s">
        <v>41</v>
      </c>
      <c r="BG96" s="167" t="s">
        <v>116</v>
      </c>
      <c r="BH96" s="167" t="s">
        <v>7369</v>
      </c>
      <c r="BI96" s="167" t="s">
        <v>83</v>
      </c>
      <c r="BJ96" s="167" t="s">
        <v>90</v>
      </c>
      <c r="BK96" s="167" t="s">
        <v>2067</v>
      </c>
      <c r="BL96" s="167" t="s">
        <v>117</v>
      </c>
      <c r="BM96" s="167">
        <v>1</v>
      </c>
    </row>
    <row r="97" spans="1:65" x14ac:dyDescent="0.35">
      <c r="A97" s="17" t="s">
        <v>264</v>
      </c>
      <c r="B97" s="167" t="s">
        <v>120</v>
      </c>
      <c r="C97" s="167" t="s">
        <v>7340</v>
      </c>
      <c r="D97" s="167" t="s">
        <v>105</v>
      </c>
      <c r="E97" s="155">
        <v>1</v>
      </c>
      <c r="F97" s="155">
        <v>1</v>
      </c>
      <c r="G97" s="155">
        <v>1</v>
      </c>
      <c r="H97" s="167" t="s">
        <v>7341</v>
      </c>
      <c r="I97" s="167">
        <v>10</v>
      </c>
      <c r="J97" s="167">
        <v>1</v>
      </c>
      <c r="K97" s="167">
        <v>12</v>
      </c>
      <c r="L97" s="167">
        <v>600</v>
      </c>
      <c r="M97" s="167">
        <v>1</v>
      </c>
      <c r="N97" s="167">
        <v>100</v>
      </c>
      <c r="O97" s="167">
        <v>1</v>
      </c>
      <c r="P97" s="167">
        <v>150</v>
      </c>
      <c r="Q97" s="167">
        <v>255</v>
      </c>
      <c r="R97" s="167">
        <v>1</v>
      </c>
      <c r="S97" s="167" t="s">
        <v>116</v>
      </c>
      <c r="T97" s="167" t="s">
        <v>9876</v>
      </c>
      <c r="U97" s="167">
        <v>95</v>
      </c>
      <c r="V97" s="154" t="s">
        <v>261</v>
      </c>
      <c r="W97" s="167">
        <v>0</v>
      </c>
      <c r="X97" s="167">
        <v>0</v>
      </c>
      <c r="Y97" s="167">
        <v>1</v>
      </c>
      <c r="AB97" s="59" t="s">
        <v>6243</v>
      </c>
      <c r="AC97" s="167" t="s">
        <v>7371</v>
      </c>
      <c r="AD97" s="167" t="s">
        <v>1</v>
      </c>
      <c r="AE97" s="167">
        <v>25</v>
      </c>
      <c r="AF97" s="167">
        <v>95</v>
      </c>
      <c r="AG97" s="167">
        <v>150</v>
      </c>
      <c r="AH97" s="167">
        <v>200</v>
      </c>
      <c r="AI97" s="59" t="s">
        <v>6245</v>
      </c>
      <c r="AJ97" s="167">
        <v>100</v>
      </c>
      <c r="AK97" s="167">
        <v>1</v>
      </c>
      <c r="AL97" s="167">
        <v>500</v>
      </c>
      <c r="AM97" s="167">
        <v>12</v>
      </c>
      <c r="AN97" s="167">
        <v>6</v>
      </c>
      <c r="AO97" s="167">
        <v>12</v>
      </c>
      <c r="AP97" s="167">
        <v>6</v>
      </c>
      <c r="AQ97" s="167">
        <v>12</v>
      </c>
      <c r="AR97" s="167">
        <v>6</v>
      </c>
      <c r="AS97" s="167">
        <v>12</v>
      </c>
      <c r="AT97" s="167">
        <v>6</v>
      </c>
      <c r="AU97" s="167">
        <v>12</v>
      </c>
      <c r="AV97" s="167">
        <v>6</v>
      </c>
      <c r="AW97" s="167">
        <v>12</v>
      </c>
      <c r="AX97" s="167">
        <v>6</v>
      </c>
      <c r="AY97" s="167">
        <v>0</v>
      </c>
      <c r="AZ97" s="167">
        <v>0</v>
      </c>
      <c r="BB97" s="50" t="s">
        <v>2100</v>
      </c>
      <c r="BC97" s="167">
        <v>843</v>
      </c>
      <c r="BD97" s="107" t="s">
        <v>13</v>
      </c>
      <c r="BE97" s="167" t="s">
        <v>2899</v>
      </c>
      <c r="BF97" s="167" t="s">
        <v>41</v>
      </c>
      <c r="BG97" s="167" t="s">
        <v>116</v>
      </c>
      <c r="BH97" s="167" t="s">
        <v>7369</v>
      </c>
      <c r="BI97" s="167" t="s">
        <v>83</v>
      </c>
      <c r="BJ97" s="167" t="s">
        <v>90</v>
      </c>
      <c r="BK97" s="167" t="s">
        <v>2067</v>
      </c>
      <c r="BL97" s="167" t="s">
        <v>117</v>
      </c>
      <c r="BM97" s="167">
        <v>1</v>
      </c>
    </row>
    <row r="98" spans="1:65" x14ac:dyDescent="0.35">
      <c r="A98" s="17" t="s">
        <v>265</v>
      </c>
      <c r="B98" s="167" t="s">
        <v>120</v>
      </c>
      <c r="C98" s="167" t="s">
        <v>7340</v>
      </c>
      <c r="D98" s="167" t="s">
        <v>105</v>
      </c>
      <c r="E98" s="155">
        <v>1</v>
      </c>
      <c r="F98" s="155">
        <v>1</v>
      </c>
      <c r="G98" s="155">
        <v>1</v>
      </c>
      <c r="H98" s="167" t="s">
        <v>7341</v>
      </c>
      <c r="I98" s="167">
        <v>10</v>
      </c>
      <c r="J98" s="167">
        <v>1</v>
      </c>
      <c r="K98" s="167">
        <v>12</v>
      </c>
      <c r="L98" s="167">
        <v>600</v>
      </c>
      <c r="M98" s="167">
        <v>1</v>
      </c>
      <c r="N98" s="167">
        <v>100</v>
      </c>
      <c r="O98" s="167">
        <v>1</v>
      </c>
      <c r="P98" s="167">
        <v>150</v>
      </c>
      <c r="Q98" s="167">
        <v>255</v>
      </c>
      <c r="R98" s="167">
        <v>1</v>
      </c>
      <c r="S98" s="167" t="s">
        <v>116</v>
      </c>
      <c r="T98" s="167" t="s">
        <v>9877</v>
      </c>
      <c r="U98" s="167">
        <v>96</v>
      </c>
      <c r="V98" s="154" t="s">
        <v>6125</v>
      </c>
      <c r="W98" s="167">
        <v>0</v>
      </c>
      <c r="X98" s="167">
        <v>0</v>
      </c>
      <c r="Y98" s="167">
        <v>1</v>
      </c>
      <c r="AB98" s="167" t="s">
        <v>0</v>
      </c>
      <c r="AC98" s="167" t="s">
        <v>7371</v>
      </c>
      <c r="AD98" s="167" t="s">
        <v>1</v>
      </c>
      <c r="AE98" s="167">
        <v>0</v>
      </c>
      <c r="AF98" s="167">
        <v>0</v>
      </c>
      <c r="AG98" s="167">
        <v>0</v>
      </c>
      <c r="AH98" s="167">
        <v>0</v>
      </c>
      <c r="AI98" s="167" t="s">
        <v>7372</v>
      </c>
      <c r="AJ98" s="167">
        <v>20</v>
      </c>
      <c r="AK98" s="167">
        <v>1</v>
      </c>
      <c r="AL98" s="167">
        <v>0</v>
      </c>
      <c r="AM98" s="167">
        <v>0</v>
      </c>
      <c r="AN98" s="167">
        <v>0</v>
      </c>
      <c r="AO98" s="167">
        <v>0</v>
      </c>
      <c r="AP98" s="167">
        <v>0</v>
      </c>
      <c r="AQ98" s="167">
        <v>0</v>
      </c>
      <c r="AR98" s="167">
        <v>0</v>
      </c>
      <c r="AS98" s="167">
        <v>0</v>
      </c>
      <c r="AT98" s="167">
        <v>0</v>
      </c>
      <c r="AU98" s="167">
        <v>0</v>
      </c>
      <c r="AV98" s="167">
        <v>0</v>
      </c>
      <c r="AW98" s="167">
        <v>0</v>
      </c>
      <c r="AX98" s="167">
        <v>0</v>
      </c>
      <c r="AY98" s="167">
        <v>0</v>
      </c>
      <c r="AZ98" s="167">
        <v>0</v>
      </c>
      <c r="BB98" s="50" t="s">
        <v>5537</v>
      </c>
      <c r="BC98" s="167">
        <v>844</v>
      </c>
      <c r="BD98" s="107" t="s">
        <v>31</v>
      </c>
      <c r="BE98" s="167" t="s">
        <v>2899</v>
      </c>
      <c r="BF98" s="167" t="s">
        <v>41</v>
      </c>
      <c r="BG98" s="167" t="s">
        <v>116</v>
      </c>
      <c r="BH98" s="167" t="s">
        <v>7369</v>
      </c>
      <c r="BI98" s="167" t="s">
        <v>83</v>
      </c>
      <c r="BJ98" s="167" t="s">
        <v>90</v>
      </c>
      <c r="BK98" s="167" t="s">
        <v>2067</v>
      </c>
      <c r="BL98" s="167" t="s">
        <v>117</v>
      </c>
      <c r="BM98" s="167">
        <v>1</v>
      </c>
    </row>
    <row r="99" spans="1:65" x14ac:dyDescent="0.35">
      <c r="A99" s="17" t="s">
        <v>266</v>
      </c>
      <c r="B99" s="167" t="s">
        <v>120</v>
      </c>
      <c r="C99" s="167" t="s">
        <v>7340</v>
      </c>
      <c r="D99" s="167" t="s">
        <v>105</v>
      </c>
      <c r="E99" s="155">
        <v>1</v>
      </c>
      <c r="F99" s="155">
        <v>1</v>
      </c>
      <c r="G99" s="155">
        <v>1</v>
      </c>
      <c r="H99" s="167" t="s">
        <v>7341</v>
      </c>
      <c r="I99" s="167">
        <v>10</v>
      </c>
      <c r="J99" s="167">
        <v>1</v>
      </c>
      <c r="K99" s="167">
        <v>12</v>
      </c>
      <c r="L99" s="167">
        <v>600</v>
      </c>
      <c r="M99" s="167">
        <v>1</v>
      </c>
      <c r="N99" s="167">
        <v>100</v>
      </c>
      <c r="O99" s="167">
        <v>1</v>
      </c>
      <c r="P99" s="167">
        <v>150</v>
      </c>
      <c r="Q99" s="167">
        <v>255</v>
      </c>
      <c r="R99" s="167">
        <v>1</v>
      </c>
      <c r="S99" s="167" t="s">
        <v>116</v>
      </c>
      <c r="T99" s="167" t="s">
        <v>9878</v>
      </c>
      <c r="U99" s="167">
        <v>97</v>
      </c>
      <c r="V99" s="154" t="s">
        <v>6128</v>
      </c>
      <c r="W99" s="167">
        <v>0</v>
      </c>
      <c r="X99" s="167">
        <v>0</v>
      </c>
      <c r="Y99" s="167">
        <v>1</v>
      </c>
      <c r="AB99" s="167"/>
      <c r="AC99" s="167"/>
      <c r="AD99" s="167"/>
      <c r="AE99" s="167"/>
      <c r="AF99" s="167"/>
      <c r="AG99" s="167"/>
      <c r="AH99" s="167"/>
      <c r="AI99" s="167"/>
      <c r="AJ99" s="167"/>
      <c r="AK99" s="167"/>
      <c r="AL99" s="167"/>
      <c r="AM99" s="167"/>
      <c r="AN99" s="167"/>
      <c r="AO99" s="167"/>
      <c r="AP99" s="167"/>
      <c r="AQ99" s="167"/>
      <c r="AR99" s="167"/>
      <c r="AS99" s="167"/>
      <c r="AT99" s="167"/>
      <c r="AU99" s="167"/>
      <c r="AV99" s="167"/>
      <c r="AW99" s="167"/>
      <c r="AX99" s="167"/>
      <c r="AY99" s="167"/>
      <c r="AZ99" s="167"/>
      <c r="BB99" s="50" t="s">
        <v>3599</v>
      </c>
      <c r="BC99" s="167">
        <v>845</v>
      </c>
      <c r="BD99" s="107" t="s">
        <v>13</v>
      </c>
      <c r="BE99" s="167" t="s">
        <v>2899</v>
      </c>
      <c r="BF99" s="167" t="s">
        <v>41</v>
      </c>
      <c r="BG99" s="167" t="s">
        <v>116</v>
      </c>
      <c r="BH99" s="167" t="s">
        <v>7369</v>
      </c>
      <c r="BI99" s="167" t="s">
        <v>83</v>
      </c>
      <c r="BJ99" s="167" t="s">
        <v>90</v>
      </c>
      <c r="BK99" s="167" t="s">
        <v>2067</v>
      </c>
      <c r="BL99" s="167" t="s">
        <v>117</v>
      </c>
      <c r="BM99" s="167">
        <v>1</v>
      </c>
    </row>
    <row r="100" spans="1:65" x14ac:dyDescent="0.35">
      <c r="A100" s="17" t="s">
        <v>267</v>
      </c>
      <c r="B100" s="167" t="s">
        <v>120</v>
      </c>
      <c r="C100" s="167" t="s">
        <v>7340</v>
      </c>
      <c r="D100" s="167" t="s">
        <v>105</v>
      </c>
      <c r="E100" s="155">
        <v>1</v>
      </c>
      <c r="F100" s="155">
        <v>1</v>
      </c>
      <c r="G100" s="155">
        <v>1</v>
      </c>
      <c r="H100" s="167" t="s">
        <v>7341</v>
      </c>
      <c r="I100" s="167">
        <v>10</v>
      </c>
      <c r="J100" s="167">
        <v>1</v>
      </c>
      <c r="K100" s="167">
        <v>12</v>
      </c>
      <c r="L100" s="167">
        <v>600</v>
      </c>
      <c r="M100" s="167">
        <v>1</v>
      </c>
      <c r="N100" s="167">
        <v>100</v>
      </c>
      <c r="O100" s="167">
        <v>1</v>
      </c>
      <c r="P100" s="167">
        <v>150</v>
      </c>
      <c r="Q100" s="167">
        <v>255</v>
      </c>
      <c r="R100" s="167">
        <v>1</v>
      </c>
      <c r="S100" s="167" t="s">
        <v>116</v>
      </c>
      <c r="T100" s="167" t="s">
        <v>9879</v>
      </c>
      <c r="U100" s="167">
        <v>98</v>
      </c>
      <c r="V100" s="154" t="s">
        <v>6126</v>
      </c>
      <c r="W100" s="167">
        <v>0</v>
      </c>
      <c r="X100" s="167">
        <v>0</v>
      </c>
      <c r="Y100" s="167">
        <v>1</v>
      </c>
      <c r="AB100" s="167"/>
      <c r="AC100" s="167"/>
      <c r="AD100" s="167"/>
      <c r="AE100" s="167"/>
      <c r="AF100" s="167"/>
      <c r="AG100" s="167"/>
      <c r="AH100" s="167"/>
      <c r="AI100" s="167"/>
      <c r="AJ100" s="167"/>
      <c r="AK100" s="167"/>
      <c r="AL100" s="167"/>
      <c r="AM100" s="167"/>
      <c r="AN100" s="167"/>
      <c r="AO100" s="167"/>
      <c r="AP100" s="167"/>
      <c r="AQ100" s="167"/>
      <c r="AR100" s="167"/>
      <c r="AS100" s="167"/>
      <c r="AT100" s="167"/>
      <c r="AU100" s="167"/>
      <c r="AV100" s="167"/>
      <c r="AW100" s="167"/>
      <c r="AX100" s="167"/>
      <c r="AY100" s="167"/>
      <c r="AZ100" s="167"/>
      <c r="BB100" s="50" t="s">
        <v>3596</v>
      </c>
      <c r="BC100" s="167">
        <v>846</v>
      </c>
      <c r="BD100" s="107" t="s">
        <v>33</v>
      </c>
      <c r="BE100" s="167" t="s">
        <v>2899</v>
      </c>
      <c r="BF100" s="167" t="s">
        <v>41</v>
      </c>
      <c r="BG100" s="167" t="s">
        <v>116</v>
      </c>
      <c r="BH100" s="167" t="s">
        <v>7369</v>
      </c>
      <c r="BI100" s="167" t="s">
        <v>83</v>
      </c>
      <c r="BJ100" s="167" t="s">
        <v>90</v>
      </c>
      <c r="BK100" s="167" t="s">
        <v>2067</v>
      </c>
      <c r="BL100" s="167" t="s">
        <v>117</v>
      </c>
      <c r="BM100" s="167">
        <v>1</v>
      </c>
    </row>
    <row r="101" spans="1:65" x14ac:dyDescent="0.35">
      <c r="A101" s="17" t="s">
        <v>260</v>
      </c>
      <c r="B101" s="167" t="s">
        <v>120</v>
      </c>
      <c r="C101" s="167" t="s">
        <v>7340</v>
      </c>
      <c r="D101" s="167" t="s">
        <v>105</v>
      </c>
      <c r="E101" s="155">
        <v>1</v>
      </c>
      <c r="F101" s="155">
        <v>1</v>
      </c>
      <c r="G101" s="155">
        <v>1</v>
      </c>
      <c r="H101" s="167" t="s">
        <v>7341</v>
      </c>
      <c r="I101" s="167">
        <v>10</v>
      </c>
      <c r="J101" s="167">
        <v>1</v>
      </c>
      <c r="K101" s="167">
        <v>12</v>
      </c>
      <c r="L101" s="167">
        <v>600</v>
      </c>
      <c r="M101" s="167">
        <v>1</v>
      </c>
      <c r="N101" s="167">
        <v>100</v>
      </c>
      <c r="O101" s="167">
        <v>1</v>
      </c>
      <c r="P101" s="167">
        <v>150</v>
      </c>
      <c r="Q101" s="167">
        <v>255</v>
      </c>
      <c r="R101" s="167">
        <v>1</v>
      </c>
      <c r="S101" s="167" t="s">
        <v>116</v>
      </c>
      <c r="T101" s="167" t="s">
        <v>9880</v>
      </c>
      <c r="U101" s="167">
        <v>99</v>
      </c>
      <c r="V101" s="154" t="s">
        <v>261</v>
      </c>
      <c r="W101" s="167">
        <v>0</v>
      </c>
      <c r="X101" s="167">
        <v>0</v>
      </c>
      <c r="Y101" s="167">
        <v>1</v>
      </c>
      <c r="AB101" s="167"/>
      <c r="AC101" s="167"/>
      <c r="AD101" s="167"/>
      <c r="AE101" s="167"/>
      <c r="AF101" s="167"/>
      <c r="AG101" s="167"/>
      <c r="AH101" s="167"/>
      <c r="AI101" s="167"/>
      <c r="AJ101" s="167"/>
      <c r="AK101" s="167"/>
      <c r="AL101" s="167"/>
      <c r="AM101" s="167"/>
      <c r="AN101" s="167"/>
      <c r="AO101" s="167"/>
      <c r="AP101" s="167"/>
      <c r="AQ101" s="167"/>
      <c r="AR101" s="167"/>
      <c r="AS101" s="167"/>
      <c r="AT101" s="167"/>
      <c r="AU101" s="167"/>
      <c r="AV101" s="167"/>
      <c r="AW101" s="167"/>
      <c r="AX101" s="167"/>
      <c r="AY101" s="167"/>
      <c r="AZ101" s="167"/>
      <c r="BB101" s="50" t="s">
        <v>2104</v>
      </c>
      <c r="BC101" s="167">
        <v>847</v>
      </c>
      <c r="BD101" s="107" t="s">
        <v>33</v>
      </c>
      <c r="BE101" s="167" t="s">
        <v>2899</v>
      </c>
      <c r="BF101" s="167" t="s">
        <v>41</v>
      </c>
      <c r="BG101" s="167" t="s">
        <v>116</v>
      </c>
      <c r="BH101" s="167" t="s">
        <v>7369</v>
      </c>
      <c r="BI101" s="167" t="s">
        <v>83</v>
      </c>
      <c r="BJ101" s="167" t="s">
        <v>90</v>
      </c>
      <c r="BK101" s="167" t="s">
        <v>2067</v>
      </c>
      <c r="BL101" s="167" t="s">
        <v>117</v>
      </c>
      <c r="BM101" s="167">
        <v>1</v>
      </c>
    </row>
    <row r="102" spans="1:65" x14ac:dyDescent="0.35">
      <c r="A102" s="17" t="s">
        <v>268</v>
      </c>
      <c r="B102" s="167" t="s">
        <v>120</v>
      </c>
      <c r="C102" s="167" t="s">
        <v>7340</v>
      </c>
      <c r="D102" s="167" t="s">
        <v>105</v>
      </c>
      <c r="E102" s="155">
        <v>1</v>
      </c>
      <c r="F102" s="155">
        <v>1</v>
      </c>
      <c r="G102" s="155">
        <v>1</v>
      </c>
      <c r="H102" s="167" t="s">
        <v>7341</v>
      </c>
      <c r="I102" s="167">
        <v>10</v>
      </c>
      <c r="J102" s="167">
        <v>1</v>
      </c>
      <c r="K102" s="167">
        <v>12</v>
      </c>
      <c r="L102" s="167">
        <v>600</v>
      </c>
      <c r="M102" s="167">
        <v>1</v>
      </c>
      <c r="N102" s="167">
        <v>100</v>
      </c>
      <c r="O102" s="167">
        <v>1</v>
      </c>
      <c r="P102" s="167">
        <v>150</v>
      </c>
      <c r="Q102" s="167">
        <v>255</v>
      </c>
      <c r="R102" s="167">
        <v>1</v>
      </c>
      <c r="S102" s="167" t="s">
        <v>116</v>
      </c>
      <c r="T102" s="167" t="s">
        <v>9881</v>
      </c>
      <c r="U102" s="167">
        <v>100</v>
      </c>
      <c r="V102" s="154" t="s">
        <v>6128</v>
      </c>
      <c r="W102" s="167">
        <v>0</v>
      </c>
      <c r="X102" s="167">
        <v>0</v>
      </c>
      <c r="Y102" s="167">
        <v>1</v>
      </c>
      <c r="AB102" s="167"/>
      <c r="AC102" s="167"/>
      <c r="AD102" s="167"/>
      <c r="AE102" s="167"/>
      <c r="AF102" s="167"/>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c r="BB102" s="50" t="s">
        <v>3597</v>
      </c>
      <c r="BC102" s="167">
        <v>848</v>
      </c>
      <c r="BD102" s="107" t="s">
        <v>33</v>
      </c>
      <c r="BE102" s="167" t="s">
        <v>2899</v>
      </c>
      <c r="BF102" s="167" t="s">
        <v>41</v>
      </c>
      <c r="BG102" s="167" t="s">
        <v>116</v>
      </c>
      <c r="BH102" s="167" t="s">
        <v>7369</v>
      </c>
      <c r="BI102" s="167" t="s">
        <v>83</v>
      </c>
      <c r="BJ102" s="167" t="s">
        <v>90</v>
      </c>
      <c r="BK102" s="167" t="s">
        <v>2067</v>
      </c>
      <c r="BL102" s="167" t="s">
        <v>117</v>
      </c>
      <c r="BM102" s="167">
        <v>1</v>
      </c>
    </row>
    <row r="103" spans="1:65" x14ac:dyDescent="0.35">
      <c r="A103" s="17" t="s">
        <v>269</v>
      </c>
      <c r="B103" s="167" t="s">
        <v>120</v>
      </c>
      <c r="C103" s="167" t="s">
        <v>7340</v>
      </c>
      <c r="D103" s="167" t="s">
        <v>105</v>
      </c>
      <c r="E103" s="8">
        <v>4</v>
      </c>
      <c r="F103" s="155">
        <v>1</v>
      </c>
      <c r="G103" s="155">
        <v>1</v>
      </c>
      <c r="H103" s="167" t="s">
        <v>7341</v>
      </c>
      <c r="I103" s="167">
        <v>10</v>
      </c>
      <c r="J103" s="167">
        <v>1</v>
      </c>
      <c r="K103" s="167">
        <v>12</v>
      </c>
      <c r="L103" s="167">
        <v>600</v>
      </c>
      <c r="M103" s="167">
        <v>1</v>
      </c>
      <c r="N103" s="167">
        <v>100</v>
      </c>
      <c r="O103" s="167">
        <v>1</v>
      </c>
      <c r="P103" s="167">
        <v>150</v>
      </c>
      <c r="Q103" s="167">
        <v>255</v>
      </c>
      <c r="R103" s="167">
        <v>1</v>
      </c>
      <c r="S103" s="167" t="s">
        <v>116</v>
      </c>
      <c r="T103" s="167" t="s">
        <v>9882</v>
      </c>
      <c r="U103" s="167">
        <v>101</v>
      </c>
      <c r="V103" s="154" t="s">
        <v>239</v>
      </c>
      <c r="W103" s="167">
        <v>0</v>
      </c>
      <c r="X103" s="167">
        <v>0</v>
      </c>
      <c r="Y103" s="167">
        <v>1</v>
      </c>
      <c r="AB103" s="167"/>
      <c r="AC103" s="167"/>
      <c r="AD103" s="167"/>
      <c r="AE103" s="167"/>
      <c r="AF103" s="167"/>
      <c r="AG103" s="167"/>
      <c r="AH103" s="167"/>
      <c r="AI103" s="167"/>
      <c r="AJ103" s="167"/>
      <c r="AK103" s="167"/>
      <c r="AL103" s="167"/>
      <c r="AM103" s="167"/>
      <c r="AN103" s="167"/>
      <c r="AO103" s="167"/>
      <c r="AP103" s="167"/>
      <c r="AQ103" s="167"/>
      <c r="AR103" s="167"/>
      <c r="AS103" s="167"/>
      <c r="AT103" s="167"/>
      <c r="AU103" s="167"/>
      <c r="AV103" s="167"/>
      <c r="AW103" s="167"/>
      <c r="AX103" s="167"/>
      <c r="AY103" s="167"/>
      <c r="AZ103" s="167"/>
      <c r="BB103" s="50" t="s">
        <v>2116</v>
      </c>
      <c r="BC103" s="167">
        <v>849</v>
      </c>
      <c r="BD103" s="107" t="s">
        <v>25</v>
      </c>
      <c r="BE103" s="167" t="s">
        <v>2899</v>
      </c>
      <c r="BF103" s="167" t="s">
        <v>41</v>
      </c>
      <c r="BG103" s="167" t="s">
        <v>116</v>
      </c>
      <c r="BH103" s="167" t="s">
        <v>7369</v>
      </c>
      <c r="BI103" s="167" t="s">
        <v>83</v>
      </c>
      <c r="BJ103" s="167" t="s">
        <v>90</v>
      </c>
      <c r="BK103" s="167" t="s">
        <v>2067</v>
      </c>
      <c r="BL103" s="167" t="s">
        <v>117</v>
      </c>
      <c r="BM103" s="167">
        <v>1</v>
      </c>
    </row>
    <row r="104" spans="1:65" x14ac:dyDescent="0.35">
      <c r="A104" s="17" t="s">
        <v>6422</v>
      </c>
      <c r="B104" s="167" t="s">
        <v>120</v>
      </c>
      <c r="C104" s="167" t="s">
        <v>7340</v>
      </c>
      <c r="D104" s="167" t="s">
        <v>105</v>
      </c>
      <c r="E104" s="155">
        <v>3</v>
      </c>
      <c r="F104" s="155">
        <v>1</v>
      </c>
      <c r="G104" s="155">
        <v>1</v>
      </c>
      <c r="H104" s="167" t="s">
        <v>7341</v>
      </c>
      <c r="I104" s="167">
        <v>10</v>
      </c>
      <c r="J104" s="167">
        <v>1</v>
      </c>
      <c r="K104" s="167">
        <v>12</v>
      </c>
      <c r="L104" s="167">
        <v>600</v>
      </c>
      <c r="M104" s="167">
        <v>1</v>
      </c>
      <c r="N104" s="167">
        <v>100</v>
      </c>
      <c r="O104" s="167">
        <v>1</v>
      </c>
      <c r="P104" s="167">
        <v>150</v>
      </c>
      <c r="Q104" s="167">
        <v>255</v>
      </c>
      <c r="R104" s="167">
        <v>1</v>
      </c>
      <c r="S104" s="167" t="s">
        <v>116</v>
      </c>
      <c r="T104" s="167" t="s">
        <v>9883</v>
      </c>
      <c r="U104" s="167">
        <v>102</v>
      </c>
      <c r="V104" s="154" t="s">
        <v>3219</v>
      </c>
      <c r="W104" s="167">
        <v>0</v>
      </c>
      <c r="X104" s="167">
        <v>0</v>
      </c>
      <c r="Y104" s="167">
        <v>1</v>
      </c>
      <c r="AB104" s="167"/>
      <c r="AC104" s="167"/>
      <c r="AD104" s="167"/>
      <c r="AE104" s="167"/>
      <c r="AF104" s="167"/>
      <c r="AG104" s="167"/>
      <c r="AH104" s="167"/>
      <c r="AI104" s="167"/>
      <c r="AJ104" s="167"/>
      <c r="AK104" s="167"/>
      <c r="AL104" s="167"/>
      <c r="AM104" s="167"/>
      <c r="AN104" s="167"/>
      <c r="AO104" s="167"/>
      <c r="AP104" s="167"/>
      <c r="AQ104" s="167"/>
      <c r="AR104" s="167"/>
      <c r="AS104" s="167"/>
      <c r="AT104" s="167"/>
      <c r="AU104" s="167"/>
      <c r="AV104" s="167"/>
      <c r="AW104" s="167"/>
      <c r="AX104" s="167"/>
      <c r="AY104" s="167"/>
      <c r="AZ104" s="167"/>
      <c r="BB104" s="50" t="s">
        <v>2118</v>
      </c>
      <c r="BC104" s="167">
        <v>850</v>
      </c>
      <c r="BD104" s="107" t="s">
        <v>25</v>
      </c>
      <c r="BE104" s="167" t="s">
        <v>2899</v>
      </c>
      <c r="BF104" s="167" t="s">
        <v>41</v>
      </c>
      <c r="BG104" s="167" t="s">
        <v>116</v>
      </c>
      <c r="BH104" s="167" t="s">
        <v>7369</v>
      </c>
      <c r="BI104" s="167" t="s">
        <v>83</v>
      </c>
      <c r="BJ104" s="167" t="s">
        <v>90</v>
      </c>
      <c r="BK104" s="167" t="s">
        <v>2067</v>
      </c>
      <c r="BL104" s="167" t="s">
        <v>117</v>
      </c>
      <c r="BM104" s="167">
        <v>1</v>
      </c>
    </row>
    <row r="105" spans="1:65" x14ac:dyDescent="0.35">
      <c r="A105" s="17" t="s">
        <v>6423</v>
      </c>
      <c r="B105" s="167" t="s">
        <v>120</v>
      </c>
      <c r="C105" s="167" t="s">
        <v>7340</v>
      </c>
      <c r="D105" s="167" t="s">
        <v>105</v>
      </c>
      <c r="E105" s="155">
        <v>6</v>
      </c>
      <c r="F105" s="155">
        <v>1</v>
      </c>
      <c r="G105" s="155">
        <v>1</v>
      </c>
      <c r="H105" s="167" t="s">
        <v>7341</v>
      </c>
      <c r="I105" s="167">
        <v>10</v>
      </c>
      <c r="J105" s="167">
        <v>1</v>
      </c>
      <c r="K105" s="167">
        <v>12</v>
      </c>
      <c r="L105" s="167">
        <v>600</v>
      </c>
      <c r="M105" s="167">
        <v>1</v>
      </c>
      <c r="N105" s="167">
        <v>100</v>
      </c>
      <c r="O105" s="167">
        <v>1</v>
      </c>
      <c r="P105" s="167">
        <v>150</v>
      </c>
      <c r="Q105" s="167">
        <v>255</v>
      </c>
      <c r="R105" s="167">
        <v>1</v>
      </c>
      <c r="S105" s="167" t="s">
        <v>116</v>
      </c>
      <c r="T105" s="167" t="s">
        <v>9884</v>
      </c>
      <c r="U105" s="167">
        <v>103</v>
      </c>
      <c r="V105" s="154" t="s">
        <v>6413</v>
      </c>
      <c r="W105" s="167">
        <v>0</v>
      </c>
      <c r="X105" s="167">
        <v>0</v>
      </c>
      <c r="Y105" s="167">
        <v>1</v>
      </c>
      <c r="AB105" s="167"/>
      <c r="AC105" s="167"/>
      <c r="AD105" s="167"/>
      <c r="AE105" s="167"/>
      <c r="AF105" s="167"/>
      <c r="AG105" s="167"/>
      <c r="AH105" s="167"/>
      <c r="AI105" s="167"/>
      <c r="AJ105" s="167"/>
      <c r="AK105" s="167"/>
      <c r="AL105" s="167"/>
      <c r="AM105" s="167"/>
      <c r="AN105" s="167"/>
      <c r="AO105" s="167"/>
      <c r="AP105" s="167"/>
      <c r="AQ105" s="167"/>
      <c r="AR105" s="167"/>
      <c r="AS105" s="167"/>
      <c r="AT105" s="167"/>
      <c r="AU105" s="167"/>
      <c r="AV105" s="167"/>
      <c r="AW105" s="167"/>
      <c r="AX105" s="167"/>
      <c r="AY105" s="167"/>
      <c r="AZ105" s="167"/>
      <c r="BB105" s="50" t="s">
        <v>2122</v>
      </c>
      <c r="BC105" s="167">
        <v>851</v>
      </c>
      <c r="BD105" s="107" t="s">
        <v>25</v>
      </c>
      <c r="BE105" s="167" t="s">
        <v>2899</v>
      </c>
      <c r="BF105" s="167" t="s">
        <v>41</v>
      </c>
      <c r="BG105" s="167" t="s">
        <v>116</v>
      </c>
      <c r="BH105" s="167" t="s">
        <v>7369</v>
      </c>
      <c r="BI105" s="167" t="s">
        <v>83</v>
      </c>
      <c r="BJ105" s="167" t="s">
        <v>90</v>
      </c>
      <c r="BK105" s="167" t="s">
        <v>2067</v>
      </c>
      <c r="BL105" s="167" t="s">
        <v>117</v>
      </c>
      <c r="BM105" s="167">
        <v>1</v>
      </c>
    </row>
    <row r="106" spans="1:65" x14ac:dyDescent="0.35">
      <c r="A106" s="17" t="s">
        <v>318</v>
      </c>
      <c r="B106" s="167" t="s">
        <v>120</v>
      </c>
      <c r="C106" s="167" t="s">
        <v>7340</v>
      </c>
      <c r="D106" s="167" t="s">
        <v>105</v>
      </c>
      <c r="E106" s="8">
        <v>4</v>
      </c>
      <c r="F106" s="155">
        <v>1</v>
      </c>
      <c r="G106" s="155">
        <v>1</v>
      </c>
      <c r="H106" s="167" t="s">
        <v>7341</v>
      </c>
      <c r="I106" s="167">
        <v>10</v>
      </c>
      <c r="J106" s="167">
        <v>1</v>
      </c>
      <c r="K106" s="167">
        <v>12</v>
      </c>
      <c r="L106" s="167">
        <v>600</v>
      </c>
      <c r="M106" s="167">
        <v>1</v>
      </c>
      <c r="N106" s="167">
        <v>100</v>
      </c>
      <c r="O106" s="167">
        <v>1</v>
      </c>
      <c r="P106" s="167">
        <v>150</v>
      </c>
      <c r="Q106" s="167">
        <v>255</v>
      </c>
      <c r="R106" s="167">
        <v>1</v>
      </c>
      <c r="S106" s="167" t="s">
        <v>116</v>
      </c>
      <c r="T106" s="167" t="s">
        <v>9885</v>
      </c>
      <c r="U106" s="167">
        <v>104</v>
      </c>
      <c r="V106" s="154" t="s">
        <v>239</v>
      </c>
      <c r="W106" s="167">
        <v>0</v>
      </c>
      <c r="X106" s="167">
        <v>0</v>
      </c>
      <c r="Y106" s="167">
        <v>1</v>
      </c>
      <c r="AB106" s="167"/>
      <c r="AC106" s="167"/>
      <c r="AD106" s="167"/>
      <c r="AE106" s="167"/>
      <c r="AF106" s="167"/>
      <c r="AG106" s="167"/>
      <c r="AH106" s="167"/>
      <c r="AI106" s="167"/>
      <c r="AJ106" s="167"/>
      <c r="AK106" s="167"/>
      <c r="AL106" s="167"/>
      <c r="AM106" s="167"/>
      <c r="AN106" s="167"/>
      <c r="AO106" s="167"/>
      <c r="AP106" s="167"/>
      <c r="AQ106" s="167"/>
      <c r="AR106" s="167"/>
      <c r="AS106" s="167"/>
      <c r="AT106" s="167"/>
      <c r="AU106" s="167"/>
      <c r="AV106" s="167"/>
      <c r="AW106" s="167"/>
      <c r="AX106" s="167"/>
      <c r="AY106" s="167"/>
      <c r="AZ106" s="167"/>
      <c r="BB106" s="244" t="s">
        <v>6183</v>
      </c>
      <c r="BC106" s="167">
        <v>852</v>
      </c>
      <c r="BD106" s="162" t="s">
        <v>6254</v>
      </c>
      <c r="BE106" s="167" t="s">
        <v>2899</v>
      </c>
      <c r="BF106" s="167" t="s">
        <v>41</v>
      </c>
      <c r="BG106" s="167" t="s">
        <v>116</v>
      </c>
      <c r="BH106" s="167" t="s">
        <v>7369</v>
      </c>
      <c r="BI106" s="167" t="s">
        <v>83</v>
      </c>
      <c r="BJ106" s="167" t="s">
        <v>90</v>
      </c>
      <c r="BK106" s="167" t="s">
        <v>2067</v>
      </c>
      <c r="BL106" s="167" t="s">
        <v>117</v>
      </c>
      <c r="BM106" s="167">
        <v>1</v>
      </c>
    </row>
    <row r="107" spans="1:65" x14ac:dyDescent="0.35">
      <c r="A107" s="17" t="s">
        <v>274</v>
      </c>
      <c r="B107" s="167" t="s">
        <v>120</v>
      </c>
      <c r="C107" s="167" t="s">
        <v>7340</v>
      </c>
      <c r="D107" s="167" t="s">
        <v>105</v>
      </c>
      <c r="E107" s="155">
        <v>2</v>
      </c>
      <c r="F107" s="155">
        <v>1</v>
      </c>
      <c r="G107" s="155">
        <v>1</v>
      </c>
      <c r="H107" s="167" t="s">
        <v>7341</v>
      </c>
      <c r="I107" s="167">
        <v>10</v>
      </c>
      <c r="J107" s="167">
        <v>1</v>
      </c>
      <c r="K107" s="167">
        <v>12</v>
      </c>
      <c r="L107" s="167">
        <v>600</v>
      </c>
      <c r="M107" s="167">
        <v>1</v>
      </c>
      <c r="N107" s="167">
        <v>100</v>
      </c>
      <c r="O107" s="167">
        <v>1</v>
      </c>
      <c r="P107" s="167">
        <v>150</v>
      </c>
      <c r="Q107" s="167">
        <v>255</v>
      </c>
      <c r="R107" s="167">
        <v>1</v>
      </c>
      <c r="S107" s="167" t="s">
        <v>116</v>
      </c>
      <c r="T107" s="167" t="s">
        <v>9886</v>
      </c>
      <c r="U107" s="167">
        <v>105</v>
      </c>
      <c r="V107" s="154" t="s">
        <v>245</v>
      </c>
      <c r="W107" s="167">
        <v>0</v>
      </c>
      <c r="X107" s="167">
        <v>0</v>
      </c>
      <c r="Y107" s="167">
        <v>1</v>
      </c>
      <c r="AB107" s="167"/>
      <c r="AC107" s="167"/>
      <c r="AD107" s="167"/>
      <c r="AE107" s="167"/>
      <c r="AF107" s="167"/>
      <c r="AG107" s="167"/>
      <c r="AH107" s="167"/>
      <c r="AI107" s="167"/>
      <c r="AJ107" s="167"/>
      <c r="AK107" s="167"/>
      <c r="AL107" s="167"/>
      <c r="AM107" s="167"/>
      <c r="AN107" s="167"/>
      <c r="AO107" s="167"/>
      <c r="AP107" s="167"/>
      <c r="AQ107" s="167"/>
      <c r="AR107" s="167"/>
      <c r="AS107" s="167"/>
      <c r="AT107" s="167"/>
      <c r="AU107" s="167"/>
      <c r="AV107" s="167"/>
      <c r="AW107" s="167"/>
      <c r="AX107" s="167"/>
      <c r="AY107" s="167"/>
      <c r="BB107" s="244" t="s">
        <v>6184</v>
      </c>
      <c r="BC107" s="167">
        <v>853</v>
      </c>
      <c r="BD107" s="223" t="s">
        <v>6258</v>
      </c>
      <c r="BE107" s="167" t="s">
        <v>2899</v>
      </c>
      <c r="BF107" s="167" t="s">
        <v>41</v>
      </c>
      <c r="BG107" s="167" t="s">
        <v>116</v>
      </c>
      <c r="BH107" s="167" t="s">
        <v>7369</v>
      </c>
      <c r="BI107" s="167" t="s">
        <v>83</v>
      </c>
      <c r="BJ107" s="167" t="s">
        <v>90</v>
      </c>
      <c r="BK107" s="167" t="s">
        <v>2067</v>
      </c>
      <c r="BL107" s="167" t="s">
        <v>117</v>
      </c>
      <c r="BM107" s="167">
        <v>1</v>
      </c>
    </row>
    <row r="108" spans="1:65" x14ac:dyDescent="0.35">
      <c r="A108" s="17" t="s">
        <v>6439</v>
      </c>
      <c r="B108" s="167" t="s">
        <v>120</v>
      </c>
      <c r="C108" s="167" t="s">
        <v>7340</v>
      </c>
      <c r="D108" s="167" t="s">
        <v>105</v>
      </c>
      <c r="E108" s="155">
        <v>2</v>
      </c>
      <c r="F108" s="158">
        <v>1</v>
      </c>
      <c r="G108" s="155">
        <v>1</v>
      </c>
      <c r="H108" s="167" t="s">
        <v>7341</v>
      </c>
      <c r="I108" s="167">
        <v>10</v>
      </c>
      <c r="J108" s="167">
        <v>1</v>
      </c>
      <c r="K108" s="167">
        <v>12</v>
      </c>
      <c r="L108" s="167">
        <v>600</v>
      </c>
      <c r="M108" s="167">
        <v>1</v>
      </c>
      <c r="N108" s="167">
        <v>100</v>
      </c>
      <c r="O108" s="167">
        <v>1</v>
      </c>
      <c r="P108" s="167">
        <v>150</v>
      </c>
      <c r="Q108" s="167">
        <v>255</v>
      </c>
      <c r="R108" s="167">
        <v>1</v>
      </c>
      <c r="S108" s="167" t="s">
        <v>116</v>
      </c>
      <c r="T108" s="167" t="s">
        <v>9887</v>
      </c>
      <c r="U108" s="167">
        <v>106</v>
      </c>
      <c r="V108" s="162" t="s">
        <v>6341</v>
      </c>
      <c r="W108" s="167">
        <v>0</v>
      </c>
      <c r="X108" s="167">
        <v>0</v>
      </c>
      <c r="Y108" s="167">
        <v>1</v>
      </c>
      <c r="AB108" s="167"/>
      <c r="AC108" s="167"/>
      <c r="AD108" s="167"/>
      <c r="AE108" s="167"/>
      <c r="AF108" s="167"/>
      <c r="AG108" s="167"/>
      <c r="AH108" s="167"/>
      <c r="AI108" s="167"/>
      <c r="AJ108" s="167"/>
      <c r="AK108" s="167"/>
      <c r="AL108" s="167"/>
      <c r="AM108" s="167"/>
      <c r="AN108" s="167"/>
      <c r="AO108" s="167"/>
      <c r="AP108" s="167"/>
      <c r="AQ108" s="167"/>
      <c r="AR108" s="167"/>
      <c r="AS108" s="167"/>
      <c r="AT108" s="167"/>
      <c r="AU108" s="167"/>
      <c r="AV108" s="167"/>
      <c r="AW108" s="167"/>
      <c r="AX108" s="167"/>
      <c r="AY108" s="167"/>
      <c r="AZ108" s="167"/>
      <c r="BB108" s="244" t="s">
        <v>6188</v>
      </c>
      <c r="BC108" s="167">
        <v>854</v>
      </c>
      <c r="BD108" s="107" t="s">
        <v>4861</v>
      </c>
      <c r="BE108" s="167" t="s">
        <v>2899</v>
      </c>
      <c r="BF108" s="167" t="s">
        <v>41</v>
      </c>
      <c r="BG108" s="167" t="s">
        <v>116</v>
      </c>
      <c r="BH108" s="167" t="s">
        <v>7369</v>
      </c>
      <c r="BI108" s="167" t="s">
        <v>83</v>
      </c>
      <c r="BJ108" s="167" t="s">
        <v>90</v>
      </c>
      <c r="BK108" s="167" t="s">
        <v>2067</v>
      </c>
      <c r="BL108" s="167" t="s">
        <v>117</v>
      </c>
      <c r="BM108" s="167">
        <v>1</v>
      </c>
    </row>
    <row r="109" spans="1:65" x14ac:dyDescent="0.35">
      <c r="A109" s="17" t="s">
        <v>276</v>
      </c>
      <c r="B109" s="167" t="s">
        <v>120</v>
      </c>
      <c r="C109" s="167" t="s">
        <v>7340</v>
      </c>
      <c r="D109" s="167" t="s">
        <v>105</v>
      </c>
      <c r="E109" s="8">
        <v>3</v>
      </c>
      <c r="F109" s="158">
        <v>1</v>
      </c>
      <c r="G109" s="155">
        <v>1</v>
      </c>
      <c r="H109" s="167" t="s">
        <v>7341</v>
      </c>
      <c r="I109" s="167">
        <v>10</v>
      </c>
      <c r="J109" s="167">
        <v>1</v>
      </c>
      <c r="K109" s="167">
        <v>12</v>
      </c>
      <c r="L109" s="167">
        <v>600</v>
      </c>
      <c r="M109" s="167">
        <v>1</v>
      </c>
      <c r="N109" s="167">
        <v>100</v>
      </c>
      <c r="O109" s="167">
        <v>1</v>
      </c>
      <c r="P109" s="167">
        <v>150</v>
      </c>
      <c r="Q109" s="167">
        <v>255</v>
      </c>
      <c r="R109" s="167">
        <v>1</v>
      </c>
      <c r="S109" s="167" t="s">
        <v>116</v>
      </c>
      <c r="T109" s="167" t="s">
        <v>9888</v>
      </c>
      <c r="U109" s="167">
        <v>107</v>
      </c>
      <c r="V109" s="162" t="s">
        <v>3229</v>
      </c>
      <c r="W109" s="167">
        <v>0</v>
      </c>
      <c r="X109" s="167">
        <v>0</v>
      </c>
      <c r="Y109" s="167">
        <v>1</v>
      </c>
      <c r="AB109" s="167"/>
      <c r="AC109" s="167"/>
      <c r="AD109" s="167"/>
      <c r="AE109" s="167"/>
      <c r="AF109" s="167"/>
      <c r="AG109" s="167"/>
      <c r="AH109" s="167"/>
      <c r="AI109" s="167"/>
      <c r="AJ109" s="167"/>
      <c r="AK109" s="167"/>
      <c r="AL109" s="167"/>
      <c r="AM109" s="167"/>
      <c r="AN109" s="167"/>
      <c r="AO109" s="167"/>
      <c r="AP109" s="167"/>
      <c r="AQ109" s="167"/>
      <c r="AR109" s="167"/>
      <c r="AS109" s="167"/>
      <c r="AT109" s="167"/>
      <c r="AU109" s="167"/>
      <c r="AV109" s="167"/>
      <c r="AW109" s="167"/>
      <c r="AX109" s="167"/>
      <c r="AY109" s="167"/>
      <c r="AZ109" s="167"/>
      <c r="BB109" s="244" t="s">
        <v>6185</v>
      </c>
      <c r="BC109" s="167">
        <v>855</v>
      </c>
      <c r="BD109" s="107" t="s">
        <v>36</v>
      </c>
      <c r="BE109" s="167" t="s">
        <v>2899</v>
      </c>
      <c r="BF109" s="167" t="s">
        <v>41</v>
      </c>
      <c r="BG109" s="167" t="s">
        <v>116</v>
      </c>
      <c r="BH109" s="167" t="s">
        <v>7369</v>
      </c>
      <c r="BI109" s="167" t="s">
        <v>83</v>
      </c>
      <c r="BJ109" s="167" t="s">
        <v>90</v>
      </c>
      <c r="BK109" s="167" t="s">
        <v>2067</v>
      </c>
      <c r="BL109" s="167" t="s">
        <v>117</v>
      </c>
      <c r="BM109" s="167">
        <v>1</v>
      </c>
    </row>
    <row r="110" spans="1:65" x14ac:dyDescent="0.35">
      <c r="A110" s="17" t="s">
        <v>6425</v>
      </c>
      <c r="B110" s="167" t="s">
        <v>120</v>
      </c>
      <c r="C110" s="167" t="s">
        <v>7340</v>
      </c>
      <c r="D110" s="167" t="s">
        <v>105</v>
      </c>
      <c r="E110" s="8">
        <v>4</v>
      </c>
      <c r="F110" s="155">
        <v>1</v>
      </c>
      <c r="G110" s="155">
        <v>1</v>
      </c>
      <c r="H110" s="167" t="s">
        <v>7341</v>
      </c>
      <c r="I110" s="167">
        <v>10</v>
      </c>
      <c r="J110" s="167">
        <v>1</v>
      </c>
      <c r="K110" s="167">
        <v>12</v>
      </c>
      <c r="L110" s="167">
        <v>600</v>
      </c>
      <c r="M110" s="167">
        <v>1</v>
      </c>
      <c r="N110" s="167">
        <v>100</v>
      </c>
      <c r="O110" s="167">
        <v>1</v>
      </c>
      <c r="P110" s="167">
        <v>150</v>
      </c>
      <c r="Q110" s="167">
        <v>255</v>
      </c>
      <c r="R110" s="167">
        <v>1</v>
      </c>
      <c r="S110" s="167" t="s">
        <v>116</v>
      </c>
      <c r="T110" s="167" t="s">
        <v>9889</v>
      </c>
      <c r="U110" s="167">
        <v>108</v>
      </c>
      <c r="V110" s="162" t="s">
        <v>239</v>
      </c>
      <c r="W110" s="167">
        <v>0</v>
      </c>
      <c r="X110" s="167">
        <v>0</v>
      </c>
      <c r="Y110" s="167">
        <v>1</v>
      </c>
      <c r="AB110" s="167"/>
      <c r="AC110" s="167"/>
      <c r="AD110" s="167"/>
      <c r="AE110" s="167"/>
      <c r="AF110" s="167"/>
      <c r="AG110" s="167"/>
      <c r="AH110" s="167"/>
      <c r="AI110" s="167"/>
      <c r="AJ110" s="167"/>
      <c r="AK110" s="167"/>
      <c r="AL110" s="167"/>
      <c r="AM110" s="167"/>
      <c r="AN110" s="167"/>
      <c r="AO110" s="167"/>
      <c r="AP110" s="167"/>
      <c r="AQ110" s="167"/>
      <c r="AR110" s="167"/>
      <c r="AS110" s="167"/>
      <c r="AT110" s="167"/>
      <c r="AU110" s="167"/>
      <c r="AV110" s="167"/>
      <c r="AW110" s="167"/>
      <c r="AX110" s="167"/>
      <c r="AY110" s="167"/>
      <c r="AZ110" s="167"/>
      <c r="BB110" s="50" t="s">
        <v>6182</v>
      </c>
      <c r="BC110" s="167">
        <v>856</v>
      </c>
      <c r="BD110" s="107" t="s">
        <v>37</v>
      </c>
      <c r="BE110" s="167" t="s">
        <v>2899</v>
      </c>
      <c r="BF110" s="167" t="s">
        <v>41</v>
      </c>
      <c r="BG110" s="167" t="s">
        <v>116</v>
      </c>
      <c r="BH110" s="167" t="s">
        <v>7369</v>
      </c>
      <c r="BI110" s="167" t="s">
        <v>83</v>
      </c>
      <c r="BJ110" s="167" t="s">
        <v>90</v>
      </c>
      <c r="BK110" s="167" t="s">
        <v>2067</v>
      </c>
      <c r="BL110" s="167" t="s">
        <v>117</v>
      </c>
      <c r="BM110" s="167">
        <v>1</v>
      </c>
    </row>
    <row r="111" spans="1:65" x14ac:dyDescent="0.35">
      <c r="A111" s="17" t="s">
        <v>6426</v>
      </c>
      <c r="B111" s="167" t="s">
        <v>120</v>
      </c>
      <c r="C111" s="167" t="s">
        <v>7340</v>
      </c>
      <c r="D111" s="167" t="s">
        <v>105</v>
      </c>
      <c r="E111" s="155">
        <v>3</v>
      </c>
      <c r="F111" s="155">
        <v>1</v>
      </c>
      <c r="G111" s="155">
        <v>1</v>
      </c>
      <c r="H111" s="167" t="s">
        <v>7341</v>
      </c>
      <c r="I111" s="167">
        <v>10</v>
      </c>
      <c r="J111" s="167">
        <v>1</v>
      </c>
      <c r="K111" s="167">
        <v>12</v>
      </c>
      <c r="L111" s="167">
        <v>600</v>
      </c>
      <c r="M111" s="167">
        <v>1</v>
      </c>
      <c r="N111" s="167">
        <v>100</v>
      </c>
      <c r="O111" s="167">
        <v>1</v>
      </c>
      <c r="P111" s="167">
        <v>150</v>
      </c>
      <c r="Q111" s="167">
        <v>255</v>
      </c>
      <c r="R111" s="167">
        <v>1</v>
      </c>
      <c r="S111" s="167" t="s">
        <v>116</v>
      </c>
      <c r="T111" s="167" t="s">
        <v>9890</v>
      </c>
      <c r="U111" s="167">
        <v>109</v>
      </c>
      <c r="V111" s="162" t="s">
        <v>3219</v>
      </c>
      <c r="W111" s="167">
        <v>0</v>
      </c>
      <c r="X111" s="167">
        <v>0</v>
      </c>
      <c r="Y111" s="167">
        <v>1</v>
      </c>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c r="BB111" s="244" t="s">
        <v>6181</v>
      </c>
      <c r="BC111" s="167">
        <v>857</v>
      </c>
      <c r="BD111" s="107" t="s">
        <v>35</v>
      </c>
      <c r="BE111" s="167" t="s">
        <v>2899</v>
      </c>
      <c r="BF111" s="167" t="s">
        <v>41</v>
      </c>
      <c r="BG111" s="167" t="s">
        <v>116</v>
      </c>
      <c r="BH111" s="167" t="s">
        <v>7369</v>
      </c>
      <c r="BI111" s="167" t="s">
        <v>83</v>
      </c>
      <c r="BJ111" s="167" t="s">
        <v>90</v>
      </c>
      <c r="BK111" s="167" t="s">
        <v>2067</v>
      </c>
      <c r="BL111" s="167" t="s">
        <v>117</v>
      </c>
      <c r="BM111" s="167">
        <v>1</v>
      </c>
    </row>
    <row r="112" spans="1:65" x14ac:dyDescent="0.35">
      <c r="A112" s="17" t="s">
        <v>6399</v>
      </c>
      <c r="B112" s="167" t="s">
        <v>120</v>
      </c>
      <c r="C112" s="167" t="s">
        <v>7340</v>
      </c>
      <c r="D112" s="167" t="s">
        <v>105</v>
      </c>
      <c r="E112" s="155">
        <v>6</v>
      </c>
      <c r="F112" s="155">
        <v>1</v>
      </c>
      <c r="G112" s="155">
        <v>1</v>
      </c>
      <c r="H112" s="167" t="s">
        <v>7341</v>
      </c>
      <c r="I112" s="167">
        <v>10</v>
      </c>
      <c r="J112" s="167">
        <v>1</v>
      </c>
      <c r="K112" s="167">
        <v>12</v>
      </c>
      <c r="L112" s="167">
        <v>600</v>
      </c>
      <c r="M112" s="167">
        <v>1</v>
      </c>
      <c r="N112" s="167">
        <v>100</v>
      </c>
      <c r="O112" s="167">
        <v>1</v>
      </c>
      <c r="P112" s="167">
        <v>150</v>
      </c>
      <c r="Q112" s="167">
        <v>255</v>
      </c>
      <c r="R112" s="167">
        <v>1</v>
      </c>
      <c r="S112" s="167" t="s">
        <v>116</v>
      </c>
      <c r="T112" s="167" t="s">
        <v>9891</v>
      </c>
      <c r="U112" s="167">
        <v>110</v>
      </c>
      <c r="V112" s="162" t="s">
        <v>6395</v>
      </c>
      <c r="W112" s="167">
        <v>0</v>
      </c>
      <c r="X112" s="167">
        <v>0</v>
      </c>
      <c r="Y112" s="167">
        <v>1</v>
      </c>
      <c r="AB112" s="167"/>
      <c r="AC112" s="167"/>
      <c r="AD112" s="167"/>
      <c r="AE112" s="167"/>
      <c r="AF112" s="167"/>
      <c r="AG112" s="167"/>
      <c r="AH112" s="167"/>
      <c r="AI112" s="167"/>
      <c r="AJ112" s="167"/>
      <c r="AK112" s="167"/>
      <c r="AL112" s="167"/>
      <c r="AM112" s="167"/>
      <c r="AN112" s="167"/>
      <c r="AO112" s="167"/>
      <c r="AP112" s="167"/>
      <c r="AQ112" s="167"/>
      <c r="AR112" s="167"/>
      <c r="AS112" s="167"/>
      <c r="AT112" s="167"/>
      <c r="AU112" s="167"/>
      <c r="AV112" s="167"/>
      <c r="AW112" s="167"/>
      <c r="AX112" s="167"/>
      <c r="AY112" s="167"/>
      <c r="AZ112" s="167"/>
      <c r="BB112" s="50" t="s">
        <v>2132</v>
      </c>
      <c r="BC112" s="167">
        <v>858</v>
      </c>
      <c r="BD112" s="223" t="s">
        <v>6252</v>
      </c>
      <c r="BE112" s="167" t="s">
        <v>2899</v>
      </c>
      <c r="BF112" s="167" t="s">
        <v>41</v>
      </c>
      <c r="BG112" s="167" t="s">
        <v>116</v>
      </c>
      <c r="BH112" s="167" t="s">
        <v>7369</v>
      </c>
      <c r="BI112" s="167" t="s">
        <v>83</v>
      </c>
      <c r="BJ112" s="167" t="s">
        <v>90</v>
      </c>
      <c r="BK112" s="167" t="s">
        <v>2067</v>
      </c>
      <c r="BL112" s="167" t="s">
        <v>117</v>
      </c>
      <c r="BM112" s="167">
        <v>1</v>
      </c>
    </row>
    <row r="113" spans="1:65" x14ac:dyDescent="0.35">
      <c r="A113" s="17" t="s">
        <v>277</v>
      </c>
      <c r="B113" s="167" t="s">
        <v>120</v>
      </c>
      <c r="C113" s="167" t="s">
        <v>7340</v>
      </c>
      <c r="D113" s="167" t="s">
        <v>105</v>
      </c>
      <c r="E113" s="8">
        <v>4</v>
      </c>
      <c r="F113" s="155">
        <v>1</v>
      </c>
      <c r="G113" s="155">
        <v>1</v>
      </c>
      <c r="H113" s="167" t="s">
        <v>7341</v>
      </c>
      <c r="I113" s="167">
        <v>10</v>
      </c>
      <c r="J113" s="167">
        <v>1</v>
      </c>
      <c r="K113" s="167">
        <v>12</v>
      </c>
      <c r="L113" s="167">
        <v>600</v>
      </c>
      <c r="M113" s="167">
        <v>1</v>
      </c>
      <c r="N113" s="167">
        <v>100</v>
      </c>
      <c r="O113" s="167">
        <v>1</v>
      </c>
      <c r="P113" s="167">
        <v>150</v>
      </c>
      <c r="Q113" s="167">
        <v>255</v>
      </c>
      <c r="R113" s="167">
        <v>1</v>
      </c>
      <c r="S113" s="167" t="s">
        <v>116</v>
      </c>
      <c r="T113" s="167" t="s">
        <v>9892</v>
      </c>
      <c r="U113" s="167">
        <v>111</v>
      </c>
      <c r="V113" s="154" t="s">
        <v>3219</v>
      </c>
      <c r="W113" s="167">
        <v>0</v>
      </c>
      <c r="X113" s="167">
        <v>0</v>
      </c>
      <c r="Y113" s="167">
        <v>1</v>
      </c>
      <c r="AB113" s="167"/>
      <c r="AC113" s="167"/>
      <c r="AD113" s="167"/>
      <c r="AE113" s="167"/>
      <c r="AF113" s="167"/>
      <c r="AG113" s="167"/>
      <c r="AH113" s="167"/>
      <c r="AI113" s="167"/>
      <c r="AJ113" s="167"/>
      <c r="AK113" s="167"/>
      <c r="AL113" s="167"/>
      <c r="AM113" s="167"/>
      <c r="AN113" s="167"/>
      <c r="AO113" s="167"/>
      <c r="AP113" s="167"/>
      <c r="AQ113" s="167"/>
      <c r="AR113" s="167"/>
      <c r="AS113" s="167"/>
      <c r="AT113" s="167"/>
      <c r="AU113" s="167"/>
      <c r="AV113" s="167"/>
      <c r="AW113" s="167"/>
      <c r="AX113" s="167"/>
      <c r="AY113" s="167"/>
      <c r="AZ113" s="167"/>
      <c r="BB113" s="244" t="s">
        <v>6264</v>
      </c>
      <c r="BC113" s="167">
        <v>859</v>
      </c>
      <c r="BD113" s="223" t="s">
        <v>6252</v>
      </c>
      <c r="BE113" s="167" t="s">
        <v>2899</v>
      </c>
      <c r="BF113" s="167" t="s">
        <v>41</v>
      </c>
      <c r="BG113" s="167" t="s">
        <v>116</v>
      </c>
      <c r="BH113" s="167" t="s">
        <v>7369</v>
      </c>
      <c r="BI113" s="167" t="s">
        <v>83</v>
      </c>
      <c r="BJ113" s="167" t="s">
        <v>90</v>
      </c>
      <c r="BK113" s="167" t="s">
        <v>2067</v>
      </c>
      <c r="BL113" s="167" t="s">
        <v>117</v>
      </c>
      <c r="BM113" s="167">
        <v>1</v>
      </c>
    </row>
    <row r="114" spans="1:65" x14ac:dyDescent="0.35">
      <c r="A114" s="17" t="s">
        <v>6441</v>
      </c>
      <c r="B114" s="167" t="s">
        <v>120</v>
      </c>
      <c r="C114" s="167" t="s">
        <v>7340</v>
      </c>
      <c r="D114" s="167" t="s">
        <v>105</v>
      </c>
      <c r="E114" s="8">
        <v>6</v>
      </c>
      <c r="F114" s="155">
        <v>1</v>
      </c>
      <c r="G114" s="155">
        <v>1</v>
      </c>
      <c r="H114" s="167" t="s">
        <v>7341</v>
      </c>
      <c r="I114" s="167">
        <v>10</v>
      </c>
      <c r="J114" s="167">
        <v>1</v>
      </c>
      <c r="K114" s="167">
        <v>12</v>
      </c>
      <c r="L114" s="167">
        <v>600</v>
      </c>
      <c r="M114" s="167">
        <v>1</v>
      </c>
      <c r="N114" s="167">
        <v>100</v>
      </c>
      <c r="O114" s="167">
        <v>1</v>
      </c>
      <c r="P114" s="167">
        <v>150</v>
      </c>
      <c r="Q114" s="167">
        <v>255</v>
      </c>
      <c r="R114" s="167">
        <v>1</v>
      </c>
      <c r="S114" s="167" t="s">
        <v>116</v>
      </c>
      <c r="T114" s="167" t="s">
        <v>9893</v>
      </c>
      <c r="U114" s="167">
        <v>112</v>
      </c>
      <c r="V114" s="154" t="s">
        <v>6413</v>
      </c>
      <c r="W114" s="167">
        <v>0</v>
      </c>
      <c r="X114" s="167">
        <v>0</v>
      </c>
      <c r="Y114" s="167">
        <v>1</v>
      </c>
      <c r="AB114" s="167"/>
      <c r="AC114" s="167"/>
      <c r="AD114" s="167"/>
      <c r="AE114" s="167"/>
      <c r="AF114" s="167"/>
      <c r="AG114" s="167"/>
      <c r="AH114" s="167"/>
      <c r="AI114" s="167"/>
      <c r="AJ114" s="167"/>
      <c r="AK114" s="167"/>
      <c r="AL114" s="167"/>
      <c r="AM114" s="167"/>
      <c r="AN114" s="167"/>
      <c r="AO114" s="167"/>
      <c r="AP114" s="167"/>
      <c r="AQ114" s="167"/>
      <c r="AR114" s="167"/>
      <c r="AS114" s="167"/>
      <c r="AT114" s="167"/>
      <c r="AU114" s="167"/>
      <c r="AV114" s="167"/>
      <c r="AW114" s="167"/>
      <c r="AX114" s="167"/>
      <c r="AY114" s="167"/>
      <c r="AZ114" s="167"/>
      <c r="BB114" s="50" t="s">
        <v>2128</v>
      </c>
      <c r="BC114" s="167">
        <v>860</v>
      </c>
      <c r="BD114" s="107" t="s">
        <v>40</v>
      </c>
      <c r="BE114" s="167" t="s">
        <v>2899</v>
      </c>
      <c r="BF114" s="167" t="s">
        <v>41</v>
      </c>
      <c r="BG114" s="167" t="s">
        <v>116</v>
      </c>
      <c r="BH114" s="167" t="s">
        <v>7369</v>
      </c>
      <c r="BI114" s="167" t="s">
        <v>83</v>
      </c>
      <c r="BJ114" s="167" t="s">
        <v>90</v>
      </c>
      <c r="BK114" s="167" t="s">
        <v>2067</v>
      </c>
      <c r="BL114" s="167" t="s">
        <v>117</v>
      </c>
      <c r="BM114" s="167">
        <v>1</v>
      </c>
    </row>
    <row r="115" spans="1:65" x14ac:dyDescent="0.35">
      <c r="A115" s="17" t="s">
        <v>279</v>
      </c>
      <c r="B115" s="167" t="s">
        <v>120</v>
      </c>
      <c r="C115" s="167" t="s">
        <v>7340</v>
      </c>
      <c r="D115" s="167" t="s">
        <v>105</v>
      </c>
      <c r="E115" s="8">
        <v>4</v>
      </c>
      <c r="F115" s="155">
        <v>1</v>
      </c>
      <c r="G115" s="155">
        <v>1</v>
      </c>
      <c r="H115" s="167" t="s">
        <v>7341</v>
      </c>
      <c r="I115" s="167">
        <v>10</v>
      </c>
      <c r="J115" s="167">
        <v>1</v>
      </c>
      <c r="K115" s="167">
        <v>12</v>
      </c>
      <c r="L115" s="167">
        <v>600</v>
      </c>
      <c r="M115" s="167">
        <v>1</v>
      </c>
      <c r="N115" s="167">
        <v>100</v>
      </c>
      <c r="O115" s="167">
        <v>1</v>
      </c>
      <c r="P115" s="167">
        <v>150</v>
      </c>
      <c r="Q115" s="167">
        <v>255</v>
      </c>
      <c r="R115" s="167">
        <v>1</v>
      </c>
      <c r="S115" s="167" t="s">
        <v>116</v>
      </c>
      <c r="T115" s="167" t="s">
        <v>9894</v>
      </c>
      <c r="U115" s="167">
        <v>113</v>
      </c>
      <c r="V115" s="154" t="s">
        <v>239</v>
      </c>
      <c r="W115" s="167">
        <v>0</v>
      </c>
      <c r="X115" s="167">
        <v>0</v>
      </c>
      <c r="Y115" s="167">
        <v>1</v>
      </c>
      <c r="AB115" s="167"/>
      <c r="AC115" s="167"/>
      <c r="AD115" s="167"/>
      <c r="AE115" s="167"/>
      <c r="AF115" s="167"/>
      <c r="AG115" s="167"/>
      <c r="AH115" s="167"/>
      <c r="AI115" s="167"/>
      <c r="AJ115" s="167"/>
      <c r="AK115" s="167"/>
      <c r="AL115" s="167"/>
      <c r="AM115" s="167"/>
      <c r="AN115" s="167"/>
      <c r="AO115" s="167"/>
      <c r="AP115" s="167"/>
      <c r="AQ115" s="167"/>
      <c r="AR115" s="167"/>
      <c r="AS115" s="167"/>
      <c r="AT115" s="167"/>
      <c r="AU115" s="167"/>
      <c r="AV115" s="167"/>
      <c r="AW115" s="167"/>
      <c r="AX115" s="167"/>
      <c r="AY115" s="167"/>
      <c r="AZ115" s="167"/>
      <c r="BB115" s="50" t="s">
        <v>2134</v>
      </c>
      <c r="BC115" s="167">
        <v>861</v>
      </c>
      <c r="BD115" s="162" t="s">
        <v>6344</v>
      </c>
      <c r="BE115" s="167" t="s">
        <v>2899</v>
      </c>
      <c r="BF115" s="167" t="s">
        <v>41</v>
      </c>
      <c r="BG115" s="167" t="s">
        <v>116</v>
      </c>
      <c r="BH115" s="167" t="s">
        <v>7369</v>
      </c>
      <c r="BI115" s="167" t="s">
        <v>83</v>
      </c>
      <c r="BJ115" s="167" t="s">
        <v>90</v>
      </c>
      <c r="BK115" s="167" t="s">
        <v>2067</v>
      </c>
      <c r="BL115" s="167" t="s">
        <v>117</v>
      </c>
      <c r="BM115" s="167">
        <v>1</v>
      </c>
    </row>
    <row r="116" spans="1:65" x14ac:dyDescent="0.35">
      <c r="A116" s="17" t="s">
        <v>6442</v>
      </c>
      <c r="B116" s="167" t="s">
        <v>120</v>
      </c>
      <c r="C116" s="167" t="s">
        <v>7340</v>
      </c>
      <c r="D116" s="167" t="s">
        <v>105</v>
      </c>
      <c r="E116" s="8">
        <v>6</v>
      </c>
      <c r="F116" s="155">
        <v>1</v>
      </c>
      <c r="G116" s="155">
        <v>1</v>
      </c>
      <c r="H116" s="167" t="s">
        <v>7341</v>
      </c>
      <c r="I116" s="167">
        <v>10</v>
      </c>
      <c r="J116" s="167">
        <v>1</v>
      </c>
      <c r="K116" s="167">
        <v>12</v>
      </c>
      <c r="L116" s="167">
        <v>600</v>
      </c>
      <c r="M116" s="167">
        <v>1</v>
      </c>
      <c r="N116" s="167">
        <v>100</v>
      </c>
      <c r="O116" s="167">
        <v>1</v>
      </c>
      <c r="P116" s="167">
        <v>150</v>
      </c>
      <c r="Q116" s="167">
        <v>255</v>
      </c>
      <c r="R116" s="167">
        <v>1</v>
      </c>
      <c r="S116" s="167" t="s">
        <v>116</v>
      </c>
      <c r="T116" s="167" t="s">
        <v>9895</v>
      </c>
      <c r="U116" s="167">
        <v>114</v>
      </c>
      <c r="V116" s="154" t="s">
        <v>6413</v>
      </c>
      <c r="W116" s="167">
        <v>0</v>
      </c>
      <c r="X116" s="167">
        <v>0</v>
      </c>
      <c r="Y116" s="167">
        <v>1</v>
      </c>
      <c r="AB116" s="336" t="s">
        <v>5074</v>
      </c>
      <c r="AC116" s="167"/>
      <c r="AD116" s="167"/>
      <c r="AE116" s="167"/>
      <c r="AF116" s="167"/>
      <c r="AG116" s="167"/>
      <c r="AH116" s="95" t="s">
        <v>5074</v>
      </c>
      <c r="AI116" s="167"/>
      <c r="AJ116" s="167" t="s">
        <v>7420</v>
      </c>
      <c r="AK116" s="167"/>
      <c r="AL116" s="167"/>
      <c r="AM116" s="167"/>
      <c r="AN116" s="167"/>
      <c r="AO116" s="167"/>
      <c r="AP116" s="167"/>
      <c r="AQ116" s="167"/>
      <c r="AR116" s="167" t="s">
        <v>3876</v>
      </c>
      <c r="AS116" s="57" t="s">
        <v>5074</v>
      </c>
      <c r="AT116" s="167" t="s">
        <v>3876</v>
      </c>
      <c r="AU116" s="167"/>
      <c r="AV116" s="167"/>
      <c r="AW116" s="167"/>
      <c r="AX116" s="167"/>
      <c r="AY116" s="167"/>
      <c r="AZ116" s="167"/>
      <c r="BB116" s="50" t="s">
        <v>2136</v>
      </c>
      <c r="BC116" s="167">
        <v>862</v>
      </c>
      <c r="BD116" s="107" t="s">
        <v>6344</v>
      </c>
      <c r="BE116" s="167" t="s">
        <v>2899</v>
      </c>
      <c r="BF116" s="167" t="s">
        <v>41</v>
      </c>
      <c r="BG116" s="167" t="s">
        <v>116</v>
      </c>
      <c r="BH116" s="167" t="s">
        <v>7369</v>
      </c>
      <c r="BI116" s="167" t="s">
        <v>83</v>
      </c>
      <c r="BJ116" s="167" t="s">
        <v>90</v>
      </c>
      <c r="BK116" s="167" t="s">
        <v>2067</v>
      </c>
      <c r="BL116" s="167" t="s">
        <v>117</v>
      </c>
      <c r="BM116" s="167">
        <v>1</v>
      </c>
    </row>
    <row r="117" spans="1:65" x14ac:dyDescent="0.35">
      <c r="A117" s="17" t="s">
        <v>280</v>
      </c>
      <c r="B117" s="167" t="s">
        <v>120</v>
      </c>
      <c r="C117" s="167" t="s">
        <v>7340</v>
      </c>
      <c r="D117" s="167" t="s">
        <v>105</v>
      </c>
      <c r="E117" s="8">
        <v>4</v>
      </c>
      <c r="F117" s="155">
        <v>1</v>
      </c>
      <c r="G117" s="155">
        <v>1</v>
      </c>
      <c r="H117" s="167" t="s">
        <v>7341</v>
      </c>
      <c r="I117" s="167">
        <v>10</v>
      </c>
      <c r="J117" s="167">
        <v>1</v>
      </c>
      <c r="K117" s="167">
        <v>12</v>
      </c>
      <c r="L117" s="167">
        <v>600</v>
      </c>
      <c r="M117" s="167">
        <v>1</v>
      </c>
      <c r="N117" s="167">
        <v>100</v>
      </c>
      <c r="O117" s="167">
        <v>1</v>
      </c>
      <c r="P117" s="167">
        <v>150</v>
      </c>
      <c r="Q117" s="167">
        <v>255</v>
      </c>
      <c r="R117" s="167">
        <v>1</v>
      </c>
      <c r="S117" s="167" t="s">
        <v>116</v>
      </c>
      <c r="T117" s="167" t="s">
        <v>9896</v>
      </c>
      <c r="U117" s="167">
        <v>115</v>
      </c>
      <c r="V117" s="154" t="s">
        <v>239</v>
      </c>
      <c r="W117" s="167">
        <v>0</v>
      </c>
      <c r="X117" s="167">
        <v>0</v>
      </c>
      <c r="Y117" s="167">
        <v>1</v>
      </c>
      <c r="AB117" s="336" t="s">
        <v>4856</v>
      </c>
      <c r="AC117" s="167"/>
      <c r="AD117" s="167"/>
      <c r="AE117" s="167"/>
      <c r="AF117" s="167"/>
      <c r="AG117" s="167"/>
      <c r="AH117" s="95" t="s">
        <v>4856</v>
      </c>
      <c r="AI117" s="167"/>
      <c r="AJ117" s="167" t="s">
        <v>7421</v>
      </c>
      <c r="AK117" s="167"/>
      <c r="AL117" s="167"/>
      <c r="AM117" s="167"/>
      <c r="AN117" s="167"/>
      <c r="AO117" s="167"/>
      <c r="AP117" s="167"/>
      <c r="AQ117" s="167"/>
      <c r="AR117" s="167" t="s">
        <v>3876</v>
      </c>
      <c r="AS117" s="56" t="s">
        <v>6930</v>
      </c>
      <c r="AT117" s="167" t="s">
        <v>3876</v>
      </c>
      <c r="AU117" s="167"/>
      <c r="AV117" s="167"/>
      <c r="AW117" s="167"/>
      <c r="AX117" s="167"/>
      <c r="AY117" s="167"/>
      <c r="AZ117" s="167"/>
      <c r="BB117" s="50" t="s">
        <v>2138</v>
      </c>
      <c r="BC117" s="167">
        <v>863</v>
      </c>
      <c r="BD117" s="162" t="s">
        <v>6254</v>
      </c>
      <c r="BE117" s="167" t="s">
        <v>2899</v>
      </c>
      <c r="BF117" s="167" t="s">
        <v>41</v>
      </c>
      <c r="BG117" s="167" t="s">
        <v>116</v>
      </c>
      <c r="BH117" s="167" t="s">
        <v>7369</v>
      </c>
      <c r="BI117" s="167" t="s">
        <v>83</v>
      </c>
      <c r="BJ117" s="167" t="s">
        <v>90</v>
      </c>
      <c r="BK117" s="167" t="s">
        <v>2067</v>
      </c>
      <c r="BL117" s="167" t="s">
        <v>117</v>
      </c>
      <c r="BM117" s="167">
        <v>1</v>
      </c>
    </row>
    <row r="118" spans="1:65" x14ac:dyDescent="0.35">
      <c r="A118" s="17" t="s">
        <v>281</v>
      </c>
      <c r="B118" s="167" t="s">
        <v>120</v>
      </c>
      <c r="C118" s="167" t="s">
        <v>7340</v>
      </c>
      <c r="D118" s="167" t="s">
        <v>105</v>
      </c>
      <c r="E118" s="8">
        <v>4</v>
      </c>
      <c r="F118" s="155">
        <v>1</v>
      </c>
      <c r="G118" s="155">
        <v>1</v>
      </c>
      <c r="H118" s="167" t="s">
        <v>7341</v>
      </c>
      <c r="I118" s="167">
        <v>10</v>
      </c>
      <c r="J118" s="167">
        <v>1</v>
      </c>
      <c r="K118" s="167">
        <v>12</v>
      </c>
      <c r="L118" s="167">
        <v>600</v>
      </c>
      <c r="M118" s="167">
        <v>1</v>
      </c>
      <c r="N118" s="167">
        <v>100</v>
      </c>
      <c r="O118" s="167">
        <v>1</v>
      </c>
      <c r="P118" s="167">
        <v>150</v>
      </c>
      <c r="Q118" s="167">
        <v>255</v>
      </c>
      <c r="R118" s="167">
        <v>1</v>
      </c>
      <c r="S118" s="167" t="s">
        <v>116</v>
      </c>
      <c r="T118" s="167" t="s">
        <v>9897</v>
      </c>
      <c r="U118" s="167">
        <v>116</v>
      </c>
      <c r="V118" s="154" t="s">
        <v>239</v>
      </c>
      <c r="W118" s="167">
        <v>0</v>
      </c>
      <c r="X118" s="167">
        <v>0</v>
      </c>
      <c r="Y118" s="167">
        <v>1</v>
      </c>
      <c r="AB118" s="336" t="s">
        <v>4858</v>
      </c>
      <c r="AC118" s="167"/>
      <c r="AD118" s="167"/>
      <c r="AE118" s="167"/>
      <c r="AF118" s="167"/>
      <c r="AG118" s="167"/>
      <c r="AH118" s="95" t="s">
        <v>4858</v>
      </c>
      <c r="AI118" s="167"/>
      <c r="AJ118" s="167" t="s">
        <v>7422</v>
      </c>
      <c r="AK118" s="167"/>
      <c r="AL118" s="167"/>
      <c r="AM118" s="167"/>
      <c r="AN118" s="167"/>
      <c r="AO118" s="167"/>
      <c r="AP118" s="167"/>
      <c r="AQ118" s="167"/>
      <c r="AR118" s="167" t="s">
        <v>3876</v>
      </c>
      <c r="AS118" s="57" t="s">
        <v>6929</v>
      </c>
      <c r="AT118" s="167" t="s">
        <v>3876</v>
      </c>
      <c r="AU118" s="167"/>
      <c r="AV118" s="167"/>
      <c r="AW118" s="167"/>
      <c r="AX118" s="167"/>
      <c r="AY118" s="167"/>
      <c r="AZ118" s="167"/>
      <c r="BB118" s="244" t="s">
        <v>6265</v>
      </c>
      <c r="BC118" s="167">
        <v>864</v>
      </c>
      <c r="BD118" s="162" t="s">
        <v>6254</v>
      </c>
      <c r="BE118" s="167" t="s">
        <v>2899</v>
      </c>
      <c r="BF118" s="167" t="s">
        <v>41</v>
      </c>
      <c r="BG118" s="167" t="s">
        <v>116</v>
      </c>
      <c r="BH118" s="167" t="s">
        <v>7369</v>
      </c>
      <c r="BI118" s="167" t="s">
        <v>83</v>
      </c>
      <c r="BJ118" s="167" t="s">
        <v>90</v>
      </c>
      <c r="BK118" s="167" t="s">
        <v>2067</v>
      </c>
      <c r="BL118" s="167" t="s">
        <v>117</v>
      </c>
      <c r="BM118" s="167">
        <v>1</v>
      </c>
    </row>
    <row r="119" spans="1:65" x14ac:dyDescent="0.35">
      <c r="A119" s="17" t="s">
        <v>282</v>
      </c>
      <c r="B119" s="167" t="s">
        <v>120</v>
      </c>
      <c r="C119" s="167" t="s">
        <v>7340</v>
      </c>
      <c r="D119" s="167" t="s">
        <v>105</v>
      </c>
      <c r="E119" s="155">
        <v>1</v>
      </c>
      <c r="F119" s="155">
        <v>1</v>
      </c>
      <c r="G119" s="155">
        <v>1</v>
      </c>
      <c r="H119" s="167" t="s">
        <v>7341</v>
      </c>
      <c r="I119" s="167">
        <v>10</v>
      </c>
      <c r="J119" s="167">
        <v>1</v>
      </c>
      <c r="K119" s="167">
        <v>12</v>
      </c>
      <c r="L119" s="167">
        <v>600</v>
      </c>
      <c r="M119" s="167">
        <v>1</v>
      </c>
      <c r="N119" s="167">
        <v>100</v>
      </c>
      <c r="O119" s="167">
        <v>1</v>
      </c>
      <c r="P119" s="167">
        <v>150</v>
      </c>
      <c r="Q119" s="167">
        <v>255</v>
      </c>
      <c r="R119" s="167">
        <v>1</v>
      </c>
      <c r="S119" s="167" t="s">
        <v>116</v>
      </c>
      <c r="T119" s="167" t="s">
        <v>9898</v>
      </c>
      <c r="U119" s="167">
        <v>117</v>
      </c>
      <c r="V119" s="154" t="s">
        <v>6128</v>
      </c>
      <c r="W119" s="167">
        <v>0</v>
      </c>
      <c r="X119" s="167">
        <v>0</v>
      </c>
      <c r="Y119" s="167">
        <v>1</v>
      </c>
      <c r="AB119" s="336" t="s">
        <v>6254</v>
      </c>
      <c r="AC119" s="167"/>
      <c r="AD119" s="167"/>
      <c r="AE119" s="167"/>
      <c r="AF119" s="167"/>
      <c r="AG119" s="167"/>
      <c r="AH119" s="95" t="s">
        <v>6254</v>
      </c>
      <c r="AI119" s="167"/>
      <c r="AJ119" s="167" t="s">
        <v>7431</v>
      </c>
      <c r="AK119" s="167"/>
      <c r="AL119" s="167"/>
      <c r="AM119" s="167"/>
      <c r="AN119" s="167"/>
      <c r="AO119" s="167"/>
      <c r="AP119" s="167"/>
      <c r="AQ119" s="167"/>
      <c r="AR119" s="167" t="s">
        <v>3876</v>
      </c>
      <c r="AS119" s="56" t="s">
        <v>6922</v>
      </c>
      <c r="AT119" s="167" t="s">
        <v>3876</v>
      </c>
      <c r="AU119" s="167"/>
      <c r="AV119" s="167"/>
      <c r="AW119" s="167"/>
      <c r="AX119" s="167"/>
      <c r="AY119" s="167"/>
      <c r="AZ119" s="167"/>
      <c r="BB119" s="50" t="s">
        <v>2140</v>
      </c>
      <c r="BC119" s="167">
        <v>865</v>
      </c>
      <c r="BD119" s="223" t="s">
        <v>6258</v>
      </c>
      <c r="BE119" s="167" t="s">
        <v>2899</v>
      </c>
      <c r="BF119" s="167" t="s">
        <v>41</v>
      </c>
      <c r="BG119" s="167" t="s">
        <v>116</v>
      </c>
      <c r="BH119" s="167" t="s">
        <v>7369</v>
      </c>
      <c r="BI119" s="167" t="s">
        <v>83</v>
      </c>
      <c r="BJ119" s="167" t="s">
        <v>90</v>
      </c>
      <c r="BK119" s="167" t="s">
        <v>2067</v>
      </c>
      <c r="BL119" s="167" t="s">
        <v>117</v>
      </c>
      <c r="BM119" s="167">
        <v>1</v>
      </c>
    </row>
    <row r="120" spans="1:65" x14ac:dyDescent="0.35">
      <c r="A120" s="17" t="s">
        <v>283</v>
      </c>
      <c r="B120" s="167" t="s">
        <v>120</v>
      </c>
      <c r="C120" s="167" t="s">
        <v>7340</v>
      </c>
      <c r="D120" s="167" t="s">
        <v>105</v>
      </c>
      <c r="E120" s="155">
        <v>1</v>
      </c>
      <c r="F120" s="155">
        <v>1</v>
      </c>
      <c r="G120" s="155">
        <v>1</v>
      </c>
      <c r="H120" s="167" t="s">
        <v>7341</v>
      </c>
      <c r="I120" s="167">
        <v>10</v>
      </c>
      <c r="J120" s="167">
        <v>1</v>
      </c>
      <c r="K120" s="167">
        <v>12</v>
      </c>
      <c r="L120" s="167">
        <v>600</v>
      </c>
      <c r="M120" s="167">
        <v>1</v>
      </c>
      <c r="N120" s="167">
        <v>100</v>
      </c>
      <c r="O120" s="167">
        <v>1</v>
      </c>
      <c r="P120" s="167">
        <v>150</v>
      </c>
      <c r="Q120" s="167">
        <v>255</v>
      </c>
      <c r="R120" s="167">
        <v>1</v>
      </c>
      <c r="S120" s="167" t="s">
        <v>116</v>
      </c>
      <c r="T120" s="167" t="s">
        <v>9899</v>
      </c>
      <c r="U120" s="167">
        <v>118</v>
      </c>
      <c r="V120" s="154" t="s">
        <v>6127</v>
      </c>
      <c r="W120" s="167">
        <v>0</v>
      </c>
      <c r="X120" s="167">
        <v>0</v>
      </c>
      <c r="Y120" s="167">
        <v>1</v>
      </c>
      <c r="AB120" s="336" t="s">
        <v>6258</v>
      </c>
      <c r="AC120" s="167"/>
      <c r="AD120" s="167"/>
      <c r="AE120" s="167"/>
      <c r="AF120" s="167"/>
      <c r="AG120" s="167"/>
      <c r="AH120" s="95" t="s">
        <v>6258</v>
      </c>
      <c r="AI120" s="167"/>
      <c r="AJ120" s="167" t="s">
        <v>7431</v>
      </c>
      <c r="AK120" s="167"/>
      <c r="AL120" s="167"/>
      <c r="AM120" s="167"/>
      <c r="AN120" s="167"/>
      <c r="AO120" s="167"/>
      <c r="AP120" s="167"/>
      <c r="AQ120" s="167"/>
      <c r="AR120" s="167" t="s">
        <v>3876</v>
      </c>
      <c r="AS120" s="57" t="s">
        <v>6922</v>
      </c>
      <c r="AT120" s="167" t="s">
        <v>3876</v>
      </c>
      <c r="AU120" s="167"/>
      <c r="AV120" s="167"/>
      <c r="AW120" s="167"/>
      <c r="AX120" s="167"/>
      <c r="AY120" s="167"/>
      <c r="AZ120" s="167"/>
      <c r="BB120" s="50" t="s">
        <v>2142</v>
      </c>
      <c r="BC120" s="167">
        <v>866</v>
      </c>
      <c r="BD120" s="223" t="s">
        <v>6258</v>
      </c>
      <c r="BE120" s="167" t="s">
        <v>2899</v>
      </c>
      <c r="BF120" s="167" t="s">
        <v>41</v>
      </c>
      <c r="BG120" s="167" t="s">
        <v>116</v>
      </c>
      <c r="BH120" s="167" t="s">
        <v>7369</v>
      </c>
      <c r="BI120" s="167" t="s">
        <v>83</v>
      </c>
      <c r="BJ120" s="167" t="s">
        <v>90</v>
      </c>
      <c r="BK120" s="167" t="s">
        <v>2067</v>
      </c>
      <c r="BL120" s="167" t="s">
        <v>117</v>
      </c>
      <c r="BM120" s="167">
        <v>1</v>
      </c>
    </row>
    <row r="121" spans="1:65" x14ac:dyDescent="0.35">
      <c r="A121" s="17" t="s">
        <v>285</v>
      </c>
      <c r="B121" s="167" t="s">
        <v>120</v>
      </c>
      <c r="C121" s="167" t="s">
        <v>7340</v>
      </c>
      <c r="D121" s="167" t="s">
        <v>105</v>
      </c>
      <c r="E121" s="8">
        <v>3</v>
      </c>
      <c r="F121" s="155">
        <v>1</v>
      </c>
      <c r="G121" s="155">
        <v>1</v>
      </c>
      <c r="H121" s="167" t="s">
        <v>7341</v>
      </c>
      <c r="I121" s="167">
        <v>10</v>
      </c>
      <c r="J121" s="167">
        <v>1</v>
      </c>
      <c r="K121" s="167">
        <v>12</v>
      </c>
      <c r="L121" s="167">
        <v>600</v>
      </c>
      <c r="M121" s="167">
        <v>1</v>
      </c>
      <c r="N121" s="167">
        <v>100</v>
      </c>
      <c r="O121" s="167">
        <v>1</v>
      </c>
      <c r="P121" s="167">
        <v>150</v>
      </c>
      <c r="Q121" s="167">
        <v>255</v>
      </c>
      <c r="R121" s="167">
        <v>1</v>
      </c>
      <c r="S121" s="167" t="s">
        <v>116</v>
      </c>
      <c r="T121" s="167" t="s">
        <v>9900</v>
      </c>
      <c r="U121" s="167">
        <v>119</v>
      </c>
      <c r="V121" s="154" t="s">
        <v>286</v>
      </c>
      <c r="W121" s="167">
        <v>0</v>
      </c>
      <c r="X121" s="167">
        <v>0</v>
      </c>
      <c r="Y121" s="167">
        <v>1</v>
      </c>
      <c r="AB121" s="336" t="s">
        <v>4861</v>
      </c>
      <c r="AC121" s="167"/>
      <c r="AD121" s="167"/>
      <c r="AE121" s="167"/>
      <c r="AF121" s="167"/>
      <c r="AG121" s="167"/>
      <c r="AH121" s="95" t="s">
        <v>4861</v>
      </c>
      <c r="AI121" s="167"/>
      <c r="AJ121" s="167" t="s">
        <v>7423</v>
      </c>
      <c r="AK121" s="167"/>
      <c r="AL121" s="167"/>
      <c r="AM121" s="167"/>
      <c r="AN121" s="167"/>
      <c r="AO121" s="167"/>
      <c r="AP121" s="167"/>
      <c r="AQ121" s="167"/>
      <c r="AR121" s="167" t="s">
        <v>3876</v>
      </c>
      <c r="AS121" s="56" t="s">
        <v>6931</v>
      </c>
      <c r="AT121" s="167" t="s">
        <v>3876</v>
      </c>
      <c r="AU121" s="167"/>
      <c r="AV121" s="167"/>
      <c r="AW121" s="167"/>
      <c r="AX121" s="167"/>
      <c r="AY121" s="167"/>
      <c r="AZ121" s="167"/>
      <c r="BB121" s="244" t="s">
        <v>6266</v>
      </c>
      <c r="BC121" s="167">
        <v>867</v>
      </c>
      <c r="BD121" s="223" t="s">
        <v>6258</v>
      </c>
      <c r="BE121" s="167" t="s">
        <v>2899</v>
      </c>
      <c r="BF121" s="167" t="s">
        <v>41</v>
      </c>
      <c r="BG121" s="167" t="s">
        <v>116</v>
      </c>
      <c r="BH121" s="167" t="s">
        <v>7369</v>
      </c>
      <c r="BI121" s="167" t="s">
        <v>83</v>
      </c>
      <c r="BJ121" s="167" t="s">
        <v>90</v>
      </c>
      <c r="BK121" s="167" t="s">
        <v>2067</v>
      </c>
      <c r="BL121" s="167" t="s">
        <v>117</v>
      </c>
      <c r="BM121" s="167">
        <v>1</v>
      </c>
    </row>
    <row r="122" spans="1:65" x14ac:dyDescent="0.35">
      <c r="A122" s="17" t="s">
        <v>287</v>
      </c>
      <c r="B122" s="167" t="s">
        <v>120</v>
      </c>
      <c r="C122" s="167" t="s">
        <v>7340</v>
      </c>
      <c r="D122" s="167" t="s">
        <v>105</v>
      </c>
      <c r="E122" s="155">
        <v>3</v>
      </c>
      <c r="F122" s="155">
        <v>2</v>
      </c>
      <c r="G122" s="155">
        <v>2</v>
      </c>
      <c r="H122" s="167" t="s">
        <v>7341</v>
      </c>
      <c r="I122" s="167">
        <v>10</v>
      </c>
      <c r="J122" s="167">
        <v>1</v>
      </c>
      <c r="K122" s="167">
        <v>12</v>
      </c>
      <c r="L122" s="167">
        <v>600</v>
      </c>
      <c r="M122" s="167">
        <v>1</v>
      </c>
      <c r="N122" s="167">
        <v>100</v>
      </c>
      <c r="O122" s="167">
        <v>1</v>
      </c>
      <c r="P122" s="167">
        <v>150</v>
      </c>
      <c r="Q122" s="167">
        <v>255</v>
      </c>
      <c r="R122" s="167">
        <v>1</v>
      </c>
      <c r="S122" s="167" t="s">
        <v>116</v>
      </c>
      <c r="T122" s="167" t="s">
        <v>9901</v>
      </c>
      <c r="U122" s="167">
        <v>120</v>
      </c>
      <c r="V122" s="162" t="s">
        <v>7260</v>
      </c>
      <c r="W122" s="167">
        <v>0</v>
      </c>
      <c r="X122" s="167">
        <v>0</v>
      </c>
      <c r="Y122" s="167">
        <v>1</v>
      </c>
      <c r="AB122" s="336" t="s">
        <v>6256</v>
      </c>
      <c r="AC122" s="167"/>
      <c r="AD122" s="167"/>
      <c r="AE122" s="167"/>
      <c r="AF122" s="167"/>
      <c r="AG122" s="167"/>
      <c r="AH122" s="95" t="s">
        <v>6256</v>
      </c>
      <c r="AI122" s="167"/>
      <c r="AJ122" s="167" t="s">
        <v>7432</v>
      </c>
      <c r="AK122" s="167"/>
      <c r="AL122" s="167"/>
      <c r="AM122" s="167"/>
      <c r="AN122" s="167"/>
      <c r="AO122" s="167"/>
      <c r="AP122" s="167"/>
      <c r="AQ122" s="167"/>
      <c r="AR122" s="167" t="s">
        <v>3876</v>
      </c>
      <c r="AS122" s="92" t="s">
        <v>6927</v>
      </c>
      <c r="AT122" s="167" t="s">
        <v>3876</v>
      </c>
      <c r="AU122" s="167"/>
      <c r="AV122" s="167"/>
      <c r="AW122" s="167"/>
      <c r="AX122" s="167"/>
      <c r="AY122" s="167"/>
      <c r="AZ122" s="167"/>
      <c r="BB122" s="50" t="s">
        <v>2144</v>
      </c>
      <c r="BC122" s="167">
        <v>868</v>
      </c>
      <c r="BD122" s="107" t="s">
        <v>37</v>
      </c>
      <c r="BE122" s="167" t="s">
        <v>2899</v>
      </c>
      <c r="BF122" s="167" t="s">
        <v>41</v>
      </c>
      <c r="BG122" s="167" t="s">
        <v>116</v>
      </c>
      <c r="BH122" s="167" t="s">
        <v>7369</v>
      </c>
      <c r="BI122" s="167" t="s">
        <v>83</v>
      </c>
      <c r="BJ122" s="167" t="s">
        <v>90</v>
      </c>
      <c r="BK122" s="167" t="s">
        <v>2067</v>
      </c>
      <c r="BL122" s="167" t="s">
        <v>117</v>
      </c>
      <c r="BM122" s="167">
        <v>1</v>
      </c>
    </row>
    <row r="123" spans="1:65" x14ac:dyDescent="0.35">
      <c r="A123" s="17" t="s">
        <v>289</v>
      </c>
      <c r="B123" s="167" t="s">
        <v>120</v>
      </c>
      <c r="C123" s="167" t="s">
        <v>7340</v>
      </c>
      <c r="D123" s="167" t="s">
        <v>105</v>
      </c>
      <c r="E123" s="155">
        <v>2</v>
      </c>
      <c r="F123" s="155">
        <v>1</v>
      </c>
      <c r="G123" s="155">
        <v>1</v>
      </c>
      <c r="H123" s="167" t="s">
        <v>7341</v>
      </c>
      <c r="I123" s="167">
        <v>10</v>
      </c>
      <c r="J123" s="167">
        <v>1</v>
      </c>
      <c r="K123" s="167">
        <v>12</v>
      </c>
      <c r="L123" s="167">
        <v>600</v>
      </c>
      <c r="M123" s="167">
        <v>1</v>
      </c>
      <c r="N123" s="167">
        <v>100</v>
      </c>
      <c r="O123" s="167">
        <v>1</v>
      </c>
      <c r="P123" s="167">
        <v>150</v>
      </c>
      <c r="Q123" s="167">
        <v>255</v>
      </c>
      <c r="R123" s="167">
        <v>1</v>
      </c>
      <c r="S123" s="167" t="s">
        <v>116</v>
      </c>
      <c r="T123" s="167" t="s">
        <v>9902</v>
      </c>
      <c r="U123" s="167">
        <v>121</v>
      </c>
      <c r="V123" s="154" t="s">
        <v>3228</v>
      </c>
      <c r="W123" s="167">
        <v>0</v>
      </c>
      <c r="X123" s="167">
        <v>0</v>
      </c>
      <c r="Y123" s="167">
        <v>1</v>
      </c>
      <c r="AB123" s="336" t="s">
        <v>6257</v>
      </c>
      <c r="AC123" s="167"/>
      <c r="AD123" s="167"/>
      <c r="AE123" s="167"/>
      <c r="AF123" s="167"/>
      <c r="AG123" s="167"/>
      <c r="AH123" s="95" t="s">
        <v>6257</v>
      </c>
      <c r="AI123" s="167"/>
      <c r="AJ123" s="167" t="s">
        <v>7433</v>
      </c>
      <c r="AK123" s="167"/>
      <c r="AL123" s="167"/>
      <c r="AM123" s="167"/>
      <c r="AN123" s="167"/>
      <c r="AO123" s="167"/>
      <c r="AP123" s="167"/>
      <c r="AQ123" s="167"/>
      <c r="AR123" s="167" t="s">
        <v>3876</v>
      </c>
      <c r="AS123" s="56" t="s">
        <v>6924</v>
      </c>
      <c r="AT123" s="167" t="s">
        <v>3876</v>
      </c>
      <c r="AU123" s="167"/>
      <c r="AV123" s="167"/>
      <c r="AW123" s="167"/>
      <c r="AX123" s="167"/>
      <c r="AY123" s="167"/>
      <c r="AZ123" s="167"/>
      <c r="BB123" s="244" t="s">
        <v>6267</v>
      </c>
      <c r="BC123" s="167">
        <v>869</v>
      </c>
      <c r="BD123" s="162" t="s">
        <v>6257</v>
      </c>
      <c r="BE123" s="167" t="s">
        <v>2899</v>
      </c>
      <c r="BF123" s="167" t="s">
        <v>41</v>
      </c>
      <c r="BG123" s="167" t="s">
        <v>116</v>
      </c>
      <c r="BH123" s="167" t="s">
        <v>7369</v>
      </c>
      <c r="BI123" s="167" t="s">
        <v>83</v>
      </c>
      <c r="BJ123" s="167" t="s">
        <v>90</v>
      </c>
      <c r="BK123" s="167" t="s">
        <v>2067</v>
      </c>
      <c r="BL123" s="167" t="s">
        <v>117</v>
      </c>
      <c r="BM123" s="167">
        <v>1</v>
      </c>
    </row>
    <row r="124" spans="1:65" x14ac:dyDescent="0.35">
      <c r="A124" s="17" t="s">
        <v>291</v>
      </c>
      <c r="B124" s="167" t="s">
        <v>120</v>
      </c>
      <c r="C124" s="167" t="s">
        <v>7340</v>
      </c>
      <c r="D124" s="167" t="s">
        <v>105</v>
      </c>
      <c r="E124" s="158">
        <v>2</v>
      </c>
      <c r="F124" s="155">
        <v>1</v>
      </c>
      <c r="G124" s="155">
        <v>1</v>
      </c>
      <c r="H124" s="167" t="s">
        <v>7341</v>
      </c>
      <c r="I124" s="167">
        <v>10</v>
      </c>
      <c r="J124" s="167">
        <v>1</v>
      </c>
      <c r="K124" s="167">
        <v>12</v>
      </c>
      <c r="L124" s="167">
        <v>600</v>
      </c>
      <c r="M124" s="167">
        <v>1</v>
      </c>
      <c r="N124" s="167">
        <v>100</v>
      </c>
      <c r="O124" s="167">
        <v>1</v>
      </c>
      <c r="P124" s="167">
        <v>150</v>
      </c>
      <c r="Q124" s="167">
        <v>255</v>
      </c>
      <c r="R124" s="167">
        <v>1</v>
      </c>
      <c r="S124" s="167" t="s">
        <v>116</v>
      </c>
      <c r="T124" s="167" t="s">
        <v>9903</v>
      </c>
      <c r="U124" s="167">
        <v>122</v>
      </c>
      <c r="V124" s="154" t="s">
        <v>3228</v>
      </c>
      <c r="W124" s="167">
        <v>0</v>
      </c>
      <c r="X124" s="167">
        <v>0</v>
      </c>
      <c r="Y124" s="167">
        <v>1</v>
      </c>
      <c r="AB124" s="336" t="s">
        <v>6255</v>
      </c>
      <c r="AC124" s="167"/>
      <c r="AD124" s="167"/>
      <c r="AE124" s="167"/>
      <c r="AF124" s="167"/>
      <c r="AG124" s="167"/>
      <c r="AH124" s="95" t="s">
        <v>6255</v>
      </c>
      <c r="AI124" s="167"/>
      <c r="AJ124" s="167" t="s">
        <v>7434</v>
      </c>
      <c r="AK124" s="167"/>
      <c r="AL124" s="167"/>
      <c r="AM124" s="167"/>
      <c r="AN124" s="167"/>
      <c r="AO124" s="167"/>
      <c r="AP124" s="167"/>
      <c r="AQ124" s="167"/>
      <c r="AR124" s="167" t="s">
        <v>3876</v>
      </c>
      <c r="AS124" s="57" t="s">
        <v>6928</v>
      </c>
      <c r="AT124" s="167" t="s">
        <v>3876</v>
      </c>
      <c r="AU124" s="167"/>
      <c r="AV124" s="167"/>
      <c r="AW124" s="167"/>
      <c r="AX124" s="167"/>
      <c r="AY124" s="167"/>
      <c r="AZ124" s="167"/>
      <c r="BB124" s="50" t="s">
        <v>2146</v>
      </c>
      <c r="BC124" s="167">
        <v>870</v>
      </c>
      <c r="BD124" s="107" t="s">
        <v>36</v>
      </c>
      <c r="BE124" s="167" t="s">
        <v>2899</v>
      </c>
      <c r="BF124" s="167" t="s">
        <v>41</v>
      </c>
      <c r="BG124" s="167" t="s">
        <v>116</v>
      </c>
      <c r="BH124" s="167" t="s">
        <v>7369</v>
      </c>
      <c r="BI124" s="167" t="s">
        <v>83</v>
      </c>
      <c r="BJ124" s="167" t="s">
        <v>90</v>
      </c>
      <c r="BK124" s="167" t="s">
        <v>2067</v>
      </c>
      <c r="BL124" s="167" t="s">
        <v>117</v>
      </c>
      <c r="BM124" s="167">
        <v>1</v>
      </c>
    </row>
    <row r="125" spans="1:65" x14ac:dyDescent="0.35">
      <c r="A125" s="17" t="s">
        <v>292</v>
      </c>
      <c r="B125" s="167" t="s">
        <v>120</v>
      </c>
      <c r="C125" s="167" t="s">
        <v>7340</v>
      </c>
      <c r="D125" s="167" t="s">
        <v>105</v>
      </c>
      <c r="E125" s="8">
        <v>3</v>
      </c>
      <c r="F125" s="155">
        <v>1</v>
      </c>
      <c r="G125" s="155">
        <v>1</v>
      </c>
      <c r="H125" s="167" t="s">
        <v>7341</v>
      </c>
      <c r="I125" s="167">
        <v>10</v>
      </c>
      <c r="J125" s="167">
        <v>1</v>
      </c>
      <c r="K125" s="167">
        <v>12</v>
      </c>
      <c r="L125" s="167">
        <v>600</v>
      </c>
      <c r="M125" s="167">
        <v>1</v>
      </c>
      <c r="N125" s="167">
        <v>100</v>
      </c>
      <c r="O125" s="167">
        <v>1</v>
      </c>
      <c r="P125" s="167">
        <v>150</v>
      </c>
      <c r="Q125" s="167">
        <v>255</v>
      </c>
      <c r="R125" s="167">
        <v>1</v>
      </c>
      <c r="S125" s="167" t="s">
        <v>116</v>
      </c>
      <c r="T125" s="167" t="s">
        <v>9904</v>
      </c>
      <c r="U125" s="167">
        <v>123</v>
      </c>
      <c r="V125" s="154" t="s">
        <v>3220</v>
      </c>
      <c r="W125" s="167">
        <v>0</v>
      </c>
      <c r="X125" s="167">
        <v>0</v>
      </c>
      <c r="Y125" s="167">
        <v>1</v>
      </c>
      <c r="AB125" s="336" t="s">
        <v>6134</v>
      </c>
      <c r="AH125" s="95" t="s">
        <v>6134</v>
      </c>
      <c r="AI125" s="167"/>
      <c r="AJ125" s="167" t="s">
        <v>7435</v>
      </c>
      <c r="AK125" s="167"/>
      <c r="AL125" s="167"/>
      <c r="AM125" s="167"/>
      <c r="AN125" s="167"/>
      <c r="AO125" s="167"/>
      <c r="AP125" s="167"/>
      <c r="AQ125" s="167"/>
      <c r="AR125" s="167" t="s">
        <v>3876</v>
      </c>
      <c r="AS125" s="56" t="s">
        <v>6136</v>
      </c>
      <c r="AT125" s="167" t="s">
        <v>3876</v>
      </c>
      <c r="BB125" s="244" t="s">
        <v>6268</v>
      </c>
      <c r="BC125" s="167">
        <v>871</v>
      </c>
      <c r="BD125" s="223" t="s">
        <v>6256</v>
      </c>
      <c r="BE125" s="167" t="s">
        <v>2899</v>
      </c>
      <c r="BF125" s="167" t="s">
        <v>41</v>
      </c>
      <c r="BG125" s="167" t="s">
        <v>116</v>
      </c>
      <c r="BH125" s="167" t="s">
        <v>7369</v>
      </c>
      <c r="BI125" s="167" t="s">
        <v>83</v>
      </c>
      <c r="BJ125" s="167" t="s">
        <v>90</v>
      </c>
      <c r="BK125" s="167" t="s">
        <v>2067</v>
      </c>
      <c r="BL125" s="167" t="s">
        <v>117</v>
      </c>
      <c r="BM125" s="167">
        <v>1</v>
      </c>
    </row>
    <row r="126" spans="1:65" x14ac:dyDescent="0.35">
      <c r="A126" s="45" t="s">
        <v>6768</v>
      </c>
      <c r="B126" s="167" t="s">
        <v>120</v>
      </c>
      <c r="C126" s="167" t="s">
        <v>7340</v>
      </c>
      <c r="D126" s="167" t="s">
        <v>105</v>
      </c>
      <c r="E126" s="42">
        <v>3</v>
      </c>
      <c r="F126" s="155">
        <v>1</v>
      </c>
      <c r="G126" s="155">
        <v>1</v>
      </c>
      <c r="H126" s="167" t="s">
        <v>7341</v>
      </c>
      <c r="I126" s="167">
        <v>10</v>
      </c>
      <c r="J126" s="167">
        <v>1</v>
      </c>
      <c r="K126" s="167">
        <v>12</v>
      </c>
      <c r="L126" s="167">
        <v>600</v>
      </c>
      <c r="M126" s="167">
        <v>1</v>
      </c>
      <c r="N126" s="167">
        <v>100</v>
      </c>
      <c r="O126" s="167">
        <v>1</v>
      </c>
      <c r="P126" s="167">
        <v>150</v>
      </c>
      <c r="Q126" s="167">
        <v>255</v>
      </c>
      <c r="R126" s="167">
        <v>1</v>
      </c>
      <c r="S126" s="167" t="s">
        <v>116</v>
      </c>
      <c r="T126" s="167" t="s">
        <v>9905</v>
      </c>
      <c r="U126" s="167">
        <v>124</v>
      </c>
      <c r="V126" s="154" t="s">
        <v>6747</v>
      </c>
      <c r="W126" s="167">
        <v>0</v>
      </c>
      <c r="X126" s="167">
        <v>0</v>
      </c>
      <c r="Y126" s="167">
        <v>1</v>
      </c>
      <c r="AB126" s="336" t="s">
        <v>6117</v>
      </c>
      <c r="AH126" s="95" t="s">
        <v>6117</v>
      </c>
      <c r="AI126" s="167"/>
      <c r="AJ126" s="167" t="s">
        <v>7436</v>
      </c>
      <c r="AK126" s="167"/>
      <c r="AL126" s="167"/>
      <c r="AM126" s="167"/>
      <c r="AN126" s="167"/>
      <c r="AO126" s="167"/>
      <c r="AP126" s="167"/>
      <c r="AQ126" s="167"/>
      <c r="AR126" s="167" t="s">
        <v>3876</v>
      </c>
      <c r="AS126" s="57" t="s">
        <v>6123</v>
      </c>
      <c r="AT126" s="167" t="s">
        <v>3876</v>
      </c>
      <c r="BB126" s="50" t="s">
        <v>2148</v>
      </c>
      <c r="BC126" s="167">
        <v>872</v>
      </c>
      <c r="BD126" s="107" t="s">
        <v>35</v>
      </c>
      <c r="BE126" s="167" t="s">
        <v>2899</v>
      </c>
      <c r="BF126" s="167" t="s">
        <v>41</v>
      </c>
      <c r="BG126" s="167" t="s">
        <v>116</v>
      </c>
      <c r="BH126" s="167" t="s">
        <v>7369</v>
      </c>
      <c r="BI126" s="167" t="s">
        <v>83</v>
      </c>
      <c r="BJ126" s="167" t="s">
        <v>90</v>
      </c>
      <c r="BK126" s="167" t="s">
        <v>2067</v>
      </c>
      <c r="BL126" s="167" t="s">
        <v>117</v>
      </c>
      <c r="BM126" s="167">
        <v>1</v>
      </c>
    </row>
    <row r="127" spans="1:65" x14ac:dyDescent="0.35">
      <c r="A127" s="17" t="s">
        <v>293</v>
      </c>
      <c r="B127" s="167" t="s">
        <v>120</v>
      </c>
      <c r="C127" s="167" t="s">
        <v>7340</v>
      </c>
      <c r="D127" s="167" t="s">
        <v>105</v>
      </c>
      <c r="E127" s="158">
        <v>2</v>
      </c>
      <c r="F127" s="155">
        <v>1</v>
      </c>
      <c r="G127" s="155">
        <v>1</v>
      </c>
      <c r="H127" s="167" t="s">
        <v>7341</v>
      </c>
      <c r="I127" s="167">
        <v>10</v>
      </c>
      <c r="J127" s="167">
        <v>1</v>
      </c>
      <c r="K127" s="167">
        <v>12</v>
      </c>
      <c r="L127" s="167">
        <v>600</v>
      </c>
      <c r="M127" s="167">
        <v>1</v>
      </c>
      <c r="N127" s="167">
        <v>100</v>
      </c>
      <c r="O127" s="167">
        <v>1</v>
      </c>
      <c r="P127" s="167">
        <v>150</v>
      </c>
      <c r="Q127" s="167">
        <v>255</v>
      </c>
      <c r="R127" s="167">
        <v>1</v>
      </c>
      <c r="S127" s="167" t="s">
        <v>116</v>
      </c>
      <c r="T127" s="167" t="s">
        <v>9906</v>
      </c>
      <c r="U127" s="167">
        <v>125</v>
      </c>
      <c r="V127" s="154" t="s">
        <v>3228</v>
      </c>
      <c r="W127" s="167">
        <v>0</v>
      </c>
      <c r="X127" s="167">
        <v>0</v>
      </c>
      <c r="Y127" s="167">
        <v>1</v>
      </c>
      <c r="AB127" s="336" t="s">
        <v>6114</v>
      </c>
      <c r="AH127" s="95" t="s">
        <v>6114</v>
      </c>
      <c r="AI127" s="167"/>
      <c r="AJ127" s="167" t="s">
        <v>7437</v>
      </c>
      <c r="AK127" s="167"/>
      <c r="AL127" s="167"/>
      <c r="AM127" s="167"/>
      <c r="AN127" s="167"/>
      <c r="AO127" s="167"/>
      <c r="AP127" s="167"/>
      <c r="AQ127" s="167"/>
      <c r="AR127" s="167" t="s">
        <v>3876</v>
      </c>
      <c r="AS127" s="56" t="s">
        <v>6115</v>
      </c>
      <c r="AT127" s="167" t="s">
        <v>3876</v>
      </c>
      <c r="BB127" s="244" t="s">
        <v>6269</v>
      </c>
      <c r="BC127" s="167">
        <v>873</v>
      </c>
      <c r="BD127" s="162" t="s">
        <v>6255</v>
      </c>
      <c r="BE127" s="167" t="s">
        <v>2899</v>
      </c>
      <c r="BF127" s="167" t="s">
        <v>41</v>
      </c>
      <c r="BG127" s="167" t="s">
        <v>116</v>
      </c>
      <c r="BH127" s="167" t="s">
        <v>7369</v>
      </c>
      <c r="BI127" s="167" t="s">
        <v>83</v>
      </c>
      <c r="BJ127" s="167" t="s">
        <v>90</v>
      </c>
      <c r="BK127" s="167" t="s">
        <v>2067</v>
      </c>
      <c r="BL127" s="167" t="s">
        <v>117</v>
      </c>
      <c r="BM127" s="167">
        <v>1</v>
      </c>
    </row>
    <row r="128" spans="1:65" x14ac:dyDescent="0.35">
      <c r="A128" s="17" t="s">
        <v>294</v>
      </c>
      <c r="B128" s="167" t="s">
        <v>120</v>
      </c>
      <c r="C128" s="167" t="s">
        <v>7340</v>
      </c>
      <c r="D128" s="167" t="s">
        <v>105</v>
      </c>
      <c r="E128" s="42">
        <v>3</v>
      </c>
      <c r="F128" s="155">
        <v>1</v>
      </c>
      <c r="G128" s="155">
        <v>1</v>
      </c>
      <c r="H128" s="167" t="s">
        <v>7341</v>
      </c>
      <c r="I128" s="167">
        <v>10</v>
      </c>
      <c r="J128" s="167">
        <v>1</v>
      </c>
      <c r="K128" s="167">
        <v>12</v>
      </c>
      <c r="L128" s="167">
        <v>600</v>
      </c>
      <c r="M128" s="167">
        <v>1</v>
      </c>
      <c r="N128" s="167">
        <v>100</v>
      </c>
      <c r="O128" s="167">
        <v>1</v>
      </c>
      <c r="P128" s="167">
        <v>150</v>
      </c>
      <c r="Q128" s="167">
        <v>255</v>
      </c>
      <c r="R128" s="167">
        <v>1</v>
      </c>
      <c r="S128" s="167" t="s">
        <v>116</v>
      </c>
      <c r="T128" s="167" t="s">
        <v>9907</v>
      </c>
      <c r="U128" s="167">
        <v>126</v>
      </c>
      <c r="V128" s="154" t="s">
        <v>3220</v>
      </c>
      <c r="W128" s="167">
        <v>0</v>
      </c>
      <c r="X128" s="167">
        <v>0</v>
      </c>
      <c r="Y128" s="167">
        <v>1</v>
      </c>
      <c r="AB128" s="336" t="s">
        <v>5076</v>
      </c>
      <c r="AH128" s="95" t="s">
        <v>5076</v>
      </c>
      <c r="AI128" s="167"/>
      <c r="AJ128" s="167" t="s">
        <v>7438</v>
      </c>
      <c r="AK128" s="167"/>
      <c r="AL128" s="167"/>
      <c r="AM128" s="167"/>
      <c r="AN128" s="167"/>
      <c r="AO128" s="167"/>
      <c r="AP128" s="167"/>
      <c r="AQ128" s="167"/>
      <c r="AR128" s="167" t="s">
        <v>3876</v>
      </c>
      <c r="AS128" s="337" t="s">
        <v>5117</v>
      </c>
      <c r="AT128" s="167" t="s">
        <v>3876</v>
      </c>
      <c r="BB128" s="50" t="s">
        <v>3851</v>
      </c>
      <c r="BC128" s="167">
        <v>874</v>
      </c>
      <c r="BD128" s="107" t="s">
        <v>20</v>
      </c>
      <c r="BE128" s="167" t="s">
        <v>2899</v>
      </c>
      <c r="BF128" s="167" t="s">
        <v>41</v>
      </c>
      <c r="BG128" s="167" t="s">
        <v>116</v>
      </c>
      <c r="BH128" s="167" t="s">
        <v>7369</v>
      </c>
      <c r="BI128" s="167" t="s">
        <v>83</v>
      </c>
      <c r="BJ128" s="167" t="s">
        <v>90</v>
      </c>
      <c r="BK128" s="167" t="s">
        <v>2067</v>
      </c>
      <c r="BL128" s="167" t="s">
        <v>117</v>
      </c>
      <c r="BM128" s="167">
        <v>1</v>
      </c>
    </row>
    <row r="129" spans="1:65" x14ac:dyDescent="0.35">
      <c r="A129" s="17" t="s">
        <v>6769</v>
      </c>
      <c r="B129" s="167" t="s">
        <v>120</v>
      </c>
      <c r="C129" s="167" t="s">
        <v>7340</v>
      </c>
      <c r="D129" s="167" t="s">
        <v>105</v>
      </c>
      <c r="E129" s="42">
        <v>3</v>
      </c>
      <c r="F129" s="155">
        <v>1</v>
      </c>
      <c r="G129" s="155">
        <v>1</v>
      </c>
      <c r="H129" s="167" t="s">
        <v>7341</v>
      </c>
      <c r="I129" s="167">
        <v>10</v>
      </c>
      <c r="J129" s="167">
        <v>1</v>
      </c>
      <c r="K129" s="167">
        <v>12</v>
      </c>
      <c r="L129" s="167">
        <v>600</v>
      </c>
      <c r="M129" s="167">
        <v>1</v>
      </c>
      <c r="N129" s="167">
        <v>100</v>
      </c>
      <c r="O129" s="167">
        <v>1</v>
      </c>
      <c r="P129" s="167">
        <v>150</v>
      </c>
      <c r="Q129" s="167">
        <v>255</v>
      </c>
      <c r="R129" s="167">
        <v>1</v>
      </c>
      <c r="S129" s="167" t="s">
        <v>116</v>
      </c>
      <c r="T129" s="167" t="s">
        <v>9908</v>
      </c>
      <c r="U129" s="167">
        <v>127</v>
      </c>
      <c r="V129" s="154" t="s">
        <v>6747</v>
      </c>
      <c r="W129" s="167">
        <v>0</v>
      </c>
      <c r="X129" s="167">
        <v>0</v>
      </c>
      <c r="Y129" s="167">
        <v>1</v>
      </c>
      <c r="AB129" s="336" t="s">
        <v>5078</v>
      </c>
      <c r="AH129" s="95" t="s">
        <v>5078</v>
      </c>
      <c r="AI129" s="167"/>
      <c r="AJ129" s="167" t="s">
        <v>7439</v>
      </c>
      <c r="AK129" s="167"/>
      <c r="AL129" s="167"/>
      <c r="AM129" s="167"/>
      <c r="AN129" s="167"/>
      <c r="AO129" s="167"/>
      <c r="AP129" s="167"/>
      <c r="AQ129" s="167"/>
      <c r="AR129" s="167" t="s">
        <v>3876</v>
      </c>
      <c r="AS129" s="338" t="s">
        <v>5118</v>
      </c>
      <c r="AT129" s="167" t="s">
        <v>3876</v>
      </c>
      <c r="BB129" s="50" t="s">
        <v>3848</v>
      </c>
      <c r="BC129" s="167">
        <v>875</v>
      </c>
      <c r="BD129" s="107" t="s">
        <v>20</v>
      </c>
      <c r="BE129" s="167" t="s">
        <v>2899</v>
      </c>
      <c r="BF129" s="167" t="s">
        <v>41</v>
      </c>
      <c r="BG129" s="167" t="s">
        <v>116</v>
      </c>
      <c r="BH129" s="167" t="s">
        <v>7369</v>
      </c>
      <c r="BI129" s="167" t="s">
        <v>83</v>
      </c>
      <c r="BJ129" s="167" t="s">
        <v>90</v>
      </c>
      <c r="BK129" s="167" t="s">
        <v>2067</v>
      </c>
      <c r="BL129" s="167" t="s">
        <v>117</v>
      </c>
      <c r="BM129" s="167">
        <v>1</v>
      </c>
    </row>
    <row r="130" spans="1:65" x14ac:dyDescent="0.35">
      <c r="A130" s="17" t="s">
        <v>295</v>
      </c>
      <c r="B130" s="167" t="s">
        <v>120</v>
      </c>
      <c r="C130" s="167" t="s">
        <v>7340</v>
      </c>
      <c r="D130" s="167" t="s">
        <v>105</v>
      </c>
      <c r="E130" s="158">
        <v>2</v>
      </c>
      <c r="F130" s="155">
        <v>1</v>
      </c>
      <c r="G130" s="155">
        <v>1</v>
      </c>
      <c r="H130" s="167" t="s">
        <v>7341</v>
      </c>
      <c r="I130" s="167">
        <v>10</v>
      </c>
      <c r="J130" s="167">
        <v>1</v>
      </c>
      <c r="K130" s="167">
        <v>12</v>
      </c>
      <c r="L130" s="167">
        <v>600</v>
      </c>
      <c r="M130" s="167">
        <v>1</v>
      </c>
      <c r="N130" s="167">
        <v>100</v>
      </c>
      <c r="O130" s="167">
        <v>1</v>
      </c>
      <c r="P130" s="167">
        <v>150</v>
      </c>
      <c r="Q130" s="167">
        <v>255</v>
      </c>
      <c r="R130" s="167">
        <v>1</v>
      </c>
      <c r="S130" s="167" t="s">
        <v>116</v>
      </c>
      <c r="T130" s="167" t="s">
        <v>9909</v>
      </c>
      <c r="U130" s="167">
        <v>128</v>
      </c>
      <c r="V130" s="154" t="s">
        <v>3228</v>
      </c>
      <c r="W130" s="167">
        <v>0</v>
      </c>
      <c r="X130" s="167">
        <v>0</v>
      </c>
      <c r="Y130" s="167">
        <v>1</v>
      </c>
      <c r="AB130" s="336" t="s">
        <v>5080</v>
      </c>
      <c r="AH130" s="95" t="s">
        <v>5080</v>
      </c>
      <c r="AI130" s="167"/>
      <c r="AJ130" s="167" t="s">
        <v>7440</v>
      </c>
      <c r="AK130" s="167"/>
      <c r="AL130" s="167"/>
      <c r="AM130" s="167"/>
      <c r="AN130" s="167"/>
      <c r="AO130" s="167"/>
      <c r="AP130" s="167"/>
      <c r="AQ130" s="167"/>
      <c r="AR130" s="167" t="s">
        <v>3876</v>
      </c>
      <c r="AS130" s="57" t="s">
        <v>5119</v>
      </c>
      <c r="AT130" s="167" t="s">
        <v>3876</v>
      </c>
      <c r="BB130" s="50" t="s">
        <v>3588</v>
      </c>
      <c r="BC130" s="167">
        <v>876</v>
      </c>
      <c r="BD130" s="107" t="s">
        <v>20</v>
      </c>
      <c r="BE130" s="167" t="s">
        <v>2899</v>
      </c>
      <c r="BF130" s="167" t="s">
        <v>41</v>
      </c>
      <c r="BG130" s="167" t="s">
        <v>116</v>
      </c>
      <c r="BH130" s="167" t="s">
        <v>7369</v>
      </c>
      <c r="BI130" s="167" t="s">
        <v>83</v>
      </c>
      <c r="BJ130" s="167" t="s">
        <v>90</v>
      </c>
      <c r="BK130" s="167" t="s">
        <v>2067</v>
      </c>
      <c r="BL130" s="167" t="s">
        <v>117</v>
      </c>
      <c r="BM130" s="167">
        <v>1</v>
      </c>
    </row>
    <row r="131" spans="1:65" x14ac:dyDescent="0.35">
      <c r="A131" s="17" t="s">
        <v>296</v>
      </c>
      <c r="B131" s="167" t="s">
        <v>120</v>
      </c>
      <c r="C131" s="167" t="s">
        <v>7340</v>
      </c>
      <c r="D131" s="167" t="s">
        <v>105</v>
      </c>
      <c r="E131" s="42">
        <v>3</v>
      </c>
      <c r="F131" s="155">
        <v>1</v>
      </c>
      <c r="G131" s="155">
        <v>1</v>
      </c>
      <c r="H131" s="167" t="s">
        <v>7341</v>
      </c>
      <c r="I131" s="167">
        <v>10</v>
      </c>
      <c r="J131" s="167">
        <v>1</v>
      </c>
      <c r="K131" s="167">
        <v>12</v>
      </c>
      <c r="L131" s="167">
        <v>600</v>
      </c>
      <c r="M131" s="167">
        <v>1</v>
      </c>
      <c r="N131" s="167">
        <v>100</v>
      </c>
      <c r="O131" s="167">
        <v>1</v>
      </c>
      <c r="P131" s="167">
        <v>150</v>
      </c>
      <c r="Q131" s="167">
        <v>255</v>
      </c>
      <c r="R131" s="167">
        <v>1</v>
      </c>
      <c r="S131" s="167" t="s">
        <v>116</v>
      </c>
      <c r="T131" s="167" t="s">
        <v>9910</v>
      </c>
      <c r="U131" s="167">
        <v>129</v>
      </c>
      <c r="V131" s="154" t="s">
        <v>243</v>
      </c>
      <c r="W131" s="167">
        <v>0</v>
      </c>
      <c r="X131" s="167">
        <v>0</v>
      </c>
      <c r="Y131" s="167">
        <v>1</v>
      </c>
      <c r="AB131" s="336" t="s">
        <v>5082</v>
      </c>
      <c r="AH131" s="95" t="s">
        <v>5082</v>
      </c>
      <c r="AI131" s="167"/>
      <c r="AJ131" s="167" t="s">
        <v>7441</v>
      </c>
      <c r="AK131" s="167"/>
      <c r="AL131" s="167"/>
      <c r="AM131" s="167"/>
      <c r="AN131" s="167"/>
      <c r="AO131" s="167"/>
      <c r="AP131" s="167"/>
      <c r="AQ131" s="167"/>
      <c r="AR131" s="167" t="s">
        <v>3876</v>
      </c>
      <c r="AS131" s="56" t="s">
        <v>5120</v>
      </c>
      <c r="AT131" s="167" t="s">
        <v>3876</v>
      </c>
      <c r="BB131" s="50" t="s">
        <v>5629</v>
      </c>
      <c r="BC131" s="167">
        <v>877</v>
      </c>
      <c r="BD131" s="107" t="s">
        <v>5080</v>
      </c>
      <c r="BE131" s="167" t="s">
        <v>2899</v>
      </c>
      <c r="BF131" s="167" t="s">
        <v>41</v>
      </c>
      <c r="BG131" s="167" t="s">
        <v>116</v>
      </c>
      <c r="BH131" s="167" t="s">
        <v>7369</v>
      </c>
      <c r="BI131" s="167" t="s">
        <v>83</v>
      </c>
      <c r="BJ131" s="167" t="s">
        <v>90</v>
      </c>
      <c r="BK131" s="167" t="s">
        <v>2067</v>
      </c>
      <c r="BL131" s="167" t="s">
        <v>117</v>
      </c>
      <c r="BM131" s="167">
        <v>1</v>
      </c>
    </row>
    <row r="132" spans="1:65" x14ac:dyDescent="0.35">
      <c r="A132" s="17" t="s">
        <v>297</v>
      </c>
      <c r="B132" s="167" t="s">
        <v>120</v>
      </c>
      <c r="C132" s="167" t="s">
        <v>7340</v>
      </c>
      <c r="D132" s="167" t="s">
        <v>105</v>
      </c>
      <c r="E132" s="158">
        <v>1</v>
      </c>
      <c r="F132" s="155">
        <v>1</v>
      </c>
      <c r="G132" s="155">
        <v>1</v>
      </c>
      <c r="H132" s="167" t="s">
        <v>7341</v>
      </c>
      <c r="I132" s="167">
        <v>10</v>
      </c>
      <c r="J132" s="167">
        <v>1</v>
      </c>
      <c r="K132" s="167">
        <v>12</v>
      </c>
      <c r="L132" s="167">
        <v>600</v>
      </c>
      <c r="M132" s="167">
        <v>1</v>
      </c>
      <c r="N132" s="167">
        <v>100</v>
      </c>
      <c r="O132" s="167">
        <v>1</v>
      </c>
      <c r="P132" s="167">
        <v>150</v>
      </c>
      <c r="Q132" s="167">
        <v>255</v>
      </c>
      <c r="R132" s="167">
        <v>1</v>
      </c>
      <c r="S132" s="167" t="s">
        <v>116</v>
      </c>
      <c r="T132" s="167" t="s">
        <v>9911</v>
      </c>
      <c r="U132" s="167">
        <v>130</v>
      </c>
      <c r="V132" s="154" t="s">
        <v>214</v>
      </c>
      <c r="W132" s="167">
        <v>0</v>
      </c>
      <c r="X132" s="167">
        <v>0</v>
      </c>
      <c r="Y132" s="167">
        <v>1</v>
      </c>
      <c r="AB132" s="336" t="s">
        <v>5084</v>
      </c>
      <c r="AH132" s="95" t="s">
        <v>5084</v>
      </c>
      <c r="AI132" s="167"/>
      <c r="AJ132" s="167" t="s">
        <v>7442</v>
      </c>
      <c r="AK132" s="167"/>
      <c r="AL132" s="167"/>
      <c r="AM132" s="167"/>
      <c r="AN132" s="167"/>
      <c r="AO132" s="167"/>
      <c r="AP132" s="167"/>
      <c r="AQ132" s="167"/>
      <c r="AR132" s="167" t="s">
        <v>3876</v>
      </c>
      <c r="AS132" s="57" t="s">
        <v>5121</v>
      </c>
      <c r="AT132" s="167" t="s">
        <v>3876</v>
      </c>
      <c r="BB132" s="50" t="s">
        <v>5627</v>
      </c>
      <c r="BC132" s="167">
        <v>878</v>
      </c>
      <c r="BD132" s="107" t="s">
        <v>5080</v>
      </c>
      <c r="BE132" s="167" t="s">
        <v>2899</v>
      </c>
      <c r="BF132" s="167" t="s">
        <v>41</v>
      </c>
      <c r="BG132" s="167" t="s">
        <v>116</v>
      </c>
      <c r="BH132" s="167" t="s">
        <v>7369</v>
      </c>
      <c r="BI132" s="167" t="s">
        <v>83</v>
      </c>
      <c r="BJ132" s="167" t="s">
        <v>90</v>
      </c>
      <c r="BK132" s="167" t="s">
        <v>2067</v>
      </c>
      <c r="BL132" s="167" t="s">
        <v>117</v>
      </c>
      <c r="BM132" s="167">
        <v>1</v>
      </c>
    </row>
    <row r="133" spans="1:65" x14ac:dyDescent="0.35">
      <c r="A133" s="17" t="s">
        <v>298</v>
      </c>
      <c r="B133" s="167" t="s">
        <v>120</v>
      </c>
      <c r="C133" s="167" t="s">
        <v>7340</v>
      </c>
      <c r="D133" s="167" t="s">
        <v>105</v>
      </c>
      <c r="E133" s="42">
        <v>3</v>
      </c>
      <c r="F133" s="155">
        <v>1</v>
      </c>
      <c r="G133" s="155">
        <v>1</v>
      </c>
      <c r="H133" s="167" t="s">
        <v>7341</v>
      </c>
      <c r="I133" s="167">
        <v>10</v>
      </c>
      <c r="J133" s="167">
        <v>1</v>
      </c>
      <c r="K133" s="167">
        <v>12</v>
      </c>
      <c r="L133" s="167">
        <v>600</v>
      </c>
      <c r="M133" s="167">
        <v>1</v>
      </c>
      <c r="N133" s="167">
        <v>100</v>
      </c>
      <c r="O133" s="167">
        <v>1</v>
      </c>
      <c r="P133" s="167">
        <v>150</v>
      </c>
      <c r="Q133" s="167">
        <v>255</v>
      </c>
      <c r="R133" s="167">
        <v>1</v>
      </c>
      <c r="S133" s="167" t="s">
        <v>116</v>
      </c>
      <c r="T133" s="167" t="s">
        <v>9912</v>
      </c>
      <c r="U133" s="167">
        <v>131</v>
      </c>
      <c r="V133" s="162" t="s">
        <v>3220</v>
      </c>
      <c r="W133" s="167">
        <v>0</v>
      </c>
      <c r="X133" s="167">
        <v>0</v>
      </c>
      <c r="Y133" s="167">
        <v>1</v>
      </c>
      <c r="AB133" s="336" t="s">
        <v>5086</v>
      </c>
      <c r="AH133" s="95" t="s">
        <v>5086</v>
      </c>
      <c r="AI133" s="167"/>
      <c r="AJ133" s="167" t="s">
        <v>7443</v>
      </c>
      <c r="AK133" s="167"/>
      <c r="AL133" s="167"/>
      <c r="AM133" s="167"/>
      <c r="AN133" s="167"/>
      <c r="AO133" s="167"/>
      <c r="AP133" s="167"/>
      <c r="AQ133" s="167"/>
      <c r="AR133" s="167" t="s">
        <v>3876</v>
      </c>
      <c r="AS133" s="56" t="s">
        <v>5122</v>
      </c>
      <c r="AT133" s="167" t="s">
        <v>3876</v>
      </c>
      <c r="BB133" s="50" t="s">
        <v>5617</v>
      </c>
      <c r="BC133" s="167">
        <v>879</v>
      </c>
      <c r="BD133" s="107" t="s">
        <v>5080</v>
      </c>
      <c r="BE133" s="167" t="s">
        <v>2899</v>
      </c>
      <c r="BF133" s="167" t="s">
        <v>41</v>
      </c>
      <c r="BG133" s="167" t="s">
        <v>116</v>
      </c>
      <c r="BH133" s="167" t="s">
        <v>7369</v>
      </c>
      <c r="BI133" s="167" t="s">
        <v>83</v>
      </c>
      <c r="BJ133" s="167" t="s">
        <v>90</v>
      </c>
      <c r="BK133" s="167" t="s">
        <v>2067</v>
      </c>
      <c r="BL133" s="167" t="s">
        <v>117</v>
      </c>
      <c r="BM133" s="167">
        <v>1</v>
      </c>
    </row>
    <row r="134" spans="1:65" x14ac:dyDescent="0.35">
      <c r="A134" s="17" t="s">
        <v>6770</v>
      </c>
      <c r="B134" s="167" t="s">
        <v>120</v>
      </c>
      <c r="C134" s="167" t="s">
        <v>7340</v>
      </c>
      <c r="D134" s="167" t="s">
        <v>105</v>
      </c>
      <c r="E134" s="42">
        <v>3</v>
      </c>
      <c r="F134" s="155">
        <v>1</v>
      </c>
      <c r="G134" s="155">
        <v>1</v>
      </c>
      <c r="H134" s="167" t="s">
        <v>7341</v>
      </c>
      <c r="I134" s="167">
        <v>10</v>
      </c>
      <c r="J134" s="167">
        <v>1</v>
      </c>
      <c r="K134" s="167">
        <v>12</v>
      </c>
      <c r="L134" s="167">
        <v>600</v>
      </c>
      <c r="M134" s="167">
        <v>1</v>
      </c>
      <c r="N134" s="167">
        <v>100</v>
      </c>
      <c r="O134" s="167">
        <v>1</v>
      </c>
      <c r="P134" s="167">
        <v>150</v>
      </c>
      <c r="Q134" s="167">
        <v>255</v>
      </c>
      <c r="R134" s="167">
        <v>1</v>
      </c>
      <c r="S134" s="167" t="s">
        <v>116</v>
      </c>
      <c r="T134" s="167" t="s">
        <v>9913</v>
      </c>
      <c r="U134" s="167">
        <v>132</v>
      </c>
      <c r="V134" s="154" t="s">
        <v>6747</v>
      </c>
      <c r="W134" s="167">
        <v>0</v>
      </c>
      <c r="X134" s="167">
        <v>0</v>
      </c>
      <c r="Y134" s="167">
        <v>1</v>
      </c>
      <c r="AB134" s="336" t="s">
        <v>6137</v>
      </c>
      <c r="AH134" s="95" t="s">
        <v>6137</v>
      </c>
      <c r="AI134" s="167"/>
      <c r="AJ134" s="167" t="s">
        <v>7444</v>
      </c>
      <c r="AK134" s="167"/>
      <c r="AL134" s="167"/>
      <c r="AM134" s="167"/>
      <c r="AN134" s="167"/>
      <c r="AO134" s="167"/>
      <c r="AP134" s="167"/>
      <c r="AQ134" s="167"/>
      <c r="AR134" s="167" t="s">
        <v>3876</v>
      </c>
      <c r="AS134" s="57" t="s">
        <v>6148</v>
      </c>
      <c r="AT134" s="167" t="s">
        <v>3876</v>
      </c>
      <c r="BB134" s="50" t="s">
        <v>5616</v>
      </c>
      <c r="BC134" s="167">
        <v>880</v>
      </c>
      <c r="BD134" s="107" t="s">
        <v>5080</v>
      </c>
      <c r="BE134" s="167" t="s">
        <v>2899</v>
      </c>
      <c r="BF134" s="167" t="s">
        <v>41</v>
      </c>
      <c r="BG134" s="167" t="s">
        <v>116</v>
      </c>
      <c r="BH134" s="167" t="s">
        <v>7369</v>
      </c>
      <c r="BI134" s="167" t="s">
        <v>83</v>
      </c>
      <c r="BJ134" s="167" t="s">
        <v>90</v>
      </c>
      <c r="BK134" s="167" t="s">
        <v>2067</v>
      </c>
      <c r="BL134" s="167" t="s">
        <v>117</v>
      </c>
      <c r="BM134" s="167">
        <v>1</v>
      </c>
    </row>
    <row r="135" spans="1:65" x14ac:dyDescent="0.35">
      <c r="A135" s="17" t="s">
        <v>299</v>
      </c>
      <c r="B135" s="167" t="s">
        <v>120</v>
      </c>
      <c r="C135" s="167" t="s">
        <v>7340</v>
      </c>
      <c r="D135" s="167" t="s">
        <v>105</v>
      </c>
      <c r="E135" s="158">
        <v>2</v>
      </c>
      <c r="F135" s="155">
        <v>1</v>
      </c>
      <c r="G135" s="155">
        <v>1</v>
      </c>
      <c r="H135" s="167" t="s">
        <v>7341</v>
      </c>
      <c r="I135" s="167">
        <v>10</v>
      </c>
      <c r="J135" s="167">
        <v>1</v>
      </c>
      <c r="K135" s="167">
        <v>12</v>
      </c>
      <c r="L135" s="167">
        <v>600</v>
      </c>
      <c r="M135" s="167">
        <v>1</v>
      </c>
      <c r="N135" s="167">
        <v>100</v>
      </c>
      <c r="O135" s="167">
        <v>1</v>
      </c>
      <c r="P135" s="167">
        <v>150</v>
      </c>
      <c r="Q135" s="167">
        <v>255</v>
      </c>
      <c r="R135" s="167">
        <v>1</v>
      </c>
      <c r="S135" s="167" t="s">
        <v>116</v>
      </c>
      <c r="T135" s="167" t="s">
        <v>9914</v>
      </c>
      <c r="U135" s="167">
        <v>133</v>
      </c>
      <c r="V135" s="162" t="s">
        <v>3228</v>
      </c>
      <c r="W135" s="167">
        <v>0</v>
      </c>
      <c r="X135" s="167">
        <v>0</v>
      </c>
      <c r="Y135" s="167">
        <v>1</v>
      </c>
      <c r="AB135" s="336" t="s">
        <v>5088</v>
      </c>
      <c r="AH135" s="95" t="s">
        <v>5088</v>
      </c>
      <c r="AI135" s="167"/>
      <c r="AJ135" s="167" t="s">
        <v>7445</v>
      </c>
      <c r="AK135" s="167"/>
      <c r="AL135" s="167"/>
      <c r="AM135" s="167"/>
      <c r="AN135" s="167"/>
      <c r="AO135" s="167"/>
      <c r="AP135" s="167"/>
      <c r="AQ135" s="167"/>
      <c r="AR135" s="167" t="s">
        <v>3876</v>
      </c>
      <c r="AS135" s="94" t="s">
        <v>5123</v>
      </c>
      <c r="AT135" s="167" t="s">
        <v>3876</v>
      </c>
      <c r="BB135" s="50" t="s">
        <v>5628</v>
      </c>
      <c r="BC135" s="167">
        <v>881</v>
      </c>
      <c r="BD135" s="107" t="s">
        <v>5080</v>
      </c>
      <c r="BE135" s="167" t="s">
        <v>2899</v>
      </c>
      <c r="BF135" s="167" t="s">
        <v>41</v>
      </c>
      <c r="BG135" s="167" t="s">
        <v>116</v>
      </c>
      <c r="BH135" s="167" t="s">
        <v>7369</v>
      </c>
      <c r="BI135" s="167" t="s">
        <v>83</v>
      </c>
      <c r="BJ135" s="167" t="s">
        <v>90</v>
      </c>
      <c r="BK135" s="167" t="s">
        <v>2067</v>
      </c>
      <c r="BL135" s="167" t="s">
        <v>117</v>
      </c>
      <c r="BM135" s="167">
        <v>1</v>
      </c>
    </row>
    <row r="136" spans="1:65" x14ac:dyDescent="0.35">
      <c r="A136" s="17" t="s">
        <v>300</v>
      </c>
      <c r="B136" s="167" t="s">
        <v>120</v>
      </c>
      <c r="C136" s="167" t="s">
        <v>7340</v>
      </c>
      <c r="D136" s="167" t="s">
        <v>105</v>
      </c>
      <c r="E136" s="42">
        <v>3</v>
      </c>
      <c r="F136" s="155">
        <v>1</v>
      </c>
      <c r="G136" s="155">
        <v>1</v>
      </c>
      <c r="H136" s="167" t="s">
        <v>7341</v>
      </c>
      <c r="I136" s="167">
        <v>10</v>
      </c>
      <c r="J136" s="167">
        <v>1</v>
      </c>
      <c r="K136" s="167">
        <v>12</v>
      </c>
      <c r="L136" s="167">
        <v>600</v>
      </c>
      <c r="M136" s="167">
        <v>1</v>
      </c>
      <c r="N136" s="167">
        <v>100</v>
      </c>
      <c r="O136" s="167">
        <v>1</v>
      </c>
      <c r="P136" s="167">
        <v>150</v>
      </c>
      <c r="Q136" s="167">
        <v>255</v>
      </c>
      <c r="R136" s="167">
        <v>1</v>
      </c>
      <c r="S136" s="167" t="s">
        <v>116</v>
      </c>
      <c r="T136" s="167" t="s">
        <v>9915</v>
      </c>
      <c r="U136" s="167">
        <v>134</v>
      </c>
      <c r="V136" s="154" t="s">
        <v>3220</v>
      </c>
      <c r="W136" s="167">
        <v>0</v>
      </c>
      <c r="X136" s="167">
        <v>0</v>
      </c>
      <c r="Y136" s="167">
        <v>1</v>
      </c>
      <c r="AB136" s="336" t="s">
        <v>5090</v>
      </c>
      <c r="AH136" s="95" t="s">
        <v>5090</v>
      </c>
      <c r="AI136" s="167"/>
      <c r="AJ136" s="167" t="s">
        <v>7446</v>
      </c>
      <c r="AK136" s="167"/>
      <c r="AL136" s="167"/>
      <c r="AM136" s="167"/>
      <c r="AN136" s="167"/>
      <c r="AO136" s="167"/>
      <c r="AP136" s="167"/>
      <c r="AQ136" s="167"/>
      <c r="AR136" s="167" t="s">
        <v>3876</v>
      </c>
      <c r="AS136" s="57" t="s">
        <v>5124</v>
      </c>
      <c r="AT136" s="167" t="s">
        <v>3876</v>
      </c>
      <c r="BB136" s="50" t="s">
        <v>5626</v>
      </c>
      <c r="BC136" s="167">
        <v>882</v>
      </c>
      <c r="BD136" s="107" t="s">
        <v>5080</v>
      </c>
      <c r="BE136" s="167" t="s">
        <v>2899</v>
      </c>
      <c r="BF136" s="167" t="s">
        <v>41</v>
      </c>
      <c r="BG136" s="167" t="s">
        <v>116</v>
      </c>
      <c r="BH136" s="167" t="s">
        <v>7369</v>
      </c>
      <c r="BI136" s="167" t="s">
        <v>83</v>
      </c>
      <c r="BJ136" s="167" t="s">
        <v>90</v>
      </c>
      <c r="BK136" s="167" t="s">
        <v>2067</v>
      </c>
      <c r="BL136" s="167" t="s">
        <v>117</v>
      </c>
      <c r="BM136" s="167">
        <v>1</v>
      </c>
    </row>
    <row r="137" spans="1:65" x14ac:dyDescent="0.35">
      <c r="A137" s="17" t="s">
        <v>6771</v>
      </c>
      <c r="B137" s="167" t="s">
        <v>120</v>
      </c>
      <c r="C137" s="167" t="s">
        <v>7340</v>
      </c>
      <c r="D137" s="167" t="s">
        <v>105</v>
      </c>
      <c r="E137" s="42">
        <v>3</v>
      </c>
      <c r="F137" s="155">
        <v>1</v>
      </c>
      <c r="G137" s="155">
        <v>1</v>
      </c>
      <c r="H137" s="167" t="s">
        <v>7341</v>
      </c>
      <c r="I137" s="167">
        <v>10</v>
      </c>
      <c r="J137" s="167">
        <v>1</v>
      </c>
      <c r="K137" s="167">
        <v>12</v>
      </c>
      <c r="L137" s="167">
        <v>600</v>
      </c>
      <c r="M137" s="167">
        <v>1</v>
      </c>
      <c r="N137" s="167">
        <v>100</v>
      </c>
      <c r="O137" s="167">
        <v>1</v>
      </c>
      <c r="P137" s="167">
        <v>150</v>
      </c>
      <c r="Q137" s="167">
        <v>255</v>
      </c>
      <c r="R137" s="167">
        <v>1</v>
      </c>
      <c r="S137" s="167" t="s">
        <v>116</v>
      </c>
      <c r="T137" s="167" t="s">
        <v>9916</v>
      </c>
      <c r="U137" s="167">
        <v>135</v>
      </c>
      <c r="V137" s="154" t="s">
        <v>6747</v>
      </c>
      <c r="W137" s="167">
        <v>0</v>
      </c>
      <c r="X137" s="167">
        <v>0</v>
      </c>
      <c r="Y137" s="167">
        <v>1</v>
      </c>
      <c r="AB137" s="336" t="s">
        <v>5092</v>
      </c>
      <c r="AH137" s="339" t="s">
        <v>5092</v>
      </c>
      <c r="AI137" s="167"/>
      <c r="AJ137" s="167" t="s">
        <v>7447</v>
      </c>
      <c r="AK137" s="167"/>
      <c r="AL137" s="167"/>
      <c r="AM137" s="167"/>
      <c r="AN137" s="167"/>
      <c r="AO137" s="167"/>
      <c r="AP137" s="167"/>
      <c r="AQ137" s="167"/>
      <c r="AR137" s="167" t="s">
        <v>3876</v>
      </c>
      <c r="AS137" s="56" t="s">
        <v>6231</v>
      </c>
      <c r="AT137" s="167" t="s">
        <v>3876</v>
      </c>
      <c r="BB137" s="50" t="s">
        <v>5618</v>
      </c>
      <c r="BC137" s="167">
        <v>883</v>
      </c>
      <c r="BD137" s="107" t="s">
        <v>5080</v>
      </c>
      <c r="BE137" s="167" t="s">
        <v>2899</v>
      </c>
      <c r="BF137" s="167" t="s">
        <v>41</v>
      </c>
      <c r="BG137" s="167" t="s">
        <v>116</v>
      </c>
      <c r="BH137" s="167" t="s">
        <v>7369</v>
      </c>
      <c r="BI137" s="167" t="s">
        <v>83</v>
      </c>
      <c r="BJ137" s="167" t="s">
        <v>90</v>
      </c>
      <c r="BK137" s="167" t="s">
        <v>2067</v>
      </c>
      <c r="BL137" s="167" t="s">
        <v>117</v>
      </c>
      <c r="BM137" s="167">
        <v>1</v>
      </c>
    </row>
    <row r="138" spans="1:65" x14ac:dyDescent="0.35">
      <c r="A138" s="17" t="s">
        <v>301</v>
      </c>
      <c r="B138" s="167" t="s">
        <v>120</v>
      </c>
      <c r="C138" s="167" t="s">
        <v>7340</v>
      </c>
      <c r="D138" s="167" t="s">
        <v>105</v>
      </c>
      <c r="E138" s="42">
        <v>3</v>
      </c>
      <c r="F138" s="155">
        <v>1</v>
      </c>
      <c r="G138" s="155">
        <v>1</v>
      </c>
      <c r="H138" s="167" t="s">
        <v>7341</v>
      </c>
      <c r="I138" s="167">
        <v>10</v>
      </c>
      <c r="J138" s="167">
        <v>1</v>
      </c>
      <c r="K138" s="167">
        <v>12</v>
      </c>
      <c r="L138" s="167">
        <v>600</v>
      </c>
      <c r="M138" s="167">
        <v>1</v>
      </c>
      <c r="N138" s="167">
        <v>100</v>
      </c>
      <c r="O138" s="167">
        <v>1</v>
      </c>
      <c r="P138" s="167">
        <v>150</v>
      </c>
      <c r="Q138" s="167">
        <v>255</v>
      </c>
      <c r="R138" s="167">
        <v>1</v>
      </c>
      <c r="S138" s="167" t="s">
        <v>116</v>
      </c>
      <c r="T138" s="167" t="s">
        <v>9917</v>
      </c>
      <c r="U138" s="167">
        <v>136</v>
      </c>
      <c r="V138" s="154" t="s">
        <v>3220</v>
      </c>
      <c r="W138" s="167">
        <v>0</v>
      </c>
      <c r="X138" s="167">
        <v>0</v>
      </c>
      <c r="Y138" s="167">
        <v>1</v>
      </c>
      <c r="AB138" s="336" t="s">
        <v>5094</v>
      </c>
      <c r="AH138" s="339" t="s">
        <v>5094</v>
      </c>
      <c r="AI138" s="167"/>
      <c r="AJ138" s="167" t="s">
        <v>7448</v>
      </c>
      <c r="AK138" s="167"/>
      <c r="AL138" s="167"/>
      <c r="AM138" s="167"/>
      <c r="AN138" s="167"/>
      <c r="AO138" s="167"/>
      <c r="AP138" s="167"/>
      <c r="AQ138" s="167"/>
      <c r="AR138" s="167" t="s">
        <v>3876</v>
      </c>
      <c r="AS138" s="57" t="s">
        <v>6233</v>
      </c>
      <c r="AT138" s="167" t="s">
        <v>3876</v>
      </c>
      <c r="BB138" s="50" t="s">
        <v>3562</v>
      </c>
      <c r="BC138" s="167">
        <v>884</v>
      </c>
      <c r="BD138" s="107" t="s">
        <v>20</v>
      </c>
      <c r="BE138" s="167" t="s">
        <v>2899</v>
      </c>
      <c r="BF138" s="167" t="s">
        <v>41</v>
      </c>
      <c r="BG138" s="167" t="s">
        <v>116</v>
      </c>
      <c r="BH138" s="167" t="s">
        <v>7369</v>
      </c>
      <c r="BI138" s="167" t="s">
        <v>83</v>
      </c>
      <c r="BJ138" s="167" t="s">
        <v>90</v>
      </c>
      <c r="BK138" s="167" t="s">
        <v>2067</v>
      </c>
      <c r="BL138" s="167" t="s">
        <v>117</v>
      </c>
      <c r="BM138" s="167">
        <v>1</v>
      </c>
    </row>
    <row r="139" spans="1:65" x14ac:dyDescent="0.35">
      <c r="A139" s="17" t="s">
        <v>6773</v>
      </c>
      <c r="B139" s="167" t="s">
        <v>120</v>
      </c>
      <c r="C139" s="167" t="s">
        <v>7340</v>
      </c>
      <c r="D139" s="167" t="s">
        <v>105</v>
      </c>
      <c r="E139" s="42">
        <v>3</v>
      </c>
      <c r="F139" s="158">
        <v>1</v>
      </c>
      <c r="G139" s="158">
        <v>1</v>
      </c>
      <c r="H139" s="167" t="s">
        <v>7341</v>
      </c>
      <c r="I139" s="167">
        <v>10</v>
      </c>
      <c r="J139" s="167">
        <v>1</v>
      </c>
      <c r="K139" s="167">
        <v>12</v>
      </c>
      <c r="L139" s="167">
        <v>600</v>
      </c>
      <c r="M139" s="167">
        <v>1</v>
      </c>
      <c r="N139" s="167">
        <v>100</v>
      </c>
      <c r="O139" s="167">
        <v>1</v>
      </c>
      <c r="P139" s="167">
        <v>150</v>
      </c>
      <c r="Q139" s="167">
        <v>255</v>
      </c>
      <c r="R139" s="167">
        <v>1</v>
      </c>
      <c r="S139" s="167" t="s">
        <v>116</v>
      </c>
      <c r="T139" s="167" t="s">
        <v>9918</v>
      </c>
      <c r="U139" s="167">
        <v>137</v>
      </c>
      <c r="V139" s="154" t="s">
        <v>6747</v>
      </c>
      <c r="W139" s="167">
        <v>0</v>
      </c>
      <c r="X139" s="167">
        <v>0</v>
      </c>
      <c r="Y139" s="167">
        <v>1</v>
      </c>
      <c r="AB139" s="336" t="s">
        <v>5096</v>
      </c>
      <c r="AH139" s="339" t="s">
        <v>5096</v>
      </c>
      <c r="AI139" s="167"/>
      <c r="AJ139" s="167" t="s">
        <v>7449</v>
      </c>
      <c r="AK139" s="167"/>
      <c r="AL139" s="167"/>
      <c r="AM139" s="167"/>
      <c r="AN139" s="167"/>
      <c r="AO139" s="167"/>
      <c r="AP139" s="167"/>
      <c r="AQ139" s="167"/>
      <c r="AR139" s="167" t="s">
        <v>3876</v>
      </c>
      <c r="AS139" s="56" t="s">
        <v>6232</v>
      </c>
      <c r="AT139" s="167" t="s">
        <v>3876</v>
      </c>
      <c r="BB139" s="50" t="s">
        <v>3849</v>
      </c>
      <c r="BC139" s="167">
        <v>885</v>
      </c>
      <c r="BD139" s="107" t="s">
        <v>20</v>
      </c>
      <c r="BE139" s="167" t="s">
        <v>2899</v>
      </c>
      <c r="BF139" s="167" t="s">
        <v>41</v>
      </c>
      <c r="BG139" s="167" t="s">
        <v>116</v>
      </c>
      <c r="BH139" s="167" t="s">
        <v>7369</v>
      </c>
      <c r="BI139" s="167" t="s">
        <v>83</v>
      </c>
      <c r="BJ139" s="167" t="s">
        <v>90</v>
      </c>
      <c r="BK139" s="167" t="s">
        <v>2067</v>
      </c>
      <c r="BL139" s="167" t="s">
        <v>117</v>
      </c>
      <c r="BM139" s="167">
        <v>1</v>
      </c>
    </row>
    <row r="140" spans="1:65" x14ac:dyDescent="0.35">
      <c r="A140" s="17" t="s">
        <v>302</v>
      </c>
      <c r="B140" s="167" t="s">
        <v>120</v>
      </c>
      <c r="C140" s="167" t="s">
        <v>7340</v>
      </c>
      <c r="D140" s="167" t="s">
        <v>105</v>
      </c>
      <c r="E140" s="42">
        <v>3</v>
      </c>
      <c r="F140" s="158">
        <v>1</v>
      </c>
      <c r="G140" s="158">
        <v>1</v>
      </c>
      <c r="H140" s="167" t="s">
        <v>7341</v>
      </c>
      <c r="I140" s="167">
        <v>10</v>
      </c>
      <c r="J140" s="167">
        <v>1</v>
      </c>
      <c r="K140" s="167">
        <v>12</v>
      </c>
      <c r="L140" s="167">
        <v>600</v>
      </c>
      <c r="M140" s="167">
        <v>1</v>
      </c>
      <c r="N140" s="167">
        <v>100</v>
      </c>
      <c r="O140" s="167">
        <v>1</v>
      </c>
      <c r="P140" s="167">
        <v>150</v>
      </c>
      <c r="Q140" s="167">
        <v>255</v>
      </c>
      <c r="R140" s="167">
        <v>1</v>
      </c>
      <c r="S140" s="167" t="s">
        <v>116</v>
      </c>
      <c r="T140" s="167" t="s">
        <v>9919</v>
      </c>
      <c r="U140" s="167">
        <v>138</v>
      </c>
      <c r="V140" s="154" t="s">
        <v>3219</v>
      </c>
      <c r="W140" s="167">
        <v>0</v>
      </c>
      <c r="X140" s="167">
        <v>0</v>
      </c>
      <c r="Y140" s="167">
        <v>1</v>
      </c>
      <c r="AB140" s="336" t="s">
        <v>5098</v>
      </c>
      <c r="AH140" s="339" t="s">
        <v>5098</v>
      </c>
      <c r="AI140" s="167"/>
      <c r="AJ140" s="167" t="s">
        <v>7450</v>
      </c>
      <c r="AK140" s="167"/>
      <c r="AL140" s="167"/>
      <c r="AM140" s="167"/>
      <c r="AN140" s="167"/>
      <c r="AO140" s="167"/>
      <c r="AP140" s="167"/>
      <c r="AQ140" s="167"/>
      <c r="AR140" s="167" t="s">
        <v>3876</v>
      </c>
      <c r="AS140" s="57" t="s">
        <v>6234</v>
      </c>
      <c r="AT140" s="167" t="s">
        <v>3876</v>
      </c>
      <c r="BB140" s="50" t="s">
        <v>3845</v>
      </c>
      <c r="BC140" s="167">
        <v>886</v>
      </c>
      <c r="BD140" s="107" t="s">
        <v>20</v>
      </c>
      <c r="BE140" s="167" t="s">
        <v>2899</v>
      </c>
      <c r="BF140" s="167" t="s">
        <v>41</v>
      </c>
      <c r="BG140" s="167" t="s">
        <v>116</v>
      </c>
      <c r="BH140" s="167" t="s">
        <v>7369</v>
      </c>
      <c r="BI140" s="167" t="s">
        <v>83</v>
      </c>
      <c r="BJ140" s="167" t="s">
        <v>90</v>
      </c>
      <c r="BK140" s="167" t="s">
        <v>2067</v>
      </c>
      <c r="BL140" s="167" t="s">
        <v>117</v>
      </c>
      <c r="BM140" s="167">
        <v>1</v>
      </c>
    </row>
    <row r="141" spans="1:65" x14ac:dyDescent="0.35">
      <c r="A141" s="17" t="s">
        <v>303</v>
      </c>
      <c r="B141" s="167" t="s">
        <v>120</v>
      </c>
      <c r="C141" s="167" t="s">
        <v>7340</v>
      </c>
      <c r="D141" s="167" t="s">
        <v>105</v>
      </c>
      <c r="E141" s="158">
        <v>3</v>
      </c>
      <c r="F141" s="158">
        <v>1</v>
      </c>
      <c r="G141" s="158">
        <v>1</v>
      </c>
      <c r="H141" s="167" t="s">
        <v>7341</v>
      </c>
      <c r="I141" s="167">
        <v>10</v>
      </c>
      <c r="J141" s="167">
        <v>1</v>
      </c>
      <c r="K141" s="167">
        <v>12</v>
      </c>
      <c r="L141" s="167">
        <v>600</v>
      </c>
      <c r="M141" s="167">
        <v>1</v>
      </c>
      <c r="N141" s="167">
        <v>100</v>
      </c>
      <c r="O141" s="167">
        <v>1</v>
      </c>
      <c r="P141" s="167">
        <v>150</v>
      </c>
      <c r="Q141" s="167">
        <v>255</v>
      </c>
      <c r="R141" s="167">
        <v>1</v>
      </c>
      <c r="S141" s="167" t="s">
        <v>116</v>
      </c>
      <c r="T141" s="167" t="s">
        <v>9920</v>
      </c>
      <c r="U141" s="167">
        <v>139</v>
      </c>
      <c r="V141" s="154" t="s">
        <v>3219</v>
      </c>
      <c r="W141" s="167">
        <v>0</v>
      </c>
      <c r="X141" s="167">
        <v>0</v>
      </c>
      <c r="Y141" s="167">
        <v>1</v>
      </c>
      <c r="AB141" s="336" t="s">
        <v>5100</v>
      </c>
      <c r="AH141" s="339" t="s">
        <v>5100</v>
      </c>
      <c r="AI141" s="167"/>
      <c r="AJ141" s="167" t="s">
        <v>7451</v>
      </c>
      <c r="AK141" s="167"/>
      <c r="AL141" s="167"/>
      <c r="AM141" s="167"/>
      <c r="AN141" s="167"/>
      <c r="AO141" s="167"/>
      <c r="AP141" s="167"/>
      <c r="AQ141" s="167"/>
      <c r="AR141" s="167" t="s">
        <v>3876</v>
      </c>
      <c r="AS141" s="56" t="s">
        <v>6235</v>
      </c>
      <c r="AT141" s="167" t="s">
        <v>3876</v>
      </c>
      <c r="BB141" s="50" t="s">
        <v>3616</v>
      </c>
      <c r="BC141" s="167">
        <v>887</v>
      </c>
      <c r="BD141" s="107" t="s">
        <v>20</v>
      </c>
      <c r="BE141" s="167" t="s">
        <v>2899</v>
      </c>
      <c r="BF141" s="167" t="s">
        <v>41</v>
      </c>
      <c r="BG141" s="167" t="s">
        <v>116</v>
      </c>
      <c r="BH141" s="167" t="s">
        <v>7369</v>
      </c>
      <c r="BI141" s="167" t="s">
        <v>83</v>
      </c>
      <c r="BJ141" s="167" t="s">
        <v>90</v>
      </c>
      <c r="BK141" s="167" t="s">
        <v>2067</v>
      </c>
      <c r="BL141" s="167" t="s">
        <v>117</v>
      </c>
      <c r="BM141" s="167">
        <v>1</v>
      </c>
    </row>
    <row r="142" spans="1:65" x14ac:dyDescent="0.35">
      <c r="A142" s="17" t="s">
        <v>304</v>
      </c>
      <c r="B142" s="167" t="s">
        <v>120</v>
      </c>
      <c r="C142" s="167" t="s">
        <v>7340</v>
      </c>
      <c r="D142" s="167" t="s">
        <v>105</v>
      </c>
      <c r="E142" s="42">
        <v>3</v>
      </c>
      <c r="F142" s="158">
        <v>1</v>
      </c>
      <c r="G142" s="158">
        <v>1</v>
      </c>
      <c r="H142" s="167" t="s">
        <v>7341</v>
      </c>
      <c r="I142" s="167">
        <v>10</v>
      </c>
      <c r="J142" s="167">
        <v>1</v>
      </c>
      <c r="K142" s="167">
        <v>12</v>
      </c>
      <c r="L142" s="167">
        <v>600</v>
      </c>
      <c r="M142" s="167">
        <v>1</v>
      </c>
      <c r="N142" s="167">
        <v>100</v>
      </c>
      <c r="O142" s="167">
        <v>1</v>
      </c>
      <c r="P142" s="167">
        <v>150</v>
      </c>
      <c r="Q142" s="167">
        <v>255</v>
      </c>
      <c r="R142" s="167">
        <v>1</v>
      </c>
      <c r="S142" s="167" t="s">
        <v>116</v>
      </c>
      <c r="T142" s="167" t="s">
        <v>9921</v>
      </c>
      <c r="U142" s="167">
        <v>140</v>
      </c>
      <c r="V142" s="154" t="s">
        <v>3220</v>
      </c>
      <c r="W142" s="167">
        <v>0</v>
      </c>
      <c r="X142" s="167">
        <v>0</v>
      </c>
      <c r="Y142" s="167">
        <v>1</v>
      </c>
      <c r="AB142" s="336" t="s">
        <v>5102</v>
      </c>
      <c r="AH142" s="339" t="s">
        <v>5102</v>
      </c>
      <c r="AI142" s="167"/>
      <c r="AJ142" s="167" t="s">
        <v>7452</v>
      </c>
      <c r="AK142" s="167"/>
      <c r="AL142" s="167"/>
      <c r="AM142" s="167"/>
      <c r="AN142" s="167"/>
      <c r="AO142" s="167"/>
      <c r="AP142" s="167"/>
      <c r="AQ142" s="167"/>
      <c r="AR142" s="167" t="s">
        <v>3876</v>
      </c>
      <c r="AS142" s="57" t="s">
        <v>6236</v>
      </c>
      <c r="AT142" s="167" t="s">
        <v>3876</v>
      </c>
      <c r="BB142" s="244" t="s">
        <v>6187</v>
      </c>
      <c r="BC142" s="167">
        <v>888</v>
      </c>
      <c r="BD142" s="223" t="s">
        <v>6252</v>
      </c>
      <c r="BE142" s="167" t="s">
        <v>2899</v>
      </c>
      <c r="BF142" s="167" t="s">
        <v>41</v>
      </c>
      <c r="BG142" s="167" t="s">
        <v>116</v>
      </c>
      <c r="BH142" s="167" t="s">
        <v>7369</v>
      </c>
      <c r="BI142" s="167" t="s">
        <v>83</v>
      </c>
      <c r="BJ142" s="167" t="s">
        <v>90</v>
      </c>
      <c r="BK142" s="167" t="s">
        <v>2067</v>
      </c>
      <c r="BL142" s="167" t="s">
        <v>117</v>
      </c>
      <c r="BM142" s="167">
        <v>1</v>
      </c>
    </row>
    <row r="143" spans="1:65" x14ac:dyDescent="0.35">
      <c r="A143" s="17" t="s">
        <v>6772</v>
      </c>
      <c r="B143" s="167" t="s">
        <v>120</v>
      </c>
      <c r="C143" s="167" t="s">
        <v>7340</v>
      </c>
      <c r="D143" s="167" t="s">
        <v>105</v>
      </c>
      <c r="E143" s="42">
        <v>3</v>
      </c>
      <c r="F143" s="158">
        <v>1</v>
      </c>
      <c r="G143" s="158">
        <v>1</v>
      </c>
      <c r="H143" s="167" t="s">
        <v>7341</v>
      </c>
      <c r="I143" s="167">
        <v>10</v>
      </c>
      <c r="J143" s="167">
        <v>1</v>
      </c>
      <c r="K143" s="167">
        <v>12</v>
      </c>
      <c r="L143" s="167">
        <v>600</v>
      </c>
      <c r="M143" s="167">
        <v>1</v>
      </c>
      <c r="N143" s="167">
        <v>100</v>
      </c>
      <c r="O143" s="167">
        <v>1</v>
      </c>
      <c r="P143" s="167">
        <v>150</v>
      </c>
      <c r="Q143" s="167">
        <v>255</v>
      </c>
      <c r="R143" s="167">
        <v>1</v>
      </c>
      <c r="S143" s="167" t="s">
        <v>116</v>
      </c>
      <c r="T143" s="167" t="s">
        <v>9922</v>
      </c>
      <c r="U143" s="167">
        <v>141</v>
      </c>
      <c r="V143" s="154" t="s">
        <v>6747</v>
      </c>
      <c r="W143" s="167">
        <v>0</v>
      </c>
      <c r="X143" s="167">
        <v>0</v>
      </c>
      <c r="Y143" s="167">
        <v>1</v>
      </c>
      <c r="AB143" s="336" t="s">
        <v>6111</v>
      </c>
      <c r="AH143" s="95" t="s">
        <v>6111</v>
      </c>
      <c r="AI143" s="167"/>
      <c r="AJ143" s="167" t="s">
        <v>7453</v>
      </c>
      <c r="AK143" s="167"/>
      <c r="AL143" s="167"/>
      <c r="AM143" s="167"/>
      <c r="AN143" s="167"/>
      <c r="AO143" s="167"/>
      <c r="AP143" s="167"/>
      <c r="AQ143" s="167"/>
      <c r="AR143" s="167" t="s">
        <v>3876</v>
      </c>
      <c r="AS143" s="56" t="s">
        <v>6113</v>
      </c>
      <c r="AT143" s="167" t="s">
        <v>3876</v>
      </c>
      <c r="BB143" s="244" t="s">
        <v>6270</v>
      </c>
      <c r="BC143" s="167">
        <v>889</v>
      </c>
      <c r="BD143" s="223" t="s">
        <v>6252</v>
      </c>
      <c r="BE143" s="167" t="s">
        <v>2899</v>
      </c>
      <c r="BF143" s="167" t="s">
        <v>41</v>
      </c>
      <c r="BG143" s="167" t="s">
        <v>116</v>
      </c>
      <c r="BH143" s="167" t="s">
        <v>7369</v>
      </c>
      <c r="BI143" s="167" t="s">
        <v>83</v>
      </c>
      <c r="BJ143" s="167" t="s">
        <v>90</v>
      </c>
      <c r="BK143" s="167" t="s">
        <v>2067</v>
      </c>
      <c r="BL143" s="167" t="s">
        <v>117</v>
      </c>
      <c r="BM143" s="167">
        <v>1</v>
      </c>
    </row>
    <row r="144" spans="1:65" x14ac:dyDescent="0.35">
      <c r="A144" s="17" t="s">
        <v>305</v>
      </c>
      <c r="B144" s="167" t="s">
        <v>120</v>
      </c>
      <c r="C144" s="167" t="s">
        <v>7340</v>
      </c>
      <c r="D144" s="167" t="s">
        <v>105</v>
      </c>
      <c r="E144" s="158">
        <v>2</v>
      </c>
      <c r="F144" s="158">
        <v>1</v>
      </c>
      <c r="G144" s="158">
        <v>1</v>
      </c>
      <c r="H144" s="167" t="s">
        <v>7341</v>
      </c>
      <c r="I144" s="167">
        <v>10</v>
      </c>
      <c r="J144" s="167">
        <v>1</v>
      </c>
      <c r="K144" s="167">
        <v>12</v>
      </c>
      <c r="L144" s="167">
        <v>600</v>
      </c>
      <c r="M144" s="167">
        <v>1</v>
      </c>
      <c r="N144" s="167">
        <v>100</v>
      </c>
      <c r="O144" s="167">
        <v>1</v>
      </c>
      <c r="P144" s="167">
        <v>150</v>
      </c>
      <c r="Q144" s="167">
        <v>255</v>
      </c>
      <c r="R144" s="167">
        <v>1</v>
      </c>
      <c r="S144" s="167" t="s">
        <v>116</v>
      </c>
      <c r="T144" s="167" t="s">
        <v>9923</v>
      </c>
      <c r="U144" s="167">
        <v>142</v>
      </c>
      <c r="V144" s="154" t="s">
        <v>290</v>
      </c>
      <c r="W144" s="167">
        <v>0</v>
      </c>
      <c r="X144" s="167">
        <v>0</v>
      </c>
      <c r="Y144" s="167">
        <v>1</v>
      </c>
      <c r="AB144" s="336" t="s">
        <v>6140</v>
      </c>
      <c r="AH144" s="95" t="s">
        <v>6140</v>
      </c>
      <c r="AI144" s="167"/>
      <c r="AJ144" s="167" t="s">
        <v>7454</v>
      </c>
      <c r="AK144" s="167"/>
      <c r="AL144" s="167"/>
      <c r="AM144" s="167"/>
      <c r="AN144" s="167"/>
      <c r="AO144" s="167"/>
      <c r="AP144" s="167"/>
      <c r="AQ144" s="167"/>
      <c r="AR144" s="167" t="s">
        <v>3876</v>
      </c>
      <c r="AS144" s="57" t="s">
        <v>6139</v>
      </c>
      <c r="AT144" s="167" t="s">
        <v>3876</v>
      </c>
      <c r="BB144" s="244" t="s">
        <v>6186</v>
      </c>
      <c r="BC144" s="167">
        <v>890</v>
      </c>
      <c r="BD144" s="223" t="s">
        <v>6252</v>
      </c>
      <c r="BE144" s="167" t="s">
        <v>2899</v>
      </c>
      <c r="BF144" s="167" t="s">
        <v>41</v>
      </c>
      <c r="BG144" s="167" t="s">
        <v>116</v>
      </c>
      <c r="BH144" s="167" t="s">
        <v>7369</v>
      </c>
      <c r="BI144" s="167" t="s">
        <v>83</v>
      </c>
      <c r="BJ144" s="167" t="s">
        <v>90</v>
      </c>
      <c r="BK144" s="167" t="s">
        <v>2067</v>
      </c>
      <c r="BL144" s="167" t="s">
        <v>117</v>
      </c>
      <c r="BM144" s="167">
        <v>1</v>
      </c>
    </row>
    <row r="145" spans="1:65" x14ac:dyDescent="0.35">
      <c r="A145" s="17" t="s">
        <v>306</v>
      </c>
      <c r="B145" s="167" t="s">
        <v>120</v>
      </c>
      <c r="C145" s="167" t="s">
        <v>7340</v>
      </c>
      <c r="D145" s="167" t="s">
        <v>105</v>
      </c>
      <c r="E145" s="158">
        <v>2</v>
      </c>
      <c r="F145" s="158">
        <v>1</v>
      </c>
      <c r="G145" s="158">
        <v>1</v>
      </c>
      <c r="H145" s="167" t="s">
        <v>7341</v>
      </c>
      <c r="I145" s="167">
        <v>10</v>
      </c>
      <c r="J145" s="167">
        <v>1</v>
      </c>
      <c r="K145" s="167">
        <v>12</v>
      </c>
      <c r="L145" s="167">
        <v>600</v>
      </c>
      <c r="M145" s="167">
        <v>1</v>
      </c>
      <c r="N145" s="167">
        <v>100</v>
      </c>
      <c r="O145" s="167">
        <v>1</v>
      </c>
      <c r="P145" s="167">
        <v>150</v>
      </c>
      <c r="Q145" s="167">
        <v>255</v>
      </c>
      <c r="R145" s="167">
        <v>1</v>
      </c>
      <c r="S145" s="167" t="s">
        <v>116</v>
      </c>
      <c r="T145" s="167" t="s">
        <v>9924</v>
      </c>
      <c r="U145" s="167">
        <v>143</v>
      </c>
      <c r="V145" s="154" t="s">
        <v>290</v>
      </c>
      <c r="W145" s="167">
        <v>0</v>
      </c>
      <c r="X145" s="167">
        <v>0</v>
      </c>
      <c r="Y145" s="167">
        <v>1</v>
      </c>
      <c r="AB145" s="336" t="s">
        <v>6142</v>
      </c>
      <c r="AH145" s="95" t="s">
        <v>6142</v>
      </c>
      <c r="AI145" s="167"/>
      <c r="AJ145" s="167" t="s">
        <v>7455</v>
      </c>
      <c r="AK145" s="167"/>
      <c r="AL145" s="167"/>
      <c r="AM145" s="167"/>
      <c r="AN145" s="167"/>
      <c r="AO145" s="167"/>
      <c r="AP145" s="167"/>
      <c r="AQ145" s="167"/>
      <c r="AR145" s="167" t="s">
        <v>3876</v>
      </c>
      <c r="AS145" s="56" t="s">
        <v>6144</v>
      </c>
      <c r="AT145" s="167" t="s">
        <v>3876</v>
      </c>
      <c r="BB145" s="50" t="s">
        <v>2156</v>
      </c>
      <c r="BC145" s="167">
        <v>891</v>
      </c>
      <c r="BD145" s="107" t="s">
        <v>19</v>
      </c>
      <c r="BE145" s="167" t="s">
        <v>2899</v>
      </c>
      <c r="BF145" s="167" t="s">
        <v>41</v>
      </c>
      <c r="BG145" s="167" t="s">
        <v>116</v>
      </c>
      <c r="BH145" s="167" t="s">
        <v>7369</v>
      </c>
      <c r="BI145" s="167" t="s">
        <v>83</v>
      </c>
      <c r="BJ145" s="167" t="s">
        <v>90</v>
      </c>
      <c r="BK145" s="167" t="s">
        <v>2067</v>
      </c>
      <c r="BL145" s="167" t="s">
        <v>117</v>
      </c>
      <c r="BM145" s="167">
        <v>1</v>
      </c>
    </row>
    <row r="146" spans="1:65" x14ac:dyDescent="0.35">
      <c r="A146" s="17" t="s">
        <v>307</v>
      </c>
      <c r="B146" s="167" t="s">
        <v>120</v>
      </c>
      <c r="C146" s="167" t="s">
        <v>7340</v>
      </c>
      <c r="D146" s="167" t="s">
        <v>105</v>
      </c>
      <c r="E146" s="158">
        <v>2</v>
      </c>
      <c r="F146" s="158">
        <v>1</v>
      </c>
      <c r="G146" s="158">
        <v>1</v>
      </c>
      <c r="H146" s="167" t="s">
        <v>7341</v>
      </c>
      <c r="I146" s="167">
        <v>10</v>
      </c>
      <c r="J146" s="167">
        <v>1</v>
      </c>
      <c r="K146" s="167">
        <v>12</v>
      </c>
      <c r="L146" s="167">
        <v>600</v>
      </c>
      <c r="M146" s="167">
        <v>1</v>
      </c>
      <c r="N146" s="167">
        <v>100</v>
      </c>
      <c r="O146" s="167">
        <v>1</v>
      </c>
      <c r="P146" s="167">
        <v>150</v>
      </c>
      <c r="Q146" s="167">
        <v>255</v>
      </c>
      <c r="R146" s="167">
        <v>1</v>
      </c>
      <c r="S146" s="167" t="s">
        <v>116</v>
      </c>
      <c r="T146" s="167" t="s">
        <v>9925</v>
      </c>
      <c r="U146" s="167">
        <v>144</v>
      </c>
      <c r="V146" s="154" t="s">
        <v>3228</v>
      </c>
      <c r="W146" s="167">
        <v>0</v>
      </c>
      <c r="X146" s="167">
        <v>0</v>
      </c>
      <c r="Y146" s="167">
        <v>1</v>
      </c>
      <c r="AB146" s="336" t="s">
        <v>6065</v>
      </c>
      <c r="AH146" s="95" t="s">
        <v>6065</v>
      </c>
      <c r="AI146" s="167"/>
      <c r="AJ146" s="167" t="s">
        <v>7456</v>
      </c>
      <c r="AK146" s="167"/>
      <c r="AL146" s="167"/>
      <c r="AM146" s="167"/>
      <c r="AN146" s="167"/>
      <c r="AO146" s="167"/>
      <c r="AP146" s="167"/>
      <c r="AQ146" s="167"/>
      <c r="AR146" s="167" t="s">
        <v>3876</v>
      </c>
      <c r="AS146" s="57" t="s">
        <v>6110</v>
      </c>
      <c r="AT146" s="167" t="s">
        <v>3876</v>
      </c>
      <c r="BB146" s="50" t="s">
        <v>3731</v>
      </c>
      <c r="BC146" s="167">
        <v>892</v>
      </c>
      <c r="BD146" s="107" t="s">
        <v>19</v>
      </c>
      <c r="BE146" s="167" t="s">
        <v>2899</v>
      </c>
      <c r="BF146" s="167" t="s">
        <v>41</v>
      </c>
      <c r="BG146" s="167" t="s">
        <v>116</v>
      </c>
      <c r="BH146" s="167" t="s">
        <v>7369</v>
      </c>
      <c r="BI146" s="167" t="s">
        <v>83</v>
      </c>
      <c r="BJ146" s="167" t="s">
        <v>90</v>
      </c>
      <c r="BK146" s="167" t="s">
        <v>2067</v>
      </c>
      <c r="BL146" s="167" t="s">
        <v>117</v>
      </c>
      <c r="BM146" s="167">
        <v>1</v>
      </c>
    </row>
    <row r="147" spans="1:65" x14ac:dyDescent="0.35">
      <c r="A147" s="17" t="s">
        <v>308</v>
      </c>
      <c r="B147" s="167" t="s">
        <v>120</v>
      </c>
      <c r="C147" s="167" t="s">
        <v>7340</v>
      </c>
      <c r="D147" s="167" t="s">
        <v>105</v>
      </c>
      <c r="E147" s="158">
        <v>2</v>
      </c>
      <c r="F147" s="158">
        <v>1</v>
      </c>
      <c r="G147" s="158">
        <v>1</v>
      </c>
      <c r="H147" s="167" t="s">
        <v>7341</v>
      </c>
      <c r="I147" s="167">
        <v>10</v>
      </c>
      <c r="J147" s="167">
        <v>1</v>
      </c>
      <c r="K147" s="167">
        <v>12</v>
      </c>
      <c r="L147" s="167">
        <v>600</v>
      </c>
      <c r="M147" s="167">
        <v>1</v>
      </c>
      <c r="N147" s="167">
        <v>100</v>
      </c>
      <c r="O147" s="167">
        <v>1</v>
      </c>
      <c r="P147" s="167">
        <v>150</v>
      </c>
      <c r="Q147" s="167">
        <v>255</v>
      </c>
      <c r="R147" s="167">
        <v>1</v>
      </c>
      <c r="S147" s="167" t="s">
        <v>116</v>
      </c>
      <c r="T147" s="167" t="s">
        <v>9926</v>
      </c>
      <c r="U147" s="167">
        <v>145</v>
      </c>
      <c r="V147" s="154" t="s">
        <v>3228</v>
      </c>
      <c r="W147" s="167">
        <v>0</v>
      </c>
      <c r="X147" s="167">
        <v>0</v>
      </c>
      <c r="Y147" s="167">
        <v>1</v>
      </c>
      <c r="AB147" s="336" t="s">
        <v>6146</v>
      </c>
      <c r="AH147" s="95" t="s">
        <v>6146</v>
      </c>
      <c r="AI147" s="167"/>
      <c r="AJ147" s="167" t="s">
        <v>7457</v>
      </c>
      <c r="AK147" s="167"/>
      <c r="AL147" s="167"/>
      <c r="AM147" s="167"/>
      <c r="AN147" s="167"/>
      <c r="AO147" s="167"/>
      <c r="AP147" s="167"/>
      <c r="AQ147" s="167"/>
      <c r="AR147" s="167" t="s">
        <v>3876</v>
      </c>
      <c r="AS147" s="56" t="s">
        <v>6147</v>
      </c>
      <c r="AT147" s="167" t="s">
        <v>3876</v>
      </c>
      <c r="BB147" s="50" t="s">
        <v>3732</v>
      </c>
      <c r="BC147" s="167">
        <v>893</v>
      </c>
      <c r="BD147" s="107" t="s">
        <v>19</v>
      </c>
      <c r="BE147" s="167" t="s">
        <v>2899</v>
      </c>
      <c r="BF147" s="167" t="s">
        <v>41</v>
      </c>
      <c r="BG147" s="167" t="s">
        <v>116</v>
      </c>
      <c r="BH147" s="167" t="s">
        <v>7369</v>
      </c>
      <c r="BI147" s="167" t="s">
        <v>83</v>
      </c>
      <c r="BJ147" s="167" t="s">
        <v>90</v>
      </c>
      <c r="BK147" s="167" t="s">
        <v>2067</v>
      </c>
      <c r="BL147" s="167" t="s">
        <v>117</v>
      </c>
      <c r="BM147" s="167">
        <v>1</v>
      </c>
    </row>
    <row r="148" spans="1:65" x14ac:dyDescent="0.35">
      <c r="A148" s="17" t="s">
        <v>309</v>
      </c>
      <c r="B148" s="167" t="s">
        <v>120</v>
      </c>
      <c r="C148" s="167" t="s">
        <v>7340</v>
      </c>
      <c r="D148" s="167" t="s">
        <v>105</v>
      </c>
      <c r="E148" s="158">
        <v>2</v>
      </c>
      <c r="F148" s="158">
        <v>1</v>
      </c>
      <c r="G148" s="158">
        <v>1</v>
      </c>
      <c r="H148" s="167" t="s">
        <v>7341</v>
      </c>
      <c r="I148" s="167">
        <v>10</v>
      </c>
      <c r="J148" s="167">
        <v>1</v>
      </c>
      <c r="K148" s="167">
        <v>12</v>
      </c>
      <c r="L148" s="167">
        <v>600</v>
      </c>
      <c r="M148" s="167">
        <v>1</v>
      </c>
      <c r="N148" s="167">
        <v>100</v>
      </c>
      <c r="O148" s="167">
        <v>1</v>
      </c>
      <c r="P148" s="167">
        <v>150</v>
      </c>
      <c r="Q148" s="167">
        <v>255</v>
      </c>
      <c r="R148" s="167">
        <v>1</v>
      </c>
      <c r="S148" s="167" t="s">
        <v>116</v>
      </c>
      <c r="T148" s="167" t="s">
        <v>9927</v>
      </c>
      <c r="U148" s="167">
        <v>146</v>
      </c>
      <c r="V148" s="154" t="s">
        <v>290</v>
      </c>
      <c r="W148" s="167">
        <v>0</v>
      </c>
      <c r="X148" s="167">
        <v>0</v>
      </c>
      <c r="Y148" s="167">
        <v>1</v>
      </c>
      <c r="AB148" s="336" t="s">
        <v>6252</v>
      </c>
      <c r="AH148" s="95" t="s">
        <v>6252</v>
      </c>
      <c r="AI148" s="167"/>
      <c r="AJ148" s="167" t="s">
        <v>7458</v>
      </c>
      <c r="AK148" s="167"/>
      <c r="AL148" s="167"/>
      <c r="AM148" s="167"/>
      <c r="AN148" s="167"/>
      <c r="AO148" s="167"/>
      <c r="AP148" s="167"/>
      <c r="AQ148" s="167"/>
      <c r="AR148" s="167" t="s">
        <v>3876</v>
      </c>
      <c r="AS148" s="57" t="s">
        <v>6940</v>
      </c>
      <c r="AT148" s="167" t="s">
        <v>3876</v>
      </c>
      <c r="BB148" s="50" t="s">
        <v>3565</v>
      </c>
      <c r="BC148" s="167">
        <v>894</v>
      </c>
      <c r="BD148" s="107" t="s">
        <v>19</v>
      </c>
      <c r="BE148" s="167" t="s">
        <v>2899</v>
      </c>
      <c r="BF148" s="167" t="s">
        <v>41</v>
      </c>
      <c r="BG148" s="167" t="s">
        <v>116</v>
      </c>
      <c r="BH148" s="167" t="s">
        <v>7369</v>
      </c>
      <c r="BI148" s="167" t="s">
        <v>83</v>
      </c>
      <c r="BJ148" s="167" t="s">
        <v>90</v>
      </c>
      <c r="BK148" s="167" t="s">
        <v>2067</v>
      </c>
      <c r="BL148" s="167" t="s">
        <v>117</v>
      </c>
      <c r="BM148" s="167">
        <v>1</v>
      </c>
    </row>
    <row r="149" spans="1:65" x14ac:dyDescent="0.35">
      <c r="A149" s="17" t="s">
        <v>310</v>
      </c>
      <c r="B149" s="167" t="s">
        <v>120</v>
      </c>
      <c r="C149" s="167" t="s">
        <v>7340</v>
      </c>
      <c r="D149" s="167" t="s">
        <v>105</v>
      </c>
      <c r="E149" s="158">
        <v>2</v>
      </c>
      <c r="F149" s="158">
        <v>1</v>
      </c>
      <c r="G149" s="158">
        <v>1</v>
      </c>
      <c r="H149" s="167" t="s">
        <v>7341</v>
      </c>
      <c r="I149" s="167">
        <v>10</v>
      </c>
      <c r="J149" s="167">
        <v>1</v>
      </c>
      <c r="K149" s="167">
        <v>12</v>
      </c>
      <c r="L149" s="167">
        <v>600</v>
      </c>
      <c r="M149" s="167">
        <v>1</v>
      </c>
      <c r="N149" s="167">
        <v>100</v>
      </c>
      <c r="O149" s="167">
        <v>1</v>
      </c>
      <c r="P149" s="167">
        <v>150</v>
      </c>
      <c r="Q149" s="167">
        <v>255</v>
      </c>
      <c r="R149" s="167">
        <v>1</v>
      </c>
      <c r="S149" s="167" t="s">
        <v>116</v>
      </c>
      <c r="T149" s="167" t="s">
        <v>9928</v>
      </c>
      <c r="U149" s="167">
        <v>147</v>
      </c>
      <c r="V149" s="162" t="s">
        <v>290</v>
      </c>
      <c r="W149" s="167">
        <v>0</v>
      </c>
      <c r="X149" s="167">
        <v>0</v>
      </c>
      <c r="Y149" s="167">
        <v>1</v>
      </c>
      <c r="AB149" s="336" t="s">
        <v>807</v>
      </c>
      <c r="AH149" s="95" t="s">
        <v>807</v>
      </c>
      <c r="AI149" s="167"/>
      <c r="AJ149" s="167" t="s">
        <v>7459</v>
      </c>
      <c r="AK149" s="167"/>
      <c r="AL149" s="167"/>
      <c r="AM149" s="167"/>
      <c r="AN149" s="167"/>
      <c r="AO149" s="167"/>
      <c r="AP149" s="167"/>
      <c r="AQ149" s="167"/>
      <c r="AR149" s="167" t="s">
        <v>3876</v>
      </c>
      <c r="AS149" s="56" t="s">
        <v>6282</v>
      </c>
      <c r="AT149" s="167" t="s">
        <v>3876</v>
      </c>
      <c r="BB149" s="50" t="s">
        <v>3630</v>
      </c>
      <c r="BC149" s="167">
        <v>895</v>
      </c>
      <c r="BD149" s="107" t="s">
        <v>19</v>
      </c>
      <c r="BE149" s="167" t="s">
        <v>2899</v>
      </c>
      <c r="BF149" s="167" t="s">
        <v>41</v>
      </c>
      <c r="BG149" s="167" t="s">
        <v>116</v>
      </c>
      <c r="BH149" s="167" t="s">
        <v>7369</v>
      </c>
      <c r="BI149" s="167" t="s">
        <v>83</v>
      </c>
      <c r="BJ149" s="167" t="s">
        <v>90</v>
      </c>
      <c r="BK149" s="167" t="s">
        <v>2067</v>
      </c>
      <c r="BL149" s="167" t="s">
        <v>117</v>
      </c>
      <c r="BM149" s="167">
        <v>1</v>
      </c>
    </row>
    <row r="150" spans="1:65" x14ac:dyDescent="0.35">
      <c r="A150" s="17" t="s">
        <v>312</v>
      </c>
      <c r="B150" s="167" t="s">
        <v>120</v>
      </c>
      <c r="C150" s="167" t="s">
        <v>7340</v>
      </c>
      <c r="D150" s="167" t="s">
        <v>105</v>
      </c>
      <c r="E150" s="158">
        <v>3</v>
      </c>
      <c r="F150" s="158">
        <v>2</v>
      </c>
      <c r="G150" s="158">
        <v>2</v>
      </c>
      <c r="H150" s="167" t="s">
        <v>7341</v>
      </c>
      <c r="I150" s="167">
        <v>10</v>
      </c>
      <c r="J150" s="167">
        <v>1</v>
      </c>
      <c r="K150" s="167">
        <v>12</v>
      </c>
      <c r="L150" s="167">
        <v>600</v>
      </c>
      <c r="M150" s="167">
        <v>1</v>
      </c>
      <c r="N150" s="167">
        <v>100</v>
      </c>
      <c r="O150" s="167">
        <v>1</v>
      </c>
      <c r="P150" s="167">
        <v>150</v>
      </c>
      <c r="Q150" s="167">
        <v>255</v>
      </c>
      <c r="R150" s="167">
        <v>1</v>
      </c>
      <c r="S150" s="167" t="s">
        <v>116</v>
      </c>
      <c r="T150" s="167" t="s">
        <v>9929</v>
      </c>
      <c r="U150" s="167">
        <v>148</v>
      </c>
      <c r="V150" s="154" t="s">
        <v>314</v>
      </c>
      <c r="W150" s="167">
        <v>0</v>
      </c>
      <c r="X150" s="167">
        <v>0</v>
      </c>
      <c r="Y150" s="167">
        <v>1</v>
      </c>
      <c r="AB150" s="336" t="s">
        <v>6179</v>
      </c>
      <c r="AH150" s="95" t="s">
        <v>6179</v>
      </c>
      <c r="AI150" s="167"/>
      <c r="AJ150" s="167" t="s">
        <v>7459</v>
      </c>
      <c r="AK150" s="167"/>
      <c r="AL150" s="167"/>
      <c r="AM150" s="167"/>
      <c r="AN150" s="167"/>
      <c r="AO150" s="167"/>
      <c r="AP150" s="167"/>
      <c r="AQ150" s="167"/>
      <c r="AR150" s="167" t="s">
        <v>3876</v>
      </c>
      <c r="AS150" s="57" t="s">
        <v>6282</v>
      </c>
      <c r="AT150" s="167" t="s">
        <v>3876</v>
      </c>
      <c r="BB150" s="50" t="s">
        <v>3571</v>
      </c>
      <c r="BC150" s="167">
        <v>896</v>
      </c>
      <c r="BD150" s="107" t="s">
        <v>19</v>
      </c>
      <c r="BE150" s="167" t="s">
        <v>2899</v>
      </c>
      <c r="BF150" s="167" t="s">
        <v>41</v>
      </c>
      <c r="BG150" s="167" t="s">
        <v>116</v>
      </c>
      <c r="BH150" s="167" t="s">
        <v>7369</v>
      </c>
      <c r="BI150" s="167" t="s">
        <v>83</v>
      </c>
      <c r="BJ150" s="167" t="s">
        <v>90</v>
      </c>
      <c r="BK150" s="167" t="s">
        <v>2067</v>
      </c>
      <c r="BL150" s="167" t="s">
        <v>117</v>
      </c>
      <c r="BM150" s="167">
        <v>1</v>
      </c>
    </row>
    <row r="151" spans="1:65" x14ac:dyDescent="0.35">
      <c r="A151" s="17" t="s">
        <v>315</v>
      </c>
      <c r="B151" s="167" t="s">
        <v>120</v>
      </c>
      <c r="C151" s="167" t="s">
        <v>7340</v>
      </c>
      <c r="D151" s="167" t="s">
        <v>105</v>
      </c>
      <c r="E151" s="158">
        <v>3</v>
      </c>
      <c r="F151" s="158">
        <v>2</v>
      </c>
      <c r="G151" s="158">
        <v>2</v>
      </c>
      <c r="H151" s="167" t="s">
        <v>7341</v>
      </c>
      <c r="I151" s="167">
        <v>10</v>
      </c>
      <c r="J151" s="167">
        <v>1</v>
      </c>
      <c r="K151" s="167">
        <v>12</v>
      </c>
      <c r="L151" s="167">
        <v>600</v>
      </c>
      <c r="M151" s="167">
        <v>1</v>
      </c>
      <c r="N151" s="167">
        <v>100</v>
      </c>
      <c r="O151" s="167">
        <v>1</v>
      </c>
      <c r="P151" s="167">
        <v>150</v>
      </c>
      <c r="Q151" s="167">
        <v>255</v>
      </c>
      <c r="R151" s="167">
        <v>1</v>
      </c>
      <c r="S151" s="167" t="s">
        <v>116</v>
      </c>
      <c r="T151" s="167" t="s">
        <v>9930</v>
      </c>
      <c r="U151" s="167">
        <v>149</v>
      </c>
      <c r="V151" s="154" t="s">
        <v>314</v>
      </c>
      <c r="W151" s="167">
        <v>0</v>
      </c>
      <c r="X151" s="167">
        <v>0</v>
      </c>
      <c r="Y151" s="167">
        <v>1</v>
      </c>
      <c r="AB151" s="336" t="s">
        <v>811</v>
      </c>
      <c r="AH151" s="95" t="s">
        <v>811</v>
      </c>
      <c r="AI151" s="167"/>
      <c r="AJ151" s="167" t="s">
        <v>7460</v>
      </c>
      <c r="AK151" s="167"/>
      <c r="AL151" s="167"/>
      <c r="AM151" s="167"/>
      <c r="AN151" s="167"/>
      <c r="AO151" s="167"/>
      <c r="AP151" s="167"/>
      <c r="AQ151" s="167"/>
      <c r="AR151" s="167" t="s">
        <v>3876</v>
      </c>
      <c r="AS151" s="56" t="s">
        <v>7249</v>
      </c>
      <c r="AT151" s="167" t="s">
        <v>3876</v>
      </c>
      <c r="BB151" s="50" t="s">
        <v>3736</v>
      </c>
      <c r="BC151" s="167">
        <v>897</v>
      </c>
      <c r="BD151" s="107" t="s">
        <v>19</v>
      </c>
      <c r="BE151" s="167" t="s">
        <v>2899</v>
      </c>
      <c r="BF151" s="167" t="s">
        <v>41</v>
      </c>
      <c r="BG151" s="167" t="s">
        <v>116</v>
      </c>
      <c r="BH151" s="167" t="s">
        <v>7369</v>
      </c>
      <c r="BI151" s="167" t="s">
        <v>83</v>
      </c>
      <c r="BJ151" s="167" t="s">
        <v>90</v>
      </c>
      <c r="BK151" s="167" t="s">
        <v>2067</v>
      </c>
      <c r="BL151" s="167" t="s">
        <v>117</v>
      </c>
      <c r="BM151" s="167">
        <v>1</v>
      </c>
    </row>
    <row r="152" spans="1:65" x14ac:dyDescent="0.35">
      <c r="A152" s="17" t="s">
        <v>316</v>
      </c>
      <c r="B152" s="167" t="s">
        <v>120</v>
      </c>
      <c r="C152" s="167" t="s">
        <v>7340</v>
      </c>
      <c r="D152" s="167" t="s">
        <v>105</v>
      </c>
      <c r="E152" s="158">
        <v>3</v>
      </c>
      <c r="F152" s="158">
        <v>2</v>
      </c>
      <c r="G152" s="158">
        <v>2</v>
      </c>
      <c r="H152" s="167" t="s">
        <v>7341</v>
      </c>
      <c r="I152" s="167">
        <v>10</v>
      </c>
      <c r="J152" s="167">
        <v>1</v>
      </c>
      <c r="K152" s="167">
        <v>12</v>
      </c>
      <c r="L152" s="167">
        <v>600</v>
      </c>
      <c r="M152" s="167">
        <v>1</v>
      </c>
      <c r="N152" s="167">
        <v>100</v>
      </c>
      <c r="O152" s="167">
        <v>1</v>
      </c>
      <c r="P152" s="167">
        <v>150</v>
      </c>
      <c r="Q152" s="167">
        <v>255</v>
      </c>
      <c r="R152" s="167">
        <v>1</v>
      </c>
      <c r="S152" s="167" t="s">
        <v>116</v>
      </c>
      <c r="T152" s="167" t="s">
        <v>9931</v>
      </c>
      <c r="U152" s="167">
        <v>150</v>
      </c>
      <c r="V152" s="154" t="s">
        <v>314</v>
      </c>
      <c r="W152" s="167">
        <v>0</v>
      </c>
      <c r="X152" s="167">
        <v>0</v>
      </c>
      <c r="Y152" s="167">
        <v>1</v>
      </c>
      <c r="AB152" s="336" t="s">
        <v>6180</v>
      </c>
      <c r="AH152" s="95" t="s">
        <v>6180</v>
      </c>
      <c r="AI152" s="167"/>
      <c r="AJ152" s="167" t="s">
        <v>7460</v>
      </c>
      <c r="AK152" s="167"/>
      <c r="AL152" s="167"/>
      <c r="AM152" s="167"/>
      <c r="AN152" s="167"/>
      <c r="AO152" s="167"/>
      <c r="AP152" s="167"/>
      <c r="AQ152" s="167"/>
      <c r="AR152" s="167" t="s">
        <v>3876</v>
      </c>
      <c r="AS152" s="57" t="s">
        <v>7249</v>
      </c>
      <c r="AT152" s="167" t="s">
        <v>3876</v>
      </c>
      <c r="BB152" s="50" t="s">
        <v>3631</v>
      </c>
      <c r="BC152" s="167">
        <v>898</v>
      </c>
      <c r="BD152" s="107" t="s">
        <v>19</v>
      </c>
      <c r="BE152" s="167" t="s">
        <v>2899</v>
      </c>
      <c r="BF152" s="167" t="s">
        <v>41</v>
      </c>
      <c r="BG152" s="167" t="s">
        <v>116</v>
      </c>
      <c r="BH152" s="167" t="s">
        <v>7369</v>
      </c>
      <c r="BI152" s="167" t="s">
        <v>83</v>
      </c>
      <c r="BJ152" s="167" t="s">
        <v>90</v>
      </c>
      <c r="BK152" s="167" t="s">
        <v>2067</v>
      </c>
      <c r="BL152" s="167" t="s">
        <v>117</v>
      </c>
      <c r="BM152" s="167">
        <v>1</v>
      </c>
    </row>
    <row r="153" spans="1:65" x14ac:dyDescent="0.35">
      <c r="A153" s="17" t="s">
        <v>317</v>
      </c>
      <c r="B153" s="167" t="s">
        <v>120</v>
      </c>
      <c r="C153" s="167" t="s">
        <v>7340</v>
      </c>
      <c r="D153" s="167" t="s">
        <v>105</v>
      </c>
      <c r="E153" s="158">
        <v>3</v>
      </c>
      <c r="F153" s="158">
        <v>2</v>
      </c>
      <c r="G153" s="158">
        <v>2</v>
      </c>
      <c r="H153" s="167" t="s">
        <v>7341</v>
      </c>
      <c r="I153" s="167">
        <v>10</v>
      </c>
      <c r="J153" s="167">
        <v>1</v>
      </c>
      <c r="K153" s="167">
        <v>12</v>
      </c>
      <c r="L153" s="167">
        <v>600</v>
      </c>
      <c r="M153" s="167">
        <v>1</v>
      </c>
      <c r="N153" s="167">
        <v>100</v>
      </c>
      <c r="O153" s="167">
        <v>1</v>
      </c>
      <c r="P153" s="167">
        <v>150</v>
      </c>
      <c r="Q153" s="167">
        <v>255</v>
      </c>
      <c r="R153" s="167">
        <v>1</v>
      </c>
      <c r="S153" s="167" t="s">
        <v>116</v>
      </c>
      <c r="T153" s="167" t="s">
        <v>9932</v>
      </c>
      <c r="U153" s="167">
        <v>151</v>
      </c>
      <c r="V153" s="154" t="s">
        <v>314</v>
      </c>
      <c r="W153" s="167">
        <v>0</v>
      </c>
      <c r="X153" s="167">
        <v>0</v>
      </c>
      <c r="Y153" s="167">
        <v>1</v>
      </c>
      <c r="AB153" s="336" t="s">
        <v>6203</v>
      </c>
      <c r="AH153" s="50" t="s">
        <v>6203</v>
      </c>
      <c r="AI153" s="167"/>
      <c r="AJ153" s="167" t="s">
        <v>7461</v>
      </c>
      <c r="AK153" s="167"/>
      <c r="AL153" s="167"/>
      <c r="AM153" s="167"/>
      <c r="AN153" s="167"/>
      <c r="AO153" s="167"/>
      <c r="AP153" s="167"/>
      <c r="AQ153" s="167"/>
      <c r="AR153" s="167" t="s">
        <v>3876</v>
      </c>
      <c r="AS153" s="56" t="s">
        <v>6205</v>
      </c>
      <c r="AT153" s="167" t="s">
        <v>3876</v>
      </c>
      <c r="BB153" s="50" t="s">
        <v>3741</v>
      </c>
      <c r="BC153" s="167">
        <v>899</v>
      </c>
      <c r="BD153" s="107" t="s">
        <v>19</v>
      </c>
      <c r="BE153" s="167" t="s">
        <v>2899</v>
      </c>
      <c r="BF153" s="167" t="s">
        <v>41</v>
      </c>
      <c r="BG153" s="167" t="s">
        <v>116</v>
      </c>
      <c r="BH153" s="167" t="s">
        <v>7369</v>
      </c>
      <c r="BI153" s="167" t="s">
        <v>83</v>
      </c>
      <c r="BJ153" s="167" t="s">
        <v>90</v>
      </c>
      <c r="BK153" s="167" t="s">
        <v>2067</v>
      </c>
      <c r="BL153" s="167" t="s">
        <v>117</v>
      </c>
      <c r="BM153" s="167">
        <v>1</v>
      </c>
    </row>
    <row r="154" spans="1:65" x14ac:dyDescent="0.35">
      <c r="A154" s="17" t="s">
        <v>3234</v>
      </c>
      <c r="B154" s="167" t="s">
        <v>120</v>
      </c>
      <c r="C154" s="167" t="s">
        <v>7340</v>
      </c>
      <c r="D154" s="167" t="s">
        <v>105</v>
      </c>
      <c r="E154" s="42">
        <v>3</v>
      </c>
      <c r="F154" s="42">
        <v>2</v>
      </c>
      <c r="G154" s="42">
        <v>2</v>
      </c>
      <c r="H154" s="167" t="s">
        <v>7341</v>
      </c>
      <c r="I154" s="167">
        <v>10</v>
      </c>
      <c r="J154" s="167">
        <v>1</v>
      </c>
      <c r="K154" s="167">
        <v>12</v>
      </c>
      <c r="L154" s="167">
        <v>600</v>
      </c>
      <c r="M154" s="167">
        <v>1</v>
      </c>
      <c r="N154" s="167">
        <v>100</v>
      </c>
      <c r="O154" s="167">
        <v>1</v>
      </c>
      <c r="P154" s="167">
        <v>150</v>
      </c>
      <c r="Q154" s="167">
        <v>255</v>
      </c>
      <c r="R154" s="167">
        <v>1</v>
      </c>
      <c r="S154" s="167" t="s">
        <v>116</v>
      </c>
      <c r="T154" s="167" t="s">
        <v>9933</v>
      </c>
      <c r="U154" s="167">
        <v>152</v>
      </c>
      <c r="V154" s="7" t="s">
        <v>3233</v>
      </c>
      <c r="W154" s="167">
        <v>0</v>
      </c>
      <c r="X154" s="167">
        <v>0</v>
      </c>
      <c r="Y154" s="167">
        <v>1</v>
      </c>
      <c r="AB154" s="336" t="s">
        <v>6344</v>
      </c>
      <c r="AH154" s="50" t="s">
        <v>6344</v>
      </c>
      <c r="AI154" s="167"/>
      <c r="AJ154" s="167" t="s">
        <v>7462</v>
      </c>
      <c r="AK154" s="167"/>
      <c r="AL154" s="167"/>
      <c r="AM154" s="167"/>
      <c r="AN154" s="167"/>
      <c r="AO154" s="167"/>
      <c r="AP154" s="167"/>
      <c r="AQ154" s="167"/>
      <c r="AR154" s="167" t="s">
        <v>3876</v>
      </c>
      <c r="AS154" s="57" t="s">
        <v>6941</v>
      </c>
      <c r="AT154" s="167" t="s">
        <v>3876</v>
      </c>
      <c r="BB154" s="50" t="s">
        <v>2160</v>
      </c>
      <c r="BC154" s="167">
        <v>900</v>
      </c>
      <c r="BD154" s="107" t="s">
        <v>19</v>
      </c>
      <c r="BE154" s="167" t="s">
        <v>2899</v>
      </c>
      <c r="BF154" s="167" t="s">
        <v>41</v>
      </c>
      <c r="BG154" s="167" t="s">
        <v>116</v>
      </c>
      <c r="BH154" s="167" t="s">
        <v>7369</v>
      </c>
      <c r="BI154" s="167" t="s">
        <v>83</v>
      </c>
      <c r="BJ154" s="167" t="s">
        <v>90</v>
      </c>
      <c r="BK154" s="167" t="s">
        <v>2067</v>
      </c>
      <c r="BL154" s="167" t="s">
        <v>117</v>
      </c>
      <c r="BM154" s="167">
        <v>1</v>
      </c>
    </row>
    <row r="155" spans="1:65" x14ac:dyDescent="0.35">
      <c r="A155" s="17" t="s">
        <v>3232</v>
      </c>
      <c r="B155" s="167" t="s">
        <v>120</v>
      </c>
      <c r="C155" s="167" t="s">
        <v>7340</v>
      </c>
      <c r="D155" s="167" t="s">
        <v>105</v>
      </c>
      <c r="E155" s="42">
        <v>3</v>
      </c>
      <c r="F155" s="42">
        <v>2</v>
      </c>
      <c r="G155" s="42">
        <v>2</v>
      </c>
      <c r="H155" s="167" t="s">
        <v>7341</v>
      </c>
      <c r="I155" s="167">
        <v>10</v>
      </c>
      <c r="J155" s="167">
        <v>1</v>
      </c>
      <c r="K155" s="167">
        <v>12</v>
      </c>
      <c r="L155" s="167">
        <v>600</v>
      </c>
      <c r="M155" s="167">
        <v>1</v>
      </c>
      <c r="N155" s="167">
        <v>100</v>
      </c>
      <c r="O155" s="167">
        <v>1</v>
      </c>
      <c r="P155" s="167">
        <v>150</v>
      </c>
      <c r="Q155" s="167">
        <v>255</v>
      </c>
      <c r="R155" s="167">
        <v>1</v>
      </c>
      <c r="S155" s="167" t="s">
        <v>116</v>
      </c>
      <c r="T155" s="167" t="s">
        <v>9934</v>
      </c>
      <c r="U155" s="167">
        <v>153</v>
      </c>
      <c r="V155" s="7" t="s">
        <v>3231</v>
      </c>
      <c r="W155" s="167">
        <v>0</v>
      </c>
      <c r="X155" s="167">
        <v>0</v>
      </c>
      <c r="Y155" s="167">
        <v>1</v>
      </c>
      <c r="AB155" s="336" t="s">
        <v>4876</v>
      </c>
      <c r="AH155" s="50" t="s">
        <v>4876</v>
      </c>
      <c r="AI155" s="167"/>
      <c r="AJ155" s="167" t="s">
        <v>7424</v>
      </c>
      <c r="AK155" s="167"/>
      <c r="AL155" s="167"/>
      <c r="AM155" s="167"/>
      <c r="AN155" s="167"/>
      <c r="AO155" s="167"/>
      <c r="AP155" s="167"/>
      <c r="AQ155" s="167"/>
      <c r="AR155" s="167" t="s">
        <v>3876</v>
      </c>
      <c r="AS155" s="56" t="s">
        <v>6938</v>
      </c>
      <c r="AT155" s="167" t="s">
        <v>3876</v>
      </c>
      <c r="BB155" s="50" t="s">
        <v>2150</v>
      </c>
      <c r="BC155" s="167">
        <v>901</v>
      </c>
      <c r="BD155" s="107" t="s">
        <v>19</v>
      </c>
      <c r="BE155" s="167" t="s">
        <v>2899</v>
      </c>
      <c r="BF155" s="167" t="s">
        <v>41</v>
      </c>
      <c r="BG155" s="167" t="s">
        <v>116</v>
      </c>
      <c r="BH155" s="167" t="s">
        <v>7369</v>
      </c>
      <c r="BI155" s="167" t="s">
        <v>83</v>
      </c>
      <c r="BJ155" s="167" t="s">
        <v>90</v>
      </c>
      <c r="BK155" s="167" t="s">
        <v>2067</v>
      </c>
      <c r="BL155" s="167" t="s">
        <v>117</v>
      </c>
      <c r="BM155" s="167">
        <v>1</v>
      </c>
    </row>
    <row r="156" spans="1:65" x14ac:dyDescent="0.35">
      <c r="A156" s="17" t="s">
        <v>5217</v>
      </c>
      <c r="B156" s="167" t="s">
        <v>120</v>
      </c>
      <c r="C156" s="167" t="s">
        <v>7340</v>
      </c>
      <c r="D156" s="167" t="s">
        <v>105</v>
      </c>
      <c r="E156" s="155">
        <v>1</v>
      </c>
      <c r="F156" s="42">
        <v>1</v>
      </c>
      <c r="G156" s="155">
        <v>1</v>
      </c>
      <c r="H156" s="167" t="s">
        <v>7341</v>
      </c>
      <c r="I156" s="167">
        <v>10</v>
      </c>
      <c r="J156" s="167">
        <v>1</v>
      </c>
      <c r="K156" s="167">
        <v>12</v>
      </c>
      <c r="L156" s="167">
        <v>600</v>
      </c>
      <c r="M156" s="167">
        <v>1</v>
      </c>
      <c r="N156" s="167">
        <v>100</v>
      </c>
      <c r="O156" s="167">
        <v>1</v>
      </c>
      <c r="P156" s="167">
        <v>150</v>
      </c>
      <c r="Q156" s="167">
        <v>255</v>
      </c>
      <c r="R156" s="167">
        <v>1</v>
      </c>
      <c r="S156" s="167" t="s">
        <v>116</v>
      </c>
      <c r="T156" s="167" t="s">
        <v>9935</v>
      </c>
      <c r="U156" s="167">
        <v>154</v>
      </c>
      <c r="V156" s="154" t="s">
        <v>261</v>
      </c>
      <c r="W156" s="167">
        <v>0</v>
      </c>
      <c r="X156" s="167">
        <v>0</v>
      </c>
      <c r="Y156" s="167">
        <v>1</v>
      </c>
      <c r="AB156" s="336" t="s">
        <v>4863</v>
      </c>
      <c r="AH156" s="50" t="s">
        <v>4863</v>
      </c>
      <c r="AI156" s="167"/>
      <c r="AJ156" s="167" t="s">
        <v>7425</v>
      </c>
      <c r="AK156" s="167"/>
      <c r="AL156" s="167"/>
      <c r="AM156" s="167"/>
      <c r="AN156" s="167"/>
      <c r="AO156" s="167"/>
      <c r="AP156" s="167"/>
      <c r="AQ156" s="167"/>
      <c r="AR156" s="167" t="s">
        <v>3876</v>
      </c>
      <c r="AS156" s="57" t="s">
        <v>6933</v>
      </c>
      <c r="AT156" s="167" t="s">
        <v>3876</v>
      </c>
      <c r="BB156" s="50" t="s">
        <v>3638</v>
      </c>
      <c r="BC156" s="167">
        <v>902</v>
      </c>
      <c r="BD156" s="107" t="s">
        <v>19</v>
      </c>
      <c r="BE156" s="167" t="s">
        <v>2899</v>
      </c>
      <c r="BF156" s="167" t="s">
        <v>41</v>
      </c>
      <c r="BG156" s="167" t="s">
        <v>116</v>
      </c>
      <c r="BH156" s="167" t="s">
        <v>7369</v>
      </c>
      <c r="BI156" s="167" t="s">
        <v>83</v>
      </c>
      <c r="BJ156" s="167" t="s">
        <v>90</v>
      </c>
      <c r="BK156" s="167" t="s">
        <v>2067</v>
      </c>
      <c r="BL156" s="167" t="s">
        <v>117</v>
      </c>
      <c r="BM156" s="167">
        <v>1</v>
      </c>
    </row>
    <row r="157" spans="1:65" x14ac:dyDescent="0.35">
      <c r="A157" s="17" t="s">
        <v>4891</v>
      </c>
      <c r="B157" s="167" t="s">
        <v>120</v>
      </c>
      <c r="C157" s="167" t="s">
        <v>7340</v>
      </c>
      <c r="D157" s="167" t="s">
        <v>105</v>
      </c>
      <c r="E157" s="158">
        <v>3</v>
      </c>
      <c r="F157" s="158">
        <v>2</v>
      </c>
      <c r="G157" s="158">
        <v>2</v>
      </c>
      <c r="H157" s="167" t="s">
        <v>7341</v>
      </c>
      <c r="I157" s="167">
        <v>10</v>
      </c>
      <c r="J157" s="167">
        <v>1</v>
      </c>
      <c r="K157" s="167">
        <v>12</v>
      </c>
      <c r="L157" s="167">
        <v>600</v>
      </c>
      <c r="M157" s="167">
        <v>1</v>
      </c>
      <c r="N157" s="167">
        <v>100</v>
      </c>
      <c r="O157" s="167">
        <v>1</v>
      </c>
      <c r="P157" s="167">
        <v>150</v>
      </c>
      <c r="Q157" s="167">
        <v>255</v>
      </c>
      <c r="R157" s="167">
        <v>1</v>
      </c>
      <c r="S157" s="167" t="s">
        <v>116</v>
      </c>
      <c r="T157" s="167" t="s">
        <v>9936</v>
      </c>
      <c r="U157" s="167">
        <v>155</v>
      </c>
      <c r="V157" s="154" t="s">
        <v>4893</v>
      </c>
      <c r="W157" s="167">
        <v>0</v>
      </c>
      <c r="X157" s="167">
        <v>0</v>
      </c>
      <c r="Y157" s="167">
        <v>1</v>
      </c>
      <c r="AB157" s="336" t="s">
        <v>4873</v>
      </c>
      <c r="AH157" s="50" t="s">
        <v>4873</v>
      </c>
      <c r="AI157" s="167"/>
      <c r="AJ157" s="167" t="s">
        <v>7426</v>
      </c>
      <c r="AK157" s="167"/>
      <c r="AL157" s="167"/>
      <c r="AM157" s="167"/>
      <c r="AN157" s="167"/>
      <c r="AO157" s="167"/>
      <c r="AP157" s="167"/>
      <c r="AQ157" s="167"/>
      <c r="AR157" s="167" t="s">
        <v>3876</v>
      </c>
      <c r="AS157" s="56" t="s">
        <v>6937</v>
      </c>
      <c r="AT157" s="167" t="s">
        <v>3876</v>
      </c>
      <c r="BB157" s="50" t="s">
        <v>2163</v>
      </c>
      <c r="BC157" s="167">
        <v>903</v>
      </c>
      <c r="BD157" s="107" t="s">
        <v>19</v>
      </c>
      <c r="BE157" s="167" t="s">
        <v>2899</v>
      </c>
      <c r="BF157" s="167" t="s">
        <v>41</v>
      </c>
      <c r="BG157" s="167" t="s">
        <v>116</v>
      </c>
      <c r="BH157" s="167" t="s">
        <v>7369</v>
      </c>
      <c r="BI157" s="167" t="s">
        <v>83</v>
      </c>
      <c r="BJ157" s="167" t="s">
        <v>90</v>
      </c>
      <c r="BK157" s="167" t="s">
        <v>2067</v>
      </c>
      <c r="BL157" s="167" t="s">
        <v>117</v>
      </c>
      <c r="BM157" s="167">
        <v>1</v>
      </c>
    </row>
    <row r="158" spans="1:65" x14ac:dyDescent="0.35">
      <c r="A158" s="17" t="s">
        <v>4894</v>
      </c>
      <c r="B158" s="167" t="s">
        <v>120</v>
      </c>
      <c r="C158" s="167" t="s">
        <v>7340</v>
      </c>
      <c r="D158" s="167" t="s">
        <v>105</v>
      </c>
      <c r="E158" s="158">
        <v>2</v>
      </c>
      <c r="F158" s="158">
        <v>1</v>
      </c>
      <c r="G158" s="158">
        <v>1</v>
      </c>
      <c r="H158" s="167" t="s">
        <v>7341</v>
      </c>
      <c r="I158" s="167">
        <v>10</v>
      </c>
      <c r="J158" s="167">
        <v>1</v>
      </c>
      <c r="K158" s="167">
        <v>12</v>
      </c>
      <c r="L158" s="167">
        <v>600</v>
      </c>
      <c r="M158" s="167">
        <v>1</v>
      </c>
      <c r="N158" s="167">
        <v>100</v>
      </c>
      <c r="O158" s="167">
        <v>1</v>
      </c>
      <c r="P158" s="167">
        <v>150</v>
      </c>
      <c r="Q158" s="167">
        <v>255</v>
      </c>
      <c r="R158" s="167">
        <v>1</v>
      </c>
      <c r="S158" s="167" t="s">
        <v>116</v>
      </c>
      <c r="T158" s="167" t="s">
        <v>9937</v>
      </c>
      <c r="U158" s="167">
        <v>156</v>
      </c>
      <c r="V158" s="154" t="s">
        <v>4896</v>
      </c>
      <c r="W158" s="167">
        <v>0</v>
      </c>
      <c r="X158" s="167">
        <v>0</v>
      </c>
      <c r="Y158" s="167">
        <v>1</v>
      </c>
      <c r="AB158" s="336" t="s">
        <v>4865</v>
      </c>
      <c r="AH158" s="95" t="s">
        <v>4865</v>
      </c>
      <c r="AI158" s="167"/>
      <c r="AJ158" s="167" t="s">
        <v>7427</v>
      </c>
      <c r="AK158" s="167"/>
      <c r="AL158" s="167"/>
      <c r="AM158" s="167"/>
      <c r="AN158" s="167"/>
      <c r="AO158" s="167"/>
      <c r="AP158" s="167"/>
      <c r="AQ158" s="167"/>
      <c r="AR158" s="167" t="s">
        <v>3876</v>
      </c>
      <c r="AS158" s="92" t="s">
        <v>6932</v>
      </c>
      <c r="AT158" s="167" t="s">
        <v>3876</v>
      </c>
      <c r="BB158" s="50" t="s">
        <v>2169</v>
      </c>
      <c r="BC158" s="167">
        <v>904</v>
      </c>
      <c r="BD158" s="107" t="s">
        <v>19</v>
      </c>
      <c r="BE158" s="167" t="s">
        <v>2899</v>
      </c>
      <c r="BF158" s="167" t="s">
        <v>41</v>
      </c>
      <c r="BG158" s="167" t="s">
        <v>116</v>
      </c>
      <c r="BH158" s="167" t="s">
        <v>7369</v>
      </c>
      <c r="BI158" s="167" t="s">
        <v>83</v>
      </c>
      <c r="BJ158" s="167" t="s">
        <v>90</v>
      </c>
      <c r="BK158" s="167" t="s">
        <v>2067</v>
      </c>
      <c r="BL158" s="167" t="s">
        <v>117</v>
      </c>
      <c r="BM158" s="167">
        <v>1</v>
      </c>
    </row>
    <row r="159" spans="1:65" x14ac:dyDescent="0.35">
      <c r="A159" s="17" t="s">
        <v>119</v>
      </c>
      <c r="B159" s="167" t="s">
        <v>120</v>
      </c>
      <c r="C159" s="167" t="s">
        <v>7340</v>
      </c>
      <c r="D159" s="167" t="s">
        <v>105</v>
      </c>
      <c r="E159" s="158">
        <v>1</v>
      </c>
      <c r="F159" s="158">
        <v>1</v>
      </c>
      <c r="G159" s="158">
        <v>1</v>
      </c>
      <c r="H159" s="167" t="s">
        <v>7341</v>
      </c>
      <c r="I159" s="167">
        <v>10</v>
      </c>
      <c r="J159" s="167">
        <v>1</v>
      </c>
      <c r="K159" s="167">
        <v>12</v>
      </c>
      <c r="L159" s="167">
        <v>600</v>
      </c>
      <c r="M159" s="167">
        <v>1</v>
      </c>
      <c r="N159" s="167">
        <v>100</v>
      </c>
      <c r="O159" s="167">
        <v>1</v>
      </c>
      <c r="P159" s="167">
        <v>150</v>
      </c>
      <c r="Q159" s="167">
        <v>255</v>
      </c>
      <c r="R159" s="167">
        <v>1</v>
      </c>
      <c r="S159" s="167" t="s">
        <v>116</v>
      </c>
      <c r="T159" s="167" t="s">
        <v>9938</v>
      </c>
      <c r="U159" s="167">
        <v>157</v>
      </c>
      <c r="V159" s="154" t="s">
        <v>121</v>
      </c>
      <c r="W159" s="167">
        <v>0</v>
      </c>
      <c r="X159" s="167">
        <v>0</v>
      </c>
      <c r="Y159" s="167">
        <v>1</v>
      </c>
      <c r="AB159" s="336" t="s">
        <v>4869</v>
      </c>
      <c r="AH159" s="95" t="s">
        <v>4869</v>
      </c>
      <c r="AI159" s="167"/>
      <c r="AJ159" s="167" t="s">
        <v>7428</v>
      </c>
      <c r="AK159" s="167"/>
      <c r="AL159" s="167"/>
      <c r="AM159" s="167"/>
      <c r="AN159" s="167"/>
      <c r="AO159" s="167"/>
      <c r="AP159" s="167"/>
      <c r="AQ159" s="167"/>
      <c r="AR159" s="167" t="s">
        <v>3876</v>
      </c>
      <c r="AS159" s="56" t="s">
        <v>6935</v>
      </c>
      <c r="AT159" s="167" t="s">
        <v>3876</v>
      </c>
      <c r="BB159" s="50" t="s">
        <v>3715</v>
      </c>
      <c r="BC159" s="167">
        <v>905</v>
      </c>
      <c r="BD159" s="107" t="s">
        <v>19</v>
      </c>
      <c r="BE159" s="167" t="s">
        <v>2899</v>
      </c>
      <c r="BF159" s="167" t="s">
        <v>41</v>
      </c>
      <c r="BG159" s="167" t="s">
        <v>116</v>
      </c>
      <c r="BH159" s="167" t="s">
        <v>7369</v>
      </c>
      <c r="BI159" s="167" t="s">
        <v>83</v>
      </c>
      <c r="BJ159" s="167" t="s">
        <v>90</v>
      </c>
      <c r="BK159" s="167" t="s">
        <v>2067</v>
      </c>
      <c r="BL159" s="167" t="s">
        <v>117</v>
      </c>
      <c r="BM159" s="167">
        <v>1</v>
      </c>
    </row>
    <row r="160" spans="1:65" x14ac:dyDescent="0.35">
      <c r="A160" s="17" t="s">
        <v>125</v>
      </c>
      <c r="B160" s="167" t="s">
        <v>120</v>
      </c>
      <c r="C160" s="167" t="s">
        <v>7340</v>
      </c>
      <c r="D160" s="167" t="s">
        <v>105</v>
      </c>
      <c r="E160" s="158">
        <v>2</v>
      </c>
      <c r="F160" s="158">
        <v>2</v>
      </c>
      <c r="G160" s="158">
        <v>1</v>
      </c>
      <c r="H160" s="167" t="s">
        <v>7341</v>
      </c>
      <c r="I160" s="167">
        <v>10</v>
      </c>
      <c r="J160" s="167">
        <v>1</v>
      </c>
      <c r="K160" s="167">
        <v>12</v>
      </c>
      <c r="L160" s="167">
        <v>600</v>
      </c>
      <c r="M160" s="167">
        <v>1</v>
      </c>
      <c r="N160" s="167">
        <v>100</v>
      </c>
      <c r="O160" s="167">
        <v>1</v>
      </c>
      <c r="P160" s="167">
        <v>150</v>
      </c>
      <c r="Q160" s="167">
        <v>255</v>
      </c>
      <c r="R160" s="167">
        <v>1</v>
      </c>
      <c r="S160" s="167" t="s">
        <v>116</v>
      </c>
      <c r="T160" s="167" t="s">
        <v>9939</v>
      </c>
      <c r="U160" s="167">
        <v>158</v>
      </c>
      <c r="V160" s="154" t="s">
        <v>127</v>
      </c>
      <c r="W160" s="167">
        <v>0</v>
      </c>
      <c r="X160" s="167">
        <v>0</v>
      </c>
      <c r="Y160" s="167">
        <v>1</v>
      </c>
      <c r="AB160" s="336" t="s">
        <v>4871</v>
      </c>
      <c r="AH160" s="95" t="s">
        <v>4871</v>
      </c>
      <c r="AI160" s="167"/>
      <c r="AJ160" s="167" t="s">
        <v>7429</v>
      </c>
      <c r="AK160" s="167"/>
      <c r="AL160" s="167"/>
      <c r="AM160" s="167"/>
      <c r="AN160" s="167"/>
      <c r="AO160" s="167"/>
      <c r="AP160" s="167"/>
      <c r="AQ160" s="167"/>
      <c r="AR160" s="167" t="s">
        <v>3876</v>
      </c>
      <c r="AS160" s="92" t="s">
        <v>6936</v>
      </c>
      <c r="AT160" s="167" t="s">
        <v>3876</v>
      </c>
      <c r="BB160" s="50" t="s">
        <v>2173</v>
      </c>
      <c r="BC160" s="167">
        <v>906</v>
      </c>
      <c r="BD160" s="107" t="s">
        <v>19</v>
      </c>
      <c r="BE160" s="167" t="s">
        <v>2899</v>
      </c>
      <c r="BF160" s="167" t="s">
        <v>41</v>
      </c>
      <c r="BG160" s="167" t="s">
        <v>116</v>
      </c>
      <c r="BH160" s="167" t="s">
        <v>7369</v>
      </c>
      <c r="BI160" s="167" t="s">
        <v>83</v>
      </c>
      <c r="BJ160" s="167" t="s">
        <v>90</v>
      </c>
      <c r="BK160" s="167" t="s">
        <v>2067</v>
      </c>
      <c r="BL160" s="167" t="s">
        <v>117</v>
      </c>
      <c r="BM160" s="167">
        <v>1</v>
      </c>
    </row>
    <row r="161" spans="1:65" x14ac:dyDescent="0.35">
      <c r="A161" s="17" t="s">
        <v>128</v>
      </c>
      <c r="B161" s="167" t="s">
        <v>120</v>
      </c>
      <c r="C161" s="167" t="s">
        <v>7340</v>
      </c>
      <c r="D161" s="167" t="s">
        <v>105</v>
      </c>
      <c r="E161" s="158">
        <v>2</v>
      </c>
      <c r="F161" s="158">
        <v>1</v>
      </c>
      <c r="G161" s="158">
        <v>1</v>
      </c>
      <c r="H161" s="167" t="s">
        <v>7341</v>
      </c>
      <c r="I161" s="167">
        <v>10</v>
      </c>
      <c r="J161" s="167">
        <v>1</v>
      </c>
      <c r="K161" s="167">
        <v>12</v>
      </c>
      <c r="L161" s="167">
        <v>600</v>
      </c>
      <c r="M161" s="167">
        <v>1</v>
      </c>
      <c r="N161" s="167">
        <v>100</v>
      </c>
      <c r="O161" s="167">
        <v>1</v>
      </c>
      <c r="P161" s="167">
        <v>150</v>
      </c>
      <c r="Q161" s="167">
        <v>255</v>
      </c>
      <c r="R161" s="167">
        <v>1</v>
      </c>
      <c r="S161" s="167" t="s">
        <v>116</v>
      </c>
      <c r="T161" s="167" t="s">
        <v>9940</v>
      </c>
      <c r="U161" s="167">
        <v>159</v>
      </c>
      <c r="V161" s="154" t="s">
        <v>129</v>
      </c>
      <c r="W161" s="167">
        <v>0</v>
      </c>
      <c r="X161" s="167">
        <v>0</v>
      </c>
      <c r="Y161" s="167">
        <v>1</v>
      </c>
      <c r="AB161" s="336" t="s">
        <v>4867</v>
      </c>
      <c r="AH161" s="95" t="s">
        <v>4867</v>
      </c>
      <c r="AI161" s="167"/>
      <c r="AJ161" s="167" t="s">
        <v>7430</v>
      </c>
      <c r="AK161" s="167"/>
      <c r="AL161" s="167"/>
      <c r="AM161" s="167"/>
      <c r="AN161" s="167"/>
      <c r="AO161" s="167"/>
      <c r="AP161" s="167"/>
      <c r="AQ161" s="167"/>
      <c r="AR161" s="167" t="s">
        <v>3876</v>
      </c>
      <c r="AS161" s="94" t="s">
        <v>6934</v>
      </c>
      <c r="AT161" s="167" t="s">
        <v>3876</v>
      </c>
      <c r="BB161" s="50" t="s">
        <v>2179</v>
      </c>
      <c r="BC161" s="167">
        <v>907</v>
      </c>
      <c r="BD161" s="107" t="s">
        <v>19</v>
      </c>
      <c r="BE161" s="167" t="s">
        <v>2899</v>
      </c>
      <c r="BF161" s="167" t="s">
        <v>41</v>
      </c>
      <c r="BG161" s="167" t="s">
        <v>116</v>
      </c>
      <c r="BH161" s="167" t="s">
        <v>7369</v>
      </c>
      <c r="BI161" s="167" t="s">
        <v>83</v>
      </c>
      <c r="BJ161" s="167" t="s">
        <v>90</v>
      </c>
      <c r="BK161" s="167" t="s">
        <v>2067</v>
      </c>
      <c r="BL161" s="167" t="s">
        <v>117</v>
      </c>
      <c r="BM161" s="167">
        <v>1</v>
      </c>
    </row>
    <row r="162" spans="1:65" x14ac:dyDescent="0.35">
      <c r="A162" s="17" t="s">
        <v>130</v>
      </c>
      <c r="B162" s="167" t="s">
        <v>120</v>
      </c>
      <c r="C162" s="167" t="s">
        <v>7340</v>
      </c>
      <c r="D162" s="167" t="s">
        <v>105</v>
      </c>
      <c r="E162" s="158">
        <v>2</v>
      </c>
      <c r="F162" s="158">
        <v>1</v>
      </c>
      <c r="G162" s="158">
        <v>1</v>
      </c>
      <c r="H162" s="167" t="s">
        <v>7341</v>
      </c>
      <c r="I162" s="167">
        <v>10</v>
      </c>
      <c r="J162" s="167">
        <v>1</v>
      </c>
      <c r="K162" s="167">
        <v>12</v>
      </c>
      <c r="L162" s="167">
        <v>600</v>
      </c>
      <c r="M162" s="167">
        <v>1</v>
      </c>
      <c r="N162" s="167">
        <v>100</v>
      </c>
      <c r="O162" s="167">
        <v>1</v>
      </c>
      <c r="P162" s="167">
        <v>150</v>
      </c>
      <c r="Q162" s="167">
        <v>255</v>
      </c>
      <c r="R162" s="167">
        <v>1</v>
      </c>
      <c r="S162" s="167" t="s">
        <v>116</v>
      </c>
      <c r="T162" s="167" t="s">
        <v>9941</v>
      </c>
      <c r="U162" s="167">
        <v>160</v>
      </c>
      <c r="V162" s="154" t="s">
        <v>131</v>
      </c>
      <c r="W162" s="167">
        <v>0</v>
      </c>
      <c r="X162" s="167">
        <v>0</v>
      </c>
      <c r="Y162" s="167">
        <v>1</v>
      </c>
      <c r="AB162" s="336" t="s">
        <v>6242</v>
      </c>
      <c r="AH162" s="95" t="s">
        <v>6242</v>
      </c>
      <c r="AI162" s="167"/>
      <c r="AJ162" s="167" t="s">
        <v>7463</v>
      </c>
      <c r="AK162" s="167"/>
      <c r="AL162" s="167"/>
      <c r="AM162" s="167"/>
      <c r="AN162" s="167"/>
      <c r="AO162" s="167"/>
      <c r="AP162" s="167"/>
      <c r="AQ162" s="167"/>
      <c r="AR162" s="167" t="s">
        <v>3876</v>
      </c>
      <c r="AS162" s="92" t="s">
        <v>6247</v>
      </c>
      <c r="AT162" s="167" t="s">
        <v>3876</v>
      </c>
      <c r="BB162" s="50" t="s">
        <v>3879</v>
      </c>
      <c r="BC162" s="167">
        <v>908</v>
      </c>
      <c r="BD162" s="107" t="s">
        <v>19</v>
      </c>
      <c r="BE162" s="167" t="s">
        <v>2899</v>
      </c>
      <c r="BF162" s="167" t="s">
        <v>41</v>
      </c>
      <c r="BG162" s="167" t="s">
        <v>116</v>
      </c>
      <c r="BH162" s="167" t="s">
        <v>7369</v>
      </c>
      <c r="BI162" s="167" t="s">
        <v>83</v>
      </c>
      <c r="BJ162" s="167" t="s">
        <v>90</v>
      </c>
      <c r="BK162" s="167" t="s">
        <v>2067</v>
      </c>
      <c r="BL162" s="167" t="s">
        <v>117</v>
      </c>
      <c r="BM162" s="167">
        <v>1</v>
      </c>
    </row>
    <row r="163" spans="1:65" x14ac:dyDescent="0.35">
      <c r="A163" s="17" t="s">
        <v>132</v>
      </c>
      <c r="B163" s="167" t="s">
        <v>120</v>
      </c>
      <c r="C163" s="167" t="s">
        <v>7340</v>
      </c>
      <c r="D163" s="167" t="s">
        <v>105</v>
      </c>
      <c r="E163" s="158">
        <v>2</v>
      </c>
      <c r="F163" s="158">
        <v>1</v>
      </c>
      <c r="G163" s="158">
        <v>1</v>
      </c>
      <c r="H163" s="167" t="s">
        <v>7341</v>
      </c>
      <c r="I163" s="167">
        <v>10</v>
      </c>
      <c r="J163" s="167">
        <v>1</v>
      </c>
      <c r="K163" s="167">
        <v>12</v>
      </c>
      <c r="L163" s="167">
        <v>600</v>
      </c>
      <c r="M163" s="167">
        <v>1</v>
      </c>
      <c r="N163" s="167">
        <v>100</v>
      </c>
      <c r="O163" s="167">
        <v>1</v>
      </c>
      <c r="P163" s="167">
        <v>150</v>
      </c>
      <c r="Q163" s="167">
        <v>255</v>
      </c>
      <c r="R163" s="167">
        <v>1</v>
      </c>
      <c r="S163" s="167" t="s">
        <v>116</v>
      </c>
      <c r="T163" s="167" t="s">
        <v>9942</v>
      </c>
      <c r="U163" s="167">
        <v>161</v>
      </c>
      <c r="V163" s="154" t="s">
        <v>133</v>
      </c>
      <c r="W163" s="167">
        <v>0</v>
      </c>
      <c r="X163" s="167">
        <v>0</v>
      </c>
      <c r="Y163" s="167">
        <v>1</v>
      </c>
      <c r="AB163" s="336" t="s">
        <v>6243</v>
      </c>
      <c r="AH163" s="95" t="s">
        <v>6243</v>
      </c>
      <c r="AI163" s="167"/>
      <c r="AJ163" s="167" t="s">
        <v>7464</v>
      </c>
      <c r="AK163" s="167"/>
      <c r="AL163" s="167"/>
      <c r="AM163" s="167"/>
      <c r="AN163" s="167"/>
      <c r="AO163" s="167"/>
      <c r="AP163" s="167"/>
      <c r="AQ163" s="167"/>
      <c r="AR163" s="167" t="s">
        <v>3876</v>
      </c>
      <c r="AS163" s="94" t="s">
        <v>6246</v>
      </c>
      <c r="AT163" s="340" t="s">
        <v>3876</v>
      </c>
      <c r="BB163" s="50" t="s">
        <v>3878</v>
      </c>
      <c r="BC163" s="167">
        <v>909</v>
      </c>
      <c r="BD163" s="107" t="s">
        <v>19</v>
      </c>
      <c r="BE163" s="167" t="s">
        <v>2899</v>
      </c>
      <c r="BF163" s="167" t="s">
        <v>41</v>
      </c>
      <c r="BG163" s="167" t="s">
        <v>116</v>
      </c>
      <c r="BH163" s="167" t="s">
        <v>7369</v>
      </c>
      <c r="BI163" s="167" t="s">
        <v>83</v>
      </c>
      <c r="BJ163" s="167" t="s">
        <v>90</v>
      </c>
      <c r="BK163" s="167" t="s">
        <v>2067</v>
      </c>
      <c r="BL163" s="167" t="s">
        <v>117</v>
      </c>
      <c r="BM163" s="167">
        <v>1</v>
      </c>
    </row>
    <row r="164" spans="1:65" x14ac:dyDescent="0.35">
      <c r="A164" s="17" t="s">
        <v>134</v>
      </c>
      <c r="B164" s="167" t="s">
        <v>120</v>
      </c>
      <c r="C164" s="167" t="s">
        <v>7340</v>
      </c>
      <c r="D164" s="167" t="s">
        <v>105</v>
      </c>
      <c r="E164" s="158">
        <v>2</v>
      </c>
      <c r="F164" s="158">
        <v>1</v>
      </c>
      <c r="G164" s="158">
        <v>1</v>
      </c>
      <c r="H164" s="167" t="s">
        <v>7341</v>
      </c>
      <c r="I164" s="167">
        <v>10</v>
      </c>
      <c r="J164" s="167">
        <v>1</v>
      </c>
      <c r="K164" s="167">
        <v>12</v>
      </c>
      <c r="L164" s="167">
        <v>600</v>
      </c>
      <c r="M164" s="167">
        <v>1</v>
      </c>
      <c r="N164" s="167">
        <v>100</v>
      </c>
      <c r="O164" s="167">
        <v>1</v>
      </c>
      <c r="P164" s="167">
        <v>150</v>
      </c>
      <c r="Q164" s="167">
        <v>255</v>
      </c>
      <c r="R164" s="167">
        <v>1</v>
      </c>
      <c r="S164" s="167" t="s">
        <v>116</v>
      </c>
      <c r="T164" s="167" t="s">
        <v>9943</v>
      </c>
      <c r="U164" s="167">
        <v>162</v>
      </c>
      <c r="V164" s="154" t="s">
        <v>137</v>
      </c>
      <c r="W164" s="167">
        <v>0</v>
      </c>
      <c r="X164" s="167">
        <v>0</v>
      </c>
      <c r="Y164" s="167">
        <v>1</v>
      </c>
      <c r="BB164" s="50" t="s">
        <v>2199</v>
      </c>
      <c r="BC164" s="167">
        <v>910</v>
      </c>
      <c r="BD164" s="219" t="s">
        <v>25</v>
      </c>
      <c r="BE164" s="167" t="s">
        <v>2899</v>
      </c>
      <c r="BF164" s="167" t="s">
        <v>41</v>
      </c>
      <c r="BG164" s="167" t="s">
        <v>116</v>
      </c>
      <c r="BH164" s="167" t="s">
        <v>7369</v>
      </c>
      <c r="BI164" s="167" t="s">
        <v>83</v>
      </c>
      <c r="BJ164" s="167" t="s">
        <v>90</v>
      </c>
      <c r="BK164" s="167" t="s">
        <v>2067</v>
      </c>
      <c r="BL164" s="167" t="s">
        <v>117</v>
      </c>
      <c r="BM164" s="167">
        <v>1</v>
      </c>
    </row>
    <row r="165" spans="1:65" x14ac:dyDescent="0.35">
      <c r="A165" s="17" t="s">
        <v>138</v>
      </c>
      <c r="B165" s="167" t="s">
        <v>120</v>
      </c>
      <c r="C165" s="167" t="s">
        <v>7340</v>
      </c>
      <c r="D165" s="167" t="s">
        <v>105</v>
      </c>
      <c r="E165" s="158">
        <v>1</v>
      </c>
      <c r="F165" s="158">
        <v>1</v>
      </c>
      <c r="G165" s="158">
        <v>1</v>
      </c>
      <c r="H165" s="167" t="s">
        <v>7341</v>
      </c>
      <c r="I165" s="167">
        <v>10</v>
      </c>
      <c r="J165" s="167">
        <v>1</v>
      </c>
      <c r="K165" s="167">
        <v>12</v>
      </c>
      <c r="L165" s="167">
        <v>600</v>
      </c>
      <c r="M165" s="167">
        <v>1</v>
      </c>
      <c r="N165" s="167">
        <v>100</v>
      </c>
      <c r="O165" s="167">
        <v>1</v>
      </c>
      <c r="P165" s="167">
        <v>150</v>
      </c>
      <c r="Q165" s="167">
        <v>255</v>
      </c>
      <c r="R165" s="167">
        <v>1</v>
      </c>
      <c r="S165" s="167" t="s">
        <v>116</v>
      </c>
      <c r="T165" s="167" t="s">
        <v>9944</v>
      </c>
      <c r="U165" s="167">
        <v>163</v>
      </c>
      <c r="V165" s="154" t="s">
        <v>139</v>
      </c>
      <c r="W165" s="167">
        <v>0</v>
      </c>
      <c r="X165" s="167">
        <v>0</v>
      </c>
      <c r="Y165" s="167">
        <v>1</v>
      </c>
      <c r="BB165" s="50" t="s">
        <v>3171</v>
      </c>
      <c r="BC165" s="167">
        <v>911</v>
      </c>
      <c r="BD165" s="107" t="s">
        <v>4858</v>
      </c>
      <c r="BE165" s="167" t="s">
        <v>2899</v>
      </c>
      <c r="BF165" s="167" t="s">
        <v>41</v>
      </c>
      <c r="BG165" s="167" t="s">
        <v>116</v>
      </c>
      <c r="BH165" s="167" t="s">
        <v>7369</v>
      </c>
      <c r="BI165" s="167" t="s">
        <v>83</v>
      </c>
      <c r="BJ165" s="167" t="s">
        <v>90</v>
      </c>
      <c r="BK165" s="167" t="s">
        <v>2067</v>
      </c>
      <c r="BL165" s="167" t="s">
        <v>117</v>
      </c>
      <c r="BM165" s="167">
        <v>1</v>
      </c>
    </row>
    <row r="166" spans="1:65" x14ac:dyDescent="0.35">
      <c r="A166" s="17" t="s">
        <v>140</v>
      </c>
      <c r="B166" s="167" t="s">
        <v>120</v>
      </c>
      <c r="C166" s="167" t="s">
        <v>7340</v>
      </c>
      <c r="D166" s="167" t="s">
        <v>105</v>
      </c>
      <c r="E166" s="158">
        <v>2</v>
      </c>
      <c r="F166" s="158">
        <v>1</v>
      </c>
      <c r="G166" s="158">
        <v>1</v>
      </c>
      <c r="H166" s="167" t="s">
        <v>7341</v>
      </c>
      <c r="I166" s="167">
        <v>10</v>
      </c>
      <c r="J166" s="167">
        <v>1</v>
      </c>
      <c r="K166" s="167">
        <v>12</v>
      </c>
      <c r="L166" s="167">
        <v>600</v>
      </c>
      <c r="M166" s="167">
        <v>1</v>
      </c>
      <c r="N166" s="167">
        <v>100</v>
      </c>
      <c r="O166" s="167">
        <v>1</v>
      </c>
      <c r="P166" s="167">
        <v>150</v>
      </c>
      <c r="Q166" s="167">
        <v>255</v>
      </c>
      <c r="R166" s="167">
        <v>1</v>
      </c>
      <c r="S166" s="167" t="s">
        <v>116</v>
      </c>
      <c r="T166" s="167" t="s">
        <v>9945</v>
      </c>
      <c r="U166" s="167">
        <v>164</v>
      </c>
      <c r="V166" s="154" t="s">
        <v>142</v>
      </c>
      <c r="W166" s="167">
        <v>0</v>
      </c>
      <c r="X166" s="167">
        <v>0</v>
      </c>
      <c r="Y166" s="167">
        <v>1</v>
      </c>
      <c r="BB166" s="50" t="s">
        <v>3171</v>
      </c>
      <c r="BC166" s="167">
        <v>912</v>
      </c>
      <c r="BD166" s="107" t="s">
        <v>4858</v>
      </c>
      <c r="BE166" s="167" t="s">
        <v>2899</v>
      </c>
      <c r="BF166" s="167" t="s">
        <v>41</v>
      </c>
      <c r="BG166" s="167" t="s">
        <v>116</v>
      </c>
      <c r="BH166" s="167" t="s">
        <v>7369</v>
      </c>
      <c r="BI166" s="167" t="s">
        <v>83</v>
      </c>
      <c r="BJ166" s="167" t="s">
        <v>90</v>
      </c>
      <c r="BK166" s="167" t="s">
        <v>2067</v>
      </c>
      <c r="BL166" s="167" t="s">
        <v>117</v>
      </c>
      <c r="BM166" s="167">
        <v>1</v>
      </c>
    </row>
    <row r="167" spans="1:65" x14ac:dyDescent="0.35">
      <c r="A167" s="17" t="s">
        <v>143</v>
      </c>
      <c r="B167" s="167" t="s">
        <v>120</v>
      </c>
      <c r="C167" s="167" t="s">
        <v>7340</v>
      </c>
      <c r="D167" s="167" t="s">
        <v>105</v>
      </c>
      <c r="E167" s="158">
        <v>1</v>
      </c>
      <c r="F167" s="158">
        <v>1</v>
      </c>
      <c r="G167" s="158">
        <v>1</v>
      </c>
      <c r="H167" s="167" t="s">
        <v>7341</v>
      </c>
      <c r="I167" s="167">
        <v>10</v>
      </c>
      <c r="J167" s="167">
        <v>1</v>
      </c>
      <c r="K167" s="167">
        <v>12</v>
      </c>
      <c r="L167" s="167">
        <v>600</v>
      </c>
      <c r="M167" s="167">
        <v>1</v>
      </c>
      <c r="N167" s="167">
        <v>100</v>
      </c>
      <c r="O167" s="167">
        <v>1</v>
      </c>
      <c r="P167" s="167">
        <v>150</v>
      </c>
      <c r="Q167" s="167">
        <v>255</v>
      </c>
      <c r="R167" s="167">
        <v>1</v>
      </c>
      <c r="S167" s="167" t="s">
        <v>116</v>
      </c>
      <c r="T167" s="167" t="s">
        <v>9946</v>
      </c>
      <c r="U167" s="167">
        <v>165</v>
      </c>
      <c r="V167" s="154" t="s">
        <v>144</v>
      </c>
      <c r="W167" s="167">
        <v>0</v>
      </c>
      <c r="X167" s="167">
        <v>0</v>
      </c>
      <c r="Y167" s="167">
        <v>1</v>
      </c>
      <c r="BB167" s="50" t="s">
        <v>3171</v>
      </c>
      <c r="BC167" s="167">
        <v>913</v>
      </c>
      <c r="BD167" s="107" t="s">
        <v>4856</v>
      </c>
      <c r="BE167" s="167" t="s">
        <v>2899</v>
      </c>
      <c r="BF167" s="167" t="s">
        <v>41</v>
      </c>
      <c r="BG167" s="167" t="s">
        <v>116</v>
      </c>
      <c r="BH167" s="167" t="s">
        <v>7369</v>
      </c>
      <c r="BI167" s="167" t="s">
        <v>83</v>
      </c>
      <c r="BJ167" s="167" t="s">
        <v>90</v>
      </c>
      <c r="BK167" s="167" t="s">
        <v>2067</v>
      </c>
      <c r="BL167" s="167" t="s">
        <v>117</v>
      </c>
      <c r="BM167" s="167">
        <v>1</v>
      </c>
    </row>
    <row r="168" spans="1:65" x14ac:dyDescent="0.35">
      <c r="A168" s="17" t="s">
        <v>145</v>
      </c>
      <c r="B168" s="167" t="s">
        <v>120</v>
      </c>
      <c r="C168" s="167" t="s">
        <v>7340</v>
      </c>
      <c r="D168" s="167" t="s">
        <v>105</v>
      </c>
      <c r="E168" s="158">
        <v>1</v>
      </c>
      <c r="F168" s="158">
        <v>1</v>
      </c>
      <c r="G168" s="158">
        <v>1</v>
      </c>
      <c r="H168" s="167" t="s">
        <v>7341</v>
      </c>
      <c r="I168" s="167">
        <v>10</v>
      </c>
      <c r="J168" s="167">
        <v>1</v>
      </c>
      <c r="K168" s="167">
        <v>12</v>
      </c>
      <c r="L168" s="167">
        <v>600</v>
      </c>
      <c r="M168" s="167">
        <v>1</v>
      </c>
      <c r="N168" s="167">
        <v>100</v>
      </c>
      <c r="O168" s="167">
        <v>1</v>
      </c>
      <c r="P168" s="167">
        <v>150</v>
      </c>
      <c r="Q168" s="167">
        <v>255</v>
      </c>
      <c r="R168" s="167">
        <v>1</v>
      </c>
      <c r="S168" s="167" t="s">
        <v>116</v>
      </c>
      <c r="T168" s="167" t="s">
        <v>9947</v>
      </c>
      <c r="U168" s="167">
        <v>166</v>
      </c>
      <c r="V168" s="154" t="s">
        <v>144</v>
      </c>
      <c r="W168" s="167">
        <v>0</v>
      </c>
      <c r="X168" s="167">
        <v>0</v>
      </c>
      <c r="Y168" s="167">
        <v>1</v>
      </c>
      <c r="BB168" s="50" t="s">
        <v>3171</v>
      </c>
      <c r="BC168" s="167">
        <v>914</v>
      </c>
      <c r="BD168" s="107" t="s">
        <v>4856</v>
      </c>
      <c r="BE168" s="167" t="s">
        <v>2899</v>
      </c>
      <c r="BF168" s="167" t="s">
        <v>41</v>
      </c>
      <c r="BG168" s="167" t="s">
        <v>116</v>
      </c>
      <c r="BH168" s="167" t="s">
        <v>7369</v>
      </c>
      <c r="BI168" s="167" t="s">
        <v>83</v>
      </c>
      <c r="BJ168" s="167" t="s">
        <v>90</v>
      </c>
      <c r="BK168" s="167" t="s">
        <v>2067</v>
      </c>
      <c r="BL168" s="167" t="s">
        <v>117</v>
      </c>
      <c r="BM168" s="167">
        <v>1</v>
      </c>
    </row>
    <row r="169" spans="1:65" x14ac:dyDescent="0.35">
      <c r="A169" s="17" t="s">
        <v>59</v>
      </c>
      <c r="B169" s="167" t="s">
        <v>120</v>
      </c>
      <c r="C169" s="167" t="s">
        <v>7340</v>
      </c>
      <c r="D169" s="167" t="s">
        <v>105</v>
      </c>
      <c r="E169" s="158">
        <v>2</v>
      </c>
      <c r="F169" s="158">
        <v>1</v>
      </c>
      <c r="G169" s="158">
        <v>1</v>
      </c>
      <c r="H169" s="167" t="s">
        <v>7341</v>
      </c>
      <c r="I169" s="167">
        <v>10</v>
      </c>
      <c r="J169" s="167">
        <v>1</v>
      </c>
      <c r="K169" s="167">
        <v>12</v>
      </c>
      <c r="L169" s="167">
        <v>600</v>
      </c>
      <c r="M169" s="167">
        <v>1</v>
      </c>
      <c r="N169" s="167">
        <v>100</v>
      </c>
      <c r="O169" s="167">
        <v>1</v>
      </c>
      <c r="P169" s="167">
        <v>150</v>
      </c>
      <c r="Q169" s="167">
        <v>255</v>
      </c>
      <c r="R169" s="167">
        <v>1</v>
      </c>
      <c r="S169" s="167" t="s">
        <v>116</v>
      </c>
      <c r="T169" s="167" t="s">
        <v>9948</v>
      </c>
      <c r="U169" s="167">
        <v>167</v>
      </c>
      <c r="V169" s="154" t="s">
        <v>124</v>
      </c>
      <c r="W169" s="167">
        <v>0</v>
      </c>
      <c r="X169" s="167">
        <v>0</v>
      </c>
      <c r="Y169" s="167">
        <v>1</v>
      </c>
      <c r="BB169" s="50" t="s">
        <v>2207</v>
      </c>
      <c r="BC169" s="167">
        <v>915</v>
      </c>
      <c r="BD169" s="162" t="s">
        <v>6180</v>
      </c>
      <c r="BE169" s="167" t="s">
        <v>2899</v>
      </c>
      <c r="BF169" s="167" t="s">
        <v>41</v>
      </c>
      <c r="BG169" s="167" t="s">
        <v>116</v>
      </c>
      <c r="BH169" s="167" t="s">
        <v>7369</v>
      </c>
      <c r="BI169" s="167" t="s">
        <v>83</v>
      </c>
      <c r="BJ169" s="167" t="s">
        <v>90</v>
      </c>
      <c r="BK169" s="167" t="s">
        <v>2067</v>
      </c>
      <c r="BL169" s="167" t="s">
        <v>117</v>
      </c>
      <c r="BM169" s="167">
        <v>1</v>
      </c>
    </row>
    <row r="170" spans="1:65" x14ac:dyDescent="0.35">
      <c r="A170" s="17" t="s">
        <v>146</v>
      </c>
      <c r="B170" s="167" t="s">
        <v>120</v>
      </c>
      <c r="C170" s="167" t="s">
        <v>7340</v>
      </c>
      <c r="D170" s="167" t="s">
        <v>105</v>
      </c>
      <c r="E170" s="158">
        <v>2</v>
      </c>
      <c r="F170" s="158">
        <v>1</v>
      </c>
      <c r="G170" s="158">
        <v>1</v>
      </c>
      <c r="H170" s="167" t="s">
        <v>7341</v>
      </c>
      <c r="I170" s="167">
        <v>10</v>
      </c>
      <c r="J170" s="167">
        <v>1</v>
      </c>
      <c r="K170" s="167">
        <v>12</v>
      </c>
      <c r="L170" s="167">
        <v>600</v>
      </c>
      <c r="M170" s="167">
        <v>1</v>
      </c>
      <c r="N170" s="167">
        <v>100</v>
      </c>
      <c r="O170" s="167">
        <v>1</v>
      </c>
      <c r="P170" s="167">
        <v>150</v>
      </c>
      <c r="Q170" s="167">
        <v>255</v>
      </c>
      <c r="R170" s="167">
        <v>1</v>
      </c>
      <c r="S170" s="167" t="s">
        <v>116</v>
      </c>
      <c r="T170" s="167" t="s">
        <v>9949</v>
      </c>
      <c r="U170" s="167">
        <v>168</v>
      </c>
      <c r="V170" s="154" t="s">
        <v>148</v>
      </c>
      <c r="W170" s="167">
        <v>0</v>
      </c>
      <c r="X170" s="167">
        <v>0</v>
      </c>
      <c r="Y170" s="167">
        <v>1</v>
      </c>
      <c r="BB170" s="50" t="s">
        <v>2212</v>
      </c>
      <c r="BC170" s="167">
        <v>916</v>
      </c>
      <c r="BD170" s="162" t="s">
        <v>6180</v>
      </c>
      <c r="BE170" s="167" t="s">
        <v>2899</v>
      </c>
      <c r="BF170" s="167" t="s">
        <v>41</v>
      </c>
      <c r="BG170" s="167" t="s">
        <v>116</v>
      </c>
      <c r="BH170" s="167" t="s">
        <v>7369</v>
      </c>
      <c r="BI170" s="167" t="s">
        <v>83</v>
      </c>
      <c r="BJ170" s="167" t="s">
        <v>90</v>
      </c>
      <c r="BK170" s="167" t="s">
        <v>2067</v>
      </c>
      <c r="BL170" s="167" t="s">
        <v>117</v>
      </c>
      <c r="BM170" s="167">
        <v>1</v>
      </c>
    </row>
    <row r="171" spans="1:65" x14ac:dyDescent="0.35">
      <c r="A171" s="17" t="s">
        <v>5162</v>
      </c>
      <c r="B171" s="167" t="s">
        <v>120</v>
      </c>
      <c r="C171" s="167" t="s">
        <v>7340</v>
      </c>
      <c r="D171" s="167" t="s">
        <v>105</v>
      </c>
      <c r="E171" s="42">
        <v>1</v>
      </c>
      <c r="F171" s="42">
        <v>1</v>
      </c>
      <c r="G171" s="42">
        <v>1</v>
      </c>
      <c r="H171" s="167" t="s">
        <v>7341</v>
      </c>
      <c r="I171" s="167">
        <v>10</v>
      </c>
      <c r="J171" s="167">
        <v>1</v>
      </c>
      <c r="K171" s="167">
        <v>12</v>
      </c>
      <c r="L171" s="167">
        <v>600</v>
      </c>
      <c r="M171" s="167">
        <v>1</v>
      </c>
      <c r="N171" s="167">
        <v>100</v>
      </c>
      <c r="O171" s="167">
        <v>1</v>
      </c>
      <c r="P171" s="167">
        <v>150</v>
      </c>
      <c r="Q171" s="167">
        <v>255</v>
      </c>
      <c r="R171" s="167">
        <v>1</v>
      </c>
      <c r="S171" s="167" t="s">
        <v>116</v>
      </c>
      <c r="T171" s="167" t="s">
        <v>9950</v>
      </c>
      <c r="U171" s="167">
        <v>169</v>
      </c>
      <c r="V171" s="7" t="s">
        <v>6127</v>
      </c>
      <c r="W171" s="167">
        <v>0</v>
      </c>
      <c r="X171" s="167">
        <v>0</v>
      </c>
      <c r="Y171" s="167">
        <v>1</v>
      </c>
      <c r="BB171" s="50" t="s">
        <v>5194</v>
      </c>
      <c r="BC171" s="167">
        <v>917</v>
      </c>
      <c r="BD171" s="107" t="s">
        <v>6179</v>
      </c>
      <c r="BE171" s="167" t="s">
        <v>2899</v>
      </c>
      <c r="BF171" s="167" t="s">
        <v>41</v>
      </c>
      <c r="BG171" s="167" t="s">
        <v>116</v>
      </c>
      <c r="BH171" s="167" t="s">
        <v>7369</v>
      </c>
      <c r="BI171" s="167" t="s">
        <v>83</v>
      </c>
      <c r="BJ171" s="167" t="s">
        <v>90</v>
      </c>
      <c r="BK171" s="167" t="s">
        <v>2067</v>
      </c>
      <c r="BL171" s="167" t="s">
        <v>117</v>
      </c>
      <c r="BM171" s="167">
        <v>1</v>
      </c>
    </row>
    <row r="172" spans="1:65" x14ac:dyDescent="0.35">
      <c r="A172" s="17" t="s">
        <v>5157</v>
      </c>
      <c r="B172" s="167" t="s">
        <v>120</v>
      </c>
      <c r="C172" s="167" t="s">
        <v>7340</v>
      </c>
      <c r="D172" s="167" t="s">
        <v>105</v>
      </c>
      <c r="E172" s="155">
        <v>1</v>
      </c>
      <c r="F172" s="42">
        <v>1</v>
      </c>
      <c r="G172" s="155">
        <v>1</v>
      </c>
      <c r="H172" s="167" t="s">
        <v>7341</v>
      </c>
      <c r="I172" s="167">
        <v>10</v>
      </c>
      <c r="J172" s="167">
        <v>1</v>
      </c>
      <c r="K172" s="167">
        <v>12</v>
      </c>
      <c r="L172" s="167">
        <v>600</v>
      </c>
      <c r="M172" s="167">
        <v>1</v>
      </c>
      <c r="N172" s="167">
        <v>100</v>
      </c>
      <c r="O172" s="167">
        <v>1</v>
      </c>
      <c r="P172" s="167">
        <v>150</v>
      </c>
      <c r="Q172" s="167">
        <v>255</v>
      </c>
      <c r="R172" s="167">
        <v>1</v>
      </c>
      <c r="S172" s="167" t="s">
        <v>116</v>
      </c>
      <c r="T172" s="167" t="s">
        <v>9951</v>
      </c>
      <c r="U172" s="167">
        <v>170</v>
      </c>
      <c r="V172" s="279" t="s">
        <v>6125</v>
      </c>
      <c r="W172" s="167">
        <v>0</v>
      </c>
      <c r="X172" s="167">
        <v>0</v>
      </c>
      <c r="Y172" s="167">
        <v>1</v>
      </c>
      <c r="BB172" s="50" t="s">
        <v>5195</v>
      </c>
      <c r="BC172" s="167">
        <v>918</v>
      </c>
      <c r="BD172" s="107" t="s">
        <v>6179</v>
      </c>
      <c r="BE172" s="167" t="s">
        <v>2899</v>
      </c>
      <c r="BF172" s="167" t="s">
        <v>41</v>
      </c>
      <c r="BG172" s="167" t="s">
        <v>116</v>
      </c>
      <c r="BH172" s="167" t="s">
        <v>7369</v>
      </c>
      <c r="BI172" s="167" t="s">
        <v>83</v>
      </c>
      <c r="BJ172" s="167" t="s">
        <v>90</v>
      </c>
      <c r="BK172" s="167" t="s">
        <v>2067</v>
      </c>
      <c r="BL172" s="167" t="s">
        <v>117</v>
      </c>
      <c r="BM172" s="167">
        <v>1</v>
      </c>
    </row>
    <row r="173" spans="1:65" x14ac:dyDescent="0.35">
      <c r="A173" s="17" t="s">
        <v>5048</v>
      </c>
      <c r="B173" s="167" t="s">
        <v>120</v>
      </c>
      <c r="C173" s="167" t="s">
        <v>7340</v>
      </c>
      <c r="D173" s="167" t="s">
        <v>105</v>
      </c>
      <c r="E173" s="42">
        <v>1</v>
      </c>
      <c r="F173" s="42">
        <v>1</v>
      </c>
      <c r="G173" s="42">
        <v>1</v>
      </c>
      <c r="H173" s="167" t="s">
        <v>7341</v>
      </c>
      <c r="I173" s="167">
        <v>10</v>
      </c>
      <c r="J173" s="167">
        <v>1</v>
      </c>
      <c r="K173" s="167">
        <v>12</v>
      </c>
      <c r="L173" s="167">
        <v>600</v>
      </c>
      <c r="M173" s="167">
        <v>1</v>
      </c>
      <c r="N173" s="167">
        <v>100</v>
      </c>
      <c r="O173" s="167">
        <v>1</v>
      </c>
      <c r="P173" s="167">
        <v>150</v>
      </c>
      <c r="Q173" s="167">
        <v>255</v>
      </c>
      <c r="R173" s="167">
        <v>1</v>
      </c>
      <c r="S173" s="167" t="s">
        <v>116</v>
      </c>
      <c r="T173" s="167" t="s">
        <v>9952</v>
      </c>
      <c r="U173" s="167">
        <v>171</v>
      </c>
      <c r="V173" s="7" t="s">
        <v>6127</v>
      </c>
      <c r="W173" s="167">
        <v>0</v>
      </c>
      <c r="X173" s="167">
        <v>0</v>
      </c>
      <c r="Y173" s="167">
        <v>1</v>
      </c>
      <c r="BB173" s="50" t="s">
        <v>5196</v>
      </c>
      <c r="BC173" s="167">
        <v>919</v>
      </c>
      <c r="BD173" s="107" t="s">
        <v>6179</v>
      </c>
      <c r="BE173" s="167" t="s">
        <v>2899</v>
      </c>
      <c r="BF173" s="167" t="s">
        <v>41</v>
      </c>
      <c r="BG173" s="167" t="s">
        <v>116</v>
      </c>
      <c r="BH173" s="167" t="s">
        <v>7369</v>
      </c>
      <c r="BI173" s="167" t="s">
        <v>83</v>
      </c>
      <c r="BJ173" s="167" t="s">
        <v>90</v>
      </c>
      <c r="BK173" s="167" t="s">
        <v>2067</v>
      </c>
      <c r="BL173" s="167" t="s">
        <v>117</v>
      </c>
      <c r="BM173" s="167">
        <v>1</v>
      </c>
    </row>
    <row r="174" spans="1:65" x14ac:dyDescent="0.35">
      <c r="A174" s="17" t="s">
        <v>5259</v>
      </c>
      <c r="B174" s="167" t="s">
        <v>120</v>
      </c>
      <c r="C174" s="167" t="s">
        <v>7340</v>
      </c>
      <c r="D174" s="167" t="s">
        <v>105</v>
      </c>
      <c r="E174" s="42">
        <v>1</v>
      </c>
      <c r="F174" s="42">
        <v>1</v>
      </c>
      <c r="G174" s="42">
        <v>1</v>
      </c>
      <c r="H174" s="167" t="s">
        <v>7341</v>
      </c>
      <c r="I174" s="167">
        <v>10</v>
      </c>
      <c r="J174" s="167">
        <v>1</v>
      </c>
      <c r="K174" s="167">
        <v>12</v>
      </c>
      <c r="L174" s="167">
        <v>600</v>
      </c>
      <c r="M174" s="167">
        <v>1</v>
      </c>
      <c r="N174" s="167">
        <v>100</v>
      </c>
      <c r="O174" s="167">
        <v>1</v>
      </c>
      <c r="P174" s="167">
        <v>150</v>
      </c>
      <c r="Q174" s="167">
        <v>255</v>
      </c>
      <c r="R174" s="167">
        <v>1</v>
      </c>
      <c r="S174" s="167" t="s">
        <v>116</v>
      </c>
      <c r="T174" s="167" t="s">
        <v>9953</v>
      </c>
      <c r="U174" s="167">
        <v>172</v>
      </c>
      <c r="V174" s="7" t="s">
        <v>6127</v>
      </c>
      <c r="W174" s="167">
        <v>0</v>
      </c>
      <c r="X174" s="167">
        <v>0</v>
      </c>
      <c r="Y174" s="167">
        <v>1</v>
      </c>
      <c r="BB174" s="50" t="s">
        <v>5197</v>
      </c>
      <c r="BC174" s="167">
        <v>920</v>
      </c>
      <c r="BD174" s="107" t="s">
        <v>6179</v>
      </c>
      <c r="BE174" s="167" t="s">
        <v>2899</v>
      </c>
      <c r="BF174" s="167" t="s">
        <v>41</v>
      </c>
      <c r="BG174" s="167" t="s">
        <v>116</v>
      </c>
      <c r="BH174" s="167" t="s">
        <v>7369</v>
      </c>
      <c r="BI174" s="167" t="s">
        <v>83</v>
      </c>
      <c r="BJ174" s="167" t="s">
        <v>90</v>
      </c>
      <c r="BK174" s="167" t="s">
        <v>2067</v>
      </c>
      <c r="BL174" s="167" t="s">
        <v>117</v>
      </c>
      <c r="BM174" s="167">
        <v>1</v>
      </c>
    </row>
    <row r="175" spans="1:65" x14ac:dyDescent="0.35">
      <c r="A175" s="17" t="s">
        <v>5172</v>
      </c>
      <c r="B175" s="167" t="s">
        <v>120</v>
      </c>
      <c r="C175" s="167" t="s">
        <v>7340</v>
      </c>
      <c r="D175" s="167" t="s">
        <v>105</v>
      </c>
      <c r="E175" s="155">
        <v>1</v>
      </c>
      <c r="F175" s="42">
        <v>1</v>
      </c>
      <c r="G175" s="155">
        <v>1</v>
      </c>
      <c r="H175" s="167" t="s">
        <v>7341</v>
      </c>
      <c r="I175" s="167">
        <v>10</v>
      </c>
      <c r="J175" s="167">
        <v>1</v>
      </c>
      <c r="K175" s="167">
        <v>12</v>
      </c>
      <c r="L175" s="167">
        <v>600</v>
      </c>
      <c r="M175" s="167">
        <v>1</v>
      </c>
      <c r="N175" s="167">
        <v>100</v>
      </c>
      <c r="O175" s="167">
        <v>1</v>
      </c>
      <c r="P175" s="167">
        <v>150</v>
      </c>
      <c r="Q175" s="167">
        <v>255</v>
      </c>
      <c r="R175" s="167">
        <v>1</v>
      </c>
      <c r="S175" s="167" t="s">
        <v>116</v>
      </c>
      <c r="T175" s="167" t="s">
        <v>9954</v>
      </c>
      <c r="U175" s="167">
        <v>173</v>
      </c>
      <c r="V175" s="7" t="s">
        <v>6128</v>
      </c>
      <c r="W175" s="167">
        <v>0</v>
      </c>
      <c r="X175" s="167">
        <v>0</v>
      </c>
      <c r="Y175" s="167">
        <v>1</v>
      </c>
      <c r="BB175" s="50" t="s">
        <v>5245</v>
      </c>
      <c r="BC175" s="167">
        <v>921</v>
      </c>
      <c r="BD175" s="107" t="s">
        <v>6179</v>
      </c>
      <c r="BE175" s="167" t="s">
        <v>2899</v>
      </c>
      <c r="BF175" s="167" t="s">
        <v>41</v>
      </c>
      <c r="BG175" s="167" t="s">
        <v>116</v>
      </c>
      <c r="BH175" s="167" t="s">
        <v>7369</v>
      </c>
      <c r="BI175" s="167" t="s">
        <v>83</v>
      </c>
      <c r="BJ175" s="167" t="s">
        <v>90</v>
      </c>
      <c r="BK175" s="167" t="s">
        <v>2067</v>
      </c>
      <c r="BL175" s="167" t="s">
        <v>117</v>
      </c>
      <c r="BM175" s="167">
        <v>1</v>
      </c>
    </row>
    <row r="176" spans="1:65" x14ac:dyDescent="0.35">
      <c r="A176" s="17" t="s">
        <v>5244</v>
      </c>
      <c r="B176" s="167" t="s">
        <v>120</v>
      </c>
      <c r="C176" s="167" t="s">
        <v>7340</v>
      </c>
      <c r="D176" s="167" t="s">
        <v>105</v>
      </c>
      <c r="E176" s="42">
        <v>1</v>
      </c>
      <c r="F176" s="42">
        <v>1</v>
      </c>
      <c r="G176" s="42">
        <v>1</v>
      </c>
      <c r="H176" s="167" t="s">
        <v>7341</v>
      </c>
      <c r="I176" s="167">
        <v>10</v>
      </c>
      <c r="J176" s="167">
        <v>1</v>
      </c>
      <c r="K176" s="167">
        <v>12</v>
      </c>
      <c r="L176" s="167">
        <v>600</v>
      </c>
      <c r="M176" s="167">
        <v>1</v>
      </c>
      <c r="N176" s="167">
        <v>100</v>
      </c>
      <c r="O176" s="167">
        <v>1</v>
      </c>
      <c r="P176" s="167">
        <v>150</v>
      </c>
      <c r="Q176" s="167">
        <v>255</v>
      </c>
      <c r="R176" s="167">
        <v>1</v>
      </c>
      <c r="S176" s="167" t="s">
        <v>116</v>
      </c>
      <c r="T176" s="167" t="s">
        <v>9955</v>
      </c>
      <c r="U176" s="167">
        <v>174</v>
      </c>
      <c r="V176" s="7" t="s">
        <v>224</v>
      </c>
      <c r="W176" s="167">
        <v>0</v>
      </c>
      <c r="X176" s="167">
        <v>0</v>
      </c>
      <c r="Y176" s="167">
        <v>1</v>
      </c>
      <c r="BB176" s="50" t="s">
        <v>5198</v>
      </c>
      <c r="BC176" s="167">
        <v>922</v>
      </c>
      <c r="BD176" s="107" t="s">
        <v>6179</v>
      </c>
      <c r="BE176" s="167" t="s">
        <v>2899</v>
      </c>
      <c r="BF176" s="167" t="s">
        <v>41</v>
      </c>
      <c r="BG176" s="167" t="s">
        <v>116</v>
      </c>
      <c r="BH176" s="167" t="s">
        <v>7369</v>
      </c>
      <c r="BI176" s="167" t="s">
        <v>83</v>
      </c>
      <c r="BJ176" s="167" t="s">
        <v>90</v>
      </c>
      <c r="BK176" s="167" t="s">
        <v>2067</v>
      </c>
      <c r="BL176" s="167" t="s">
        <v>117</v>
      </c>
      <c r="BM176" s="167">
        <v>1</v>
      </c>
    </row>
    <row r="177" spans="1:65" x14ac:dyDescent="0.35">
      <c r="A177" s="17" t="s">
        <v>5247</v>
      </c>
      <c r="B177" s="167" t="s">
        <v>120</v>
      </c>
      <c r="C177" s="167" t="s">
        <v>7340</v>
      </c>
      <c r="D177" s="167" t="s">
        <v>105</v>
      </c>
      <c r="E177" s="42">
        <v>1</v>
      </c>
      <c r="F177" s="42">
        <v>1</v>
      </c>
      <c r="G177" s="42">
        <v>1</v>
      </c>
      <c r="H177" s="167" t="s">
        <v>7341</v>
      </c>
      <c r="I177" s="167">
        <v>10</v>
      </c>
      <c r="J177" s="167">
        <v>1</v>
      </c>
      <c r="K177" s="167">
        <v>12</v>
      </c>
      <c r="L177" s="167">
        <v>600</v>
      </c>
      <c r="M177" s="167">
        <v>1</v>
      </c>
      <c r="N177" s="167">
        <v>100</v>
      </c>
      <c r="O177" s="167">
        <v>1</v>
      </c>
      <c r="P177" s="167">
        <v>150</v>
      </c>
      <c r="Q177" s="167">
        <v>255</v>
      </c>
      <c r="R177" s="167">
        <v>1</v>
      </c>
      <c r="S177" s="167" t="s">
        <v>116</v>
      </c>
      <c r="T177" s="167" t="s">
        <v>9956</v>
      </c>
      <c r="U177" s="167">
        <v>175</v>
      </c>
      <c r="V177" s="7" t="s">
        <v>224</v>
      </c>
      <c r="W177" s="167">
        <v>0</v>
      </c>
      <c r="X177" s="167">
        <v>0</v>
      </c>
      <c r="Y177" s="167">
        <v>1</v>
      </c>
      <c r="BB177" s="50" t="s">
        <v>5199</v>
      </c>
      <c r="BC177" s="167">
        <v>923</v>
      </c>
      <c r="BD177" s="107" t="s">
        <v>6179</v>
      </c>
      <c r="BE177" s="167" t="s">
        <v>2899</v>
      </c>
      <c r="BF177" s="167" t="s">
        <v>41</v>
      </c>
      <c r="BG177" s="167" t="s">
        <v>116</v>
      </c>
      <c r="BH177" s="167" t="s">
        <v>7369</v>
      </c>
      <c r="BI177" s="167" t="s">
        <v>83</v>
      </c>
      <c r="BJ177" s="167" t="s">
        <v>90</v>
      </c>
      <c r="BK177" s="167" t="s">
        <v>2067</v>
      </c>
      <c r="BL177" s="167" t="s">
        <v>117</v>
      </c>
      <c r="BM177" s="167">
        <v>1</v>
      </c>
    </row>
    <row r="178" spans="1:65" x14ac:dyDescent="0.35">
      <c r="A178" s="17" t="s">
        <v>5302</v>
      </c>
      <c r="B178" s="167" t="s">
        <v>120</v>
      </c>
      <c r="C178" s="167" t="s">
        <v>7340</v>
      </c>
      <c r="D178" s="167" t="s">
        <v>105</v>
      </c>
      <c r="E178" s="42">
        <v>1</v>
      </c>
      <c r="F178" s="42">
        <v>1</v>
      </c>
      <c r="G178" s="42">
        <v>1</v>
      </c>
      <c r="H178" s="167" t="s">
        <v>7341</v>
      </c>
      <c r="I178" s="167">
        <v>10</v>
      </c>
      <c r="J178" s="167">
        <v>1</v>
      </c>
      <c r="K178" s="167">
        <v>12</v>
      </c>
      <c r="L178" s="167">
        <v>600</v>
      </c>
      <c r="M178" s="167">
        <v>1</v>
      </c>
      <c r="N178" s="167">
        <v>100</v>
      </c>
      <c r="O178" s="167">
        <v>1</v>
      </c>
      <c r="P178" s="167">
        <v>150</v>
      </c>
      <c r="Q178" s="167">
        <v>255</v>
      </c>
      <c r="R178" s="167">
        <v>1</v>
      </c>
      <c r="S178" s="167" t="s">
        <v>116</v>
      </c>
      <c r="T178" s="167" t="s">
        <v>9957</v>
      </c>
      <c r="U178" s="167">
        <v>176</v>
      </c>
      <c r="V178" s="7" t="s">
        <v>224</v>
      </c>
      <c r="W178" s="167">
        <v>0</v>
      </c>
      <c r="X178" s="167">
        <v>0</v>
      </c>
      <c r="Y178" s="167">
        <v>1</v>
      </c>
      <c r="BB178" s="50" t="s">
        <v>11541</v>
      </c>
      <c r="BC178" s="167">
        <v>924</v>
      </c>
      <c r="BD178" s="107" t="s">
        <v>6179</v>
      </c>
      <c r="BE178" s="167" t="s">
        <v>2899</v>
      </c>
      <c r="BF178" s="167" t="s">
        <v>41</v>
      </c>
      <c r="BG178" s="167" t="s">
        <v>116</v>
      </c>
      <c r="BH178" s="167" t="s">
        <v>7369</v>
      </c>
      <c r="BI178" s="167" t="s">
        <v>83</v>
      </c>
      <c r="BJ178" s="167" t="s">
        <v>90</v>
      </c>
      <c r="BK178" s="167" t="s">
        <v>2067</v>
      </c>
      <c r="BL178" s="167" t="s">
        <v>117</v>
      </c>
      <c r="BM178" s="167">
        <v>1</v>
      </c>
    </row>
    <row r="179" spans="1:65" x14ac:dyDescent="0.35">
      <c r="A179" s="17" t="s">
        <v>5242</v>
      </c>
      <c r="B179" s="167" t="s">
        <v>120</v>
      </c>
      <c r="C179" s="167" t="s">
        <v>7340</v>
      </c>
      <c r="D179" s="167" t="s">
        <v>105</v>
      </c>
      <c r="E179" s="42">
        <v>1</v>
      </c>
      <c r="F179" s="42">
        <v>1</v>
      </c>
      <c r="G179" s="42">
        <v>1</v>
      </c>
      <c r="H179" s="167" t="s">
        <v>7341</v>
      </c>
      <c r="I179" s="167">
        <v>10</v>
      </c>
      <c r="J179" s="167">
        <v>1</v>
      </c>
      <c r="K179" s="167">
        <v>12</v>
      </c>
      <c r="L179" s="167">
        <v>600</v>
      </c>
      <c r="M179" s="167">
        <v>1</v>
      </c>
      <c r="N179" s="167">
        <v>100</v>
      </c>
      <c r="O179" s="167">
        <v>1</v>
      </c>
      <c r="P179" s="167">
        <v>150</v>
      </c>
      <c r="Q179" s="167">
        <v>255</v>
      </c>
      <c r="R179" s="167">
        <v>1</v>
      </c>
      <c r="S179" s="167" t="s">
        <v>116</v>
      </c>
      <c r="T179" s="167" t="s">
        <v>9958</v>
      </c>
      <c r="U179" s="167">
        <v>177</v>
      </c>
      <c r="V179" s="7" t="s">
        <v>224</v>
      </c>
      <c r="W179" s="167">
        <v>0</v>
      </c>
      <c r="X179" s="167">
        <v>0</v>
      </c>
      <c r="Y179" s="167">
        <v>1</v>
      </c>
      <c r="BB179" s="50" t="s">
        <v>11542</v>
      </c>
      <c r="BC179" s="167">
        <v>925</v>
      </c>
      <c r="BD179" s="107" t="s">
        <v>6179</v>
      </c>
      <c r="BE179" s="167" t="s">
        <v>2899</v>
      </c>
      <c r="BF179" s="167" t="s">
        <v>41</v>
      </c>
      <c r="BG179" s="167" t="s">
        <v>116</v>
      </c>
      <c r="BH179" s="167" t="s">
        <v>7369</v>
      </c>
      <c r="BI179" s="167" t="s">
        <v>83</v>
      </c>
      <c r="BJ179" s="167" t="s">
        <v>90</v>
      </c>
      <c r="BK179" s="167" t="s">
        <v>2067</v>
      </c>
      <c r="BL179" s="167" t="s">
        <v>117</v>
      </c>
      <c r="BM179" s="167">
        <v>1</v>
      </c>
    </row>
    <row r="180" spans="1:65" x14ac:dyDescent="0.35">
      <c r="A180" s="17" t="s">
        <v>5249</v>
      </c>
      <c r="B180" s="167" t="s">
        <v>120</v>
      </c>
      <c r="C180" s="167" t="s">
        <v>7340</v>
      </c>
      <c r="D180" s="167" t="s">
        <v>105</v>
      </c>
      <c r="E180" s="42">
        <v>1</v>
      </c>
      <c r="F180" s="42">
        <v>1</v>
      </c>
      <c r="G180" s="42">
        <v>1</v>
      </c>
      <c r="H180" s="167" t="s">
        <v>7341</v>
      </c>
      <c r="I180" s="167">
        <v>10</v>
      </c>
      <c r="J180" s="167">
        <v>1</v>
      </c>
      <c r="K180" s="167">
        <v>12</v>
      </c>
      <c r="L180" s="167">
        <v>600</v>
      </c>
      <c r="M180" s="167">
        <v>1</v>
      </c>
      <c r="N180" s="167">
        <v>100</v>
      </c>
      <c r="O180" s="167">
        <v>1</v>
      </c>
      <c r="P180" s="167">
        <v>150</v>
      </c>
      <c r="Q180" s="167">
        <v>255</v>
      </c>
      <c r="R180" s="167">
        <v>1</v>
      </c>
      <c r="S180" s="167" t="s">
        <v>116</v>
      </c>
      <c r="T180" s="167" t="s">
        <v>9959</v>
      </c>
      <c r="U180" s="167">
        <v>178</v>
      </c>
      <c r="V180" s="7" t="s">
        <v>224</v>
      </c>
      <c r="W180" s="167">
        <v>0</v>
      </c>
      <c r="X180" s="167">
        <v>0</v>
      </c>
      <c r="Y180" s="167">
        <v>1</v>
      </c>
      <c r="BB180" s="50" t="s">
        <v>11543</v>
      </c>
      <c r="BC180" s="167">
        <v>926</v>
      </c>
      <c r="BD180" s="107" t="s">
        <v>6179</v>
      </c>
      <c r="BE180" s="167" t="s">
        <v>2899</v>
      </c>
      <c r="BF180" s="167" t="s">
        <v>41</v>
      </c>
      <c r="BG180" s="167" t="s">
        <v>116</v>
      </c>
      <c r="BH180" s="167" t="s">
        <v>7369</v>
      </c>
      <c r="BI180" s="167" t="s">
        <v>83</v>
      </c>
      <c r="BJ180" s="167" t="s">
        <v>90</v>
      </c>
      <c r="BK180" s="167" t="s">
        <v>2067</v>
      </c>
      <c r="BL180" s="167" t="s">
        <v>117</v>
      </c>
      <c r="BM180" s="167">
        <v>1</v>
      </c>
    </row>
    <row r="181" spans="1:65" x14ac:dyDescent="0.35">
      <c r="A181" s="17" t="s">
        <v>5250</v>
      </c>
      <c r="B181" s="167" t="s">
        <v>120</v>
      </c>
      <c r="C181" s="167" t="s">
        <v>7340</v>
      </c>
      <c r="D181" s="167" t="s">
        <v>105</v>
      </c>
      <c r="E181" s="155">
        <v>1</v>
      </c>
      <c r="F181" s="42">
        <v>1</v>
      </c>
      <c r="G181" s="155">
        <v>1</v>
      </c>
      <c r="H181" s="167" t="s">
        <v>7341</v>
      </c>
      <c r="I181" s="167">
        <v>10</v>
      </c>
      <c r="J181" s="167">
        <v>1</v>
      </c>
      <c r="K181" s="167">
        <v>12</v>
      </c>
      <c r="L181" s="167">
        <v>600</v>
      </c>
      <c r="M181" s="167">
        <v>1</v>
      </c>
      <c r="N181" s="167">
        <v>100</v>
      </c>
      <c r="O181" s="167">
        <v>1</v>
      </c>
      <c r="P181" s="167">
        <v>150</v>
      </c>
      <c r="Q181" s="167">
        <v>255</v>
      </c>
      <c r="R181" s="167">
        <v>1</v>
      </c>
      <c r="S181" s="167" t="s">
        <v>116</v>
      </c>
      <c r="T181" s="167" t="s">
        <v>9960</v>
      </c>
      <c r="U181" s="167">
        <v>179</v>
      </c>
      <c r="V181" s="7" t="s">
        <v>6128</v>
      </c>
      <c r="W181" s="167">
        <v>0</v>
      </c>
      <c r="X181" s="167">
        <v>0</v>
      </c>
      <c r="Y181" s="167">
        <v>1</v>
      </c>
      <c r="BB181" s="50" t="s">
        <v>5200</v>
      </c>
      <c r="BC181" s="167">
        <v>927</v>
      </c>
      <c r="BD181" s="107" t="s">
        <v>6179</v>
      </c>
      <c r="BE181" s="167" t="s">
        <v>2899</v>
      </c>
      <c r="BF181" s="167" t="s">
        <v>41</v>
      </c>
      <c r="BG181" s="167" t="s">
        <v>116</v>
      </c>
      <c r="BH181" s="167" t="s">
        <v>7369</v>
      </c>
      <c r="BI181" s="167" t="s">
        <v>83</v>
      </c>
      <c r="BJ181" s="167" t="s">
        <v>90</v>
      </c>
      <c r="BK181" s="167" t="s">
        <v>2067</v>
      </c>
      <c r="BL181" s="167" t="s">
        <v>117</v>
      </c>
      <c r="BM181" s="167">
        <v>1</v>
      </c>
    </row>
    <row r="182" spans="1:65" x14ac:dyDescent="0.35">
      <c r="A182" s="17" t="s">
        <v>5050</v>
      </c>
      <c r="B182" s="167" t="s">
        <v>120</v>
      </c>
      <c r="C182" s="167" t="s">
        <v>7340</v>
      </c>
      <c r="D182" s="167" t="s">
        <v>105</v>
      </c>
      <c r="E182" s="42">
        <v>1</v>
      </c>
      <c r="F182" s="42">
        <v>1</v>
      </c>
      <c r="G182" s="42">
        <v>1</v>
      </c>
      <c r="H182" s="167" t="s">
        <v>7341</v>
      </c>
      <c r="I182" s="167">
        <v>10</v>
      </c>
      <c r="J182" s="167">
        <v>1</v>
      </c>
      <c r="K182" s="167">
        <v>12</v>
      </c>
      <c r="L182" s="167">
        <v>600</v>
      </c>
      <c r="M182" s="167">
        <v>1</v>
      </c>
      <c r="N182" s="167">
        <v>100</v>
      </c>
      <c r="O182" s="167">
        <v>1</v>
      </c>
      <c r="P182" s="167">
        <v>150</v>
      </c>
      <c r="Q182" s="167">
        <v>255</v>
      </c>
      <c r="R182" s="167">
        <v>1</v>
      </c>
      <c r="S182" s="167" t="s">
        <v>116</v>
      </c>
      <c r="T182" s="167" t="s">
        <v>9961</v>
      </c>
      <c r="U182" s="167">
        <v>180</v>
      </c>
      <c r="V182" s="7" t="s">
        <v>205</v>
      </c>
      <c r="W182" s="167">
        <v>0</v>
      </c>
      <c r="X182" s="167">
        <v>0</v>
      </c>
      <c r="Y182" s="167">
        <v>1</v>
      </c>
      <c r="BB182" s="50" t="s">
        <v>5201</v>
      </c>
      <c r="BC182" s="167">
        <v>928</v>
      </c>
      <c r="BD182" s="107" t="s">
        <v>6179</v>
      </c>
      <c r="BE182" s="167" t="s">
        <v>2899</v>
      </c>
      <c r="BF182" s="167" t="s">
        <v>41</v>
      </c>
      <c r="BG182" s="167" t="s">
        <v>116</v>
      </c>
      <c r="BH182" s="167" t="s">
        <v>7369</v>
      </c>
      <c r="BI182" s="167" t="s">
        <v>83</v>
      </c>
      <c r="BJ182" s="167" t="s">
        <v>90</v>
      </c>
      <c r="BK182" s="167" t="s">
        <v>2067</v>
      </c>
      <c r="BL182" s="167" t="s">
        <v>117</v>
      </c>
      <c r="BM182" s="167">
        <v>1</v>
      </c>
    </row>
    <row r="183" spans="1:65" x14ac:dyDescent="0.35">
      <c r="A183" s="17" t="s">
        <v>5253</v>
      </c>
      <c r="B183" s="167" t="s">
        <v>120</v>
      </c>
      <c r="C183" s="167" t="s">
        <v>7340</v>
      </c>
      <c r="D183" s="167" t="s">
        <v>105</v>
      </c>
      <c r="E183" s="42">
        <v>1</v>
      </c>
      <c r="F183" s="42">
        <v>1</v>
      </c>
      <c r="G183" s="42">
        <v>1</v>
      </c>
      <c r="H183" s="167" t="s">
        <v>7341</v>
      </c>
      <c r="I183" s="167">
        <v>10</v>
      </c>
      <c r="J183" s="167">
        <v>1</v>
      </c>
      <c r="K183" s="167">
        <v>12</v>
      </c>
      <c r="L183" s="167">
        <v>600</v>
      </c>
      <c r="M183" s="167">
        <v>1</v>
      </c>
      <c r="N183" s="167">
        <v>100</v>
      </c>
      <c r="O183" s="167">
        <v>1</v>
      </c>
      <c r="P183" s="167">
        <v>150</v>
      </c>
      <c r="Q183" s="167">
        <v>255</v>
      </c>
      <c r="R183" s="167">
        <v>1</v>
      </c>
      <c r="S183" s="167" t="s">
        <v>116</v>
      </c>
      <c r="T183" s="167" t="s">
        <v>9962</v>
      </c>
      <c r="U183" s="167">
        <v>181</v>
      </c>
      <c r="V183" s="7" t="s">
        <v>205</v>
      </c>
      <c r="W183" s="167">
        <v>0</v>
      </c>
      <c r="X183" s="167">
        <v>0</v>
      </c>
      <c r="Y183" s="167">
        <v>1</v>
      </c>
      <c r="BB183" s="50" t="s">
        <v>2221</v>
      </c>
      <c r="BC183" s="167">
        <v>929</v>
      </c>
      <c r="BD183" s="162" t="s">
        <v>6180</v>
      </c>
      <c r="BE183" s="167" t="s">
        <v>2899</v>
      </c>
      <c r="BF183" s="167" t="s">
        <v>41</v>
      </c>
      <c r="BG183" s="167" t="s">
        <v>116</v>
      </c>
      <c r="BH183" s="167" t="s">
        <v>7369</v>
      </c>
      <c r="BI183" s="167" t="s">
        <v>83</v>
      </c>
      <c r="BJ183" s="167" t="s">
        <v>90</v>
      </c>
      <c r="BK183" s="167" t="s">
        <v>2067</v>
      </c>
      <c r="BL183" s="167" t="s">
        <v>117</v>
      </c>
      <c r="BM183" s="167">
        <v>1</v>
      </c>
    </row>
    <row r="184" spans="1:65" x14ac:dyDescent="0.35">
      <c r="A184" s="17" t="s">
        <v>4886</v>
      </c>
      <c r="B184" s="167" t="s">
        <v>120</v>
      </c>
      <c r="C184" s="167" t="s">
        <v>7340</v>
      </c>
      <c r="D184" s="167" t="s">
        <v>105</v>
      </c>
      <c r="E184" s="158">
        <v>1</v>
      </c>
      <c r="F184" s="158">
        <v>1</v>
      </c>
      <c r="G184" s="158">
        <v>1</v>
      </c>
      <c r="H184" s="167" t="s">
        <v>7341</v>
      </c>
      <c r="I184" s="167">
        <v>10</v>
      </c>
      <c r="J184" s="167">
        <v>1</v>
      </c>
      <c r="K184" s="167">
        <v>12</v>
      </c>
      <c r="L184" s="167">
        <v>600</v>
      </c>
      <c r="M184" s="167">
        <v>1</v>
      </c>
      <c r="N184" s="167">
        <v>100</v>
      </c>
      <c r="O184" s="167">
        <v>1</v>
      </c>
      <c r="P184" s="167">
        <v>150</v>
      </c>
      <c r="Q184" s="167">
        <v>255</v>
      </c>
      <c r="R184" s="167">
        <v>1</v>
      </c>
      <c r="S184" s="167" t="s">
        <v>116</v>
      </c>
      <c r="T184" s="167" t="s">
        <v>9963</v>
      </c>
      <c r="U184" s="167">
        <v>182</v>
      </c>
      <c r="V184" s="154" t="s">
        <v>202</v>
      </c>
      <c r="W184" s="167">
        <v>0</v>
      </c>
      <c r="X184" s="167">
        <v>0</v>
      </c>
      <c r="Y184" s="167">
        <v>1</v>
      </c>
      <c r="BB184" s="50" t="s">
        <v>2223</v>
      </c>
      <c r="BC184" s="167">
        <v>930</v>
      </c>
      <c r="BD184" s="162" t="s">
        <v>6180</v>
      </c>
      <c r="BE184" s="167" t="s">
        <v>2899</v>
      </c>
      <c r="BF184" s="167" t="s">
        <v>41</v>
      </c>
      <c r="BG184" s="167" t="s">
        <v>116</v>
      </c>
      <c r="BH184" s="167" t="s">
        <v>7369</v>
      </c>
      <c r="BI184" s="167" t="s">
        <v>83</v>
      </c>
      <c r="BJ184" s="167" t="s">
        <v>90</v>
      </c>
      <c r="BK184" s="167" t="s">
        <v>2067</v>
      </c>
      <c r="BL184" s="167" t="s">
        <v>117</v>
      </c>
      <c r="BM184" s="167">
        <v>1</v>
      </c>
    </row>
    <row r="185" spans="1:65" x14ac:dyDescent="0.35">
      <c r="A185" s="17" t="s">
        <v>4888</v>
      </c>
      <c r="B185" s="167" t="s">
        <v>120</v>
      </c>
      <c r="C185" s="167" t="s">
        <v>7340</v>
      </c>
      <c r="D185" s="167" t="s">
        <v>105</v>
      </c>
      <c r="E185" s="158">
        <v>2</v>
      </c>
      <c r="F185" s="158">
        <v>1</v>
      </c>
      <c r="G185" s="158">
        <v>1</v>
      </c>
      <c r="H185" s="167" t="s">
        <v>7341</v>
      </c>
      <c r="I185" s="167">
        <v>10</v>
      </c>
      <c r="J185" s="167">
        <v>1</v>
      </c>
      <c r="K185" s="167">
        <v>12</v>
      </c>
      <c r="L185" s="167">
        <v>600</v>
      </c>
      <c r="M185" s="167">
        <v>1</v>
      </c>
      <c r="N185" s="167">
        <v>100</v>
      </c>
      <c r="O185" s="167">
        <v>1</v>
      </c>
      <c r="P185" s="167">
        <v>150</v>
      </c>
      <c r="Q185" s="167">
        <v>255</v>
      </c>
      <c r="R185" s="167">
        <v>1</v>
      </c>
      <c r="S185" s="167" t="s">
        <v>116</v>
      </c>
      <c r="T185" s="167" t="s">
        <v>9964</v>
      </c>
      <c r="U185" s="167">
        <v>183</v>
      </c>
      <c r="V185" s="154" t="s">
        <v>4890</v>
      </c>
      <c r="W185" s="167">
        <v>0</v>
      </c>
      <c r="X185" s="167">
        <v>0</v>
      </c>
      <c r="Y185" s="167">
        <v>1</v>
      </c>
      <c r="BB185" s="50" t="s">
        <v>2234</v>
      </c>
      <c r="BC185" s="167">
        <v>931</v>
      </c>
      <c r="BD185" s="162" t="s">
        <v>6180</v>
      </c>
      <c r="BE185" s="167" t="s">
        <v>2899</v>
      </c>
      <c r="BF185" s="167" t="s">
        <v>41</v>
      </c>
      <c r="BG185" s="167" t="s">
        <v>116</v>
      </c>
      <c r="BH185" s="167" t="s">
        <v>7369</v>
      </c>
      <c r="BI185" s="167" t="s">
        <v>83</v>
      </c>
      <c r="BJ185" s="167" t="s">
        <v>90</v>
      </c>
      <c r="BK185" s="167" t="s">
        <v>2067</v>
      </c>
      <c r="BL185" s="167" t="s">
        <v>117</v>
      </c>
      <c r="BM185" s="167">
        <v>1</v>
      </c>
    </row>
    <row r="186" spans="1:65" x14ac:dyDescent="0.35">
      <c r="A186" s="17" t="s">
        <v>5223</v>
      </c>
      <c r="B186" s="167" t="s">
        <v>120</v>
      </c>
      <c r="C186" s="167" t="s">
        <v>7340</v>
      </c>
      <c r="D186" s="167" t="s">
        <v>105</v>
      </c>
      <c r="E186" s="42">
        <v>1</v>
      </c>
      <c r="F186" s="42">
        <v>1</v>
      </c>
      <c r="G186" s="42">
        <v>1</v>
      </c>
      <c r="H186" s="167" t="s">
        <v>7341</v>
      </c>
      <c r="I186" s="167">
        <v>10</v>
      </c>
      <c r="J186" s="167">
        <v>1</v>
      </c>
      <c r="K186" s="167">
        <v>12</v>
      </c>
      <c r="L186" s="167">
        <v>600</v>
      </c>
      <c r="M186" s="167">
        <v>1</v>
      </c>
      <c r="N186" s="167">
        <v>100</v>
      </c>
      <c r="O186" s="167">
        <v>1</v>
      </c>
      <c r="P186" s="167">
        <v>150</v>
      </c>
      <c r="Q186" s="167">
        <v>255</v>
      </c>
      <c r="R186" s="167">
        <v>1</v>
      </c>
      <c r="S186" s="167" t="s">
        <v>116</v>
      </c>
      <c r="T186" s="167" t="s">
        <v>9965</v>
      </c>
      <c r="U186" s="167">
        <v>184</v>
      </c>
      <c r="V186" s="7" t="s">
        <v>224</v>
      </c>
      <c r="W186" s="167">
        <v>0</v>
      </c>
      <c r="X186" s="167">
        <v>0</v>
      </c>
      <c r="Y186" s="167">
        <v>1</v>
      </c>
      <c r="BB186" s="342" t="s">
        <v>2235</v>
      </c>
      <c r="BC186" s="167">
        <v>932</v>
      </c>
      <c r="BD186" s="162" t="s">
        <v>6180</v>
      </c>
      <c r="BE186" s="167" t="s">
        <v>2899</v>
      </c>
      <c r="BF186" s="167" t="s">
        <v>41</v>
      </c>
      <c r="BG186" s="167" t="s">
        <v>116</v>
      </c>
      <c r="BH186" s="167" t="s">
        <v>7369</v>
      </c>
      <c r="BI186" s="167" t="s">
        <v>83</v>
      </c>
      <c r="BJ186" s="167" t="s">
        <v>90</v>
      </c>
      <c r="BK186" s="167" t="s">
        <v>2067</v>
      </c>
      <c r="BL186" s="167" t="s">
        <v>117</v>
      </c>
      <c r="BM186" s="167">
        <v>1</v>
      </c>
    </row>
    <row r="187" spans="1:65" x14ac:dyDescent="0.35">
      <c r="A187" s="17" t="s">
        <v>5231</v>
      </c>
      <c r="B187" s="167" t="s">
        <v>120</v>
      </c>
      <c r="C187" s="167" t="s">
        <v>7340</v>
      </c>
      <c r="D187" s="167" t="s">
        <v>105</v>
      </c>
      <c r="E187" s="42">
        <v>1</v>
      </c>
      <c r="F187" s="42">
        <v>1</v>
      </c>
      <c r="G187" s="42">
        <v>1</v>
      </c>
      <c r="H187" s="167" t="s">
        <v>7341</v>
      </c>
      <c r="I187" s="167">
        <v>10</v>
      </c>
      <c r="J187" s="167">
        <v>1</v>
      </c>
      <c r="K187" s="167">
        <v>12</v>
      </c>
      <c r="L187" s="167">
        <v>600</v>
      </c>
      <c r="M187" s="167">
        <v>1</v>
      </c>
      <c r="N187" s="167">
        <v>100</v>
      </c>
      <c r="O187" s="167">
        <v>1</v>
      </c>
      <c r="P187" s="167">
        <v>150</v>
      </c>
      <c r="Q187" s="167">
        <v>255</v>
      </c>
      <c r="R187" s="167">
        <v>1</v>
      </c>
      <c r="S187" s="167" t="s">
        <v>116</v>
      </c>
      <c r="T187" s="167" t="s">
        <v>9966</v>
      </c>
      <c r="U187" s="167">
        <v>185</v>
      </c>
      <c r="V187" s="7" t="s">
        <v>224</v>
      </c>
      <c r="W187" s="167">
        <v>0</v>
      </c>
      <c r="X187" s="167">
        <v>0</v>
      </c>
      <c r="Y187" s="167">
        <v>1</v>
      </c>
      <c r="BB187" s="50" t="s">
        <v>2236</v>
      </c>
      <c r="BC187" s="167">
        <v>933</v>
      </c>
      <c r="BD187" s="162" t="s">
        <v>6180</v>
      </c>
      <c r="BE187" s="167" t="s">
        <v>2899</v>
      </c>
      <c r="BF187" s="167" t="s">
        <v>41</v>
      </c>
      <c r="BG187" s="167" t="s">
        <v>116</v>
      </c>
      <c r="BH187" s="167" t="s">
        <v>7369</v>
      </c>
      <c r="BI187" s="167" t="s">
        <v>83</v>
      </c>
      <c r="BJ187" s="167" t="s">
        <v>90</v>
      </c>
      <c r="BK187" s="167" t="s">
        <v>2067</v>
      </c>
      <c r="BL187" s="167" t="s">
        <v>117</v>
      </c>
      <c r="BM187" s="167">
        <v>1</v>
      </c>
    </row>
    <row r="188" spans="1:65" x14ac:dyDescent="0.35">
      <c r="A188" s="17" t="s">
        <v>5232</v>
      </c>
      <c r="B188" s="167" t="s">
        <v>120</v>
      </c>
      <c r="C188" s="167" t="s">
        <v>7340</v>
      </c>
      <c r="D188" s="167" t="s">
        <v>105</v>
      </c>
      <c r="E188" s="42">
        <v>1</v>
      </c>
      <c r="F188" s="42">
        <v>1</v>
      </c>
      <c r="G188" s="42">
        <v>1</v>
      </c>
      <c r="H188" s="167" t="s">
        <v>7341</v>
      </c>
      <c r="I188" s="167">
        <v>10</v>
      </c>
      <c r="J188" s="167">
        <v>1</v>
      </c>
      <c r="K188" s="167">
        <v>12</v>
      </c>
      <c r="L188" s="167">
        <v>600</v>
      </c>
      <c r="M188" s="167">
        <v>1</v>
      </c>
      <c r="N188" s="167">
        <v>100</v>
      </c>
      <c r="O188" s="167">
        <v>1</v>
      </c>
      <c r="P188" s="167">
        <v>150</v>
      </c>
      <c r="Q188" s="167">
        <v>255</v>
      </c>
      <c r="R188" s="167">
        <v>1</v>
      </c>
      <c r="S188" s="167" t="s">
        <v>116</v>
      </c>
      <c r="T188" s="167" t="s">
        <v>9967</v>
      </c>
      <c r="U188" s="167">
        <v>186</v>
      </c>
      <c r="V188" s="7" t="s">
        <v>224</v>
      </c>
      <c r="W188" s="167">
        <v>0</v>
      </c>
      <c r="X188" s="167">
        <v>0</v>
      </c>
      <c r="Y188" s="167">
        <v>1</v>
      </c>
      <c r="BB188" s="50" t="s">
        <v>2237</v>
      </c>
      <c r="BC188" s="167">
        <v>934</v>
      </c>
      <c r="BD188" s="162" t="s">
        <v>6180</v>
      </c>
      <c r="BE188" s="167" t="s">
        <v>2899</v>
      </c>
      <c r="BF188" s="167" t="s">
        <v>41</v>
      </c>
      <c r="BG188" s="167" t="s">
        <v>116</v>
      </c>
      <c r="BH188" s="167" t="s">
        <v>7369</v>
      </c>
      <c r="BI188" s="167" t="s">
        <v>83</v>
      </c>
      <c r="BJ188" s="167" t="s">
        <v>90</v>
      </c>
      <c r="BK188" s="167" t="s">
        <v>2067</v>
      </c>
      <c r="BL188" s="167" t="s">
        <v>117</v>
      </c>
      <c r="BM188" s="167">
        <v>1</v>
      </c>
    </row>
    <row r="189" spans="1:65" x14ac:dyDescent="0.35">
      <c r="A189" s="17" t="s">
        <v>5226</v>
      </c>
      <c r="B189" s="167" t="s">
        <v>120</v>
      </c>
      <c r="C189" s="167" t="s">
        <v>7340</v>
      </c>
      <c r="D189" s="167" t="s">
        <v>105</v>
      </c>
      <c r="E189" s="42">
        <v>1</v>
      </c>
      <c r="F189" s="42">
        <v>1</v>
      </c>
      <c r="G189" s="42">
        <v>1</v>
      </c>
      <c r="H189" s="167" t="s">
        <v>7341</v>
      </c>
      <c r="I189" s="167">
        <v>10</v>
      </c>
      <c r="J189" s="167">
        <v>1</v>
      </c>
      <c r="K189" s="167">
        <v>12</v>
      </c>
      <c r="L189" s="167">
        <v>600</v>
      </c>
      <c r="M189" s="167">
        <v>1</v>
      </c>
      <c r="N189" s="167">
        <v>100</v>
      </c>
      <c r="O189" s="167">
        <v>1</v>
      </c>
      <c r="P189" s="167">
        <v>150</v>
      </c>
      <c r="Q189" s="167">
        <v>255</v>
      </c>
      <c r="R189" s="167">
        <v>1</v>
      </c>
      <c r="S189" s="167" t="s">
        <v>116</v>
      </c>
      <c r="T189" s="167" t="s">
        <v>9968</v>
      </c>
      <c r="U189" s="167">
        <v>187</v>
      </c>
      <c r="V189" s="7" t="s">
        <v>224</v>
      </c>
      <c r="W189" s="167">
        <v>0</v>
      </c>
      <c r="X189" s="167">
        <v>0</v>
      </c>
      <c r="Y189" s="167">
        <v>1</v>
      </c>
      <c r="BB189" s="50" t="s">
        <v>2238</v>
      </c>
      <c r="BC189" s="167">
        <v>935</v>
      </c>
      <c r="BD189" s="162" t="s">
        <v>6180</v>
      </c>
      <c r="BE189" s="167" t="s">
        <v>2899</v>
      </c>
      <c r="BF189" s="167" t="s">
        <v>41</v>
      </c>
      <c r="BG189" s="167" t="s">
        <v>116</v>
      </c>
      <c r="BH189" s="167" t="s">
        <v>7369</v>
      </c>
      <c r="BI189" s="167" t="s">
        <v>83</v>
      </c>
      <c r="BJ189" s="167" t="s">
        <v>90</v>
      </c>
      <c r="BK189" s="167" t="s">
        <v>2067</v>
      </c>
      <c r="BL189" s="167" t="s">
        <v>117</v>
      </c>
      <c r="BM189" s="167">
        <v>1</v>
      </c>
    </row>
    <row r="190" spans="1:65" x14ac:dyDescent="0.35">
      <c r="A190" s="17" t="s">
        <v>5228</v>
      </c>
      <c r="B190" s="167" t="s">
        <v>120</v>
      </c>
      <c r="C190" s="167" t="s">
        <v>7340</v>
      </c>
      <c r="D190" s="167" t="s">
        <v>105</v>
      </c>
      <c r="E190" s="42">
        <v>1</v>
      </c>
      <c r="F190" s="42">
        <v>1</v>
      </c>
      <c r="G190" s="42">
        <v>1</v>
      </c>
      <c r="H190" s="167" t="s">
        <v>7341</v>
      </c>
      <c r="I190" s="167">
        <v>10</v>
      </c>
      <c r="J190" s="167">
        <v>1</v>
      </c>
      <c r="K190" s="167">
        <v>12</v>
      </c>
      <c r="L190" s="167">
        <v>600</v>
      </c>
      <c r="M190" s="167">
        <v>1</v>
      </c>
      <c r="N190" s="167">
        <v>100</v>
      </c>
      <c r="O190" s="167">
        <v>1</v>
      </c>
      <c r="P190" s="167">
        <v>150</v>
      </c>
      <c r="Q190" s="167">
        <v>255</v>
      </c>
      <c r="R190" s="167">
        <v>1</v>
      </c>
      <c r="S190" s="167" t="s">
        <v>116</v>
      </c>
      <c r="T190" s="167" t="s">
        <v>9969</v>
      </c>
      <c r="U190" s="167">
        <v>188</v>
      </c>
      <c r="V190" s="7" t="s">
        <v>224</v>
      </c>
      <c r="W190" s="167">
        <v>0</v>
      </c>
      <c r="X190" s="167">
        <v>0</v>
      </c>
      <c r="Y190" s="167">
        <v>1</v>
      </c>
      <c r="BB190" s="50" t="s">
        <v>2226</v>
      </c>
      <c r="BC190" s="167">
        <v>936</v>
      </c>
      <c r="BD190" s="162" t="s">
        <v>6180</v>
      </c>
      <c r="BE190" s="167" t="s">
        <v>2899</v>
      </c>
      <c r="BF190" s="167" t="s">
        <v>41</v>
      </c>
      <c r="BG190" s="167" t="s">
        <v>116</v>
      </c>
      <c r="BH190" s="167" t="s">
        <v>7369</v>
      </c>
      <c r="BI190" s="167" t="s">
        <v>83</v>
      </c>
      <c r="BJ190" s="167" t="s">
        <v>90</v>
      </c>
      <c r="BK190" s="167" t="s">
        <v>2067</v>
      </c>
      <c r="BL190" s="167" t="s">
        <v>117</v>
      </c>
      <c r="BM190" s="167">
        <v>1</v>
      </c>
    </row>
    <row r="191" spans="1:65" x14ac:dyDescent="0.35">
      <c r="A191" s="17" t="s">
        <v>5234</v>
      </c>
      <c r="B191" s="167" t="s">
        <v>120</v>
      </c>
      <c r="C191" s="167" t="s">
        <v>7340</v>
      </c>
      <c r="D191" s="167" t="s">
        <v>105</v>
      </c>
      <c r="E191" s="42">
        <v>1</v>
      </c>
      <c r="F191" s="42">
        <v>1</v>
      </c>
      <c r="G191" s="42">
        <v>1</v>
      </c>
      <c r="H191" s="167" t="s">
        <v>7341</v>
      </c>
      <c r="I191" s="167">
        <v>10</v>
      </c>
      <c r="J191" s="167">
        <v>1</v>
      </c>
      <c r="K191" s="167">
        <v>12</v>
      </c>
      <c r="L191" s="167">
        <v>600</v>
      </c>
      <c r="M191" s="167">
        <v>1</v>
      </c>
      <c r="N191" s="167">
        <v>100</v>
      </c>
      <c r="O191" s="167">
        <v>1</v>
      </c>
      <c r="P191" s="167">
        <v>150</v>
      </c>
      <c r="Q191" s="167">
        <v>255</v>
      </c>
      <c r="R191" s="167">
        <v>1</v>
      </c>
      <c r="S191" s="167" t="s">
        <v>116</v>
      </c>
      <c r="T191" s="167" t="s">
        <v>9970</v>
      </c>
      <c r="U191" s="167">
        <v>189</v>
      </c>
      <c r="V191" s="7" t="s">
        <v>224</v>
      </c>
      <c r="W191" s="167">
        <v>0</v>
      </c>
      <c r="X191" s="167">
        <v>0</v>
      </c>
      <c r="Y191" s="167">
        <v>1</v>
      </c>
      <c r="BB191" s="50" t="s">
        <v>2232</v>
      </c>
      <c r="BC191" s="167">
        <v>937</v>
      </c>
      <c r="BD191" s="162" t="s">
        <v>6180</v>
      </c>
      <c r="BE191" s="167" t="s">
        <v>2899</v>
      </c>
      <c r="BF191" s="167" t="s">
        <v>41</v>
      </c>
      <c r="BG191" s="167" t="s">
        <v>116</v>
      </c>
      <c r="BH191" s="167" t="s">
        <v>7369</v>
      </c>
      <c r="BI191" s="167" t="s">
        <v>83</v>
      </c>
      <c r="BJ191" s="167" t="s">
        <v>90</v>
      </c>
      <c r="BK191" s="167" t="s">
        <v>2067</v>
      </c>
      <c r="BL191" s="167" t="s">
        <v>117</v>
      </c>
      <c r="BM191" s="167">
        <v>1</v>
      </c>
    </row>
    <row r="192" spans="1:65" x14ac:dyDescent="0.35">
      <c r="A192" s="17" t="s">
        <v>5236</v>
      </c>
      <c r="B192" s="167" t="s">
        <v>120</v>
      </c>
      <c r="C192" s="167" t="s">
        <v>7340</v>
      </c>
      <c r="D192" s="167" t="s">
        <v>105</v>
      </c>
      <c r="E192" s="42">
        <v>1</v>
      </c>
      <c r="F192" s="42">
        <v>1</v>
      </c>
      <c r="G192" s="42">
        <v>1</v>
      </c>
      <c r="H192" s="167" t="s">
        <v>7341</v>
      </c>
      <c r="I192" s="167">
        <v>10</v>
      </c>
      <c r="J192" s="167">
        <v>1</v>
      </c>
      <c r="K192" s="167">
        <v>12</v>
      </c>
      <c r="L192" s="167">
        <v>600</v>
      </c>
      <c r="M192" s="167">
        <v>1</v>
      </c>
      <c r="N192" s="167">
        <v>100</v>
      </c>
      <c r="O192" s="167">
        <v>1</v>
      </c>
      <c r="P192" s="167">
        <v>150</v>
      </c>
      <c r="Q192" s="167">
        <v>255</v>
      </c>
      <c r="R192" s="167">
        <v>1</v>
      </c>
      <c r="S192" s="167" t="s">
        <v>116</v>
      </c>
      <c r="T192" s="167" t="s">
        <v>9971</v>
      </c>
      <c r="U192" s="167">
        <v>190</v>
      </c>
      <c r="V192" s="7" t="s">
        <v>224</v>
      </c>
      <c r="W192" s="167">
        <v>0</v>
      </c>
      <c r="X192" s="167">
        <v>0</v>
      </c>
      <c r="Y192" s="167">
        <v>1</v>
      </c>
      <c r="BB192" s="50" t="s">
        <v>4915</v>
      </c>
      <c r="BC192" s="167">
        <v>938</v>
      </c>
      <c r="BD192" s="162" t="s">
        <v>6180</v>
      </c>
      <c r="BE192" s="167" t="s">
        <v>2899</v>
      </c>
      <c r="BF192" s="167" t="s">
        <v>41</v>
      </c>
      <c r="BG192" s="167" t="s">
        <v>116</v>
      </c>
      <c r="BH192" s="167" t="s">
        <v>7369</v>
      </c>
      <c r="BI192" s="167" t="s">
        <v>83</v>
      </c>
      <c r="BJ192" s="167" t="s">
        <v>90</v>
      </c>
      <c r="BK192" s="167" t="s">
        <v>2067</v>
      </c>
      <c r="BL192" s="167" t="s">
        <v>117</v>
      </c>
      <c r="BM192" s="167">
        <v>1</v>
      </c>
    </row>
    <row r="193" spans="1:65" x14ac:dyDescent="0.35">
      <c r="A193" s="17" t="s">
        <v>5238</v>
      </c>
      <c r="B193" s="167" t="s">
        <v>120</v>
      </c>
      <c r="C193" s="167" t="s">
        <v>7340</v>
      </c>
      <c r="D193" s="167" t="s">
        <v>105</v>
      </c>
      <c r="E193" s="42">
        <v>1</v>
      </c>
      <c r="F193" s="42">
        <v>1</v>
      </c>
      <c r="G193" s="42">
        <v>1</v>
      </c>
      <c r="H193" s="167" t="s">
        <v>7341</v>
      </c>
      <c r="I193" s="167">
        <v>10</v>
      </c>
      <c r="J193" s="167">
        <v>1</v>
      </c>
      <c r="K193" s="167">
        <v>12</v>
      </c>
      <c r="L193" s="167">
        <v>600</v>
      </c>
      <c r="M193" s="167">
        <v>1</v>
      </c>
      <c r="N193" s="167">
        <v>100</v>
      </c>
      <c r="O193" s="167">
        <v>1</v>
      </c>
      <c r="P193" s="167">
        <v>150</v>
      </c>
      <c r="Q193" s="167">
        <v>255</v>
      </c>
      <c r="R193" s="167">
        <v>1</v>
      </c>
      <c r="S193" s="167" t="s">
        <v>116</v>
      </c>
      <c r="T193" s="167" t="s">
        <v>9972</v>
      </c>
      <c r="U193" s="167">
        <v>191</v>
      </c>
      <c r="V193" s="7" t="s">
        <v>224</v>
      </c>
      <c r="W193" s="167">
        <v>0</v>
      </c>
      <c r="X193" s="167">
        <v>0</v>
      </c>
      <c r="Y193" s="167">
        <v>1</v>
      </c>
      <c r="BB193" s="50" t="s">
        <v>5224</v>
      </c>
      <c r="BC193" s="167">
        <v>939</v>
      </c>
      <c r="BD193" s="162" t="s">
        <v>6180</v>
      </c>
      <c r="BE193" s="167" t="s">
        <v>2899</v>
      </c>
      <c r="BF193" s="167" t="s">
        <v>41</v>
      </c>
      <c r="BG193" s="167" t="s">
        <v>116</v>
      </c>
      <c r="BH193" s="167" t="s">
        <v>7369</v>
      </c>
      <c r="BI193" s="167" t="s">
        <v>83</v>
      </c>
      <c r="BJ193" s="167" t="s">
        <v>90</v>
      </c>
      <c r="BK193" s="167" t="s">
        <v>2067</v>
      </c>
      <c r="BL193" s="167" t="s">
        <v>117</v>
      </c>
      <c r="BM193" s="167">
        <v>1</v>
      </c>
    </row>
    <row r="194" spans="1:65" x14ac:dyDescent="0.35">
      <c r="A194" s="17" t="s">
        <v>5240</v>
      </c>
      <c r="B194" s="167" t="s">
        <v>120</v>
      </c>
      <c r="C194" s="167" t="s">
        <v>7340</v>
      </c>
      <c r="D194" s="167" t="s">
        <v>105</v>
      </c>
      <c r="E194" s="42">
        <v>1</v>
      </c>
      <c r="F194" s="42">
        <v>1</v>
      </c>
      <c r="G194" s="42">
        <v>1</v>
      </c>
      <c r="H194" s="167" t="s">
        <v>7341</v>
      </c>
      <c r="I194" s="167">
        <v>10</v>
      </c>
      <c r="J194" s="167">
        <v>1</v>
      </c>
      <c r="K194" s="167">
        <v>12</v>
      </c>
      <c r="L194" s="167">
        <v>600</v>
      </c>
      <c r="M194" s="167">
        <v>1</v>
      </c>
      <c r="N194" s="167">
        <v>100</v>
      </c>
      <c r="O194" s="167">
        <v>1</v>
      </c>
      <c r="P194" s="167">
        <v>150</v>
      </c>
      <c r="Q194" s="167">
        <v>255</v>
      </c>
      <c r="R194" s="167">
        <v>1</v>
      </c>
      <c r="S194" s="167" t="s">
        <v>116</v>
      </c>
      <c r="T194" s="167" t="s">
        <v>9973</v>
      </c>
      <c r="U194" s="167">
        <v>192</v>
      </c>
      <c r="V194" s="7" t="s">
        <v>224</v>
      </c>
      <c r="W194" s="167">
        <v>0</v>
      </c>
      <c r="X194" s="167">
        <v>0</v>
      </c>
      <c r="Y194" s="167">
        <v>1</v>
      </c>
      <c r="BB194" s="50" t="s">
        <v>4919</v>
      </c>
      <c r="BC194" s="167">
        <v>940</v>
      </c>
      <c r="BD194" s="162" t="s">
        <v>6180</v>
      </c>
      <c r="BE194" s="167" t="s">
        <v>2899</v>
      </c>
      <c r="BF194" s="167" t="s">
        <v>41</v>
      </c>
      <c r="BG194" s="167" t="s">
        <v>116</v>
      </c>
      <c r="BH194" s="167" t="s">
        <v>7369</v>
      </c>
      <c r="BI194" s="167" t="s">
        <v>83</v>
      </c>
      <c r="BJ194" s="167" t="s">
        <v>90</v>
      </c>
      <c r="BK194" s="167" t="s">
        <v>2067</v>
      </c>
      <c r="BL194" s="167" t="s">
        <v>117</v>
      </c>
      <c r="BM194" s="167">
        <v>1</v>
      </c>
    </row>
    <row r="195" spans="1:65" x14ac:dyDescent="0.35">
      <c r="A195" s="17" t="s">
        <v>3225</v>
      </c>
      <c r="B195" s="167" t="s">
        <v>120</v>
      </c>
      <c r="C195" s="167" t="s">
        <v>7340</v>
      </c>
      <c r="D195" s="167" t="s">
        <v>105</v>
      </c>
      <c r="E195" s="42">
        <v>1</v>
      </c>
      <c r="F195" s="42">
        <v>1</v>
      </c>
      <c r="G195" s="42">
        <v>1</v>
      </c>
      <c r="H195" s="167" t="s">
        <v>7341</v>
      </c>
      <c r="I195" s="167">
        <v>10</v>
      </c>
      <c r="J195" s="167">
        <v>1</v>
      </c>
      <c r="K195" s="167">
        <v>12</v>
      </c>
      <c r="L195" s="167">
        <v>600</v>
      </c>
      <c r="M195" s="167">
        <v>1</v>
      </c>
      <c r="N195" s="167">
        <v>100</v>
      </c>
      <c r="O195" s="167">
        <v>1</v>
      </c>
      <c r="P195" s="167">
        <v>150</v>
      </c>
      <c r="Q195" s="167">
        <v>255</v>
      </c>
      <c r="R195" s="167">
        <v>1</v>
      </c>
      <c r="S195" s="167" t="s">
        <v>116</v>
      </c>
      <c r="T195" s="167" t="s">
        <v>9974</v>
      </c>
      <c r="U195" s="167">
        <v>193</v>
      </c>
      <c r="V195" s="7" t="s">
        <v>3224</v>
      </c>
      <c r="W195" s="167">
        <v>0</v>
      </c>
      <c r="X195" s="167">
        <v>0</v>
      </c>
      <c r="Y195" s="167">
        <v>1</v>
      </c>
      <c r="BB195" s="50" t="s">
        <v>4921</v>
      </c>
      <c r="BC195" s="167">
        <v>941</v>
      </c>
      <c r="BD195" s="162" t="s">
        <v>6180</v>
      </c>
      <c r="BE195" s="167" t="s">
        <v>2899</v>
      </c>
      <c r="BF195" s="167" t="s">
        <v>41</v>
      </c>
      <c r="BG195" s="167" t="s">
        <v>116</v>
      </c>
      <c r="BH195" s="167" t="s">
        <v>7369</v>
      </c>
      <c r="BI195" s="167" t="s">
        <v>83</v>
      </c>
      <c r="BJ195" s="167" t="s">
        <v>90</v>
      </c>
      <c r="BK195" s="167" t="s">
        <v>2067</v>
      </c>
      <c r="BL195" s="167" t="s">
        <v>117</v>
      </c>
      <c r="BM195" s="167">
        <v>1</v>
      </c>
    </row>
    <row r="196" spans="1:65" x14ac:dyDescent="0.35">
      <c r="A196" s="17" t="s">
        <v>3222</v>
      </c>
      <c r="B196" s="167" t="s">
        <v>120</v>
      </c>
      <c r="C196" s="167" t="s">
        <v>7340</v>
      </c>
      <c r="D196" s="167" t="s">
        <v>105</v>
      </c>
      <c r="E196" s="42">
        <v>1</v>
      </c>
      <c r="F196" s="42">
        <v>1</v>
      </c>
      <c r="G196" s="42">
        <v>1</v>
      </c>
      <c r="H196" s="167" t="s">
        <v>7341</v>
      </c>
      <c r="I196" s="167">
        <v>10</v>
      </c>
      <c r="J196" s="167">
        <v>1</v>
      </c>
      <c r="K196" s="167">
        <v>12</v>
      </c>
      <c r="L196" s="167">
        <v>600</v>
      </c>
      <c r="M196" s="167">
        <v>1</v>
      </c>
      <c r="N196" s="167">
        <v>100</v>
      </c>
      <c r="O196" s="167">
        <v>1</v>
      </c>
      <c r="P196" s="167">
        <v>150</v>
      </c>
      <c r="Q196" s="167">
        <v>255</v>
      </c>
      <c r="R196" s="167">
        <v>1</v>
      </c>
      <c r="S196" s="167" t="s">
        <v>116</v>
      </c>
      <c r="T196" s="167" t="s">
        <v>9975</v>
      </c>
      <c r="U196" s="167">
        <v>194</v>
      </c>
      <c r="V196" s="7" t="s">
        <v>3221</v>
      </c>
      <c r="W196" s="167">
        <v>0</v>
      </c>
      <c r="X196" s="167">
        <v>0</v>
      </c>
      <c r="Y196" s="167">
        <v>1</v>
      </c>
      <c r="BB196" s="50" t="s">
        <v>4922</v>
      </c>
      <c r="BC196" s="167">
        <v>942</v>
      </c>
      <c r="BD196" s="162" t="s">
        <v>6180</v>
      </c>
      <c r="BE196" s="167" t="s">
        <v>2899</v>
      </c>
      <c r="BF196" s="167" t="s">
        <v>41</v>
      </c>
      <c r="BG196" s="167" t="s">
        <v>116</v>
      </c>
      <c r="BH196" s="167" t="s">
        <v>7369</v>
      </c>
      <c r="BI196" s="167" t="s">
        <v>83</v>
      </c>
      <c r="BJ196" s="167" t="s">
        <v>90</v>
      </c>
      <c r="BK196" s="167" t="s">
        <v>2067</v>
      </c>
      <c r="BL196" s="167" t="s">
        <v>117</v>
      </c>
      <c r="BM196" s="167">
        <v>1</v>
      </c>
    </row>
    <row r="197" spans="1:65" x14ac:dyDescent="0.35">
      <c r="A197" s="17" t="s">
        <v>5054</v>
      </c>
      <c r="B197" s="167" t="s">
        <v>120</v>
      </c>
      <c r="C197" s="167" t="s">
        <v>7340</v>
      </c>
      <c r="D197" s="167" t="s">
        <v>105</v>
      </c>
      <c r="E197" s="42">
        <v>2</v>
      </c>
      <c r="F197" s="42">
        <v>2</v>
      </c>
      <c r="G197" s="42">
        <v>2</v>
      </c>
      <c r="H197" s="167" t="s">
        <v>7341</v>
      </c>
      <c r="I197" s="167">
        <v>10</v>
      </c>
      <c r="J197" s="167">
        <v>1</v>
      </c>
      <c r="K197" s="167">
        <v>12</v>
      </c>
      <c r="L197" s="167">
        <v>600</v>
      </c>
      <c r="M197" s="167">
        <v>1</v>
      </c>
      <c r="N197" s="167">
        <v>100</v>
      </c>
      <c r="O197" s="167">
        <v>1</v>
      </c>
      <c r="P197" s="167">
        <v>150</v>
      </c>
      <c r="Q197" s="167">
        <v>255</v>
      </c>
      <c r="R197" s="167">
        <v>1</v>
      </c>
      <c r="S197" s="167" t="s">
        <v>116</v>
      </c>
      <c r="T197" s="167" t="s">
        <v>9976</v>
      </c>
      <c r="U197" s="167">
        <v>195</v>
      </c>
      <c r="V197" s="7" t="s">
        <v>314</v>
      </c>
      <c r="W197" s="167">
        <v>0</v>
      </c>
      <c r="X197" s="167">
        <v>0</v>
      </c>
      <c r="Y197" s="167">
        <v>1</v>
      </c>
      <c r="BB197" s="50" t="s">
        <v>5264</v>
      </c>
      <c r="BC197" s="167">
        <v>943</v>
      </c>
      <c r="BD197" s="162" t="s">
        <v>6180</v>
      </c>
      <c r="BE197" s="167" t="s">
        <v>2899</v>
      </c>
      <c r="BF197" s="167" t="s">
        <v>41</v>
      </c>
      <c r="BG197" s="167" t="s">
        <v>116</v>
      </c>
      <c r="BH197" s="167" t="s">
        <v>7369</v>
      </c>
      <c r="BI197" s="167" t="s">
        <v>83</v>
      </c>
      <c r="BJ197" s="167" t="s">
        <v>90</v>
      </c>
      <c r="BK197" s="167" t="s">
        <v>2067</v>
      </c>
      <c r="BL197" s="167" t="s">
        <v>117</v>
      </c>
      <c r="BM197" s="167">
        <v>1</v>
      </c>
    </row>
    <row r="198" spans="1:65" x14ac:dyDescent="0.35">
      <c r="A198" s="17" t="s">
        <v>5055</v>
      </c>
      <c r="B198" s="167" t="s">
        <v>120</v>
      </c>
      <c r="C198" s="167" t="s">
        <v>7340</v>
      </c>
      <c r="D198" s="167" t="s">
        <v>105</v>
      </c>
      <c r="E198" s="42">
        <v>2</v>
      </c>
      <c r="F198" s="42">
        <v>2</v>
      </c>
      <c r="G198" s="42">
        <v>2</v>
      </c>
      <c r="H198" s="167" t="s">
        <v>7341</v>
      </c>
      <c r="I198" s="167">
        <v>10</v>
      </c>
      <c r="J198" s="167">
        <v>1</v>
      </c>
      <c r="K198" s="167">
        <v>12</v>
      </c>
      <c r="L198" s="167">
        <v>600</v>
      </c>
      <c r="M198" s="167">
        <v>1</v>
      </c>
      <c r="N198" s="167">
        <v>100</v>
      </c>
      <c r="O198" s="167">
        <v>1</v>
      </c>
      <c r="P198" s="167">
        <v>150</v>
      </c>
      <c r="Q198" s="167">
        <v>255</v>
      </c>
      <c r="R198" s="167">
        <v>1</v>
      </c>
      <c r="S198" s="167" t="s">
        <v>116</v>
      </c>
      <c r="T198" s="167" t="s">
        <v>9977</v>
      </c>
      <c r="U198" s="167">
        <v>196</v>
      </c>
      <c r="V198" s="7" t="s">
        <v>314</v>
      </c>
      <c r="W198" s="167">
        <v>0</v>
      </c>
      <c r="X198" s="167">
        <v>0</v>
      </c>
      <c r="Y198" s="167">
        <v>1</v>
      </c>
      <c r="BB198" s="50" t="s">
        <v>4924</v>
      </c>
      <c r="BC198" s="167">
        <v>944</v>
      </c>
      <c r="BD198" s="162" t="s">
        <v>6180</v>
      </c>
      <c r="BE198" s="167" t="s">
        <v>2899</v>
      </c>
      <c r="BF198" s="167" t="s">
        <v>41</v>
      </c>
      <c r="BG198" s="167" t="s">
        <v>116</v>
      </c>
      <c r="BH198" s="167" t="s">
        <v>7369</v>
      </c>
      <c r="BI198" s="167" t="s">
        <v>83</v>
      </c>
      <c r="BJ198" s="167" t="s">
        <v>90</v>
      </c>
      <c r="BK198" s="167" t="s">
        <v>2067</v>
      </c>
      <c r="BL198" s="167" t="s">
        <v>117</v>
      </c>
      <c r="BM198" s="167">
        <v>1</v>
      </c>
    </row>
    <row r="199" spans="1:65" x14ac:dyDescent="0.35">
      <c r="A199" s="17" t="s">
        <v>5176</v>
      </c>
      <c r="B199" s="167" t="s">
        <v>120</v>
      </c>
      <c r="C199" s="167" t="s">
        <v>7340</v>
      </c>
      <c r="D199" s="167" t="s">
        <v>105</v>
      </c>
      <c r="E199" s="42">
        <v>1</v>
      </c>
      <c r="F199" s="42">
        <v>2</v>
      </c>
      <c r="G199" s="42">
        <v>2</v>
      </c>
      <c r="H199" s="167" t="s">
        <v>7341</v>
      </c>
      <c r="I199" s="167">
        <v>10</v>
      </c>
      <c r="J199" s="167">
        <v>1</v>
      </c>
      <c r="K199" s="167">
        <v>12</v>
      </c>
      <c r="L199" s="167">
        <v>600</v>
      </c>
      <c r="M199" s="167">
        <v>1</v>
      </c>
      <c r="N199" s="167">
        <v>100</v>
      </c>
      <c r="O199" s="167">
        <v>1</v>
      </c>
      <c r="P199" s="167">
        <v>150</v>
      </c>
      <c r="Q199" s="167">
        <v>255</v>
      </c>
      <c r="R199" s="167">
        <v>1</v>
      </c>
      <c r="S199" s="167" t="s">
        <v>116</v>
      </c>
      <c r="T199" s="167" t="s">
        <v>9978</v>
      </c>
      <c r="U199" s="167">
        <v>197</v>
      </c>
      <c r="V199" s="7" t="s">
        <v>5056</v>
      </c>
      <c r="W199" s="167">
        <v>0</v>
      </c>
      <c r="X199" s="167">
        <v>0</v>
      </c>
      <c r="Y199" s="167">
        <v>1</v>
      </c>
      <c r="BB199" s="50" t="s">
        <v>3662</v>
      </c>
      <c r="BC199" s="167">
        <v>945</v>
      </c>
      <c r="BD199" s="263" t="s">
        <v>27</v>
      </c>
      <c r="BE199" s="167" t="s">
        <v>2899</v>
      </c>
      <c r="BF199" s="167" t="s">
        <v>41</v>
      </c>
      <c r="BG199" s="167" t="s">
        <v>116</v>
      </c>
      <c r="BH199" s="167" t="s">
        <v>7369</v>
      </c>
      <c r="BI199" s="167" t="s">
        <v>83</v>
      </c>
      <c r="BJ199" s="167" t="s">
        <v>90</v>
      </c>
      <c r="BK199" s="167" t="s">
        <v>2067</v>
      </c>
      <c r="BL199" s="167" t="s">
        <v>117</v>
      </c>
      <c r="BM199" s="167">
        <v>1</v>
      </c>
    </row>
    <row r="200" spans="1:65" x14ac:dyDescent="0.35">
      <c r="A200" s="17" t="s">
        <v>5180</v>
      </c>
      <c r="B200" s="167" t="s">
        <v>120</v>
      </c>
      <c r="C200" s="167" t="s">
        <v>7340</v>
      </c>
      <c r="D200" s="167" t="s">
        <v>105</v>
      </c>
      <c r="E200" s="42">
        <v>1</v>
      </c>
      <c r="F200" s="42">
        <v>2</v>
      </c>
      <c r="G200" s="42">
        <v>2</v>
      </c>
      <c r="H200" s="167" t="s">
        <v>7341</v>
      </c>
      <c r="I200" s="167">
        <v>10</v>
      </c>
      <c r="J200" s="167">
        <v>1</v>
      </c>
      <c r="K200" s="167">
        <v>12</v>
      </c>
      <c r="L200" s="167">
        <v>600</v>
      </c>
      <c r="M200" s="167">
        <v>1</v>
      </c>
      <c r="N200" s="167">
        <v>100</v>
      </c>
      <c r="O200" s="167">
        <v>1</v>
      </c>
      <c r="P200" s="167">
        <v>150</v>
      </c>
      <c r="Q200" s="167">
        <v>255</v>
      </c>
      <c r="R200" s="167">
        <v>1</v>
      </c>
      <c r="S200" s="167" t="s">
        <v>116</v>
      </c>
      <c r="T200" s="167" t="s">
        <v>9979</v>
      </c>
      <c r="U200" s="167">
        <v>198</v>
      </c>
      <c r="V200" s="7" t="s">
        <v>5056</v>
      </c>
      <c r="W200" s="167">
        <v>0</v>
      </c>
      <c r="X200" s="167">
        <v>0</v>
      </c>
      <c r="Y200" s="167">
        <v>1</v>
      </c>
      <c r="BB200" s="50" t="s">
        <v>3579</v>
      </c>
      <c r="BC200" s="167">
        <v>946</v>
      </c>
      <c r="BD200" s="263" t="s">
        <v>27</v>
      </c>
      <c r="BE200" s="167" t="s">
        <v>2899</v>
      </c>
      <c r="BF200" s="167" t="s">
        <v>41</v>
      </c>
      <c r="BG200" s="167" t="s">
        <v>116</v>
      </c>
      <c r="BH200" s="167" t="s">
        <v>7369</v>
      </c>
      <c r="BI200" s="167" t="s">
        <v>83</v>
      </c>
      <c r="BJ200" s="167" t="s">
        <v>90</v>
      </c>
      <c r="BK200" s="167" t="s">
        <v>2067</v>
      </c>
      <c r="BL200" s="167" t="s">
        <v>117</v>
      </c>
      <c r="BM200" s="167">
        <v>1</v>
      </c>
    </row>
    <row r="201" spans="1:65" x14ac:dyDescent="0.35">
      <c r="A201" s="17" t="s">
        <v>5057</v>
      </c>
      <c r="B201" s="167" t="s">
        <v>120</v>
      </c>
      <c r="C201" s="167" t="s">
        <v>7340</v>
      </c>
      <c r="D201" s="167" t="s">
        <v>105</v>
      </c>
      <c r="E201" s="42">
        <v>1</v>
      </c>
      <c r="F201" s="42">
        <v>2</v>
      </c>
      <c r="G201" s="42">
        <v>2</v>
      </c>
      <c r="H201" s="167" t="s">
        <v>7341</v>
      </c>
      <c r="I201" s="167">
        <v>10</v>
      </c>
      <c r="J201" s="167">
        <v>1</v>
      </c>
      <c r="K201" s="167">
        <v>12</v>
      </c>
      <c r="L201" s="167">
        <v>600</v>
      </c>
      <c r="M201" s="167">
        <v>1</v>
      </c>
      <c r="N201" s="167">
        <v>100</v>
      </c>
      <c r="O201" s="167">
        <v>1</v>
      </c>
      <c r="P201" s="167">
        <v>150</v>
      </c>
      <c r="Q201" s="167">
        <v>255</v>
      </c>
      <c r="R201" s="167">
        <v>1</v>
      </c>
      <c r="S201" s="167" t="s">
        <v>116</v>
      </c>
      <c r="T201" s="167" t="s">
        <v>9980</v>
      </c>
      <c r="U201" s="167">
        <v>199</v>
      </c>
      <c r="V201" s="7" t="s">
        <v>5056</v>
      </c>
      <c r="W201" s="167">
        <v>0</v>
      </c>
      <c r="X201" s="167">
        <v>0</v>
      </c>
      <c r="Y201" s="167">
        <v>1</v>
      </c>
      <c r="BB201" s="50" t="s">
        <v>3660</v>
      </c>
      <c r="BC201" s="167">
        <v>947</v>
      </c>
      <c r="BD201" s="263" t="s">
        <v>27</v>
      </c>
      <c r="BE201" s="167" t="s">
        <v>2899</v>
      </c>
      <c r="BF201" s="167" t="s">
        <v>41</v>
      </c>
      <c r="BG201" s="167" t="s">
        <v>116</v>
      </c>
      <c r="BH201" s="167" t="s">
        <v>7369</v>
      </c>
      <c r="BI201" s="167" t="s">
        <v>83</v>
      </c>
      <c r="BJ201" s="167" t="s">
        <v>90</v>
      </c>
      <c r="BK201" s="167" t="s">
        <v>2067</v>
      </c>
      <c r="BL201" s="167" t="s">
        <v>117</v>
      </c>
      <c r="BM201" s="167">
        <v>1</v>
      </c>
    </row>
    <row r="202" spans="1:65" x14ac:dyDescent="0.35">
      <c r="A202" s="17" t="s">
        <v>5187</v>
      </c>
      <c r="B202" s="167" t="s">
        <v>120</v>
      </c>
      <c r="C202" s="167" t="s">
        <v>7340</v>
      </c>
      <c r="D202" s="167" t="s">
        <v>105</v>
      </c>
      <c r="E202" s="42">
        <v>1</v>
      </c>
      <c r="F202" s="42">
        <v>2</v>
      </c>
      <c r="G202" s="42">
        <v>2</v>
      </c>
      <c r="H202" s="167" t="s">
        <v>7341</v>
      </c>
      <c r="I202" s="167">
        <v>10</v>
      </c>
      <c r="J202" s="167">
        <v>1</v>
      </c>
      <c r="K202" s="167">
        <v>12</v>
      </c>
      <c r="L202" s="167">
        <v>600</v>
      </c>
      <c r="M202" s="167">
        <v>1</v>
      </c>
      <c r="N202" s="167">
        <v>100</v>
      </c>
      <c r="O202" s="167">
        <v>1</v>
      </c>
      <c r="P202" s="167">
        <v>150</v>
      </c>
      <c r="Q202" s="167">
        <v>255</v>
      </c>
      <c r="R202" s="167">
        <v>1</v>
      </c>
      <c r="S202" s="167" t="s">
        <v>116</v>
      </c>
      <c r="T202" s="167" t="s">
        <v>9981</v>
      </c>
      <c r="U202" s="167">
        <v>200</v>
      </c>
      <c r="V202" s="7" t="s">
        <v>5056</v>
      </c>
      <c r="W202" s="167">
        <v>0</v>
      </c>
      <c r="X202" s="167">
        <v>0</v>
      </c>
      <c r="Y202" s="167">
        <v>1</v>
      </c>
      <c r="BB202" s="50" t="s">
        <v>3658</v>
      </c>
      <c r="BC202" s="167">
        <v>948</v>
      </c>
      <c r="BD202" s="263" t="s">
        <v>27</v>
      </c>
      <c r="BE202" s="167" t="s">
        <v>2899</v>
      </c>
      <c r="BF202" s="167" t="s">
        <v>41</v>
      </c>
      <c r="BG202" s="167" t="s">
        <v>116</v>
      </c>
      <c r="BH202" s="167" t="s">
        <v>7369</v>
      </c>
      <c r="BI202" s="167" t="s">
        <v>83</v>
      </c>
      <c r="BJ202" s="167" t="s">
        <v>90</v>
      </c>
      <c r="BK202" s="167" t="s">
        <v>2067</v>
      </c>
      <c r="BL202" s="167" t="s">
        <v>117</v>
      </c>
      <c r="BM202" s="167">
        <v>1</v>
      </c>
    </row>
    <row r="203" spans="1:65" x14ac:dyDescent="0.35">
      <c r="A203" s="17" t="s">
        <v>5058</v>
      </c>
      <c r="B203" s="167" t="s">
        <v>120</v>
      </c>
      <c r="C203" s="167" t="s">
        <v>7340</v>
      </c>
      <c r="D203" s="167" t="s">
        <v>105</v>
      </c>
      <c r="E203" s="42">
        <v>2</v>
      </c>
      <c r="F203" s="42">
        <v>2</v>
      </c>
      <c r="G203" s="42">
        <v>2</v>
      </c>
      <c r="H203" s="167" t="s">
        <v>7341</v>
      </c>
      <c r="I203" s="167">
        <v>10</v>
      </c>
      <c r="J203" s="167">
        <v>1</v>
      </c>
      <c r="K203" s="167">
        <v>12</v>
      </c>
      <c r="L203" s="167">
        <v>600</v>
      </c>
      <c r="M203" s="167">
        <v>1</v>
      </c>
      <c r="N203" s="167">
        <v>100</v>
      </c>
      <c r="O203" s="167">
        <v>1</v>
      </c>
      <c r="P203" s="167">
        <v>150</v>
      </c>
      <c r="Q203" s="167">
        <v>255</v>
      </c>
      <c r="R203" s="167">
        <v>1</v>
      </c>
      <c r="S203" s="167" t="s">
        <v>116</v>
      </c>
      <c r="T203" s="167" t="s">
        <v>9982</v>
      </c>
      <c r="U203" s="167">
        <v>201</v>
      </c>
      <c r="V203" s="7" t="s">
        <v>314</v>
      </c>
      <c r="W203" s="167">
        <v>0</v>
      </c>
      <c r="X203" s="167">
        <v>0</v>
      </c>
      <c r="Y203" s="167">
        <v>1</v>
      </c>
      <c r="BB203" s="50" t="s">
        <v>3580</v>
      </c>
      <c r="BC203" s="167">
        <v>949</v>
      </c>
      <c r="BD203" s="263" t="s">
        <v>27</v>
      </c>
      <c r="BE203" s="167" t="s">
        <v>2899</v>
      </c>
      <c r="BF203" s="167" t="s">
        <v>41</v>
      </c>
      <c r="BG203" s="167" t="s">
        <v>116</v>
      </c>
      <c r="BH203" s="167" t="s">
        <v>7369</v>
      </c>
      <c r="BI203" s="167" t="s">
        <v>83</v>
      </c>
      <c r="BJ203" s="167" t="s">
        <v>90</v>
      </c>
      <c r="BK203" s="167" t="s">
        <v>2067</v>
      </c>
      <c r="BL203" s="167" t="s">
        <v>117</v>
      </c>
      <c r="BM203" s="167">
        <v>1</v>
      </c>
    </row>
    <row r="204" spans="1:65" x14ac:dyDescent="0.35">
      <c r="A204" s="17" t="s">
        <v>5059</v>
      </c>
      <c r="B204" s="167" t="s">
        <v>120</v>
      </c>
      <c r="C204" s="167" t="s">
        <v>7340</v>
      </c>
      <c r="D204" s="167" t="s">
        <v>105</v>
      </c>
      <c r="E204" s="42">
        <v>2</v>
      </c>
      <c r="F204" s="42">
        <v>2</v>
      </c>
      <c r="G204" s="42">
        <v>2</v>
      </c>
      <c r="H204" s="167" t="s">
        <v>7341</v>
      </c>
      <c r="I204" s="167">
        <v>10</v>
      </c>
      <c r="J204" s="167">
        <v>1</v>
      </c>
      <c r="K204" s="167">
        <v>12</v>
      </c>
      <c r="L204" s="167">
        <v>600</v>
      </c>
      <c r="M204" s="167">
        <v>1</v>
      </c>
      <c r="N204" s="167">
        <v>100</v>
      </c>
      <c r="O204" s="167">
        <v>1</v>
      </c>
      <c r="P204" s="167">
        <v>150</v>
      </c>
      <c r="Q204" s="167">
        <v>255</v>
      </c>
      <c r="R204" s="167">
        <v>1</v>
      </c>
      <c r="S204" s="167" t="s">
        <v>116</v>
      </c>
      <c r="T204" s="167" t="s">
        <v>9983</v>
      </c>
      <c r="U204" s="167">
        <v>202</v>
      </c>
      <c r="V204" s="7" t="s">
        <v>314</v>
      </c>
      <c r="W204" s="167">
        <v>0</v>
      </c>
      <c r="X204" s="167">
        <v>0</v>
      </c>
      <c r="Y204" s="167">
        <v>1</v>
      </c>
      <c r="BB204" s="50" t="s">
        <v>3641</v>
      </c>
      <c r="BC204" s="167">
        <v>950</v>
      </c>
      <c r="BD204" s="263" t="s">
        <v>27</v>
      </c>
      <c r="BE204" s="167" t="s">
        <v>2899</v>
      </c>
      <c r="BF204" s="167" t="s">
        <v>41</v>
      </c>
      <c r="BG204" s="167" t="s">
        <v>116</v>
      </c>
      <c r="BH204" s="167" t="s">
        <v>7369</v>
      </c>
      <c r="BI204" s="167" t="s">
        <v>83</v>
      </c>
      <c r="BJ204" s="167" t="s">
        <v>90</v>
      </c>
      <c r="BK204" s="167" t="s">
        <v>2067</v>
      </c>
      <c r="BL204" s="167" t="s">
        <v>117</v>
      </c>
      <c r="BM204" s="167">
        <v>1</v>
      </c>
    </row>
    <row r="205" spans="1:65" x14ac:dyDescent="0.35">
      <c r="A205" s="17" t="s">
        <v>5060</v>
      </c>
      <c r="B205" s="167" t="s">
        <v>120</v>
      </c>
      <c r="C205" s="167" t="s">
        <v>7340</v>
      </c>
      <c r="D205" s="167" t="s">
        <v>105</v>
      </c>
      <c r="E205" s="42">
        <v>2</v>
      </c>
      <c r="F205" s="42">
        <v>2</v>
      </c>
      <c r="G205" s="42">
        <v>2</v>
      </c>
      <c r="H205" s="167" t="s">
        <v>7341</v>
      </c>
      <c r="I205" s="167">
        <v>10</v>
      </c>
      <c r="J205" s="167">
        <v>1</v>
      </c>
      <c r="K205" s="167">
        <v>12</v>
      </c>
      <c r="L205" s="167">
        <v>600</v>
      </c>
      <c r="M205" s="167">
        <v>1</v>
      </c>
      <c r="N205" s="167">
        <v>100</v>
      </c>
      <c r="O205" s="167">
        <v>1</v>
      </c>
      <c r="P205" s="167">
        <v>150</v>
      </c>
      <c r="Q205" s="167">
        <v>255</v>
      </c>
      <c r="R205" s="167">
        <v>1</v>
      </c>
      <c r="S205" s="167" t="s">
        <v>116</v>
      </c>
      <c r="T205" s="167" t="s">
        <v>9984</v>
      </c>
      <c r="U205" s="167">
        <v>203</v>
      </c>
      <c r="V205" s="7" t="s">
        <v>314</v>
      </c>
      <c r="W205" s="167">
        <v>0</v>
      </c>
      <c r="X205" s="167">
        <v>0</v>
      </c>
      <c r="Y205" s="167">
        <v>1</v>
      </c>
      <c r="BB205" s="50" t="s">
        <v>3581</v>
      </c>
      <c r="BC205" s="167">
        <v>951</v>
      </c>
      <c r="BD205" s="263" t="s">
        <v>27</v>
      </c>
      <c r="BE205" s="167" t="s">
        <v>2899</v>
      </c>
      <c r="BF205" s="167" t="s">
        <v>41</v>
      </c>
      <c r="BG205" s="167" t="s">
        <v>116</v>
      </c>
      <c r="BH205" s="167" t="s">
        <v>7369</v>
      </c>
      <c r="BI205" s="167" t="s">
        <v>83</v>
      </c>
      <c r="BJ205" s="167" t="s">
        <v>90</v>
      </c>
      <c r="BK205" s="167" t="s">
        <v>2067</v>
      </c>
      <c r="BL205" s="167" t="s">
        <v>117</v>
      </c>
      <c r="BM205" s="167">
        <v>1</v>
      </c>
    </row>
    <row r="206" spans="1:65" x14ac:dyDescent="0.35">
      <c r="A206" s="17" t="s">
        <v>5061</v>
      </c>
      <c r="B206" s="167" t="s">
        <v>120</v>
      </c>
      <c r="C206" s="167" t="s">
        <v>7340</v>
      </c>
      <c r="D206" s="167" t="s">
        <v>105</v>
      </c>
      <c r="E206" s="42">
        <v>1</v>
      </c>
      <c r="F206" s="42">
        <v>2</v>
      </c>
      <c r="G206" s="42">
        <v>2</v>
      </c>
      <c r="H206" s="167" t="s">
        <v>7341</v>
      </c>
      <c r="I206" s="167">
        <v>10</v>
      </c>
      <c r="J206" s="167">
        <v>1</v>
      </c>
      <c r="K206" s="167">
        <v>12</v>
      </c>
      <c r="L206" s="167">
        <v>600</v>
      </c>
      <c r="M206" s="167">
        <v>1</v>
      </c>
      <c r="N206" s="167">
        <v>100</v>
      </c>
      <c r="O206" s="167">
        <v>1</v>
      </c>
      <c r="P206" s="167">
        <v>150</v>
      </c>
      <c r="Q206" s="167">
        <v>255</v>
      </c>
      <c r="R206" s="167">
        <v>1</v>
      </c>
      <c r="S206" s="167" t="s">
        <v>116</v>
      </c>
      <c r="T206" s="167" t="s">
        <v>9985</v>
      </c>
      <c r="U206" s="167">
        <v>204</v>
      </c>
      <c r="V206" s="7" t="s">
        <v>5056</v>
      </c>
      <c r="W206" s="167">
        <v>0</v>
      </c>
      <c r="X206" s="167">
        <v>0</v>
      </c>
      <c r="Y206" s="167">
        <v>1</v>
      </c>
      <c r="BB206" s="50" t="s">
        <v>3643</v>
      </c>
      <c r="BC206" s="167">
        <v>952</v>
      </c>
      <c r="BD206" s="263" t="s">
        <v>27</v>
      </c>
      <c r="BE206" s="167" t="s">
        <v>2899</v>
      </c>
      <c r="BF206" s="167" t="s">
        <v>41</v>
      </c>
      <c r="BG206" s="167" t="s">
        <v>116</v>
      </c>
      <c r="BH206" s="167" t="s">
        <v>7369</v>
      </c>
      <c r="BI206" s="167" t="s">
        <v>83</v>
      </c>
      <c r="BJ206" s="167" t="s">
        <v>90</v>
      </c>
      <c r="BK206" s="167" t="s">
        <v>2067</v>
      </c>
      <c r="BL206" s="167" t="s">
        <v>117</v>
      </c>
      <c r="BM206" s="167">
        <v>1</v>
      </c>
    </row>
    <row r="207" spans="1:65" x14ac:dyDescent="0.35">
      <c r="A207" s="17" t="s">
        <v>5062</v>
      </c>
      <c r="B207" s="167" t="s">
        <v>120</v>
      </c>
      <c r="C207" s="167" t="s">
        <v>7340</v>
      </c>
      <c r="D207" s="167" t="s">
        <v>105</v>
      </c>
      <c r="E207" s="42">
        <v>1</v>
      </c>
      <c r="F207" s="42">
        <v>2</v>
      </c>
      <c r="G207" s="42">
        <v>2</v>
      </c>
      <c r="H207" s="167" t="s">
        <v>7341</v>
      </c>
      <c r="I207" s="167">
        <v>10</v>
      </c>
      <c r="J207" s="167">
        <v>1</v>
      </c>
      <c r="K207" s="167">
        <v>12</v>
      </c>
      <c r="L207" s="167">
        <v>600</v>
      </c>
      <c r="M207" s="167">
        <v>1</v>
      </c>
      <c r="N207" s="167">
        <v>100</v>
      </c>
      <c r="O207" s="167">
        <v>1</v>
      </c>
      <c r="P207" s="167">
        <v>150</v>
      </c>
      <c r="Q207" s="167">
        <v>255</v>
      </c>
      <c r="R207" s="167">
        <v>1</v>
      </c>
      <c r="S207" s="167" t="s">
        <v>116</v>
      </c>
      <c r="T207" s="167" t="s">
        <v>9986</v>
      </c>
      <c r="U207" s="167">
        <v>205</v>
      </c>
      <c r="V207" s="7" t="s">
        <v>5056</v>
      </c>
      <c r="W207" s="167">
        <v>0</v>
      </c>
      <c r="X207" s="167">
        <v>0</v>
      </c>
      <c r="Y207" s="167">
        <v>1</v>
      </c>
      <c r="BB207" s="50" t="s">
        <v>3768</v>
      </c>
      <c r="BC207" s="167">
        <v>953</v>
      </c>
      <c r="BD207" s="263" t="s">
        <v>27</v>
      </c>
      <c r="BE207" s="167" t="s">
        <v>2899</v>
      </c>
      <c r="BF207" s="167" t="s">
        <v>41</v>
      </c>
      <c r="BG207" s="167" t="s">
        <v>116</v>
      </c>
      <c r="BH207" s="167" t="s">
        <v>7369</v>
      </c>
      <c r="BI207" s="167" t="s">
        <v>83</v>
      </c>
      <c r="BJ207" s="167" t="s">
        <v>90</v>
      </c>
      <c r="BK207" s="167" t="s">
        <v>2067</v>
      </c>
      <c r="BL207" s="167" t="s">
        <v>117</v>
      </c>
      <c r="BM207" s="167">
        <v>1</v>
      </c>
    </row>
    <row r="208" spans="1:65" x14ac:dyDescent="0.35">
      <c r="A208" s="17" t="s">
        <v>5063</v>
      </c>
      <c r="B208" s="167" t="s">
        <v>120</v>
      </c>
      <c r="C208" s="167" t="s">
        <v>7340</v>
      </c>
      <c r="D208" s="167" t="s">
        <v>105</v>
      </c>
      <c r="E208" s="42">
        <v>1</v>
      </c>
      <c r="F208" s="42">
        <v>2</v>
      </c>
      <c r="G208" s="42">
        <v>2</v>
      </c>
      <c r="H208" s="167" t="s">
        <v>7341</v>
      </c>
      <c r="I208" s="167">
        <v>10</v>
      </c>
      <c r="J208" s="167">
        <v>1</v>
      </c>
      <c r="K208" s="167">
        <v>12</v>
      </c>
      <c r="L208" s="167">
        <v>600</v>
      </c>
      <c r="M208" s="167">
        <v>1</v>
      </c>
      <c r="N208" s="167">
        <v>100</v>
      </c>
      <c r="O208" s="167">
        <v>1</v>
      </c>
      <c r="P208" s="167">
        <v>150</v>
      </c>
      <c r="Q208" s="167">
        <v>255</v>
      </c>
      <c r="R208" s="167">
        <v>1</v>
      </c>
      <c r="S208" s="167" t="s">
        <v>116</v>
      </c>
      <c r="T208" s="167" t="s">
        <v>9987</v>
      </c>
      <c r="U208" s="167">
        <v>206</v>
      </c>
      <c r="V208" s="7" t="s">
        <v>5056</v>
      </c>
      <c r="W208" s="167">
        <v>0</v>
      </c>
      <c r="X208" s="167">
        <v>0</v>
      </c>
      <c r="Y208" s="167">
        <v>1</v>
      </c>
      <c r="BB208" s="244" t="s">
        <v>6189</v>
      </c>
      <c r="BC208" s="167">
        <v>954</v>
      </c>
      <c r="BD208" s="107" t="s">
        <v>6344</v>
      </c>
      <c r="BE208" s="167" t="s">
        <v>2899</v>
      </c>
      <c r="BF208" s="167" t="s">
        <v>41</v>
      </c>
      <c r="BG208" s="167" t="s">
        <v>116</v>
      </c>
      <c r="BH208" s="167" t="s">
        <v>7369</v>
      </c>
      <c r="BI208" s="167" t="s">
        <v>83</v>
      </c>
      <c r="BJ208" s="167" t="s">
        <v>90</v>
      </c>
      <c r="BK208" s="167" t="s">
        <v>2067</v>
      </c>
      <c r="BL208" s="167" t="s">
        <v>117</v>
      </c>
      <c r="BM208" s="167">
        <v>1</v>
      </c>
    </row>
    <row r="209" spans="1:65" x14ac:dyDescent="0.35">
      <c r="A209" s="17" t="s">
        <v>5064</v>
      </c>
      <c r="B209" s="167" t="s">
        <v>120</v>
      </c>
      <c r="C209" s="167" t="s">
        <v>7340</v>
      </c>
      <c r="D209" s="167" t="s">
        <v>105</v>
      </c>
      <c r="E209" s="42">
        <v>1</v>
      </c>
      <c r="F209" s="42">
        <v>2</v>
      </c>
      <c r="G209" s="42">
        <v>2</v>
      </c>
      <c r="H209" s="167" t="s">
        <v>7341</v>
      </c>
      <c r="I209" s="167">
        <v>10</v>
      </c>
      <c r="J209" s="167">
        <v>1</v>
      </c>
      <c r="K209" s="167">
        <v>12</v>
      </c>
      <c r="L209" s="167">
        <v>600</v>
      </c>
      <c r="M209" s="167">
        <v>1</v>
      </c>
      <c r="N209" s="167">
        <v>100</v>
      </c>
      <c r="O209" s="167">
        <v>1</v>
      </c>
      <c r="P209" s="167">
        <v>150</v>
      </c>
      <c r="Q209" s="167">
        <v>255</v>
      </c>
      <c r="R209" s="167">
        <v>1</v>
      </c>
      <c r="S209" s="167" t="s">
        <v>116</v>
      </c>
      <c r="T209" s="167" t="s">
        <v>9988</v>
      </c>
      <c r="U209" s="167">
        <v>207</v>
      </c>
      <c r="V209" s="7" t="s">
        <v>5056</v>
      </c>
      <c r="W209" s="167">
        <v>0</v>
      </c>
      <c r="X209" s="167">
        <v>0</v>
      </c>
      <c r="Y209" s="167">
        <v>1</v>
      </c>
      <c r="BB209" s="244" t="s">
        <v>6191</v>
      </c>
      <c r="BC209" s="167">
        <v>955</v>
      </c>
      <c r="BD209" s="107" t="s">
        <v>6344</v>
      </c>
      <c r="BE209" s="167" t="s">
        <v>2899</v>
      </c>
      <c r="BF209" s="167" t="s">
        <v>41</v>
      </c>
      <c r="BG209" s="167" t="s">
        <v>116</v>
      </c>
      <c r="BH209" s="167" t="s">
        <v>7369</v>
      </c>
      <c r="BI209" s="167" t="s">
        <v>83</v>
      </c>
      <c r="BJ209" s="167" t="s">
        <v>90</v>
      </c>
      <c r="BK209" s="167" t="s">
        <v>2067</v>
      </c>
      <c r="BL209" s="167" t="s">
        <v>117</v>
      </c>
      <c r="BM209" s="167">
        <v>1</v>
      </c>
    </row>
    <row r="210" spans="1:65" x14ac:dyDescent="0.35">
      <c r="A210" s="17" t="s">
        <v>5065</v>
      </c>
      <c r="B210" s="167" t="s">
        <v>120</v>
      </c>
      <c r="C210" s="167" t="s">
        <v>7340</v>
      </c>
      <c r="D210" s="167" t="s">
        <v>105</v>
      </c>
      <c r="E210" s="42">
        <v>2</v>
      </c>
      <c r="F210" s="42">
        <v>2</v>
      </c>
      <c r="G210" s="42">
        <v>2</v>
      </c>
      <c r="H210" s="167" t="s">
        <v>7341</v>
      </c>
      <c r="I210" s="167">
        <v>10</v>
      </c>
      <c r="J210" s="167">
        <v>1</v>
      </c>
      <c r="K210" s="167">
        <v>12</v>
      </c>
      <c r="L210" s="167">
        <v>600</v>
      </c>
      <c r="M210" s="167">
        <v>1</v>
      </c>
      <c r="N210" s="167">
        <v>100</v>
      </c>
      <c r="O210" s="167">
        <v>1</v>
      </c>
      <c r="P210" s="167">
        <v>150</v>
      </c>
      <c r="Q210" s="167">
        <v>255</v>
      </c>
      <c r="R210" s="167">
        <v>1</v>
      </c>
      <c r="S210" s="167" t="s">
        <v>116</v>
      </c>
      <c r="T210" s="167" t="s">
        <v>9989</v>
      </c>
      <c r="U210" s="167">
        <v>208</v>
      </c>
      <c r="V210" s="7" t="s">
        <v>314</v>
      </c>
      <c r="W210" s="167">
        <v>0</v>
      </c>
      <c r="X210" s="167">
        <v>0</v>
      </c>
      <c r="Y210" s="167">
        <v>1</v>
      </c>
      <c r="BB210" s="244" t="s">
        <v>6192</v>
      </c>
      <c r="BC210" s="167">
        <v>956</v>
      </c>
      <c r="BD210" s="107" t="s">
        <v>6344</v>
      </c>
      <c r="BE210" s="167" t="s">
        <v>2899</v>
      </c>
      <c r="BF210" s="167" t="s">
        <v>41</v>
      </c>
      <c r="BG210" s="167" t="s">
        <v>116</v>
      </c>
      <c r="BH210" s="167" t="s">
        <v>7369</v>
      </c>
      <c r="BI210" s="167" t="s">
        <v>83</v>
      </c>
      <c r="BJ210" s="167" t="s">
        <v>90</v>
      </c>
      <c r="BK210" s="167" t="s">
        <v>2067</v>
      </c>
      <c r="BL210" s="167" t="s">
        <v>117</v>
      </c>
      <c r="BM210" s="167">
        <v>1</v>
      </c>
    </row>
    <row r="211" spans="1:65" x14ac:dyDescent="0.35">
      <c r="A211" s="17" t="s">
        <v>5145</v>
      </c>
      <c r="B211" s="167" t="s">
        <v>120</v>
      </c>
      <c r="C211" s="167" t="s">
        <v>7340</v>
      </c>
      <c r="D211" s="167" t="s">
        <v>105</v>
      </c>
      <c r="E211" s="42">
        <v>3</v>
      </c>
      <c r="F211" s="42">
        <v>1</v>
      </c>
      <c r="G211" s="42">
        <v>1</v>
      </c>
      <c r="H211" s="167" t="s">
        <v>7341</v>
      </c>
      <c r="I211" s="167">
        <v>10</v>
      </c>
      <c r="J211" s="167">
        <v>1</v>
      </c>
      <c r="K211" s="167">
        <v>12</v>
      </c>
      <c r="L211" s="167">
        <v>600</v>
      </c>
      <c r="M211" s="167">
        <v>1</v>
      </c>
      <c r="N211" s="167">
        <v>100</v>
      </c>
      <c r="O211" s="167">
        <v>1</v>
      </c>
      <c r="P211" s="167">
        <v>150</v>
      </c>
      <c r="Q211" s="167">
        <v>255</v>
      </c>
      <c r="R211" s="167">
        <v>1</v>
      </c>
      <c r="S211" s="167" t="s">
        <v>116</v>
      </c>
      <c r="T211" s="167" t="s">
        <v>9990</v>
      </c>
      <c r="U211" s="167">
        <v>209</v>
      </c>
      <c r="V211" s="7" t="s">
        <v>3229</v>
      </c>
      <c r="W211" s="167">
        <v>0</v>
      </c>
      <c r="X211" s="167">
        <v>0</v>
      </c>
      <c r="Y211" s="167">
        <v>1</v>
      </c>
      <c r="BB211" s="244" t="s">
        <v>6190</v>
      </c>
      <c r="BC211" s="167">
        <v>957</v>
      </c>
      <c r="BD211" s="107" t="s">
        <v>6344</v>
      </c>
      <c r="BE211" s="167" t="s">
        <v>2899</v>
      </c>
      <c r="BF211" s="167" t="s">
        <v>41</v>
      </c>
      <c r="BG211" s="167" t="s">
        <v>116</v>
      </c>
      <c r="BH211" s="167" t="s">
        <v>7369</v>
      </c>
      <c r="BI211" s="167" t="s">
        <v>83</v>
      </c>
      <c r="BJ211" s="167" t="s">
        <v>90</v>
      </c>
      <c r="BK211" s="167" t="s">
        <v>2067</v>
      </c>
      <c r="BL211" s="167" t="s">
        <v>117</v>
      </c>
      <c r="BM211" s="167">
        <v>1</v>
      </c>
    </row>
    <row r="212" spans="1:65" x14ac:dyDescent="0.35">
      <c r="A212" s="17" t="s">
        <v>5215</v>
      </c>
      <c r="B212" s="167" t="s">
        <v>120</v>
      </c>
      <c r="C212" s="167" t="s">
        <v>7340</v>
      </c>
      <c r="D212" s="167" t="s">
        <v>105</v>
      </c>
      <c r="E212" s="42">
        <v>3</v>
      </c>
      <c r="F212" s="42">
        <v>1</v>
      </c>
      <c r="G212" s="42">
        <v>1</v>
      </c>
      <c r="H212" s="167" t="s">
        <v>7341</v>
      </c>
      <c r="I212" s="167">
        <v>10</v>
      </c>
      <c r="J212" s="167">
        <v>1</v>
      </c>
      <c r="K212" s="167">
        <v>12</v>
      </c>
      <c r="L212" s="167">
        <v>600</v>
      </c>
      <c r="M212" s="167">
        <v>1</v>
      </c>
      <c r="N212" s="167">
        <v>100</v>
      </c>
      <c r="O212" s="167">
        <v>1</v>
      </c>
      <c r="P212" s="167">
        <v>150</v>
      </c>
      <c r="Q212" s="167">
        <v>255</v>
      </c>
      <c r="R212" s="167">
        <v>1</v>
      </c>
      <c r="S212" s="167" t="s">
        <v>116</v>
      </c>
      <c r="T212" s="167" t="s">
        <v>9991</v>
      </c>
      <c r="U212" s="167">
        <v>210</v>
      </c>
      <c r="V212" s="7" t="s">
        <v>3229</v>
      </c>
      <c r="W212" s="167">
        <v>0</v>
      </c>
      <c r="X212" s="167">
        <v>0</v>
      </c>
      <c r="Y212" s="167">
        <v>1</v>
      </c>
      <c r="BB212" s="50" t="s">
        <v>5808</v>
      </c>
      <c r="BC212" s="167">
        <v>958</v>
      </c>
      <c r="BD212" s="107" t="s">
        <v>5088</v>
      </c>
      <c r="BE212" s="167" t="s">
        <v>2899</v>
      </c>
      <c r="BF212" s="167" t="s">
        <v>41</v>
      </c>
      <c r="BG212" s="167" t="s">
        <v>116</v>
      </c>
      <c r="BH212" s="167" t="s">
        <v>7369</v>
      </c>
      <c r="BI212" s="167" t="s">
        <v>83</v>
      </c>
      <c r="BJ212" s="167" t="s">
        <v>90</v>
      </c>
      <c r="BK212" s="167" t="s">
        <v>2067</v>
      </c>
      <c r="BL212" s="167" t="s">
        <v>117</v>
      </c>
      <c r="BM212" s="167">
        <v>1</v>
      </c>
    </row>
    <row r="213" spans="1:65" x14ac:dyDescent="0.35">
      <c r="A213" s="17" t="s">
        <v>5153</v>
      </c>
      <c r="B213" s="167" t="s">
        <v>120</v>
      </c>
      <c r="C213" s="167" t="s">
        <v>7340</v>
      </c>
      <c r="D213" s="167" t="s">
        <v>105</v>
      </c>
      <c r="E213" s="42">
        <v>3</v>
      </c>
      <c r="F213" s="42">
        <v>1</v>
      </c>
      <c r="G213" s="42">
        <v>1</v>
      </c>
      <c r="H213" s="167" t="s">
        <v>7341</v>
      </c>
      <c r="I213" s="167">
        <v>10</v>
      </c>
      <c r="J213" s="167">
        <v>1</v>
      </c>
      <c r="K213" s="167">
        <v>12</v>
      </c>
      <c r="L213" s="167">
        <v>600</v>
      </c>
      <c r="M213" s="167">
        <v>1</v>
      </c>
      <c r="N213" s="167">
        <v>100</v>
      </c>
      <c r="O213" s="167">
        <v>1</v>
      </c>
      <c r="P213" s="167">
        <v>150</v>
      </c>
      <c r="Q213" s="167">
        <v>255</v>
      </c>
      <c r="R213" s="167">
        <v>1</v>
      </c>
      <c r="S213" s="167" t="s">
        <v>116</v>
      </c>
      <c r="T213" s="167" t="s">
        <v>9992</v>
      </c>
      <c r="U213" s="167">
        <v>211</v>
      </c>
      <c r="V213" s="7" t="s">
        <v>3219</v>
      </c>
      <c r="W213" s="167">
        <v>0</v>
      </c>
      <c r="X213" s="167">
        <v>0</v>
      </c>
      <c r="Y213" s="167">
        <v>1</v>
      </c>
      <c r="BB213" s="50" t="s">
        <v>5810</v>
      </c>
      <c r="BC213" s="167">
        <v>959</v>
      </c>
      <c r="BD213" s="107" t="s">
        <v>5088</v>
      </c>
      <c r="BE213" s="167" t="s">
        <v>2899</v>
      </c>
      <c r="BF213" s="167" t="s">
        <v>41</v>
      </c>
      <c r="BG213" s="167" t="s">
        <v>116</v>
      </c>
      <c r="BH213" s="167" t="s">
        <v>7369</v>
      </c>
      <c r="BI213" s="167" t="s">
        <v>83</v>
      </c>
      <c r="BJ213" s="167" t="s">
        <v>90</v>
      </c>
      <c r="BK213" s="167" t="s">
        <v>2067</v>
      </c>
      <c r="BL213" s="167" t="s">
        <v>117</v>
      </c>
      <c r="BM213" s="167">
        <v>1</v>
      </c>
    </row>
    <row r="214" spans="1:65" x14ac:dyDescent="0.35">
      <c r="A214" s="17" t="s">
        <v>6595</v>
      </c>
      <c r="B214" s="167" t="s">
        <v>120</v>
      </c>
      <c r="C214" s="167" t="s">
        <v>7340</v>
      </c>
      <c r="D214" s="167" t="s">
        <v>105</v>
      </c>
      <c r="E214" s="42">
        <v>3</v>
      </c>
      <c r="F214" s="42">
        <v>1</v>
      </c>
      <c r="G214" s="42">
        <v>1</v>
      </c>
      <c r="H214" s="167" t="s">
        <v>7341</v>
      </c>
      <c r="I214" s="167">
        <v>10</v>
      </c>
      <c r="J214" s="167">
        <v>1</v>
      </c>
      <c r="K214" s="167">
        <v>12</v>
      </c>
      <c r="L214" s="167">
        <v>600</v>
      </c>
      <c r="M214" s="167">
        <v>1</v>
      </c>
      <c r="N214" s="167">
        <v>100</v>
      </c>
      <c r="O214" s="167">
        <v>1</v>
      </c>
      <c r="P214" s="167">
        <v>150</v>
      </c>
      <c r="Q214" s="167">
        <v>255</v>
      </c>
      <c r="R214" s="167">
        <v>1</v>
      </c>
      <c r="S214" s="167" t="s">
        <v>116</v>
      </c>
      <c r="T214" s="167" t="s">
        <v>9993</v>
      </c>
      <c r="U214" s="167">
        <v>212</v>
      </c>
      <c r="V214" s="7" t="s">
        <v>3230</v>
      </c>
      <c r="W214" s="167">
        <v>0</v>
      </c>
      <c r="X214" s="167">
        <v>0</v>
      </c>
      <c r="Y214" s="167">
        <v>1</v>
      </c>
      <c r="BB214" s="50" t="s">
        <v>5860</v>
      </c>
      <c r="BC214" s="167">
        <v>960</v>
      </c>
      <c r="BD214" s="107" t="s">
        <v>5088</v>
      </c>
      <c r="BE214" s="167" t="s">
        <v>2899</v>
      </c>
      <c r="BF214" s="167" t="s">
        <v>41</v>
      </c>
      <c r="BG214" s="167" t="s">
        <v>116</v>
      </c>
      <c r="BH214" s="167" t="s">
        <v>7369</v>
      </c>
      <c r="BI214" s="167" t="s">
        <v>83</v>
      </c>
      <c r="BJ214" s="167" t="s">
        <v>90</v>
      </c>
      <c r="BK214" s="167" t="s">
        <v>2067</v>
      </c>
      <c r="BL214" s="167" t="s">
        <v>117</v>
      </c>
      <c r="BM214" s="167">
        <v>1</v>
      </c>
    </row>
    <row r="215" spans="1:65" x14ac:dyDescent="0.35">
      <c r="A215" s="17" t="s">
        <v>6597</v>
      </c>
      <c r="B215" s="167" t="s">
        <v>120</v>
      </c>
      <c r="C215" s="167" t="s">
        <v>7340</v>
      </c>
      <c r="D215" s="167" t="s">
        <v>105</v>
      </c>
      <c r="E215" s="42">
        <v>3</v>
      </c>
      <c r="F215" s="42">
        <v>1</v>
      </c>
      <c r="G215" s="42">
        <v>1</v>
      </c>
      <c r="H215" s="167" t="s">
        <v>7341</v>
      </c>
      <c r="I215" s="167">
        <v>10</v>
      </c>
      <c r="J215" s="167">
        <v>1</v>
      </c>
      <c r="K215" s="167">
        <v>12</v>
      </c>
      <c r="L215" s="167">
        <v>600</v>
      </c>
      <c r="M215" s="167">
        <v>1</v>
      </c>
      <c r="N215" s="167">
        <v>100</v>
      </c>
      <c r="O215" s="167">
        <v>1</v>
      </c>
      <c r="P215" s="167">
        <v>150</v>
      </c>
      <c r="Q215" s="167">
        <v>255</v>
      </c>
      <c r="R215" s="167">
        <v>1</v>
      </c>
      <c r="S215" s="167" t="s">
        <v>116</v>
      </c>
      <c r="T215" s="167" t="s">
        <v>9994</v>
      </c>
      <c r="U215" s="167">
        <v>213</v>
      </c>
      <c r="V215" s="7" t="s">
        <v>3229</v>
      </c>
      <c r="W215" s="167">
        <v>0</v>
      </c>
      <c r="X215" s="167">
        <v>0</v>
      </c>
      <c r="Y215" s="167">
        <v>1</v>
      </c>
      <c r="BB215" s="50" t="s">
        <v>5858</v>
      </c>
      <c r="BC215" s="167">
        <v>961</v>
      </c>
      <c r="BD215" s="107" t="s">
        <v>5088</v>
      </c>
      <c r="BE215" s="167" t="s">
        <v>2899</v>
      </c>
      <c r="BF215" s="167" t="s">
        <v>41</v>
      </c>
      <c r="BG215" s="167" t="s">
        <v>116</v>
      </c>
      <c r="BH215" s="167" t="s">
        <v>7369</v>
      </c>
      <c r="BI215" s="167" t="s">
        <v>83</v>
      </c>
      <c r="BJ215" s="167" t="s">
        <v>90</v>
      </c>
      <c r="BK215" s="167" t="s">
        <v>2067</v>
      </c>
      <c r="BL215" s="167" t="s">
        <v>117</v>
      </c>
      <c r="BM215" s="167">
        <v>1</v>
      </c>
    </row>
    <row r="216" spans="1:65" x14ac:dyDescent="0.35">
      <c r="A216" s="17" t="s">
        <v>5152</v>
      </c>
      <c r="B216" s="167" t="s">
        <v>120</v>
      </c>
      <c r="C216" s="167" t="s">
        <v>7340</v>
      </c>
      <c r="D216" s="167" t="s">
        <v>105</v>
      </c>
      <c r="E216" s="42">
        <v>2</v>
      </c>
      <c r="F216" s="42">
        <v>1</v>
      </c>
      <c r="G216" s="42">
        <v>1</v>
      </c>
      <c r="H216" s="167" t="s">
        <v>7341</v>
      </c>
      <c r="I216" s="167">
        <v>10</v>
      </c>
      <c r="J216" s="167">
        <v>1</v>
      </c>
      <c r="K216" s="167">
        <v>12</v>
      </c>
      <c r="L216" s="167">
        <v>600</v>
      </c>
      <c r="M216" s="167">
        <v>1</v>
      </c>
      <c r="N216" s="167">
        <v>100</v>
      </c>
      <c r="O216" s="167">
        <v>1</v>
      </c>
      <c r="P216" s="167">
        <v>150</v>
      </c>
      <c r="Q216" s="167">
        <v>255</v>
      </c>
      <c r="R216" s="167">
        <v>1</v>
      </c>
      <c r="S216" s="167" t="s">
        <v>116</v>
      </c>
      <c r="T216" s="167" t="s">
        <v>9995</v>
      </c>
      <c r="U216" s="167">
        <v>214</v>
      </c>
      <c r="V216" s="7" t="s">
        <v>5068</v>
      </c>
      <c r="W216" s="167">
        <v>0</v>
      </c>
      <c r="X216" s="167">
        <v>0</v>
      </c>
      <c r="Y216" s="167">
        <v>1</v>
      </c>
      <c r="BB216" s="50" t="s">
        <v>5812</v>
      </c>
      <c r="BC216" s="167">
        <v>962</v>
      </c>
      <c r="BD216" s="107" t="s">
        <v>5088</v>
      </c>
      <c r="BE216" s="167" t="s">
        <v>2899</v>
      </c>
      <c r="BF216" s="167" t="s">
        <v>41</v>
      </c>
      <c r="BG216" s="167" t="s">
        <v>116</v>
      </c>
      <c r="BH216" s="167" t="s">
        <v>7369</v>
      </c>
      <c r="BI216" s="167" t="s">
        <v>83</v>
      </c>
      <c r="BJ216" s="167" t="s">
        <v>90</v>
      </c>
      <c r="BK216" s="167" t="s">
        <v>2067</v>
      </c>
      <c r="BL216" s="167" t="s">
        <v>117</v>
      </c>
      <c r="BM216" s="167">
        <v>1</v>
      </c>
    </row>
    <row r="217" spans="1:65" x14ac:dyDescent="0.35">
      <c r="A217" s="17" t="s">
        <v>5372</v>
      </c>
      <c r="B217" s="167" t="s">
        <v>120</v>
      </c>
      <c r="C217" s="167" t="s">
        <v>7340</v>
      </c>
      <c r="D217" s="167" t="s">
        <v>105</v>
      </c>
      <c r="E217" s="155">
        <v>1</v>
      </c>
      <c r="F217" s="42">
        <v>1</v>
      </c>
      <c r="G217" s="155">
        <v>1</v>
      </c>
      <c r="H217" s="167" t="s">
        <v>7341</v>
      </c>
      <c r="I217" s="167">
        <v>10</v>
      </c>
      <c r="J217" s="167">
        <v>1</v>
      </c>
      <c r="K217" s="167">
        <v>12</v>
      </c>
      <c r="L217" s="167">
        <v>600</v>
      </c>
      <c r="M217" s="167">
        <v>1</v>
      </c>
      <c r="N217" s="167">
        <v>100</v>
      </c>
      <c r="O217" s="167">
        <v>1</v>
      </c>
      <c r="P217" s="167">
        <v>150</v>
      </c>
      <c r="Q217" s="167">
        <v>255</v>
      </c>
      <c r="R217" s="167">
        <v>1</v>
      </c>
      <c r="S217" s="167" t="s">
        <v>116</v>
      </c>
      <c r="T217" s="167" t="s">
        <v>9996</v>
      </c>
      <c r="U217" s="167">
        <v>215</v>
      </c>
      <c r="V217" s="7" t="s">
        <v>6125</v>
      </c>
      <c r="W217" s="167">
        <v>0</v>
      </c>
      <c r="X217" s="167">
        <v>0</v>
      </c>
      <c r="Y217" s="167">
        <v>1</v>
      </c>
      <c r="BB217" s="50" t="s">
        <v>5846</v>
      </c>
      <c r="BC217" s="167">
        <v>963</v>
      </c>
      <c r="BD217" s="107" t="s">
        <v>5088</v>
      </c>
      <c r="BE217" s="167" t="s">
        <v>2899</v>
      </c>
      <c r="BF217" s="167" t="s">
        <v>41</v>
      </c>
      <c r="BG217" s="167" t="s">
        <v>116</v>
      </c>
      <c r="BH217" s="167" t="s">
        <v>7369</v>
      </c>
      <c r="BI217" s="167" t="s">
        <v>83</v>
      </c>
      <c r="BJ217" s="167" t="s">
        <v>90</v>
      </c>
      <c r="BK217" s="167" t="s">
        <v>2067</v>
      </c>
      <c r="BL217" s="167" t="s">
        <v>117</v>
      </c>
      <c r="BM217" s="167">
        <v>1</v>
      </c>
    </row>
    <row r="218" spans="1:65" x14ac:dyDescent="0.35">
      <c r="A218" s="17" t="s">
        <v>6492</v>
      </c>
      <c r="B218" s="167" t="s">
        <v>120</v>
      </c>
      <c r="C218" s="167" t="s">
        <v>7340</v>
      </c>
      <c r="D218" s="167" t="s">
        <v>105</v>
      </c>
      <c r="E218" s="42">
        <v>3</v>
      </c>
      <c r="F218" s="42">
        <v>1</v>
      </c>
      <c r="G218" s="42">
        <v>1</v>
      </c>
      <c r="H218" s="167" t="s">
        <v>7341</v>
      </c>
      <c r="I218" s="167">
        <v>10</v>
      </c>
      <c r="J218" s="167">
        <v>1</v>
      </c>
      <c r="K218" s="167">
        <v>12</v>
      </c>
      <c r="L218" s="167">
        <v>600</v>
      </c>
      <c r="M218" s="167">
        <v>1</v>
      </c>
      <c r="N218" s="167">
        <v>100</v>
      </c>
      <c r="O218" s="167">
        <v>1</v>
      </c>
      <c r="P218" s="167">
        <v>150</v>
      </c>
      <c r="Q218" s="167">
        <v>255</v>
      </c>
      <c r="R218" s="167">
        <v>1</v>
      </c>
      <c r="S218" s="167" t="s">
        <v>116</v>
      </c>
      <c r="T218" s="167" t="s">
        <v>9997</v>
      </c>
      <c r="U218" s="167">
        <v>216</v>
      </c>
      <c r="V218" s="162" t="s">
        <v>6499</v>
      </c>
      <c r="W218" s="167">
        <v>0</v>
      </c>
      <c r="X218" s="167">
        <v>0</v>
      </c>
      <c r="Y218" s="167">
        <v>1</v>
      </c>
      <c r="BB218" s="50" t="s">
        <v>5450</v>
      </c>
      <c r="BC218" s="167">
        <v>964</v>
      </c>
      <c r="BD218" s="107" t="s">
        <v>5088</v>
      </c>
      <c r="BE218" s="167" t="s">
        <v>2899</v>
      </c>
      <c r="BF218" s="167" t="s">
        <v>41</v>
      </c>
      <c r="BG218" s="167" t="s">
        <v>116</v>
      </c>
      <c r="BH218" s="167" t="s">
        <v>7369</v>
      </c>
      <c r="BI218" s="167" t="s">
        <v>83</v>
      </c>
      <c r="BJ218" s="167" t="s">
        <v>90</v>
      </c>
      <c r="BK218" s="167" t="s">
        <v>2067</v>
      </c>
      <c r="BL218" s="167" t="s">
        <v>117</v>
      </c>
      <c r="BM218" s="167">
        <v>1</v>
      </c>
    </row>
    <row r="219" spans="1:65" x14ac:dyDescent="0.35">
      <c r="A219" s="17" t="s">
        <v>5147</v>
      </c>
      <c r="B219" s="167" t="s">
        <v>120</v>
      </c>
      <c r="C219" s="167" t="s">
        <v>7340</v>
      </c>
      <c r="D219" s="167" t="s">
        <v>105</v>
      </c>
      <c r="E219" s="42">
        <v>2</v>
      </c>
      <c r="F219" s="42">
        <v>1</v>
      </c>
      <c r="G219" s="42">
        <v>1</v>
      </c>
      <c r="H219" s="167" t="s">
        <v>7341</v>
      </c>
      <c r="I219" s="167">
        <v>10</v>
      </c>
      <c r="J219" s="167">
        <v>1</v>
      </c>
      <c r="K219" s="167">
        <v>12</v>
      </c>
      <c r="L219" s="167">
        <v>600</v>
      </c>
      <c r="M219" s="167">
        <v>1</v>
      </c>
      <c r="N219" s="167">
        <v>100</v>
      </c>
      <c r="O219" s="167">
        <v>1</v>
      </c>
      <c r="P219" s="167">
        <v>150</v>
      </c>
      <c r="Q219" s="167">
        <v>255</v>
      </c>
      <c r="R219" s="167">
        <v>1</v>
      </c>
      <c r="S219" s="167" t="s">
        <v>116</v>
      </c>
      <c r="T219" s="167" t="s">
        <v>9998</v>
      </c>
      <c r="U219" s="167">
        <v>217</v>
      </c>
      <c r="V219" s="7" t="s">
        <v>3228</v>
      </c>
      <c r="W219" s="167">
        <v>0</v>
      </c>
      <c r="X219" s="167">
        <v>0</v>
      </c>
      <c r="Y219" s="167">
        <v>1</v>
      </c>
      <c r="BB219" s="50" t="s">
        <v>5848</v>
      </c>
      <c r="BC219" s="167">
        <v>965</v>
      </c>
      <c r="BD219" s="107" t="s">
        <v>5088</v>
      </c>
      <c r="BE219" s="167" t="s">
        <v>2899</v>
      </c>
      <c r="BF219" s="167" t="s">
        <v>41</v>
      </c>
      <c r="BG219" s="167" t="s">
        <v>116</v>
      </c>
      <c r="BH219" s="167" t="s">
        <v>7369</v>
      </c>
      <c r="BI219" s="167" t="s">
        <v>83</v>
      </c>
      <c r="BJ219" s="167" t="s">
        <v>90</v>
      </c>
      <c r="BK219" s="167" t="s">
        <v>2067</v>
      </c>
      <c r="BL219" s="167" t="s">
        <v>117</v>
      </c>
      <c r="BM219" s="167">
        <v>1</v>
      </c>
    </row>
    <row r="220" spans="1:65" x14ac:dyDescent="0.35">
      <c r="A220" s="17" t="s">
        <v>5156</v>
      </c>
      <c r="B220" s="167" t="s">
        <v>120</v>
      </c>
      <c r="C220" s="167" t="s">
        <v>7340</v>
      </c>
      <c r="D220" s="167" t="s">
        <v>105</v>
      </c>
      <c r="E220" s="42">
        <v>2</v>
      </c>
      <c r="F220" s="42">
        <v>1</v>
      </c>
      <c r="G220" s="42">
        <v>1</v>
      </c>
      <c r="H220" s="167" t="s">
        <v>7341</v>
      </c>
      <c r="I220" s="167">
        <v>10</v>
      </c>
      <c r="J220" s="167">
        <v>1</v>
      </c>
      <c r="K220" s="167">
        <v>12</v>
      </c>
      <c r="L220" s="167">
        <v>600</v>
      </c>
      <c r="M220" s="167">
        <v>1</v>
      </c>
      <c r="N220" s="167">
        <v>100</v>
      </c>
      <c r="O220" s="167">
        <v>1</v>
      </c>
      <c r="P220" s="167">
        <v>150</v>
      </c>
      <c r="Q220" s="167">
        <v>255</v>
      </c>
      <c r="R220" s="167">
        <v>1</v>
      </c>
      <c r="S220" s="167" t="s">
        <v>116</v>
      </c>
      <c r="T220" s="167" t="s">
        <v>9999</v>
      </c>
      <c r="U220" s="167">
        <v>218</v>
      </c>
      <c r="V220" s="7" t="s">
        <v>3228</v>
      </c>
      <c r="W220" s="167">
        <v>0</v>
      </c>
      <c r="X220" s="167">
        <v>0</v>
      </c>
      <c r="Y220" s="167">
        <v>1</v>
      </c>
      <c r="BB220" s="50" t="s">
        <v>5862</v>
      </c>
      <c r="BC220" s="167">
        <v>966</v>
      </c>
      <c r="BD220" s="107" t="s">
        <v>5088</v>
      </c>
      <c r="BE220" s="167" t="s">
        <v>2899</v>
      </c>
      <c r="BF220" s="167" t="s">
        <v>41</v>
      </c>
      <c r="BG220" s="167" t="s">
        <v>116</v>
      </c>
      <c r="BH220" s="167" t="s">
        <v>7369</v>
      </c>
      <c r="BI220" s="167" t="s">
        <v>83</v>
      </c>
      <c r="BJ220" s="167" t="s">
        <v>90</v>
      </c>
      <c r="BK220" s="167" t="s">
        <v>2067</v>
      </c>
      <c r="BL220" s="167" t="s">
        <v>117</v>
      </c>
      <c r="BM220" s="167">
        <v>1</v>
      </c>
    </row>
    <row r="221" spans="1:65" x14ac:dyDescent="0.35">
      <c r="A221" s="17" t="s">
        <v>5213</v>
      </c>
      <c r="B221" s="167" t="s">
        <v>120</v>
      </c>
      <c r="C221" s="167" t="s">
        <v>7340</v>
      </c>
      <c r="D221" s="167" t="s">
        <v>105</v>
      </c>
      <c r="E221" s="42">
        <v>1</v>
      </c>
      <c r="F221" s="42">
        <v>1</v>
      </c>
      <c r="G221" s="42">
        <v>1</v>
      </c>
      <c r="H221" s="167" t="s">
        <v>7341</v>
      </c>
      <c r="I221" s="167">
        <v>10</v>
      </c>
      <c r="J221" s="167">
        <v>1</v>
      </c>
      <c r="K221" s="167">
        <v>12</v>
      </c>
      <c r="L221" s="167">
        <v>600</v>
      </c>
      <c r="M221" s="167">
        <v>1</v>
      </c>
      <c r="N221" s="167">
        <v>100</v>
      </c>
      <c r="O221" s="167">
        <v>1</v>
      </c>
      <c r="P221" s="167">
        <v>150</v>
      </c>
      <c r="Q221" s="167">
        <v>255</v>
      </c>
      <c r="R221" s="167">
        <v>1</v>
      </c>
      <c r="S221" s="167" t="s">
        <v>116</v>
      </c>
      <c r="T221" s="167" t="s">
        <v>10000</v>
      </c>
      <c r="U221" s="167">
        <v>219</v>
      </c>
      <c r="V221" s="7" t="s">
        <v>6125</v>
      </c>
      <c r="W221" s="167">
        <v>0</v>
      </c>
      <c r="X221" s="167">
        <v>0</v>
      </c>
      <c r="Y221" s="167">
        <v>1</v>
      </c>
      <c r="BB221" s="50" t="s">
        <v>5850</v>
      </c>
      <c r="BC221" s="167">
        <v>967</v>
      </c>
      <c r="BD221" s="107" t="s">
        <v>5088</v>
      </c>
      <c r="BE221" s="167" t="s">
        <v>2899</v>
      </c>
      <c r="BF221" s="167" t="s">
        <v>41</v>
      </c>
      <c r="BG221" s="167" t="s">
        <v>116</v>
      </c>
      <c r="BH221" s="167" t="s">
        <v>7369</v>
      </c>
      <c r="BI221" s="167" t="s">
        <v>83</v>
      </c>
      <c r="BJ221" s="167" t="s">
        <v>90</v>
      </c>
      <c r="BK221" s="167" t="s">
        <v>2067</v>
      </c>
      <c r="BL221" s="167" t="s">
        <v>117</v>
      </c>
      <c r="BM221" s="167">
        <v>1</v>
      </c>
    </row>
    <row r="222" spans="1:65" x14ac:dyDescent="0.35">
      <c r="A222" s="17" t="s">
        <v>6485</v>
      </c>
      <c r="B222" s="167" t="s">
        <v>120</v>
      </c>
      <c r="C222" s="167" t="s">
        <v>7340</v>
      </c>
      <c r="D222" s="167" t="s">
        <v>105</v>
      </c>
      <c r="E222" s="42">
        <v>3</v>
      </c>
      <c r="F222" s="8">
        <v>1</v>
      </c>
      <c r="G222" s="42">
        <v>1</v>
      </c>
      <c r="H222" s="167" t="s">
        <v>7341</v>
      </c>
      <c r="I222" s="167">
        <v>10</v>
      </c>
      <c r="J222" s="167">
        <v>1</v>
      </c>
      <c r="K222" s="167">
        <v>12</v>
      </c>
      <c r="L222" s="167">
        <v>600</v>
      </c>
      <c r="M222" s="167">
        <v>1</v>
      </c>
      <c r="N222" s="167">
        <v>100</v>
      </c>
      <c r="O222" s="167">
        <v>1</v>
      </c>
      <c r="P222" s="167">
        <v>150</v>
      </c>
      <c r="Q222" s="167">
        <v>255</v>
      </c>
      <c r="R222" s="167">
        <v>1</v>
      </c>
      <c r="S222" s="167" t="s">
        <v>116</v>
      </c>
      <c r="T222" s="167" t="s">
        <v>10001</v>
      </c>
      <c r="U222" s="167">
        <v>220</v>
      </c>
      <c r="V222" s="162" t="s">
        <v>6499</v>
      </c>
      <c r="W222" s="167">
        <v>0</v>
      </c>
      <c r="X222" s="167">
        <v>0</v>
      </c>
      <c r="Y222" s="167">
        <v>1</v>
      </c>
      <c r="BB222" s="50" t="s">
        <v>5864</v>
      </c>
      <c r="BC222" s="167">
        <v>968</v>
      </c>
      <c r="BD222" s="107" t="s">
        <v>5088</v>
      </c>
      <c r="BE222" s="167" t="s">
        <v>2899</v>
      </c>
      <c r="BF222" s="167" t="s">
        <v>41</v>
      </c>
      <c r="BG222" s="167" t="s">
        <v>116</v>
      </c>
      <c r="BH222" s="167" t="s">
        <v>7369</v>
      </c>
      <c r="BI222" s="167" t="s">
        <v>83</v>
      </c>
      <c r="BJ222" s="167" t="s">
        <v>90</v>
      </c>
      <c r="BK222" s="167" t="s">
        <v>2067</v>
      </c>
      <c r="BL222" s="167" t="s">
        <v>117</v>
      </c>
      <c r="BM222" s="167">
        <v>1</v>
      </c>
    </row>
    <row r="223" spans="1:65" x14ac:dyDescent="0.35">
      <c r="A223" s="17" t="s">
        <v>5164</v>
      </c>
      <c r="B223" s="167" t="s">
        <v>120</v>
      </c>
      <c r="C223" s="167" t="s">
        <v>7340</v>
      </c>
      <c r="D223" s="167" t="s">
        <v>105</v>
      </c>
      <c r="E223" s="42">
        <v>3</v>
      </c>
      <c r="F223" s="42">
        <v>1</v>
      </c>
      <c r="G223" s="42">
        <v>1</v>
      </c>
      <c r="H223" s="167" t="s">
        <v>7341</v>
      </c>
      <c r="I223" s="167">
        <v>10</v>
      </c>
      <c r="J223" s="167">
        <v>1</v>
      </c>
      <c r="K223" s="167">
        <v>12</v>
      </c>
      <c r="L223" s="167">
        <v>600</v>
      </c>
      <c r="M223" s="167">
        <v>1</v>
      </c>
      <c r="N223" s="167">
        <v>100</v>
      </c>
      <c r="O223" s="167">
        <v>1</v>
      </c>
      <c r="P223" s="167">
        <v>150</v>
      </c>
      <c r="Q223" s="167">
        <v>255</v>
      </c>
      <c r="R223" s="167">
        <v>1</v>
      </c>
      <c r="S223" s="167" t="s">
        <v>116</v>
      </c>
      <c r="T223" s="167" t="s">
        <v>10002</v>
      </c>
      <c r="U223" s="167">
        <v>221</v>
      </c>
      <c r="V223" s="7" t="s">
        <v>3220</v>
      </c>
      <c r="W223" s="167">
        <v>0</v>
      </c>
      <c r="X223" s="167">
        <v>0</v>
      </c>
      <c r="Y223" s="167">
        <v>1</v>
      </c>
      <c r="BB223" s="50" t="s">
        <v>5484</v>
      </c>
      <c r="BC223" s="167">
        <v>969</v>
      </c>
      <c r="BD223" s="107" t="s">
        <v>5088</v>
      </c>
      <c r="BE223" s="167" t="s">
        <v>2899</v>
      </c>
      <c r="BF223" s="167" t="s">
        <v>41</v>
      </c>
      <c r="BG223" s="167" t="s">
        <v>116</v>
      </c>
      <c r="BH223" s="167" t="s">
        <v>7369</v>
      </c>
      <c r="BI223" s="167" t="s">
        <v>83</v>
      </c>
      <c r="BJ223" s="167" t="s">
        <v>90</v>
      </c>
      <c r="BK223" s="167" t="s">
        <v>2067</v>
      </c>
      <c r="BL223" s="167" t="s">
        <v>117</v>
      </c>
      <c r="BM223" s="167">
        <v>1</v>
      </c>
    </row>
    <row r="224" spans="1:65" x14ac:dyDescent="0.35">
      <c r="A224" s="17" t="s">
        <v>6774</v>
      </c>
      <c r="B224" s="167" t="s">
        <v>120</v>
      </c>
      <c r="C224" s="167" t="s">
        <v>7340</v>
      </c>
      <c r="D224" s="167" t="s">
        <v>105</v>
      </c>
      <c r="E224" s="42">
        <v>3</v>
      </c>
      <c r="F224" s="8">
        <v>1</v>
      </c>
      <c r="G224" s="42">
        <v>1</v>
      </c>
      <c r="H224" s="167" t="s">
        <v>7341</v>
      </c>
      <c r="I224" s="167">
        <v>10</v>
      </c>
      <c r="J224" s="167">
        <v>1</v>
      </c>
      <c r="K224" s="167">
        <v>12</v>
      </c>
      <c r="L224" s="167">
        <v>600</v>
      </c>
      <c r="M224" s="167">
        <v>1</v>
      </c>
      <c r="N224" s="167">
        <v>100</v>
      </c>
      <c r="O224" s="167">
        <v>1</v>
      </c>
      <c r="P224" s="167">
        <v>150</v>
      </c>
      <c r="Q224" s="167">
        <v>255</v>
      </c>
      <c r="R224" s="167">
        <v>1</v>
      </c>
      <c r="S224" s="167" t="s">
        <v>116</v>
      </c>
      <c r="T224" s="167" t="s">
        <v>10003</v>
      </c>
      <c r="U224" s="167">
        <v>222</v>
      </c>
      <c r="V224" s="154" t="s">
        <v>6747</v>
      </c>
      <c r="W224" s="167">
        <v>0</v>
      </c>
      <c r="X224" s="167">
        <v>0</v>
      </c>
      <c r="Y224" s="167">
        <v>1</v>
      </c>
      <c r="BB224" s="50" t="s">
        <v>5814</v>
      </c>
      <c r="BC224" s="167">
        <v>970</v>
      </c>
      <c r="BD224" s="107" t="s">
        <v>5088</v>
      </c>
      <c r="BE224" s="167" t="s">
        <v>2899</v>
      </c>
      <c r="BF224" s="167" t="s">
        <v>41</v>
      </c>
      <c r="BG224" s="167" t="s">
        <v>116</v>
      </c>
      <c r="BH224" s="167" t="s">
        <v>7369</v>
      </c>
      <c r="BI224" s="167" t="s">
        <v>83</v>
      </c>
      <c r="BJ224" s="167" t="s">
        <v>90</v>
      </c>
      <c r="BK224" s="167" t="s">
        <v>2067</v>
      </c>
      <c r="BL224" s="167" t="s">
        <v>117</v>
      </c>
      <c r="BM224" s="167">
        <v>1</v>
      </c>
    </row>
    <row r="225" spans="1:65" x14ac:dyDescent="0.35">
      <c r="A225" s="17" t="s">
        <v>5159</v>
      </c>
      <c r="B225" s="167" t="s">
        <v>120</v>
      </c>
      <c r="C225" s="167" t="s">
        <v>7340</v>
      </c>
      <c r="D225" s="167" t="s">
        <v>105</v>
      </c>
      <c r="E225" s="42">
        <v>3</v>
      </c>
      <c r="F225" s="8">
        <v>1</v>
      </c>
      <c r="G225" s="42">
        <v>1</v>
      </c>
      <c r="H225" s="167" t="s">
        <v>7341</v>
      </c>
      <c r="I225" s="167">
        <v>10</v>
      </c>
      <c r="J225" s="167">
        <v>1</v>
      </c>
      <c r="K225" s="167">
        <v>12</v>
      </c>
      <c r="L225" s="167">
        <v>600</v>
      </c>
      <c r="M225" s="167">
        <v>1</v>
      </c>
      <c r="N225" s="167">
        <v>100</v>
      </c>
      <c r="O225" s="167">
        <v>1</v>
      </c>
      <c r="P225" s="167">
        <v>150</v>
      </c>
      <c r="Q225" s="167">
        <v>255</v>
      </c>
      <c r="R225" s="167">
        <v>1</v>
      </c>
      <c r="S225" s="167" t="s">
        <v>116</v>
      </c>
      <c r="T225" s="167" t="s">
        <v>10004</v>
      </c>
      <c r="U225" s="167">
        <v>223</v>
      </c>
      <c r="V225" s="7" t="s">
        <v>3220</v>
      </c>
      <c r="W225" s="167">
        <v>0</v>
      </c>
      <c r="X225" s="167">
        <v>0</v>
      </c>
      <c r="Y225" s="167">
        <v>1</v>
      </c>
      <c r="BB225" s="50" t="s">
        <v>5804</v>
      </c>
      <c r="BC225" s="167">
        <v>971</v>
      </c>
      <c r="BD225" s="107" t="s">
        <v>5088</v>
      </c>
      <c r="BE225" s="167" t="s">
        <v>2899</v>
      </c>
      <c r="BF225" s="167" t="s">
        <v>41</v>
      </c>
      <c r="BG225" s="167" t="s">
        <v>116</v>
      </c>
      <c r="BH225" s="167" t="s">
        <v>7369</v>
      </c>
      <c r="BI225" s="167" t="s">
        <v>83</v>
      </c>
      <c r="BJ225" s="167" t="s">
        <v>90</v>
      </c>
      <c r="BK225" s="167" t="s">
        <v>2067</v>
      </c>
      <c r="BL225" s="167" t="s">
        <v>117</v>
      </c>
      <c r="BM225" s="167">
        <v>1</v>
      </c>
    </row>
    <row r="226" spans="1:65" x14ac:dyDescent="0.35">
      <c r="A226" s="17" t="s">
        <v>6775</v>
      </c>
      <c r="B226" s="167" t="s">
        <v>120</v>
      </c>
      <c r="C226" s="167" t="s">
        <v>7340</v>
      </c>
      <c r="D226" s="167" t="s">
        <v>105</v>
      </c>
      <c r="E226" s="42">
        <v>3</v>
      </c>
      <c r="F226" s="8">
        <v>1</v>
      </c>
      <c r="G226" s="42">
        <v>1</v>
      </c>
      <c r="H226" s="167" t="s">
        <v>7341</v>
      </c>
      <c r="I226" s="167">
        <v>10</v>
      </c>
      <c r="J226" s="167">
        <v>1</v>
      </c>
      <c r="K226" s="167">
        <v>12</v>
      </c>
      <c r="L226" s="167">
        <v>600</v>
      </c>
      <c r="M226" s="167">
        <v>1</v>
      </c>
      <c r="N226" s="167">
        <v>100</v>
      </c>
      <c r="O226" s="167">
        <v>1</v>
      </c>
      <c r="P226" s="167">
        <v>150</v>
      </c>
      <c r="Q226" s="167">
        <v>255</v>
      </c>
      <c r="R226" s="167">
        <v>1</v>
      </c>
      <c r="S226" s="167" t="s">
        <v>116</v>
      </c>
      <c r="T226" s="167" t="s">
        <v>10005</v>
      </c>
      <c r="U226" s="167">
        <v>224</v>
      </c>
      <c r="V226" s="154" t="s">
        <v>6747</v>
      </c>
      <c r="W226" s="167">
        <v>0</v>
      </c>
      <c r="X226" s="167">
        <v>0</v>
      </c>
      <c r="Y226" s="167">
        <v>1</v>
      </c>
      <c r="BB226" s="50" t="s">
        <v>5818</v>
      </c>
      <c r="BC226" s="167">
        <v>972</v>
      </c>
      <c r="BD226" s="107" t="s">
        <v>5088</v>
      </c>
      <c r="BE226" s="167" t="s">
        <v>2899</v>
      </c>
      <c r="BF226" s="167" t="s">
        <v>41</v>
      </c>
      <c r="BG226" s="167" t="s">
        <v>116</v>
      </c>
      <c r="BH226" s="167" t="s">
        <v>7369</v>
      </c>
      <c r="BI226" s="167" t="s">
        <v>83</v>
      </c>
      <c r="BJ226" s="167" t="s">
        <v>90</v>
      </c>
      <c r="BK226" s="167" t="s">
        <v>2067</v>
      </c>
      <c r="BL226" s="167" t="s">
        <v>117</v>
      </c>
      <c r="BM226" s="167">
        <v>1</v>
      </c>
    </row>
    <row r="227" spans="1:65" x14ac:dyDescent="0.35">
      <c r="A227" s="17" t="s">
        <v>5166</v>
      </c>
      <c r="B227" s="167" t="s">
        <v>120</v>
      </c>
      <c r="C227" s="167" t="s">
        <v>7340</v>
      </c>
      <c r="D227" s="167" t="s">
        <v>105</v>
      </c>
      <c r="E227" s="42">
        <v>3</v>
      </c>
      <c r="F227" s="8">
        <v>1</v>
      </c>
      <c r="G227" s="42">
        <v>1</v>
      </c>
      <c r="H227" s="167" t="s">
        <v>7341</v>
      </c>
      <c r="I227" s="167">
        <v>10</v>
      </c>
      <c r="J227" s="167">
        <v>1</v>
      </c>
      <c r="K227" s="167">
        <v>12</v>
      </c>
      <c r="L227" s="167">
        <v>600</v>
      </c>
      <c r="M227" s="167">
        <v>1</v>
      </c>
      <c r="N227" s="167">
        <v>100</v>
      </c>
      <c r="O227" s="167">
        <v>1</v>
      </c>
      <c r="P227" s="167">
        <v>150</v>
      </c>
      <c r="Q227" s="167">
        <v>255</v>
      </c>
      <c r="R227" s="167">
        <v>1</v>
      </c>
      <c r="S227" s="167" t="s">
        <v>116</v>
      </c>
      <c r="T227" s="167" t="s">
        <v>10006</v>
      </c>
      <c r="U227" s="167">
        <v>225</v>
      </c>
      <c r="V227" s="7" t="s">
        <v>3220</v>
      </c>
      <c r="W227" s="167">
        <v>0</v>
      </c>
      <c r="X227" s="167">
        <v>0</v>
      </c>
      <c r="Y227" s="167">
        <v>1</v>
      </c>
      <c r="BB227" s="50" t="s">
        <v>5852</v>
      </c>
      <c r="BC227" s="167">
        <v>973</v>
      </c>
      <c r="BD227" s="107" t="s">
        <v>5088</v>
      </c>
      <c r="BE227" s="167" t="s">
        <v>2899</v>
      </c>
      <c r="BF227" s="167" t="s">
        <v>41</v>
      </c>
      <c r="BG227" s="167" t="s">
        <v>116</v>
      </c>
      <c r="BH227" s="167" t="s">
        <v>7369</v>
      </c>
      <c r="BI227" s="167" t="s">
        <v>83</v>
      </c>
      <c r="BJ227" s="167" t="s">
        <v>90</v>
      </c>
      <c r="BK227" s="167" t="s">
        <v>2067</v>
      </c>
      <c r="BL227" s="167" t="s">
        <v>117</v>
      </c>
      <c r="BM227" s="167">
        <v>1</v>
      </c>
    </row>
    <row r="228" spans="1:65" x14ac:dyDescent="0.35">
      <c r="A228" s="17" t="s">
        <v>6776</v>
      </c>
      <c r="B228" s="167" t="s">
        <v>120</v>
      </c>
      <c r="C228" s="167" t="s">
        <v>7340</v>
      </c>
      <c r="D228" s="167" t="s">
        <v>105</v>
      </c>
      <c r="E228" s="42">
        <v>3</v>
      </c>
      <c r="F228" s="8">
        <v>1</v>
      </c>
      <c r="G228" s="8">
        <v>1</v>
      </c>
      <c r="H228" s="167" t="s">
        <v>7341</v>
      </c>
      <c r="I228" s="167">
        <v>10</v>
      </c>
      <c r="J228" s="167">
        <v>1</v>
      </c>
      <c r="K228" s="167">
        <v>12</v>
      </c>
      <c r="L228" s="167">
        <v>600</v>
      </c>
      <c r="M228" s="167">
        <v>1</v>
      </c>
      <c r="N228" s="167">
        <v>100</v>
      </c>
      <c r="O228" s="167">
        <v>1</v>
      </c>
      <c r="P228" s="167">
        <v>150</v>
      </c>
      <c r="Q228" s="167">
        <v>255</v>
      </c>
      <c r="R228" s="167">
        <v>1</v>
      </c>
      <c r="S228" s="167" t="s">
        <v>116</v>
      </c>
      <c r="T228" s="167" t="s">
        <v>10007</v>
      </c>
      <c r="U228" s="167">
        <v>226</v>
      </c>
      <c r="V228" s="154" t="s">
        <v>6747</v>
      </c>
      <c r="W228" s="167">
        <v>0</v>
      </c>
      <c r="X228" s="167">
        <v>0</v>
      </c>
      <c r="Y228" s="167">
        <v>1</v>
      </c>
      <c r="BB228" s="50" t="s">
        <v>5816</v>
      </c>
      <c r="BC228" s="167">
        <v>974</v>
      </c>
      <c r="BD228" s="107" t="s">
        <v>5088</v>
      </c>
      <c r="BE228" s="167" t="s">
        <v>2899</v>
      </c>
      <c r="BF228" s="167" t="s">
        <v>41</v>
      </c>
      <c r="BG228" s="167" t="s">
        <v>116</v>
      </c>
      <c r="BH228" s="167" t="s">
        <v>7369</v>
      </c>
      <c r="BI228" s="167" t="s">
        <v>83</v>
      </c>
      <c r="BJ228" s="167" t="s">
        <v>90</v>
      </c>
      <c r="BK228" s="167" t="s">
        <v>2067</v>
      </c>
      <c r="BL228" s="167" t="s">
        <v>117</v>
      </c>
      <c r="BM228" s="167">
        <v>1</v>
      </c>
    </row>
    <row r="229" spans="1:65" x14ac:dyDescent="0.35">
      <c r="A229" s="17" t="s">
        <v>5211</v>
      </c>
      <c r="B229" s="167" t="s">
        <v>120</v>
      </c>
      <c r="C229" s="167" t="s">
        <v>7340</v>
      </c>
      <c r="D229" s="167" t="s">
        <v>105</v>
      </c>
      <c r="E229" s="42">
        <v>3</v>
      </c>
      <c r="F229" s="8">
        <v>1</v>
      </c>
      <c r="G229" s="8">
        <v>1</v>
      </c>
      <c r="H229" s="167" t="s">
        <v>7341</v>
      </c>
      <c r="I229" s="167">
        <v>10</v>
      </c>
      <c r="J229" s="167">
        <v>1</v>
      </c>
      <c r="K229" s="167">
        <v>12</v>
      </c>
      <c r="L229" s="167">
        <v>600</v>
      </c>
      <c r="M229" s="167">
        <v>1</v>
      </c>
      <c r="N229" s="167">
        <v>100</v>
      </c>
      <c r="O229" s="167">
        <v>1</v>
      </c>
      <c r="P229" s="167">
        <v>150</v>
      </c>
      <c r="Q229" s="167">
        <v>255</v>
      </c>
      <c r="R229" s="167">
        <v>1</v>
      </c>
      <c r="S229" s="167" t="s">
        <v>116</v>
      </c>
      <c r="T229" s="167" t="s">
        <v>10008</v>
      </c>
      <c r="U229" s="167">
        <v>227</v>
      </c>
      <c r="V229" s="7" t="s">
        <v>3220</v>
      </c>
      <c r="W229" s="167">
        <v>0</v>
      </c>
      <c r="X229" s="167">
        <v>0</v>
      </c>
      <c r="Y229" s="167">
        <v>1</v>
      </c>
      <c r="BB229" s="50" t="s">
        <v>5820</v>
      </c>
      <c r="BC229" s="167">
        <v>975</v>
      </c>
      <c r="BD229" s="107" t="s">
        <v>5088</v>
      </c>
      <c r="BE229" s="167" t="s">
        <v>2899</v>
      </c>
      <c r="BF229" s="167" t="s">
        <v>41</v>
      </c>
      <c r="BG229" s="167" t="s">
        <v>116</v>
      </c>
      <c r="BH229" s="167" t="s">
        <v>7369</v>
      </c>
      <c r="BI229" s="167" t="s">
        <v>83</v>
      </c>
      <c r="BJ229" s="167" t="s">
        <v>90</v>
      </c>
      <c r="BK229" s="167" t="s">
        <v>2067</v>
      </c>
      <c r="BL229" s="167" t="s">
        <v>117</v>
      </c>
      <c r="BM229" s="167">
        <v>1</v>
      </c>
    </row>
    <row r="230" spans="1:65" x14ac:dyDescent="0.35">
      <c r="A230" s="17" t="s">
        <v>6777</v>
      </c>
      <c r="B230" s="167" t="s">
        <v>120</v>
      </c>
      <c r="C230" s="167" t="s">
        <v>7340</v>
      </c>
      <c r="D230" s="167" t="s">
        <v>105</v>
      </c>
      <c r="E230" s="8">
        <v>3</v>
      </c>
      <c r="F230" s="8">
        <v>1</v>
      </c>
      <c r="G230" s="8">
        <v>1</v>
      </c>
      <c r="H230" s="167" t="s">
        <v>7341</v>
      </c>
      <c r="I230" s="167">
        <v>10</v>
      </c>
      <c r="J230" s="167">
        <v>1</v>
      </c>
      <c r="K230" s="167">
        <v>12</v>
      </c>
      <c r="L230" s="167">
        <v>600</v>
      </c>
      <c r="M230" s="167">
        <v>1</v>
      </c>
      <c r="N230" s="167">
        <v>100</v>
      </c>
      <c r="O230" s="167">
        <v>1</v>
      </c>
      <c r="P230" s="167">
        <v>150</v>
      </c>
      <c r="Q230" s="167">
        <v>255</v>
      </c>
      <c r="R230" s="167">
        <v>1</v>
      </c>
      <c r="S230" s="167" t="s">
        <v>116</v>
      </c>
      <c r="T230" s="167" t="s">
        <v>10009</v>
      </c>
      <c r="U230" s="167">
        <v>228</v>
      </c>
      <c r="V230" s="154" t="s">
        <v>6747</v>
      </c>
      <c r="W230" s="167">
        <v>0</v>
      </c>
      <c r="X230" s="167">
        <v>0</v>
      </c>
      <c r="Y230" s="167">
        <v>1</v>
      </c>
      <c r="BB230" s="50" t="s">
        <v>5486</v>
      </c>
      <c r="BC230" s="167">
        <v>976</v>
      </c>
      <c r="BD230" s="107" t="s">
        <v>5088</v>
      </c>
      <c r="BE230" s="167" t="s">
        <v>2899</v>
      </c>
      <c r="BF230" s="167" t="s">
        <v>41</v>
      </c>
      <c r="BG230" s="167" t="s">
        <v>116</v>
      </c>
      <c r="BH230" s="167" t="s">
        <v>7369</v>
      </c>
      <c r="BI230" s="167" t="s">
        <v>83</v>
      </c>
      <c r="BJ230" s="167" t="s">
        <v>90</v>
      </c>
      <c r="BK230" s="167" t="s">
        <v>2067</v>
      </c>
      <c r="BL230" s="167" t="s">
        <v>117</v>
      </c>
      <c r="BM230" s="167">
        <v>1</v>
      </c>
    </row>
    <row r="231" spans="1:65" x14ac:dyDescent="0.35">
      <c r="A231" s="17" t="s">
        <v>5067</v>
      </c>
      <c r="B231" s="167" t="s">
        <v>120</v>
      </c>
      <c r="C231" s="167" t="s">
        <v>7340</v>
      </c>
      <c r="D231" s="167" t="s">
        <v>105</v>
      </c>
      <c r="E231" s="8">
        <v>3</v>
      </c>
      <c r="F231" s="8">
        <v>1</v>
      </c>
      <c r="G231" s="8">
        <v>1</v>
      </c>
      <c r="H231" s="167" t="s">
        <v>7341</v>
      </c>
      <c r="I231" s="167">
        <v>10</v>
      </c>
      <c r="J231" s="167">
        <v>1</v>
      </c>
      <c r="K231" s="167">
        <v>12</v>
      </c>
      <c r="L231" s="167">
        <v>600</v>
      </c>
      <c r="M231" s="167">
        <v>1</v>
      </c>
      <c r="N231" s="167">
        <v>100</v>
      </c>
      <c r="O231" s="167">
        <v>1</v>
      </c>
      <c r="P231" s="167">
        <v>150</v>
      </c>
      <c r="Q231" s="167">
        <v>255</v>
      </c>
      <c r="R231" s="167">
        <v>1</v>
      </c>
      <c r="S231" s="167" t="s">
        <v>116</v>
      </c>
      <c r="T231" s="167" t="s">
        <v>10010</v>
      </c>
      <c r="U231" s="167">
        <v>229</v>
      </c>
      <c r="V231" s="7" t="s">
        <v>3220</v>
      </c>
      <c r="W231" s="167">
        <v>0</v>
      </c>
      <c r="X231" s="167">
        <v>0</v>
      </c>
      <c r="Y231" s="167">
        <v>1</v>
      </c>
      <c r="BB231" s="50" t="s">
        <v>5854</v>
      </c>
      <c r="BC231" s="167">
        <v>977</v>
      </c>
      <c r="BD231" s="107" t="s">
        <v>5088</v>
      </c>
      <c r="BE231" s="167" t="s">
        <v>2899</v>
      </c>
      <c r="BF231" s="167" t="s">
        <v>41</v>
      </c>
      <c r="BG231" s="167" t="s">
        <v>116</v>
      </c>
      <c r="BH231" s="167" t="s">
        <v>7369</v>
      </c>
      <c r="BI231" s="167" t="s">
        <v>83</v>
      </c>
      <c r="BJ231" s="167" t="s">
        <v>90</v>
      </c>
      <c r="BK231" s="167" t="s">
        <v>2067</v>
      </c>
      <c r="BL231" s="167" t="s">
        <v>117</v>
      </c>
      <c r="BM231" s="167">
        <v>1</v>
      </c>
    </row>
    <row r="232" spans="1:65" x14ac:dyDescent="0.35">
      <c r="A232" s="17" t="s">
        <v>6778</v>
      </c>
      <c r="B232" s="167" t="s">
        <v>120</v>
      </c>
      <c r="C232" s="167" t="s">
        <v>7340</v>
      </c>
      <c r="D232" s="167" t="s">
        <v>105</v>
      </c>
      <c r="E232" s="8">
        <v>3</v>
      </c>
      <c r="F232" s="8">
        <v>1</v>
      </c>
      <c r="G232" s="8">
        <v>1</v>
      </c>
      <c r="H232" s="167" t="s">
        <v>7341</v>
      </c>
      <c r="I232" s="167">
        <v>10</v>
      </c>
      <c r="J232" s="167">
        <v>1</v>
      </c>
      <c r="K232" s="167">
        <v>12</v>
      </c>
      <c r="L232" s="167">
        <v>600</v>
      </c>
      <c r="M232" s="167">
        <v>1</v>
      </c>
      <c r="N232" s="167">
        <v>100</v>
      </c>
      <c r="O232" s="167">
        <v>1</v>
      </c>
      <c r="P232" s="167">
        <v>150</v>
      </c>
      <c r="Q232" s="167">
        <v>255</v>
      </c>
      <c r="R232" s="167">
        <v>1</v>
      </c>
      <c r="S232" s="167" t="s">
        <v>116</v>
      </c>
      <c r="T232" s="167" t="s">
        <v>10011</v>
      </c>
      <c r="U232" s="167">
        <v>230</v>
      </c>
      <c r="V232" s="154" t="s">
        <v>6747</v>
      </c>
      <c r="W232" s="167">
        <v>0</v>
      </c>
      <c r="X232" s="167">
        <v>0</v>
      </c>
      <c r="Y232" s="167">
        <v>1</v>
      </c>
      <c r="BB232" s="50" t="s">
        <v>5822</v>
      </c>
      <c r="BC232" s="167">
        <v>978</v>
      </c>
      <c r="BD232" s="107" t="s">
        <v>5088</v>
      </c>
      <c r="BE232" s="167" t="s">
        <v>2899</v>
      </c>
      <c r="BF232" s="167" t="s">
        <v>41</v>
      </c>
      <c r="BG232" s="167" t="s">
        <v>116</v>
      </c>
      <c r="BH232" s="167" t="s">
        <v>7369</v>
      </c>
      <c r="BI232" s="167" t="s">
        <v>83</v>
      </c>
      <c r="BJ232" s="167" t="s">
        <v>90</v>
      </c>
      <c r="BK232" s="167" t="s">
        <v>2067</v>
      </c>
      <c r="BL232" s="167" t="s">
        <v>117</v>
      </c>
      <c r="BM232" s="167">
        <v>1</v>
      </c>
    </row>
    <row r="233" spans="1:65" x14ac:dyDescent="0.35">
      <c r="A233" s="17" t="s">
        <v>5254</v>
      </c>
      <c r="B233" s="167" t="s">
        <v>120</v>
      </c>
      <c r="C233" s="167" t="s">
        <v>7340</v>
      </c>
      <c r="D233" s="167" t="s">
        <v>105</v>
      </c>
      <c r="E233" s="8">
        <v>3</v>
      </c>
      <c r="F233" s="8">
        <v>1</v>
      </c>
      <c r="G233" s="8">
        <v>1</v>
      </c>
      <c r="H233" s="167" t="s">
        <v>7341</v>
      </c>
      <c r="I233" s="167">
        <v>10</v>
      </c>
      <c r="J233" s="167">
        <v>1</v>
      </c>
      <c r="K233" s="167">
        <v>12</v>
      </c>
      <c r="L233" s="167">
        <v>600</v>
      </c>
      <c r="M233" s="167">
        <v>1</v>
      </c>
      <c r="N233" s="167">
        <v>100</v>
      </c>
      <c r="O233" s="167">
        <v>1</v>
      </c>
      <c r="P233" s="167">
        <v>150</v>
      </c>
      <c r="Q233" s="167">
        <v>255</v>
      </c>
      <c r="R233" s="167">
        <v>1</v>
      </c>
      <c r="S233" s="167" t="s">
        <v>116</v>
      </c>
      <c r="T233" s="167" t="s">
        <v>10012</v>
      </c>
      <c r="U233" s="167">
        <v>231</v>
      </c>
      <c r="V233" s="7" t="s">
        <v>5068</v>
      </c>
      <c r="W233" s="167">
        <v>0</v>
      </c>
      <c r="X233" s="167">
        <v>0</v>
      </c>
      <c r="Y233" s="167">
        <v>1</v>
      </c>
      <c r="BB233" s="50" t="s">
        <v>5488</v>
      </c>
      <c r="BC233" s="167">
        <v>979</v>
      </c>
      <c r="BD233" s="107" t="s">
        <v>5088</v>
      </c>
      <c r="BE233" s="167" t="s">
        <v>2899</v>
      </c>
      <c r="BF233" s="167" t="s">
        <v>41</v>
      </c>
      <c r="BG233" s="167" t="s">
        <v>116</v>
      </c>
      <c r="BH233" s="167" t="s">
        <v>7369</v>
      </c>
      <c r="BI233" s="167" t="s">
        <v>83</v>
      </c>
      <c r="BJ233" s="167" t="s">
        <v>90</v>
      </c>
      <c r="BK233" s="167" t="s">
        <v>2067</v>
      </c>
      <c r="BL233" s="167" t="s">
        <v>117</v>
      </c>
      <c r="BM233" s="167">
        <v>1</v>
      </c>
    </row>
    <row r="234" spans="1:65" x14ac:dyDescent="0.35">
      <c r="A234" s="17" t="s">
        <v>5256</v>
      </c>
      <c r="B234" s="167" t="s">
        <v>120</v>
      </c>
      <c r="C234" s="167" t="s">
        <v>7340</v>
      </c>
      <c r="D234" s="167" t="s">
        <v>105</v>
      </c>
      <c r="E234" s="8">
        <v>3</v>
      </c>
      <c r="F234" s="8">
        <v>1</v>
      </c>
      <c r="G234" s="8">
        <v>1</v>
      </c>
      <c r="H234" s="167" t="s">
        <v>7341</v>
      </c>
      <c r="I234" s="167">
        <v>10</v>
      </c>
      <c r="J234" s="167">
        <v>1</v>
      </c>
      <c r="K234" s="167">
        <v>12</v>
      </c>
      <c r="L234" s="167">
        <v>600</v>
      </c>
      <c r="M234" s="167">
        <v>1</v>
      </c>
      <c r="N234" s="167">
        <v>100</v>
      </c>
      <c r="O234" s="167">
        <v>1</v>
      </c>
      <c r="P234" s="167">
        <v>150</v>
      </c>
      <c r="Q234" s="167">
        <v>255</v>
      </c>
      <c r="R234" s="167">
        <v>1</v>
      </c>
      <c r="S234" s="167" t="s">
        <v>116</v>
      </c>
      <c r="T234" s="167" t="s">
        <v>10013</v>
      </c>
      <c r="U234" s="167">
        <v>232</v>
      </c>
      <c r="V234" s="7" t="s">
        <v>3220</v>
      </c>
      <c r="W234" s="167">
        <v>0</v>
      </c>
      <c r="X234" s="167">
        <v>0</v>
      </c>
      <c r="Y234" s="167">
        <v>1</v>
      </c>
      <c r="BB234" s="50" t="s">
        <v>5490</v>
      </c>
      <c r="BC234" s="167">
        <v>980</v>
      </c>
      <c r="BD234" s="107" t="s">
        <v>5088</v>
      </c>
      <c r="BE234" s="167" t="s">
        <v>2899</v>
      </c>
      <c r="BF234" s="167" t="s">
        <v>41</v>
      </c>
      <c r="BG234" s="167" t="s">
        <v>116</v>
      </c>
      <c r="BH234" s="167" t="s">
        <v>7369</v>
      </c>
      <c r="BI234" s="167" t="s">
        <v>83</v>
      </c>
      <c r="BJ234" s="167" t="s">
        <v>90</v>
      </c>
      <c r="BK234" s="167" t="s">
        <v>2067</v>
      </c>
      <c r="BL234" s="167" t="s">
        <v>117</v>
      </c>
      <c r="BM234" s="167">
        <v>1</v>
      </c>
    </row>
    <row r="235" spans="1:65" x14ac:dyDescent="0.35">
      <c r="A235" s="17" t="s">
        <v>6779</v>
      </c>
      <c r="B235" s="167" t="s">
        <v>120</v>
      </c>
      <c r="C235" s="167" t="s">
        <v>7340</v>
      </c>
      <c r="D235" s="167" t="s">
        <v>105</v>
      </c>
      <c r="E235" s="8">
        <v>3</v>
      </c>
      <c r="F235" s="8">
        <v>1</v>
      </c>
      <c r="G235" s="8">
        <v>1</v>
      </c>
      <c r="H235" s="167" t="s">
        <v>7341</v>
      </c>
      <c r="I235" s="167">
        <v>10</v>
      </c>
      <c r="J235" s="167">
        <v>1</v>
      </c>
      <c r="K235" s="167">
        <v>12</v>
      </c>
      <c r="L235" s="167">
        <v>600</v>
      </c>
      <c r="M235" s="167">
        <v>1</v>
      </c>
      <c r="N235" s="167">
        <v>100</v>
      </c>
      <c r="O235" s="167">
        <v>1</v>
      </c>
      <c r="P235" s="167">
        <v>150</v>
      </c>
      <c r="Q235" s="167">
        <v>255</v>
      </c>
      <c r="R235" s="167">
        <v>1</v>
      </c>
      <c r="S235" s="167" t="s">
        <v>116</v>
      </c>
      <c r="T235" s="167" t="s">
        <v>10014</v>
      </c>
      <c r="U235" s="167">
        <v>233</v>
      </c>
      <c r="V235" s="154" t="s">
        <v>6747</v>
      </c>
      <c r="W235" s="167">
        <v>0</v>
      </c>
      <c r="X235" s="167">
        <v>0</v>
      </c>
      <c r="Y235" s="167">
        <v>1</v>
      </c>
      <c r="BB235" s="50" t="s">
        <v>5456</v>
      </c>
      <c r="BC235" s="167">
        <v>981</v>
      </c>
      <c r="BD235" s="107" t="s">
        <v>5088</v>
      </c>
      <c r="BE235" s="167" t="s">
        <v>2899</v>
      </c>
      <c r="BF235" s="167" t="s">
        <v>41</v>
      </c>
      <c r="BG235" s="167" t="s">
        <v>116</v>
      </c>
      <c r="BH235" s="167" t="s">
        <v>7369</v>
      </c>
      <c r="BI235" s="167" t="s">
        <v>83</v>
      </c>
      <c r="BJ235" s="167" t="s">
        <v>90</v>
      </c>
      <c r="BK235" s="167" t="s">
        <v>2067</v>
      </c>
      <c r="BL235" s="167" t="s">
        <v>117</v>
      </c>
      <c r="BM235" s="167">
        <v>1</v>
      </c>
    </row>
    <row r="236" spans="1:65" x14ac:dyDescent="0.35">
      <c r="A236" s="17" t="s">
        <v>5261</v>
      </c>
      <c r="B236" s="167" t="s">
        <v>120</v>
      </c>
      <c r="C236" s="167" t="s">
        <v>7340</v>
      </c>
      <c r="D236" s="167" t="s">
        <v>105</v>
      </c>
      <c r="E236" s="8">
        <v>3</v>
      </c>
      <c r="F236" s="8">
        <v>1</v>
      </c>
      <c r="G236" s="8">
        <v>1</v>
      </c>
      <c r="H236" s="167" t="s">
        <v>7341</v>
      </c>
      <c r="I236" s="167">
        <v>10</v>
      </c>
      <c r="J236" s="167">
        <v>1</v>
      </c>
      <c r="K236" s="167">
        <v>12</v>
      </c>
      <c r="L236" s="167">
        <v>600</v>
      </c>
      <c r="M236" s="167">
        <v>1</v>
      </c>
      <c r="N236" s="167">
        <v>100</v>
      </c>
      <c r="O236" s="167">
        <v>1</v>
      </c>
      <c r="P236" s="167">
        <v>150</v>
      </c>
      <c r="Q236" s="167">
        <v>255</v>
      </c>
      <c r="R236" s="167">
        <v>1</v>
      </c>
      <c r="S236" s="167" t="s">
        <v>116</v>
      </c>
      <c r="T236" s="167" t="s">
        <v>10015</v>
      </c>
      <c r="U236" s="167">
        <v>234</v>
      </c>
      <c r="V236" s="7" t="s">
        <v>3220</v>
      </c>
      <c r="W236" s="167">
        <v>0</v>
      </c>
      <c r="X236" s="167">
        <v>0</v>
      </c>
      <c r="Y236" s="167">
        <v>1</v>
      </c>
      <c r="BB236" s="50" t="s">
        <v>5455</v>
      </c>
      <c r="BC236" s="167">
        <v>982</v>
      </c>
      <c r="BD236" s="107" t="s">
        <v>5088</v>
      </c>
      <c r="BE236" s="167" t="s">
        <v>2899</v>
      </c>
      <c r="BF236" s="167" t="s">
        <v>41</v>
      </c>
      <c r="BG236" s="167" t="s">
        <v>116</v>
      </c>
      <c r="BH236" s="167" t="s">
        <v>7369</v>
      </c>
      <c r="BI236" s="167" t="s">
        <v>83</v>
      </c>
      <c r="BJ236" s="167" t="s">
        <v>90</v>
      </c>
      <c r="BK236" s="167" t="s">
        <v>2067</v>
      </c>
      <c r="BL236" s="167" t="s">
        <v>117</v>
      </c>
      <c r="BM236" s="167">
        <v>1</v>
      </c>
    </row>
    <row r="237" spans="1:65" x14ac:dyDescent="0.35">
      <c r="A237" s="17" t="s">
        <v>6780</v>
      </c>
      <c r="B237" s="167" t="s">
        <v>120</v>
      </c>
      <c r="C237" s="167" t="s">
        <v>7340</v>
      </c>
      <c r="D237" s="167" t="s">
        <v>105</v>
      </c>
      <c r="E237" s="8">
        <v>3</v>
      </c>
      <c r="F237" s="8">
        <v>1</v>
      </c>
      <c r="G237" s="8">
        <v>1</v>
      </c>
      <c r="H237" s="167" t="s">
        <v>7341</v>
      </c>
      <c r="I237" s="167">
        <v>10</v>
      </c>
      <c r="J237" s="167">
        <v>1</v>
      </c>
      <c r="K237" s="167">
        <v>12</v>
      </c>
      <c r="L237" s="167">
        <v>600</v>
      </c>
      <c r="M237" s="167">
        <v>1</v>
      </c>
      <c r="N237" s="167">
        <v>100</v>
      </c>
      <c r="O237" s="167">
        <v>1</v>
      </c>
      <c r="P237" s="167">
        <v>150</v>
      </c>
      <c r="Q237" s="167">
        <v>255</v>
      </c>
      <c r="R237" s="167">
        <v>1</v>
      </c>
      <c r="S237" s="167" t="s">
        <v>116</v>
      </c>
      <c r="T237" s="167" t="s">
        <v>10016</v>
      </c>
      <c r="U237" s="167">
        <v>235</v>
      </c>
      <c r="V237" s="154" t="s">
        <v>6747</v>
      </c>
      <c r="W237" s="167">
        <v>0</v>
      </c>
      <c r="X237" s="167">
        <v>0</v>
      </c>
      <c r="Y237" s="167">
        <v>1</v>
      </c>
      <c r="BB237" s="50" t="s">
        <v>5494</v>
      </c>
      <c r="BC237" s="167">
        <v>983</v>
      </c>
      <c r="BD237" s="107" t="s">
        <v>5088</v>
      </c>
      <c r="BE237" s="167" t="s">
        <v>2899</v>
      </c>
      <c r="BF237" s="167" t="s">
        <v>41</v>
      </c>
      <c r="BG237" s="167" t="s">
        <v>116</v>
      </c>
      <c r="BH237" s="167" t="s">
        <v>7369</v>
      </c>
      <c r="BI237" s="167" t="s">
        <v>83</v>
      </c>
      <c r="BJ237" s="167" t="s">
        <v>90</v>
      </c>
      <c r="BK237" s="167" t="s">
        <v>2067</v>
      </c>
      <c r="BL237" s="167" t="s">
        <v>117</v>
      </c>
      <c r="BM237" s="167">
        <v>1</v>
      </c>
    </row>
    <row r="238" spans="1:65" x14ac:dyDescent="0.35">
      <c r="A238" s="17" t="s">
        <v>6493</v>
      </c>
      <c r="B238" s="167" t="s">
        <v>120</v>
      </c>
      <c r="C238" s="167" t="s">
        <v>7340</v>
      </c>
      <c r="D238" s="167" t="s">
        <v>105</v>
      </c>
      <c r="E238" s="8">
        <v>3</v>
      </c>
      <c r="F238" s="8">
        <v>1</v>
      </c>
      <c r="G238" s="8">
        <v>1</v>
      </c>
      <c r="H238" s="167" t="s">
        <v>7341</v>
      </c>
      <c r="I238" s="167">
        <v>10</v>
      </c>
      <c r="J238" s="167">
        <v>1</v>
      </c>
      <c r="K238" s="167">
        <v>12</v>
      </c>
      <c r="L238" s="167">
        <v>600</v>
      </c>
      <c r="M238" s="167">
        <v>1</v>
      </c>
      <c r="N238" s="167">
        <v>100</v>
      </c>
      <c r="O238" s="167">
        <v>1</v>
      </c>
      <c r="P238" s="167">
        <v>150</v>
      </c>
      <c r="Q238" s="167">
        <v>255</v>
      </c>
      <c r="R238" s="167">
        <v>1</v>
      </c>
      <c r="S238" s="167" t="s">
        <v>116</v>
      </c>
      <c r="T238" s="167" t="s">
        <v>10017</v>
      </c>
      <c r="U238" s="167">
        <v>236</v>
      </c>
      <c r="V238" s="162" t="s">
        <v>6499</v>
      </c>
      <c r="W238" s="167">
        <v>0</v>
      </c>
      <c r="X238" s="167">
        <v>0</v>
      </c>
      <c r="Y238" s="167">
        <v>1</v>
      </c>
      <c r="BB238" s="50" t="s">
        <v>5826</v>
      </c>
      <c r="BC238" s="167">
        <v>984</v>
      </c>
      <c r="BD238" s="107" t="s">
        <v>5088</v>
      </c>
      <c r="BE238" s="167" t="s">
        <v>2899</v>
      </c>
      <c r="BF238" s="167" t="s">
        <v>41</v>
      </c>
      <c r="BG238" s="167" t="s">
        <v>116</v>
      </c>
      <c r="BH238" s="167" t="s">
        <v>7369</v>
      </c>
      <c r="BI238" s="167" t="s">
        <v>83</v>
      </c>
      <c r="BJ238" s="167" t="s">
        <v>90</v>
      </c>
      <c r="BK238" s="167" t="s">
        <v>2067</v>
      </c>
      <c r="BL238" s="167" t="s">
        <v>117</v>
      </c>
      <c r="BM238" s="167">
        <v>1</v>
      </c>
    </row>
    <row r="239" spans="1:65" x14ac:dyDescent="0.35">
      <c r="A239" s="17" t="s">
        <v>6803</v>
      </c>
      <c r="B239" s="167" t="s">
        <v>120</v>
      </c>
      <c r="C239" s="167" t="s">
        <v>7340</v>
      </c>
      <c r="D239" s="167" t="s">
        <v>105</v>
      </c>
      <c r="E239" s="8">
        <v>3</v>
      </c>
      <c r="F239" s="8">
        <v>1</v>
      </c>
      <c r="G239" s="8">
        <v>1</v>
      </c>
      <c r="H239" s="167" t="s">
        <v>7341</v>
      </c>
      <c r="I239" s="167">
        <v>10</v>
      </c>
      <c r="J239" s="167">
        <v>1</v>
      </c>
      <c r="K239" s="167">
        <v>12</v>
      </c>
      <c r="L239" s="167">
        <v>600</v>
      </c>
      <c r="M239" s="167">
        <v>1</v>
      </c>
      <c r="N239" s="167">
        <v>100</v>
      </c>
      <c r="O239" s="167">
        <v>1</v>
      </c>
      <c r="P239" s="167">
        <v>150</v>
      </c>
      <c r="Q239" s="167">
        <v>255</v>
      </c>
      <c r="R239" s="167">
        <v>1</v>
      </c>
      <c r="S239" s="167" t="s">
        <v>116</v>
      </c>
      <c r="T239" s="167" t="s">
        <v>10018</v>
      </c>
      <c r="U239" s="167">
        <v>237</v>
      </c>
      <c r="V239" s="162" t="s">
        <v>6499</v>
      </c>
      <c r="W239" s="167">
        <v>0</v>
      </c>
      <c r="X239" s="167">
        <v>0</v>
      </c>
      <c r="Y239" s="167">
        <v>1</v>
      </c>
      <c r="BB239" s="50" t="s">
        <v>5496</v>
      </c>
      <c r="BC239" s="167">
        <v>985</v>
      </c>
      <c r="BD239" s="107" t="s">
        <v>5088</v>
      </c>
      <c r="BE239" s="167" t="s">
        <v>2899</v>
      </c>
      <c r="BF239" s="167" t="s">
        <v>41</v>
      </c>
      <c r="BG239" s="167" t="s">
        <v>116</v>
      </c>
      <c r="BH239" s="167" t="s">
        <v>7369</v>
      </c>
      <c r="BI239" s="167" t="s">
        <v>83</v>
      </c>
      <c r="BJ239" s="167" t="s">
        <v>90</v>
      </c>
      <c r="BK239" s="167" t="s">
        <v>2067</v>
      </c>
      <c r="BL239" s="167" t="s">
        <v>117</v>
      </c>
      <c r="BM239" s="167">
        <v>1</v>
      </c>
    </row>
    <row r="240" spans="1:65" x14ac:dyDescent="0.35">
      <c r="A240" s="17" t="s">
        <v>6494</v>
      </c>
      <c r="B240" s="167" t="s">
        <v>120</v>
      </c>
      <c r="C240" s="167" t="s">
        <v>7340</v>
      </c>
      <c r="D240" s="167" t="s">
        <v>105</v>
      </c>
      <c r="E240" s="8">
        <v>3</v>
      </c>
      <c r="F240" s="42">
        <v>1</v>
      </c>
      <c r="G240" s="8">
        <v>1</v>
      </c>
      <c r="H240" s="167" t="s">
        <v>7341</v>
      </c>
      <c r="I240" s="167">
        <v>10</v>
      </c>
      <c r="J240" s="167">
        <v>1</v>
      </c>
      <c r="K240" s="167">
        <v>12</v>
      </c>
      <c r="L240" s="167">
        <v>600</v>
      </c>
      <c r="M240" s="167">
        <v>1</v>
      </c>
      <c r="N240" s="167">
        <v>100</v>
      </c>
      <c r="O240" s="167">
        <v>1</v>
      </c>
      <c r="P240" s="167">
        <v>150</v>
      </c>
      <c r="Q240" s="167">
        <v>255</v>
      </c>
      <c r="R240" s="167">
        <v>1</v>
      </c>
      <c r="S240" s="167" t="s">
        <v>116</v>
      </c>
      <c r="T240" s="167" t="s">
        <v>10019</v>
      </c>
      <c r="U240" s="167">
        <v>238</v>
      </c>
      <c r="V240" s="162" t="s">
        <v>6499</v>
      </c>
      <c r="W240" s="167">
        <v>0</v>
      </c>
      <c r="X240" s="167">
        <v>0</v>
      </c>
      <c r="Y240" s="167">
        <v>1</v>
      </c>
      <c r="BB240" s="50" t="s">
        <v>5492</v>
      </c>
      <c r="BC240" s="167">
        <v>986</v>
      </c>
      <c r="BD240" s="107" t="s">
        <v>5088</v>
      </c>
      <c r="BE240" s="167" t="s">
        <v>2899</v>
      </c>
      <c r="BF240" s="167" t="s">
        <v>41</v>
      </c>
      <c r="BG240" s="167" t="s">
        <v>116</v>
      </c>
      <c r="BH240" s="167" t="s">
        <v>7369</v>
      </c>
      <c r="BI240" s="167" t="s">
        <v>83</v>
      </c>
      <c r="BJ240" s="167" t="s">
        <v>90</v>
      </c>
      <c r="BK240" s="167" t="s">
        <v>2067</v>
      </c>
      <c r="BL240" s="167" t="s">
        <v>117</v>
      </c>
      <c r="BM240" s="167">
        <v>1</v>
      </c>
    </row>
    <row r="241" spans="1:65" x14ac:dyDescent="0.35">
      <c r="A241" s="17" t="s">
        <v>6495</v>
      </c>
      <c r="B241" s="167" t="s">
        <v>120</v>
      </c>
      <c r="C241" s="167" t="s">
        <v>7340</v>
      </c>
      <c r="D241" s="167" t="s">
        <v>105</v>
      </c>
      <c r="E241" s="8">
        <v>3</v>
      </c>
      <c r="F241" s="42">
        <v>1</v>
      </c>
      <c r="G241" s="8">
        <v>1</v>
      </c>
      <c r="H241" s="167" t="s">
        <v>7341</v>
      </c>
      <c r="I241" s="167">
        <v>10</v>
      </c>
      <c r="J241" s="167">
        <v>1</v>
      </c>
      <c r="K241" s="167">
        <v>12</v>
      </c>
      <c r="L241" s="167">
        <v>600</v>
      </c>
      <c r="M241" s="167">
        <v>1</v>
      </c>
      <c r="N241" s="167">
        <v>100</v>
      </c>
      <c r="O241" s="167">
        <v>1</v>
      </c>
      <c r="P241" s="167">
        <v>150</v>
      </c>
      <c r="Q241" s="167">
        <v>255</v>
      </c>
      <c r="R241" s="167">
        <v>1</v>
      </c>
      <c r="S241" s="167" t="s">
        <v>116</v>
      </c>
      <c r="T241" s="167" t="s">
        <v>10020</v>
      </c>
      <c r="U241" s="167">
        <v>239</v>
      </c>
      <c r="V241" s="162" t="s">
        <v>6499</v>
      </c>
      <c r="W241" s="167">
        <v>0</v>
      </c>
      <c r="X241" s="167">
        <v>0</v>
      </c>
      <c r="Y241" s="167">
        <v>1</v>
      </c>
      <c r="BB241" s="50" t="s">
        <v>5824</v>
      </c>
      <c r="BC241" s="167">
        <v>987</v>
      </c>
      <c r="BD241" s="107" t="s">
        <v>5088</v>
      </c>
      <c r="BE241" s="167" t="s">
        <v>2899</v>
      </c>
      <c r="BF241" s="167" t="s">
        <v>41</v>
      </c>
      <c r="BG241" s="167" t="s">
        <v>116</v>
      </c>
      <c r="BH241" s="167" t="s">
        <v>7369</v>
      </c>
      <c r="BI241" s="167" t="s">
        <v>83</v>
      </c>
      <c r="BJ241" s="167" t="s">
        <v>90</v>
      </c>
      <c r="BK241" s="167" t="s">
        <v>2067</v>
      </c>
      <c r="BL241" s="167" t="s">
        <v>117</v>
      </c>
      <c r="BM241" s="167">
        <v>1</v>
      </c>
    </row>
    <row r="242" spans="1:65" x14ac:dyDescent="0.35">
      <c r="A242" s="17" t="s">
        <v>6496</v>
      </c>
      <c r="B242" s="167" t="s">
        <v>120</v>
      </c>
      <c r="C242" s="167" t="s">
        <v>7340</v>
      </c>
      <c r="D242" s="167" t="s">
        <v>105</v>
      </c>
      <c r="E242" s="8">
        <v>3</v>
      </c>
      <c r="F242" s="8">
        <v>1</v>
      </c>
      <c r="G242" s="8">
        <v>1</v>
      </c>
      <c r="H242" s="167" t="s">
        <v>7341</v>
      </c>
      <c r="I242" s="167">
        <v>10</v>
      </c>
      <c r="J242" s="167">
        <v>1</v>
      </c>
      <c r="K242" s="167">
        <v>12</v>
      </c>
      <c r="L242" s="167">
        <v>600</v>
      </c>
      <c r="M242" s="167">
        <v>1</v>
      </c>
      <c r="N242" s="167">
        <v>100</v>
      </c>
      <c r="O242" s="167">
        <v>1</v>
      </c>
      <c r="P242" s="167">
        <v>150</v>
      </c>
      <c r="Q242" s="167">
        <v>255</v>
      </c>
      <c r="R242" s="167">
        <v>1</v>
      </c>
      <c r="S242" s="167" t="s">
        <v>116</v>
      </c>
      <c r="T242" s="167" t="s">
        <v>10021</v>
      </c>
      <c r="U242" s="167">
        <v>240</v>
      </c>
      <c r="V242" s="162" t="s">
        <v>6499</v>
      </c>
      <c r="W242" s="167">
        <v>0</v>
      </c>
      <c r="X242" s="167">
        <v>0</v>
      </c>
      <c r="Y242" s="167">
        <v>1</v>
      </c>
      <c r="BB242" s="50" t="s">
        <v>5498</v>
      </c>
      <c r="BC242" s="167">
        <v>988</v>
      </c>
      <c r="BD242" s="107" t="s">
        <v>5088</v>
      </c>
      <c r="BE242" s="167" t="s">
        <v>2899</v>
      </c>
      <c r="BF242" s="167" t="s">
        <v>41</v>
      </c>
      <c r="BG242" s="167" t="s">
        <v>116</v>
      </c>
      <c r="BH242" s="167" t="s">
        <v>7369</v>
      </c>
      <c r="BI242" s="167" t="s">
        <v>83</v>
      </c>
      <c r="BJ242" s="167" t="s">
        <v>90</v>
      </c>
      <c r="BK242" s="167" t="s">
        <v>2067</v>
      </c>
      <c r="BL242" s="167" t="s">
        <v>117</v>
      </c>
      <c r="BM242" s="167">
        <v>1</v>
      </c>
    </row>
    <row r="243" spans="1:65" x14ac:dyDescent="0.35">
      <c r="A243" s="17" t="s">
        <v>6497</v>
      </c>
      <c r="B243" s="167" t="s">
        <v>120</v>
      </c>
      <c r="C243" s="167" t="s">
        <v>7340</v>
      </c>
      <c r="D243" s="167" t="s">
        <v>105</v>
      </c>
      <c r="E243" s="8">
        <v>3</v>
      </c>
      <c r="F243" s="8">
        <v>1</v>
      </c>
      <c r="G243" s="8">
        <v>1</v>
      </c>
      <c r="H243" s="167" t="s">
        <v>7341</v>
      </c>
      <c r="I243" s="167">
        <v>10</v>
      </c>
      <c r="J243" s="167">
        <v>1</v>
      </c>
      <c r="K243" s="167">
        <v>12</v>
      </c>
      <c r="L243" s="167">
        <v>600</v>
      </c>
      <c r="M243" s="167">
        <v>1</v>
      </c>
      <c r="N243" s="167">
        <v>100</v>
      </c>
      <c r="O243" s="167">
        <v>1</v>
      </c>
      <c r="P243" s="167">
        <v>150</v>
      </c>
      <c r="Q243" s="167">
        <v>255</v>
      </c>
      <c r="R243" s="167">
        <v>1</v>
      </c>
      <c r="S243" s="167" t="s">
        <v>116</v>
      </c>
      <c r="T243" s="167" t="s">
        <v>10022</v>
      </c>
      <c r="U243" s="167">
        <v>241</v>
      </c>
      <c r="V243" s="162" t="s">
        <v>6499</v>
      </c>
      <c r="W243" s="167">
        <v>0</v>
      </c>
      <c r="X243" s="167">
        <v>0</v>
      </c>
      <c r="Y243" s="167">
        <v>1</v>
      </c>
      <c r="BB243" s="50" t="s">
        <v>5828</v>
      </c>
      <c r="BC243" s="167">
        <v>989</v>
      </c>
      <c r="BD243" s="107" t="s">
        <v>5088</v>
      </c>
      <c r="BE243" s="167" t="s">
        <v>2899</v>
      </c>
      <c r="BF243" s="167" t="s">
        <v>41</v>
      </c>
      <c r="BG243" s="167" t="s">
        <v>116</v>
      </c>
      <c r="BH243" s="167" t="s">
        <v>7369</v>
      </c>
      <c r="BI243" s="167" t="s">
        <v>83</v>
      </c>
      <c r="BJ243" s="167" t="s">
        <v>90</v>
      </c>
      <c r="BK243" s="167" t="s">
        <v>2067</v>
      </c>
      <c r="BL243" s="167" t="s">
        <v>117</v>
      </c>
      <c r="BM243" s="167">
        <v>1</v>
      </c>
    </row>
    <row r="244" spans="1:65" x14ac:dyDescent="0.35">
      <c r="A244" s="17" t="s">
        <v>6606</v>
      </c>
      <c r="B244" s="167" t="s">
        <v>120</v>
      </c>
      <c r="C244" s="167" t="s">
        <v>7340</v>
      </c>
      <c r="D244" s="167" t="s">
        <v>105</v>
      </c>
      <c r="E244" s="8">
        <v>3</v>
      </c>
      <c r="F244" s="155">
        <v>1</v>
      </c>
      <c r="G244" s="155">
        <v>1</v>
      </c>
      <c r="H244" s="167" t="s">
        <v>7341</v>
      </c>
      <c r="I244" s="167">
        <v>10</v>
      </c>
      <c r="J244" s="167">
        <v>1</v>
      </c>
      <c r="K244" s="167">
        <v>12</v>
      </c>
      <c r="L244" s="167">
        <v>600</v>
      </c>
      <c r="M244" s="167">
        <v>1</v>
      </c>
      <c r="N244" s="167">
        <v>100</v>
      </c>
      <c r="O244" s="167">
        <v>1</v>
      </c>
      <c r="P244" s="167">
        <v>150</v>
      </c>
      <c r="Q244" s="167">
        <v>255</v>
      </c>
      <c r="R244" s="167">
        <v>1</v>
      </c>
      <c r="S244" s="167" t="s">
        <v>116</v>
      </c>
      <c r="T244" s="167" t="s">
        <v>10023</v>
      </c>
      <c r="U244" s="167">
        <v>242</v>
      </c>
      <c r="V244" s="154" t="s">
        <v>3219</v>
      </c>
      <c r="W244" s="167">
        <v>0</v>
      </c>
      <c r="X244" s="167">
        <v>0</v>
      </c>
      <c r="Y244" s="167">
        <v>1</v>
      </c>
      <c r="BB244" s="50" t="s">
        <v>5830</v>
      </c>
      <c r="BC244" s="167">
        <v>990</v>
      </c>
      <c r="BD244" s="107" t="s">
        <v>5088</v>
      </c>
      <c r="BE244" s="167" t="s">
        <v>2899</v>
      </c>
      <c r="BF244" s="167" t="s">
        <v>41</v>
      </c>
      <c r="BG244" s="167" t="s">
        <v>116</v>
      </c>
      <c r="BH244" s="167" t="s">
        <v>7369</v>
      </c>
      <c r="BI244" s="167" t="s">
        <v>83</v>
      </c>
      <c r="BJ244" s="167" t="s">
        <v>90</v>
      </c>
      <c r="BK244" s="167" t="s">
        <v>2067</v>
      </c>
      <c r="BL244" s="167" t="s">
        <v>117</v>
      </c>
      <c r="BM244" s="167">
        <v>1</v>
      </c>
    </row>
    <row r="245" spans="1:65" x14ac:dyDescent="0.35">
      <c r="A245" s="17" t="s">
        <v>6607</v>
      </c>
      <c r="B245" s="167" t="s">
        <v>120</v>
      </c>
      <c r="C245" s="167" t="s">
        <v>7340</v>
      </c>
      <c r="D245" s="167" t="s">
        <v>105</v>
      </c>
      <c r="E245" s="155">
        <v>3</v>
      </c>
      <c r="F245" s="155">
        <v>1</v>
      </c>
      <c r="G245" s="155">
        <v>1</v>
      </c>
      <c r="H245" s="167" t="s">
        <v>7341</v>
      </c>
      <c r="I245" s="167">
        <v>10</v>
      </c>
      <c r="J245" s="167">
        <v>1</v>
      </c>
      <c r="K245" s="167">
        <v>12</v>
      </c>
      <c r="L245" s="167">
        <v>600</v>
      </c>
      <c r="M245" s="167">
        <v>1</v>
      </c>
      <c r="N245" s="167">
        <v>100</v>
      </c>
      <c r="O245" s="167">
        <v>1</v>
      </c>
      <c r="P245" s="167">
        <v>150</v>
      </c>
      <c r="Q245" s="167">
        <v>255</v>
      </c>
      <c r="R245" s="167">
        <v>1</v>
      </c>
      <c r="S245" s="167" t="s">
        <v>116</v>
      </c>
      <c r="T245" s="167" t="s">
        <v>10024</v>
      </c>
      <c r="U245" s="167">
        <v>243</v>
      </c>
      <c r="V245" s="154" t="s">
        <v>3219</v>
      </c>
      <c r="W245" s="167">
        <v>0</v>
      </c>
      <c r="X245" s="167">
        <v>0</v>
      </c>
      <c r="Y245" s="167">
        <v>1</v>
      </c>
      <c r="BB245" s="50" t="s">
        <v>5806</v>
      </c>
      <c r="BC245" s="167">
        <v>991</v>
      </c>
      <c r="BD245" s="107" t="s">
        <v>5088</v>
      </c>
      <c r="BE245" s="167" t="s">
        <v>2899</v>
      </c>
      <c r="BF245" s="167" t="s">
        <v>41</v>
      </c>
      <c r="BG245" s="167" t="s">
        <v>116</v>
      </c>
      <c r="BH245" s="167" t="s">
        <v>7369</v>
      </c>
      <c r="BI245" s="167" t="s">
        <v>83</v>
      </c>
      <c r="BJ245" s="167" t="s">
        <v>90</v>
      </c>
      <c r="BK245" s="167" t="s">
        <v>2067</v>
      </c>
      <c r="BL245" s="167" t="s">
        <v>117</v>
      </c>
      <c r="BM245" s="167">
        <v>1</v>
      </c>
    </row>
    <row r="246" spans="1:65" x14ac:dyDescent="0.35">
      <c r="A246" s="45" t="s">
        <v>6608</v>
      </c>
      <c r="B246" s="167" t="s">
        <v>120</v>
      </c>
      <c r="C246" s="167" t="s">
        <v>7340</v>
      </c>
      <c r="D246" s="167" t="s">
        <v>105</v>
      </c>
      <c r="E246" s="155">
        <v>3</v>
      </c>
      <c r="F246" s="155">
        <v>1</v>
      </c>
      <c r="G246" s="155">
        <v>1</v>
      </c>
      <c r="H246" s="167" t="s">
        <v>7341</v>
      </c>
      <c r="I246" s="167">
        <v>10</v>
      </c>
      <c r="J246" s="167">
        <v>1</v>
      </c>
      <c r="K246" s="167">
        <v>12</v>
      </c>
      <c r="L246" s="167">
        <v>600</v>
      </c>
      <c r="M246" s="167">
        <v>1</v>
      </c>
      <c r="N246" s="167">
        <v>100</v>
      </c>
      <c r="O246" s="167">
        <v>1</v>
      </c>
      <c r="P246" s="167">
        <v>150</v>
      </c>
      <c r="Q246" s="167">
        <v>255</v>
      </c>
      <c r="R246" s="167">
        <v>1</v>
      </c>
      <c r="S246" s="167" t="s">
        <v>116</v>
      </c>
      <c r="T246" s="167" t="s">
        <v>10025</v>
      </c>
      <c r="U246" s="167">
        <v>244</v>
      </c>
      <c r="V246" s="162" t="s">
        <v>3229</v>
      </c>
      <c r="W246" s="167">
        <v>0</v>
      </c>
      <c r="X246" s="167">
        <v>0</v>
      </c>
      <c r="Y246" s="167">
        <v>1</v>
      </c>
      <c r="BB246" s="50" t="s">
        <v>5832</v>
      </c>
      <c r="BC246" s="167">
        <v>992</v>
      </c>
      <c r="BD246" s="107" t="s">
        <v>5088</v>
      </c>
      <c r="BE246" s="167" t="s">
        <v>2899</v>
      </c>
      <c r="BF246" s="167" t="s">
        <v>41</v>
      </c>
      <c r="BG246" s="167" t="s">
        <v>116</v>
      </c>
      <c r="BH246" s="167" t="s">
        <v>7369</v>
      </c>
      <c r="BI246" s="167" t="s">
        <v>83</v>
      </c>
      <c r="BJ246" s="167" t="s">
        <v>90</v>
      </c>
      <c r="BK246" s="167" t="s">
        <v>2067</v>
      </c>
      <c r="BL246" s="167" t="s">
        <v>117</v>
      </c>
      <c r="BM246" s="167">
        <v>1</v>
      </c>
    </row>
    <row r="247" spans="1:65" x14ac:dyDescent="0.35">
      <c r="A247" s="17" t="s">
        <v>6612</v>
      </c>
      <c r="B247" s="167" t="s">
        <v>120</v>
      </c>
      <c r="C247" s="167" t="s">
        <v>7340</v>
      </c>
      <c r="D247" s="167" t="s">
        <v>105</v>
      </c>
      <c r="E247" s="155">
        <v>1</v>
      </c>
      <c r="F247" s="155">
        <v>1</v>
      </c>
      <c r="G247" s="155">
        <v>1</v>
      </c>
      <c r="H247" s="167" t="s">
        <v>7341</v>
      </c>
      <c r="I247" s="167">
        <v>10</v>
      </c>
      <c r="J247" s="167">
        <v>1</v>
      </c>
      <c r="K247" s="167">
        <v>12</v>
      </c>
      <c r="L247" s="167">
        <v>600</v>
      </c>
      <c r="M247" s="167">
        <v>1</v>
      </c>
      <c r="N247" s="167">
        <v>100</v>
      </c>
      <c r="O247" s="167">
        <v>1</v>
      </c>
      <c r="P247" s="167">
        <v>150</v>
      </c>
      <c r="Q247" s="167">
        <v>255</v>
      </c>
      <c r="R247" s="167">
        <v>1</v>
      </c>
      <c r="S247" s="167" t="s">
        <v>116</v>
      </c>
      <c r="T247" s="167" t="s">
        <v>10026</v>
      </c>
      <c r="U247" s="167">
        <v>245</v>
      </c>
      <c r="V247" s="154" t="s">
        <v>216</v>
      </c>
      <c r="W247" s="167">
        <v>0</v>
      </c>
      <c r="X247" s="167">
        <v>0</v>
      </c>
      <c r="Y247" s="167">
        <v>1</v>
      </c>
      <c r="BB247" s="50" t="s">
        <v>5868</v>
      </c>
      <c r="BC247" s="167">
        <v>993</v>
      </c>
      <c r="BD247" s="107" t="s">
        <v>5088</v>
      </c>
      <c r="BE247" s="167" t="s">
        <v>2899</v>
      </c>
      <c r="BF247" s="167" t="s">
        <v>41</v>
      </c>
      <c r="BG247" s="167" t="s">
        <v>116</v>
      </c>
      <c r="BH247" s="167" t="s">
        <v>7369</v>
      </c>
      <c r="BI247" s="167" t="s">
        <v>83</v>
      </c>
      <c r="BJ247" s="167" t="s">
        <v>90</v>
      </c>
      <c r="BK247" s="167" t="s">
        <v>2067</v>
      </c>
      <c r="BL247" s="167" t="s">
        <v>117</v>
      </c>
      <c r="BM247" s="167">
        <v>1</v>
      </c>
    </row>
    <row r="248" spans="1:65" x14ac:dyDescent="0.35">
      <c r="A248" s="17" t="s">
        <v>6613</v>
      </c>
      <c r="B248" s="167" t="s">
        <v>120</v>
      </c>
      <c r="C248" s="167" t="s">
        <v>7340</v>
      </c>
      <c r="D248" s="167" t="s">
        <v>105</v>
      </c>
      <c r="E248" s="155">
        <v>1</v>
      </c>
      <c r="F248" s="155">
        <v>1</v>
      </c>
      <c r="G248" s="155">
        <v>1</v>
      </c>
      <c r="H248" s="167" t="s">
        <v>7341</v>
      </c>
      <c r="I248" s="167">
        <v>10</v>
      </c>
      <c r="J248" s="167">
        <v>1</v>
      </c>
      <c r="K248" s="167">
        <v>12</v>
      </c>
      <c r="L248" s="167">
        <v>600</v>
      </c>
      <c r="M248" s="167">
        <v>1</v>
      </c>
      <c r="N248" s="167">
        <v>100</v>
      </c>
      <c r="O248" s="167">
        <v>1</v>
      </c>
      <c r="P248" s="167">
        <v>150</v>
      </c>
      <c r="Q248" s="167">
        <v>255</v>
      </c>
      <c r="R248" s="167">
        <v>1</v>
      </c>
      <c r="S248" s="167" t="s">
        <v>116</v>
      </c>
      <c r="T248" s="167" t="s">
        <v>10027</v>
      </c>
      <c r="U248" s="167">
        <v>246</v>
      </c>
      <c r="V248" s="154" t="s">
        <v>216</v>
      </c>
      <c r="W248" s="167">
        <v>0</v>
      </c>
      <c r="X248" s="167">
        <v>0</v>
      </c>
      <c r="Y248" s="167">
        <v>1</v>
      </c>
      <c r="BB248" s="50" t="s">
        <v>5866</v>
      </c>
      <c r="BC248" s="167">
        <v>994</v>
      </c>
      <c r="BD248" s="107" t="s">
        <v>5088</v>
      </c>
      <c r="BE248" s="167" t="s">
        <v>2899</v>
      </c>
      <c r="BF248" s="167" t="s">
        <v>41</v>
      </c>
      <c r="BG248" s="167" t="s">
        <v>116</v>
      </c>
      <c r="BH248" s="167" t="s">
        <v>7369</v>
      </c>
      <c r="BI248" s="167" t="s">
        <v>83</v>
      </c>
      <c r="BJ248" s="167" t="s">
        <v>90</v>
      </c>
      <c r="BK248" s="167" t="s">
        <v>2067</v>
      </c>
      <c r="BL248" s="167" t="s">
        <v>117</v>
      </c>
      <c r="BM248" s="167">
        <v>1</v>
      </c>
    </row>
    <row r="249" spans="1:65" x14ac:dyDescent="0.35">
      <c r="A249" s="17" t="s">
        <v>6614</v>
      </c>
      <c r="B249" s="167" t="s">
        <v>120</v>
      </c>
      <c r="C249" s="167" t="s">
        <v>7340</v>
      </c>
      <c r="D249" s="167" t="s">
        <v>105</v>
      </c>
      <c r="E249" s="155">
        <v>1</v>
      </c>
      <c r="F249" s="155">
        <v>1</v>
      </c>
      <c r="G249" s="155">
        <v>1</v>
      </c>
      <c r="H249" s="167" t="s">
        <v>7341</v>
      </c>
      <c r="I249" s="167">
        <v>10</v>
      </c>
      <c r="J249" s="167">
        <v>1</v>
      </c>
      <c r="K249" s="167">
        <v>12</v>
      </c>
      <c r="L249" s="167">
        <v>600</v>
      </c>
      <c r="M249" s="167">
        <v>1</v>
      </c>
      <c r="N249" s="167">
        <v>100</v>
      </c>
      <c r="O249" s="167">
        <v>1</v>
      </c>
      <c r="P249" s="167">
        <v>150</v>
      </c>
      <c r="Q249" s="167">
        <v>255</v>
      </c>
      <c r="R249" s="167">
        <v>1</v>
      </c>
      <c r="S249" s="167" t="s">
        <v>116</v>
      </c>
      <c r="T249" s="167" t="s">
        <v>10028</v>
      </c>
      <c r="U249" s="167">
        <v>247</v>
      </c>
      <c r="V249" s="154" t="s">
        <v>216</v>
      </c>
      <c r="W249" s="167">
        <v>0</v>
      </c>
      <c r="X249" s="167">
        <v>0</v>
      </c>
      <c r="Y249" s="167">
        <v>1</v>
      </c>
      <c r="BB249" s="50" t="s">
        <v>5917</v>
      </c>
      <c r="BC249" s="167">
        <v>995</v>
      </c>
      <c r="BD249" s="107" t="s">
        <v>5090</v>
      </c>
      <c r="BE249" s="167" t="s">
        <v>2899</v>
      </c>
      <c r="BF249" s="167" t="s">
        <v>41</v>
      </c>
      <c r="BG249" s="167" t="s">
        <v>116</v>
      </c>
      <c r="BH249" s="167" t="s">
        <v>7369</v>
      </c>
      <c r="BI249" s="167" t="s">
        <v>83</v>
      </c>
      <c r="BJ249" s="167" t="s">
        <v>90</v>
      </c>
      <c r="BK249" s="167" t="s">
        <v>2067</v>
      </c>
      <c r="BL249" s="167" t="s">
        <v>117</v>
      </c>
      <c r="BM249" s="167">
        <v>1</v>
      </c>
    </row>
    <row r="250" spans="1:65" x14ac:dyDescent="0.35">
      <c r="A250" s="17" t="s">
        <v>6615</v>
      </c>
      <c r="B250" s="167" t="s">
        <v>120</v>
      </c>
      <c r="C250" s="167" t="s">
        <v>7340</v>
      </c>
      <c r="D250" s="167" t="s">
        <v>105</v>
      </c>
      <c r="E250" s="155">
        <v>1</v>
      </c>
      <c r="F250" s="155">
        <v>1</v>
      </c>
      <c r="G250" s="155">
        <v>1</v>
      </c>
      <c r="H250" s="167" t="s">
        <v>7341</v>
      </c>
      <c r="I250" s="167">
        <v>10</v>
      </c>
      <c r="J250" s="167">
        <v>1</v>
      </c>
      <c r="K250" s="167">
        <v>12</v>
      </c>
      <c r="L250" s="167">
        <v>600</v>
      </c>
      <c r="M250" s="167">
        <v>1</v>
      </c>
      <c r="N250" s="167">
        <v>100</v>
      </c>
      <c r="O250" s="167">
        <v>1</v>
      </c>
      <c r="P250" s="167">
        <v>150</v>
      </c>
      <c r="Q250" s="167">
        <v>255</v>
      </c>
      <c r="R250" s="167">
        <v>1</v>
      </c>
      <c r="S250" s="167" t="s">
        <v>116</v>
      </c>
      <c r="T250" s="167" t="s">
        <v>10029</v>
      </c>
      <c r="U250" s="167">
        <v>248</v>
      </c>
      <c r="V250" s="154" t="s">
        <v>216</v>
      </c>
      <c r="W250" s="167">
        <v>0</v>
      </c>
      <c r="X250" s="167">
        <v>0</v>
      </c>
      <c r="Y250" s="167">
        <v>1</v>
      </c>
      <c r="BB250" s="50" t="s">
        <v>5883</v>
      </c>
      <c r="BC250" s="167">
        <v>996</v>
      </c>
      <c r="BD250" s="107" t="s">
        <v>5090</v>
      </c>
      <c r="BE250" s="167" t="s">
        <v>2899</v>
      </c>
      <c r="BF250" s="167" t="s">
        <v>41</v>
      </c>
      <c r="BG250" s="167" t="s">
        <v>116</v>
      </c>
      <c r="BH250" s="167" t="s">
        <v>7369</v>
      </c>
      <c r="BI250" s="167" t="s">
        <v>83</v>
      </c>
      <c r="BJ250" s="167" t="s">
        <v>90</v>
      </c>
      <c r="BK250" s="167" t="s">
        <v>2067</v>
      </c>
      <c r="BL250" s="167" t="s">
        <v>117</v>
      </c>
      <c r="BM250" s="167">
        <v>1</v>
      </c>
    </row>
    <row r="251" spans="1:65" x14ac:dyDescent="0.35">
      <c r="A251" s="17" t="s">
        <v>6616</v>
      </c>
      <c r="B251" s="167" t="s">
        <v>120</v>
      </c>
      <c r="C251" s="167" t="s">
        <v>7340</v>
      </c>
      <c r="D251" s="167" t="s">
        <v>105</v>
      </c>
      <c r="E251" s="155">
        <v>1</v>
      </c>
      <c r="F251" s="155">
        <v>1</v>
      </c>
      <c r="G251" s="155">
        <v>1</v>
      </c>
      <c r="H251" s="167" t="s">
        <v>7341</v>
      </c>
      <c r="I251" s="167">
        <v>10</v>
      </c>
      <c r="J251" s="167">
        <v>1</v>
      </c>
      <c r="K251" s="167">
        <v>12</v>
      </c>
      <c r="L251" s="167">
        <v>600</v>
      </c>
      <c r="M251" s="167">
        <v>1</v>
      </c>
      <c r="N251" s="167">
        <v>100</v>
      </c>
      <c r="O251" s="167">
        <v>1</v>
      </c>
      <c r="P251" s="167">
        <v>150</v>
      </c>
      <c r="Q251" s="167">
        <v>255</v>
      </c>
      <c r="R251" s="167">
        <v>1</v>
      </c>
      <c r="S251" s="167" t="s">
        <v>116</v>
      </c>
      <c r="T251" s="167" t="s">
        <v>10030</v>
      </c>
      <c r="U251" s="167">
        <v>249</v>
      </c>
      <c r="V251" s="154" t="s">
        <v>216</v>
      </c>
      <c r="W251" s="167">
        <v>0</v>
      </c>
      <c r="X251" s="167">
        <v>0</v>
      </c>
      <c r="Y251" s="167">
        <v>1</v>
      </c>
      <c r="BB251" s="341" t="s">
        <v>5885</v>
      </c>
      <c r="BC251" s="167">
        <v>997</v>
      </c>
      <c r="BD251" s="107" t="s">
        <v>5090</v>
      </c>
      <c r="BE251" s="167" t="s">
        <v>2899</v>
      </c>
      <c r="BF251" s="167" t="s">
        <v>41</v>
      </c>
      <c r="BG251" s="167" t="s">
        <v>116</v>
      </c>
      <c r="BH251" s="167" t="s">
        <v>7369</v>
      </c>
      <c r="BI251" s="167" t="s">
        <v>83</v>
      </c>
      <c r="BJ251" s="167" t="s">
        <v>90</v>
      </c>
      <c r="BK251" s="167" t="s">
        <v>2067</v>
      </c>
      <c r="BL251" s="167" t="s">
        <v>117</v>
      </c>
      <c r="BM251" s="167">
        <v>1</v>
      </c>
    </row>
    <row r="252" spans="1:65" x14ac:dyDescent="0.35">
      <c r="A252" s="17" t="s">
        <v>6617</v>
      </c>
      <c r="B252" s="167" t="s">
        <v>120</v>
      </c>
      <c r="C252" s="167" t="s">
        <v>7340</v>
      </c>
      <c r="D252" s="167" t="s">
        <v>105</v>
      </c>
      <c r="E252" s="155">
        <v>1</v>
      </c>
      <c r="F252" s="155">
        <v>1</v>
      </c>
      <c r="G252" s="155">
        <v>1</v>
      </c>
      <c r="H252" s="167" t="s">
        <v>7341</v>
      </c>
      <c r="I252" s="167">
        <v>10</v>
      </c>
      <c r="J252" s="167">
        <v>1</v>
      </c>
      <c r="K252" s="167">
        <v>12</v>
      </c>
      <c r="L252" s="167">
        <v>600</v>
      </c>
      <c r="M252" s="167">
        <v>1</v>
      </c>
      <c r="N252" s="167">
        <v>100</v>
      </c>
      <c r="O252" s="167">
        <v>1</v>
      </c>
      <c r="P252" s="167">
        <v>150</v>
      </c>
      <c r="Q252" s="167">
        <v>255</v>
      </c>
      <c r="R252" s="167">
        <v>1</v>
      </c>
      <c r="S252" s="167" t="s">
        <v>116</v>
      </c>
      <c r="T252" s="167" t="s">
        <v>10031</v>
      </c>
      <c r="U252" s="167">
        <v>250</v>
      </c>
      <c r="V252" s="154" t="s">
        <v>216</v>
      </c>
      <c r="W252" s="167">
        <v>0</v>
      </c>
      <c r="X252" s="167">
        <v>0</v>
      </c>
      <c r="Y252" s="167">
        <v>1</v>
      </c>
      <c r="BB252" s="341" t="s">
        <v>5887</v>
      </c>
      <c r="BC252" s="167">
        <v>998</v>
      </c>
      <c r="BD252" s="107" t="s">
        <v>5090</v>
      </c>
      <c r="BE252" s="167" t="s">
        <v>2899</v>
      </c>
      <c r="BF252" s="167" t="s">
        <v>41</v>
      </c>
      <c r="BG252" s="167" t="s">
        <v>116</v>
      </c>
      <c r="BH252" s="167" t="s">
        <v>7369</v>
      </c>
      <c r="BI252" s="167" t="s">
        <v>83</v>
      </c>
      <c r="BJ252" s="167" t="s">
        <v>90</v>
      </c>
      <c r="BK252" s="167" t="s">
        <v>2067</v>
      </c>
      <c r="BL252" s="167" t="s">
        <v>117</v>
      </c>
      <c r="BM252" s="167">
        <v>1</v>
      </c>
    </row>
    <row r="253" spans="1:65" x14ac:dyDescent="0.35">
      <c r="A253" s="17" t="s">
        <v>6618</v>
      </c>
      <c r="B253" s="167" t="s">
        <v>120</v>
      </c>
      <c r="C253" s="167" t="s">
        <v>7340</v>
      </c>
      <c r="D253" s="167" t="s">
        <v>105</v>
      </c>
      <c r="E253" s="158">
        <v>1</v>
      </c>
      <c r="F253" s="155">
        <v>1</v>
      </c>
      <c r="G253" s="155">
        <v>1</v>
      </c>
      <c r="H253" s="167" t="s">
        <v>7341</v>
      </c>
      <c r="I253" s="167">
        <v>10</v>
      </c>
      <c r="J253" s="167">
        <v>1</v>
      </c>
      <c r="K253" s="167">
        <v>12</v>
      </c>
      <c r="L253" s="167">
        <v>600</v>
      </c>
      <c r="M253" s="167">
        <v>1</v>
      </c>
      <c r="N253" s="167">
        <v>100</v>
      </c>
      <c r="O253" s="167">
        <v>1</v>
      </c>
      <c r="P253" s="167">
        <v>150</v>
      </c>
      <c r="Q253" s="167">
        <v>255</v>
      </c>
      <c r="R253" s="167">
        <v>1</v>
      </c>
      <c r="S253" s="167" t="s">
        <v>116</v>
      </c>
      <c r="T253" s="167" t="s">
        <v>10032</v>
      </c>
      <c r="U253" s="167">
        <v>251</v>
      </c>
      <c r="V253" s="154" t="s">
        <v>216</v>
      </c>
      <c r="W253" s="167">
        <v>0</v>
      </c>
      <c r="X253" s="167">
        <v>0</v>
      </c>
      <c r="Y253" s="167">
        <v>1</v>
      </c>
      <c r="BB253" s="341" t="s">
        <v>5889</v>
      </c>
      <c r="BC253" s="167">
        <v>999</v>
      </c>
      <c r="BD253" s="107" t="s">
        <v>5090</v>
      </c>
      <c r="BE253" s="167" t="s">
        <v>2899</v>
      </c>
      <c r="BF253" s="167" t="s">
        <v>41</v>
      </c>
      <c r="BG253" s="167" t="s">
        <v>116</v>
      </c>
      <c r="BH253" s="167" t="s">
        <v>7369</v>
      </c>
      <c r="BI253" s="167" t="s">
        <v>83</v>
      </c>
      <c r="BJ253" s="167" t="s">
        <v>90</v>
      </c>
      <c r="BK253" s="167" t="s">
        <v>2067</v>
      </c>
      <c r="BL253" s="167" t="s">
        <v>117</v>
      </c>
      <c r="BM253" s="167">
        <v>1</v>
      </c>
    </row>
    <row r="254" spans="1:65" x14ac:dyDescent="0.35">
      <c r="A254" s="17" t="s">
        <v>6619</v>
      </c>
      <c r="B254" s="167" t="s">
        <v>120</v>
      </c>
      <c r="C254" s="167" t="s">
        <v>7340</v>
      </c>
      <c r="D254" s="167" t="s">
        <v>105</v>
      </c>
      <c r="E254" s="158">
        <v>1</v>
      </c>
      <c r="F254" s="155">
        <v>1</v>
      </c>
      <c r="G254" s="155">
        <v>1</v>
      </c>
      <c r="H254" s="167" t="s">
        <v>7341</v>
      </c>
      <c r="I254" s="167">
        <v>10</v>
      </c>
      <c r="J254" s="167">
        <v>1</v>
      </c>
      <c r="K254" s="167">
        <v>12</v>
      </c>
      <c r="L254" s="167">
        <v>600</v>
      </c>
      <c r="M254" s="167">
        <v>1</v>
      </c>
      <c r="N254" s="167">
        <v>100</v>
      </c>
      <c r="O254" s="167">
        <v>1</v>
      </c>
      <c r="P254" s="167">
        <v>150</v>
      </c>
      <c r="Q254" s="167">
        <v>255</v>
      </c>
      <c r="R254" s="167">
        <v>1</v>
      </c>
      <c r="S254" s="167" t="s">
        <v>116</v>
      </c>
      <c r="T254" s="167" t="s">
        <v>10033</v>
      </c>
      <c r="U254" s="167">
        <v>252</v>
      </c>
      <c r="V254" s="154" t="s">
        <v>216</v>
      </c>
      <c r="W254" s="167">
        <v>0</v>
      </c>
      <c r="X254" s="167">
        <v>0</v>
      </c>
      <c r="Y254" s="167">
        <v>1</v>
      </c>
      <c r="BB254" s="50" t="s">
        <v>5514</v>
      </c>
      <c r="BC254" s="167">
        <v>1000</v>
      </c>
      <c r="BD254" s="107" t="s">
        <v>5090</v>
      </c>
      <c r="BE254" s="167" t="s">
        <v>2899</v>
      </c>
      <c r="BF254" s="167" t="s">
        <v>41</v>
      </c>
      <c r="BG254" s="167" t="s">
        <v>116</v>
      </c>
      <c r="BH254" s="167" t="s">
        <v>7369</v>
      </c>
      <c r="BI254" s="167" t="s">
        <v>83</v>
      </c>
      <c r="BJ254" s="167" t="s">
        <v>90</v>
      </c>
      <c r="BK254" s="167" t="s">
        <v>2067</v>
      </c>
      <c r="BL254" s="167" t="s">
        <v>117</v>
      </c>
      <c r="BM254" s="167">
        <v>1</v>
      </c>
    </row>
    <row r="255" spans="1:65" x14ac:dyDescent="0.35">
      <c r="A255" s="17" t="s">
        <v>6620</v>
      </c>
      <c r="B255" s="167" t="s">
        <v>120</v>
      </c>
      <c r="C255" s="167" t="s">
        <v>7340</v>
      </c>
      <c r="D255" s="167" t="s">
        <v>105</v>
      </c>
      <c r="E255" s="158">
        <v>1</v>
      </c>
      <c r="F255" s="155">
        <v>1</v>
      </c>
      <c r="G255" s="155">
        <v>1</v>
      </c>
      <c r="H255" s="167" t="s">
        <v>7341</v>
      </c>
      <c r="I255" s="167">
        <v>10</v>
      </c>
      <c r="J255" s="167">
        <v>1</v>
      </c>
      <c r="K255" s="167">
        <v>12</v>
      </c>
      <c r="L255" s="167">
        <v>600</v>
      </c>
      <c r="M255" s="167">
        <v>1</v>
      </c>
      <c r="N255" s="167">
        <v>100</v>
      </c>
      <c r="O255" s="167">
        <v>1</v>
      </c>
      <c r="P255" s="167">
        <v>150</v>
      </c>
      <c r="Q255" s="167">
        <v>255</v>
      </c>
      <c r="R255" s="167">
        <v>1</v>
      </c>
      <c r="S255" s="167" t="s">
        <v>116</v>
      </c>
      <c r="T255" s="167" t="s">
        <v>10034</v>
      </c>
      <c r="U255" s="167">
        <v>253</v>
      </c>
      <c r="V255" s="154" t="s">
        <v>216</v>
      </c>
      <c r="W255" s="167">
        <v>0</v>
      </c>
      <c r="X255" s="167">
        <v>0</v>
      </c>
      <c r="Y255" s="167">
        <v>1</v>
      </c>
      <c r="BB255" s="50" t="s">
        <v>5891</v>
      </c>
      <c r="BC255" s="167">
        <v>1001</v>
      </c>
      <c r="BD255" s="107" t="s">
        <v>5090</v>
      </c>
      <c r="BE255" s="167" t="s">
        <v>2899</v>
      </c>
      <c r="BF255" s="167" t="s">
        <v>41</v>
      </c>
      <c r="BG255" s="167" t="s">
        <v>116</v>
      </c>
      <c r="BH255" s="167" t="s">
        <v>7369</v>
      </c>
      <c r="BI255" s="167" t="s">
        <v>83</v>
      </c>
      <c r="BJ255" s="167" t="s">
        <v>90</v>
      </c>
      <c r="BK255" s="167" t="s">
        <v>2067</v>
      </c>
      <c r="BL255" s="167" t="s">
        <v>117</v>
      </c>
      <c r="BM255" s="167">
        <v>1</v>
      </c>
    </row>
    <row r="256" spans="1:65" x14ac:dyDescent="0.35">
      <c r="A256" s="17" t="s">
        <v>6621</v>
      </c>
      <c r="B256" s="167" t="s">
        <v>120</v>
      </c>
      <c r="C256" s="167" t="s">
        <v>7340</v>
      </c>
      <c r="D256" s="167" t="s">
        <v>105</v>
      </c>
      <c r="E256" s="158">
        <v>1</v>
      </c>
      <c r="F256" s="155">
        <v>1</v>
      </c>
      <c r="G256" s="155">
        <v>1</v>
      </c>
      <c r="H256" s="167" t="s">
        <v>7341</v>
      </c>
      <c r="I256" s="167">
        <v>10</v>
      </c>
      <c r="J256" s="167">
        <v>1</v>
      </c>
      <c r="K256" s="167">
        <v>12</v>
      </c>
      <c r="L256" s="167">
        <v>600</v>
      </c>
      <c r="M256" s="167">
        <v>1</v>
      </c>
      <c r="N256" s="167">
        <v>100</v>
      </c>
      <c r="O256" s="167">
        <v>1</v>
      </c>
      <c r="P256" s="167">
        <v>150</v>
      </c>
      <c r="Q256" s="167">
        <v>255</v>
      </c>
      <c r="R256" s="167">
        <v>1</v>
      </c>
      <c r="S256" s="167" t="s">
        <v>116</v>
      </c>
      <c r="T256" s="167" t="s">
        <v>10035</v>
      </c>
      <c r="U256" s="167">
        <v>254</v>
      </c>
      <c r="V256" s="154" t="s">
        <v>216</v>
      </c>
      <c r="W256" s="167">
        <v>0</v>
      </c>
      <c r="X256" s="167">
        <v>0</v>
      </c>
      <c r="Y256" s="167">
        <v>1</v>
      </c>
      <c r="BB256" s="50" t="s">
        <v>5906</v>
      </c>
      <c r="BC256" s="167">
        <v>1002</v>
      </c>
      <c r="BD256" s="107" t="s">
        <v>5090</v>
      </c>
      <c r="BE256" s="167" t="s">
        <v>2899</v>
      </c>
      <c r="BF256" s="167" t="s">
        <v>41</v>
      </c>
      <c r="BG256" s="167" t="s">
        <v>116</v>
      </c>
      <c r="BH256" s="167" t="s">
        <v>7369</v>
      </c>
      <c r="BI256" s="167" t="s">
        <v>83</v>
      </c>
      <c r="BJ256" s="167" t="s">
        <v>90</v>
      </c>
      <c r="BK256" s="167" t="s">
        <v>2067</v>
      </c>
      <c r="BL256" s="167" t="s">
        <v>117</v>
      </c>
      <c r="BM256" s="167">
        <v>1</v>
      </c>
    </row>
    <row r="257" spans="1:65" x14ac:dyDescent="0.35">
      <c r="A257" s="17" t="s">
        <v>6622</v>
      </c>
      <c r="B257" s="167" t="s">
        <v>120</v>
      </c>
      <c r="C257" s="167" t="s">
        <v>7340</v>
      </c>
      <c r="D257" s="167" t="s">
        <v>105</v>
      </c>
      <c r="E257" s="158">
        <v>1</v>
      </c>
      <c r="F257" s="158">
        <v>1</v>
      </c>
      <c r="G257" s="158">
        <v>1</v>
      </c>
      <c r="H257" s="167" t="s">
        <v>7341</v>
      </c>
      <c r="I257" s="167">
        <v>10</v>
      </c>
      <c r="J257" s="167">
        <v>1</v>
      </c>
      <c r="K257" s="167">
        <v>12</v>
      </c>
      <c r="L257" s="167">
        <v>600</v>
      </c>
      <c r="M257" s="167">
        <v>1</v>
      </c>
      <c r="N257" s="167">
        <v>100</v>
      </c>
      <c r="O257" s="167">
        <v>1</v>
      </c>
      <c r="P257" s="167">
        <v>150</v>
      </c>
      <c r="Q257" s="167">
        <v>255</v>
      </c>
      <c r="R257" s="167">
        <v>1</v>
      </c>
      <c r="S257" s="167" t="s">
        <v>116</v>
      </c>
      <c r="T257" s="167" t="s">
        <v>10036</v>
      </c>
      <c r="U257" s="167">
        <v>255</v>
      </c>
      <c r="V257" s="154" t="s">
        <v>216</v>
      </c>
      <c r="W257" s="167">
        <v>0</v>
      </c>
      <c r="X257" s="167">
        <v>0</v>
      </c>
      <c r="Y257" s="167">
        <v>1</v>
      </c>
      <c r="BB257" s="50" t="s">
        <v>5908</v>
      </c>
      <c r="BC257" s="167">
        <v>1003</v>
      </c>
      <c r="BD257" s="107" t="s">
        <v>5090</v>
      </c>
      <c r="BE257" s="167" t="s">
        <v>2899</v>
      </c>
      <c r="BF257" s="167" t="s">
        <v>41</v>
      </c>
      <c r="BG257" s="167" t="s">
        <v>116</v>
      </c>
      <c r="BH257" s="167" t="s">
        <v>7369</v>
      </c>
      <c r="BI257" s="167" t="s">
        <v>83</v>
      </c>
      <c r="BJ257" s="167" t="s">
        <v>90</v>
      </c>
      <c r="BK257" s="167" t="s">
        <v>2067</v>
      </c>
      <c r="BL257" s="167" t="s">
        <v>117</v>
      </c>
      <c r="BM257" s="167">
        <v>1</v>
      </c>
    </row>
    <row r="258" spans="1:65" x14ac:dyDescent="0.35">
      <c r="A258" s="17" t="s">
        <v>6623</v>
      </c>
      <c r="B258" s="167" t="s">
        <v>120</v>
      </c>
      <c r="C258" s="167" t="s">
        <v>7340</v>
      </c>
      <c r="D258" s="167" t="s">
        <v>105</v>
      </c>
      <c r="E258" s="158">
        <v>1</v>
      </c>
      <c r="F258" s="158">
        <v>1</v>
      </c>
      <c r="G258" s="158">
        <v>1</v>
      </c>
      <c r="H258" s="167" t="s">
        <v>7341</v>
      </c>
      <c r="I258" s="167">
        <v>10</v>
      </c>
      <c r="J258" s="167">
        <v>1</v>
      </c>
      <c r="K258" s="167">
        <v>12</v>
      </c>
      <c r="L258" s="167">
        <v>600</v>
      </c>
      <c r="M258" s="167">
        <v>1</v>
      </c>
      <c r="N258" s="167">
        <v>100</v>
      </c>
      <c r="O258" s="167">
        <v>1</v>
      </c>
      <c r="P258" s="167">
        <v>150</v>
      </c>
      <c r="Q258" s="167">
        <v>255</v>
      </c>
      <c r="R258" s="167">
        <v>1</v>
      </c>
      <c r="S258" s="167" t="s">
        <v>116</v>
      </c>
      <c r="T258" s="167" t="s">
        <v>10037</v>
      </c>
      <c r="U258" s="167">
        <v>256</v>
      </c>
      <c r="V258" s="154" t="s">
        <v>216</v>
      </c>
      <c r="W258" s="167">
        <v>0</v>
      </c>
      <c r="X258" s="167">
        <v>0</v>
      </c>
      <c r="Y258" s="167">
        <v>1</v>
      </c>
      <c r="BB258" s="50" t="s">
        <v>5454</v>
      </c>
      <c r="BC258" s="167">
        <v>1004</v>
      </c>
      <c r="BD258" s="107" t="s">
        <v>5090</v>
      </c>
      <c r="BE258" s="167" t="s">
        <v>2899</v>
      </c>
      <c r="BF258" s="167" t="s">
        <v>41</v>
      </c>
      <c r="BG258" s="167" t="s">
        <v>116</v>
      </c>
      <c r="BH258" s="167" t="s">
        <v>7369</v>
      </c>
      <c r="BI258" s="167" t="s">
        <v>83</v>
      </c>
      <c r="BJ258" s="167" t="s">
        <v>90</v>
      </c>
      <c r="BK258" s="167" t="s">
        <v>2067</v>
      </c>
      <c r="BL258" s="167" t="s">
        <v>117</v>
      </c>
      <c r="BM258" s="167">
        <v>1</v>
      </c>
    </row>
    <row r="259" spans="1:65" x14ac:dyDescent="0.35">
      <c r="A259" s="17" t="s">
        <v>6624</v>
      </c>
      <c r="B259" s="167" t="s">
        <v>120</v>
      </c>
      <c r="C259" s="167" t="s">
        <v>7340</v>
      </c>
      <c r="D259" s="167" t="s">
        <v>105</v>
      </c>
      <c r="E259" s="158">
        <v>1</v>
      </c>
      <c r="F259" s="158">
        <v>1</v>
      </c>
      <c r="G259" s="158">
        <v>1</v>
      </c>
      <c r="H259" s="167" t="s">
        <v>7341</v>
      </c>
      <c r="I259" s="167">
        <v>10</v>
      </c>
      <c r="J259" s="167">
        <v>1</v>
      </c>
      <c r="K259" s="167">
        <v>12</v>
      </c>
      <c r="L259" s="167">
        <v>600</v>
      </c>
      <c r="M259" s="167">
        <v>1</v>
      </c>
      <c r="N259" s="167">
        <v>100</v>
      </c>
      <c r="O259" s="167">
        <v>1</v>
      </c>
      <c r="P259" s="167">
        <v>150</v>
      </c>
      <c r="Q259" s="167">
        <v>255</v>
      </c>
      <c r="R259" s="167">
        <v>1</v>
      </c>
      <c r="S259" s="167" t="s">
        <v>116</v>
      </c>
      <c r="T259" s="167" t="s">
        <v>10038</v>
      </c>
      <c r="U259" s="167">
        <v>257</v>
      </c>
      <c r="V259" s="154" t="s">
        <v>216</v>
      </c>
      <c r="W259" s="167">
        <v>0</v>
      </c>
      <c r="X259" s="167">
        <v>0</v>
      </c>
      <c r="Y259" s="167">
        <v>1</v>
      </c>
      <c r="BB259" s="50" t="s">
        <v>5892</v>
      </c>
      <c r="BC259" s="167">
        <v>1005</v>
      </c>
      <c r="BD259" s="107" t="s">
        <v>5090</v>
      </c>
      <c r="BE259" s="167" t="s">
        <v>2899</v>
      </c>
      <c r="BF259" s="167" t="s">
        <v>41</v>
      </c>
      <c r="BG259" s="167" t="s">
        <v>116</v>
      </c>
      <c r="BH259" s="167" t="s">
        <v>7369</v>
      </c>
      <c r="BI259" s="167" t="s">
        <v>83</v>
      </c>
      <c r="BJ259" s="167" t="s">
        <v>90</v>
      </c>
      <c r="BK259" s="167" t="s">
        <v>2067</v>
      </c>
      <c r="BL259" s="167" t="s">
        <v>117</v>
      </c>
      <c r="BM259" s="167">
        <v>1</v>
      </c>
    </row>
    <row r="260" spans="1:65" x14ac:dyDescent="0.35">
      <c r="A260" s="17" t="s">
        <v>6625</v>
      </c>
      <c r="B260" s="167" t="s">
        <v>120</v>
      </c>
      <c r="C260" s="167" t="s">
        <v>7340</v>
      </c>
      <c r="D260" s="167" t="s">
        <v>105</v>
      </c>
      <c r="E260" s="158">
        <v>1</v>
      </c>
      <c r="F260" s="158">
        <v>1</v>
      </c>
      <c r="G260" s="158">
        <v>1</v>
      </c>
      <c r="H260" s="167" t="s">
        <v>7341</v>
      </c>
      <c r="I260" s="167">
        <v>10</v>
      </c>
      <c r="J260" s="167">
        <v>1</v>
      </c>
      <c r="K260" s="167">
        <v>12</v>
      </c>
      <c r="L260" s="167">
        <v>600</v>
      </c>
      <c r="M260" s="167">
        <v>1</v>
      </c>
      <c r="N260" s="167">
        <v>100</v>
      </c>
      <c r="O260" s="167">
        <v>1</v>
      </c>
      <c r="P260" s="167">
        <v>150</v>
      </c>
      <c r="Q260" s="167">
        <v>255</v>
      </c>
      <c r="R260" s="167">
        <v>1</v>
      </c>
      <c r="S260" s="167" t="s">
        <v>116</v>
      </c>
      <c r="T260" s="167" t="s">
        <v>10039</v>
      </c>
      <c r="U260" s="167">
        <v>258</v>
      </c>
      <c r="V260" s="154" t="s">
        <v>236</v>
      </c>
      <c r="W260" s="167">
        <v>0</v>
      </c>
      <c r="X260" s="167">
        <v>0</v>
      </c>
      <c r="Y260" s="167">
        <v>1</v>
      </c>
      <c r="BB260" s="50" t="s">
        <v>5894</v>
      </c>
      <c r="BC260" s="167">
        <v>1006</v>
      </c>
      <c r="BD260" s="107" t="s">
        <v>5090</v>
      </c>
      <c r="BE260" s="167" t="s">
        <v>2899</v>
      </c>
      <c r="BF260" s="167" t="s">
        <v>41</v>
      </c>
      <c r="BG260" s="167" t="s">
        <v>116</v>
      </c>
      <c r="BH260" s="167" t="s">
        <v>7369</v>
      </c>
      <c r="BI260" s="167" t="s">
        <v>83</v>
      </c>
      <c r="BJ260" s="167" t="s">
        <v>90</v>
      </c>
      <c r="BK260" s="167" t="s">
        <v>2067</v>
      </c>
      <c r="BL260" s="167" t="s">
        <v>117</v>
      </c>
      <c r="BM260" s="167">
        <v>1</v>
      </c>
    </row>
    <row r="261" spans="1:65" x14ac:dyDescent="0.35">
      <c r="A261" s="17" t="s">
        <v>6626</v>
      </c>
      <c r="B261" s="167" t="s">
        <v>120</v>
      </c>
      <c r="C261" s="167" t="s">
        <v>7340</v>
      </c>
      <c r="D261" s="167" t="s">
        <v>105</v>
      </c>
      <c r="E261" s="158">
        <v>1</v>
      </c>
      <c r="F261" s="158">
        <v>1</v>
      </c>
      <c r="G261" s="158">
        <v>1</v>
      </c>
      <c r="H261" s="167" t="s">
        <v>7341</v>
      </c>
      <c r="I261" s="167">
        <v>10</v>
      </c>
      <c r="J261" s="167">
        <v>1</v>
      </c>
      <c r="K261" s="167">
        <v>12</v>
      </c>
      <c r="L261" s="167">
        <v>600</v>
      </c>
      <c r="M261" s="167">
        <v>1</v>
      </c>
      <c r="N261" s="167">
        <v>100</v>
      </c>
      <c r="O261" s="167">
        <v>1</v>
      </c>
      <c r="P261" s="167">
        <v>150</v>
      </c>
      <c r="Q261" s="167">
        <v>255</v>
      </c>
      <c r="R261" s="167">
        <v>1</v>
      </c>
      <c r="S261" s="167" t="s">
        <v>116</v>
      </c>
      <c r="T261" s="167" t="s">
        <v>10040</v>
      </c>
      <c r="U261" s="167">
        <v>259</v>
      </c>
      <c r="V261" s="154" t="s">
        <v>236</v>
      </c>
      <c r="W261" s="167">
        <v>0</v>
      </c>
      <c r="X261" s="167">
        <v>0</v>
      </c>
      <c r="Y261" s="167">
        <v>1</v>
      </c>
      <c r="BB261" s="50" t="s">
        <v>5910</v>
      </c>
      <c r="BC261" s="167">
        <v>1007</v>
      </c>
      <c r="BD261" s="107" t="s">
        <v>5090</v>
      </c>
      <c r="BE261" s="167" t="s">
        <v>2899</v>
      </c>
      <c r="BF261" s="167" t="s">
        <v>41</v>
      </c>
      <c r="BG261" s="167" t="s">
        <v>116</v>
      </c>
      <c r="BH261" s="167" t="s">
        <v>7369</v>
      </c>
      <c r="BI261" s="167" t="s">
        <v>83</v>
      </c>
      <c r="BJ261" s="167" t="s">
        <v>90</v>
      </c>
      <c r="BK261" s="167" t="s">
        <v>2067</v>
      </c>
      <c r="BL261" s="167" t="s">
        <v>117</v>
      </c>
      <c r="BM261" s="167">
        <v>1</v>
      </c>
    </row>
    <row r="262" spans="1:65" x14ac:dyDescent="0.35">
      <c r="A262" s="17" t="s">
        <v>6627</v>
      </c>
      <c r="B262" s="167" t="s">
        <v>120</v>
      </c>
      <c r="C262" s="167" t="s">
        <v>7340</v>
      </c>
      <c r="D262" s="167" t="s">
        <v>105</v>
      </c>
      <c r="E262" s="158">
        <v>1</v>
      </c>
      <c r="F262" s="155">
        <v>1</v>
      </c>
      <c r="G262" s="158">
        <v>1</v>
      </c>
      <c r="H262" s="167" t="s">
        <v>7341</v>
      </c>
      <c r="I262" s="167">
        <v>10</v>
      </c>
      <c r="J262" s="167">
        <v>1</v>
      </c>
      <c r="K262" s="167">
        <v>12</v>
      </c>
      <c r="L262" s="167">
        <v>600</v>
      </c>
      <c r="M262" s="167">
        <v>1</v>
      </c>
      <c r="N262" s="167">
        <v>100</v>
      </c>
      <c r="O262" s="167">
        <v>1</v>
      </c>
      <c r="P262" s="167">
        <v>150</v>
      </c>
      <c r="Q262" s="167">
        <v>255</v>
      </c>
      <c r="R262" s="167">
        <v>1</v>
      </c>
      <c r="S262" s="167" t="s">
        <v>116</v>
      </c>
      <c r="T262" s="167" t="s">
        <v>10041</v>
      </c>
      <c r="U262" s="167">
        <v>260</v>
      </c>
      <c r="V262" s="154" t="s">
        <v>236</v>
      </c>
      <c r="W262" s="167">
        <v>0</v>
      </c>
      <c r="X262" s="167">
        <v>0</v>
      </c>
      <c r="Y262" s="167">
        <v>1</v>
      </c>
      <c r="BB262" s="50" t="s">
        <v>5896</v>
      </c>
      <c r="BC262" s="167">
        <v>1008</v>
      </c>
      <c r="BD262" s="107" t="s">
        <v>5090</v>
      </c>
      <c r="BE262" s="167" t="s">
        <v>2899</v>
      </c>
      <c r="BF262" s="167" t="s">
        <v>41</v>
      </c>
      <c r="BG262" s="167" t="s">
        <v>116</v>
      </c>
      <c r="BH262" s="167" t="s">
        <v>7369</v>
      </c>
      <c r="BI262" s="167" t="s">
        <v>83</v>
      </c>
      <c r="BJ262" s="167" t="s">
        <v>90</v>
      </c>
      <c r="BK262" s="167" t="s">
        <v>2067</v>
      </c>
      <c r="BL262" s="167" t="s">
        <v>117</v>
      </c>
      <c r="BM262" s="167">
        <v>1</v>
      </c>
    </row>
    <row r="263" spans="1:65" x14ac:dyDescent="0.35">
      <c r="A263" s="17" t="s">
        <v>6628</v>
      </c>
      <c r="B263" s="167" t="s">
        <v>120</v>
      </c>
      <c r="C263" s="167" t="s">
        <v>7340</v>
      </c>
      <c r="D263" s="167" t="s">
        <v>105</v>
      </c>
      <c r="E263" s="158">
        <v>1</v>
      </c>
      <c r="F263" s="155">
        <v>1</v>
      </c>
      <c r="G263" s="158">
        <v>1</v>
      </c>
      <c r="H263" s="167" t="s">
        <v>7341</v>
      </c>
      <c r="I263" s="167">
        <v>10</v>
      </c>
      <c r="J263" s="167">
        <v>1</v>
      </c>
      <c r="K263" s="167">
        <v>12</v>
      </c>
      <c r="L263" s="167">
        <v>600</v>
      </c>
      <c r="M263" s="167">
        <v>1</v>
      </c>
      <c r="N263" s="167">
        <v>100</v>
      </c>
      <c r="O263" s="167">
        <v>1</v>
      </c>
      <c r="P263" s="167">
        <v>150</v>
      </c>
      <c r="Q263" s="167">
        <v>255</v>
      </c>
      <c r="R263" s="167">
        <v>1</v>
      </c>
      <c r="S263" s="167" t="s">
        <v>116</v>
      </c>
      <c r="T263" s="167" t="s">
        <v>10042</v>
      </c>
      <c r="U263" s="167">
        <v>261</v>
      </c>
      <c r="V263" s="154" t="s">
        <v>236</v>
      </c>
      <c r="W263" s="167">
        <v>0</v>
      </c>
      <c r="X263" s="167">
        <v>0</v>
      </c>
      <c r="Y263" s="167">
        <v>1</v>
      </c>
      <c r="BB263" s="50" t="s">
        <v>5516</v>
      </c>
      <c r="BC263" s="167">
        <v>1009</v>
      </c>
      <c r="BD263" s="107" t="s">
        <v>5090</v>
      </c>
      <c r="BE263" s="167" t="s">
        <v>2899</v>
      </c>
      <c r="BF263" s="167" t="s">
        <v>41</v>
      </c>
      <c r="BG263" s="167" t="s">
        <v>116</v>
      </c>
      <c r="BH263" s="167" t="s">
        <v>7369</v>
      </c>
      <c r="BI263" s="167" t="s">
        <v>83</v>
      </c>
      <c r="BJ263" s="167" t="s">
        <v>90</v>
      </c>
      <c r="BK263" s="167" t="s">
        <v>2067</v>
      </c>
      <c r="BL263" s="167" t="s">
        <v>117</v>
      </c>
      <c r="BM263" s="167">
        <v>1</v>
      </c>
    </row>
    <row r="264" spans="1:65" x14ac:dyDescent="0.35">
      <c r="A264" s="45" t="s">
        <v>6629</v>
      </c>
      <c r="B264" s="167" t="s">
        <v>120</v>
      </c>
      <c r="C264" s="167" t="s">
        <v>7340</v>
      </c>
      <c r="D264" s="167" t="s">
        <v>105</v>
      </c>
      <c r="E264" s="158">
        <v>1</v>
      </c>
      <c r="F264" s="158">
        <v>1</v>
      </c>
      <c r="G264" s="158">
        <v>1</v>
      </c>
      <c r="H264" s="167" t="s">
        <v>7341</v>
      </c>
      <c r="I264" s="167">
        <v>10</v>
      </c>
      <c r="J264" s="167">
        <v>1</v>
      </c>
      <c r="K264" s="167">
        <v>12</v>
      </c>
      <c r="L264" s="167">
        <v>600</v>
      </c>
      <c r="M264" s="167">
        <v>1</v>
      </c>
      <c r="N264" s="167">
        <v>100</v>
      </c>
      <c r="O264" s="167">
        <v>1</v>
      </c>
      <c r="P264" s="167">
        <v>150</v>
      </c>
      <c r="Q264" s="167">
        <v>255</v>
      </c>
      <c r="R264" s="167">
        <v>1</v>
      </c>
      <c r="S264" s="167" t="s">
        <v>116</v>
      </c>
      <c r="T264" s="167" t="s">
        <v>10043</v>
      </c>
      <c r="U264" s="167">
        <v>262</v>
      </c>
      <c r="V264" s="154" t="s">
        <v>236</v>
      </c>
      <c r="W264" s="167">
        <v>0</v>
      </c>
      <c r="X264" s="167">
        <v>0</v>
      </c>
      <c r="Y264" s="167">
        <v>1</v>
      </c>
      <c r="BB264" s="50" t="s">
        <v>5898</v>
      </c>
      <c r="BC264" s="167">
        <v>1010</v>
      </c>
      <c r="BD264" s="107" t="s">
        <v>5090</v>
      </c>
      <c r="BE264" s="167" t="s">
        <v>2899</v>
      </c>
      <c r="BF264" s="167" t="s">
        <v>41</v>
      </c>
      <c r="BG264" s="167" t="s">
        <v>116</v>
      </c>
      <c r="BH264" s="167" t="s">
        <v>7369</v>
      </c>
      <c r="BI264" s="167" t="s">
        <v>83</v>
      </c>
      <c r="BJ264" s="167" t="s">
        <v>90</v>
      </c>
      <c r="BK264" s="167" t="s">
        <v>2067</v>
      </c>
      <c r="BL264" s="167" t="s">
        <v>117</v>
      </c>
      <c r="BM264" s="167">
        <v>1</v>
      </c>
    </row>
    <row r="265" spans="1:65" x14ac:dyDescent="0.35">
      <c r="A265" s="17" t="s">
        <v>7188</v>
      </c>
      <c r="B265" s="167" t="s">
        <v>120</v>
      </c>
      <c r="C265" s="167" t="s">
        <v>7340</v>
      </c>
      <c r="D265" s="167" t="s">
        <v>105</v>
      </c>
      <c r="E265" s="158">
        <v>3</v>
      </c>
      <c r="F265" s="158">
        <v>2</v>
      </c>
      <c r="G265" s="158">
        <v>2</v>
      </c>
      <c r="H265" s="167" t="s">
        <v>7341</v>
      </c>
      <c r="I265" s="167">
        <v>10</v>
      </c>
      <c r="J265" s="167">
        <v>1</v>
      </c>
      <c r="K265" s="167">
        <v>12</v>
      </c>
      <c r="L265" s="167">
        <v>600</v>
      </c>
      <c r="M265" s="167">
        <v>1</v>
      </c>
      <c r="N265" s="167">
        <v>100</v>
      </c>
      <c r="O265" s="167">
        <v>1</v>
      </c>
      <c r="P265" s="167">
        <v>150</v>
      </c>
      <c r="Q265" s="167">
        <v>255</v>
      </c>
      <c r="R265" s="167">
        <v>1</v>
      </c>
      <c r="S265" s="167" t="s">
        <v>116</v>
      </c>
      <c r="T265" s="167" t="s">
        <v>10044</v>
      </c>
      <c r="U265" s="167">
        <v>263</v>
      </c>
      <c r="V265" s="162" t="s">
        <v>6458</v>
      </c>
      <c r="W265" s="167">
        <v>0</v>
      </c>
      <c r="X265" s="167">
        <v>0</v>
      </c>
      <c r="Y265" s="167">
        <v>1</v>
      </c>
      <c r="BB265" s="50" t="s">
        <v>5644</v>
      </c>
      <c r="BC265" s="167">
        <v>1011</v>
      </c>
      <c r="BD265" s="107" t="s">
        <v>5082</v>
      </c>
      <c r="BE265" s="167" t="s">
        <v>2899</v>
      </c>
      <c r="BF265" s="167" t="s">
        <v>41</v>
      </c>
      <c r="BG265" s="167" t="s">
        <v>116</v>
      </c>
      <c r="BH265" s="167" t="s">
        <v>7369</v>
      </c>
      <c r="BI265" s="167" t="s">
        <v>83</v>
      </c>
      <c r="BJ265" s="167" t="s">
        <v>90</v>
      </c>
      <c r="BK265" s="167" t="s">
        <v>2067</v>
      </c>
      <c r="BL265" s="167" t="s">
        <v>117</v>
      </c>
      <c r="BM265" s="167">
        <v>1</v>
      </c>
    </row>
    <row r="266" spans="1:65" x14ac:dyDescent="0.35">
      <c r="A266" s="17" t="s">
        <v>7189</v>
      </c>
      <c r="B266" s="167" t="s">
        <v>120</v>
      </c>
      <c r="C266" s="167" t="s">
        <v>7340</v>
      </c>
      <c r="D266" s="167" t="s">
        <v>105</v>
      </c>
      <c r="E266" s="158">
        <v>3</v>
      </c>
      <c r="F266" s="158">
        <v>2</v>
      </c>
      <c r="G266" s="158">
        <v>2</v>
      </c>
      <c r="H266" s="167" t="s">
        <v>7341</v>
      </c>
      <c r="I266" s="167">
        <v>10</v>
      </c>
      <c r="J266" s="167">
        <v>1</v>
      </c>
      <c r="K266" s="167">
        <v>12</v>
      </c>
      <c r="L266" s="167">
        <v>600</v>
      </c>
      <c r="M266" s="167">
        <v>1</v>
      </c>
      <c r="N266" s="167">
        <v>100</v>
      </c>
      <c r="O266" s="167">
        <v>1</v>
      </c>
      <c r="P266" s="167">
        <v>150</v>
      </c>
      <c r="Q266" s="167">
        <v>255</v>
      </c>
      <c r="R266" s="167">
        <v>1</v>
      </c>
      <c r="S266" s="167" t="s">
        <v>116</v>
      </c>
      <c r="T266" s="167" t="s">
        <v>10045</v>
      </c>
      <c r="U266" s="167">
        <v>264</v>
      </c>
      <c r="V266" s="162" t="s">
        <v>6431</v>
      </c>
      <c r="W266" s="167">
        <v>0</v>
      </c>
      <c r="X266" s="167">
        <v>0</v>
      </c>
      <c r="Y266" s="167">
        <v>1</v>
      </c>
      <c r="BB266" s="50" t="s">
        <v>5660</v>
      </c>
      <c r="BC266" s="167">
        <v>1012</v>
      </c>
      <c r="BD266" s="107" t="s">
        <v>5082</v>
      </c>
      <c r="BE266" s="167" t="s">
        <v>2899</v>
      </c>
      <c r="BF266" s="167" t="s">
        <v>41</v>
      </c>
      <c r="BG266" s="167" t="s">
        <v>116</v>
      </c>
      <c r="BH266" s="167" t="s">
        <v>7369</v>
      </c>
      <c r="BI266" s="167" t="s">
        <v>83</v>
      </c>
      <c r="BJ266" s="167" t="s">
        <v>90</v>
      </c>
      <c r="BK266" s="167" t="s">
        <v>2067</v>
      </c>
      <c r="BL266" s="167" t="s">
        <v>117</v>
      </c>
      <c r="BM266" s="167">
        <v>1</v>
      </c>
    </row>
    <row r="267" spans="1:65" x14ac:dyDescent="0.35">
      <c r="A267" s="45" t="s">
        <v>7223</v>
      </c>
      <c r="B267" s="167" t="s">
        <v>120</v>
      </c>
      <c r="C267" s="167" t="s">
        <v>7340</v>
      </c>
      <c r="D267" s="167" t="s">
        <v>105</v>
      </c>
      <c r="E267" s="155">
        <v>5</v>
      </c>
      <c r="F267" s="158">
        <v>3</v>
      </c>
      <c r="G267" s="155">
        <v>3</v>
      </c>
      <c r="H267" s="167" t="s">
        <v>7341</v>
      </c>
      <c r="I267" s="167">
        <v>10</v>
      </c>
      <c r="J267" s="167">
        <v>1</v>
      </c>
      <c r="K267" s="167">
        <v>12</v>
      </c>
      <c r="L267" s="167">
        <v>600</v>
      </c>
      <c r="M267" s="167">
        <v>1</v>
      </c>
      <c r="N267" s="167">
        <v>100</v>
      </c>
      <c r="O267" s="167">
        <v>1</v>
      </c>
      <c r="P267" s="167">
        <v>150</v>
      </c>
      <c r="Q267" s="167">
        <v>255</v>
      </c>
      <c r="R267" s="167">
        <v>1</v>
      </c>
      <c r="S267" s="167" t="s">
        <v>116</v>
      </c>
      <c r="T267" s="167" t="s">
        <v>10046</v>
      </c>
      <c r="U267" s="167">
        <v>265</v>
      </c>
      <c r="V267" s="162" t="s">
        <v>7229</v>
      </c>
      <c r="W267" s="167">
        <v>0</v>
      </c>
      <c r="X267" s="167">
        <v>0</v>
      </c>
      <c r="Y267" s="167">
        <v>1</v>
      </c>
      <c r="BB267" s="50" t="s">
        <v>5645</v>
      </c>
      <c r="BC267" s="167">
        <v>1013</v>
      </c>
      <c r="BD267" s="107" t="s">
        <v>5082</v>
      </c>
      <c r="BE267" s="167" t="s">
        <v>2899</v>
      </c>
      <c r="BF267" s="167" t="s">
        <v>41</v>
      </c>
      <c r="BG267" s="167" t="s">
        <v>116</v>
      </c>
      <c r="BH267" s="167" t="s">
        <v>7369</v>
      </c>
      <c r="BI267" s="167" t="s">
        <v>83</v>
      </c>
      <c r="BJ267" s="167" t="s">
        <v>90</v>
      </c>
      <c r="BK267" s="167" t="s">
        <v>2067</v>
      </c>
      <c r="BL267" s="167" t="s">
        <v>117</v>
      </c>
      <c r="BM267" s="167">
        <v>1</v>
      </c>
    </row>
    <row r="268" spans="1:65" x14ac:dyDescent="0.35">
      <c r="BB268" s="50" t="s">
        <v>5646</v>
      </c>
      <c r="BC268" s="167">
        <v>1014</v>
      </c>
      <c r="BD268" s="107" t="s">
        <v>5082</v>
      </c>
      <c r="BE268" s="167" t="s">
        <v>2899</v>
      </c>
      <c r="BF268" s="167" t="s">
        <v>41</v>
      </c>
      <c r="BG268" s="167" t="s">
        <v>116</v>
      </c>
      <c r="BH268" s="167" t="s">
        <v>7369</v>
      </c>
      <c r="BI268" s="167" t="s">
        <v>83</v>
      </c>
      <c r="BJ268" s="167" t="s">
        <v>90</v>
      </c>
      <c r="BK268" s="167" t="s">
        <v>2067</v>
      </c>
      <c r="BL268" s="167" t="s">
        <v>117</v>
      </c>
      <c r="BM268" s="167">
        <v>1</v>
      </c>
    </row>
    <row r="269" spans="1:65" x14ac:dyDescent="0.35">
      <c r="BB269" s="50" t="s">
        <v>5647</v>
      </c>
      <c r="BC269" s="167">
        <v>1015</v>
      </c>
      <c r="BD269" s="107" t="s">
        <v>5082</v>
      </c>
      <c r="BE269" s="167" t="s">
        <v>2899</v>
      </c>
      <c r="BF269" s="167" t="s">
        <v>41</v>
      </c>
      <c r="BG269" s="167" t="s">
        <v>116</v>
      </c>
      <c r="BH269" s="167" t="s">
        <v>7369</v>
      </c>
      <c r="BI269" s="167" t="s">
        <v>83</v>
      </c>
      <c r="BJ269" s="167" t="s">
        <v>90</v>
      </c>
      <c r="BK269" s="167" t="s">
        <v>2067</v>
      </c>
      <c r="BL269" s="167" t="s">
        <v>117</v>
      </c>
      <c r="BM269" s="167">
        <v>1</v>
      </c>
    </row>
    <row r="270" spans="1:65" x14ac:dyDescent="0.35">
      <c r="BB270" s="50" t="s">
        <v>3709</v>
      </c>
      <c r="BC270" s="167">
        <v>1016</v>
      </c>
      <c r="BD270" s="107" t="s">
        <v>15</v>
      </c>
      <c r="BE270" s="167" t="s">
        <v>2899</v>
      </c>
      <c r="BF270" s="167" t="s">
        <v>41</v>
      </c>
      <c r="BG270" s="167" t="s">
        <v>116</v>
      </c>
      <c r="BH270" s="167" t="s">
        <v>7369</v>
      </c>
      <c r="BI270" s="167" t="s">
        <v>83</v>
      </c>
      <c r="BJ270" s="167" t="s">
        <v>90</v>
      </c>
      <c r="BK270" s="167" t="s">
        <v>2067</v>
      </c>
      <c r="BL270" s="167" t="s">
        <v>117</v>
      </c>
      <c r="BM270" s="167">
        <v>1</v>
      </c>
    </row>
    <row r="271" spans="1:65" x14ac:dyDescent="0.35">
      <c r="BB271" s="50" t="s">
        <v>2243</v>
      </c>
      <c r="BC271" s="167">
        <v>1017</v>
      </c>
      <c r="BD271" s="107" t="s">
        <v>15</v>
      </c>
      <c r="BE271" s="167" t="s">
        <v>2899</v>
      </c>
      <c r="BF271" s="167" t="s">
        <v>41</v>
      </c>
      <c r="BG271" s="167" t="s">
        <v>116</v>
      </c>
      <c r="BH271" s="167" t="s">
        <v>7369</v>
      </c>
      <c r="BI271" s="167" t="s">
        <v>83</v>
      </c>
      <c r="BJ271" s="167" t="s">
        <v>90</v>
      </c>
      <c r="BK271" s="167" t="s">
        <v>2067</v>
      </c>
      <c r="BL271" s="167" t="s">
        <v>117</v>
      </c>
      <c r="BM271" s="167">
        <v>1</v>
      </c>
    </row>
    <row r="272" spans="1:65" x14ac:dyDescent="0.35">
      <c r="BB272" s="50" t="s">
        <v>2245</v>
      </c>
      <c r="BC272" s="167">
        <v>1018</v>
      </c>
      <c r="BD272" s="107" t="s">
        <v>15</v>
      </c>
      <c r="BE272" s="167" t="s">
        <v>2899</v>
      </c>
      <c r="BF272" s="167" t="s">
        <v>41</v>
      </c>
      <c r="BG272" s="167" t="s">
        <v>116</v>
      </c>
      <c r="BH272" s="167" t="s">
        <v>7369</v>
      </c>
      <c r="BI272" s="167" t="s">
        <v>83</v>
      </c>
      <c r="BJ272" s="167" t="s">
        <v>90</v>
      </c>
      <c r="BK272" s="167" t="s">
        <v>2067</v>
      </c>
      <c r="BL272" s="167" t="s">
        <v>117</v>
      </c>
      <c r="BM272" s="167">
        <v>1</v>
      </c>
    </row>
    <row r="273" spans="54:65" x14ac:dyDescent="0.35">
      <c r="BB273" s="50" t="s">
        <v>2247</v>
      </c>
      <c r="BC273" s="167">
        <v>1019</v>
      </c>
      <c r="BD273" s="107" t="s">
        <v>15</v>
      </c>
      <c r="BE273" s="167" t="s">
        <v>2899</v>
      </c>
      <c r="BF273" s="167" t="s">
        <v>41</v>
      </c>
      <c r="BG273" s="167" t="s">
        <v>116</v>
      </c>
      <c r="BH273" s="167" t="s">
        <v>7369</v>
      </c>
      <c r="BI273" s="167" t="s">
        <v>83</v>
      </c>
      <c r="BJ273" s="167" t="s">
        <v>90</v>
      </c>
      <c r="BK273" s="167" t="s">
        <v>2067</v>
      </c>
      <c r="BL273" s="167" t="s">
        <v>117</v>
      </c>
      <c r="BM273" s="167">
        <v>1</v>
      </c>
    </row>
    <row r="274" spans="54:65" x14ac:dyDescent="0.35">
      <c r="BB274" s="50" t="s">
        <v>5768</v>
      </c>
      <c r="BC274" s="167">
        <v>1020</v>
      </c>
      <c r="BD274" s="107" t="s">
        <v>5086</v>
      </c>
      <c r="BE274" s="167" t="s">
        <v>2899</v>
      </c>
      <c r="BF274" s="167" t="s">
        <v>41</v>
      </c>
      <c r="BG274" s="167" t="s">
        <v>116</v>
      </c>
      <c r="BH274" s="167" t="s">
        <v>7369</v>
      </c>
      <c r="BI274" s="167" t="s">
        <v>83</v>
      </c>
      <c r="BJ274" s="167" t="s">
        <v>90</v>
      </c>
      <c r="BK274" s="167" t="s">
        <v>2067</v>
      </c>
      <c r="BL274" s="167" t="s">
        <v>117</v>
      </c>
      <c r="BM274" s="167">
        <v>1</v>
      </c>
    </row>
    <row r="275" spans="54:65" x14ac:dyDescent="0.35">
      <c r="BB275" s="50" t="s">
        <v>5462</v>
      </c>
      <c r="BC275" s="167">
        <v>1021</v>
      </c>
      <c r="BD275" s="107" t="s">
        <v>5086</v>
      </c>
      <c r="BE275" s="167" t="s">
        <v>2899</v>
      </c>
      <c r="BF275" s="167" t="s">
        <v>41</v>
      </c>
      <c r="BG275" s="167" t="s">
        <v>116</v>
      </c>
      <c r="BH275" s="167" t="s">
        <v>7369</v>
      </c>
      <c r="BI275" s="167" t="s">
        <v>83</v>
      </c>
      <c r="BJ275" s="167" t="s">
        <v>90</v>
      </c>
      <c r="BK275" s="167" t="s">
        <v>2067</v>
      </c>
      <c r="BL275" s="167" t="s">
        <v>117</v>
      </c>
      <c r="BM275" s="167">
        <v>1</v>
      </c>
    </row>
    <row r="276" spans="54:65" x14ac:dyDescent="0.35">
      <c r="BB276" s="50" t="s">
        <v>5770</v>
      </c>
      <c r="BC276" s="167">
        <v>1022</v>
      </c>
      <c r="BD276" s="107" t="s">
        <v>5086</v>
      </c>
      <c r="BE276" s="167" t="s">
        <v>2899</v>
      </c>
      <c r="BF276" s="167" t="s">
        <v>41</v>
      </c>
      <c r="BG276" s="167" t="s">
        <v>116</v>
      </c>
      <c r="BH276" s="167" t="s">
        <v>7369</v>
      </c>
      <c r="BI276" s="167" t="s">
        <v>83</v>
      </c>
      <c r="BJ276" s="167" t="s">
        <v>90</v>
      </c>
      <c r="BK276" s="167" t="s">
        <v>2067</v>
      </c>
      <c r="BL276" s="167" t="s">
        <v>117</v>
      </c>
      <c r="BM276" s="167">
        <v>1</v>
      </c>
    </row>
    <row r="277" spans="54:65" x14ac:dyDescent="0.35">
      <c r="BB277" s="50" t="s">
        <v>5792</v>
      </c>
      <c r="BC277" s="167">
        <v>1023</v>
      </c>
      <c r="BD277" s="107" t="s">
        <v>5086</v>
      </c>
      <c r="BE277" s="167" t="s">
        <v>2899</v>
      </c>
      <c r="BF277" s="167" t="s">
        <v>41</v>
      </c>
      <c r="BG277" s="167" t="s">
        <v>116</v>
      </c>
      <c r="BH277" s="167" t="s">
        <v>7369</v>
      </c>
      <c r="BI277" s="167" t="s">
        <v>83</v>
      </c>
      <c r="BJ277" s="167" t="s">
        <v>90</v>
      </c>
      <c r="BK277" s="167" t="s">
        <v>2067</v>
      </c>
      <c r="BL277" s="167" t="s">
        <v>117</v>
      </c>
      <c r="BM277" s="167">
        <v>1</v>
      </c>
    </row>
    <row r="278" spans="54:65" x14ac:dyDescent="0.35">
      <c r="BB278" s="50" t="s">
        <v>5464</v>
      </c>
      <c r="BC278" s="167">
        <v>1024</v>
      </c>
      <c r="BD278" s="107" t="s">
        <v>5086</v>
      </c>
      <c r="BE278" s="167" t="s">
        <v>2899</v>
      </c>
      <c r="BF278" s="167" t="s">
        <v>41</v>
      </c>
      <c r="BG278" s="167" t="s">
        <v>116</v>
      </c>
      <c r="BH278" s="167" t="s">
        <v>7369</v>
      </c>
      <c r="BI278" s="167" t="s">
        <v>83</v>
      </c>
      <c r="BJ278" s="167" t="s">
        <v>90</v>
      </c>
      <c r="BK278" s="167" t="s">
        <v>2067</v>
      </c>
      <c r="BL278" s="167" t="s">
        <v>117</v>
      </c>
      <c r="BM278" s="167">
        <v>1</v>
      </c>
    </row>
    <row r="279" spans="54:65" x14ac:dyDescent="0.35">
      <c r="BB279" s="50" t="s">
        <v>5772</v>
      </c>
      <c r="BC279" s="167">
        <v>1025</v>
      </c>
      <c r="BD279" s="107" t="s">
        <v>5086</v>
      </c>
      <c r="BE279" s="167" t="s">
        <v>2899</v>
      </c>
      <c r="BF279" s="167" t="s">
        <v>41</v>
      </c>
      <c r="BG279" s="167" t="s">
        <v>116</v>
      </c>
      <c r="BH279" s="167" t="s">
        <v>7369</v>
      </c>
      <c r="BI279" s="167" t="s">
        <v>83</v>
      </c>
      <c r="BJ279" s="167" t="s">
        <v>90</v>
      </c>
      <c r="BK279" s="167" t="s">
        <v>2067</v>
      </c>
      <c r="BL279" s="167" t="s">
        <v>117</v>
      </c>
      <c r="BM279" s="167">
        <v>1</v>
      </c>
    </row>
    <row r="280" spans="54:65" x14ac:dyDescent="0.35">
      <c r="BB280" s="50" t="s">
        <v>5774</v>
      </c>
      <c r="BC280" s="167">
        <v>1026</v>
      </c>
      <c r="BD280" s="107" t="s">
        <v>5086</v>
      </c>
      <c r="BE280" s="167" t="s">
        <v>2899</v>
      </c>
      <c r="BF280" s="167" t="s">
        <v>41</v>
      </c>
      <c r="BG280" s="167" t="s">
        <v>116</v>
      </c>
      <c r="BH280" s="167" t="s">
        <v>7369</v>
      </c>
      <c r="BI280" s="167" t="s">
        <v>83</v>
      </c>
      <c r="BJ280" s="167" t="s">
        <v>90</v>
      </c>
      <c r="BK280" s="167" t="s">
        <v>2067</v>
      </c>
      <c r="BL280" s="167" t="s">
        <v>117</v>
      </c>
      <c r="BM280" s="167">
        <v>1</v>
      </c>
    </row>
    <row r="281" spans="54:65" x14ac:dyDescent="0.35">
      <c r="BB281" s="50" t="s">
        <v>5447</v>
      </c>
      <c r="BC281" s="167">
        <v>1027</v>
      </c>
      <c r="BD281" s="107" t="s">
        <v>5086</v>
      </c>
      <c r="BE281" s="167" t="s">
        <v>2899</v>
      </c>
      <c r="BF281" s="167" t="s">
        <v>41</v>
      </c>
      <c r="BG281" s="167" t="s">
        <v>116</v>
      </c>
      <c r="BH281" s="167" t="s">
        <v>7369</v>
      </c>
      <c r="BI281" s="167" t="s">
        <v>83</v>
      </c>
      <c r="BJ281" s="167" t="s">
        <v>90</v>
      </c>
      <c r="BK281" s="167" t="s">
        <v>2067</v>
      </c>
      <c r="BL281" s="167" t="s">
        <v>117</v>
      </c>
      <c r="BM281" s="167">
        <v>1</v>
      </c>
    </row>
    <row r="282" spans="54:65" x14ac:dyDescent="0.35">
      <c r="BB282" s="341" t="s">
        <v>5446</v>
      </c>
      <c r="BC282" s="167">
        <v>1028</v>
      </c>
      <c r="BD282" s="107" t="s">
        <v>5086</v>
      </c>
      <c r="BE282" s="167" t="s">
        <v>2899</v>
      </c>
      <c r="BF282" s="167" t="s">
        <v>41</v>
      </c>
      <c r="BG282" s="167" t="s">
        <v>116</v>
      </c>
      <c r="BH282" s="167" t="s">
        <v>7369</v>
      </c>
      <c r="BI282" s="167" t="s">
        <v>83</v>
      </c>
      <c r="BJ282" s="167" t="s">
        <v>90</v>
      </c>
      <c r="BK282" s="167" t="s">
        <v>2067</v>
      </c>
      <c r="BL282" s="167" t="s">
        <v>117</v>
      </c>
      <c r="BM282" s="167">
        <v>1</v>
      </c>
    </row>
    <row r="283" spans="54:65" x14ac:dyDescent="0.35">
      <c r="BB283" s="341" t="s">
        <v>5776</v>
      </c>
      <c r="BC283" s="167">
        <v>1029</v>
      </c>
      <c r="BD283" s="107" t="s">
        <v>5086</v>
      </c>
      <c r="BE283" s="167" t="s">
        <v>2899</v>
      </c>
      <c r="BF283" s="167" t="s">
        <v>41</v>
      </c>
      <c r="BG283" s="167" t="s">
        <v>116</v>
      </c>
      <c r="BH283" s="167" t="s">
        <v>7369</v>
      </c>
      <c r="BI283" s="167" t="s">
        <v>83</v>
      </c>
      <c r="BJ283" s="167" t="s">
        <v>90</v>
      </c>
      <c r="BK283" s="167" t="s">
        <v>2067</v>
      </c>
      <c r="BL283" s="167" t="s">
        <v>117</v>
      </c>
      <c r="BM283" s="167">
        <v>1</v>
      </c>
    </row>
    <row r="284" spans="54:65" x14ac:dyDescent="0.35">
      <c r="BB284" s="50" t="s">
        <v>5449</v>
      </c>
      <c r="BC284" s="167">
        <v>1030</v>
      </c>
      <c r="BD284" s="107" t="s">
        <v>5086</v>
      </c>
      <c r="BE284" s="167" t="s">
        <v>2899</v>
      </c>
      <c r="BF284" s="167" t="s">
        <v>41</v>
      </c>
      <c r="BG284" s="167" t="s">
        <v>116</v>
      </c>
      <c r="BH284" s="167" t="s">
        <v>7369</v>
      </c>
      <c r="BI284" s="167" t="s">
        <v>83</v>
      </c>
      <c r="BJ284" s="167" t="s">
        <v>90</v>
      </c>
      <c r="BK284" s="167" t="s">
        <v>2067</v>
      </c>
      <c r="BL284" s="167" t="s">
        <v>117</v>
      </c>
      <c r="BM284" s="167">
        <v>1</v>
      </c>
    </row>
    <row r="285" spans="54:65" x14ac:dyDescent="0.35">
      <c r="BB285" s="50" t="s">
        <v>5466</v>
      </c>
      <c r="BC285" s="167">
        <v>1031</v>
      </c>
      <c r="BD285" s="107" t="s">
        <v>5086</v>
      </c>
      <c r="BE285" s="167" t="s">
        <v>2899</v>
      </c>
      <c r="BF285" s="167" t="s">
        <v>41</v>
      </c>
      <c r="BG285" s="167" t="s">
        <v>116</v>
      </c>
      <c r="BH285" s="167" t="s">
        <v>7369</v>
      </c>
      <c r="BI285" s="167" t="s">
        <v>83</v>
      </c>
      <c r="BJ285" s="167" t="s">
        <v>90</v>
      </c>
      <c r="BK285" s="167" t="s">
        <v>2067</v>
      </c>
      <c r="BL285" s="167" t="s">
        <v>117</v>
      </c>
      <c r="BM285" s="167">
        <v>1</v>
      </c>
    </row>
    <row r="286" spans="54:65" x14ac:dyDescent="0.35">
      <c r="BB286" s="50" t="s">
        <v>5782</v>
      </c>
      <c r="BC286" s="167">
        <v>1032</v>
      </c>
      <c r="BD286" s="107" t="s">
        <v>5086</v>
      </c>
      <c r="BE286" s="167" t="s">
        <v>2899</v>
      </c>
      <c r="BF286" s="167" t="s">
        <v>41</v>
      </c>
      <c r="BG286" s="167" t="s">
        <v>116</v>
      </c>
      <c r="BH286" s="167" t="s">
        <v>7369</v>
      </c>
      <c r="BI286" s="167" t="s">
        <v>83</v>
      </c>
      <c r="BJ286" s="167" t="s">
        <v>90</v>
      </c>
      <c r="BK286" s="167" t="s">
        <v>2067</v>
      </c>
      <c r="BL286" s="167" t="s">
        <v>117</v>
      </c>
      <c r="BM286" s="167">
        <v>1</v>
      </c>
    </row>
    <row r="287" spans="54:65" x14ac:dyDescent="0.35">
      <c r="BB287" s="50" t="s">
        <v>5778</v>
      </c>
      <c r="BC287" s="167">
        <v>1033</v>
      </c>
      <c r="BD287" s="107" t="s">
        <v>5086</v>
      </c>
      <c r="BE287" s="167" t="s">
        <v>2899</v>
      </c>
      <c r="BF287" s="167" t="s">
        <v>41</v>
      </c>
      <c r="BG287" s="167" t="s">
        <v>116</v>
      </c>
      <c r="BH287" s="167" t="s">
        <v>7369</v>
      </c>
      <c r="BI287" s="167" t="s">
        <v>83</v>
      </c>
      <c r="BJ287" s="167" t="s">
        <v>90</v>
      </c>
      <c r="BK287" s="167" t="s">
        <v>2067</v>
      </c>
      <c r="BL287" s="167" t="s">
        <v>117</v>
      </c>
      <c r="BM287" s="167">
        <v>1</v>
      </c>
    </row>
    <row r="288" spans="54:65" x14ac:dyDescent="0.35">
      <c r="BB288" s="50" t="s">
        <v>5468</v>
      </c>
      <c r="BC288" s="167">
        <v>1034</v>
      </c>
      <c r="BD288" s="107" t="s">
        <v>5086</v>
      </c>
      <c r="BE288" s="167" t="s">
        <v>2899</v>
      </c>
      <c r="BF288" s="167" t="s">
        <v>41</v>
      </c>
      <c r="BG288" s="167" t="s">
        <v>116</v>
      </c>
      <c r="BH288" s="167" t="s">
        <v>7369</v>
      </c>
      <c r="BI288" s="167" t="s">
        <v>83</v>
      </c>
      <c r="BJ288" s="167" t="s">
        <v>90</v>
      </c>
      <c r="BK288" s="167" t="s">
        <v>2067</v>
      </c>
      <c r="BL288" s="167" t="s">
        <v>117</v>
      </c>
      <c r="BM288" s="167">
        <v>1</v>
      </c>
    </row>
    <row r="289" spans="54:65" x14ac:dyDescent="0.35">
      <c r="BB289" s="50" t="s">
        <v>5476</v>
      </c>
      <c r="BC289" s="167">
        <v>1035</v>
      </c>
      <c r="BD289" s="107" t="s">
        <v>5086</v>
      </c>
      <c r="BE289" s="167" t="s">
        <v>2899</v>
      </c>
      <c r="BF289" s="167" t="s">
        <v>41</v>
      </c>
      <c r="BG289" s="167" t="s">
        <v>116</v>
      </c>
      <c r="BH289" s="167" t="s">
        <v>7369</v>
      </c>
      <c r="BI289" s="167" t="s">
        <v>83</v>
      </c>
      <c r="BJ289" s="167" t="s">
        <v>90</v>
      </c>
      <c r="BK289" s="167" t="s">
        <v>2067</v>
      </c>
      <c r="BL289" s="167" t="s">
        <v>117</v>
      </c>
      <c r="BM289" s="167">
        <v>1</v>
      </c>
    </row>
    <row r="290" spans="54:65" x14ac:dyDescent="0.35">
      <c r="BB290" s="341" t="s">
        <v>5794</v>
      </c>
      <c r="BC290" s="167">
        <v>1036</v>
      </c>
      <c r="BD290" s="107" t="s">
        <v>5086</v>
      </c>
      <c r="BE290" s="167" t="s">
        <v>2899</v>
      </c>
      <c r="BF290" s="167" t="s">
        <v>41</v>
      </c>
      <c r="BG290" s="167" t="s">
        <v>116</v>
      </c>
      <c r="BH290" s="167" t="s">
        <v>7369</v>
      </c>
      <c r="BI290" s="167" t="s">
        <v>83</v>
      </c>
      <c r="BJ290" s="167" t="s">
        <v>90</v>
      </c>
      <c r="BK290" s="167" t="s">
        <v>2067</v>
      </c>
      <c r="BL290" s="167" t="s">
        <v>117</v>
      </c>
      <c r="BM290" s="167">
        <v>1</v>
      </c>
    </row>
    <row r="291" spans="54:65" x14ac:dyDescent="0.35">
      <c r="BB291" s="341" t="s">
        <v>5470</v>
      </c>
      <c r="BC291" s="167">
        <v>1037</v>
      </c>
      <c r="BD291" s="107" t="s">
        <v>5086</v>
      </c>
      <c r="BE291" s="167" t="s">
        <v>2899</v>
      </c>
      <c r="BF291" s="167" t="s">
        <v>41</v>
      </c>
      <c r="BG291" s="167" t="s">
        <v>116</v>
      </c>
      <c r="BH291" s="167" t="s">
        <v>7369</v>
      </c>
      <c r="BI291" s="167" t="s">
        <v>83</v>
      </c>
      <c r="BJ291" s="167" t="s">
        <v>90</v>
      </c>
      <c r="BK291" s="167" t="s">
        <v>2067</v>
      </c>
      <c r="BL291" s="167" t="s">
        <v>117</v>
      </c>
      <c r="BM291" s="167">
        <v>1</v>
      </c>
    </row>
    <row r="292" spans="54:65" x14ac:dyDescent="0.35">
      <c r="BB292" s="341" t="s">
        <v>5780</v>
      </c>
      <c r="BC292" s="167">
        <v>1038</v>
      </c>
      <c r="BD292" s="107" t="s">
        <v>5086</v>
      </c>
      <c r="BE292" s="167" t="s">
        <v>2899</v>
      </c>
      <c r="BF292" s="167" t="s">
        <v>41</v>
      </c>
      <c r="BG292" s="167" t="s">
        <v>116</v>
      </c>
      <c r="BH292" s="167" t="s">
        <v>7369</v>
      </c>
      <c r="BI292" s="167" t="s">
        <v>83</v>
      </c>
      <c r="BJ292" s="167" t="s">
        <v>90</v>
      </c>
      <c r="BK292" s="167" t="s">
        <v>2067</v>
      </c>
      <c r="BL292" s="167" t="s">
        <v>117</v>
      </c>
      <c r="BM292" s="167">
        <v>1</v>
      </c>
    </row>
    <row r="293" spans="54:65" x14ac:dyDescent="0.35">
      <c r="BB293" s="50" t="s">
        <v>5540</v>
      </c>
      <c r="BC293" s="167">
        <v>1039</v>
      </c>
      <c r="BD293" s="107" t="s">
        <v>5086</v>
      </c>
      <c r="BE293" s="167" t="s">
        <v>2899</v>
      </c>
      <c r="BF293" s="167" t="s">
        <v>41</v>
      </c>
      <c r="BG293" s="167" t="s">
        <v>116</v>
      </c>
      <c r="BH293" s="167" t="s">
        <v>7369</v>
      </c>
      <c r="BI293" s="167" t="s">
        <v>83</v>
      </c>
      <c r="BJ293" s="167" t="s">
        <v>90</v>
      </c>
      <c r="BK293" s="167" t="s">
        <v>2067</v>
      </c>
      <c r="BL293" s="167" t="s">
        <v>117</v>
      </c>
      <c r="BM293" s="167">
        <v>1</v>
      </c>
    </row>
    <row r="294" spans="54:65" x14ac:dyDescent="0.35">
      <c r="BB294" s="50" t="s">
        <v>5472</v>
      </c>
      <c r="BC294" s="167">
        <v>1040</v>
      </c>
      <c r="BD294" s="107" t="s">
        <v>5086</v>
      </c>
      <c r="BE294" s="167" t="s">
        <v>2899</v>
      </c>
      <c r="BF294" s="167" t="s">
        <v>41</v>
      </c>
      <c r="BG294" s="167" t="s">
        <v>116</v>
      </c>
      <c r="BH294" s="167" t="s">
        <v>7369</v>
      </c>
      <c r="BI294" s="167" t="s">
        <v>83</v>
      </c>
      <c r="BJ294" s="167" t="s">
        <v>90</v>
      </c>
      <c r="BK294" s="167" t="s">
        <v>2067</v>
      </c>
      <c r="BL294" s="167" t="s">
        <v>117</v>
      </c>
      <c r="BM294" s="167">
        <v>1</v>
      </c>
    </row>
    <row r="295" spans="54:65" x14ac:dyDescent="0.35">
      <c r="BB295" s="50" t="s">
        <v>5784</v>
      </c>
      <c r="BC295" s="167">
        <v>1041</v>
      </c>
      <c r="BD295" s="107" t="s">
        <v>5086</v>
      </c>
      <c r="BE295" s="167" t="s">
        <v>2899</v>
      </c>
      <c r="BF295" s="167" t="s">
        <v>41</v>
      </c>
      <c r="BG295" s="167" t="s">
        <v>116</v>
      </c>
      <c r="BH295" s="167" t="s">
        <v>7369</v>
      </c>
      <c r="BI295" s="167" t="s">
        <v>83</v>
      </c>
      <c r="BJ295" s="167" t="s">
        <v>90</v>
      </c>
      <c r="BK295" s="167" t="s">
        <v>2067</v>
      </c>
      <c r="BL295" s="167" t="s">
        <v>117</v>
      </c>
      <c r="BM295" s="167">
        <v>1</v>
      </c>
    </row>
    <row r="296" spans="54:65" x14ac:dyDescent="0.35">
      <c r="BB296" s="50" t="s">
        <v>5474</v>
      </c>
      <c r="BC296" s="167">
        <v>1042</v>
      </c>
      <c r="BD296" s="107" t="s">
        <v>5086</v>
      </c>
      <c r="BE296" s="167" t="s">
        <v>2899</v>
      </c>
      <c r="BF296" s="167" t="s">
        <v>41</v>
      </c>
      <c r="BG296" s="167" t="s">
        <v>116</v>
      </c>
      <c r="BH296" s="167" t="s">
        <v>7369</v>
      </c>
      <c r="BI296" s="167" t="s">
        <v>83</v>
      </c>
      <c r="BJ296" s="167" t="s">
        <v>90</v>
      </c>
      <c r="BK296" s="167" t="s">
        <v>2067</v>
      </c>
      <c r="BL296" s="167" t="s">
        <v>117</v>
      </c>
      <c r="BM296" s="167">
        <v>1</v>
      </c>
    </row>
    <row r="297" spans="54:65" x14ac:dyDescent="0.35">
      <c r="BB297" s="50" t="s">
        <v>5786</v>
      </c>
      <c r="BC297" s="167">
        <v>1043</v>
      </c>
      <c r="BD297" s="107" t="s">
        <v>5086</v>
      </c>
      <c r="BE297" s="167" t="s">
        <v>2899</v>
      </c>
      <c r="BF297" s="167" t="s">
        <v>41</v>
      </c>
      <c r="BG297" s="167" t="s">
        <v>116</v>
      </c>
      <c r="BH297" s="167" t="s">
        <v>7369</v>
      </c>
      <c r="BI297" s="167" t="s">
        <v>83</v>
      </c>
      <c r="BJ297" s="167" t="s">
        <v>90</v>
      </c>
      <c r="BK297" s="167" t="s">
        <v>2067</v>
      </c>
      <c r="BL297" s="167" t="s">
        <v>117</v>
      </c>
      <c r="BM297" s="167">
        <v>1</v>
      </c>
    </row>
    <row r="298" spans="54:65" x14ac:dyDescent="0.35">
      <c r="BB298" s="50" t="s">
        <v>5788</v>
      </c>
      <c r="BC298" s="167">
        <v>1044</v>
      </c>
      <c r="BD298" s="107" t="s">
        <v>5086</v>
      </c>
      <c r="BE298" s="167" t="s">
        <v>2899</v>
      </c>
      <c r="BF298" s="167" t="s">
        <v>41</v>
      </c>
      <c r="BG298" s="167" t="s">
        <v>116</v>
      </c>
      <c r="BH298" s="167" t="s">
        <v>7369</v>
      </c>
      <c r="BI298" s="167" t="s">
        <v>83</v>
      </c>
      <c r="BJ298" s="167" t="s">
        <v>90</v>
      </c>
      <c r="BK298" s="167" t="s">
        <v>2067</v>
      </c>
      <c r="BL298" s="167" t="s">
        <v>117</v>
      </c>
      <c r="BM298" s="167">
        <v>1</v>
      </c>
    </row>
    <row r="299" spans="54:65" x14ac:dyDescent="0.35">
      <c r="BB299" s="50" t="s">
        <v>5766</v>
      </c>
      <c r="BC299" s="167">
        <v>1045</v>
      </c>
      <c r="BD299" s="107" t="s">
        <v>5086</v>
      </c>
      <c r="BE299" s="167" t="s">
        <v>2899</v>
      </c>
      <c r="BF299" s="167" t="s">
        <v>41</v>
      </c>
      <c r="BG299" s="167" t="s">
        <v>116</v>
      </c>
      <c r="BH299" s="167" t="s">
        <v>7369</v>
      </c>
      <c r="BI299" s="167" t="s">
        <v>83</v>
      </c>
      <c r="BJ299" s="167" t="s">
        <v>90</v>
      </c>
      <c r="BK299" s="167" t="s">
        <v>2067</v>
      </c>
      <c r="BL299" s="167" t="s">
        <v>117</v>
      </c>
      <c r="BM299" s="167">
        <v>1</v>
      </c>
    </row>
    <row r="300" spans="54:65" x14ac:dyDescent="0.35">
      <c r="BB300" s="50" t="s">
        <v>5790</v>
      </c>
      <c r="BC300" s="167">
        <v>1046</v>
      </c>
      <c r="BD300" s="107" t="s">
        <v>5086</v>
      </c>
      <c r="BE300" s="167" t="s">
        <v>2899</v>
      </c>
      <c r="BF300" s="167" t="s">
        <v>41</v>
      </c>
      <c r="BG300" s="167" t="s">
        <v>116</v>
      </c>
      <c r="BH300" s="167" t="s">
        <v>7369</v>
      </c>
      <c r="BI300" s="167" t="s">
        <v>83</v>
      </c>
      <c r="BJ300" s="167" t="s">
        <v>90</v>
      </c>
      <c r="BK300" s="167" t="s">
        <v>2067</v>
      </c>
      <c r="BL300" s="167" t="s">
        <v>117</v>
      </c>
      <c r="BM300" s="167">
        <v>1</v>
      </c>
    </row>
    <row r="301" spans="54:65" x14ac:dyDescent="0.35">
      <c r="BB301" s="244" t="s">
        <v>6030</v>
      </c>
      <c r="BC301" s="167">
        <v>1047</v>
      </c>
      <c r="BD301" s="107" t="s">
        <v>5100</v>
      </c>
      <c r="BE301" s="167" t="s">
        <v>2899</v>
      </c>
      <c r="BF301" s="167" t="s">
        <v>41</v>
      </c>
      <c r="BG301" s="167" t="s">
        <v>116</v>
      </c>
      <c r="BH301" s="167" t="s">
        <v>7369</v>
      </c>
      <c r="BI301" s="167" t="s">
        <v>83</v>
      </c>
      <c r="BJ301" s="167" t="s">
        <v>90</v>
      </c>
      <c r="BK301" s="167" t="s">
        <v>2067</v>
      </c>
      <c r="BL301" s="167" t="s">
        <v>117</v>
      </c>
      <c r="BM301" s="167">
        <v>1</v>
      </c>
    </row>
    <row r="302" spans="54:65" x14ac:dyDescent="0.35">
      <c r="BB302" s="244" t="s">
        <v>6046</v>
      </c>
      <c r="BC302" s="167">
        <v>1048</v>
      </c>
      <c r="BD302" s="107" t="s">
        <v>5100</v>
      </c>
      <c r="BE302" s="167" t="s">
        <v>2899</v>
      </c>
      <c r="BF302" s="167" t="s">
        <v>41</v>
      </c>
      <c r="BG302" s="167" t="s">
        <v>116</v>
      </c>
      <c r="BH302" s="167" t="s">
        <v>7369</v>
      </c>
      <c r="BI302" s="167" t="s">
        <v>83</v>
      </c>
      <c r="BJ302" s="167" t="s">
        <v>90</v>
      </c>
      <c r="BK302" s="167" t="s">
        <v>2067</v>
      </c>
      <c r="BL302" s="167" t="s">
        <v>117</v>
      </c>
      <c r="BM302" s="167">
        <v>1</v>
      </c>
    </row>
    <row r="303" spans="54:65" x14ac:dyDescent="0.35">
      <c r="BB303" s="244" t="s">
        <v>6032</v>
      </c>
      <c r="BC303" s="167">
        <v>1049</v>
      </c>
      <c r="BD303" s="107" t="s">
        <v>5100</v>
      </c>
      <c r="BE303" s="167" t="s">
        <v>2899</v>
      </c>
      <c r="BF303" s="167" t="s">
        <v>41</v>
      </c>
      <c r="BG303" s="167" t="s">
        <v>116</v>
      </c>
      <c r="BH303" s="167" t="s">
        <v>7369</v>
      </c>
      <c r="BI303" s="167" t="s">
        <v>83</v>
      </c>
      <c r="BJ303" s="167" t="s">
        <v>90</v>
      </c>
      <c r="BK303" s="167" t="s">
        <v>2067</v>
      </c>
      <c r="BL303" s="167" t="s">
        <v>117</v>
      </c>
      <c r="BM303" s="167">
        <v>1</v>
      </c>
    </row>
    <row r="304" spans="54:65" x14ac:dyDescent="0.35">
      <c r="BB304" s="244" t="s">
        <v>6034</v>
      </c>
      <c r="BC304" s="167">
        <v>1050</v>
      </c>
      <c r="BD304" s="107" t="s">
        <v>5100</v>
      </c>
      <c r="BE304" s="167" t="s">
        <v>2899</v>
      </c>
      <c r="BF304" s="167" t="s">
        <v>41</v>
      </c>
      <c r="BG304" s="167" t="s">
        <v>116</v>
      </c>
      <c r="BH304" s="167" t="s">
        <v>7369</v>
      </c>
      <c r="BI304" s="167" t="s">
        <v>83</v>
      </c>
      <c r="BJ304" s="167" t="s">
        <v>90</v>
      </c>
      <c r="BK304" s="167" t="s">
        <v>2067</v>
      </c>
      <c r="BL304" s="167" t="s">
        <v>117</v>
      </c>
      <c r="BM304" s="167">
        <v>1</v>
      </c>
    </row>
    <row r="305" spans="54:65" x14ac:dyDescent="0.35">
      <c r="BB305" s="244" t="s">
        <v>6042</v>
      </c>
      <c r="BC305" s="167">
        <v>1051</v>
      </c>
      <c r="BD305" s="107" t="s">
        <v>5100</v>
      </c>
      <c r="BE305" s="167" t="s">
        <v>2899</v>
      </c>
      <c r="BF305" s="167" t="s">
        <v>41</v>
      </c>
      <c r="BG305" s="167" t="s">
        <v>116</v>
      </c>
      <c r="BH305" s="167" t="s">
        <v>7369</v>
      </c>
      <c r="BI305" s="167" t="s">
        <v>83</v>
      </c>
      <c r="BJ305" s="167" t="s">
        <v>90</v>
      </c>
      <c r="BK305" s="167" t="s">
        <v>2067</v>
      </c>
      <c r="BL305" s="167" t="s">
        <v>117</v>
      </c>
      <c r="BM305" s="167">
        <v>1</v>
      </c>
    </row>
    <row r="306" spans="54:65" x14ac:dyDescent="0.35">
      <c r="BB306" s="244" t="s">
        <v>6036</v>
      </c>
      <c r="BC306" s="167">
        <v>1052</v>
      </c>
      <c r="BD306" s="107" t="s">
        <v>5100</v>
      </c>
      <c r="BE306" s="167" t="s">
        <v>2899</v>
      </c>
      <c r="BF306" s="167" t="s">
        <v>41</v>
      </c>
      <c r="BG306" s="167" t="s">
        <v>116</v>
      </c>
      <c r="BH306" s="167" t="s">
        <v>7369</v>
      </c>
      <c r="BI306" s="167" t="s">
        <v>83</v>
      </c>
      <c r="BJ306" s="167" t="s">
        <v>90</v>
      </c>
      <c r="BK306" s="167" t="s">
        <v>2067</v>
      </c>
      <c r="BL306" s="167" t="s">
        <v>117</v>
      </c>
      <c r="BM306" s="167">
        <v>1</v>
      </c>
    </row>
    <row r="307" spans="54:65" x14ac:dyDescent="0.35">
      <c r="BB307" s="244" t="s">
        <v>6038</v>
      </c>
      <c r="BC307" s="167">
        <v>1053</v>
      </c>
      <c r="BD307" s="107" t="s">
        <v>5100</v>
      </c>
      <c r="BE307" s="167" t="s">
        <v>2899</v>
      </c>
      <c r="BF307" s="167" t="s">
        <v>41</v>
      </c>
      <c r="BG307" s="167" t="s">
        <v>116</v>
      </c>
      <c r="BH307" s="167" t="s">
        <v>7369</v>
      </c>
      <c r="BI307" s="167" t="s">
        <v>83</v>
      </c>
      <c r="BJ307" s="167" t="s">
        <v>90</v>
      </c>
      <c r="BK307" s="167" t="s">
        <v>2067</v>
      </c>
      <c r="BL307" s="167" t="s">
        <v>117</v>
      </c>
      <c r="BM307" s="167">
        <v>1</v>
      </c>
    </row>
    <row r="308" spans="54:65" x14ac:dyDescent="0.35">
      <c r="BB308" s="244" t="s">
        <v>6044</v>
      </c>
      <c r="BC308" s="167">
        <v>1054</v>
      </c>
      <c r="BD308" s="107" t="s">
        <v>5100</v>
      </c>
      <c r="BE308" s="167" t="s">
        <v>2899</v>
      </c>
      <c r="BF308" s="167" t="s">
        <v>41</v>
      </c>
      <c r="BG308" s="167" t="s">
        <v>116</v>
      </c>
      <c r="BH308" s="167" t="s">
        <v>7369</v>
      </c>
      <c r="BI308" s="167" t="s">
        <v>83</v>
      </c>
      <c r="BJ308" s="167" t="s">
        <v>90</v>
      </c>
      <c r="BK308" s="167" t="s">
        <v>2067</v>
      </c>
      <c r="BL308" s="167" t="s">
        <v>117</v>
      </c>
      <c r="BM308" s="167">
        <v>1</v>
      </c>
    </row>
    <row r="309" spans="54:65" x14ac:dyDescent="0.35">
      <c r="BB309" s="244" t="s">
        <v>6004</v>
      </c>
      <c r="BC309" s="167">
        <v>1055</v>
      </c>
      <c r="BD309" s="107" t="s">
        <v>5096</v>
      </c>
      <c r="BE309" s="167" t="s">
        <v>2899</v>
      </c>
      <c r="BF309" s="167" t="s">
        <v>41</v>
      </c>
      <c r="BG309" s="167" t="s">
        <v>116</v>
      </c>
      <c r="BH309" s="167" t="s">
        <v>7369</v>
      </c>
      <c r="BI309" s="167" t="s">
        <v>83</v>
      </c>
      <c r="BJ309" s="167" t="s">
        <v>90</v>
      </c>
      <c r="BK309" s="167" t="s">
        <v>2067</v>
      </c>
      <c r="BL309" s="167" t="s">
        <v>117</v>
      </c>
      <c r="BM309" s="167">
        <v>1</v>
      </c>
    </row>
    <row r="310" spans="54:65" x14ac:dyDescent="0.35">
      <c r="BB310" s="244" t="s">
        <v>6020</v>
      </c>
      <c r="BC310" s="167">
        <v>1056</v>
      </c>
      <c r="BD310" s="107" t="s">
        <v>5096</v>
      </c>
      <c r="BE310" s="167" t="s">
        <v>2899</v>
      </c>
      <c r="BF310" s="167" t="s">
        <v>41</v>
      </c>
      <c r="BG310" s="167" t="s">
        <v>116</v>
      </c>
      <c r="BH310" s="167" t="s">
        <v>7369</v>
      </c>
      <c r="BI310" s="167" t="s">
        <v>83</v>
      </c>
      <c r="BJ310" s="167" t="s">
        <v>90</v>
      </c>
      <c r="BK310" s="167" t="s">
        <v>2067</v>
      </c>
      <c r="BL310" s="167" t="s">
        <v>117</v>
      </c>
      <c r="BM310" s="167">
        <v>1</v>
      </c>
    </row>
    <row r="311" spans="54:65" x14ac:dyDescent="0.35">
      <c r="BB311" s="244" t="s">
        <v>6006</v>
      </c>
      <c r="BC311" s="167">
        <v>1057</v>
      </c>
      <c r="BD311" s="107" t="s">
        <v>5096</v>
      </c>
      <c r="BE311" s="167" t="s">
        <v>2899</v>
      </c>
      <c r="BF311" s="167" t="s">
        <v>41</v>
      </c>
      <c r="BG311" s="167" t="s">
        <v>116</v>
      </c>
      <c r="BH311" s="167" t="s">
        <v>7369</v>
      </c>
      <c r="BI311" s="167" t="s">
        <v>83</v>
      </c>
      <c r="BJ311" s="167" t="s">
        <v>90</v>
      </c>
      <c r="BK311" s="167" t="s">
        <v>2067</v>
      </c>
      <c r="BL311" s="167" t="s">
        <v>117</v>
      </c>
      <c r="BM311" s="167">
        <v>1</v>
      </c>
    </row>
    <row r="312" spans="54:65" x14ac:dyDescent="0.35">
      <c r="BB312" s="244" t="s">
        <v>6008</v>
      </c>
      <c r="BC312" s="167">
        <v>1058</v>
      </c>
      <c r="BD312" s="107" t="s">
        <v>5096</v>
      </c>
      <c r="BE312" s="167" t="s">
        <v>2899</v>
      </c>
      <c r="BF312" s="167" t="s">
        <v>41</v>
      </c>
      <c r="BG312" s="167" t="s">
        <v>116</v>
      </c>
      <c r="BH312" s="167" t="s">
        <v>7369</v>
      </c>
      <c r="BI312" s="167" t="s">
        <v>83</v>
      </c>
      <c r="BJ312" s="167" t="s">
        <v>90</v>
      </c>
      <c r="BK312" s="167" t="s">
        <v>2067</v>
      </c>
      <c r="BL312" s="167" t="s">
        <v>117</v>
      </c>
      <c r="BM312" s="167">
        <v>1</v>
      </c>
    </row>
    <row r="313" spans="54:65" x14ac:dyDescent="0.35">
      <c r="BB313" s="244" t="s">
        <v>6016</v>
      </c>
      <c r="BC313" s="167">
        <v>1059</v>
      </c>
      <c r="BD313" s="107" t="s">
        <v>5096</v>
      </c>
      <c r="BE313" s="167" t="s">
        <v>2899</v>
      </c>
      <c r="BF313" s="167" t="s">
        <v>41</v>
      </c>
      <c r="BG313" s="167" t="s">
        <v>116</v>
      </c>
      <c r="BH313" s="167" t="s">
        <v>7369</v>
      </c>
      <c r="BI313" s="167" t="s">
        <v>83</v>
      </c>
      <c r="BJ313" s="167" t="s">
        <v>90</v>
      </c>
      <c r="BK313" s="167" t="s">
        <v>2067</v>
      </c>
      <c r="BL313" s="167" t="s">
        <v>117</v>
      </c>
      <c r="BM313" s="167">
        <v>1</v>
      </c>
    </row>
    <row r="314" spans="54:65" x14ac:dyDescent="0.35">
      <c r="BB314" s="244" t="s">
        <v>6010</v>
      </c>
      <c r="BC314" s="167">
        <v>1060</v>
      </c>
      <c r="BD314" s="107" t="s">
        <v>5096</v>
      </c>
      <c r="BE314" s="167" t="s">
        <v>2899</v>
      </c>
      <c r="BF314" s="167" t="s">
        <v>41</v>
      </c>
      <c r="BG314" s="167" t="s">
        <v>116</v>
      </c>
      <c r="BH314" s="167" t="s">
        <v>7369</v>
      </c>
      <c r="BI314" s="167" t="s">
        <v>83</v>
      </c>
      <c r="BJ314" s="167" t="s">
        <v>90</v>
      </c>
      <c r="BK314" s="167" t="s">
        <v>2067</v>
      </c>
      <c r="BL314" s="167" t="s">
        <v>117</v>
      </c>
      <c r="BM314" s="167">
        <v>1</v>
      </c>
    </row>
    <row r="315" spans="54:65" x14ac:dyDescent="0.35">
      <c r="BB315" s="244" t="s">
        <v>6012</v>
      </c>
      <c r="BC315" s="167">
        <v>1061</v>
      </c>
      <c r="BD315" s="107" t="s">
        <v>5096</v>
      </c>
      <c r="BE315" s="167" t="s">
        <v>2899</v>
      </c>
      <c r="BF315" s="167" t="s">
        <v>41</v>
      </c>
      <c r="BG315" s="167" t="s">
        <v>116</v>
      </c>
      <c r="BH315" s="167" t="s">
        <v>7369</v>
      </c>
      <c r="BI315" s="167" t="s">
        <v>83</v>
      </c>
      <c r="BJ315" s="167" t="s">
        <v>90</v>
      </c>
      <c r="BK315" s="167" t="s">
        <v>2067</v>
      </c>
      <c r="BL315" s="167" t="s">
        <v>117</v>
      </c>
      <c r="BM315" s="167">
        <v>1</v>
      </c>
    </row>
    <row r="316" spans="54:65" x14ac:dyDescent="0.35">
      <c r="BB316" s="244" t="s">
        <v>6018</v>
      </c>
      <c r="BC316" s="167">
        <v>1062</v>
      </c>
      <c r="BD316" s="107" t="s">
        <v>5096</v>
      </c>
      <c r="BE316" s="167" t="s">
        <v>2899</v>
      </c>
      <c r="BF316" s="167" t="s">
        <v>41</v>
      </c>
      <c r="BG316" s="167" t="s">
        <v>116</v>
      </c>
      <c r="BH316" s="167" t="s">
        <v>7369</v>
      </c>
      <c r="BI316" s="167" t="s">
        <v>83</v>
      </c>
      <c r="BJ316" s="167" t="s">
        <v>90</v>
      </c>
      <c r="BK316" s="167" t="s">
        <v>2067</v>
      </c>
      <c r="BL316" s="167" t="s">
        <v>117</v>
      </c>
      <c r="BM316" s="167">
        <v>1</v>
      </c>
    </row>
    <row r="317" spans="54:65" x14ac:dyDescent="0.35">
      <c r="BB317" s="50" t="s">
        <v>5952</v>
      </c>
      <c r="BC317" s="167">
        <v>1063</v>
      </c>
      <c r="BD317" s="107" t="s">
        <v>5094</v>
      </c>
      <c r="BE317" s="167" t="s">
        <v>2899</v>
      </c>
      <c r="BF317" s="167" t="s">
        <v>41</v>
      </c>
      <c r="BG317" s="167" t="s">
        <v>116</v>
      </c>
      <c r="BH317" s="167" t="s">
        <v>7369</v>
      </c>
      <c r="BI317" s="167" t="s">
        <v>83</v>
      </c>
      <c r="BJ317" s="167" t="s">
        <v>90</v>
      </c>
      <c r="BK317" s="167" t="s">
        <v>2067</v>
      </c>
      <c r="BL317" s="167" t="s">
        <v>117</v>
      </c>
      <c r="BM317" s="167">
        <v>1</v>
      </c>
    </row>
    <row r="318" spans="54:65" x14ac:dyDescent="0.35">
      <c r="BB318" s="244" t="s">
        <v>5978</v>
      </c>
      <c r="BC318" s="167">
        <v>1064</v>
      </c>
      <c r="BD318" s="107" t="s">
        <v>5098</v>
      </c>
      <c r="BE318" s="167" t="s">
        <v>2899</v>
      </c>
      <c r="BF318" s="167" t="s">
        <v>41</v>
      </c>
      <c r="BG318" s="167" t="s">
        <v>116</v>
      </c>
      <c r="BH318" s="167" t="s">
        <v>7369</v>
      </c>
      <c r="BI318" s="167" t="s">
        <v>83</v>
      </c>
      <c r="BJ318" s="167" t="s">
        <v>90</v>
      </c>
      <c r="BK318" s="167" t="s">
        <v>2067</v>
      </c>
      <c r="BL318" s="167" t="s">
        <v>117</v>
      </c>
      <c r="BM318" s="167">
        <v>1</v>
      </c>
    </row>
    <row r="319" spans="54:65" x14ac:dyDescent="0.35">
      <c r="BB319" s="244" t="s">
        <v>5994</v>
      </c>
      <c r="BC319" s="167">
        <v>1065</v>
      </c>
      <c r="BD319" s="107" t="s">
        <v>5098</v>
      </c>
      <c r="BE319" s="167" t="s">
        <v>2899</v>
      </c>
      <c r="BF319" s="167" t="s">
        <v>41</v>
      </c>
      <c r="BG319" s="167" t="s">
        <v>116</v>
      </c>
      <c r="BH319" s="167" t="s">
        <v>7369</v>
      </c>
      <c r="BI319" s="167" t="s">
        <v>83</v>
      </c>
      <c r="BJ319" s="167" t="s">
        <v>90</v>
      </c>
      <c r="BK319" s="167" t="s">
        <v>2067</v>
      </c>
      <c r="BL319" s="167" t="s">
        <v>117</v>
      </c>
      <c r="BM319" s="167">
        <v>1</v>
      </c>
    </row>
    <row r="320" spans="54:65" x14ac:dyDescent="0.35">
      <c r="BB320" s="244" t="s">
        <v>5980</v>
      </c>
      <c r="BC320" s="167">
        <v>1066</v>
      </c>
      <c r="BD320" s="107" t="s">
        <v>5098</v>
      </c>
      <c r="BE320" s="167" t="s">
        <v>2899</v>
      </c>
      <c r="BF320" s="167" t="s">
        <v>41</v>
      </c>
      <c r="BG320" s="167" t="s">
        <v>116</v>
      </c>
      <c r="BH320" s="167" t="s">
        <v>7369</v>
      </c>
      <c r="BI320" s="167" t="s">
        <v>83</v>
      </c>
      <c r="BJ320" s="167" t="s">
        <v>90</v>
      </c>
      <c r="BK320" s="167" t="s">
        <v>2067</v>
      </c>
      <c r="BL320" s="167" t="s">
        <v>117</v>
      </c>
      <c r="BM320" s="167">
        <v>1</v>
      </c>
    </row>
    <row r="321" spans="54:65" x14ac:dyDescent="0.35">
      <c r="BB321" s="244" t="s">
        <v>5982</v>
      </c>
      <c r="BC321" s="167">
        <v>1067</v>
      </c>
      <c r="BD321" s="107" t="s">
        <v>5098</v>
      </c>
      <c r="BE321" s="167" t="s">
        <v>2899</v>
      </c>
      <c r="BF321" s="167" t="s">
        <v>41</v>
      </c>
      <c r="BG321" s="167" t="s">
        <v>116</v>
      </c>
      <c r="BH321" s="167" t="s">
        <v>7369</v>
      </c>
      <c r="BI321" s="167" t="s">
        <v>83</v>
      </c>
      <c r="BJ321" s="167" t="s">
        <v>90</v>
      </c>
      <c r="BK321" s="167" t="s">
        <v>2067</v>
      </c>
      <c r="BL321" s="167" t="s">
        <v>117</v>
      </c>
      <c r="BM321" s="167">
        <v>1</v>
      </c>
    </row>
    <row r="322" spans="54:65" x14ac:dyDescent="0.35">
      <c r="BB322" s="244" t="s">
        <v>5990</v>
      </c>
      <c r="BC322" s="167">
        <v>1068</v>
      </c>
      <c r="BD322" s="107" t="s">
        <v>5098</v>
      </c>
      <c r="BE322" s="167" t="s">
        <v>2899</v>
      </c>
      <c r="BF322" s="167" t="s">
        <v>41</v>
      </c>
      <c r="BG322" s="167" t="s">
        <v>116</v>
      </c>
      <c r="BH322" s="167" t="s">
        <v>7369</v>
      </c>
      <c r="BI322" s="167" t="s">
        <v>83</v>
      </c>
      <c r="BJ322" s="167" t="s">
        <v>90</v>
      </c>
      <c r="BK322" s="167" t="s">
        <v>2067</v>
      </c>
      <c r="BL322" s="167" t="s">
        <v>117</v>
      </c>
      <c r="BM322" s="167">
        <v>1</v>
      </c>
    </row>
    <row r="323" spans="54:65" x14ac:dyDescent="0.35">
      <c r="BB323" s="244" t="s">
        <v>5984</v>
      </c>
      <c r="BC323" s="167">
        <v>1069</v>
      </c>
      <c r="BD323" s="107" t="s">
        <v>5098</v>
      </c>
      <c r="BE323" s="167" t="s">
        <v>2899</v>
      </c>
      <c r="BF323" s="167" t="s">
        <v>41</v>
      </c>
      <c r="BG323" s="167" t="s">
        <v>116</v>
      </c>
      <c r="BH323" s="167" t="s">
        <v>7369</v>
      </c>
      <c r="BI323" s="167" t="s">
        <v>83</v>
      </c>
      <c r="BJ323" s="167" t="s">
        <v>90</v>
      </c>
      <c r="BK323" s="167" t="s">
        <v>2067</v>
      </c>
      <c r="BL323" s="167" t="s">
        <v>117</v>
      </c>
      <c r="BM323" s="167">
        <v>1</v>
      </c>
    </row>
    <row r="324" spans="54:65" x14ac:dyDescent="0.35">
      <c r="BB324" s="244" t="s">
        <v>5986</v>
      </c>
      <c r="BC324" s="167">
        <v>1070</v>
      </c>
      <c r="BD324" s="107" t="s">
        <v>5098</v>
      </c>
      <c r="BE324" s="167" t="s">
        <v>2899</v>
      </c>
      <c r="BF324" s="167" t="s">
        <v>41</v>
      </c>
      <c r="BG324" s="167" t="s">
        <v>116</v>
      </c>
      <c r="BH324" s="167" t="s">
        <v>7369</v>
      </c>
      <c r="BI324" s="167" t="s">
        <v>83</v>
      </c>
      <c r="BJ324" s="167" t="s">
        <v>90</v>
      </c>
      <c r="BK324" s="167" t="s">
        <v>2067</v>
      </c>
      <c r="BL324" s="167" t="s">
        <v>117</v>
      </c>
      <c r="BM324" s="167">
        <v>1</v>
      </c>
    </row>
    <row r="325" spans="54:65" x14ac:dyDescent="0.35">
      <c r="BB325" s="244" t="s">
        <v>5992</v>
      </c>
      <c r="BC325" s="167">
        <v>1071</v>
      </c>
      <c r="BD325" s="107" t="s">
        <v>5098</v>
      </c>
      <c r="BE325" s="167" t="s">
        <v>2899</v>
      </c>
      <c r="BF325" s="167" t="s">
        <v>41</v>
      </c>
      <c r="BG325" s="167" t="s">
        <v>116</v>
      </c>
      <c r="BH325" s="167" t="s">
        <v>7369</v>
      </c>
      <c r="BI325" s="167" t="s">
        <v>83</v>
      </c>
      <c r="BJ325" s="167" t="s">
        <v>90</v>
      </c>
      <c r="BK325" s="167" t="s">
        <v>2067</v>
      </c>
      <c r="BL325" s="167" t="s">
        <v>117</v>
      </c>
      <c r="BM325" s="167">
        <v>1</v>
      </c>
    </row>
    <row r="326" spans="54:65" x14ac:dyDescent="0.35">
      <c r="BB326" s="50" t="s">
        <v>5968</v>
      </c>
      <c r="BC326" s="167">
        <v>1072</v>
      </c>
      <c r="BD326" s="107" t="s">
        <v>5094</v>
      </c>
      <c r="BE326" s="167" t="s">
        <v>2899</v>
      </c>
      <c r="BF326" s="167" t="s">
        <v>41</v>
      </c>
      <c r="BG326" s="167" t="s">
        <v>116</v>
      </c>
      <c r="BH326" s="167" t="s">
        <v>7369</v>
      </c>
      <c r="BI326" s="167" t="s">
        <v>83</v>
      </c>
      <c r="BJ326" s="167" t="s">
        <v>90</v>
      </c>
      <c r="BK326" s="167" t="s">
        <v>2067</v>
      </c>
      <c r="BL326" s="167" t="s">
        <v>117</v>
      </c>
      <c r="BM326" s="167">
        <v>1</v>
      </c>
    </row>
    <row r="327" spans="54:65" x14ac:dyDescent="0.35">
      <c r="BB327" s="50" t="s">
        <v>5954</v>
      </c>
      <c r="BC327" s="167">
        <v>1073</v>
      </c>
      <c r="BD327" s="107" t="s">
        <v>5094</v>
      </c>
      <c r="BE327" s="167" t="s">
        <v>2899</v>
      </c>
      <c r="BF327" s="167" t="s">
        <v>41</v>
      </c>
      <c r="BG327" s="167" t="s">
        <v>116</v>
      </c>
      <c r="BH327" s="167" t="s">
        <v>7369</v>
      </c>
      <c r="BI327" s="167" t="s">
        <v>83</v>
      </c>
      <c r="BJ327" s="167" t="s">
        <v>90</v>
      </c>
      <c r="BK327" s="167" t="s">
        <v>2067</v>
      </c>
      <c r="BL327" s="167" t="s">
        <v>117</v>
      </c>
      <c r="BM327" s="167">
        <v>1</v>
      </c>
    </row>
    <row r="328" spans="54:65" x14ac:dyDescent="0.35">
      <c r="BB328" s="50" t="s">
        <v>5956</v>
      </c>
      <c r="BC328" s="167">
        <v>1074</v>
      </c>
      <c r="BD328" s="107" t="s">
        <v>5094</v>
      </c>
      <c r="BE328" s="167" t="s">
        <v>2899</v>
      </c>
      <c r="BF328" s="167" t="s">
        <v>41</v>
      </c>
      <c r="BG328" s="167" t="s">
        <v>116</v>
      </c>
      <c r="BH328" s="167" t="s">
        <v>7369</v>
      </c>
      <c r="BI328" s="167" t="s">
        <v>83</v>
      </c>
      <c r="BJ328" s="167" t="s">
        <v>90</v>
      </c>
      <c r="BK328" s="167" t="s">
        <v>2067</v>
      </c>
      <c r="BL328" s="167" t="s">
        <v>117</v>
      </c>
      <c r="BM328" s="167">
        <v>1</v>
      </c>
    </row>
    <row r="329" spans="54:65" x14ac:dyDescent="0.35">
      <c r="BB329" s="50" t="s">
        <v>5964</v>
      </c>
      <c r="BC329" s="167">
        <v>1075</v>
      </c>
      <c r="BD329" s="107" t="s">
        <v>5094</v>
      </c>
      <c r="BE329" s="167" t="s">
        <v>2899</v>
      </c>
      <c r="BF329" s="167" t="s">
        <v>41</v>
      </c>
      <c r="BG329" s="167" t="s">
        <v>116</v>
      </c>
      <c r="BH329" s="167" t="s">
        <v>7369</v>
      </c>
      <c r="BI329" s="167" t="s">
        <v>83</v>
      </c>
      <c r="BJ329" s="167" t="s">
        <v>90</v>
      </c>
      <c r="BK329" s="167" t="s">
        <v>2067</v>
      </c>
      <c r="BL329" s="167" t="s">
        <v>117</v>
      </c>
      <c r="BM329" s="167">
        <v>1</v>
      </c>
    </row>
    <row r="330" spans="54:65" x14ac:dyDescent="0.35">
      <c r="BB330" s="50" t="s">
        <v>5958</v>
      </c>
      <c r="BC330" s="167">
        <v>1076</v>
      </c>
      <c r="BD330" s="107" t="s">
        <v>5094</v>
      </c>
      <c r="BE330" s="167" t="s">
        <v>2899</v>
      </c>
      <c r="BF330" s="167" t="s">
        <v>41</v>
      </c>
      <c r="BG330" s="167" t="s">
        <v>116</v>
      </c>
      <c r="BH330" s="167" t="s">
        <v>7369</v>
      </c>
      <c r="BI330" s="167" t="s">
        <v>83</v>
      </c>
      <c r="BJ330" s="167" t="s">
        <v>90</v>
      </c>
      <c r="BK330" s="167" t="s">
        <v>2067</v>
      </c>
      <c r="BL330" s="167" t="s">
        <v>117</v>
      </c>
      <c r="BM330" s="167">
        <v>1</v>
      </c>
    </row>
    <row r="331" spans="54:65" x14ac:dyDescent="0.35">
      <c r="BB331" s="50" t="s">
        <v>5960</v>
      </c>
      <c r="BC331" s="167">
        <v>1077</v>
      </c>
      <c r="BD331" s="107" t="s">
        <v>5094</v>
      </c>
      <c r="BE331" s="167" t="s">
        <v>2899</v>
      </c>
      <c r="BF331" s="167" t="s">
        <v>41</v>
      </c>
      <c r="BG331" s="167" t="s">
        <v>116</v>
      </c>
      <c r="BH331" s="167" t="s">
        <v>7369</v>
      </c>
      <c r="BI331" s="167" t="s">
        <v>83</v>
      </c>
      <c r="BJ331" s="167" t="s">
        <v>90</v>
      </c>
      <c r="BK331" s="167" t="s">
        <v>2067</v>
      </c>
      <c r="BL331" s="167" t="s">
        <v>117</v>
      </c>
      <c r="BM331" s="167">
        <v>1</v>
      </c>
    </row>
    <row r="332" spans="54:65" x14ac:dyDescent="0.35">
      <c r="BB332" s="50" t="s">
        <v>5966</v>
      </c>
      <c r="BC332" s="167">
        <v>1078</v>
      </c>
      <c r="BD332" s="107" t="s">
        <v>5094</v>
      </c>
      <c r="BE332" s="167" t="s">
        <v>2899</v>
      </c>
      <c r="BF332" s="167" t="s">
        <v>41</v>
      </c>
      <c r="BG332" s="167" t="s">
        <v>116</v>
      </c>
      <c r="BH332" s="167" t="s">
        <v>7369</v>
      </c>
      <c r="BI332" s="167" t="s">
        <v>83</v>
      </c>
      <c r="BJ332" s="167" t="s">
        <v>90</v>
      </c>
      <c r="BK332" s="167" t="s">
        <v>2067</v>
      </c>
      <c r="BL332" s="167" t="s">
        <v>117</v>
      </c>
      <c r="BM332" s="167">
        <v>1</v>
      </c>
    </row>
    <row r="333" spans="54:65" x14ac:dyDescent="0.35">
      <c r="BB333" s="50" t="s">
        <v>5926</v>
      </c>
      <c r="BC333" s="167">
        <v>1079</v>
      </c>
      <c r="BD333" s="107" t="s">
        <v>5092</v>
      </c>
      <c r="BE333" s="167" t="s">
        <v>2899</v>
      </c>
      <c r="BF333" s="167" t="s">
        <v>41</v>
      </c>
      <c r="BG333" s="167" t="s">
        <v>116</v>
      </c>
      <c r="BH333" s="167" t="s">
        <v>7369</v>
      </c>
      <c r="BI333" s="167" t="s">
        <v>83</v>
      </c>
      <c r="BJ333" s="167" t="s">
        <v>90</v>
      </c>
      <c r="BK333" s="167" t="s">
        <v>2067</v>
      </c>
      <c r="BL333" s="167" t="s">
        <v>117</v>
      </c>
      <c r="BM333" s="167">
        <v>1</v>
      </c>
    </row>
    <row r="334" spans="54:65" x14ac:dyDescent="0.35">
      <c r="BB334" s="50" t="s">
        <v>5928</v>
      </c>
      <c r="BC334" s="167">
        <v>1080</v>
      </c>
      <c r="BD334" s="107" t="s">
        <v>5092</v>
      </c>
      <c r="BE334" s="167" t="s">
        <v>2899</v>
      </c>
      <c r="BF334" s="167" t="s">
        <v>41</v>
      </c>
      <c r="BG334" s="167" t="s">
        <v>116</v>
      </c>
      <c r="BH334" s="167" t="s">
        <v>7369</v>
      </c>
      <c r="BI334" s="167" t="s">
        <v>83</v>
      </c>
      <c r="BJ334" s="167" t="s">
        <v>90</v>
      </c>
      <c r="BK334" s="167" t="s">
        <v>2067</v>
      </c>
      <c r="BL334" s="167" t="s">
        <v>117</v>
      </c>
      <c r="BM334" s="167">
        <v>1</v>
      </c>
    </row>
    <row r="335" spans="54:65" x14ac:dyDescent="0.35">
      <c r="BB335" s="341" t="s">
        <v>5940</v>
      </c>
      <c r="BC335" s="167">
        <v>1081</v>
      </c>
      <c r="BD335" s="107" t="s">
        <v>5092</v>
      </c>
      <c r="BE335" s="167" t="s">
        <v>2899</v>
      </c>
      <c r="BF335" s="167" t="s">
        <v>41</v>
      </c>
      <c r="BG335" s="167" t="s">
        <v>116</v>
      </c>
      <c r="BH335" s="167" t="s">
        <v>7369</v>
      </c>
      <c r="BI335" s="167" t="s">
        <v>83</v>
      </c>
      <c r="BJ335" s="167" t="s">
        <v>90</v>
      </c>
      <c r="BK335" s="167" t="s">
        <v>2067</v>
      </c>
      <c r="BL335" s="167" t="s">
        <v>117</v>
      </c>
      <c r="BM335" s="167">
        <v>1</v>
      </c>
    </row>
    <row r="336" spans="54:65" x14ac:dyDescent="0.35">
      <c r="BB336" s="50" t="s">
        <v>5942</v>
      </c>
      <c r="BC336" s="167">
        <v>1082</v>
      </c>
      <c r="BD336" s="107" t="s">
        <v>5092</v>
      </c>
      <c r="BE336" s="167" t="s">
        <v>2899</v>
      </c>
      <c r="BF336" s="167" t="s">
        <v>41</v>
      </c>
      <c r="BG336" s="167" t="s">
        <v>116</v>
      </c>
      <c r="BH336" s="167" t="s">
        <v>7369</v>
      </c>
      <c r="BI336" s="167" t="s">
        <v>83</v>
      </c>
      <c r="BJ336" s="167" t="s">
        <v>90</v>
      </c>
      <c r="BK336" s="167" t="s">
        <v>2067</v>
      </c>
      <c r="BL336" s="167" t="s">
        <v>117</v>
      </c>
      <c r="BM336" s="167">
        <v>1</v>
      </c>
    </row>
    <row r="337" spans="54:65" x14ac:dyDescent="0.35">
      <c r="BB337" s="50" t="s">
        <v>5930</v>
      </c>
      <c r="BC337" s="167">
        <v>1083</v>
      </c>
      <c r="BD337" s="107" t="s">
        <v>5092</v>
      </c>
      <c r="BE337" s="167" t="s">
        <v>2899</v>
      </c>
      <c r="BF337" s="167" t="s">
        <v>41</v>
      </c>
      <c r="BG337" s="167" t="s">
        <v>116</v>
      </c>
      <c r="BH337" s="167" t="s">
        <v>7369</v>
      </c>
      <c r="BI337" s="167" t="s">
        <v>83</v>
      </c>
      <c r="BJ337" s="167" t="s">
        <v>90</v>
      </c>
      <c r="BK337" s="167" t="s">
        <v>2067</v>
      </c>
      <c r="BL337" s="167" t="s">
        <v>117</v>
      </c>
      <c r="BM337" s="167">
        <v>1</v>
      </c>
    </row>
    <row r="338" spans="54:65" x14ac:dyDescent="0.35">
      <c r="BB338" s="50" t="s">
        <v>5932</v>
      </c>
      <c r="BC338" s="167">
        <v>1084</v>
      </c>
      <c r="BD338" s="107" t="s">
        <v>5092</v>
      </c>
      <c r="BE338" s="167" t="s">
        <v>2899</v>
      </c>
      <c r="BF338" s="167" t="s">
        <v>41</v>
      </c>
      <c r="BG338" s="167" t="s">
        <v>116</v>
      </c>
      <c r="BH338" s="167" t="s">
        <v>7369</v>
      </c>
      <c r="BI338" s="167" t="s">
        <v>83</v>
      </c>
      <c r="BJ338" s="167" t="s">
        <v>90</v>
      </c>
      <c r="BK338" s="167" t="s">
        <v>2067</v>
      </c>
      <c r="BL338" s="167" t="s">
        <v>117</v>
      </c>
      <c r="BM338" s="167">
        <v>1</v>
      </c>
    </row>
    <row r="339" spans="54:65" x14ac:dyDescent="0.35">
      <c r="BB339" s="50" t="s">
        <v>5944</v>
      </c>
      <c r="BC339" s="167">
        <v>1085</v>
      </c>
      <c r="BD339" s="107" t="s">
        <v>5092</v>
      </c>
      <c r="BE339" s="167" t="s">
        <v>2899</v>
      </c>
      <c r="BF339" s="167" t="s">
        <v>41</v>
      </c>
      <c r="BG339" s="167" t="s">
        <v>116</v>
      </c>
      <c r="BH339" s="167" t="s">
        <v>7369</v>
      </c>
      <c r="BI339" s="167" t="s">
        <v>83</v>
      </c>
      <c r="BJ339" s="167" t="s">
        <v>90</v>
      </c>
      <c r="BK339" s="167" t="s">
        <v>2067</v>
      </c>
      <c r="BL339" s="167" t="s">
        <v>117</v>
      </c>
      <c r="BM339" s="167">
        <v>1</v>
      </c>
    </row>
    <row r="340" spans="54:65" x14ac:dyDescent="0.35">
      <c r="BB340" s="50" t="s">
        <v>5934</v>
      </c>
      <c r="BC340" s="167">
        <v>1086</v>
      </c>
      <c r="BD340" s="107" t="s">
        <v>5092</v>
      </c>
      <c r="BE340" s="167" t="s">
        <v>2899</v>
      </c>
      <c r="BF340" s="167" t="s">
        <v>41</v>
      </c>
      <c r="BG340" s="167" t="s">
        <v>116</v>
      </c>
      <c r="BH340" s="167" t="s">
        <v>7369</v>
      </c>
      <c r="BI340" s="167" t="s">
        <v>83</v>
      </c>
      <c r="BJ340" s="167" t="s">
        <v>90</v>
      </c>
      <c r="BK340" s="167" t="s">
        <v>2067</v>
      </c>
      <c r="BL340" s="167" t="s">
        <v>117</v>
      </c>
      <c r="BM340" s="167">
        <v>1</v>
      </c>
    </row>
    <row r="341" spans="54:65" x14ac:dyDescent="0.35">
      <c r="BB341" s="50" t="s">
        <v>5936</v>
      </c>
      <c r="BC341" s="167">
        <v>1087</v>
      </c>
      <c r="BD341" s="107" t="s">
        <v>5092</v>
      </c>
      <c r="BE341" s="167" t="s">
        <v>2899</v>
      </c>
      <c r="BF341" s="167" t="s">
        <v>41</v>
      </c>
      <c r="BG341" s="167" t="s">
        <v>116</v>
      </c>
      <c r="BH341" s="167" t="s">
        <v>7369</v>
      </c>
      <c r="BI341" s="167" t="s">
        <v>83</v>
      </c>
      <c r="BJ341" s="167" t="s">
        <v>90</v>
      </c>
      <c r="BK341" s="167" t="s">
        <v>2067</v>
      </c>
      <c r="BL341" s="167" t="s">
        <v>117</v>
      </c>
      <c r="BM341" s="167">
        <v>1</v>
      </c>
    </row>
    <row r="342" spans="54:65" x14ac:dyDescent="0.35">
      <c r="BB342" s="50" t="s">
        <v>3635</v>
      </c>
      <c r="BC342" s="167">
        <v>1088</v>
      </c>
      <c r="BD342" s="107" t="s">
        <v>24</v>
      </c>
      <c r="BE342" s="167" t="s">
        <v>2899</v>
      </c>
      <c r="BF342" s="167" t="s">
        <v>41</v>
      </c>
      <c r="BG342" s="167" t="s">
        <v>116</v>
      </c>
      <c r="BH342" s="167" t="s">
        <v>7369</v>
      </c>
      <c r="BI342" s="167" t="s">
        <v>83</v>
      </c>
      <c r="BJ342" s="167" t="s">
        <v>90</v>
      </c>
      <c r="BK342" s="167" t="s">
        <v>2067</v>
      </c>
      <c r="BL342" s="167" t="s">
        <v>117</v>
      </c>
      <c r="BM342" s="167">
        <v>1</v>
      </c>
    </row>
    <row r="343" spans="54:65" x14ac:dyDescent="0.35">
      <c r="BB343" s="50" t="s">
        <v>2249</v>
      </c>
      <c r="BC343" s="167">
        <v>1089</v>
      </c>
      <c r="BD343" s="107" t="s">
        <v>24</v>
      </c>
      <c r="BE343" s="167" t="s">
        <v>2899</v>
      </c>
      <c r="BF343" s="167" t="s">
        <v>41</v>
      </c>
      <c r="BG343" s="167" t="s">
        <v>116</v>
      </c>
      <c r="BH343" s="167" t="s">
        <v>7369</v>
      </c>
      <c r="BI343" s="167" t="s">
        <v>83</v>
      </c>
      <c r="BJ343" s="167" t="s">
        <v>90</v>
      </c>
      <c r="BK343" s="167" t="s">
        <v>2067</v>
      </c>
      <c r="BL343" s="167" t="s">
        <v>117</v>
      </c>
      <c r="BM343" s="167">
        <v>1</v>
      </c>
    </row>
    <row r="344" spans="54:65" x14ac:dyDescent="0.35">
      <c r="BB344" s="50" t="s">
        <v>5559</v>
      </c>
      <c r="BC344" s="167">
        <v>1090</v>
      </c>
      <c r="BD344" s="107" t="s">
        <v>5076</v>
      </c>
      <c r="BE344" s="167" t="s">
        <v>2899</v>
      </c>
      <c r="BF344" s="167" t="s">
        <v>41</v>
      </c>
      <c r="BG344" s="167" t="s">
        <v>116</v>
      </c>
      <c r="BH344" s="167" t="s">
        <v>7369</v>
      </c>
      <c r="BI344" s="167" t="s">
        <v>83</v>
      </c>
      <c r="BJ344" s="167" t="s">
        <v>90</v>
      </c>
      <c r="BK344" s="167" t="s">
        <v>2067</v>
      </c>
      <c r="BL344" s="167" t="s">
        <v>117</v>
      </c>
      <c r="BM344" s="167">
        <v>1</v>
      </c>
    </row>
    <row r="345" spans="54:65" x14ac:dyDescent="0.35">
      <c r="BB345" s="244" t="s">
        <v>5546</v>
      </c>
      <c r="BC345" s="167">
        <v>1091</v>
      </c>
      <c r="BD345" s="107" t="s">
        <v>5076</v>
      </c>
      <c r="BE345" s="167" t="s">
        <v>2899</v>
      </c>
      <c r="BF345" s="167" t="s">
        <v>41</v>
      </c>
      <c r="BG345" s="167" t="s">
        <v>116</v>
      </c>
      <c r="BH345" s="167" t="s">
        <v>7369</v>
      </c>
      <c r="BI345" s="167" t="s">
        <v>83</v>
      </c>
      <c r="BJ345" s="167" t="s">
        <v>90</v>
      </c>
      <c r="BK345" s="167" t="s">
        <v>2067</v>
      </c>
      <c r="BL345" s="167" t="s">
        <v>117</v>
      </c>
      <c r="BM345" s="167">
        <v>1</v>
      </c>
    </row>
    <row r="346" spans="54:65" x14ac:dyDescent="0.35">
      <c r="BB346" s="50" t="s">
        <v>2256</v>
      </c>
      <c r="BC346" s="167">
        <v>1092</v>
      </c>
      <c r="BD346" s="107" t="s">
        <v>30</v>
      </c>
      <c r="BE346" s="167" t="s">
        <v>2899</v>
      </c>
      <c r="BF346" s="167" t="s">
        <v>41</v>
      </c>
      <c r="BG346" s="167" t="s">
        <v>116</v>
      </c>
      <c r="BH346" s="167" t="s">
        <v>7369</v>
      </c>
      <c r="BI346" s="167" t="s">
        <v>83</v>
      </c>
      <c r="BJ346" s="167" t="s">
        <v>90</v>
      </c>
      <c r="BK346" s="167" t="s">
        <v>2067</v>
      </c>
      <c r="BL346" s="167" t="s">
        <v>117</v>
      </c>
      <c r="BM346" s="167">
        <v>1</v>
      </c>
    </row>
    <row r="347" spans="54:65" x14ac:dyDescent="0.35">
      <c r="BB347" s="50" t="s">
        <v>5725</v>
      </c>
      <c r="BC347" s="167">
        <v>1093</v>
      </c>
      <c r="BD347" s="107" t="s">
        <v>5084</v>
      </c>
      <c r="BE347" s="167" t="s">
        <v>2899</v>
      </c>
      <c r="BF347" s="167" t="s">
        <v>41</v>
      </c>
      <c r="BG347" s="167" t="s">
        <v>116</v>
      </c>
      <c r="BH347" s="167" t="s">
        <v>7369</v>
      </c>
      <c r="BI347" s="167" t="s">
        <v>83</v>
      </c>
      <c r="BJ347" s="167" t="s">
        <v>90</v>
      </c>
      <c r="BK347" s="167" t="s">
        <v>2067</v>
      </c>
      <c r="BL347" s="167" t="s">
        <v>117</v>
      </c>
      <c r="BM347" s="167">
        <v>1</v>
      </c>
    </row>
    <row r="348" spans="54:65" x14ac:dyDescent="0.35">
      <c r="BB348" s="50" t="s">
        <v>5726</v>
      </c>
      <c r="BC348" s="167">
        <v>1094</v>
      </c>
      <c r="BD348" s="107" t="s">
        <v>5084</v>
      </c>
      <c r="BE348" s="167" t="s">
        <v>2899</v>
      </c>
      <c r="BF348" s="167" t="s">
        <v>41</v>
      </c>
      <c r="BG348" s="167" t="s">
        <v>116</v>
      </c>
      <c r="BH348" s="167" t="s">
        <v>7369</v>
      </c>
      <c r="BI348" s="167" t="s">
        <v>83</v>
      </c>
      <c r="BJ348" s="167" t="s">
        <v>90</v>
      </c>
      <c r="BK348" s="167" t="s">
        <v>2067</v>
      </c>
      <c r="BL348" s="167" t="s">
        <v>117</v>
      </c>
      <c r="BM348" s="167">
        <v>1</v>
      </c>
    </row>
    <row r="349" spans="54:65" x14ac:dyDescent="0.35">
      <c r="BB349" s="50" t="s">
        <v>5731</v>
      </c>
      <c r="BC349" s="167">
        <v>1095</v>
      </c>
      <c r="BD349" s="107" t="s">
        <v>5084</v>
      </c>
      <c r="BE349" s="167" t="s">
        <v>2899</v>
      </c>
      <c r="BF349" s="167" t="s">
        <v>41</v>
      </c>
      <c r="BG349" s="167" t="s">
        <v>116</v>
      </c>
      <c r="BH349" s="167" t="s">
        <v>7369</v>
      </c>
      <c r="BI349" s="167" t="s">
        <v>83</v>
      </c>
      <c r="BJ349" s="167" t="s">
        <v>90</v>
      </c>
      <c r="BK349" s="167" t="s">
        <v>2067</v>
      </c>
      <c r="BL349" s="167" t="s">
        <v>117</v>
      </c>
      <c r="BM349" s="167">
        <v>1</v>
      </c>
    </row>
    <row r="350" spans="54:65" x14ac:dyDescent="0.35">
      <c r="BB350" s="50" t="s">
        <v>5727</v>
      </c>
      <c r="BC350" s="167">
        <v>1096</v>
      </c>
      <c r="BD350" s="107" t="s">
        <v>5084</v>
      </c>
      <c r="BE350" s="167" t="s">
        <v>2899</v>
      </c>
      <c r="BF350" s="167" t="s">
        <v>41</v>
      </c>
      <c r="BG350" s="167" t="s">
        <v>116</v>
      </c>
      <c r="BH350" s="167" t="s">
        <v>7369</v>
      </c>
      <c r="BI350" s="167" t="s">
        <v>83</v>
      </c>
      <c r="BJ350" s="167" t="s">
        <v>90</v>
      </c>
      <c r="BK350" s="167" t="s">
        <v>2067</v>
      </c>
      <c r="BL350" s="167" t="s">
        <v>117</v>
      </c>
      <c r="BM350" s="167">
        <v>1</v>
      </c>
    </row>
    <row r="351" spans="54:65" x14ac:dyDescent="0.35">
      <c r="BB351" s="50" t="s">
        <v>5732</v>
      </c>
      <c r="BC351" s="167">
        <v>1097</v>
      </c>
      <c r="BD351" s="107" t="s">
        <v>5084</v>
      </c>
      <c r="BE351" s="167" t="s">
        <v>2899</v>
      </c>
      <c r="BF351" s="167" t="s">
        <v>41</v>
      </c>
      <c r="BG351" s="167" t="s">
        <v>116</v>
      </c>
      <c r="BH351" s="167" t="s">
        <v>7369</v>
      </c>
      <c r="BI351" s="167" t="s">
        <v>83</v>
      </c>
      <c r="BJ351" s="167" t="s">
        <v>90</v>
      </c>
      <c r="BK351" s="167" t="s">
        <v>2067</v>
      </c>
      <c r="BL351" s="167" t="s">
        <v>117</v>
      </c>
      <c r="BM351" s="167">
        <v>1</v>
      </c>
    </row>
    <row r="352" spans="54:65" x14ac:dyDescent="0.35">
      <c r="BB352" s="50" t="s">
        <v>5728</v>
      </c>
      <c r="BC352" s="167">
        <v>1098</v>
      </c>
      <c r="BD352" s="107" t="s">
        <v>5084</v>
      </c>
      <c r="BE352" s="167" t="s">
        <v>2899</v>
      </c>
      <c r="BF352" s="167" t="s">
        <v>41</v>
      </c>
      <c r="BG352" s="167" t="s">
        <v>116</v>
      </c>
      <c r="BH352" s="167" t="s">
        <v>7369</v>
      </c>
      <c r="BI352" s="167" t="s">
        <v>83</v>
      </c>
      <c r="BJ352" s="167" t="s">
        <v>90</v>
      </c>
      <c r="BK352" s="167" t="s">
        <v>2067</v>
      </c>
      <c r="BL352" s="167" t="s">
        <v>117</v>
      </c>
      <c r="BM352" s="167">
        <v>1</v>
      </c>
    </row>
    <row r="353" spans="54:65" x14ac:dyDescent="0.35">
      <c r="BB353" s="50" t="s">
        <v>5729</v>
      </c>
      <c r="BC353" s="167">
        <v>1099</v>
      </c>
      <c r="BD353" s="107" t="s">
        <v>5084</v>
      </c>
      <c r="BE353" s="167" t="s">
        <v>2899</v>
      </c>
      <c r="BF353" s="167" t="s">
        <v>41</v>
      </c>
      <c r="BG353" s="167" t="s">
        <v>116</v>
      </c>
      <c r="BH353" s="167" t="s">
        <v>7369</v>
      </c>
      <c r="BI353" s="167" t="s">
        <v>83</v>
      </c>
      <c r="BJ353" s="167" t="s">
        <v>90</v>
      </c>
      <c r="BK353" s="167" t="s">
        <v>2067</v>
      </c>
      <c r="BL353" s="167" t="s">
        <v>117</v>
      </c>
      <c r="BM353" s="167">
        <v>1</v>
      </c>
    </row>
    <row r="354" spans="54:65" x14ac:dyDescent="0.35">
      <c r="BB354" s="50" t="s">
        <v>5721</v>
      </c>
      <c r="BC354" s="167">
        <v>1100</v>
      </c>
      <c r="BD354" s="107" t="s">
        <v>5084</v>
      </c>
      <c r="BE354" s="167" t="s">
        <v>2899</v>
      </c>
      <c r="BF354" s="167" t="s">
        <v>41</v>
      </c>
      <c r="BG354" s="167" t="s">
        <v>116</v>
      </c>
      <c r="BH354" s="167" t="s">
        <v>7369</v>
      </c>
      <c r="BI354" s="167" t="s">
        <v>83</v>
      </c>
      <c r="BJ354" s="167" t="s">
        <v>90</v>
      </c>
      <c r="BK354" s="167" t="s">
        <v>2067</v>
      </c>
      <c r="BL354" s="167" t="s">
        <v>117</v>
      </c>
      <c r="BM354" s="167">
        <v>1</v>
      </c>
    </row>
    <row r="355" spans="54:65" x14ac:dyDescent="0.35">
      <c r="BB355" s="50" t="s">
        <v>5706</v>
      </c>
      <c r="BC355" s="167">
        <v>1101</v>
      </c>
      <c r="BD355" s="107" t="s">
        <v>5084</v>
      </c>
      <c r="BE355" s="167" t="s">
        <v>2899</v>
      </c>
      <c r="BF355" s="167" t="s">
        <v>41</v>
      </c>
      <c r="BG355" s="167" t="s">
        <v>116</v>
      </c>
      <c r="BH355" s="167" t="s">
        <v>7369</v>
      </c>
      <c r="BI355" s="167" t="s">
        <v>83</v>
      </c>
      <c r="BJ355" s="167" t="s">
        <v>90</v>
      </c>
      <c r="BK355" s="167" t="s">
        <v>2067</v>
      </c>
      <c r="BL355" s="167" t="s">
        <v>117</v>
      </c>
      <c r="BM355" s="167">
        <v>1</v>
      </c>
    </row>
    <row r="356" spans="54:65" x14ac:dyDescent="0.35">
      <c r="BB356" s="50" t="s">
        <v>5730</v>
      </c>
      <c r="BC356" s="167">
        <v>1102</v>
      </c>
      <c r="BD356" s="107" t="s">
        <v>5084</v>
      </c>
      <c r="BE356" s="167" t="s">
        <v>2899</v>
      </c>
      <c r="BF356" s="167" t="s">
        <v>41</v>
      </c>
      <c r="BG356" s="167" t="s">
        <v>116</v>
      </c>
      <c r="BH356" s="167" t="s">
        <v>7369</v>
      </c>
      <c r="BI356" s="167" t="s">
        <v>83</v>
      </c>
      <c r="BJ356" s="167" t="s">
        <v>90</v>
      </c>
      <c r="BK356" s="167" t="s">
        <v>2067</v>
      </c>
      <c r="BL356" s="167" t="s">
        <v>117</v>
      </c>
      <c r="BM356" s="167">
        <v>1</v>
      </c>
    </row>
    <row r="357" spans="54:65" x14ac:dyDescent="0.35">
      <c r="BB357" s="50" t="s">
        <v>5719</v>
      </c>
      <c r="BC357" s="167">
        <v>1103</v>
      </c>
      <c r="BD357" s="107" t="s">
        <v>5084</v>
      </c>
      <c r="BE357" s="167" t="s">
        <v>2899</v>
      </c>
      <c r="BF357" s="167" t="s">
        <v>41</v>
      </c>
      <c r="BG357" s="167" t="s">
        <v>116</v>
      </c>
      <c r="BH357" s="167" t="s">
        <v>7369</v>
      </c>
      <c r="BI357" s="167" t="s">
        <v>83</v>
      </c>
      <c r="BJ357" s="167" t="s">
        <v>90</v>
      </c>
      <c r="BK357" s="167" t="s">
        <v>2067</v>
      </c>
      <c r="BL357" s="167" t="s">
        <v>117</v>
      </c>
      <c r="BM357" s="167">
        <v>1</v>
      </c>
    </row>
    <row r="358" spans="54:65" x14ac:dyDescent="0.35">
      <c r="BB358" s="50" t="s">
        <v>5722</v>
      </c>
      <c r="BC358" s="167">
        <v>1104</v>
      </c>
      <c r="BD358" s="107" t="s">
        <v>5084</v>
      </c>
      <c r="BE358" s="167" t="s">
        <v>2899</v>
      </c>
      <c r="BF358" s="167" t="s">
        <v>41</v>
      </c>
      <c r="BG358" s="167" t="s">
        <v>116</v>
      </c>
      <c r="BH358" s="167" t="s">
        <v>7369</v>
      </c>
      <c r="BI358" s="167" t="s">
        <v>83</v>
      </c>
      <c r="BJ358" s="167" t="s">
        <v>90</v>
      </c>
      <c r="BK358" s="167" t="s">
        <v>2067</v>
      </c>
      <c r="BL358" s="167" t="s">
        <v>117</v>
      </c>
      <c r="BM358" s="167">
        <v>1</v>
      </c>
    </row>
    <row r="359" spans="54:65" x14ac:dyDescent="0.35">
      <c r="BB359" s="50" t="s">
        <v>2258</v>
      </c>
      <c r="BC359" s="167">
        <v>1105</v>
      </c>
      <c r="BD359" s="107" t="s">
        <v>30</v>
      </c>
      <c r="BE359" s="167" t="s">
        <v>2899</v>
      </c>
      <c r="BF359" s="167" t="s">
        <v>41</v>
      </c>
      <c r="BG359" s="167" t="s">
        <v>116</v>
      </c>
      <c r="BH359" s="167" t="s">
        <v>7369</v>
      </c>
      <c r="BI359" s="167" t="s">
        <v>83</v>
      </c>
      <c r="BJ359" s="167" t="s">
        <v>90</v>
      </c>
      <c r="BK359" s="167" t="s">
        <v>2067</v>
      </c>
      <c r="BL359" s="167" t="s">
        <v>117</v>
      </c>
      <c r="BM359" s="167">
        <v>1</v>
      </c>
    </row>
    <row r="360" spans="54:65" x14ac:dyDescent="0.35">
      <c r="BB360" s="50" t="s">
        <v>3601</v>
      </c>
      <c r="BC360" s="167">
        <v>1106</v>
      </c>
      <c r="BD360" s="107" t="s">
        <v>30</v>
      </c>
      <c r="BE360" s="167" t="s">
        <v>2899</v>
      </c>
      <c r="BF360" s="167" t="s">
        <v>41</v>
      </c>
      <c r="BG360" s="167" t="s">
        <v>116</v>
      </c>
      <c r="BH360" s="167" t="s">
        <v>7369</v>
      </c>
      <c r="BI360" s="167" t="s">
        <v>83</v>
      </c>
      <c r="BJ360" s="167" t="s">
        <v>90</v>
      </c>
      <c r="BK360" s="167" t="s">
        <v>2067</v>
      </c>
      <c r="BL360" s="167" t="s">
        <v>117</v>
      </c>
      <c r="BM360" s="167">
        <v>1</v>
      </c>
    </row>
    <row r="361" spans="54:65" x14ac:dyDescent="0.35">
      <c r="BB361" s="50" t="s">
        <v>3668</v>
      </c>
      <c r="BC361" s="167">
        <v>1107</v>
      </c>
      <c r="BD361" s="107" t="s">
        <v>30</v>
      </c>
      <c r="BE361" s="167" t="s">
        <v>2899</v>
      </c>
      <c r="BF361" s="167" t="s">
        <v>41</v>
      </c>
      <c r="BG361" s="167" t="s">
        <v>116</v>
      </c>
      <c r="BH361" s="167" t="s">
        <v>7369</v>
      </c>
      <c r="BI361" s="167" t="s">
        <v>83</v>
      </c>
      <c r="BJ361" s="167" t="s">
        <v>90</v>
      </c>
      <c r="BK361" s="167" t="s">
        <v>2067</v>
      </c>
      <c r="BL361" s="167" t="s">
        <v>117</v>
      </c>
      <c r="BM361" s="167">
        <v>1</v>
      </c>
    </row>
    <row r="362" spans="54:65" x14ac:dyDescent="0.35">
      <c r="BB362" s="50" t="s">
        <v>2264</v>
      </c>
      <c r="BC362" s="167">
        <v>1108</v>
      </c>
      <c r="BD362" s="107" t="s">
        <v>30</v>
      </c>
      <c r="BE362" s="167" t="s">
        <v>2899</v>
      </c>
      <c r="BF362" s="167" t="s">
        <v>41</v>
      </c>
      <c r="BG362" s="167" t="s">
        <v>116</v>
      </c>
      <c r="BH362" s="167" t="s">
        <v>7369</v>
      </c>
      <c r="BI362" s="167" t="s">
        <v>83</v>
      </c>
      <c r="BJ362" s="167" t="s">
        <v>90</v>
      </c>
      <c r="BK362" s="167" t="s">
        <v>2067</v>
      </c>
      <c r="BL362" s="167" t="s">
        <v>117</v>
      </c>
      <c r="BM362" s="167">
        <v>1</v>
      </c>
    </row>
    <row r="363" spans="54:65" x14ac:dyDescent="0.35">
      <c r="BB363" s="50" t="s">
        <v>3618</v>
      </c>
      <c r="BC363" s="167">
        <v>1109</v>
      </c>
      <c r="BD363" s="107" t="s">
        <v>30</v>
      </c>
      <c r="BE363" s="167" t="s">
        <v>2899</v>
      </c>
      <c r="BF363" s="167" t="s">
        <v>41</v>
      </c>
      <c r="BG363" s="167" t="s">
        <v>116</v>
      </c>
      <c r="BH363" s="167" t="s">
        <v>7369</v>
      </c>
      <c r="BI363" s="167" t="s">
        <v>83</v>
      </c>
      <c r="BJ363" s="167" t="s">
        <v>90</v>
      </c>
      <c r="BK363" s="167" t="s">
        <v>2067</v>
      </c>
      <c r="BL363" s="167" t="s">
        <v>117</v>
      </c>
      <c r="BM363" s="167">
        <v>1</v>
      </c>
    </row>
    <row r="364" spans="54:65" x14ac:dyDescent="0.35">
      <c r="BB364" s="50" t="s">
        <v>2254</v>
      </c>
      <c r="BC364" s="167">
        <v>1110</v>
      </c>
      <c r="BD364" s="107" t="s">
        <v>30</v>
      </c>
      <c r="BE364" s="167" t="s">
        <v>2899</v>
      </c>
      <c r="BF364" s="167" t="s">
        <v>41</v>
      </c>
      <c r="BG364" s="167" t="s">
        <v>116</v>
      </c>
      <c r="BH364" s="167" t="s">
        <v>7369</v>
      </c>
      <c r="BI364" s="167" t="s">
        <v>83</v>
      </c>
      <c r="BJ364" s="167" t="s">
        <v>90</v>
      </c>
      <c r="BK364" s="167" t="s">
        <v>2067</v>
      </c>
      <c r="BL364" s="167" t="s">
        <v>117</v>
      </c>
      <c r="BM364" s="167">
        <v>1</v>
      </c>
    </row>
    <row r="365" spans="54:65" x14ac:dyDescent="0.35">
      <c r="BB365" s="50" t="s">
        <v>3592</v>
      </c>
      <c r="BC365" s="167">
        <v>1111</v>
      </c>
      <c r="BD365" s="107" t="s">
        <v>30</v>
      </c>
      <c r="BE365" s="167" t="s">
        <v>2899</v>
      </c>
      <c r="BF365" s="167" t="s">
        <v>41</v>
      </c>
      <c r="BG365" s="167" t="s">
        <v>116</v>
      </c>
      <c r="BH365" s="167" t="s">
        <v>7369</v>
      </c>
      <c r="BI365" s="167" t="s">
        <v>83</v>
      </c>
      <c r="BJ365" s="167" t="s">
        <v>90</v>
      </c>
      <c r="BK365" s="167" t="s">
        <v>2067</v>
      </c>
      <c r="BL365" s="167" t="s">
        <v>117</v>
      </c>
      <c r="BM365" s="167">
        <v>1</v>
      </c>
    </row>
    <row r="366" spans="54:65" x14ac:dyDescent="0.35">
      <c r="BB366" s="50" t="s">
        <v>3621</v>
      </c>
      <c r="BC366" s="167">
        <v>1112</v>
      </c>
      <c r="BD366" s="107" t="s">
        <v>30</v>
      </c>
      <c r="BE366" s="167" t="s">
        <v>2899</v>
      </c>
      <c r="BF366" s="167" t="s">
        <v>41</v>
      </c>
      <c r="BG366" s="167" t="s">
        <v>116</v>
      </c>
      <c r="BH366" s="167" t="s">
        <v>7369</v>
      </c>
      <c r="BI366" s="167" t="s">
        <v>83</v>
      </c>
      <c r="BJ366" s="167" t="s">
        <v>90</v>
      </c>
      <c r="BK366" s="167" t="s">
        <v>2067</v>
      </c>
      <c r="BL366" s="167" t="s">
        <v>117</v>
      </c>
      <c r="BM366" s="167">
        <v>1</v>
      </c>
    </row>
    <row r="367" spans="54:65" x14ac:dyDescent="0.35">
      <c r="BB367" s="50" t="s">
        <v>6223</v>
      </c>
      <c r="BC367" s="167">
        <v>1113</v>
      </c>
      <c r="BD367" s="107" t="s">
        <v>6203</v>
      </c>
      <c r="BE367" s="167" t="s">
        <v>2899</v>
      </c>
      <c r="BF367" s="167" t="s">
        <v>41</v>
      </c>
      <c r="BG367" s="167" t="s">
        <v>116</v>
      </c>
      <c r="BH367" s="167" t="s">
        <v>7369</v>
      </c>
      <c r="BI367" s="167" t="s">
        <v>83</v>
      </c>
      <c r="BJ367" s="167" t="s">
        <v>90</v>
      </c>
      <c r="BK367" s="167" t="s">
        <v>2067</v>
      </c>
      <c r="BL367" s="167" t="s">
        <v>117</v>
      </c>
      <c r="BM367" s="167">
        <v>1</v>
      </c>
    </row>
    <row r="368" spans="54:65" x14ac:dyDescent="0.35">
      <c r="BB368" s="50" t="s">
        <v>6224</v>
      </c>
      <c r="BC368" s="167">
        <v>1114</v>
      </c>
      <c r="BD368" s="107" t="s">
        <v>6203</v>
      </c>
      <c r="BE368" s="167" t="s">
        <v>2899</v>
      </c>
      <c r="BF368" s="167" t="s">
        <v>41</v>
      </c>
      <c r="BG368" s="167" t="s">
        <v>116</v>
      </c>
      <c r="BH368" s="167" t="s">
        <v>7369</v>
      </c>
      <c r="BI368" s="167" t="s">
        <v>83</v>
      </c>
      <c r="BJ368" s="167" t="s">
        <v>90</v>
      </c>
      <c r="BK368" s="167" t="s">
        <v>2067</v>
      </c>
      <c r="BL368" s="167" t="s">
        <v>117</v>
      </c>
      <c r="BM368" s="167">
        <v>1</v>
      </c>
    </row>
    <row r="369" spans="54:65" x14ac:dyDescent="0.35">
      <c r="BB369" s="50" t="s">
        <v>6225</v>
      </c>
      <c r="BC369" s="167">
        <v>1115</v>
      </c>
      <c r="BD369" s="107" t="s">
        <v>6203</v>
      </c>
      <c r="BE369" s="167" t="s">
        <v>2899</v>
      </c>
      <c r="BF369" s="167" t="s">
        <v>41</v>
      </c>
      <c r="BG369" s="167" t="s">
        <v>116</v>
      </c>
      <c r="BH369" s="167" t="s">
        <v>7369</v>
      </c>
      <c r="BI369" s="167" t="s">
        <v>83</v>
      </c>
      <c r="BJ369" s="167" t="s">
        <v>90</v>
      </c>
      <c r="BK369" s="167" t="s">
        <v>2067</v>
      </c>
      <c r="BL369" s="167" t="s">
        <v>117</v>
      </c>
      <c r="BM369" s="167">
        <v>1</v>
      </c>
    </row>
    <row r="370" spans="54:65" x14ac:dyDescent="0.35">
      <c r="BB370" s="50" t="s">
        <v>6226</v>
      </c>
      <c r="BC370" s="167">
        <v>1116</v>
      </c>
      <c r="BD370" s="107" t="s">
        <v>6203</v>
      </c>
      <c r="BE370" s="167" t="s">
        <v>2899</v>
      </c>
      <c r="BF370" s="167" t="s">
        <v>41</v>
      </c>
      <c r="BG370" s="167" t="s">
        <v>116</v>
      </c>
      <c r="BH370" s="167" t="s">
        <v>7369</v>
      </c>
      <c r="BI370" s="167" t="s">
        <v>83</v>
      </c>
      <c r="BJ370" s="167" t="s">
        <v>90</v>
      </c>
      <c r="BK370" s="167" t="s">
        <v>2067</v>
      </c>
      <c r="BL370" s="167" t="s">
        <v>117</v>
      </c>
      <c r="BM370" s="167">
        <v>1</v>
      </c>
    </row>
    <row r="371" spans="54:65" x14ac:dyDescent="0.35">
      <c r="BB371" s="50" t="s">
        <v>6227</v>
      </c>
      <c r="BC371" s="167">
        <v>1117</v>
      </c>
      <c r="BD371" s="107" t="s">
        <v>6203</v>
      </c>
      <c r="BE371" s="167" t="s">
        <v>2899</v>
      </c>
      <c r="BF371" s="167" t="s">
        <v>41</v>
      </c>
      <c r="BG371" s="167" t="s">
        <v>116</v>
      </c>
      <c r="BH371" s="167" t="s">
        <v>7369</v>
      </c>
      <c r="BI371" s="167" t="s">
        <v>83</v>
      </c>
      <c r="BJ371" s="167" t="s">
        <v>90</v>
      </c>
      <c r="BK371" s="167" t="s">
        <v>2067</v>
      </c>
      <c r="BL371" s="167" t="s">
        <v>117</v>
      </c>
      <c r="BM371" s="167">
        <v>1</v>
      </c>
    </row>
    <row r="372" spans="54:65" x14ac:dyDescent="0.35">
      <c r="BB372" s="50" t="s">
        <v>6228</v>
      </c>
      <c r="BC372" s="167">
        <v>1118</v>
      </c>
      <c r="BD372" s="107" t="s">
        <v>6203</v>
      </c>
      <c r="BE372" s="167" t="s">
        <v>2899</v>
      </c>
      <c r="BF372" s="167" t="s">
        <v>41</v>
      </c>
      <c r="BG372" s="167" t="s">
        <v>116</v>
      </c>
      <c r="BH372" s="167" t="s">
        <v>7369</v>
      </c>
      <c r="BI372" s="167" t="s">
        <v>83</v>
      </c>
      <c r="BJ372" s="167" t="s">
        <v>90</v>
      </c>
      <c r="BK372" s="167" t="s">
        <v>2067</v>
      </c>
      <c r="BL372" s="167" t="s">
        <v>117</v>
      </c>
      <c r="BM372" s="167">
        <v>1</v>
      </c>
    </row>
    <row r="373" spans="54:65" x14ac:dyDescent="0.35">
      <c r="BB373" s="50" t="s">
        <v>6229</v>
      </c>
      <c r="BC373" s="167">
        <v>1119</v>
      </c>
      <c r="BD373" s="107" t="s">
        <v>6203</v>
      </c>
      <c r="BE373" s="167" t="s">
        <v>2899</v>
      </c>
      <c r="BF373" s="167" t="s">
        <v>41</v>
      </c>
      <c r="BG373" s="167" t="s">
        <v>116</v>
      </c>
      <c r="BH373" s="167" t="s">
        <v>7369</v>
      </c>
      <c r="BI373" s="167" t="s">
        <v>83</v>
      </c>
      <c r="BJ373" s="167" t="s">
        <v>90</v>
      </c>
      <c r="BK373" s="167" t="s">
        <v>2067</v>
      </c>
      <c r="BL373" s="167" t="s">
        <v>117</v>
      </c>
      <c r="BM373" s="167">
        <v>1</v>
      </c>
    </row>
    <row r="374" spans="54:65" x14ac:dyDescent="0.35">
      <c r="BB374" s="50" t="s">
        <v>6229</v>
      </c>
      <c r="BC374" s="167">
        <v>1120</v>
      </c>
      <c r="BD374" s="107" t="s">
        <v>6203</v>
      </c>
      <c r="BE374" s="167" t="s">
        <v>2899</v>
      </c>
      <c r="BF374" s="167" t="s">
        <v>41</v>
      </c>
      <c r="BG374" s="167" t="s">
        <v>116</v>
      </c>
      <c r="BH374" s="167" t="s">
        <v>7369</v>
      </c>
      <c r="BI374" s="167" t="s">
        <v>83</v>
      </c>
      <c r="BJ374" s="167" t="s">
        <v>90</v>
      </c>
      <c r="BK374" s="167" t="s">
        <v>2067</v>
      </c>
      <c r="BL374" s="167" t="s">
        <v>117</v>
      </c>
      <c r="BM374" s="167">
        <v>1</v>
      </c>
    </row>
    <row r="375" spans="54:65" x14ac:dyDescent="0.35">
      <c r="BB375" s="50" t="s">
        <v>2251</v>
      </c>
      <c r="BC375" s="167">
        <v>1121</v>
      </c>
      <c r="BD375" s="162" t="s">
        <v>6180</v>
      </c>
      <c r="BE375" s="167" t="s">
        <v>2899</v>
      </c>
      <c r="BF375" s="167" t="s">
        <v>41</v>
      </c>
      <c r="BG375" s="167" t="s">
        <v>116</v>
      </c>
      <c r="BH375" s="167" t="s">
        <v>7369</v>
      </c>
      <c r="BI375" s="167" t="s">
        <v>83</v>
      </c>
      <c r="BJ375" s="167" t="s">
        <v>90</v>
      </c>
      <c r="BK375" s="167" t="s">
        <v>2067</v>
      </c>
      <c r="BL375" s="167" t="s">
        <v>117</v>
      </c>
      <c r="BM375" s="167">
        <v>1</v>
      </c>
    </row>
    <row r="376" spans="54:65" x14ac:dyDescent="0.35">
      <c r="BB376" s="50" t="s">
        <v>5919</v>
      </c>
      <c r="BC376" s="167">
        <v>1122</v>
      </c>
      <c r="BD376" s="107" t="s">
        <v>5090</v>
      </c>
      <c r="BE376" s="167" t="s">
        <v>2899</v>
      </c>
      <c r="BF376" s="167" t="s">
        <v>41</v>
      </c>
      <c r="BG376" s="167" t="s">
        <v>116</v>
      </c>
      <c r="BH376" s="167" t="s">
        <v>7369</v>
      </c>
      <c r="BI376" s="167" t="s">
        <v>83</v>
      </c>
      <c r="BJ376" s="167" t="s">
        <v>90</v>
      </c>
      <c r="BK376" s="167" t="s">
        <v>2067</v>
      </c>
      <c r="BL376" s="167" t="s">
        <v>117</v>
      </c>
      <c r="BM376" s="167">
        <v>1</v>
      </c>
    </row>
    <row r="377" spans="54:65" x14ac:dyDescent="0.35">
      <c r="BB377" s="50" t="s">
        <v>5525</v>
      </c>
      <c r="BC377" s="167">
        <v>1123</v>
      </c>
      <c r="BD377" s="107" t="s">
        <v>5100</v>
      </c>
      <c r="BE377" s="167" t="s">
        <v>2899</v>
      </c>
      <c r="BF377" s="167" t="s">
        <v>41</v>
      </c>
      <c r="BG377" s="167" t="s">
        <v>116</v>
      </c>
      <c r="BH377" s="167" t="s">
        <v>7369</v>
      </c>
      <c r="BI377" s="167" t="s">
        <v>83</v>
      </c>
      <c r="BJ377" s="167" t="s">
        <v>90</v>
      </c>
      <c r="BK377" s="167" t="s">
        <v>2067</v>
      </c>
      <c r="BL377" s="167" t="s">
        <v>117</v>
      </c>
      <c r="BM377" s="167">
        <v>1</v>
      </c>
    </row>
    <row r="378" spans="54:65" x14ac:dyDescent="0.35">
      <c r="BB378" s="50" t="s">
        <v>5914</v>
      </c>
      <c r="BC378" s="167">
        <v>1124</v>
      </c>
      <c r="BD378" s="107" t="s">
        <v>5090</v>
      </c>
      <c r="BE378" s="167" t="s">
        <v>2899</v>
      </c>
      <c r="BF378" s="167" t="s">
        <v>41</v>
      </c>
      <c r="BG378" s="167" t="s">
        <v>116</v>
      </c>
      <c r="BH378" s="167" t="s">
        <v>7369</v>
      </c>
      <c r="BI378" s="167" t="s">
        <v>83</v>
      </c>
      <c r="BJ378" s="167" t="s">
        <v>90</v>
      </c>
      <c r="BK378" s="167" t="s">
        <v>2067</v>
      </c>
      <c r="BL378" s="167" t="s">
        <v>117</v>
      </c>
      <c r="BM378" s="167">
        <v>1</v>
      </c>
    </row>
    <row r="379" spans="54:65" x14ac:dyDescent="0.35">
      <c r="BB379" s="50" t="s">
        <v>5915</v>
      </c>
      <c r="BC379" s="167">
        <v>1125</v>
      </c>
      <c r="BD379" s="107" t="s">
        <v>5090</v>
      </c>
      <c r="BE379" s="167" t="s">
        <v>2899</v>
      </c>
      <c r="BF379" s="167" t="s">
        <v>41</v>
      </c>
      <c r="BG379" s="167" t="s">
        <v>116</v>
      </c>
      <c r="BH379" s="167" t="s">
        <v>7369</v>
      </c>
      <c r="BI379" s="167" t="s">
        <v>83</v>
      </c>
      <c r="BJ379" s="167" t="s">
        <v>90</v>
      </c>
      <c r="BK379" s="167" t="s">
        <v>2067</v>
      </c>
      <c r="BL379" s="167" t="s">
        <v>117</v>
      </c>
      <c r="BM379" s="167">
        <v>1</v>
      </c>
    </row>
    <row r="380" spans="54:65" x14ac:dyDescent="0.35">
      <c r="BB380" s="50" t="s">
        <v>5916</v>
      </c>
      <c r="BC380" s="167">
        <v>1126</v>
      </c>
      <c r="BD380" s="107" t="s">
        <v>5090</v>
      </c>
      <c r="BE380" s="167" t="s">
        <v>2899</v>
      </c>
      <c r="BF380" s="167" t="s">
        <v>41</v>
      </c>
      <c r="BG380" s="167" t="s">
        <v>116</v>
      </c>
      <c r="BH380" s="167" t="s">
        <v>7369</v>
      </c>
      <c r="BI380" s="167" t="s">
        <v>83</v>
      </c>
      <c r="BJ380" s="167" t="s">
        <v>90</v>
      </c>
      <c r="BK380" s="167" t="s">
        <v>2067</v>
      </c>
      <c r="BL380" s="167" t="s">
        <v>117</v>
      </c>
      <c r="BM380" s="167">
        <v>1</v>
      </c>
    </row>
    <row r="381" spans="54:65" x14ac:dyDescent="0.35">
      <c r="BB381" s="50" t="s">
        <v>5520</v>
      </c>
      <c r="BC381" s="167">
        <v>1127</v>
      </c>
      <c r="BD381" s="107" t="s">
        <v>5090</v>
      </c>
      <c r="BE381" s="167" t="s">
        <v>2899</v>
      </c>
      <c r="BF381" s="167" t="s">
        <v>41</v>
      </c>
      <c r="BG381" s="167" t="s">
        <v>116</v>
      </c>
      <c r="BH381" s="167" t="s">
        <v>7369</v>
      </c>
      <c r="BI381" s="167" t="s">
        <v>83</v>
      </c>
      <c r="BJ381" s="167" t="s">
        <v>90</v>
      </c>
      <c r="BK381" s="167" t="s">
        <v>2067</v>
      </c>
      <c r="BL381" s="167" t="s">
        <v>117</v>
      </c>
      <c r="BM381" s="167">
        <v>1</v>
      </c>
    </row>
    <row r="382" spans="54:65" x14ac:dyDescent="0.35">
      <c r="BB382" s="50" t="s">
        <v>5918</v>
      </c>
      <c r="BC382" s="167">
        <v>1128</v>
      </c>
      <c r="BD382" s="107" t="s">
        <v>5090</v>
      </c>
      <c r="BE382" s="167" t="s">
        <v>2899</v>
      </c>
      <c r="BF382" s="167" t="s">
        <v>41</v>
      </c>
      <c r="BG382" s="167" t="s">
        <v>116</v>
      </c>
      <c r="BH382" s="167" t="s">
        <v>7369</v>
      </c>
      <c r="BI382" s="167" t="s">
        <v>83</v>
      </c>
      <c r="BJ382" s="167" t="s">
        <v>90</v>
      </c>
      <c r="BK382" s="167" t="s">
        <v>2067</v>
      </c>
      <c r="BL382" s="167" t="s">
        <v>117</v>
      </c>
      <c r="BM382" s="167">
        <v>1</v>
      </c>
    </row>
    <row r="383" spans="54:65" x14ac:dyDescent="0.35">
      <c r="BB383" s="50" t="s">
        <v>5524</v>
      </c>
      <c r="BC383" s="167">
        <v>1129</v>
      </c>
      <c r="BD383" s="107" t="s">
        <v>5092</v>
      </c>
      <c r="BE383" s="167" t="s">
        <v>2899</v>
      </c>
      <c r="BF383" s="167" t="s">
        <v>41</v>
      </c>
      <c r="BG383" s="167" t="s">
        <v>116</v>
      </c>
      <c r="BH383" s="167" t="s">
        <v>7369</v>
      </c>
      <c r="BI383" s="167" t="s">
        <v>83</v>
      </c>
      <c r="BJ383" s="167" t="s">
        <v>90</v>
      </c>
      <c r="BK383" s="167" t="s">
        <v>2067</v>
      </c>
      <c r="BL383" s="167" t="s">
        <v>117</v>
      </c>
      <c r="BM383" s="167">
        <v>1</v>
      </c>
    </row>
    <row r="384" spans="54:65" x14ac:dyDescent="0.35">
      <c r="BB384" s="50" t="s">
        <v>5922</v>
      </c>
      <c r="BC384" s="167">
        <v>1130</v>
      </c>
      <c r="BD384" s="107" t="s">
        <v>5092</v>
      </c>
      <c r="BE384" s="167" t="s">
        <v>2899</v>
      </c>
      <c r="BF384" s="167" t="s">
        <v>41</v>
      </c>
      <c r="BG384" s="167" t="s">
        <v>116</v>
      </c>
      <c r="BH384" s="167" t="s">
        <v>7369</v>
      </c>
      <c r="BI384" s="167" t="s">
        <v>83</v>
      </c>
      <c r="BJ384" s="167" t="s">
        <v>90</v>
      </c>
      <c r="BK384" s="167" t="s">
        <v>2067</v>
      </c>
      <c r="BL384" s="167" t="s">
        <v>117</v>
      </c>
      <c r="BM384" s="167">
        <v>1</v>
      </c>
    </row>
    <row r="385" spans="54:65" x14ac:dyDescent="0.35">
      <c r="BB385" s="50" t="s">
        <v>5924</v>
      </c>
      <c r="BC385" s="167">
        <v>1131</v>
      </c>
      <c r="BD385" s="107" t="s">
        <v>5092</v>
      </c>
      <c r="BE385" s="167" t="s">
        <v>2899</v>
      </c>
      <c r="BF385" s="167" t="s">
        <v>41</v>
      </c>
      <c r="BG385" s="167" t="s">
        <v>116</v>
      </c>
      <c r="BH385" s="167" t="s">
        <v>7369</v>
      </c>
      <c r="BI385" s="167" t="s">
        <v>83</v>
      </c>
      <c r="BJ385" s="167" t="s">
        <v>90</v>
      </c>
      <c r="BK385" s="167" t="s">
        <v>2067</v>
      </c>
      <c r="BL385" s="167" t="s">
        <v>117</v>
      </c>
      <c r="BM385" s="167">
        <v>1</v>
      </c>
    </row>
    <row r="386" spans="54:65" x14ac:dyDescent="0.35">
      <c r="BB386" s="50" t="s">
        <v>2279</v>
      </c>
      <c r="BC386" s="167">
        <v>1132</v>
      </c>
      <c r="BD386" s="107" t="s">
        <v>31</v>
      </c>
      <c r="BE386" s="167" t="s">
        <v>2899</v>
      </c>
      <c r="BF386" s="167" t="s">
        <v>41</v>
      </c>
      <c r="BG386" s="167" t="s">
        <v>116</v>
      </c>
      <c r="BH386" s="167" t="s">
        <v>7369</v>
      </c>
      <c r="BI386" s="167" t="s">
        <v>83</v>
      </c>
      <c r="BJ386" s="167" t="s">
        <v>90</v>
      </c>
      <c r="BK386" s="167" t="s">
        <v>2067</v>
      </c>
      <c r="BL386" s="167" t="s">
        <v>117</v>
      </c>
      <c r="BM386" s="167">
        <v>1</v>
      </c>
    </row>
    <row r="387" spans="54:65" x14ac:dyDescent="0.35">
      <c r="BB387" s="50" t="s">
        <v>2281</v>
      </c>
      <c r="BC387" s="167">
        <v>1133</v>
      </c>
      <c r="BD387" s="107" t="s">
        <v>31</v>
      </c>
      <c r="BE387" s="167" t="s">
        <v>2899</v>
      </c>
      <c r="BF387" s="167" t="s">
        <v>41</v>
      </c>
      <c r="BG387" s="167" t="s">
        <v>116</v>
      </c>
      <c r="BH387" s="167" t="s">
        <v>7369</v>
      </c>
      <c r="BI387" s="167" t="s">
        <v>83</v>
      </c>
      <c r="BJ387" s="167" t="s">
        <v>90</v>
      </c>
      <c r="BK387" s="167" t="s">
        <v>2067</v>
      </c>
      <c r="BL387" s="167" t="s">
        <v>117</v>
      </c>
      <c r="BM387" s="167">
        <v>1</v>
      </c>
    </row>
    <row r="388" spans="54:65" x14ac:dyDescent="0.35">
      <c r="BB388" s="50" t="s">
        <v>2283</v>
      </c>
      <c r="BC388" s="167">
        <v>1134</v>
      </c>
      <c r="BD388" s="107" t="s">
        <v>31</v>
      </c>
      <c r="BE388" s="167" t="s">
        <v>2899</v>
      </c>
      <c r="BF388" s="167" t="s">
        <v>41</v>
      </c>
      <c r="BG388" s="167" t="s">
        <v>116</v>
      </c>
      <c r="BH388" s="167" t="s">
        <v>7369</v>
      </c>
      <c r="BI388" s="167" t="s">
        <v>83</v>
      </c>
      <c r="BJ388" s="167" t="s">
        <v>90</v>
      </c>
      <c r="BK388" s="167" t="s">
        <v>2067</v>
      </c>
      <c r="BL388" s="167" t="s">
        <v>117</v>
      </c>
      <c r="BM388" s="167">
        <v>1</v>
      </c>
    </row>
    <row r="389" spans="54:65" x14ac:dyDescent="0.35">
      <c r="BB389" s="50" t="s">
        <v>3868</v>
      </c>
      <c r="BC389" s="167">
        <v>1135</v>
      </c>
      <c r="BD389" s="107" t="s">
        <v>31</v>
      </c>
      <c r="BE389" s="167" t="s">
        <v>2899</v>
      </c>
      <c r="BF389" s="167" t="s">
        <v>41</v>
      </c>
      <c r="BG389" s="167" t="s">
        <v>116</v>
      </c>
      <c r="BH389" s="167" t="s">
        <v>7369</v>
      </c>
      <c r="BI389" s="167" t="s">
        <v>83</v>
      </c>
      <c r="BJ389" s="167" t="s">
        <v>90</v>
      </c>
      <c r="BK389" s="167" t="s">
        <v>2067</v>
      </c>
      <c r="BL389" s="167" t="s">
        <v>117</v>
      </c>
      <c r="BM389" s="167">
        <v>1</v>
      </c>
    </row>
    <row r="390" spans="54:65" x14ac:dyDescent="0.35">
      <c r="BB390" s="50" t="s">
        <v>3672</v>
      </c>
      <c r="BC390" s="167">
        <v>1136</v>
      </c>
      <c r="BD390" s="107" t="s">
        <v>31</v>
      </c>
      <c r="BE390" s="167" t="s">
        <v>2899</v>
      </c>
      <c r="BF390" s="167" t="s">
        <v>41</v>
      </c>
      <c r="BG390" s="167" t="s">
        <v>116</v>
      </c>
      <c r="BH390" s="167" t="s">
        <v>7369</v>
      </c>
      <c r="BI390" s="167" t="s">
        <v>83</v>
      </c>
      <c r="BJ390" s="167" t="s">
        <v>90</v>
      </c>
      <c r="BK390" s="167" t="s">
        <v>2067</v>
      </c>
      <c r="BL390" s="167" t="s">
        <v>117</v>
      </c>
      <c r="BM390" s="167">
        <v>1</v>
      </c>
    </row>
    <row r="391" spans="54:65" x14ac:dyDescent="0.35">
      <c r="BB391" s="50" t="s">
        <v>2272</v>
      </c>
      <c r="BC391" s="167">
        <v>1137</v>
      </c>
      <c r="BD391" s="107" t="s">
        <v>19</v>
      </c>
      <c r="BE391" s="167" t="s">
        <v>2899</v>
      </c>
      <c r="BF391" s="167" t="s">
        <v>41</v>
      </c>
      <c r="BG391" s="167" t="s">
        <v>116</v>
      </c>
      <c r="BH391" s="167" t="s">
        <v>7369</v>
      </c>
      <c r="BI391" s="167" t="s">
        <v>83</v>
      </c>
      <c r="BJ391" s="167" t="s">
        <v>90</v>
      </c>
      <c r="BK391" s="167" t="s">
        <v>2067</v>
      </c>
      <c r="BL391" s="167" t="s">
        <v>117</v>
      </c>
      <c r="BM391" s="167">
        <v>1</v>
      </c>
    </row>
    <row r="392" spans="54:65" x14ac:dyDescent="0.35">
      <c r="BB392" s="214" t="s">
        <v>5834</v>
      </c>
      <c r="BC392" s="167">
        <v>1138</v>
      </c>
      <c r="BD392" s="107" t="s">
        <v>5088</v>
      </c>
      <c r="BE392" s="167" t="s">
        <v>2899</v>
      </c>
      <c r="BF392" s="167" t="s">
        <v>41</v>
      </c>
      <c r="BG392" s="167" t="s">
        <v>116</v>
      </c>
      <c r="BH392" s="167" t="s">
        <v>7369</v>
      </c>
      <c r="BI392" s="167" t="s">
        <v>83</v>
      </c>
      <c r="BJ392" s="167" t="s">
        <v>90</v>
      </c>
      <c r="BK392" s="167" t="s">
        <v>2067</v>
      </c>
      <c r="BL392" s="167" t="s">
        <v>117</v>
      </c>
      <c r="BM392" s="167">
        <v>1</v>
      </c>
    </row>
    <row r="393" spans="54:65" x14ac:dyDescent="0.35">
      <c r="BB393" s="50" t="s">
        <v>5876</v>
      </c>
      <c r="BC393" s="167">
        <v>1139</v>
      </c>
      <c r="BD393" s="107" t="s">
        <v>5090</v>
      </c>
      <c r="BE393" s="167" t="s">
        <v>2899</v>
      </c>
      <c r="BF393" s="167" t="s">
        <v>41</v>
      </c>
      <c r="BG393" s="167" t="s">
        <v>116</v>
      </c>
      <c r="BH393" s="167" t="s">
        <v>7369</v>
      </c>
      <c r="BI393" s="167" t="s">
        <v>83</v>
      </c>
      <c r="BJ393" s="167" t="s">
        <v>90</v>
      </c>
      <c r="BK393" s="167" t="s">
        <v>2067</v>
      </c>
      <c r="BL393" s="167" t="s">
        <v>117</v>
      </c>
      <c r="BM393" s="167">
        <v>1</v>
      </c>
    </row>
    <row r="394" spans="54:65" x14ac:dyDescent="0.35">
      <c r="BB394" s="50" t="s">
        <v>2287</v>
      </c>
      <c r="BC394" s="167">
        <v>1140</v>
      </c>
      <c r="BD394" s="107" t="s">
        <v>25</v>
      </c>
      <c r="BE394" s="167" t="s">
        <v>2899</v>
      </c>
      <c r="BF394" s="167" t="s">
        <v>41</v>
      </c>
      <c r="BG394" s="167" t="s">
        <v>116</v>
      </c>
      <c r="BH394" s="167" t="s">
        <v>7369</v>
      </c>
      <c r="BI394" s="167" t="s">
        <v>83</v>
      </c>
      <c r="BJ394" s="167" t="s">
        <v>90</v>
      </c>
      <c r="BK394" s="167" t="s">
        <v>2067</v>
      </c>
      <c r="BL394" s="167" t="s">
        <v>117</v>
      </c>
      <c r="BM394" s="167">
        <v>1</v>
      </c>
    </row>
    <row r="395" spans="54:65" x14ac:dyDescent="0.35">
      <c r="BB395" s="50" t="s">
        <v>2289</v>
      </c>
      <c r="BC395" s="167">
        <v>1141</v>
      </c>
      <c r="BD395" s="107" t="s">
        <v>25</v>
      </c>
      <c r="BE395" s="167" t="s">
        <v>2899</v>
      </c>
      <c r="BF395" s="167" t="s">
        <v>41</v>
      </c>
      <c r="BG395" s="167" t="s">
        <v>116</v>
      </c>
      <c r="BH395" s="167" t="s">
        <v>7369</v>
      </c>
      <c r="BI395" s="167" t="s">
        <v>83</v>
      </c>
      <c r="BJ395" s="167" t="s">
        <v>90</v>
      </c>
      <c r="BK395" s="167" t="s">
        <v>2067</v>
      </c>
      <c r="BL395" s="167" t="s">
        <v>117</v>
      </c>
      <c r="BM395" s="167">
        <v>1</v>
      </c>
    </row>
    <row r="396" spans="54:65" x14ac:dyDescent="0.35">
      <c r="BB396" s="50" t="s">
        <v>2291</v>
      </c>
      <c r="BC396" s="167">
        <v>1142</v>
      </c>
      <c r="BD396" s="107" t="s">
        <v>19</v>
      </c>
      <c r="BE396" s="167" t="s">
        <v>2899</v>
      </c>
      <c r="BF396" s="167" t="s">
        <v>41</v>
      </c>
      <c r="BG396" s="167" t="s">
        <v>116</v>
      </c>
      <c r="BH396" s="167" t="s">
        <v>7369</v>
      </c>
      <c r="BI396" s="167" t="s">
        <v>83</v>
      </c>
      <c r="BJ396" s="167" t="s">
        <v>90</v>
      </c>
      <c r="BK396" s="167" t="s">
        <v>2067</v>
      </c>
      <c r="BL396" s="167" t="s">
        <v>117</v>
      </c>
      <c r="BM396" s="167">
        <v>1</v>
      </c>
    </row>
    <row r="397" spans="54:65" x14ac:dyDescent="0.35">
      <c r="BB397" s="50" t="s">
        <v>3739</v>
      </c>
      <c r="BC397" s="167">
        <v>1143</v>
      </c>
      <c r="BD397" s="107" t="s">
        <v>18</v>
      </c>
      <c r="BE397" s="167" t="s">
        <v>2899</v>
      </c>
      <c r="BF397" s="167" t="s">
        <v>41</v>
      </c>
      <c r="BG397" s="167" t="s">
        <v>116</v>
      </c>
      <c r="BH397" s="167" t="s">
        <v>7369</v>
      </c>
      <c r="BI397" s="167" t="s">
        <v>83</v>
      </c>
      <c r="BJ397" s="167" t="s">
        <v>90</v>
      </c>
      <c r="BK397" s="167" t="s">
        <v>2067</v>
      </c>
      <c r="BL397" s="167" t="s">
        <v>117</v>
      </c>
      <c r="BM397" s="167">
        <v>1</v>
      </c>
    </row>
    <row r="398" spans="54:65" x14ac:dyDescent="0.35">
      <c r="BB398" s="50" t="s">
        <v>3742</v>
      </c>
      <c r="BC398" s="167">
        <v>1144</v>
      </c>
      <c r="BD398" s="107" t="s">
        <v>18</v>
      </c>
      <c r="BE398" s="167" t="s">
        <v>2899</v>
      </c>
      <c r="BF398" s="167" t="s">
        <v>41</v>
      </c>
      <c r="BG398" s="167" t="s">
        <v>116</v>
      </c>
      <c r="BH398" s="167" t="s">
        <v>7369</v>
      </c>
      <c r="BI398" s="167" t="s">
        <v>83</v>
      </c>
      <c r="BJ398" s="167" t="s">
        <v>90</v>
      </c>
      <c r="BK398" s="167" t="s">
        <v>2067</v>
      </c>
      <c r="BL398" s="167" t="s">
        <v>117</v>
      </c>
      <c r="BM398" s="167">
        <v>1</v>
      </c>
    </row>
    <row r="399" spans="54:65" x14ac:dyDescent="0.35">
      <c r="BB399" s="50" t="s">
        <v>2293</v>
      </c>
      <c r="BC399" s="167">
        <v>1145</v>
      </c>
      <c r="BD399" s="107" t="s">
        <v>18</v>
      </c>
      <c r="BE399" s="167" t="s">
        <v>2899</v>
      </c>
      <c r="BF399" s="167" t="s">
        <v>41</v>
      </c>
      <c r="BG399" s="167" t="s">
        <v>116</v>
      </c>
      <c r="BH399" s="167" t="s">
        <v>7369</v>
      </c>
      <c r="BI399" s="167" t="s">
        <v>83</v>
      </c>
      <c r="BJ399" s="167" t="s">
        <v>90</v>
      </c>
      <c r="BK399" s="167" t="s">
        <v>2067</v>
      </c>
      <c r="BL399" s="167" t="s">
        <v>117</v>
      </c>
      <c r="BM399" s="167">
        <v>1</v>
      </c>
    </row>
    <row r="400" spans="54:65" x14ac:dyDescent="0.35">
      <c r="BB400" s="244" t="s">
        <v>5600</v>
      </c>
      <c r="BC400" s="167">
        <v>1146</v>
      </c>
      <c r="BD400" s="223" t="s">
        <v>5078</v>
      </c>
      <c r="BE400" s="167" t="s">
        <v>2899</v>
      </c>
      <c r="BF400" s="167" t="s">
        <v>41</v>
      </c>
      <c r="BG400" s="167" t="s">
        <v>116</v>
      </c>
      <c r="BH400" s="167" t="s">
        <v>7369</v>
      </c>
      <c r="BI400" s="167" t="s">
        <v>83</v>
      </c>
      <c r="BJ400" s="167" t="s">
        <v>90</v>
      </c>
      <c r="BK400" s="167" t="s">
        <v>2067</v>
      </c>
      <c r="BL400" s="167" t="s">
        <v>117</v>
      </c>
      <c r="BM400" s="167">
        <v>1</v>
      </c>
    </row>
    <row r="401" spans="54:65" x14ac:dyDescent="0.35">
      <c r="BB401" s="244" t="s">
        <v>5601</v>
      </c>
      <c r="BC401" s="167">
        <v>1147</v>
      </c>
      <c r="BD401" s="223" t="s">
        <v>5078</v>
      </c>
      <c r="BE401" s="167" t="s">
        <v>2899</v>
      </c>
      <c r="BF401" s="167" t="s">
        <v>41</v>
      </c>
      <c r="BG401" s="167" t="s">
        <v>116</v>
      </c>
      <c r="BH401" s="167" t="s">
        <v>7369</v>
      </c>
      <c r="BI401" s="167" t="s">
        <v>83</v>
      </c>
      <c r="BJ401" s="167" t="s">
        <v>90</v>
      </c>
      <c r="BK401" s="167" t="s">
        <v>2067</v>
      </c>
      <c r="BL401" s="167" t="s">
        <v>117</v>
      </c>
      <c r="BM401" s="167">
        <v>1</v>
      </c>
    </row>
    <row r="402" spans="54:65" x14ac:dyDescent="0.35">
      <c r="BB402" s="244" t="s">
        <v>5602</v>
      </c>
      <c r="BC402" s="167">
        <v>1148</v>
      </c>
      <c r="BD402" s="223" t="s">
        <v>5078</v>
      </c>
      <c r="BE402" s="167" t="s">
        <v>2899</v>
      </c>
      <c r="BF402" s="167" t="s">
        <v>41</v>
      </c>
      <c r="BG402" s="167" t="s">
        <v>116</v>
      </c>
      <c r="BH402" s="167" t="s">
        <v>7369</v>
      </c>
      <c r="BI402" s="167" t="s">
        <v>83</v>
      </c>
      <c r="BJ402" s="167" t="s">
        <v>90</v>
      </c>
      <c r="BK402" s="167" t="s">
        <v>2067</v>
      </c>
      <c r="BL402" s="167" t="s">
        <v>117</v>
      </c>
      <c r="BM402" s="167">
        <v>1</v>
      </c>
    </row>
    <row r="403" spans="54:65" x14ac:dyDescent="0.35">
      <c r="BB403" s="50" t="s">
        <v>5523</v>
      </c>
      <c r="BC403" s="167">
        <v>1149</v>
      </c>
      <c r="BD403" s="107" t="s">
        <v>5090</v>
      </c>
      <c r="BE403" s="167" t="s">
        <v>2899</v>
      </c>
      <c r="BF403" s="167" t="s">
        <v>41</v>
      </c>
      <c r="BG403" s="167" t="s">
        <v>116</v>
      </c>
      <c r="BH403" s="167" t="s">
        <v>7369</v>
      </c>
      <c r="BI403" s="167" t="s">
        <v>83</v>
      </c>
      <c r="BJ403" s="167" t="s">
        <v>90</v>
      </c>
      <c r="BK403" s="167" t="s">
        <v>2067</v>
      </c>
      <c r="BL403" s="167" t="s">
        <v>117</v>
      </c>
      <c r="BM403" s="167">
        <v>1</v>
      </c>
    </row>
    <row r="404" spans="54:65" x14ac:dyDescent="0.35">
      <c r="BB404" s="50" t="s">
        <v>2297</v>
      </c>
      <c r="BC404" s="167">
        <v>1150</v>
      </c>
      <c r="BD404" s="107" t="s">
        <v>31</v>
      </c>
      <c r="BE404" s="167" t="s">
        <v>2899</v>
      </c>
      <c r="BF404" s="167" t="s">
        <v>41</v>
      </c>
      <c r="BG404" s="167" t="s">
        <v>116</v>
      </c>
      <c r="BH404" s="167" t="s">
        <v>7369</v>
      </c>
      <c r="BI404" s="167" t="s">
        <v>83</v>
      </c>
      <c r="BJ404" s="167" t="s">
        <v>90</v>
      </c>
      <c r="BK404" s="167" t="s">
        <v>2067</v>
      </c>
      <c r="BL404" s="167" t="s">
        <v>117</v>
      </c>
      <c r="BM404" s="167">
        <v>1</v>
      </c>
    </row>
    <row r="405" spans="54:65" x14ac:dyDescent="0.35">
      <c r="BB405" s="50" t="s">
        <v>2295</v>
      </c>
      <c r="BC405" s="167">
        <v>1151</v>
      </c>
      <c r="BD405" s="107" t="s">
        <v>31</v>
      </c>
      <c r="BE405" s="167" t="s">
        <v>2899</v>
      </c>
      <c r="BF405" s="167" t="s">
        <v>41</v>
      </c>
      <c r="BG405" s="167" t="s">
        <v>116</v>
      </c>
      <c r="BH405" s="167" t="s">
        <v>7369</v>
      </c>
      <c r="BI405" s="167" t="s">
        <v>83</v>
      </c>
      <c r="BJ405" s="167" t="s">
        <v>90</v>
      </c>
      <c r="BK405" s="167" t="s">
        <v>2067</v>
      </c>
      <c r="BL405" s="167" t="s">
        <v>117</v>
      </c>
      <c r="BM405" s="167">
        <v>1</v>
      </c>
    </row>
    <row r="406" spans="54:65" x14ac:dyDescent="0.35">
      <c r="BB406" s="213" t="s">
        <v>2299</v>
      </c>
      <c r="BC406" s="167">
        <v>1152</v>
      </c>
      <c r="BD406" s="107" t="s">
        <v>31</v>
      </c>
      <c r="BE406" s="167" t="s">
        <v>2899</v>
      </c>
      <c r="BF406" s="167" t="s">
        <v>41</v>
      </c>
      <c r="BG406" s="167" t="s">
        <v>116</v>
      </c>
      <c r="BH406" s="167" t="s">
        <v>7369</v>
      </c>
      <c r="BI406" s="167" t="s">
        <v>83</v>
      </c>
      <c r="BJ406" s="167" t="s">
        <v>90</v>
      </c>
      <c r="BK406" s="167" t="s">
        <v>2067</v>
      </c>
      <c r="BL406" s="167" t="s">
        <v>117</v>
      </c>
      <c r="BM406" s="167">
        <v>1</v>
      </c>
    </row>
    <row r="407" spans="54:65" x14ac:dyDescent="0.35">
      <c r="BB407" s="213" t="s">
        <v>2300</v>
      </c>
      <c r="BC407" s="167">
        <v>1153</v>
      </c>
      <c r="BD407" s="107" t="s">
        <v>31</v>
      </c>
      <c r="BE407" s="167" t="s">
        <v>2899</v>
      </c>
      <c r="BF407" s="167" t="s">
        <v>41</v>
      </c>
      <c r="BG407" s="167" t="s">
        <v>116</v>
      </c>
      <c r="BH407" s="167" t="s">
        <v>7369</v>
      </c>
      <c r="BI407" s="167" t="s">
        <v>83</v>
      </c>
      <c r="BJ407" s="167" t="s">
        <v>90</v>
      </c>
      <c r="BK407" s="167" t="s">
        <v>2067</v>
      </c>
      <c r="BL407" s="167" t="s">
        <v>117</v>
      </c>
      <c r="BM407" s="167">
        <v>1</v>
      </c>
    </row>
    <row r="408" spans="54:65" x14ac:dyDescent="0.35">
      <c r="BB408" s="213" t="s">
        <v>2302</v>
      </c>
      <c r="BC408" s="167">
        <v>1154</v>
      </c>
      <c r="BD408" s="107" t="s">
        <v>31</v>
      </c>
      <c r="BE408" s="167" t="s">
        <v>2899</v>
      </c>
      <c r="BF408" s="167" t="s">
        <v>41</v>
      </c>
      <c r="BG408" s="167" t="s">
        <v>116</v>
      </c>
      <c r="BH408" s="167" t="s">
        <v>7369</v>
      </c>
      <c r="BI408" s="167" t="s">
        <v>83</v>
      </c>
      <c r="BJ408" s="167" t="s">
        <v>90</v>
      </c>
      <c r="BK408" s="167" t="s">
        <v>2067</v>
      </c>
      <c r="BL408" s="167" t="s">
        <v>117</v>
      </c>
      <c r="BM408" s="167">
        <v>1</v>
      </c>
    </row>
    <row r="409" spans="54:65" x14ac:dyDescent="0.35">
      <c r="BB409" s="213" t="s">
        <v>2304</v>
      </c>
      <c r="BC409" s="167">
        <v>1155</v>
      </c>
      <c r="BD409" s="107" t="s">
        <v>31</v>
      </c>
      <c r="BE409" s="167" t="s">
        <v>2899</v>
      </c>
      <c r="BF409" s="167" t="s">
        <v>41</v>
      </c>
      <c r="BG409" s="167" t="s">
        <v>116</v>
      </c>
      <c r="BH409" s="167" t="s">
        <v>7369</v>
      </c>
      <c r="BI409" s="167" t="s">
        <v>83</v>
      </c>
      <c r="BJ409" s="167" t="s">
        <v>90</v>
      </c>
      <c r="BK409" s="167" t="s">
        <v>2067</v>
      </c>
      <c r="BL409" s="167" t="s">
        <v>117</v>
      </c>
      <c r="BM409" s="167">
        <v>1</v>
      </c>
    </row>
    <row r="410" spans="54:65" x14ac:dyDescent="0.35">
      <c r="BB410" s="213" t="s">
        <v>3589</v>
      </c>
      <c r="BC410" s="167">
        <v>1156</v>
      </c>
      <c r="BD410" s="107" t="s">
        <v>31</v>
      </c>
      <c r="BE410" s="167" t="s">
        <v>2899</v>
      </c>
      <c r="BF410" s="167" t="s">
        <v>41</v>
      </c>
      <c r="BG410" s="167" t="s">
        <v>116</v>
      </c>
      <c r="BH410" s="167" t="s">
        <v>7369</v>
      </c>
      <c r="BI410" s="167" t="s">
        <v>83</v>
      </c>
      <c r="BJ410" s="167" t="s">
        <v>90</v>
      </c>
      <c r="BK410" s="167" t="s">
        <v>2067</v>
      </c>
      <c r="BL410" s="167" t="s">
        <v>117</v>
      </c>
      <c r="BM410" s="167">
        <v>1</v>
      </c>
    </row>
    <row r="411" spans="54:65" x14ac:dyDescent="0.35">
      <c r="BB411" s="214" t="s">
        <v>2306</v>
      </c>
      <c r="BC411" s="167">
        <v>1157</v>
      </c>
      <c r="BD411" s="107" t="s">
        <v>31</v>
      </c>
      <c r="BE411" s="167" t="s">
        <v>2899</v>
      </c>
      <c r="BF411" s="167" t="s">
        <v>41</v>
      </c>
      <c r="BG411" s="167" t="s">
        <v>116</v>
      </c>
      <c r="BH411" s="167" t="s">
        <v>7369</v>
      </c>
      <c r="BI411" s="167" t="s">
        <v>83</v>
      </c>
      <c r="BJ411" s="167" t="s">
        <v>90</v>
      </c>
      <c r="BK411" s="167" t="s">
        <v>2067</v>
      </c>
      <c r="BL411" s="167" t="s">
        <v>117</v>
      </c>
      <c r="BM411" s="167">
        <v>1</v>
      </c>
    </row>
    <row r="412" spans="54:65" x14ac:dyDescent="0.35">
      <c r="BB412" s="214" t="s">
        <v>3716</v>
      </c>
      <c r="BC412" s="167">
        <v>1158</v>
      </c>
      <c r="BD412" s="107" t="s">
        <v>31</v>
      </c>
      <c r="BE412" s="167" t="s">
        <v>2899</v>
      </c>
      <c r="BF412" s="167" t="s">
        <v>41</v>
      </c>
      <c r="BG412" s="167" t="s">
        <v>116</v>
      </c>
      <c r="BH412" s="167" t="s">
        <v>7369</v>
      </c>
      <c r="BI412" s="167" t="s">
        <v>83</v>
      </c>
      <c r="BJ412" s="167" t="s">
        <v>90</v>
      </c>
      <c r="BK412" s="167" t="s">
        <v>2067</v>
      </c>
      <c r="BL412" s="167" t="s">
        <v>117</v>
      </c>
      <c r="BM412" s="167">
        <v>1</v>
      </c>
    </row>
    <row r="413" spans="54:65" x14ac:dyDescent="0.35">
      <c r="BB413" s="213" t="s">
        <v>3721</v>
      </c>
      <c r="BC413" s="167">
        <v>1159</v>
      </c>
      <c r="BD413" s="107" t="s">
        <v>31</v>
      </c>
      <c r="BE413" s="167" t="s">
        <v>2899</v>
      </c>
      <c r="BF413" s="167" t="s">
        <v>41</v>
      </c>
      <c r="BG413" s="167" t="s">
        <v>116</v>
      </c>
      <c r="BH413" s="167" t="s">
        <v>7369</v>
      </c>
      <c r="BI413" s="167" t="s">
        <v>83</v>
      </c>
      <c r="BJ413" s="167" t="s">
        <v>90</v>
      </c>
      <c r="BK413" s="167" t="s">
        <v>2067</v>
      </c>
      <c r="BL413" s="167" t="s">
        <v>117</v>
      </c>
      <c r="BM413" s="167">
        <v>1</v>
      </c>
    </row>
    <row r="414" spans="54:65" x14ac:dyDescent="0.35">
      <c r="BB414" s="213" t="s">
        <v>2307</v>
      </c>
      <c r="BC414" s="167">
        <v>1160</v>
      </c>
      <c r="BD414" s="107" t="s">
        <v>31</v>
      </c>
      <c r="BE414" s="167" t="s">
        <v>2899</v>
      </c>
      <c r="BF414" s="167" t="s">
        <v>41</v>
      </c>
      <c r="BG414" s="167" t="s">
        <v>116</v>
      </c>
      <c r="BH414" s="167" t="s">
        <v>7369</v>
      </c>
      <c r="BI414" s="167" t="s">
        <v>83</v>
      </c>
      <c r="BJ414" s="167" t="s">
        <v>90</v>
      </c>
      <c r="BK414" s="167" t="s">
        <v>2067</v>
      </c>
      <c r="BL414" s="167" t="s">
        <v>117</v>
      </c>
      <c r="BM414" s="167">
        <v>1</v>
      </c>
    </row>
    <row r="415" spans="54:65" x14ac:dyDescent="0.35">
      <c r="BB415" s="213" t="s">
        <v>2309</v>
      </c>
      <c r="BC415" s="167">
        <v>1161</v>
      </c>
      <c r="BD415" s="107" t="s">
        <v>31</v>
      </c>
      <c r="BE415" s="167" t="s">
        <v>2899</v>
      </c>
      <c r="BF415" s="167" t="s">
        <v>41</v>
      </c>
      <c r="BG415" s="167" t="s">
        <v>116</v>
      </c>
      <c r="BH415" s="167" t="s">
        <v>7369</v>
      </c>
      <c r="BI415" s="167" t="s">
        <v>83</v>
      </c>
      <c r="BJ415" s="167" t="s">
        <v>90</v>
      </c>
      <c r="BK415" s="167" t="s">
        <v>2067</v>
      </c>
      <c r="BL415" s="167" t="s">
        <v>117</v>
      </c>
      <c r="BM415" s="167">
        <v>1</v>
      </c>
    </row>
    <row r="416" spans="54:65" x14ac:dyDescent="0.35">
      <c r="BB416" s="213" t="s">
        <v>2312</v>
      </c>
      <c r="BC416" s="167">
        <v>1162</v>
      </c>
      <c r="BD416" s="107" t="s">
        <v>31</v>
      </c>
      <c r="BE416" s="167" t="s">
        <v>2899</v>
      </c>
      <c r="BF416" s="167" t="s">
        <v>41</v>
      </c>
      <c r="BG416" s="167" t="s">
        <v>116</v>
      </c>
      <c r="BH416" s="167" t="s">
        <v>7369</v>
      </c>
      <c r="BI416" s="167" t="s">
        <v>83</v>
      </c>
      <c r="BJ416" s="167" t="s">
        <v>90</v>
      </c>
      <c r="BK416" s="167" t="s">
        <v>2067</v>
      </c>
      <c r="BL416" s="167" t="s">
        <v>117</v>
      </c>
      <c r="BM416" s="167">
        <v>1</v>
      </c>
    </row>
    <row r="417" spans="54:65" x14ac:dyDescent="0.35">
      <c r="BB417" s="213" t="s">
        <v>3722</v>
      </c>
      <c r="BC417" s="167">
        <v>1163</v>
      </c>
      <c r="BD417" s="107" t="s">
        <v>31</v>
      </c>
      <c r="BE417" s="167" t="s">
        <v>2899</v>
      </c>
      <c r="BF417" s="167" t="s">
        <v>41</v>
      </c>
      <c r="BG417" s="167" t="s">
        <v>116</v>
      </c>
      <c r="BH417" s="167" t="s">
        <v>7369</v>
      </c>
      <c r="BI417" s="167" t="s">
        <v>83</v>
      </c>
      <c r="BJ417" s="167" t="s">
        <v>90</v>
      </c>
      <c r="BK417" s="167" t="s">
        <v>2067</v>
      </c>
      <c r="BL417" s="167" t="s">
        <v>117</v>
      </c>
      <c r="BM417" s="167">
        <v>1</v>
      </c>
    </row>
    <row r="418" spans="54:65" x14ac:dyDescent="0.35">
      <c r="BB418" s="213" t="s">
        <v>2314</v>
      </c>
      <c r="BC418" s="167">
        <v>1164</v>
      </c>
      <c r="BD418" s="107" t="s">
        <v>31</v>
      </c>
      <c r="BE418" s="167" t="s">
        <v>2899</v>
      </c>
      <c r="BF418" s="167" t="s">
        <v>41</v>
      </c>
      <c r="BG418" s="167" t="s">
        <v>116</v>
      </c>
      <c r="BH418" s="167" t="s">
        <v>7369</v>
      </c>
      <c r="BI418" s="167" t="s">
        <v>83</v>
      </c>
      <c r="BJ418" s="167" t="s">
        <v>90</v>
      </c>
      <c r="BK418" s="167" t="s">
        <v>2067</v>
      </c>
      <c r="BL418" s="167" t="s">
        <v>117</v>
      </c>
      <c r="BM418" s="167">
        <v>1</v>
      </c>
    </row>
    <row r="419" spans="54:65" x14ac:dyDescent="0.35">
      <c r="BB419" s="214" t="s">
        <v>3609</v>
      </c>
      <c r="BC419" s="167">
        <v>1165</v>
      </c>
      <c r="BD419" s="107" t="s">
        <v>31</v>
      </c>
      <c r="BE419" s="167" t="s">
        <v>2899</v>
      </c>
      <c r="BF419" s="167" t="s">
        <v>41</v>
      </c>
      <c r="BG419" s="167" t="s">
        <v>116</v>
      </c>
      <c r="BH419" s="167" t="s">
        <v>7369</v>
      </c>
      <c r="BI419" s="167" t="s">
        <v>83</v>
      </c>
      <c r="BJ419" s="167" t="s">
        <v>90</v>
      </c>
      <c r="BK419" s="167" t="s">
        <v>2067</v>
      </c>
      <c r="BL419" s="167" t="s">
        <v>117</v>
      </c>
      <c r="BM419" s="167">
        <v>1</v>
      </c>
    </row>
    <row r="420" spans="54:65" x14ac:dyDescent="0.35">
      <c r="BB420" s="213" t="s">
        <v>2316</v>
      </c>
      <c r="BC420" s="167">
        <v>1166</v>
      </c>
      <c r="BD420" s="107" t="s">
        <v>31</v>
      </c>
      <c r="BE420" s="167" t="s">
        <v>2899</v>
      </c>
      <c r="BF420" s="167" t="s">
        <v>41</v>
      </c>
      <c r="BG420" s="167" t="s">
        <v>116</v>
      </c>
      <c r="BH420" s="167" t="s">
        <v>7369</v>
      </c>
      <c r="BI420" s="167" t="s">
        <v>83</v>
      </c>
      <c r="BJ420" s="167" t="s">
        <v>90</v>
      </c>
      <c r="BK420" s="167" t="s">
        <v>2067</v>
      </c>
      <c r="BL420" s="167" t="s">
        <v>117</v>
      </c>
      <c r="BM420" s="167">
        <v>1</v>
      </c>
    </row>
    <row r="421" spans="54:65" x14ac:dyDescent="0.35">
      <c r="BB421" s="213" t="s">
        <v>3885</v>
      </c>
      <c r="BC421" s="167">
        <v>1167</v>
      </c>
      <c r="BD421" s="107" t="s">
        <v>22</v>
      </c>
      <c r="BE421" s="167" t="s">
        <v>2899</v>
      </c>
      <c r="BF421" s="167" t="s">
        <v>41</v>
      </c>
      <c r="BG421" s="167" t="s">
        <v>116</v>
      </c>
      <c r="BH421" s="167" t="s">
        <v>7369</v>
      </c>
      <c r="BI421" s="167" t="s">
        <v>83</v>
      </c>
      <c r="BJ421" s="167" t="s">
        <v>90</v>
      </c>
      <c r="BK421" s="167" t="s">
        <v>2067</v>
      </c>
      <c r="BL421" s="167" t="s">
        <v>117</v>
      </c>
      <c r="BM421" s="167">
        <v>1</v>
      </c>
    </row>
    <row r="422" spans="54:65" x14ac:dyDescent="0.35">
      <c r="BB422" s="214" t="s">
        <v>3887</v>
      </c>
      <c r="BC422" s="167">
        <v>1168</v>
      </c>
      <c r="BD422" s="107" t="s">
        <v>22</v>
      </c>
      <c r="BE422" s="167" t="s">
        <v>2899</v>
      </c>
      <c r="BF422" s="167" t="s">
        <v>41</v>
      </c>
      <c r="BG422" s="167" t="s">
        <v>116</v>
      </c>
      <c r="BH422" s="167" t="s">
        <v>7369</v>
      </c>
      <c r="BI422" s="167" t="s">
        <v>83</v>
      </c>
      <c r="BJ422" s="167" t="s">
        <v>90</v>
      </c>
      <c r="BK422" s="167" t="s">
        <v>2067</v>
      </c>
      <c r="BL422" s="167" t="s">
        <v>117</v>
      </c>
      <c r="BM422" s="167">
        <v>1</v>
      </c>
    </row>
    <row r="423" spans="54:65" x14ac:dyDescent="0.35">
      <c r="BB423" s="50" t="s">
        <v>3891</v>
      </c>
      <c r="BC423" s="167">
        <v>1169</v>
      </c>
      <c r="BD423" s="162" t="s">
        <v>22</v>
      </c>
      <c r="BE423" s="167" t="s">
        <v>2899</v>
      </c>
      <c r="BF423" s="167" t="s">
        <v>41</v>
      </c>
      <c r="BG423" s="167" t="s">
        <v>116</v>
      </c>
      <c r="BH423" s="167" t="s">
        <v>7369</v>
      </c>
      <c r="BI423" s="167" t="s">
        <v>83</v>
      </c>
      <c r="BJ423" s="167" t="s">
        <v>90</v>
      </c>
      <c r="BK423" s="167" t="s">
        <v>2067</v>
      </c>
      <c r="BL423" s="167" t="s">
        <v>117</v>
      </c>
      <c r="BM423" s="167">
        <v>1</v>
      </c>
    </row>
    <row r="424" spans="54:65" x14ac:dyDescent="0.35">
      <c r="BB424" s="50" t="s">
        <v>3900</v>
      </c>
      <c r="BC424" s="167">
        <v>1170</v>
      </c>
      <c r="BD424" s="162" t="s">
        <v>22</v>
      </c>
      <c r="BE424" s="167" t="s">
        <v>2899</v>
      </c>
      <c r="BF424" s="167" t="s">
        <v>41</v>
      </c>
      <c r="BG424" s="167" t="s">
        <v>116</v>
      </c>
      <c r="BH424" s="167" t="s">
        <v>7369</v>
      </c>
      <c r="BI424" s="167" t="s">
        <v>83</v>
      </c>
      <c r="BJ424" s="167" t="s">
        <v>90</v>
      </c>
      <c r="BK424" s="167" t="s">
        <v>2067</v>
      </c>
      <c r="BL424" s="167" t="s">
        <v>117</v>
      </c>
      <c r="BM424" s="167">
        <v>1</v>
      </c>
    </row>
    <row r="425" spans="54:65" x14ac:dyDescent="0.35">
      <c r="BB425" s="50" t="s">
        <v>3899</v>
      </c>
      <c r="BC425" s="167">
        <v>1171</v>
      </c>
      <c r="BD425" s="162" t="s">
        <v>22</v>
      </c>
      <c r="BE425" s="167" t="s">
        <v>2899</v>
      </c>
      <c r="BF425" s="167" t="s">
        <v>41</v>
      </c>
      <c r="BG425" s="167" t="s">
        <v>116</v>
      </c>
      <c r="BH425" s="167" t="s">
        <v>7369</v>
      </c>
      <c r="BI425" s="167" t="s">
        <v>83</v>
      </c>
      <c r="BJ425" s="167" t="s">
        <v>90</v>
      </c>
      <c r="BK425" s="167" t="s">
        <v>2067</v>
      </c>
      <c r="BL425" s="167" t="s">
        <v>117</v>
      </c>
      <c r="BM425" s="167">
        <v>1</v>
      </c>
    </row>
    <row r="426" spans="54:65" x14ac:dyDescent="0.35">
      <c r="BB426" s="50" t="s">
        <v>3886</v>
      </c>
      <c r="BC426" s="167">
        <v>1172</v>
      </c>
      <c r="BD426" s="107" t="s">
        <v>22</v>
      </c>
      <c r="BE426" s="167" t="s">
        <v>2899</v>
      </c>
      <c r="BF426" s="167" t="s">
        <v>41</v>
      </c>
      <c r="BG426" s="167" t="s">
        <v>116</v>
      </c>
      <c r="BH426" s="167" t="s">
        <v>7369</v>
      </c>
      <c r="BI426" s="167" t="s">
        <v>83</v>
      </c>
      <c r="BJ426" s="167" t="s">
        <v>90</v>
      </c>
      <c r="BK426" s="167" t="s">
        <v>2067</v>
      </c>
      <c r="BL426" s="167" t="s">
        <v>117</v>
      </c>
      <c r="BM426" s="167">
        <v>1</v>
      </c>
    </row>
    <row r="427" spans="54:65" x14ac:dyDescent="0.35">
      <c r="BB427" s="50" t="s">
        <v>2317</v>
      </c>
      <c r="BC427" s="167">
        <v>1173</v>
      </c>
      <c r="BD427" s="107" t="s">
        <v>29</v>
      </c>
      <c r="BE427" s="167" t="s">
        <v>2899</v>
      </c>
      <c r="BF427" s="167" t="s">
        <v>41</v>
      </c>
      <c r="BG427" s="167" t="s">
        <v>116</v>
      </c>
      <c r="BH427" s="167" t="s">
        <v>7369</v>
      </c>
      <c r="BI427" s="167" t="s">
        <v>83</v>
      </c>
      <c r="BJ427" s="167" t="s">
        <v>90</v>
      </c>
      <c r="BK427" s="167" t="s">
        <v>2067</v>
      </c>
      <c r="BL427" s="167" t="s">
        <v>117</v>
      </c>
      <c r="BM427" s="167">
        <v>1</v>
      </c>
    </row>
    <row r="428" spans="54:65" x14ac:dyDescent="0.35">
      <c r="BB428" s="50" t="s">
        <v>3884</v>
      </c>
      <c r="BC428" s="167">
        <v>1174</v>
      </c>
      <c r="BD428" s="107" t="s">
        <v>17</v>
      </c>
      <c r="BE428" s="167" t="s">
        <v>2899</v>
      </c>
      <c r="BF428" s="167" t="s">
        <v>41</v>
      </c>
      <c r="BG428" s="167" t="s">
        <v>116</v>
      </c>
      <c r="BH428" s="167" t="s">
        <v>7369</v>
      </c>
      <c r="BI428" s="167" t="s">
        <v>83</v>
      </c>
      <c r="BJ428" s="167" t="s">
        <v>90</v>
      </c>
      <c r="BK428" s="167" t="s">
        <v>2067</v>
      </c>
      <c r="BL428" s="167" t="s">
        <v>117</v>
      </c>
      <c r="BM428" s="167">
        <v>1</v>
      </c>
    </row>
    <row r="429" spans="54:65" x14ac:dyDescent="0.35">
      <c r="BB429" s="50" t="s">
        <v>3738</v>
      </c>
      <c r="BC429" s="167">
        <v>1175</v>
      </c>
      <c r="BD429" s="107" t="s">
        <v>17</v>
      </c>
      <c r="BE429" s="167" t="s">
        <v>2899</v>
      </c>
      <c r="BF429" s="167" t="s">
        <v>41</v>
      </c>
      <c r="BG429" s="167" t="s">
        <v>116</v>
      </c>
      <c r="BH429" s="167" t="s">
        <v>7369</v>
      </c>
      <c r="BI429" s="167" t="s">
        <v>83</v>
      </c>
      <c r="BJ429" s="167" t="s">
        <v>90</v>
      </c>
      <c r="BK429" s="167" t="s">
        <v>2067</v>
      </c>
      <c r="BL429" s="167" t="s">
        <v>117</v>
      </c>
      <c r="BM429" s="167">
        <v>1</v>
      </c>
    </row>
    <row r="430" spans="54:65" x14ac:dyDescent="0.35">
      <c r="BB430" s="50" t="s">
        <v>3882</v>
      </c>
      <c r="BC430" s="167">
        <v>1176</v>
      </c>
      <c r="BD430" s="107" t="s">
        <v>17</v>
      </c>
      <c r="BE430" s="167" t="s">
        <v>2899</v>
      </c>
      <c r="BF430" s="167" t="s">
        <v>41</v>
      </c>
      <c r="BG430" s="167" t="s">
        <v>116</v>
      </c>
      <c r="BH430" s="167" t="s">
        <v>7369</v>
      </c>
      <c r="BI430" s="167" t="s">
        <v>83</v>
      </c>
      <c r="BJ430" s="167" t="s">
        <v>90</v>
      </c>
      <c r="BK430" s="167" t="s">
        <v>2067</v>
      </c>
      <c r="BL430" s="167" t="s">
        <v>117</v>
      </c>
      <c r="BM430" s="167">
        <v>1</v>
      </c>
    </row>
    <row r="431" spans="54:65" x14ac:dyDescent="0.35">
      <c r="BB431" s="50" t="s">
        <v>3898</v>
      </c>
      <c r="BC431" s="167">
        <v>1177</v>
      </c>
      <c r="BD431" s="107" t="s">
        <v>17</v>
      </c>
      <c r="BE431" s="167" t="s">
        <v>2899</v>
      </c>
      <c r="BF431" s="167" t="s">
        <v>41</v>
      </c>
      <c r="BG431" s="167" t="s">
        <v>116</v>
      </c>
      <c r="BH431" s="167" t="s">
        <v>7369</v>
      </c>
      <c r="BI431" s="167" t="s">
        <v>83</v>
      </c>
      <c r="BJ431" s="167" t="s">
        <v>90</v>
      </c>
      <c r="BK431" s="167" t="s">
        <v>2067</v>
      </c>
      <c r="BL431" s="167" t="s">
        <v>117</v>
      </c>
      <c r="BM431" s="167">
        <v>1</v>
      </c>
    </row>
    <row r="432" spans="54:65" x14ac:dyDescent="0.35">
      <c r="BB432" s="50" t="s">
        <v>3897</v>
      </c>
      <c r="BC432" s="167">
        <v>1178</v>
      </c>
      <c r="BD432" s="107" t="s">
        <v>17</v>
      </c>
      <c r="BE432" s="167" t="s">
        <v>2899</v>
      </c>
      <c r="BF432" s="167" t="s">
        <v>41</v>
      </c>
      <c r="BG432" s="167" t="s">
        <v>116</v>
      </c>
      <c r="BH432" s="167" t="s">
        <v>7369</v>
      </c>
      <c r="BI432" s="167" t="s">
        <v>83</v>
      </c>
      <c r="BJ432" s="167" t="s">
        <v>90</v>
      </c>
      <c r="BK432" s="167" t="s">
        <v>2067</v>
      </c>
      <c r="BL432" s="167" t="s">
        <v>117</v>
      </c>
      <c r="BM432" s="167">
        <v>1</v>
      </c>
    </row>
    <row r="433" spans="54:65" x14ac:dyDescent="0.35">
      <c r="BB433" s="50" t="s">
        <v>3744</v>
      </c>
      <c r="BC433" s="167">
        <v>1179</v>
      </c>
      <c r="BD433" s="107" t="s">
        <v>17</v>
      </c>
      <c r="BE433" s="167" t="s">
        <v>2899</v>
      </c>
      <c r="BF433" s="167" t="s">
        <v>41</v>
      </c>
      <c r="BG433" s="167" t="s">
        <v>116</v>
      </c>
      <c r="BH433" s="167" t="s">
        <v>7369</v>
      </c>
      <c r="BI433" s="167" t="s">
        <v>83</v>
      </c>
      <c r="BJ433" s="167" t="s">
        <v>90</v>
      </c>
      <c r="BK433" s="167" t="s">
        <v>2067</v>
      </c>
      <c r="BL433" s="167" t="s">
        <v>117</v>
      </c>
      <c r="BM433" s="167">
        <v>1</v>
      </c>
    </row>
    <row r="434" spans="54:65" x14ac:dyDescent="0.35">
      <c r="BB434" s="50" t="s">
        <v>5527</v>
      </c>
      <c r="BC434" s="167">
        <v>1180</v>
      </c>
      <c r="BD434" s="107" t="s">
        <v>5088</v>
      </c>
      <c r="BE434" s="167" t="s">
        <v>2899</v>
      </c>
      <c r="BF434" s="167" t="s">
        <v>41</v>
      </c>
      <c r="BG434" s="167" t="s">
        <v>116</v>
      </c>
      <c r="BH434" s="167" t="s">
        <v>7369</v>
      </c>
      <c r="BI434" s="167" t="s">
        <v>83</v>
      </c>
      <c r="BJ434" s="167" t="s">
        <v>90</v>
      </c>
      <c r="BK434" s="167" t="s">
        <v>2067</v>
      </c>
      <c r="BL434" s="167" t="s">
        <v>117</v>
      </c>
      <c r="BM434" s="167">
        <v>1</v>
      </c>
    </row>
    <row r="435" spans="54:65" x14ac:dyDescent="0.35">
      <c r="BB435" s="50" t="s">
        <v>5528</v>
      </c>
      <c r="BC435" s="167">
        <v>1181</v>
      </c>
      <c r="BD435" s="107" t="s">
        <v>5088</v>
      </c>
      <c r="BE435" s="167" t="s">
        <v>2899</v>
      </c>
      <c r="BF435" s="167" t="s">
        <v>41</v>
      </c>
      <c r="BG435" s="167" t="s">
        <v>116</v>
      </c>
      <c r="BH435" s="167" t="s">
        <v>7369</v>
      </c>
      <c r="BI435" s="167" t="s">
        <v>83</v>
      </c>
      <c r="BJ435" s="167" t="s">
        <v>90</v>
      </c>
      <c r="BK435" s="167" t="s">
        <v>2067</v>
      </c>
      <c r="BL435" s="167" t="s">
        <v>117</v>
      </c>
      <c r="BM435" s="167">
        <v>1</v>
      </c>
    </row>
    <row r="436" spans="54:65" x14ac:dyDescent="0.35">
      <c r="BB436" s="50" t="s">
        <v>5529</v>
      </c>
      <c r="BC436" s="167">
        <v>1182</v>
      </c>
      <c r="BD436" s="107" t="s">
        <v>5088</v>
      </c>
      <c r="BE436" s="167" t="s">
        <v>2899</v>
      </c>
      <c r="BF436" s="167" t="s">
        <v>41</v>
      </c>
      <c r="BG436" s="167" t="s">
        <v>116</v>
      </c>
      <c r="BH436" s="167" t="s">
        <v>7369</v>
      </c>
      <c r="BI436" s="167" t="s">
        <v>83</v>
      </c>
      <c r="BJ436" s="167" t="s">
        <v>90</v>
      </c>
      <c r="BK436" s="167" t="s">
        <v>2067</v>
      </c>
      <c r="BL436" s="167" t="s">
        <v>117</v>
      </c>
      <c r="BM436" s="167">
        <v>1</v>
      </c>
    </row>
    <row r="437" spans="54:65" x14ac:dyDescent="0.35">
      <c r="BB437" s="50" t="s">
        <v>5530</v>
      </c>
      <c r="BC437" s="167">
        <v>1183</v>
      </c>
      <c r="BD437" s="107" t="s">
        <v>5088</v>
      </c>
      <c r="BE437" s="167" t="s">
        <v>2899</v>
      </c>
      <c r="BF437" s="167" t="s">
        <v>41</v>
      </c>
      <c r="BG437" s="167" t="s">
        <v>116</v>
      </c>
      <c r="BH437" s="167" t="s">
        <v>7369</v>
      </c>
      <c r="BI437" s="167" t="s">
        <v>83</v>
      </c>
      <c r="BJ437" s="167" t="s">
        <v>90</v>
      </c>
      <c r="BK437" s="167" t="s">
        <v>2067</v>
      </c>
      <c r="BL437" s="167" t="s">
        <v>117</v>
      </c>
      <c r="BM437" s="167">
        <v>1</v>
      </c>
    </row>
    <row r="438" spans="54:65" x14ac:dyDescent="0.35">
      <c r="BB438" s="213" t="s">
        <v>5531</v>
      </c>
      <c r="BC438" s="167">
        <v>1184</v>
      </c>
      <c r="BD438" s="107" t="s">
        <v>5088</v>
      </c>
      <c r="BE438" s="167" t="s">
        <v>2899</v>
      </c>
      <c r="BF438" s="167" t="s">
        <v>41</v>
      </c>
      <c r="BG438" s="167" t="s">
        <v>116</v>
      </c>
      <c r="BH438" s="167" t="s">
        <v>7369</v>
      </c>
      <c r="BI438" s="167" t="s">
        <v>83</v>
      </c>
      <c r="BJ438" s="167" t="s">
        <v>90</v>
      </c>
      <c r="BK438" s="167" t="s">
        <v>2067</v>
      </c>
      <c r="BL438" s="167" t="s">
        <v>117</v>
      </c>
      <c r="BM438" s="167">
        <v>1</v>
      </c>
    </row>
    <row r="439" spans="54:65" x14ac:dyDescent="0.35">
      <c r="BB439" s="214" t="s">
        <v>5532</v>
      </c>
      <c r="BC439" s="167">
        <v>1185</v>
      </c>
      <c r="BD439" s="107" t="s">
        <v>5088</v>
      </c>
      <c r="BE439" s="167" t="s">
        <v>2899</v>
      </c>
      <c r="BF439" s="167" t="s">
        <v>41</v>
      </c>
      <c r="BG439" s="167" t="s">
        <v>116</v>
      </c>
      <c r="BH439" s="167" t="s">
        <v>7369</v>
      </c>
      <c r="BI439" s="167" t="s">
        <v>83</v>
      </c>
      <c r="BJ439" s="167" t="s">
        <v>90</v>
      </c>
      <c r="BK439" s="167" t="s">
        <v>2067</v>
      </c>
      <c r="BL439" s="167" t="s">
        <v>117</v>
      </c>
      <c r="BM439" s="167">
        <v>1</v>
      </c>
    </row>
    <row r="440" spans="54:65" x14ac:dyDescent="0.35">
      <c r="BB440" s="50" t="s">
        <v>5533</v>
      </c>
      <c r="BC440" s="167">
        <v>1186</v>
      </c>
      <c r="BD440" s="107" t="s">
        <v>5088</v>
      </c>
      <c r="BE440" s="167" t="s">
        <v>2899</v>
      </c>
      <c r="BF440" s="167" t="s">
        <v>41</v>
      </c>
      <c r="BG440" s="167" t="s">
        <v>116</v>
      </c>
      <c r="BH440" s="167" t="s">
        <v>7369</v>
      </c>
      <c r="BI440" s="167" t="s">
        <v>83</v>
      </c>
      <c r="BJ440" s="167" t="s">
        <v>90</v>
      </c>
      <c r="BK440" s="167" t="s">
        <v>2067</v>
      </c>
      <c r="BL440" s="167" t="s">
        <v>117</v>
      </c>
      <c r="BM440" s="167">
        <v>1</v>
      </c>
    </row>
    <row r="441" spans="54:65" x14ac:dyDescent="0.35">
      <c r="BB441" s="244" t="s">
        <v>6193</v>
      </c>
      <c r="BC441" s="167">
        <v>1187</v>
      </c>
      <c r="BD441" s="107" t="s">
        <v>4863</v>
      </c>
      <c r="BE441" s="167" t="s">
        <v>2899</v>
      </c>
      <c r="BF441" s="167" t="s">
        <v>41</v>
      </c>
      <c r="BG441" s="167" t="s">
        <v>116</v>
      </c>
      <c r="BH441" s="167" t="s">
        <v>7369</v>
      </c>
      <c r="BI441" s="167" t="s">
        <v>83</v>
      </c>
      <c r="BJ441" s="167" t="s">
        <v>90</v>
      </c>
      <c r="BK441" s="167" t="s">
        <v>2067</v>
      </c>
      <c r="BL441" s="167" t="s">
        <v>117</v>
      </c>
      <c r="BM441" s="167">
        <v>1</v>
      </c>
    </row>
    <row r="442" spans="54:65" x14ac:dyDescent="0.35">
      <c r="BB442" s="244" t="s">
        <v>6194</v>
      </c>
      <c r="BC442" s="167">
        <v>1188</v>
      </c>
      <c r="BD442" s="107" t="s">
        <v>4863</v>
      </c>
      <c r="BE442" s="167" t="s">
        <v>2899</v>
      </c>
      <c r="BF442" s="167" t="s">
        <v>41</v>
      </c>
      <c r="BG442" s="167" t="s">
        <v>116</v>
      </c>
      <c r="BH442" s="167" t="s">
        <v>7369</v>
      </c>
      <c r="BI442" s="167" t="s">
        <v>83</v>
      </c>
      <c r="BJ442" s="167" t="s">
        <v>90</v>
      </c>
      <c r="BK442" s="167" t="s">
        <v>2067</v>
      </c>
      <c r="BL442" s="167" t="s">
        <v>117</v>
      </c>
      <c r="BM442" s="167">
        <v>1</v>
      </c>
    </row>
    <row r="443" spans="54:65" x14ac:dyDescent="0.35">
      <c r="BB443" s="50" t="s">
        <v>6200</v>
      </c>
      <c r="BC443" s="167">
        <v>1189</v>
      </c>
      <c r="BD443" s="162" t="s">
        <v>4873</v>
      </c>
      <c r="BE443" s="167" t="s">
        <v>2899</v>
      </c>
      <c r="BF443" s="167" t="s">
        <v>41</v>
      </c>
      <c r="BG443" s="167" t="s">
        <v>116</v>
      </c>
      <c r="BH443" s="167" t="s">
        <v>7369</v>
      </c>
      <c r="BI443" s="167" t="s">
        <v>83</v>
      </c>
      <c r="BJ443" s="167" t="s">
        <v>90</v>
      </c>
      <c r="BK443" s="167" t="s">
        <v>2067</v>
      </c>
      <c r="BL443" s="167" t="s">
        <v>117</v>
      </c>
      <c r="BM443" s="167">
        <v>1</v>
      </c>
    </row>
    <row r="444" spans="54:65" x14ac:dyDescent="0.35">
      <c r="BB444" s="50" t="s">
        <v>6312</v>
      </c>
      <c r="BC444" s="167">
        <v>1190</v>
      </c>
      <c r="BD444" s="162" t="s">
        <v>4876</v>
      </c>
      <c r="BE444" s="167" t="s">
        <v>2899</v>
      </c>
      <c r="BF444" s="167" t="s">
        <v>41</v>
      </c>
      <c r="BG444" s="167" t="s">
        <v>116</v>
      </c>
      <c r="BH444" s="167" t="s">
        <v>7369</v>
      </c>
      <c r="BI444" s="167" t="s">
        <v>83</v>
      </c>
      <c r="BJ444" s="167" t="s">
        <v>90</v>
      </c>
      <c r="BK444" s="167" t="s">
        <v>2067</v>
      </c>
      <c r="BL444" s="167" t="s">
        <v>117</v>
      </c>
      <c r="BM444" s="167">
        <v>1</v>
      </c>
    </row>
    <row r="445" spans="54:65" x14ac:dyDescent="0.35">
      <c r="BB445" s="244" t="s">
        <v>6198</v>
      </c>
      <c r="BC445" s="167">
        <v>1191</v>
      </c>
      <c r="BD445" s="107" t="s">
        <v>4865</v>
      </c>
      <c r="BE445" s="167" t="s">
        <v>2899</v>
      </c>
      <c r="BF445" s="167" t="s">
        <v>41</v>
      </c>
      <c r="BG445" s="167" t="s">
        <v>116</v>
      </c>
      <c r="BH445" s="167" t="s">
        <v>7369</v>
      </c>
      <c r="BI445" s="167" t="s">
        <v>83</v>
      </c>
      <c r="BJ445" s="167" t="s">
        <v>90</v>
      </c>
      <c r="BK445" s="167" t="s">
        <v>2067</v>
      </c>
      <c r="BL445" s="167" t="s">
        <v>117</v>
      </c>
      <c r="BM445" s="167">
        <v>1</v>
      </c>
    </row>
    <row r="446" spans="54:65" x14ac:dyDescent="0.35">
      <c r="BB446" s="244" t="s">
        <v>6197</v>
      </c>
      <c r="BC446" s="167">
        <v>1192</v>
      </c>
      <c r="BD446" s="107" t="s">
        <v>4865</v>
      </c>
      <c r="BE446" s="167" t="s">
        <v>2899</v>
      </c>
      <c r="BF446" s="167" t="s">
        <v>41</v>
      </c>
      <c r="BG446" s="167" t="s">
        <v>116</v>
      </c>
      <c r="BH446" s="167" t="s">
        <v>7369</v>
      </c>
      <c r="BI446" s="167" t="s">
        <v>83</v>
      </c>
      <c r="BJ446" s="167" t="s">
        <v>90</v>
      </c>
      <c r="BK446" s="167" t="s">
        <v>2067</v>
      </c>
      <c r="BL446" s="167" t="s">
        <v>117</v>
      </c>
      <c r="BM446" s="167">
        <v>1</v>
      </c>
    </row>
    <row r="447" spans="54:65" x14ac:dyDescent="0.35">
      <c r="BB447" s="244" t="s">
        <v>6199</v>
      </c>
      <c r="BC447" s="167">
        <v>1193</v>
      </c>
      <c r="BD447" s="107" t="s">
        <v>4871</v>
      </c>
      <c r="BE447" s="167" t="s">
        <v>2899</v>
      </c>
      <c r="BF447" s="167" t="s">
        <v>41</v>
      </c>
      <c r="BG447" s="167" t="s">
        <v>116</v>
      </c>
      <c r="BH447" s="167" t="s">
        <v>7369</v>
      </c>
      <c r="BI447" s="167" t="s">
        <v>83</v>
      </c>
      <c r="BJ447" s="167" t="s">
        <v>90</v>
      </c>
      <c r="BK447" s="167" t="s">
        <v>2067</v>
      </c>
      <c r="BL447" s="167" t="s">
        <v>117</v>
      </c>
      <c r="BM447" s="167">
        <v>1</v>
      </c>
    </row>
    <row r="448" spans="54:65" x14ac:dyDescent="0.35">
      <c r="BB448" s="244" t="s">
        <v>4884</v>
      </c>
      <c r="BC448" s="167">
        <v>1194</v>
      </c>
      <c r="BD448" s="223" t="s">
        <v>6252</v>
      </c>
      <c r="BE448" s="167" t="s">
        <v>2899</v>
      </c>
      <c r="BF448" s="167" t="s">
        <v>41</v>
      </c>
      <c r="BG448" s="167" t="s">
        <v>116</v>
      </c>
      <c r="BH448" s="167" t="s">
        <v>7369</v>
      </c>
      <c r="BI448" s="167" t="s">
        <v>83</v>
      </c>
      <c r="BJ448" s="167" t="s">
        <v>90</v>
      </c>
      <c r="BK448" s="167" t="s">
        <v>2067</v>
      </c>
      <c r="BL448" s="167" t="s">
        <v>117</v>
      </c>
      <c r="BM448" s="167">
        <v>1</v>
      </c>
    </row>
    <row r="449" spans="54:65" x14ac:dyDescent="0.35">
      <c r="BB449" s="244" t="s">
        <v>6195</v>
      </c>
      <c r="BC449" s="167">
        <v>1195</v>
      </c>
      <c r="BD449" s="107" t="s">
        <v>4867</v>
      </c>
      <c r="BE449" s="167" t="s">
        <v>2899</v>
      </c>
      <c r="BF449" s="167" t="s">
        <v>41</v>
      </c>
      <c r="BG449" s="167" t="s">
        <v>116</v>
      </c>
      <c r="BH449" s="167" t="s">
        <v>7369</v>
      </c>
      <c r="BI449" s="167" t="s">
        <v>83</v>
      </c>
      <c r="BJ449" s="167" t="s">
        <v>90</v>
      </c>
      <c r="BK449" s="167" t="s">
        <v>2067</v>
      </c>
      <c r="BL449" s="167" t="s">
        <v>117</v>
      </c>
      <c r="BM449" s="167">
        <v>1</v>
      </c>
    </row>
    <row r="450" spans="54:65" x14ac:dyDescent="0.35">
      <c r="BB450" s="244" t="s">
        <v>6196</v>
      </c>
      <c r="BC450" s="167">
        <v>1196</v>
      </c>
      <c r="BD450" s="107" t="s">
        <v>4867</v>
      </c>
      <c r="BE450" s="167" t="s">
        <v>2899</v>
      </c>
      <c r="BF450" s="167" t="s">
        <v>41</v>
      </c>
      <c r="BG450" s="167" t="s">
        <v>116</v>
      </c>
      <c r="BH450" s="167" t="s">
        <v>7369</v>
      </c>
      <c r="BI450" s="167" t="s">
        <v>83</v>
      </c>
      <c r="BJ450" s="167" t="s">
        <v>90</v>
      </c>
      <c r="BK450" s="167" t="s">
        <v>2067</v>
      </c>
      <c r="BL450" s="167" t="s">
        <v>117</v>
      </c>
      <c r="BM450" s="167">
        <v>1</v>
      </c>
    </row>
    <row r="451" spans="54:65" x14ac:dyDescent="0.35">
      <c r="BB451" s="50" t="s">
        <v>2489</v>
      </c>
      <c r="BC451" s="167">
        <v>1197</v>
      </c>
      <c r="BD451" s="107" t="s">
        <v>15</v>
      </c>
      <c r="BE451" s="167" t="s">
        <v>2899</v>
      </c>
      <c r="BF451" s="167" t="s">
        <v>41</v>
      </c>
      <c r="BG451" s="167" t="s">
        <v>116</v>
      </c>
      <c r="BH451" s="167" t="s">
        <v>7369</v>
      </c>
      <c r="BI451" s="167" t="s">
        <v>83</v>
      </c>
      <c r="BJ451" s="167" t="s">
        <v>90</v>
      </c>
      <c r="BK451" s="167" t="s">
        <v>2067</v>
      </c>
      <c r="BL451" s="167" t="s">
        <v>117</v>
      </c>
      <c r="BM451" s="167">
        <v>1</v>
      </c>
    </row>
    <row r="452" spans="54:65" x14ac:dyDescent="0.35">
      <c r="BB452" s="50" t="s">
        <v>5670</v>
      </c>
      <c r="BC452" s="167">
        <v>1198</v>
      </c>
      <c r="BD452" s="107" t="s">
        <v>5082</v>
      </c>
      <c r="BE452" s="167" t="s">
        <v>2899</v>
      </c>
      <c r="BF452" s="167" t="s">
        <v>41</v>
      </c>
      <c r="BG452" s="167" t="s">
        <v>116</v>
      </c>
      <c r="BH452" s="167" t="s">
        <v>7369</v>
      </c>
      <c r="BI452" s="167" t="s">
        <v>83</v>
      </c>
      <c r="BJ452" s="167" t="s">
        <v>90</v>
      </c>
      <c r="BK452" s="167" t="s">
        <v>2067</v>
      </c>
      <c r="BL452" s="167" t="s">
        <v>117</v>
      </c>
      <c r="BM452" s="167">
        <v>1</v>
      </c>
    </row>
    <row r="453" spans="54:65" x14ac:dyDescent="0.35">
      <c r="BB453" s="50" t="s">
        <v>5657</v>
      </c>
      <c r="BC453" s="167">
        <v>1199</v>
      </c>
      <c r="BD453" s="107" t="s">
        <v>5082</v>
      </c>
      <c r="BE453" s="167" t="s">
        <v>2899</v>
      </c>
      <c r="BF453" s="167" t="s">
        <v>41</v>
      </c>
      <c r="BG453" s="167" t="s">
        <v>116</v>
      </c>
      <c r="BH453" s="167" t="s">
        <v>7369</v>
      </c>
      <c r="BI453" s="167" t="s">
        <v>83</v>
      </c>
      <c r="BJ453" s="167" t="s">
        <v>90</v>
      </c>
      <c r="BK453" s="167" t="s">
        <v>2067</v>
      </c>
      <c r="BL453" s="167" t="s">
        <v>117</v>
      </c>
      <c r="BM453" s="167">
        <v>1</v>
      </c>
    </row>
    <row r="454" spans="54:65" x14ac:dyDescent="0.35">
      <c r="BB454" s="50" t="s">
        <v>5658</v>
      </c>
      <c r="BC454" s="167">
        <v>1200</v>
      </c>
      <c r="BD454" s="107" t="s">
        <v>5082</v>
      </c>
      <c r="BE454" s="167" t="s">
        <v>2899</v>
      </c>
      <c r="BF454" s="167" t="s">
        <v>41</v>
      </c>
      <c r="BG454" s="167" t="s">
        <v>116</v>
      </c>
      <c r="BH454" s="167" t="s">
        <v>7369</v>
      </c>
      <c r="BI454" s="167" t="s">
        <v>83</v>
      </c>
      <c r="BJ454" s="167" t="s">
        <v>90</v>
      </c>
      <c r="BK454" s="167" t="s">
        <v>2067</v>
      </c>
      <c r="BL454" s="167" t="s">
        <v>117</v>
      </c>
      <c r="BM454" s="167">
        <v>1</v>
      </c>
    </row>
    <row r="455" spans="54:65" x14ac:dyDescent="0.35">
      <c r="BB455" s="50" t="s">
        <v>5673</v>
      </c>
      <c r="BC455" s="167">
        <v>1201</v>
      </c>
      <c r="BD455" s="107" t="s">
        <v>5082</v>
      </c>
      <c r="BE455" s="167" t="s">
        <v>2899</v>
      </c>
      <c r="BF455" s="167" t="s">
        <v>41</v>
      </c>
      <c r="BG455" s="167" t="s">
        <v>116</v>
      </c>
      <c r="BH455" s="167" t="s">
        <v>7369</v>
      </c>
      <c r="BI455" s="167" t="s">
        <v>83</v>
      </c>
      <c r="BJ455" s="167" t="s">
        <v>90</v>
      </c>
      <c r="BK455" s="167" t="s">
        <v>2067</v>
      </c>
      <c r="BL455" s="167" t="s">
        <v>117</v>
      </c>
      <c r="BM455" s="167">
        <v>1</v>
      </c>
    </row>
    <row r="456" spans="54:65" x14ac:dyDescent="0.35">
      <c r="BB456" s="50" t="s">
        <v>5671</v>
      </c>
      <c r="BC456" s="167">
        <v>1202</v>
      </c>
      <c r="BD456" s="107" t="s">
        <v>5082</v>
      </c>
      <c r="BE456" s="167" t="s">
        <v>2899</v>
      </c>
      <c r="BF456" s="167" t="s">
        <v>41</v>
      </c>
      <c r="BG456" s="167" t="s">
        <v>116</v>
      </c>
      <c r="BH456" s="167" t="s">
        <v>7369</v>
      </c>
      <c r="BI456" s="167" t="s">
        <v>83</v>
      </c>
      <c r="BJ456" s="167" t="s">
        <v>90</v>
      </c>
      <c r="BK456" s="167" t="s">
        <v>2067</v>
      </c>
      <c r="BL456" s="167" t="s">
        <v>117</v>
      </c>
      <c r="BM456" s="167">
        <v>1</v>
      </c>
    </row>
    <row r="457" spans="54:65" x14ac:dyDescent="0.35">
      <c r="BB457" s="50" t="s">
        <v>5672</v>
      </c>
      <c r="BC457" s="167">
        <v>1203</v>
      </c>
      <c r="BD457" s="107" t="s">
        <v>5082</v>
      </c>
      <c r="BE457" s="167" t="s">
        <v>2899</v>
      </c>
      <c r="BF457" s="167" t="s">
        <v>41</v>
      </c>
      <c r="BG457" s="167" t="s">
        <v>116</v>
      </c>
      <c r="BH457" s="167" t="s">
        <v>7369</v>
      </c>
      <c r="BI457" s="167" t="s">
        <v>83</v>
      </c>
      <c r="BJ457" s="167" t="s">
        <v>90</v>
      </c>
      <c r="BK457" s="167" t="s">
        <v>2067</v>
      </c>
      <c r="BL457" s="167" t="s">
        <v>117</v>
      </c>
      <c r="BM457" s="167">
        <v>1</v>
      </c>
    </row>
    <row r="458" spans="54:65" x14ac:dyDescent="0.35">
      <c r="BB458" s="50" t="s">
        <v>5674</v>
      </c>
      <c r="BC458" s="167">
        <v>1204</v>
      </c>
      <c r="BD458" s="107" t="s">
        <v>5082</v>
      </c>
      <c r="BE458" s="167" t="s">
        <v>2899</v>
      </c>
      <c r="BF458" s="167" t="s">
        <v>41</v>
      </c>
      <c r="BG458" s="167" t="s">
        <v>116</v>
      </c>
      <c r="BH458" s="167" t="s">
        <v>7369</v>
      </c>
      <c r="BI458" s="167" t="s">
        <v>83</v>
      </c>
      <c r="BJ458" s="167" t="s">
        <v>90</v>
      </c>
      <c r="BK458" s="167" t="s">
        <v>2067</v>
      </c>
      <c r="BL458" s="167" t="s">
        <v>117</v>
      </c>
      <c r="BM458" s="167">
        <v>1</v>
      </c>
    </row>
    <row r="459" spans="54:65" x14ac:dyDescent="0.35">
      <c r="BB459" s="50" t="s">
        <v>5656</v>
      </c>
      <c r="BC459" s="167">
        <v>1205</v>
      </c>
      <c r="BD459" s="107" t="s">
        <v>5082</v>
      </c>
      <c r="BE459" s="167" t="s">
        <v>2899</v>
      </c>
      <c r="BF459" s="167" t="s">
        <v>41</v>
      </c>
      <c r="BG459" s="167" t="s">
        <v>116</v>
      </c>
      <c r="BH459" s="167" t="s">
        <v>7369</v>
      </c>
      <c r="BI459" s="167" t="s">
        <v>83</v>
      </c>
      <c r="BJ459" s="167" t="s">
        <v>90</v>
      </c>
      <c r="BK459" s="167" t="s">
        <v>2067</v>
      </c>
      <c r="BL459" s="167" t="s">
        <v>117</v>
      </c>
      <c r="BM459" s="167">
        <v>1</v>
      </c>
    </row>
    <row r="460" spans="54:65" x14ac:dyDescent="0.35">
      <c r="BB460" s="50" t="s">
        <v>5675</v>
      </c>
      <c r="BC460" s="167">
        <v>1206</v>
      </c>
      <c r="BD460" s="107" t="s">
        <v>5082</v>
      </c>
      <c r="BE460" s="167" t="s">
        <v>2899</v>
      </c>
      <c r="BF460" s="167" t="s">
        <v>41</v>
      </c>
      <c r="BG460" s="167" t="s">
        <v>116</v>
      </c>
      <c r="BH460" s="167" t="s">
        <v>7369</v>
      </c>
      <c r="BI460" s="167" t="s">
        <v>83</v>
      </c>
      <c r="BJ460" s="167" t="s">
        <v>90</v>
      </c>
      <c r="BK460" s="167" t="s">
        <v>2067</v>
      </c>
      <c r="BL460" s="167" t="s">
        <v>117</v>
      </c>
      <c r="BM460" s="167">
        <v>1</v>
      </c>
    </row>
    <row r="461" spans="54:65" x14ac:dyDescent="0.35">
      <c r="BB461" s="50" t="s">
        <v>5659</v>
      </c>
      <c r="BC461" s="167">
        <v>1207</v>
      </c>
      <c r="BD461" s="107" t="s">
        <v>5082</v>
      </c>
      <c r="BE461" s="167" t="s">
        <v>2899</v>
      </c>
      <c r="BF461" s="167" t="s">
        <v>41</v>
      </c>
      <c r="BG461" s="167" t="s">
        <v>116</v>
      </c>
      <c r="BH461" s="167" t="s">
        <v>7369</v>
      </c>
      <c r="BI461" s="167" t="s">
        <v>83</v>
      </c>
      <c r="BJ461" s="167" t="s">
        <v>90</v>
      </c>
      <c r="BK461" s="167" t="s">
        <v>2067</v>
      </c>
      <c r="BL461" s="167" t="s">
        <v>117</v>
      </c>
      <c r="BM461" s="167">
        <v>1</v>
      </c>
    </row>
    <row r="462" spans="54:65" x14ac:dyDescent="0.35">
      <c r="BB462" s="50" t="s">
        <v>3561</v>
      </c>
      <c r="BC462" s="167">
        <v>1208</v>
      </c>
      <c r="BD462" s="107" t="s">
        <v>15</v>
      </c>
      <c r="BE462" s="167" t="s">
        <v>2899</v>
      </c>
      <c r="BF462" s="167" t="s">
        <v>41</v>
      </c>
      <c r="BG462" s="167" t="s">
        <v>116</v>
      </c>
      <c r="BH462" s="167" t="s">
        <v>7369</v>
      </c>
      <c r="BI462" s="167" t="s">
        <v>83</v>
      </c>
      <c r="BJ462" s="167" t="s">
        <v>90</v>
      </c>
      <c r="BK462" s="167" t="s">
        <v>2067</v>
      </c>
      <c r="BL462" s="167" t="s">
        <v>117</v>
      </c>
      <c r="BM462" s="167">
        <v>1</v>
      </c>
    </row>
    <row r="463" spans="54:65" x14ac:dyDescent="0.35">
      <c r="BB463" s="50" t="s">
        <v>3569</v>
      </c>
      <c r="BC463" s="167">
        <v>1209</v>
      </c>
      <c r="BD463" s="107" t="s">
        <v>15</v>
      </c>
      <c r="BE463" s="167" t="s">
        <v>2899</v>
      </c>
      <c r="BF463" s="167" t="s">
        <v>41</v>
      </c>
      <c r="BG463" s="167" t="s">
        <v>116</v>
      </c>
      <c r="BH463" s="167" t="s">
        <v>7369</v>
      </c>
      <c r="BI463" s="167" t="s">
        <v>83</v>
      </c>
      <c r="BJ463" s="167" t="s">
        <v>90</v>
      </c>
      <c r="BK463" s="167" t="s">
        <v>2067</v>
      </c>
      <c r="BL463" s="167" t="s">
        <v>117</v>
      </c>
      <c r="BM463" s="167">
        <v>1</v>
      </c>
    </row>
    <row r="464" spans="54:65" x14ac:dyDescent="0.35">
      <c r="BB464" s="50" t="s">
        <v>2495</v>
      </c>
      <c r="BC464" s="167">
        <v>1210</v>
      </c>
      <c r="BD464" s="107" t="s">
        <v>15</v>
      </c>
      <c r="BE464" s="167" t="s">
        <v>2899</v>
      </c>
      <c r="BF464" s="167" t="s">
        <v>41</v>
      </c>
      <c r="BG464" s="167" t="s">
        <v>116</v>
      </c>
      <c r="BH464" s="167" t="s">
        <v>7369</v>
      </c>
      <c r="BI464" s="167" t="s">
        <v>83</v>
      </c>
      <c r="BJ464" s="167" t="s">
        <v>90</v>
      </c>
      <c r="BK464" s="167" t="s">
        <v>2067</v>
      </c>
      <c r="BL464" s="167" t="s">
        <v>117</v>
      </c>
      <c r="BM464" s="167">
        <v>1</v>
      </c>
    </row>
    <row r="465" spans="54:65" x14ac:dyDescent="0.35">
      <c r="BB465" s="50" t="s">
        <v>2491</v>
      </c>
      <c r="BC465" s="167">
        <v>1211</v>
      </c>
      <c r="BD465" s="107" t="s">
        <v>15</v>
      </c>
      <c r="BE465" s="167" t="s">
        <v>2899</v>
      </c>
      <c r="BF465" s="167" t="s">
        <v>41</v>
      </c>
      <c r="BG465" s="167" t="s">
        <v>116</v>
      </c>
      <c r="BH465" s="167" t="s">
        <v>7369</v>
      </c>
      <c r="BI465" s="167" t="s">
        <v>83</v>
      </c>
      <c r="BJ465" s="167" t="s">
        <v>90</v>
      </c>
      <c r="BK465" s="167" t="s">
        <v>2067</v>
      </c>
      <c r="BL465" s="167" t="s">
        <v>117</v>
      </c>
      <c r="BM465" s="167">
        <v>1</v>
      </c>
    </row>
    <row r="466" spans="54:65" x14ac:dyDescent="0.35">
      <c r="BB466" s="50" t="s">
        <v>2493</v>
      </c>
      <c r="BC466" s="167">
        <v>1212</v>
      </c>
      <c r="BD466" s="107" t="s">
        <v>15</v>
      </c>
      <c r="BE466" s="167" t="s">
        <v>2899</v>
      </c>
      <c r="BF466" s="167" t="s">
        <v>41</v>
      </c>
      <c r="BG466" s="167" t="s">
        <v>116</v>
      </c>
      <c r="BH466" s="167" t="s">
        <v>7369</v>
      </c>
      <c r="BI466" s="167" t="s">
        <v>83</v>
      </c>
      <c r="BJ466" s="167" t="s">
        <v>90</v>
      </c>
      <c r="BK466" s="167" t="s">
        <v>2067</v>
      </c>
      <c r="BL466" s="167" t="s">
        <v>117</v>
      </c>
      <c r="BM466" s="167">
        <v>1</v>
      </c>
    </row>
    <row r="467" spans="54:65" x14ac:dyDescent="0.35">
      <c r="BB467" s="50" t="s">
        <v>3603</v>
      </c>
      <c r="BC467" s="167">
        <v>1213</v>
      </c>
      <c r="BD467" s="107" t="s">
        <v>15</v>
      </c>
      <c r="BE467" s="167" t="s">
        <v>2899</v>
      </c>
      <c r="BF467" s="167" t="s">
        <v>41</v>
      </c>
      <c r="BG467" s="167" t="s">
        <v>116</v>
      </c>
      <c r="BH467" s="167" t="s">
        <v>7369</v>
      </c>
      <c r="BI467" s="167" t="s">
        <v>83</v>
      </c>
      <c r="BJ467" s="167" t="s">
        <v>90</v>
      </c>
      <c r="BK467" s="167" t="s">
        <v>2067</v>
      </c>
      <c r="BL467" s="167" t="s">
        <v>117</v>
      </c>
      <c r="BM467" s="167">
        <v>1</v>
      </c>
    </row>
    <row r="468" spans="54:65" x14ac:dyDescent="0.35">
      <c r="BB468" s="213" t="s">
        <v>5677</v>
      </c>
      <c r="BC468" s="167">
        <v>1214</v>
      </c>
      <c r="BD468" s="107" t="s">
        <v>5082</v>
      </c>
      <c r="BE468" s="167" t="s">
        <v>2899</v>
      </c>
      <c r="BF468" s="167" t="s">
        <v>41</v>
      </c>
      <c r="BG468" s="167" t="s">
        <v>116</v>
      </c>
      <c r="BH468" s="167" t="s">
        <v>7369</v>
      </c>
      <c r="BI468" s="167" t="s">
        <v>83</v>
      </c>
      <c r="BJ468" s="167" t="s">
        <v>90</v>
      </c>
      <c r="BK468" s="167" t="s">
        <v>2067</v>
      </c>
      <c r="BL468" s="167" t="s">
        <v>117</v>
      </c>
      <c r="BM468" s="167">
        <v>1</v>
      </c>
    </row>
    <row r="469" spans="54:65" x14ac:dyDescent="0.35">
      <c r="BB469" s="213" t="s">
        <v>5665</v>
      </c>
      <c r="BC469" s="167">
        <v>1215</v>
      </c>
      <c r="BD469" s="107" t="s">
        <v>5082</v>
      </c>
      <c r="BE469" s="167" t="s">
        <v>2899</v>
      </c>
      <c r="BF469" s="167" t="s">
        <v>41</v>
      </c>
      <c r="BG469" s="167" t="s">
        <v>116</v>
      </c>
      <c r="BH469" s="167" t="s">
        <v>7369</v>
      </c>
      <c r="BI469" s="167" t="s">
        <v>83</v>
      </c>
      <c r="BJ469" s="167" t="s">
        <v>90</v>
      </c>
      <c r="BK469" s="167" t="s">
        <v>2067</v>
      </c>
      <c r="BL469" s="167" t="s">
        <v>117</v>
      </c>
      <c r="BM469" s="167">
        <v>1</v>
      </c>
    </row>
    <row r="470" spans="54:65" x14ac:dyDescent="0.35">
      <c r="BB470" s="214" t="s">
        <v>5666</v>
      </c>
      <c r="BC470" s="167">
        <v>1216</v>
      </c>
      <c r="BD470" s="107" t="s">
        <v>5082</v>
      </c>
      <c r="BE470" s="167" t="s">
        <v>2899</v>
      </c>
      <c r="BF470" s="167" t="s">
        <v>41</v>
      </c>
      <c r="BG470" s="167" t="s">
        <v>116</v>
      </c>
      <c r="BH470" s="167" t="s">
        <v>7369</v>
      </c>
      <c r="BI470" s="167" t="s">
        <v>83</v>
      </c>
      <c r="BJ470" s="167" t="s">
        <v>90</v>
      </c>
      <c r="BK470" s="167" t="s">
        <v>2067</v>
      </c>
      <c r="BL470" s="167" t="s">
        <v>117</v>
      </c>
      <c r="BM470" s="167">
        <v>1</v>
      </c>
    </row>
    <row r="471" spans="54:65" x14ac:dyDescent="0.35">
      <c r="BB471" s="50" t="s">
        <v>5676</v>
      </c>
      <c r="BC471" s="167">
        <v>1217</v>
      </c>
      <c r="BD471" s="107" t="s">
        <v>5082</v>
      </c>
      <c r="BE471" s="167" t="s">
        <v>2899</v>
      </c>
      <c r="BF471" s="167" t="s">
        <v>41</v>
      </c>
      <c r="BG471" s="167" t="s">
        <v>116</v>
      </c>
      <c r="BH471" s="167" t="s">
        <v>7369</v>
      </c>
      <c r="BI471" s="167" t="s">
        <v>83</v>
      </c>
      <c r="BJ471" s="167" t="s">
        <v>90</v>
      </c>
      <c r="BK471" s="167" t="s">
        <v>2067</v>
      </c>
      <c r="BL471" s="167" t="s">
        <v>117</v>
      </c>
      <c r="BM471" s="167">
        <v>1</v>
      </c>
    </row>
    <row r="472" spans="54:65" x14ac:dyDescent="0.35">
      <c r="BB472" s="50" t="s">
        <v>3740</v>
      </c>
      <c r="BC472" s="167">
        <v>1218</v>
      </c>
      <c r="BD472" s="107" t="s">
        <v>15</v>
      </c>
      <c r="BE472" s="167" t="s">
        <v>2899</v>
      </c>
      <c r="BF472" s="167" t="s">
        <v>41</v>
      </c>
      <c r="BG472" s="167" t="s">
        <v>116</v>
      </c>
      <c r="BH472" s="167" t="s">
        <v>7369</v>
      </c>
      <c r="BI472" s="167" t="s">
        <v>83</v>
      </c>
      <c r="BJ472" s="167" t="s">
        <v>90</v>
      </c>
      <c r="BK472" s="167" t="s">
        <v>2067</v>
      </c>
      <c r="BL472" s="167" t="s">
        <v>117</v>
      </c>
      <c r="BM472" s="167">
        <v>1</v>
      </c>
    </row>
    <row r="473" spans="54:65" x14ac:dyDescent="0.35">
      <c r="BB473" s="50" t="s">
        <v>3743</v>
      </c>
      <c r="BC473" s="167">
        <v>1219</v>
      </c>
      <c r="BD473" s="107" t="s">
        <v>15</v>
      </c>
      <c r="BE473" s="167" t="s">
        <v>2899</v>
      </c>
      <c r="BF473" s="167" t="s">
        <v>41</v>
      </c>
      <c r="BG473" s="167" t="s">
        <v>116</v>
      </c>
      <c r="BH473" s="167" t="s">
        <v>7369</v>
      </c>
      <c r="BI473" s="167" t="s">
        <v>83</v>
      </c>
      <c r="BJ473" s="167" t="s">
        <v>90</v>
      </c>
      <c r="BK473" s="167" t="s">
        <v>2067</v>
      </c>
      <c r="BL473" s="167" t="s">
        <v>117</v>
      </c>
      <c r="BM473" s="167">
        <v>1</v>
      </c>
    </row>
    <row r="474" spans="54:65" x14ac:dyDescent="0.35">
      <c r="BB474" s="50" t="s">
        <v>3633</v>
      </c>
      <c r="BC474" s="167">
        <v>1220</v>
      </c>
      <c r="BD474" s="107" t="s">
        <v>15</v>
      </c>
      <c r="BE474" s="167" t="s">
        <v>2899</v>
      </c>
      <c r="BF474" s="167" t="s">
        <v>41</v>
      </c>
      <c r="BG474" s="167" t="s">
        <v>116</v>
      </c>
      <c r="BH474" s="167" t="s">
        <v>7369</v>
      </c>
      <c r="BI474" s="167" t="s">
        <v>83</v>
      </c>
      <c r="BJ474" s="167" t="s">
        <v>90</v>
      </c>
      <c r="BK474" s="167" t="s">
        <v>2067</v>
      </c>
      <c r="BL474" s="167" t="s">
        <v>117</v>
      </c>
      <c r="BM474" s="167">
        <v>1</v>
      </c>
    </row>
    <row r="475" spans="54:65" x14ac:dyDescent="0.35">
      <c r="BB475" s="50" t="s">
        <v>2497</v>
      </c>
      <c r="BC475" s="167">
        <v>1221</v>
      </c>
      <c r="BD475" s="107" t="s">
        <v>15</v>
      </c>
      <c r="BE475" s="167" t="s">
        <v>2899</v>
      </c>
      <c r="BF475" s="167" t="s">
        <v>41</v>
      </c>
      <c r="BG475" s="167" t="s">
        <v>116</v>
      </c>
      <c r="BH475" s="167" t="s">
        <v>7369</v>
      </c>
      <c r="BI475" s="167" t="s">
        <v>83</v>
      </c>
      <c r="BJ475" s="167" t="s">
        <v>90</v>
      </c>
      <c r="BK475" s="167" t="s">
        <v>2067</v>
      </c>
      <c r="BL475" s="167" t="s">
        <v>117</v>
      </c>
      <c r="BM475" s="167">
        <v>1</v>
      </c>
    </row>
    <row r="476" spans="54:65" x14ac:dyDescent="0.35">
      <c r="BB476" s="50" t="s">
        <v>2487</v>
      </c>
      <c r="BC476" s="167">
        <v>1222</v>
      </c>
      <c r="BD476" s="107" t="s">
        <v>15</v>
      </c>
      <c r="BE476" s="167" t="s">
        <v>2899</v>
      </c>
      <c r="BF476" s="167" t="s">
        <v>41</v>
      </c>
      <c r="BG476" s="167" t="s">
        <v>116</v>
      </c>
      <c r="BH476" s="167" t="s">
        <v>7369</v>
      </c>
      <c r="BI476" s="167" t="s">
        <v>83</v>
      </c>
      <c r="BJ476" s="167" t="s">
        <v>90</v>
      </c>
      <c r="BK476" s="167" t="s">
        <v>2067</v>
      </c>
      <c r="BL476" s="167" t="s">
        <v>117</v>
      </c>
      <c r="BM476" s="167">
        <v>1</v>
      </c>
    </row>
    <row r="477" spans="54:65" x14ac:dyDescent="0.35">
      <c r="BB477" s="50" t="s">
        <v>2499</v>
      </c>
      <c r="BC477" s="167">
        <v>1223</v>
      </c>
      <c r="BD477" s="107" t="s">
        <v>15</v>
      </c>
      <c r="BE477" s="167" t="s">
        <v>2899</v>
      </c>
      <c r="BF477" s="167" t="s">
        <v>41</v>
      </c>
      <c r="BG477" s="167" t="s">
        <v>116</v>
      </c>
      <c r="BH477" s="167" t="s">
        <v>7369</v>
      </c>
      <c r="BI477" s="167" t="s">
        <v>83</v>
      </c>
      <c r="BJ477" s="167" t="s">
        <v>90</v>
      </c>
      <c r="BK477" s="167" t="s">
        <v>2067</v>
      </c>
      <c r="BL477" s="167" t="s">
        <v>117</v>
      </c>
      <c r="BM477" s="167">
        <v>1</v>
      </c>
    </row>
    <row r="478" spans="54:65" x14ac:dyDescent="0.35">
      <c r="BB478" s="50" t="s">
        <v>3591</v>
      </c>
      <c r="BC478" s="167">
        <v>1224</v>
      </c>
      <c r="BD478" s="107" t="s">
        <v>15</v>
      </c>
      <c r="BE478" s="167" t="s">
        <v>2899</v>
      </c>
      <c r="BF478" s="167" t="s">
        <v>41</v>
      </c>
      <c r="BG478" s="167" t="s">
        <v>116</v>
      </c>
      <c r="BH478" s="167" t="s">
        <v>7369</v>
      </c>
      <c r="BI478" s="167" t="s">
        <v>83</v>
      </c>
      <c r="BJ478" s="167" t="s">
        <v>90</v>
      </c>
      <c r="BK478" s="167" t="s">
        <v>2067</v>
      </c>
      <c r="BL478" s="167" t="s">
        <v>117</v>
      </c>
      <c r="BM478" s="167">
        <v>1</v>
      </c>
    </row>
    <row r="479" spans="54:65" x14ac:dyDescent="0.35">
      <c r="BB479" s="50" t="s">
        <v>2501</v>
      </c>
      <c r="BC479" s="167">
        <v>1225</v>
      </c>
      <c r="BD479" s="107" t="s">
        <v>30</v>
      </c>
      <c r="BE479" s="167" t="s">
        <v>2899</v>
      </c>
      <c r="BF479" s="167" t="s">
        <v>41</v>
      </c>
      <c r="BG479" s="167" t="s">
        <v>116</v>
      </c>
      <c r="BH479" s="167" t="s">
        <v>7369</v>
      </c>
      <c r="BI479" s="167" t="s">
        <v>83</v>
      </c>
      <c r="BJ479" s="167" t="s">
        <v>90</v>
      </c>
      <c r="BK479" s="167" t="s">
        <v>2067</v>
      </c>
      <c r="BL479" s="167" t="s">
        <v>117</v>
      </c>
      <c r="BM479" s="167">
        <v>1</v>
      </c>
    </row>
    <row r="480" spans="54:65" x14ac:dyDescent="0.35">
      <c r="BB480" s="50" t="s">
        <v>5715</v>
      </c>
      <c r="BC480" s="167">
        <v>1226</v>
      </c>
      <c r="BD480" s="107" t="s">
        <v>5084</v>
      </c>
      <c r="BE480" s="167" t="s">
        <v>2899</v>
      </c>
      <c r="BF480" s="167" t="s">
        <v>41</v>
      </c>
      <c r="BG480" s="167" t="s">
        <v>116</v>
      </c>
      <c r="BH480" s="167" t="s">
        <v>7369</v>
      </c>
      <c r="BI480" s="167" t="s">
        <v>83</v>
      </c>
      <c r="BJ480" s="167" t="s">
        <v>90</v>
      </c>
      <c r="BK480" s="167" t="s">
        <v>2067</v>
      </c>
      <c r="BL480" s="167" t="s">
        <v>117</v>
      </c>
      <c r="BM480" s="167">
        <v>1</v>
      </c>
    </row>
    <row r="481" spans="54:65" x14ac:dyDescent="0.35">
      <c r="BB481" s="50" t="s">
        <v>5619</v>
      </c>
      <c r="BC481" s="167">
        <v>1227</v>
      </c>
      <c r="BD481" s="107" t="s">
        <v>5080</v>
      </c>
      <c r="BE481" s="167" t="s">
        <v>2899</v>
      </c>
      <c r="BF481" s="167" t="s">
        <v>41</v>
      </c>
      <c r="BG481" s="167" t="s">
        <v>116</v>
      </c>
      <c r="BH481" s="167" t="s">
        <v>7369</v>
      </c>
      <c r="BI481" s="167" t="s">
        <v>83</v>
      </c>
      <c r="BJ481" s="167" t="s">
        <v>90</v>
      </c>
      <c r="BK481" s="167" t="s">
        <v>2067</v>
      </c>
      <c r="BL481" s="167" t="s">
        <v>117</v>
      </c>
      <c r="BM481" s="167">
        <v>1</v>
      </c>
    </row>
    <row r="482" spans="54:65" x14ac:dyDescent="0.35">
      <c r="BB482" s="244" t="s">
        <v>5606</v>
      </c>
      <c r="BC482" s="167">
        <v>1228</v>
      </c>
      <c r="BD482" s="107" t="s">
        <v>5080</v>
      </c>
      <c r="BE482" s="167" t="s">
        <v>2899</v>
      </c>
      <c r="BF482" s="167" t="s">
        <v>41</v>
      </c>
      <c r="BG482" s="167" t="s">
        <v>116</v>
      </c>
      <c r="BH482" s="167" t="s">
        <v>7369</v>
      </c>
      <c r="BI482" s="167" t="s">
        <v>83</v>
      </c>
      <c r="BJ482" s="167" t="s">
        <v>90</v>
      </c>
      <c r="BK482" s="167" t="s">
        <v>2067</v>
      </c>
      <c r="BL482" s="167" t="s">
        <v>117</v>
      </c>
      <c r="BM482" s="167">
        <v>1</v>
      </c>
    </row>
    <row r="483" spans="54:65" x14ac:dyDescent="0.35">
      <c r="BB483" s="244" t="s">
        <v>5608</v>
      </c>
      <c r="BC483" s="167">
        <v>1229</v>
      </c>
      <c r="BD483" s="107" t="s">
        <v>5080</v>
      </c>
      <c r="BE483" s="167" t="s">
        <v>2899</v>
      </c>
      <c r="BF483" s="167" t="s">
        <v>41</v>
      </c>
      <c r="BG483" s="167" t="s">
        <v>116</v>
      </c>
      <c r="BH483" s="167" t="s">
        <v>7369</v>
      </c>
      <c r="BI483" s="167" t="s">
        <v>83</v>
      </c>
      <c r="BJ483" s="167" t="s">
        <v>90</v>
      </c>
      <c r="BK483" s="167" t="s">
        <v>2067</v>
      </c>
      <c r="BL483" s="167" t="s">
        <v>117</v>
      </c>
      <c r="BM483" s="167">
        <v>1</v>
      </c>
    </row>
    <row r="484" spans="54:65" x14ac:dyDescent="0.35">
      <c r="BB484" s="244" t="s">
        <v>5610</v>
      </c>
      <c r="BC484" s="167">
        <v>1230</v>
      </c>
      <c r="BD484" s="107" t="s">
        <v>5080</v>
      </c>
      <c r="BE484" s="167" t="s">
        <v>2899</v>
      </c>
      <c r="BF484" s="167" t="s">
        <v>41</v>
      </c>
      <c r="BG484" s="167" t="s">
        <v>116</v>
      </c>
      <c r="BH484" s="167" t="s">
        <v>7369</v>
      </c>
      <c r="BI484" s="167" t="s">
        <v>83</v>
      </c>
      <c r="BJ484" s="167" t="s">
        <v>90</v>
      </c>
      <c r="BK484" s="167" t="s">
        <v>2067</v>
      </c>
      <c r="BL484" s="167" t="s">
        <v>117</v>
      </c>
      <c r="BM484" s="167">
        <v>1</v>
      </c>
    </row>
    <row r="485" spans="54:65" x14ac:dyDescent="0.35">
      <c r="BB485" s="50" t="s">
        <v>5623</v>
      </c>
      <c r="BC485" s="167">
        <v>1231</v>
      </c>
      <c r="BD485" s="107" t="s">
        <v>5080</v>
      </c>
      <c r="BE485" s="167" t="s">
        <v>2899</v>
      </c>
      <c r="BF485" s="167" t="s">
        <v>41</v>
      </c>
      <c r="BG485" s="167" t="s">
        <v>116</v>
      </c>
      <c r="BH485" s="167" t="s">
        <v>7369</v>
      </c>
      <c r="BI485" s="167" t="s">
        <v>83</v>
      </c>
      <c r="BJ485" s="167" t="s">
        <v>90</v>
      </c>
      <c r="BK485" s="167" t="s">
        <v>2067</v>
      </c>
      <c r="BL485" s="167" t="s">
        <v>117</v>
      </c>
      <c r="BM485" s="167">
        <v>1</v>
      </c>
    </row>
    <row r="486" spans="54:65" x14ac:dyDescent="0.35">
      <c r="BB486" s="50" t="s">
        <v>5621</v>
      </c>
      <c r="BC486" s="167">
        <v>1232</v>
      </c>
      <c r="BD486" s="107" t="s">
        <v>5080</v>
      </c>
      <c r="BE486" s="167" t="s">
        <v>2899</v>
      </c>
      <c r="BF486" s="167" t="s">
        <v>41</v>
      </c>
      <c r="BG486" s="167" t="s">
        <v>116</v>
      </c>
      <c r="BH486" s="167" t="s">
        <v>7369</v>
      </c>
      <c r="BI486" s="167" t="s">
        <v>83</v>
      </c>
      <c r="BJ486" s="167" t="s">
        <v>90</v>
      </c>
      <c r="BK486" s="167" t="s">
        <v>2067</v>
      </c>
      <c r="BL486" s="167" t="s">
        <v>117</v>
      </c>
      <c r="BM486" s="167">
        <v>1</v>
      </c>
    </row>
    <row r="487" spans="54:65" x14ac:dyDescent="0.35">
      <c r="BB487" s="50" t="s">
        <v>3683</v>
      </c>
      <c r="BC487" s="167">
        <v>1233</v>
      </c>
      <c r="BD487" s="107" t="s">
        <v>20</v>
      </c>
      <c r="BE487" s="167" t="s">
        <v>2899</v>
      </c>
      <c r="BF487" s="167" t="s">
        <v>41</v>
      </c>
      <c r="BG487" s="167" t="s">
        <v>116</v>
      </c>
      <c r="BH487" s="167" t="s">
        <v>7369</v>
      </c>
      <c r="BI487" s="167" t="s">
        <v>83</v>
      </c>
      <c r="BJ487" s="167" t="s">
        <v>90</v>
      </c>
      <c r="BK487" s="167" t="s">
        <v>2067</v>
      </c>
      <c r="BL487" s="167" t="s">
        <v>117</v>
      </c>
      <c r="BM487" s="167">
        <v>1</v>
      </c>
    </row>
    <row r="488" spans="54:65" x14ac:dyDescent="0.35">
      <c r="BB488" s="50" t="s">
        <v>2319</v>
      </c>
      <c r="BC488" s="167">
        <v>1234</v>
      </c>
      <c r="BD488" s="107" t="s">
        <v>20</v>
      </c>
      <c r="BE488" s="167" t="s">
        <v>2899</v>
      </c>
      <c r="BF488" s="167" t="s">
        <v>41</v>
      </c>
      <c r="BG488" s="167" t="s">
        <v>116</v>
      </c>
      <c r="BH488" s="167" t="s">
        <v>7369</v>
      </c>
      <c r="BI488" s="167" t="s">
        <v>83</v>
      </c>
      <c r="BJ488" s="167" t="s">
        <v>90</v>
      </c>
      <c r="BK488" s="167" t="s">
        <v>2067</v>
      </c>
      <c r="BL488" s="167" t="s">
        <v>117</v>
      </c>
      <c r="BM488" s="167">
        <v>1</v>
      </c>
    </row>
    <row r="489" spans="54:65" x14ac:dyDescent="0.35">
      <c r="BB489" s="50" t="s">
        <v>2321</v>
      </c>
      <c r="BC489" s="167">
        <v>1235</v>
      </c>
      <c r="BD489" s="107" t="s">
        <v>20</v>
      </c>
      <c r="BE489" s="167" t="s">
        <v>2899</v>
      </c>
      <c r="BF489" s="167" t="s">
        <v>41</v>
      </c>
      <c r="BG489" s="167" t="s">
        <v>116</v>
      </c>
      <c r="BH489" s="167" t="s">
        <v>7369</v>
      </c>
      <c r="BI489" s="167" t="s">
        <v>83</v>
      </c>
      <c r="BJ489" s="167" t="s">
        <v>90</v>
      </c>
      <c r="BK489" s="167" t="s">
        <v>2067</v>
      </c>
      <c r="BL489" s="167" t="s">
        <v>117</v>
      </c>
      <c r="BM489" s="167">
        <v>1</v>
      </c>
    </row>
    <row r="490" spans="54:65" x14ac:dyDescent="0.35">
      <c r="BB490" s="50" t="s">
        <v>2323</v>
      </c>
      <c r="BC490" s="167">
        <v>1236</v>
      </c>
      <c r="BD490" s="107" t="s">
        <v>20</v>
      </c>
      <c r="BE490" s="167" t="s">
        <v>2899</v>
      </c>
      <c r="BF490" s="167" t="s">
        <v>41</v>
      </c>
      <c r="BG490" s="167" t="s">
        <v>116</v>
      </c>
      <c r="BH490" s="167" t="s">
        <v>7369</v>
      </c>
      <c r="BI490" s="167" t="s">
        <v>83</v>
      </c>
      <c r="BJ490" s="167" t="s">
        <v>90</v>
      </c>
      <c r="BK490" s="167" t="s">
        <v>2067</v>
      </c>
      <c r="BL490" s="167" t="s">
        <v>117</v>
      </c>
      <c r="BM490" s="167">
        <v>1</v>
      </c>
    </row>
    <row r="491" spans="54:65" x14ac:dyDescent="0.35">
      <c r="BB491" s="50" t="s">
        <v>3723</v>
      </c>
      <c r="BC491" s="167">
        <v>1237</v>
      </c>
      <c r="BD491" s="107" t="s">
        <v>20</v>
      </c>
      <c r="BE491" s="167" t="s">
        <v>2899</v>
      </c>
      <c r="BF491" s="167" t="s">
        <v>41</v>
      </c>
      <c r="BG491" s="167" t="s">
        <v>116</v>
      </c>
      <c r="BH491" s="167" t="s">
        <v>7369</v>
      </c>
      <c r="BI491" s="167" t="s">
        <v>83</v>
      </c>
      <c r="BJ491" s="167" t="s">
        <v>90</v>
      </c>
      <c r="BK491" s="167" t="s">
        <v>2067</v>
      </c>
      <c r="BL491" s="167" t="s">
        <v>117</v>
      </c>
      <c r="BM491" s="167">
        <v>1</v>
      </c>
    </row>
    <row r="492" spans="54:65" x14ac:dyDescent="0.35">
      <c r="BB492" s="50" t="s">
        <v>3685</v>
      </c>
      <c r="BC492" s="167">
        <v>1238</v>
      </c>
      <c r="BD492" s="107" t="s">
        <v>20</v>
      </c>
      <c r="BE492" s="167" t="s">
        <v>2899</v>
      </c>
      <c r="BF492" s="167" t="s">
        <v>41</v>
      </c>
      <c r="BG492" s="167" t="s">
        <v>116</v>
      </c>
      <c r="BH492" s="167" t="s">
        <v>7369</v>
      </c>
      <c r="BI492" s="167" t="s">
        <v>83</v>
      </c>
      <c r="BJ492" s="167" t="s">
        <v>90</v>
      </c>
      <c r="BK492" s="167" t="s">
        <v>2067</v>
      </c>
      <c r="BL492" s="167" t="s">
        <v>117</v>
      </c>
      <c r="BM492" s="167">
        <v>1</v>
      </c>
    </row>
    <row r="493" spans="54:65" x14ac:dyDescent="0.35">
      <c r="BB493" s="50" t="s">
        <v>3727</v>
      </c>
      <c r="BC493" s="167">
        <v>1239</v>
      </c>
      <c r="BD493" s="107" t="s">
        <v>19</v>
      </c>
      <c r="BE493" s="167" t="s">
        <v>2899</v>
      </c>
      <c r="BF493" s="167" t="s">
        <v>41</v>
      </c>
      <c r="BG493" s="167" t="s">
        <v>116</v>
      </c>
      <c r="BH493" s="167" t="s">
        <v>7369</v>
      </c>
      <c r="BI493" s="167" t="s">
        <v>83</v>
      </c>
      <c r="BJ493" s="167" t="s">
        <v>90</v>
      </c>
      <c r="BK493" s="167" t="s">
        <v>2067</v>
      </c>
      <c r="BL493" s="167" t="s">
        <v>117</v>
      </c>
      <c r="BM493" s="167">
        <v>1</v>
      </c>
    </row>
    <row r="494" spans="54:65" x14ac:dyDescent="0.35">
      <c r="BB494" s="50" t="s">
        <v>2329</v>
      </c>
      <c r="BC494" s="167">
        <v>1240</v>
      </c>
      <c r="BD494" s="107" t="s">
        <v>19</v>
      </c>
      <c r="BE494" s="167" t="s">
        <v>2899</v>
      </c>
      <c r="BF494" s="167" t="s">
        <v>41</v>
      </c>
      <c r="BG494" s="167" t="s">
        <v>116</v>
      </c>
      <c r="BH494" s="167" t="s">
        <v>7369</v>
      </c>
      <c r="BI494" s="167" t="s">
        <v>83</v>
      </c>
      <c r="BJ494" s="167" t="s">
        <v>90</v>
      </c>
      <c r="BK494" s="167" t="s">
        <v>2067</v>
      </c>
      <c r="BL494" s="167" t="s">
        <v>117</v>
      </c>
      <c r="BM494" s="167">
        <v>1</v>
      </c>
    </row>
    <row r="495" spans="54:65" x14ac:dyDescent="0.35">
      <c r="BB495" s="50" t="s">
        <v>2331</v>
      </c>
      <c r="BC495" s="167">
        <v>1241</v>
      </c>
      <c r="BD495" s="107" t="s">
        <v>19</v>
      </c>
      <c r="BE495" s="167" t="s">
        <v>2899</v>
      </c>
      <c r="BF495" s="167" t="s">
        <v>41</v>
      </c>
      <c r="BG495" s="167" t="s">
        <v>116</v>
      </c>
      <c r="BH495" s="167" t="s">
        <v>7369</v>
      </c>
      <c r="BI495" s="167" t="s">
        <v>83</v>
      </c>
      <c r="BJ495" s="167" t="s">
        <v>90</v>
      </c>
      <c r="BK495" s="167" t="s">
        <v>2067</v>
      </c>
      <c r="BL495" s="167" t="s">
        <v>117</v>
      </c>
      <c r="BM495" s="167">
        <v>1</v>
      </c>
    </row>
    <row r="496" spans="54:65" x14ac:dyDescent="0.35">
      <c r="BB496" s="50" t="s">
        <v>2333</v>
      </c>
      <c r="BC496" s="167">
        <v>1242</v>
      </c>
      <c r="BD496" s="107" t="s">
        <v>19</v>
      </c>
      <c r="BE496" s="167" t="s">
        <v>2899</v>
      </c>
      <c r="BF496" s="167" t="s">
        <v>41</v>
      </c>
      <c r="BG496" s="167" t="s">
        <v>116</v>
      </c>
      <c r="BH496" s="167" t="s">
        <v>7369</v>
      </c>
      <c r="BI496" s="167" t="s">
        <v>83</v>
      </c>
      <c r="BJ496" s="167" t="s">
        <v>90</v>
      </c>
      <c r="BK496" s="167" t="s">
        <v>2067</v>
      </c>
      <c r="BL496" s="167" t="s">
        <v>117</v>
      </c>
      <c r="BM496" s="167">
        <v>1</v>
      </c>
    </row>
    <row r="497" spans="54:65" x14ac:dyDescent="0.35">
      <c r="BB497" s="50" t="s">
        <v>2335</v>
      </c>
      <c r="BC497" s="167">
        <v>1243</v>
      </c>
      <c r="BD497" s="107" t="s">
        <v>19</v>
      </c>
      <c r="BE497" s="167" t="s">
        <v>2899</v>
      </c>
      <c r="BF497" s="167" t="s">
        <v>41</v>
      </c>
      <c r="BG497" s="167" t="s">
        <v>116</v>
      </c>
      <c r="BH497" s="167" t="s">
        <v>7369</v>
      </c>
      <c r="BI497" s="167" t="s">
        <v>83</v>
      </c>
      <c r="BJ497" s="167" t="s">
        <v>90</v>
      </c>
      <c r="BK497" s="167" t="s">
        <v>2067</v>
      </c>
      <c r="BL497" s="167" t="s">
        <v>117</v>
      </c>
      <c r="BM497" s="167">
        <v>1</v>
      </c>
    </row>
    <row r="498" spans="54:65" x14ac:dyDescent="0.35">
      <c r="BB498" s="50" t="s">
        <v>2337</v>
      </c>
      <c r="BC498" s="167">
        <v>1244</v>
      </c>
      <c r="BD498" s="107" t="s">
        <v>19</v>
      </c>
      <c r="BE498" s="167" t="s">
        <v>2899</v>
      </c>
      <c r="BF498" s="167" t="s">
        <v>41</v>
      </c>
      <c r="BG498" s="167" t="s">
        <v>116</v>
      </c>
      <c r="BH498" s="167" t="s">
        <v>7369</v>
      </c>
      <c r="BI498" s="167" t="s">
        <v>83</v>
      </c>
      <c r="BJ498" s="167" t="s">
        <v>90</v>
      </c>
      <c r="BK498" s="167" t="s">
        <v>2067</v>
      </c>
      <c r="BL498" s="167" t="s">
        <v>117</v>
      </c>
      <c r="BM498" s="167">
        <v>1</v>
      </c>
    </row>
    <row r="499" spans="54:65" x14ac:dyDescent="0.35">
      <c r="BB499" s="50" t="s">
        <v>5856</v>
      </c>
      <c r="BC499" s="167">
        <v>1245</v>
      </c>
      <c r="BD499" s="107" t="s">
        <v>5088</v>
      </c>
      <c r="BE499" s="167" t="s">
        <v>2899</v>
      </c>
      <c r="BF499" s="167" t="s">
        <v>41</v>
      </c>
      <c r="BG499" s="167" t="s">
        <v>116</v>
      </c>
      <c r="BH499" s="167" t="s">
        <v>7369</v>
      </c>
      <c r="BI499" s="167" t="s">
        <v>83</v>
      </c>
      <c r="BJ499" s="167" t="s">
        <v>90</v>
      </c>
      <c r="BK499" s="167" t="s">
        <v>2067</v>
      </c>
      <c r="BL499" s="167" t="s">
        <v>117</v>
      </c>
      <c r="BM499" s="167">
        <v>1</v>
      </c>
    </row>
    <row r="500" spans="54:65" x14ac:dyDescent="0.35">
      <c r="BB500" s="50" t="s">
        <v>5836</v>
      </c>
      <c r="BC500" s="167">
        <v>1246</v>
      </c>
      <c r="BD500" s="107" t="s">
        <v>5088</v>
      </c>
      <c r="BE500" s="167" t="s">
        <v>2899</v>
      </c>
      <c r="BF500" s="167" t="s">
        <v>41</v>
      </c>
      <c r="BG500" s="167" t="s">
        <v>116</v>
      </c>
      <c r="BH500" s="167" t="s">
        <v>7369</v>
      </c>
      <c r="BI500" s="167" t="s">
        <v>83</v>
      </c>
      <c r="BJ500" s="167" t="s">
        <v>90</v>
      </c>
      <c r="BK500" s="167" t="s">
        <v>2067</v>
      </c>
      <c r="BL500" s="167" t="s">
        <v>117</v>
      </c>
      <c r="BM500" s="167">
        <v>1</v>
      </c>
    </row>
    <row r="501" spans="54:65" x14ac:dyDescent="0.35">
      <c r="BB501" s="50" t="s">
        <v>5838</v>
      </c>
      <c r="BC501" s="167">
        <v>1247</v>
      </c>
      <c r="BD501" s="107" t="s">
        <v>5088</v>
      </c>
      <c r="BE501" s="167" t="s">
        <v>2899</v>
      </c>
      <c r="BF501" s="167" t="s">
        <v>41</v>
      </c>
      <c r="BG501" s="167" t="s">
        <v>116</v>
      </c>
      <c r="BH501" s="167" t="s">
        <v>7369</v>
      </c>
      <c r="BI501" s="167" t="s">
        <v>83</v>
      </c>
      <c r="BJ501" s="167" t="s">
        <v>90</v>
      </c>
      <c r="BK501" s="167" t="s">
        <v>2067</v>
      </c>
      <c r="BL501" s="167" t="s">
        <v>117</v>
      </c>
      <c r="BM501" s="167">
        <v>1</v>
      </c>
    </row>
    <row r="502" spans="54:65" x14ac:dyDescent="0.35">
      <c r="BB502" s="50" t="s">
        <v>5840</v>
      </c>
      <c r="BC502" s="167">
        <v>1248</v>
      </c>
      <c r="BD502" s="107" t="s">
        <v>5088</v>
      </c>
      <c r="BE502" s="167" t="s">
        <v>2899</v>
      </c>
      <c r="BF502" s="167" t="s">
        <v>41</v>
      </c>
      <c r="BG502" s="167" t="s">
        <v>116</v>
      </c>
      <c r="BH502" s="167" t="s">
        <v>7369</v>
      </c>
      <c r="BI502" s="167" t="s">
        <v>83</v>
      </c>
      <c r="BJ502" s="167" t="s">
        <v>90</v>
      </c>
      <c r="BK502" s="167" t="s">
        <v>2067</v>
      </c>
      <c r="BL502" s="167" t="s">
        <v>117</v>
      </c>
      <c r="BM502" s="167">
        <v>1</v>
      </c>
    </row>
    <row r="503" spans="54:65" x14ac:dyDescent="0.35">
      <c r="BB503" s="50" t="s">
        <v>5842</v>
      </c>
      <c r="BC503" s="167">
        <v>1249</v>
      </c>
      <c r="BD503" s="107" t="s">
        <v>5088</v>
      </c>
      <c r="BE503" s="167" t="s">
        <v>2899</v>
      </c>
      <c r="BF503" s="167" t="s">
        <v>41</v>
      </c>
      <c r="BG503" s="167" t="s">
        <v>116</v>
      </c>
      <c r="BH503" s="167" t="s">
        <v>7369</v>
      </c>
      <c r="BI503" s="167" t="s">
        <v>83</v>
      </c>
      <c r="BJ503" s="167" t="s">
        <v>90</v>
      </c>
      <c r="BK503" s="167" t="s">
        <v>2067</v>
      </c>
      <c r="BL503" s="167" t="s">
        <v>117</v>
      </c>
      <c r="BM503" s="167">
        <v>1</v>
      </c>
    </row>
    <row r="504" spans="54:65" x14ac:dyDescent="0.35">
      <c r="BB504" s="50" t="s">
        <v>5844</v>
      </c>
      <c r="BC504" s="167">
        <v>1250</v>
      </c>
      <c r="BD504" s="107" t="s">
        <v>5088</v>
      </c>
      <c r="BE504" s="167" t="s">
        <v>2899</v>
      </c>
      <c r="BF504" s="167" t="s">
        <v>41</v>
      </c>
      <c r="BG504" s="167" t="s">
        <v>116</v>
      </c>
      <c r="BH504" s="167" t="s">
        <v>7369</v>
      </c>
      <c r="BI504" s="167" t="s">
        <v>83</v>
      </c>
      <c r="BJ504" s="167" t="s">
        <v>90</v>
      </c>
      <c r="BK504" s="167" t="s">
        <v>2067</v>
      </c>
      <c r="BL504" s="167" t="s">
        <v>117</v>
      </c>
      <c r="BM504" s="167">
        <v>1</v>
      </c>
    </row>
    <row r="505" spans="54:65" x14ac:dyDescent="0.35">
      <c r="BB505" s="50" t="s">
        <v>5900</v>
      </c>
      <c r="BC505" s="167">
        <v>1251</v>
      </c>
      <c r="BD505" s="107" t="s">
        <v>5090</v>
      </c>
      <c r="BE505" s="167" t="s">
        <v>2899</v>
      </c>
      <c r="BF505" s="167" t="s">
        <v>41</v>
      </c>
      <c r="BG505" s="167" t="s">
        <v>116</v>
      </c>
      <c r="BH505" s="167" t="s">
        <v>7369</v>
      </c>
      <c r="BI505" s="167" t="s">
        <v>83</v>
      </c>
      <c r="BJ505" s="167" t="s">
        <v>90</v>
      </c>
      <c r="BK505" s="167" t="s">
        <v>2067</v>
      </c>
      <c r="BL505" s="167" t="s">
        <v>117</v>
      </c>
      <c r="BM505" s="167">
        <v>1</v>
      </c>
    </row>
    <row r="506" spans="54:65" x14ac:dyDescent="0.35">
      <c r="BB506" s="50" t="s">
        <v>5902</v>
      </c>
      <c r="BC506" s="167">
        <v>1252</v>
      </c>
      <c r="BD506" s="107" t="s">
        <v>5090</v>
      </c>
      <c r="BE506" s="167" t="s">
        <v>2899</v>
      </c>
      <c r="BF506" s="167" t="s">
        <v>41</v>
      </c>
      <c r="BG506" s="167" t="s">
        <v>116</v>
      </c>
      <c r="BH506" s="167" t="s">
        <v>7369</v>
      </c>
      <c r="BI506" s="167" t="s">
        <v>83</v>
      </c>
      <c r="BJ506" s="167" t="s">
        <v>90</v>
      </c>
      <c r="BK506" s="167" t="s">
        <v>2067</v>
      </c>
      <c r="BL506" s="167" t="s">
        <v>117</v>
      </c>
      <c r="BM506" s="167">
        <v>1</v>
      </c>
    </row>
    <row r="507" spans="54:65" x14ac:dyDescent="0.35">
      <c r="BB507" s="50" t="s">
        <v>5904</v>
      </c>
      <c r="BC507" s="167">
        <v>1253</v>
      </c>
      <c r="BD507" s="107" t="s">
        <v>5090</v>
      </c>
      <c r="BE507" s="167" t="s">
        <v>2899</v>
      </c>
      <c r="BF507" s="167" t="s">
        <v>41</v>
      </c>
      <c r="BG507" s="167" t="s">
        <v>116</v>
      </c>
      <c r="BH507" s="167" t="s">
        <v>7369</v>
      </c>
      <c r="BI507" s="167" t="s">
        <v>83</v>
      </c>
      <c r="BJ507" s="167" t="s">
        <v>90</v>
      </c>
      <c r="BK507" s="167" t="s">
        <v>2067</v>
      </c>
      <c r="BL507" s="167" t="s">
        <v>117</v>
      </c>
      <c r="BM507" s="167">
        <v>1</v>
      </c>
    </row>
    <row r="508" spans="54:65" x14ac:dyDescent="0.35">
      <c r="BB508" s="50" t="s">
        <v>5938</v>
      </c>
      <c r="BC508" s="167">
        <v>1254</v>
      </c>
      <c r="BD508" s="107" t="s">
        <v>5092</v>
      </c>
      <c r="BE508" s="167" t="s">
        <v>2899</v>
      </c>
      <c r="BF508" s="167" t="s">
        <v>41</v>
      </c>
      <c r="BG508" s="167" t="s">
        <v>116</v>
      </c>
      <c r="BH508" s="167" t="s">
        <v>7369</v>
      </c>
      <c r="BI508" s="167" t="s">
        <v>83</v>
      </c>
      <c r="BJ508" s="167" t="s">
        <v>90</v>
      </c>
      <c r="BK508" s="167" t="s">
        <v>2067</v>
      </c>
      <c r="BL508" s="167" t="s">
        <v>117</v>
      </c>
      <c r="BM508" s="167">
        <v>1</v>
      </c>
    </row>
    <row r="509" spans="54:65" x14ac:dyDescent="0.35">
      <c r="BB509" s="50" t="s">
        <v>3681</v>
      </c>
      <c r="BC509" s="167">
        <v>1255</v>
      </c>
      <c r="BD509" s="107" t="s">
        <v>24</v>
      </c>
      <c r="BE509" s="167" t="s">
        <v>2899</v>
      </c>
      <c r="BF509" s="167" t="s">
        <v>41</v>
      </c>
      <c r="BG509" s="167" t="s">
        <v>116</v>
      </c>
      <c r="BH509" s="167" t="s">
        <v>7369</v>
      </c>
      <c r="BI509" s="167" t="s">
        <v>83</v>
      </c>
      <c r="BJ509" s="167" t="s">
        <v>90</v>
      </c>
      <c r="BK509" s="167" t="s">
        <v>2067</v>
      </c>
      <c r="BL509" s="167" t="s">
        <v>117</v>
      </c>
      <c r="BM509" s="167">
        <v>1</v>
      </c>
    </row>
    <row r="510" spans="54:65" x14ac:dyDescent="0.35">
      <c r="BB510" s="50" t="s">
        <v>3678</v>
      </c>
      <c r="BC510" s="167">
        <v>1256</v>
      </c>
      <c r="BD510" s="107" t="s">
        <v>24</v>
      </c>
      <c r="BE510" s="167" t="s">
        <v>2899</v>
      </c>
      <c r="BF510" s="167" t="s">
        <v>41</v>
      </c>
      <c r="BG510" s="167" t="s">
        <v>116</v>
      </c>
      <c r="BH510" s="167" t="s">
        <v>7369</v>
      </c>
      <c r="BI510" s="167" t="s">
        <v>83</v>
      </c>
      <c r="BJ510" s="167" t="s">
        <v>90</v>
      </c>
      <c r="BK510" s="167" t="s">
        <v>2067</v>
      </c>
      <c r="BL510" s="167" t="s">
        <v>117</v>
      </c>
      <c r="BM510" s="167">
        <v>1</v>
      </c>
    </row>
    <row r="511" spans="54:65" x14ac:dyDescent="0.35">
      <c r="BB511" s="50" t="s">
        <v>2341</v>
      </c>
      <c r="BC511" s="167">
        <v>1257</v>
      </c>
      <c r="BD511" s="107" t="s">
        <v>24</v>
      </c>
      <c r="BE511" s="167" t="s">
        <v>2899</v>
      </c>
      <c r="BF511" s="167" t="s">
        <v>41</v>
      </c>
      <c r="BG511" s="167" t="s">
        <v>116</v>
      </c>
      <c r="BH511" s="167" t="s">
        <v>7369</v>
      </c>
      <c r="BI511" s="167" t="s">
        <v>83</v>
      </c>
      <c r="BJ511" s="167" t="s">
        <v>90</v>
      </c>
      <c r="BK511" s="167" t="s">
        <v>2067</v>
      </c>
      <c r="BL511" s="167" t="s">
        <v>117</v>
      </c>
      <c r="BM511" s="167">
        <v>1</v>
      </c>
    </row>
    <row r="512" spans="54:65" x14ac:dyDescent="0.35">
      <c r="BB512" s="50" t="s">
        <v>2343</v>
      </c>
      <c r="BC512" s="167">
        <v>1258</v>
      </c>
      <c r="BD512" s="107" t="s">
        <v>24</v>
      </c>
      <c r="BE512" s="167" t="s">
        <v>2899</v>
      </c>
      <c r="BF512" s="167" t="s">
        <v>41</v>
      </c>
      <c r="BG512" s="167" t="s">
        <v>116</v>
      </c>
      <c r="BH512" s="167" t="s">
        <v>7369</v>
      </c>
      <c r="BI512" s="167" t="s">
        <v>83</v>
      </c>
      <c r="BJ512" s="167" t="s">
        <v>90</v>
      </c>
      <c r="BK512" s="167" t="s">
        <v>2067</v>
      </c>
      <c r="BL512" s="167" t="s">
        <v>117</v>
      </c>
      <c r="BM512" s="167">
        <v>1</v>
      </c>
    </row>
    <row r="513" spans="54:65" x14ac:dyDescent="0.35">
      <c r="BB513" s="50" t="s">
        <v>2345</v>
      </c>
      <c r="BC513" s="167">
        <v>1259</v>
      </c>
      <c r="BD513" s="107" t="s">
        <v>24</v>
      </c>
      <c r="BE513" s="167" t="s">
        <v>2899</v>
      </c>
      <c r="BF513" s="167" t="s">
        <v>41</v>
      </c>
      <c r="BG513" s="167" t="s">
        <v>116</v>
      </c>
      <c r="BH513" s="167" t="s">
        <v>7369</v>
      </c>
      <c r="BI513" s="167" t="s">
        <v>83</v>
      </c>
      <c r="BJ513" s="167" t="s">
        <v>90</v>
      </c>
      <c r="BK513" s="167" t="s">
        <v>2067</v>
      </c>
      <c r="BL513" s="167" t="s">
        <v>117</v>
      </c>
      <c r="BM513" s="167">
        <v>1</v>
      </c>
    </row>
    <row r="514" spans="54:65" x14ac:dyDescent="0.35">
      <c r="BB514" s="50" t="s">
        <v>2339</v>
      </c>
      <c r="BC514" s="167">
        <v>1260</v>
      </c>
      <c r="BD514" s="107" t="s">
        <v>24</v>
      </c>
      <c r="BE514" s="167" t="s">
        <v>2899</v>
      </c>
      <c r="BF514" s="167" t="s">
        <v>41</v>
      </c>
      <c r="BG514" s="167" t="s">
        <v>116</v>
      </c>
      <c r="BH514" s="167" t="s">
        <v>7369</v>
      </c>
      <c r="BI514" s="167" t="s">
        <v>83</v>
      </c>
      <c r="BJ514" s="167" t="s">
        <v>90</v>
      </c>
      <c r="BK514" s="167" t="s">
        <v>2067</v>
      </c>
      <c r="BL514" s="167" t="s">
        <v>117</v>
      </c>
      <c r="BM514" s="167">
        <v>1</v>
      </c>
    </row>
    <row r="515" spans="54:65" x14ac:dyDescent="0.35">
      <c r="BB515" s="213" t="s">
        <v>2347</v>
      </c>
      <c r="BC515" s="167">
        <v>1261</v>
      </c>
      <c r="BD515" s="107" t="s">
        <v>24</v>
      </c>
      <c r="BE515" s="167" t="s">
        <v>2899</v>
      </c>
      <c r="BF515" s="167" t="s">
        <v>41</v>
      </c>
      <c r="BG515" s="167" t="s">
        <v>116</v>
      </c>
      <c r="BH515" s="167" t="s">
        <v>7369</v>
      </c>
      <c r="BI515" s="167" t="s">
        <v>83</v>
      </c>
      <c r="BJ515" s="167" t="s">
        <v>90</v>
      </c>
      <c r="BK515" s="167" t="s">
        <v>2067</v>
      </c>
      <c r="BL515" s="167" t="s">
        <v>117</v>
      </c>
      <c r="BM515" s="167">
        <v>1</v>
      </c>
    </row>
    <row r="516" spans="54:65" x14ac:dyDescent="0.35">
      <c r="BB516" s="213" t="s">
        <v>5558</v>
      </c>
      <c r="BC516" s="167">
        <v>1262</v>
      </c>
      <c r="BD516" s="107" t="s">
        <v>5076</v>
      </c>
      <c r="BE516" s="167" t="s">
        <v>2899</v>
      </c>
      <c r="BF516" s="167" t="s">
        <v>41</v>
      </c>
      <c r="BG516" s="167" t="s">
        <v>116</v>
      </c>
      <c r="BH516" s="167" t="s">
        <v>7369</v>
      </c>
      <c r="BI516" s="167" t="s">
        <v>83</v>
      </c>
      <c r="BJ516" s="167" t="s">
        <v>90</v>
      </c>
      <c r="BK516" s="167" t="s">
        <v>2067</v>
      </c>
      <c r="BL516" s="167" t="s">
        <v>117</v>
      </c>
      <c r="BM516" s="167">
        <v>1</v>
      </c>
    </row>
    <row r="517" spans="54:65" x14ac:dyDescent="0.35">
      <c r="BB517" s="214" t="s">
        <v>5557</v>
      </c>
      <c r="BC517" s="167">
        <v>1263</v>
      </c>
      <c r="BD517" s="107" t="s">
        <v>5076</v>
      </c>
      <c r="BE517" s="167" t="s">
        <v>2899</v>
      </c>
      <c r="BF517" s="167" t="s">
        <v>41</v>
      </c>
      <c r="BG517" s="167" t="s">
        <v>116</v>
      </c>
      <c r="BH517" s="167" t="s">
        <v>7369</v>
      </c>
      <c r="BI517" s="167" t="s">
        <v>83</v>
      </c>
      <c r="BJ517" s="167" t="s">
        <v>90</v>
      </c>
      <c r="BK517" s="167" t="s">
        <v>2067</v>
      </c>
      <c r="BL517" s="167" t="s">
        <v>117</v>
      </c>
      <c r="BM517" s="167">
        <v>1</v>
      </c>
    </row>
    <row r="518" spans="54:65" x14ac:dyDescent="0.35">
      <c r="BB518" s="50" t="s">
        <v>5549</v>
      </c>
      <c r="BC518" s="167">
        <v>1264</v>
      </c>
      <c r="BD518" s="107" t="s">
        <v>5076</v>
      </c>
      <c r="BE518" s="167" t="s">
        <v>2899</v>
      </c>
      <c r="BF518" s="167" t="s">
        <v>41</v>
      </c>
      <c r="BG518" s="167" t="s">
        <v>116</v>
      </c>
      <c r="BH518" s="167" t="s">
        <v>7369</v>
      </c>
      <c r="BI518" s="167" t="s">
        <v>83</v>
      </c>
      <c r="BJ518" s="167" t="s">
        <v>90</v>
      </c>
      <c r="BK518" s="167" t="s">
        <v>2067</v>
      </c>
      <c r="BL518" s="167" t="s">
        <v>117</v>
      </c>
      <c r="BM518" s="167">
        <v>1</v>
      </c>
    </row>
    <row r="519" spans="54:65" x14ac:dyDescent="0.35">
      <c r="BB519" s="50" t="s">
        <v>5550</v>
      </c>
      <c r="BC519" s="167">
        <v>1265</v>
      </c>
      <c r="BD519" s="107" t="s">
        <v>5076</v>
      </c>
      <c r="BE519" s="167" t="s">
        <v>2899</v>
      </c>
      <c r="BF519" s="167" t="s">
        <v>41</v>
      </c>
      <c r="BG519" s="167" t="s">
        <v>116</v>
      </c>
      <c r="BH519" s="167" t="s">
        <v>7369</v>
      </c>
      <c r="BI519" s="167" t="s">
        <v>83</v>
      </c>
      <c r="BJ519" s="167" t="s">
        <v>90</v>
      </c>
      <c r="BK519" s="167" t="s">
        <v>2067</v>
      </c>
      <c r="BL519" s="167" t="s">
        <v>117</v>
      </c>
      <c r="BM519" s="167">
        <v>1</v>
      </c>
    </row>
    <row r="520" spans="54:65" x14ac:dyDescent="0.35">
      <c r="BB520" s="50" t="s">
        <v>5551</v>
      </c>
      <c r="BC520" s="167">
        <v>1266</v>
      </c>
      <c r="BD520" s="107" t="s">
        <v>5076</v>
      </c>
      <c r="BE520" s="167" t="s">
        <v>2899</v>
      </c>
      <c r="BF520" s="167" t="s">
        <v>41</v>
      </c>
      <c r="BG520" s="167" t="s">
        <v>116</v>
      </c>
      <c r="BH520" s="167" t="s">
        <v>7369</v>
      </c>
      <c r="BI520" s="167" t="s">
        <v>83</v>
      </c>
      <c r="BJ520" s="167" t="s">
        <v>90</v>
      </c>
      <c r="BK520" s="167" t="s">
        <v>2067</v>
      </c>
      <c r="BL520" s="167" t="s">
        <v>117</v>
      </c>
      <c r="BM520" s="167">
        <v>1</v>
      </c>
    </row>
    <row r="521" spans="54:65" x14ac:dyDescent="0.35">
      <c r="BB521" s="50" t="s">
        <v>5548</v>
      </c>
      <c r="BC521" s="167">
        <v>1267</v>
      </c>
      <c r="BD521" s="107" t="s">
        <v>5076</v>
      </c>
      <c r="BE521" s="167" t="s">
        <v>2899</v>
      </c>
      <c r="BF521" s="167" t="s">
        <v>41</v>
      </c>
      <c r="BG521" s="167" t="s">
        <v>116</v>
      </c>
      <c r="BH521" s="167" t="s">
        <v>7369</v>
      </c>
      <c r="BI521" s="167" t="s">
        <v>83</v>
      </c>
      <c r="BJ521" s="167" t="s">
        <v>90</v>
      </c>
      <c r="BK521" s="167" t="s">
        <v>2067</v>
      </c>
      <c r="BL521" s="167" t="s">
        <v>117</v>
      </c>
      <c r="BM521" s="167">
        <v>1</v>
      </c>
    </row>
    <row r="522" spans="54:65" x14ac:dyDescent="0.35">
      <c r="BB522" s="50" t="s">
        <v>5552</v>
      </c>
      <c r="BC522" s="167">
        <v>1268</v>
      </c>
      <c r="BD522" s="107" t="s">
        <v>5076</v>
      </c>
      <c r="BE522" s="167" t="s">
        <v>2899</v>
      </c>
      <c r="BF522" s="167" t="s">
        <v>41</v>
      </c>
      <c r="BG522" s="167" t="s">
        <v>116</v>
      </c>
      <c r="BH522" s="167" t="s">
        <v>7369</v>
      </c>
      <c r="BI522" s="167" t="s">
        <v>83</v>
      </c>
      <c r="BJ522" s="167" t="s">
        <v>90</v>
      </c>
      <c r="BK522" s="167" t="s">
        <v>2067</v>
      </c>
      <c r="BL522" s="167" t="s">
        <v>117</v>
      </c>
      <c r="BM522" s="167">
        <v>1</v>
      </c>
    </row>
    <row r="523" spans="54:65" x14ac:dyDescent="0.35">
      <c r="BB523" s="50" t="s">
        <v>5553</v>
      </c>
      <c r="BC523" s="167">
        <v>1269</v>
      </c>
      <c r="BD523" s="107" t="s">
        <v>5076</v>
      </c>
      <c r="BE523" s="167" t="s">
        <v>2899</v>
      </c>
      <c r="BF523" s="167" t="s">
        <v>41</v>
      </c>
      <c r="BG523" s="167" t="s">
        <v>116</v>
      </c>
      <c r="BH523" s="167" t="s">
        <v>7369</v>
      </c>
      <c r="BI523" s="167" t="s">
        <v>83</v>
      </c>
      <c r="BJ523" s="167" t="s">
        <v>90</v>
      </c>
      <c r="BK523" s="167" t="s">
        <v>2067</v>
      </c>
      <c r="BL523" s="167" t="s">
        <v>117</v>
      </c>
      <c r="BM523" s="167">
        <v>1</v>
      </c>
    </row>
    <row r="524" spans="54:65" x14ac:dyDescent="0.35">
      <c r="BB524" s="50" t="s">
        <v>5554</v>
      </c>
      <c r="BC524" s="167">
        <v>1270</v>
      </c>
      <c r="BD524" s="107" t="s">
        <v>5076</v>
      </c>
      <c r="BE524" s="167" t="s">
        <v>2899</v>
      </c>
      <c r="BF524" s="167" t="s">
        <v>41</v>
      </c>
      <c r="BG524" s="167" t="s">
        <v>116</v>
      </c>
      <c r="BH524" s="167" t="s">
        <v>7369</v>
      </c>
      <c r="BI524" s="167" t="s">
        <v>83</v>
      </c>
      <c r="BJ524" s="167" t="s">
        <v>90</v>
      </c>
      <c r="BK524" s="167" t="s">
        <v>2067</v>
      </c>
      <c r="BL524" s="167" t="s">
        <v>117</v>
      </c>
      <c r="BM524" s="167">
        <v>1</v>
      </c>
    </row>
    <row r="525" spans="54:65" x14ac:dyDescent="0.35">
      <c r="BB525" s="50" t="s">
        <v>5547</v>
      </c>
      <c r="BC525" s="167">
        <v>1271</v>
      </c>
      <c r="BD525" s="107" t="s">
        <v>5076</v>
      </c>
      <c r="BE525" s="167" t="s">
        <v>2899</v>
      </c>
      <c r="BF525" s="167" t="s">
        <v>41</v>
      </c>
      <c r="BG525" s="167" t="s">
        <v>116</v>
      </c>
      <c r="BH525" s="167" t="s">
        <v>7369</v>
      </c>
      <c r="BI525" s="167" t="s">
        <v>83</v>
      </c>
      <c r="BJ525" s="167" t="s">
        <v>90</v>
      </c>
      <c r="BK525" s="167" t="s">
        <v>2067</v>
      </c>
      <c r="BL525" s="167" t="s">
        <v>117</v>
      </c>
      <c r="BM525" s="167">
        <v>1</v>
      </c>
    </row>
    <row r="526" spans="54:65" x14ac:dyDescent="0.35">
      <c r="BB526" s="50" t="s">
        <v>5556</v>
      </c>
      <c r="BC526" s="167">
        <v>1272</v>
      </c>
      <c r="BD526" s="107" t="s">
        <v>5076</v>
      </c>
      <c r="BE526" s="167" t="s">
        <v>2899</v>
      </c>
      <c r="BF526" s="167" t="s">
        <v>41</v>
      </c>
      <c r="BG526" s="167" t="s">
        <v>116</v>
      </c>
      <c r="BH526" s="167" t="s">
        <v>7369</v>
      </c>
      <c r="BI526" s="167" t="s">
        <v>83</v>
      </c>
      <c r="BJ526" s="167" t="s">
        <v>90</v>
      </c>
      <c r="BK526" s="167" t="s">
        <v>2067</v>
      </c>
      <c r="BL526" s="167" t="s">
        <v>117</v>
      </c>
      <c r="BM526" s="167">
        <v>1</v>
      </c>
    </row>
    <row r="527" spans="54:65" x14ac:dyDescent="0.35">
      <c r="BB527" s="50" t="s">
        <v>5555</v>
      </c>
      <c r="BC527" s="167">
        <v>1273</v>
      </c>
      <c r="BD527" s="107" t="s">
        <v>5076</v>
      </c>
      <c r="BE527" s="167" t="s">
        <v>2899</v>
      </c>
      <c r="BF527" s="167" t="s">
        <v>41</v>
      </c>
      <c r="BG527" s="167" t="s">
        <v>116</v>
      </c>
      <c r="BH527" s="167" t="s">
        <v>7369</v>
      </c>
      <c r="BI527" s="167" t="s">
        <v>83</v>
      </c>
      <c r="BJ527" s="167" t="s">
        <v>90</v>
      </c>
      <c r="BK527" s="167" t="s">
        <v>2067</v>
      </c>
      <c r="BL527" s="167" t="s">
        <v>117</v>
      </c>
      <c r="BM527" s="167">
        <v>1</v>
      </c>
    </row>
    <row r="528" spans="54:65" x14ac:dyDescent="0.35">
      <c r="BB528" s="50" t="s">
        <v>2349</v>
      </c>
      <c r="BC528" s="167">
        <v>1274</v>
      </c>
      <c r="BD528" s="107" t="s">
        <v>24</v>
      </c>
      <c r="BE528" s="167" t="s">
        <v>2899</v>
      </c>
      <c r="BF528" s="167" t="s">
        <v>41</v>
      </c>
      <c r="BG528" s="167" t="s">
        <v>116</v>
      </c>
      <c r="BH528" s="167" t="s">
        <v>7369</v>
      </c>
      <c r="BI528" s="167" t="s">
        <v>83</v>
      </c>
      <c r="BJ528" s="167" t="s">
        <v>90</v>
      </c>
      <c r="BK528" s="167" t="s">
        <v>2067</v>
      </c>
      <c r="BL528" s="167" t="s">
        <v>117</v>
      </c>
      <c r="BM528" s="167">
        <v>1</v>
      </c>
    </row>
    <row r="529" spans="54:65" x14ac:dyDescent="0.35">
      <c r="BB529" s="50" t="s">
        <v>2351</v>
      </c>
      <c r="BC529" s="167">
        <v>1275</v>
      </c>
      <c r="BD529" s="107" t="s">
        <v>24</v>
      </c>
      <c r="BE529" s="167" t="s">
        <v>2899</v>
      </c>
      <c r="BF529" s="167" t="s">
        <v>41</v>
      </c>
      <c r="BG529" s="167" t="s">
        <v>116</v>
      </c>
      <c r="BH529" s="167" t="s">
        <v>7369</v>
      </c>
      <c r="BI529" s="167" t="s">
        <v>83</v>
      </c>
      <c r="BJ529" s="167" t="s">
        <v>90</v>
      </c>
      <c r="BK529" s="167" t="s">
        <v>2067</v>
      </c>
      <c r="BL529" s="167" t="s">
        <v>117</v>
      </c>
      <c r="BM529" s="167">
        <v>1</v>
      </c>
    </row>
    <row r="530" spans="54:65" x14ac:dyDescent="0.35">
      <c r="BB530" s="50" t="s">
        <v>3862</v>
      </c>
      <c r="BC530" s="167">
        <v>1276</v>
      </c>
      <c r="BD530" s="107" t="s">
        <v>24</v>
      </c>
      <c r="BE530" s="167" t="s">
        <v>2899</v>
      </c>
      <c r="BF530" s="167" t="s">
        <v>41</v>
      </c>
      <c r="BG530" s="167" t="s">
        <v>116</v>
      </c>
      <c r="BH530" s="167" t="s">
        <v>7369</v>
      </c>
      <c r="BI530" s="167" t="s">
        <v>83</v>
      </c>
      <c r="BJ530" s="167" t="s">
        <v>90</v>
      </c>
      <c r="BK530" s="167" t="s">
        <v>2067</v>
      </c>
      <c r="BL530" s="167" t="s">
        <v>117</v>
      </c>
      <c r="BM530" s="167">
        <v>1</v>
      </c>
    </row>
    <row r="531" spans="54:65" x14ac:dyDescent="0.35">
      <c r="BB531" s="50" t="s">
        <v>3626</v>
      </c>
      <c r="BC531" s="167">
        <v>1277</v>
      </c>
      <c r="BD531" s="107" t="s">
        <v>24</v>
      </c>
      <c r="BE531" s="167" t="s">
        <v>2899</v>
      </c>
      <c r="BF531" s="167" t="s">
        <v>41</v>
      </c>
      <c r="BG531" s="167" t="s">
        <v>116</v>
      </c>
      <c r="BH531" s="167" t="s">
        <v>7369</v>
      </c>
      <c r="BI531" s="167" t="s">
        <v>83</v>
      </c>
      <c r="BJ531" s="167" t="s">
        <v>90</v>
      </c>
      <c r="BK531" s="167" t="s">
        <v>2067</v>
      </c>
      <c r="BL531" s="167" t="s">
        <v>117</v>
      </c>
      <c r="BM531" s="167">
        <v>1</v>
      </c>
    </row>
    <row r="532" spans="54:65" x14ac:dyDescent="0.35">
      <c r="BB532" s="50" t="s">
        <v>2353</v>
      </c>
      <c r="BC532" s="167">
        <v>1278</v>
      </c>
      <c r="BD532" s="107" t="s">
        <v>24</v>
      </c>
      <c r="BE532" s="167" t="s">
        <v>2899</v>
      </c>
      <c r="BF532" s="167" t="s">
        <v>41</v>
      </c>
      <c r="BG532" s="167" t="s">
        <v>116</v>
      </c>
      <c r="BH532" s="167" t="s">
        <v>7369</v>
      </c>
      <c r="BI532" s="167" t="s">
        <v>83</v>
      </c>
      <c r="BJ532" s="167" t="s">
        <v>90</v>
      </c>
      <c r="BK532" s="167" t="s">
        <v>2067</v>
      </c>
      <c r="BL532" s="167" t="s">
        <v>117</v>
      </c>
      <c r="BM532" s="167">
        <v>1</v>
      </c>
    </row>
    <row r="533" spans="54:65" x14ac:dyDescent="0.35">
      <c r="BB533" s="50" t="s">
        <v>5709</v>
      </c>
      <c r="BC533" s="167">
        <v>1279</v>
      </c>
      <c r="BD533" s="107" t="s">
        <v>5084</v>
      </c>
      <c r="BE533" s="167" t="s">
        <v>2899</v>
      </c>
      <c r="BF533" s="167" t="s">
        <v>41</v>
      </c>
      <c r="BG533" s="167" t="s">
        <v>116</v>
      </c>
      <c r="BH533" s="167" t="s">
        <v>7369</v>
      </c>
      <c r="BI533" s="167" t="s">
        <v>83</v>
      </c>
      <c r="BJ533" s="167" t="s">
        <v>90</v>
      </c>
      <c r="BK533" s="167" t="s">
        <v>2067</v>
      </c>
      <c r="BL533" s="167" t="s">
        <v>117</v>
      </c>
      <c r="BM533" s="167">
        <v>1</v>
      </c>
    </row>
    <row r="534" spans="54:65" x14ac:dyDescent="0.35">
      <c r="BB534" s="50" t="s">
        <v>5707</v>
      </c>
      <c r="BC534" s="167">
        <v>1280</v>
      </c>
      <c r="BD534" s="107" t="s">
        <v>5084</v>
      </c>
      <c r="BE534" s="167" t="s">
        <v>2899</v>
      </c>
      <c r="BF534" s="167" t="s">
        <v>41</v>
      </c>
      <c r="BG534" s="167" t="s">
        <v>116</v>
      </c>
      <c r="BH534" s="167" t="s">
        <v>7369</v>
      </c>
      <c r="BI534" s="167" t="s">
        <v>83</v>
      </c>
      <c r="BJ534" s="167" t="s">
        <v>90</v>
      </c>
      <c r="BK534" s="167" t="s">
        <v>2067</v>
      </c>
      <c r="BL534" s="167" t="s">
        <v>117</v>
      </c>
      <c r="BM534" s="167">
        <v>1</v>
      </c>
    </row>
    <row r="535" spans="54:65" x14ac:dyDescent="0.35">
      <c r="BB535" s="50" t="s">
        <v>5711</v>
      </c>
      <c r="BC535" s="167">
        <v>1281</v>
      </c>
      <c r="BD535" s="107" t="s">
        <v>5084</v>
      </c>
      <c r="BE535" s="167" t="s">
        <v>2899</v>
      </c>
      <c r="BF535" s="167" t="s">
        <v>41</v>
      </c>
      <c r="BG535" s="167" t="s">
        <v>116</v>
      </c>
      <c r="BH535" s="167" t="s">
        <v>7369</v>
      </c>
      <c r="BI535" s="167" t="s">
        <v>83</v>
      </c>
      <c r="BJ535" s="167" t="s">
        <v>90</v>
      </c>
      <c r="BK535" s="167" t="s">
        <v>2067</v>
      </c>
      <c r="BL535" s="167" t="s">
        <v>117</v>
      </c>
      <c r="BM535" s="167">
        <v>1</v>
      </c>
    </row>
    <row r="536" spans="54:65" x14ac:dyDescent="0.35">
      <c r="BB536" s="50" t="s">
        <v>5713</v>
      </c>
      <c r="BC536" s="167">
        <v>1282</v>
      </c>
      <c r="BD536" s="107" t="s">
        <v>5084</v>
      </c>
      <c r="BE536" s="167" t="s">
        <v>2899</v>
      </c>
      <c r="BF536" s="167" t="s">
        <v>41</v>
      </c>
      <c r="BG536" s="167" t="s">
        <v>116</v>
      </c>
      <c r="BH536" s="167" t="s">
        <v>7369</v>
      </c>
      <c r="BI536" s="167" t="s">
        <v>83</v>
      </c>
      <c r="BJ536" s="167" t="s">
        <v>90</v>
      </c>
      <c r="BK536" s="167" t="s">
        <v>2067</v>
      </c>
      <c r="BL536" s="167" t="s">
        <v>117</v>
      </c>
      <c r="BM536" s="167">
        <v>1</v>
      </c>
    </row>
    <row r="537" spans="54:65" x14ac:dyDescent="0.35">
      <c r="BB537" s="50" t="s">
        <v>5714</v>
      </c>
      <c r="BC537" s="167">
        <v>1283</v>
      </c>
      <c r="BD537" s="107" t="s">
        <v>5084</v>
      </c>
      <c r="BE537" s="167" t="s">
        <v>2899</v>
      </c>
      <c r="BF537" s="167" t="s">
        <v>41</v>
      </c>
      <c r="BG537" s="167" t="s">
        <v>116</v>
      </c>
      <c r="BH537" s="167" t="s">
        <v>7369</v>
      </c>
      <c r="BI537" s="167" t="s">
        <v>83</v>
      </c>
      <c r="BJ537" s="167" t="s">
        <v>90</v>
      </c>
      <c r="BK537" s="167" t="s">
        <v>2067</v>
      </c>
      <c r="BL537" s="167" t="s">
        <v>117</v>
      </c>
      <c r="BM537" s="167">
        <v>1</v>
      </c>
    </row>
    <row r="538" spans="54:65" x14ac:dyDescent="0.35">
      <c r="BB538" s="50" t="s">
        <v>2357</v>
      </c>
      <c r="BC538" s="167">
        <v>1284</v>
      </c>
      <c r="BD538" s="107" t="s">
        <v>30</v>
      </c>
      <c r="BE538" s="167" t="s">
        <v>2899</v>
      </c>
      <c r="BF538" s="167" t="s">
        <v>41</v>
      </c>
      <c r="BG538" s="167" t="s">
        <v>116</v>
      </c>
      <c r="BH538" s="167" t="s">
        <v>7369</v>
      </c>
      <c r="BI538" s="167" t="s">
        <v>83</v>
      </c>
      <c r="BJ538" s="167" t="s">
        <v>90</v>
      </c>
      <c r="BK538" s="167" t="s">
        <v>2067</v>
      </c>
      <c r="BL538" s="167" t="s">
        <v>117</v>
      </c>
      <c r="BM538" s="167">
        <v>1</v>
      </c>
    </row>
    <row r="539" spans="54:65" x14ac:dyDescent="0.35">
      <c r="BB539" s="50" t="s">
        <v>2355</v>
      </c>
      <c r="BC539" s="167">
        <v>1285</v>
      </c>
      <c r="BD539" s="107" t="s">
        <v>30</v>
      </c>
      <c r="BE539" s="167" t="s">
        <v>2899</v>
      </c>
      <c r="BF539" s="167" t="s">
        <v>41</v>
      </c>
      <c r="BG539" s="167" t="s">
        <v>116</v>
      </c>
      <c r="BH539" s="167" t="s">
        <v>7369</v>
      </c>
      <c r="BI539" s="167" t="s">
        <v>83</v>
      </c>
      <c r="BJ539" s="167" t="s">
        <v>90</v>
      </c>
      <c r="BK539" s="167" t="s">
        <v>2067</v>
      </c>
      <c r="BL539" s="167" t="s">
        <v>117</v>
      </c>
      <c r="BM539" s="167">
        <v>1</v>
      </c>
    </row>
    <row r="540" spans="54:65" x14ac:dyDescent="0.35">
      <c r="BB540" s="50" t="s">
        <v>2359</v>
      </c>
      <c r="BC540" s="167">
        <v>1286</v>
      </c>
      <c r="BD540" s="107" t="s">
        <v>30</v>
      </c>
      <c r="BE540" s="167" t="s">
        <v>2899</v>
      </c>
      <c r="BF540" s="167" t="s">
        <v>41</v>
      </c>
      <c r="BG540" s="167" t="s">
        <v>116</v>
      </c>
      <c r="BH540" s="167" t="s">
        <v>7369</v>
      </c>
      <c r="BI540" s="167" t="s">
        <v>83</v>
      </c>
      <c r="BJ540" s="167" t="s">
        <v>90</v>
      </c>
      <c r="BK540" s="167" t="s">
        <v>2067</v>
      </c>
      <c r="BL540" s="167" t="s">
        <v>117</v>
      </c>
      <c r="BM540" s="167">
        <v>1</v>
      </c>
    </row>
    <row r="541" spans="54:65" x14ac:dyDescent="0.35">
      <c r="BB541" s="50" t="s">
        <v>2361</v>
      </c>
      <c r="BC541" s="167">
        <v>1287</v>
      </c>
      <c r="BD541" s="107" t="s">
        <v>30</v>
      </c>
      <c r="BE541" s="167" t="s">
        <v>2899</v>
      </c>
      <c r="BF541" s="167" t="s">
        <v>41</v>
      </c>
      <c r="BG541" s="167" t="s">
        <v>116</v>
      </c>
      <c r="BH541" s="167" t="s">
        <v>7369</v>
      </c>
      <c r="BI541" s="167" t="s">
        <v>83</v>
      </c>
      <c r="BJ541" s="167" t="s">
        <v>90</v>
      </c>
      <c r="BK541" s="167" t="s">
        <v>2067</v>
      </c>
      <c r="BL541" s="167" t="s">
        <v>117</v>
      </c>
      <c r="BM541" s="167">
        <v>1</v>
      </c>
    </row>
    <row r="542" spans="54:65" x14ac:dyDescent="0.35">
      <c r="BB542" s="50" t="s">
        <v>2363</v>
      </c>
      <c r="BC542" s="167">
        <v>1288</v>
      </c>
      <c r="BD542" s="107" t="s">
        <v>30</v>
      </c>
      <c r="BE542" s="167" t="s">
        <v>2899</v>
      </c>
      <c r="BF542" s="167" t="s">
        <v>41</v>
      </c>
      <c r="BG542" s="167" t="s">
        <v>116</v>
      </c>
      <c r="BH542" s="167" t="s">
        <v>7369</v>
      </c>
      <c r="BI542" s="167" t="s">
        <v>83</v>
      </c>
      <c r="BJ542" s="167" t="s">
        <v>90</v>
      </c>
      <c r="BK542" s="167" t="s">
        <v>2067</v>
      </c>
      <c r="BL542" s="167" t="s">
        <v>117</v>
      </c>
      <c r="BM542" s="167">
        <v>1</v>
      </c>
    </row>
    <row r="543" spans="54:65" x14ac:dyDescent="0.35">
      <c r="BB543" s="50" t="s">
        <v>2365</v>
      </c>
      <c r="BC543" s="167">
        <v>1289</v>
      </c>
      <c r="BD543" s="107" t="s">
        <v>18</v>
      </c>
      <c r="BE543" s="167" t="s">
        <v>2899</v>
      </c>
      <c r="BF543" s="167" t="s">
        <v>41</v>
      </c>
      <c r="BG543" s="167" t="s">
        <v>116</v>
      </c>
      <c r="BH543" s="167" t="s">
        <v>7369</v>
      </c>
      <c r="BI543" s="167" t="s">
        <v>83</v>
      </c>
      <c r="BJ543" s="167" t="s">
        <v>90</v>
      </c>
      <c r="BK543" s="167" t="s">
        <v>2067</v>
      </c>
      <c r="BL543" s="167" t="s">
        <v>117</v>
      </c>
      <c r="BM543" s="167">
        <v>1</v>
      </c>
    </row>
    <row r="544" spans="54:65" x14ac:dyDescent="0.35">
      <c r="BB544" s="50" t="s">
        <v>2367</v>
      </c>
      <c r="BC544" s="167">
        <v>1290</v>
      </c>
      <c r="BD544" s="107" t="s">
        <v>18</v>
      </c>
      <c r="BE544" s="167" t="s">
        <v>2899</v>
      </c>
      <c r="BF544" s="167" t="s">
        <v>41</v>
      </c>
      <c r="BG544" s="167" t="s">
        <v>116</v>
      </c>
      <c r="BH544" s="167" t="s">
        <v>7369</v>
      </c>
      <c r="BI544" s="167" t="s">
        <v>83</v>
      </c>
      <c r="BJ544" s="167" t="s">
        <v>90</v>
      </c>
      <c r="BK544" s="167" t="s">
        <v>2067</v>
      </c>
      <c r="BL544" s="167" t="s">
        <v>117</v>
      </c>
      <c r="BM544" s="167">
        <v>1</v>
      </c>
    </row>
    <row r="545" spans="54:65" x14ac:dyDescent="0.35">
      <c r="BB545" s="50" t="s">
        <v>2369</v>
      </c>
      <c r="BC545" s="167">
        <v>1291</v>
      </c>
      <c r="BD545" s="107" t="s">
        <v>18</v>
      </c>
      <c r="BE545" s="167" t="s">
        <v>2899</v>
      </c>
      <c r="BF545" s="167" t="s">
        <v>41</v>
      </c>
      <c r="BG545" s="167" t="s">
        <v>116</v>
      </c>
      <c r="BH545" s="167" t="s">
        <v>7369</v>
      </c>
      <c r="BI545" s="167" t="s">
        <v>83</v>
      </c>
      <c r="BJ545" s="167" t="s">
        <v>90</v>
      </c>
      <c r="BK545" s="167" t="s">
        <v>2067</v>
      </c>
      <c r="BL545" s="167" t="s">
        <v>117</v>
      </c>
      <c r="BM545" s="167">
        <v>1</v>
      </c>
    </row>
    <row r="546" spans="54:65" x14ac:dyDescent="0.35">
      <c r="BB546" s="50" t="s">
        <v>2371</v>
      </c>
      <c r="BC546" s="167">
        <v>1292</v>
      </c>
      <c r="BD546" s="107" t="s">
        <v>18</v>
      </c>
      <c r="BE546" s="167" t="s">
        <v>2899</v>
      </c>
      <c r="BF546" s="167" t="s">
        <v>41</v>
      </c>
      <c r="BG546" s="167" t="s">
        <v>116</v>
      </c>
      <c r="BH546" s="167" t="s">
        <v>7369</v>
      </c>
      <c r="BI546" s="167" t="s">
        <v>83</v>
      </c>
      <c r="BJ546" s="167" t="s">
        <v>90</v>
      </c>
      <c r="BK546" s="167" t="s">
        <v>2067</v>
      </c>
      <c r="BL546" s="167" t="s">
        <v>117</v>
      </c>
      <c r="BM546" s="167">
        <v>1</v>
      </c>
    </row>
    <row r="547" spans="54:65" x14ac:dyDescent="0.35">
      <c r="BB547" s="244" t="s">
        <v>5574</v>
      </c>
      <c r="BC547" s="167">
        <v>1293</v>
      </c>
      <c r="BD547" s="223" t="s">
        <v>5078</v>
      </c>
      <c r="BE547" s="167" t="s">
        <v>2899</v>
      </c>
      <c r="BF547" s="167" t="s">
        <v>41</v>
      </c>
      <c r="BG547" s="167" t="s">
        <v>116</v>
      </c>
      <c r="BH547" s="167" t="s">
        <v>7369</v>
      </c>
      <c r="BI547" s="167" t="s">
        <v>83</v>
      </c>
      <c r="BJ547" s="167" t="s">
        <v>90</v>
      </c>
      <c r="BK547" s="167" t="s">
        <v>2067</v>
      </c>
      <c r="BL547" s="167" t="s">
        <v>117</v>
      </c>
      <c r="BM547" s="167">
        <v>1</v>
      </c>
    </row>
    <row r="548" spans="54:65" x14ac:dyDescent="0.35">
      <c r="BB548" s="244" t="s">
        <v>5576</v>
      </c>
      <c r="BC548" s="167">
        <v>1294</v>
      </c>
      <c r="BD548" s="223" t="s">
        <v>5078</v>
      </c>
      <c r="BE548" s="167" t="s">
        <v>2899</v>
      </c>
      <c r="BF548" s="167" t="s">
        <v>41</v>
      </c>
      <c r="BG548" s="167" t="s">
        <v>116</v>
      </c>
      <c r="BH548" s="167" t="s">
        <v>7369</v>
      </c>
      <c r="BI548" s="167" t="s">
        <v>83</v>
      </c>
      <c r="BJ548" s="167" t="s">
        <v>90</v>
      </c>
      <c r="BK548" s="167" t="s">
        <v>2067</v>
      </c>
      <c r="BL548" s="167" t="s">
        <v>117</v>
      </c>
      <c r="BM548" s="167">
        <v>1</v>
      </c>
    </row>
    <row r="549" spans="54:65" x14ac:dyDescent="0.35">
      <c r="BB549" s="244" t="s">
        <v>5578</v>
      </c>
      <c r="BC549" s="167">
        <v>1295</v>
      </c>
      <c r="BD549" s="223" t="s">
        <v>5078</v>
      </c>
      <c r="BE549" s="167" t="s">
        <v>2899</v>
      </c>
      <c r="BF549" s="167" t="s">
        <v>41</v>
      </c>
      <c r="BG549" s="167" t="s">
        <v>116</v>
      </c>
      <c r="BH549" s="167" t="s">
        <v>7369</v>
      </c>
      <c r="BI549" s="167" t="s">
        <v>83</v>
      </c>
      <c r="BJ549" s="167" t="s">
        <v>90</v>
      </c>
      <c r="BK549" s="167" t="s">
        <v>2067</v>
      </c>
      <c r="BL549" s="167" t="s">
        <v>117</v>
      </c>
      <c r="BM549" s="167">
        <v>1</v>
      </c>
    </row>
    <row r="550" spans="54:65" x14ac:dyDescent="0.35">
      <c r="BB550" s="244" t="s">
        <v>5580</v>
      </c>
      <c r="BC550" s="167">
        <v>1296</v>
      </c>
      <c r="BD550" s="223" t="s">
        <v>5078</v>
      </c>
      <c r="BE550" s="167" t="s">
        <v>2899</v>
      </c>
      <c r="BF550" s="167" t="s">
        <v>41</v>
      </c>
      <c r="BG550" s="167" t="s">
        <v>116</v>
      </c>
      <c r="BH550" s="167" t="s">
        <v>7369</v>
      </c>
      <c r="BI550" s="167" t="s">
        <v>83</v>
      </c>
      <c r="BJ550" s="167" t="s">
        <v>90</v>
      </c>
      <c r="BK550" s="167" t="s">
        <v>2067</v>
      </c>
      <c r="BL550" s="167" t="s">
        <v>117</v>
      </c>
      <c r="BM550" s="167">
        <v>1</v>
      </c>
    </row>
    <row r="551" spans="54:65" x14ac:dyDescent="0.35">
      <c r="BB551" s="244" t="s">
        <v>5582</v>
      </c>
      <c r="BC551" s="167">
        <v>1297</v>
      </c>
      <c r="BD551" s="223" t="s">
        <v>5078</v>
      </c>
      <c r="BE551" s="167" t="s">
        <v>2899</v>
      </c>
      <c r="BF551" s="167" t="s">
        <v>41</v>
      </c>
      <c r="BG551" s="167" t="s">
        <v>116</v>
      </c>
      <c r="BH551" s="167" t="s">
        <v>7369</v>
      </c>
      <c r="BI551" s="167" t="s">
        <v>83</v>
      </c>
      <c r="BJ551" s="167" t="s">
        <v>90</v>
      </c>
      <c r="BK551" s="167" t="s">
        <v>2067</v>
      </c>
      <c r="BL551" s="167" t="s">
        <v>117</v>
      </c>
      <c r="BM551" s="167">
        <v>1</v>
      </c>
    </row>
    <row r="552" spans="54:65" x14ac:dyDescent="0.35">
      <c r="BB552" s="244" t="s">
        <v>5584</v>
      </c>
      <c r="BC552" s="167">
        <v>1298</v>
      </c>
      <c r="BD552" s="223" t="s">
        <v>5078</v>
      </c>
      <c r="BE552" s="167" t="s">
        <v>2899</v>
      </c>
      <c r="BF552" s="167" t="s">
        <v>41</v>
      </c>
      <c r="BG552" s="167" t="s">
        <v>116</v>
      </c>
      <c r="BH552" s="167" t="s">
        <v>7369</v>
      </c>
      <c r="BI552" s="167" t="s">
        <v>83</v>
      </c>
      <c r="BJ552" s="167" t="s">
        <v>90</v>
      </c>
      <c r="BK552" s="167" t="s">
        <v>2067</v>
      </c>
      <c r="BL552" s="167" t="s">
        <v>117</v>
      </c>
      <c r="BM552" s="167">
        <v>1</v>
      </c>
    </row>
    <row r="553" spans="54:65" x14ac:dyDescent="0.35">
      <c r="BB553" s="224" t="s">
        <v>5586</v>
      </c>
      <c r="BC553" s="167">
        <v>1299</v>
      </c>
      <c r="BD553" s="223" t="s">
        <v>5078</v>
      </c>
      <c r="BE553" s="167" t="s">
        <v>2899</v>
      </c>
      <c r="BF553" s="167" t="s">
        <v>41</v>
      </c>
      <c r="BG553" s="167" t="s">
        <v>116</v>
      </c>
      <c r="BH553" s="167" t="s">
        <v>7369</v>
      </c>
      <c r="BI553" s="167" t="s">
        <v>83</v>
      </c>
      <c r="BJ553" s="167" t="s">
        <v>90</v>
      </c>
      <c r="BK553" s="167" t="s">
        <v>2067</v>
      </c>
      <c r="BL553" s="167" t="s">
        <v>117</v>
      </c>
      <c r="BM553" s="167">
        <v>1</v>
      </c>
    </row>
    <row r="554" spans="54:65" x14ac:dyDescent="0.35">
      <c r="BB554" s="224" t="s">
        <v>5588</v>
      </c>
      <c r="BC554" s="167">
        <v>1300</v>
      </c>
      <c r="BD554" s="223" t="s">
        <v>5078</v>
      </c>
      <c r="BE554" s="167" t="s">
        <v>2899</v>
      </c>
      <c r="BF554" s="167" t="s">
        <v>41</v>
      </c>
      <c r="BG554" s="167" t="s">
        <v>116</v>
      </c>
      <c r="BH554" s="167" t="s">
        <v>7369</v>
      </c>
      <c r="BI554" s="167" t="s">
        <v>83</v>
      </c>
      <c r="BJ554" s="167" t="s">
        <v>90</v>
      </c>
      <c r="BK554" s="167" t="s">
        <v>2067</v>
      </c>
      <c r="BL554" s="167" t="s">
        <v>117</v>
      </c>
      <c r="BM554" s="167">
        <v>1</v>
      </c>
    </row>
    <row r="555" spans="54:65" x14ac:dyDescent="0.35">
      <c r="BB555" s="225" t="s">
        <v>5590</v>
      </c>
      <c r="BC555" s="167">
        <v>1301</v>
      </c>
      <c r="BD555" s="223" t="s">
        <v>5078</v>
      </c>
      <c r="BE555" s="167" t="s">
        <v>2899</v>
      </c>
      <c r="BF555" s="167" t="s">
        <v>41</v>
      </c>
      <c r="BG555" s="167" t="s">
        <v>116</v>
      </c>
      <c r="BH555" s="167" t="s">
        <v>7369</v>
      </c>
      <c r="BI555" s="167" t="s">
        <v>83</v>
      </c>
      <c r="BJ555" s="167" t="s">
        <v>90</v>
      </c>
      <c r="BK555" s="167" t="s">
        <v>2067</v>
      </c>
      <c r="BL555" s="167" t="s">
        <v>117</v>
      </c>
      <c r="BM555" s="167">
        <v>1</v>
      </c>
    </row>
    <row r="556" spans="54:65" x14ac:dyDescent="0.35">
      <c r="BB556" s="244" t="s">
        <v>5598</v>
      </c>
      <c r="BC556" s="167">
        <v>1302</v>
      </c>
      <c r="BD556" s="223" t="s">
        <v>5078</v>
      </c>
      <c r="BE556" s="167" t="s">
        <v>2899</v>
      </c>
      <c r="BF556" s="167" t="s">
        <v>41</v>
      </c>
      <c r="BG556" s="167" t="s">
        <v>116</v>
      </c>
      <c r="BH556" s="167" t="s">
        <v>7369</v>
      </c>
      <c r="BI556" s="167" t="s">
        <v>83</v>
      </c>
      <c r="BJ556" s="167" t="s">
        <v>90</v>
      </c>
      <c r="BK556" s="167" t="s">
        <v>2067</v>
      </c>
      <c r="BL556" s="167" t="s">
        <v>117</v>
      </c>
      <c r="BM556" s="167">
        <v>1</v>
      </c>
    </row>
    <row r="557" spans="54:65" x14ac:dyDescent="0.35">
      <c r="BB557" s="244" t="s">
        <v>5592</v>
      </c>
      <c r="BC557" s="167">
        <v>1303</v>
      </c>
      <c r="BD557" s="223" t="s">
        <v>5078</v>
      </c>
      <c r="BE557" s="167" t="s">
        <v>2899</v>
      </c>
      <c r="BF557" s="167" t="s">
        <v>41</v>
      </c>
      <c r="BG557" s="167" t="s">
        <v>116</v>
      </c>
      <c r="BH557" s="167" t="s">
        <v>7369</v>
      </c>
      <c r="BI557" s="167" t="s">
        <v>83</v>
      </c>
      <c r="BJ557" s="167" t="s">
        <v>90</v>
      </c>
      <c r="BK557" s="167" t="s">
        <v>2067</v>
      </c>
      <c r="BL557" s="167" t="s">
        <v>117</v>
      </c>
      <c r="BM557" s="167">
        <v>1</v>
      </c>
    </row>
    <row r="558" spans="54:65" x14ac:dyDescent="0.35">
      <c r="BB558" s="244" t="s">
        <v>5596</v>
      </c>
      <c r="BC558" s="167">
        <v>1304</v>
      </c>
      <c r="BD558" s="223" t="s">
        <v>5078</v>
      </c>
      <c r="BE558" s="167" t="s">
        <v>2899</v>
      </c>
      <c r="BF558" s="167" t="s">
        <v>41</v>
      </c>
      <c r="BG558" s="167" t="s">
        <v>116</v>
      </c>
      <c r="BH558" s="167" t="s">
        <v>7369</v>
      </c>
      <c r="BI558" s="167" t="s">
        <v>83</v>
      </c>
      <c r="BJ558" s="167" t="s">
        <v>90</v>
      </c>
      <c r="BK558" s="167" t="s">
        <v>2067</v>
      </c>
      <c r="BL558" s="167" t="s">
        <v>117</v>
      </c>
      <c r="BM558" s="167">
        <v>1</v>
      </c>
    </row>
    <row r="559" spans="54:65" x14ac:dyDescent="0.35">
      <c r="BB559" s="244" t="s">
        <v>5594</v>
      </c>
      <c r="BC559" s="167">
        <v>1305</v>
      </c>
      <c r="BD559" s="223" t="s">
        <v>5078</v>
      </c>
      <c r="BE559" s="167" t="s">
        <v>2899</v>
      </c>
      <c r="BF559" s="167" t="s">
        <v>41</v>
      </c>
      <c r="BG559" s="167" t="s">
        <v>116</v>
      </c>
      <c r="BH559" s="167" t="s">
        <v>7369</v>
      </c>
      <c r="BI559" s="167" t="s">
        <v>83</v>
      </c>
      <c r="BJ559" s="167" t="s">
        <v>90</v>
      </c>
      <c r="BK559" s="167" t="s">
        <v>2067</v>
      </c>
      <c r="BL559" s="167" t="s">
        <v>117</v>
      </c>
      <c r="BM559" s="167">
        <v>1</v>
      </c>
    </row>
    <row r="560" spans="54:65" x14ac:dyDescent="0.35">
      <c r="BB560" s="50" t="s">
        <v>2373</v>
      </c>
      <c r="BC560" s="167">
        <v>1306</v>
      </c>
      <c r="BD560" s="107" t="s">
        <v>18</v>
      </c>
      <c r="BE560" s="167" t="s">
        <v>2899</v>
      </c>
      <c r="BF560" s="167" t="s">
        <v>41</v>
      </c>
      <c r="BG560" s="167" t="s">
        <v>116</v>
      </c>
      <c r="BH560" s="167" t="s">
        <v>7369</v>
      </c>
      <c r="BI560" s="167" t="s">
        <v>83</v>
      </c>
      <c r="BJ560" s="167" t="s">
        <v>90</v>
      </c>
      <c r="BK560" s="167" t="s">
        <v>2067</v>
      </c>
      <c r="BL560" s="167" t="s">
        <v>117</v>
      </c>
      <c r="BM560" s="167">
        <v>1</v>
      </c>
    </row>
    <row r="561" spans="54:65" x14ac:dyDescent="0.35">
      <c r="BB561" s="50" t="s">
        <v>2375</v>
      </c>
      <c r="BC561" s="167">
        <v>1307</v>
      </c>
      <c r="BD561" s="107" t="s">
        <v>18</v>
      </c>
      <c r="BE561" s="167" t="s">
        <v>2899</v>
      </c>
      <c r="BF561" s="167" t="s">
        <v>41</v>
      </c>
      <c r="BG561" s="167" t="s">
        <v>116</v>
      </c>
      <c r="BH561" s="167" t="s">
        <v>7369</v>
      </c>
      <c r="BI561" s="167" t="s">
        <v>83</v>
      </c>
      <c r="BJ561" s="167" t="s">
        <v>90</v>
      </c>
      <c r="BK561" s="167" t="s">
        <v>2067</v>
      </c>
      <c r="BL561" s="167" t="s">
        <v>117</v>
      </c>
      <c r="BM561" s="167">
        <v>1</v>
      </c>
    </row>
    <row r="562" spans="54:65" x14ac:dyDescent="0.35">
      <c r="BB562" s="50" t="s">
        <v>2377</v>
      </c>
      <c r="BC562" s="167">
        <v>1308</v>
      </c>
      <c r="BD562" s="107" t="s">
        <v>18</v>
      </c>
      <c r="BE562" s="167" t="s">
        <v>2899</v>
      </c>
      <c r="BF562" s="167" t="s">
        <v>41</v>
      </c>
      <c r="BG562" s="167" t="s">
        <v>116</v>
      </c>
      <c r="BH562" s="167" t="s">
        <v>7369</v>
      </c>
      <c r="BI562" s="167" t="s">
        <v>83</v>
      </c>
      <c r="BJ562" s="167" t="s">
        <v>90</v>
      </c>
      <c r="BK562" s="167" t="s">
        <v>2067</v>
      </c>
      <c r="BL562" s="167" t="s">
        <v>117</v>
      </c>
      <c r="BM562" s="167">
        <v>1</v>
      </c>
    </row>
    <row r="563" spans="54:65" x14ac:dyDescent="0.35">
      <c r="BB563" s="50" t="s">
        <v>2379</v>
      </c>
      <c r="BC563" s="167">
        <v>1309</v>
      </c>
      <c r="BD563" s="107" t="s">
        <v>18</v>
      </c>
      <c r="BE563" s="167" t="s">
        <v>2899</v>
      </c>
      <c r="BF563" s="167" t="s">
        <v>41</v>
      </c>
      <c r="BG563" s="167" t="s">
        <v>116</v>
      </c>
      <c r="BH563" s="167" t="s">
        <v>7369</v>
      </c>
      <c r="BI563" s="167" t="s">
        <v>83</v>
      </c>
      <c r="BJ563" s="167" t="s">
        <v>90</v>
      </c>
      <c r="BK563" s="167" t="s">
        <v>2067</v>
      </c>
      <c r="BL563" s="167" t="s">
        <v>117</v>
      </c>
      <c r="BM563" s="167">
        <v>1</v>
      </c>
    </row>
    <row r="564" spans="54:65" x14ac:dyDescent="0.35">
      <c r="BB564" s="50" t="s">
        <v>2381</v>
      </c>
      <c r="BC564" s="167">
        <v>1310</v>
      </c>
      <c r="BD564" s="107" t="s">
        <v>18</v>
      </c>
      <c r="BE564" s="167" t="s">
        <v>2899</v>
      </c>
      <c r="BF564" s="167" t="s">
        <v>41</v>
      </c>
      <c r="BG564" s="167" t="s">
        <v>116</v>
      </c>
      <c r="BH564" s="167" t="s">
        <v>7369</v>
      </c>
      <c r="BI564" s="167" t="s">
        <v>83</v>
      </c>
      <c r="BJ564" s="167" t="s">
        <v>90</v>
      </c>
      <c r="BK564" s="167" t="s">
        <v>2067</v>
      </c>
      <c r="BL564" s="167" t="s">
        <v>117</v>
      </c>
      <c r="BM564" s="167">
        <v>1</v>
      </c>
    </row>
    <row r="565" spans="54:65" x14ac:dyDescent="0.35">
      <c r="BB565" s="50" t="s">
        <v>3625</v>
      </c>
      <c r="BC565" s="167">
        <v>1311</v>
      </c>
      <c r="BD565" s="107" t="s">
        <v>18</v>
      </c>
      <c r="BE565" s="167" t="s">
        <v>2899</v>
      </c>
      <c r="BF565" s="167" t="s">
        <v>41</v>
      </c>
      <c r="BG565" s="167" t="s">
        <v>116</v>
      </c>
      <c r="BH565" s="167" t="s">
        <v>7369</v>
      </c>
      <c r="BI565" s="167" t="s">
        <v>83</v>
      </c>
      <c r="BJ565" s="167" t="s">
        <v>90</v>
      </c>
      <c r="BK565" s="167" t="s">
        <v>2067</v>
      </c>
      <c r="BL565" s="167" t="s">
        <v>117</v>
      </c>
      <c r="BM565" s="167">
        <v>1</v>
      </c>
    </row>
    <row r="566" spans="54:65" x14ac:dyDescent="0.35">
      <c r="BB566" s="50" t="s">
        <v>2383</v>
      </c>
      <c r="BC566" s="167">
        <v>1312</v>
      </c>
      <c r="BD566" s="107" t="s">
        <v>18</v>
      </c>
      <c r="BE566" s="167" t="s">
        <v>2899</v>
      </c>
      <c r="BF566" s="167" t="s">
        <v>41</v>
      </c>
      <c r="BG566" s="167" t="s">
        <v>116</v>
      </c>
      <c r="BH566" s="167" t="s">
        <v>7369</v>
      </c>
      <c r="BI566" s="167" t="s">
        <v>83</v>
      </c>
      <c r="BJ566" s="167" t="s">
        <v>90</v>
      </c>
      <c r="BK566" s="167" t="s">
        <v>2067</v>
      </c>
      <c r="BL566" s="167" t="s">
        <v>117</v>
      </c>
      <c r="BM566" s="167">
        <v>1</v>
      </c>
    </row>
    <row r="567" spans="54:65" x14ac:dyDescent="0.35">
      <c r="BB567" s="50" t="s">
        <v>2387</v>
      </c>
      <c r="BC567" s="167">
        <v>1313</v>
      </c>
      <c r="BD567" s="107" t="s">
        <v>18</v>
      </c>
      <c r="BE567" s="167" t="s">
        <v>2899</v>
      </c>
      <c r="BF567" s="167" t="s">
        <v>41</v>
      </c>
      <c r="BG567" s="167" t="s">
        <v>116</v>
      </c>
      <c r="BH567" s="167" t="s">
        <v>7369</v>
      </c>
      <c r="BI567" s="167" t="s">
        <v>83</v>
      </c>
      <c r="BJ567" s="167" t="s">
        <v>90</v>
      </c>
      <c r="BK567" s="167" t="s">
        <v>2067</v>
      </c>
      <c r="BL567" s="167" t="s">
        <v>117</v>
      </c>
      <c r="BM567" s="167">
        <v>1</v>
      </c>
    </row>
    <row r="568" spans="54:65" x14ac:dyDescent="0.35">
      <c r="BB568" s="50" t="s">
        <v>2385</v>
      </c>
      <c r="BC568" s="167">
        <v>1314</v>
      </c>
      <c r="BD568" s="107" t="s">
        <v>18</v>
      </c>
      <c r="BE568" s="167" t="s">
        <v>2899</v>
      </c>
      <c r="BF568" s="167" t="s">
        <v>41</v>
      </c>
      <c r="BG568" s="167" t="s">
        <v>116</v>
      </c>
      <c r="BH568" s="167" t="s">
        <v>7369</v>
      </c>
      <c r="BI568" s="167" t="s">
        <v>83</v>
      </c>
      <c r="BJ568" s="167" t="s">
        <v>90</v>
      </c>
      <c r="BK568" s="167" t="s">
        <v>2067</v>
      </c>
      <c r="BL568" s="167" t="s">
        <v>117</v>
      </c>
      <c r="BM568" s="167">
        <v>1</v>
      </c>
    </row>
    <row r="569" spans="54:65" x14ac:dyDescent="0.35">
      <c r="BB569" s="50" t="s">
        <v>2389</v>
      </c>
      <c r="BC569" s="167">
        <v>1315</v>
      </c>
      <c r="BD569" s="107" t="s">
        <v>31</v>
      </c>
      <c r="BE569" s="167" t="s">
        <v>2899</v>
      </c>
      <c r="BF569" s="167" t="s">
        <v>41</v>
      </c>
      <c r="BG569" s="167" t="s">
        <v>116</v>
      </c>
      <c r="BH569" s="167" t="s">
        <v>7369</v>
      </c>
      <c r="BI569" s="167" t="s">
        <v>83</v>
      </c>
      <c r="BJ569" s="167" t="s">
        <v>90</v>
      </c>
      <c r="BK569" s="167" t="s">
        <v>2067</v>
      </c>
      <c r="BL569" s="167" t="s">
        <v>117</v>
      </c>
      <c r="BM569" s="167">
        <v>1</v>
      </c>
    </row>
    <row r="570" spans="54:65" x14ac:dyDescent="0.35">
      <c r="BB570" s="50" t="s">
        <v>2391</v>
      </c>
      <c r="BC570" s="167">
        <v>1316</v>
      </c>
      <c r="BD570" s="107" t="s">
        <v>31</v>
      </c>
      <c r="BE570" s="167" t="s">
        <v>2899</v>
      </c>
      <c r="BF570" s="167" t="s">
        <v>41</v>
      </c>
      <c r="BG570" s="167" t="s">
        <v>116</v>
      </c>
      <c r="BH570" s="167" t="s">
        <v>7369</v>
      </c>
      <c r="BI570" s="167" t="s">
        <v>83</v>
      </c>
      <c r="BJ570" s="167" t="s">
        <v>90</v>
      </c>
      <c r="BK570" s="167" t="s">
        <v>2067</v>
      </c>
      <c r="BL570" s="167" t="s">
        <v>117</v>
      </c>
      <c r="BM570" s="167">
        <v>1</v>
      </c>
    </row>
    <row r="571" spans="54:65" x14ac:dyDescent="0.35">
      <c r="BB571" s="50" t="s">
        <v>2395</v>
      </c>
      <c r="BC571" s="167">
        <v>1317</v>
      </c>
      <c r="BD571" s="107" t="s">
        <v>31</v>
      </c>
      <c r="BE571" s="167" t="s">
        <v>2899</v>
      </c>
      <c r="BF571" s="167" t="s">
        <v>41</v>
      </c>
      <c r="BG571" s="167" t="s">
        <v>116</v>
      </c>
      <c r="BH571" s="167" t="s">
        <v>7369</v>
      </c>
      <c r="BI571" s="167" t="s">
        <v>83</v>
      </c>
      <c r="BJ571" s="167" t="s">
        <v>90</v>
      </c>
      <c r="BK571" s="167" t="s">
        <v>2067</v>
      </c>
      <c r="BL571" s="167" t="s">
        <v>117</v>
      </c>
      <c r="BM571" s="167">
        <v>1</v>
      </c>
    </row>
    <row r="572" spans="54:65" x14ac:dyDescent="0.35">
      <c r="BB572" s="50" t="s">
        <v>3656</v>
      </c>
      <c r="BC572" s="167">
        <v>1318</v>
      </c>
      <c r="BD572" s="107" t="s">
        <v>22</v>
      </c>
      <c r="BE572" s="167" t="s">
        <v>2899</v>
      </c>
      <c r="BF572" s="167" t="s">
        <v>41</v>
      </c>
      <c r="BG572" s="167" t="s">
        <v>116</v>
      </c>
      <c r="BH572" s="167" t="s">
        <v>7369</v>
      </c>
      <c r="BI572" s="167" t="s">
        <v>83</v>
      </c>
      <c r="BJ572" s="167" t="s">
        <v>90</v>
      </c>
      <c r="BK572" s="167" t="s">
        <v>2067</v>
      </c>
      <c r="BL572" s="167" t="s">
        <v>117</v>
      </c>
      <c r="BM572" s="167">
        <v>1</v>
      </c>
    </row>
    <row r="573" spans="54:65" x14ac:dyDescent="0.35">
      <c r="BB573" s="50" t="s">
        <v>3676</v>
      </c>
      <c r="BC573" s="167">
        <v>1319</v>
      </c>
      <c r="BD573" s="107" t="s">
        <v>22</v>
      </c>
      <c r="BE573" s="167" t="s">
        <v>2899</v>
      </c>
      <c r="BF573" s="167" t="s">
        <v>41</v>
      </c>
      <c r="BG573" s="167" t="s">
        <v>116</v>
      </c>
      <c r="BH573" s="167" t="s">
        <v>7369</v>
      </c>
      <c r="BI573" s="167" t="s">
        <v>83</v>
      </c>
      <c r="BJ573" s="167" t="s">
        <v>90</v>
      </c>
      <c r="BK573" s="167" t="s">
        <v>2067</v>
      </c>
      <c r="BL573" s="167" t="s">
        <v>117</v>
      </c>
      <c r="BM573" s="167">
        <v>1</v>
      </c>
    </row>
    <row r="574" spans="54:65" x14ac:dyDescent="0.35">
      <c r="BB574" s="50" t="s">
        <v>3607</v>
      </c>
      <c r="BC574" s="167">
        <v>1320</v>
      </c>
      <c r="BD574" s="107" t="s">
        <v>22</v>
      </c>
      <c r="BE574" s="167" t="s">
        <v>2899</v>
      </c>
      <c r="BF574" s="167" t="s">
        <v>41</v>
      </c>
      <c r="BG574" s="167" t="s">
        <v>116</v>
      </c>
      <c r="BH574" s="167" t="s">
        <v>7369</v>
      </c>
      <c r="BI574" s="167" t="s">
        <v>83</v>
      </c>
      <c r="BJ574" s="167" t="s">
        <v>90</v>
      </c>
      <c r="BK574" s="167" t="s">
        <v>2067</v>
      </c>
      <c r="BL574" s="167" t="s">
        <v>117</v>
      </c>
      <c r="BM574" s="167">
        <v>1</v>
      </c>
    </row>
    <row r="575" spans="54:65" x14ac:dyDescent="0.35">
      <c r="BB575" s="50" t="s">
        <v>2397</v>
      </c>
      <c r="BC575" s="167">
        <v>1321</v>
      </c>
      <c r="BD575" s="107" t="s">
        <v>22</v>
      </c>
      <c r="BE575" s="167" t="s">
        <v>2899</v>
      </c>
      <c r="BF575" s="167" t="s">
        <v>41</v>
      </c>
      <c r="BG575" s="167" t="s">
        <v>116</v>
      </c>
      <c r="BH575" s="167" t="s">
        <v>7369</v>
      </c>
      <c r="BI575" s="167" t="s">
        <v>83</v>
      </c>
      <c r="BJ575" s="167" t="s">
        <v>90</v>
      </c>
      <c r="BK575" s="167" t="s">
        <v>2067</v>
      </c>
      <c r="BL575" s="167" t="s">
        <v>117</v>
      </c>
      <c r="BM575" s="167">
        <v>1</v>
      </c>
    </row>
    <row r="576" spans="54:65" x14ac:dyDescent="0.35">
      <c r="BB576" s="50" t="s">
        <v>2399</v>
      </c>
      <c r="BC576" s="167">
        <v>1322</v>
      </c>
      <c r="BD576" s="107" t="s">
        <v>22</v>
      </c>
      <c r="BE576" s="167" t="s">
        <v>2899</v>
      </c>
      <c r="BF576" s="167" t="s">
        <v>41</v>
      </c>
      <c r="BG576" s="167" t="s">
        <v>116</v>
      </c>
      <c r="BH576" s="167" t="s">
        <v>7369</v>
      </c>
      <c r="BI576" s="167" t="s">
        <v>83</v>
      </c>
      <c r="BJ576" s="167" t="s">
        <v>90</v>
      </c>
      <c r="BK576" s="167" t="s">
        <v>2067</v>
      </c>
      <c r="BL576" s="167" t="s">
        <v>117</v>
      </c>
      <c r="BM576" s="167">
        <v>1</v>
      </c>
    </row>
    <row r="577" spans="54:65" x14ac:dyDescent="0.35">
      <c r="BB577" s="50" t="s">
        <v>3639</v>
      </c>
      <c r="BC577" s="167">
        <v>1323</v>
      </c>
      <c r="BD577" s="107" t="s">
        <v>22</v>
      </c>
      <c r="BE577" s="167" t="s">
        <v>2899</v>
      </c>
      <c r="BF577" s="167" t="s">
        <v>41</v>
      </c>
      <c r="BG577" s="167" t="s">
        <v>116</v>
      </c>
      <c r="BH577" s="167" t="s">
        <v>7369</v>
      </c>
      <c r="BI577" s="167" t="s">
        <v>83</v>
      </c>
      <c r="BJ577" s="167" t="s">
        <v>90</v>
      </c>
      <c r="BK577" s="167" t="s">
        <v>2067</v>
      </c>
      <c r="BL577" s="167" t="s">
        <v>117</v>
      </c>
      <c r="BM577" s="167">
        <v>1</v>
      </c>
    </row>
    <row r="578" spans="54:65" x14ac:dyDescent="0.35">
      <c r="BB578" s="214" t="s">
        <v>2401</v>
      </c>
      <c r="BC578" s="167">
        <v>1324</v>
      </c>
      <c r="BD578" s="107" t="s">
        <v>22</v>
      </c>
      <c r="BE578" s="167" t="s">
        <v>2899</v>
      </c>
      <c r="BF578" s="167" t="s">
        <v>41</v>
      </c>
      <c r="BG578" s="167" t="s">
        <v>116</v>
      </c>
      <c r="BH578" s="167" t="s">
        <v>7369</v>
      </c>
      <c r="BI578" s="167" t="s">
        <v>83</v>
      </c>
      <c r="BJ578" s="167" t="s">
        <v>90</v>
      </c>
      <c r="BK578" s="167" t="s">
        <v>2067</v>
      </c>
      <c r="BL578" s="167" t="s">
        <v>117</v>
      </c>
      <c r="BM578" s="167">
        <v>1</v>
      </c>
    </row>
    <row r="579" spans="54:65" x14ac:dyDescent="0.35">
      <c r="BB579" s="213" t="s">
        <v>3652</v>
      </c>
      <c r="BC579" s="167">
        <v>1325</v>
      </c>
      <c r="BD579" s="107" t="s">
        <v>22</v>
      </c>
      <c r="BE579" s="167" t="s">
        <v>2899</v>
      </c>
      <c r="BF579" s="167" t="s">
        <v>41</v>
      </c>
      <c r="BG579" s="167" t="s">
        <v>116</v>
      </c>
      <c r="BH579" s="167" t="s">
        <v>7369</v>
      </c>
      <c r="BI579" s="167" t="s">
        <v>83</v>
      </c>
      <c r="BJ579" s="167" t="s">
        <v>90</v>
      </c>
      <c r="BK579" s="167" t="s">
        <v>2067</v>
      </c>
      <c r="BL579" s="167" t="s">
        <v>117</v>
      </c>
      <c r="BM579" s="167">
        <v>1</v>
      </c>
    </row>
    <row r="580" spans="54:65" x14ac:dyDescent="0.35">
      <c r="BB580" s="50" t="s">
        <v>2403</v>
      </c>
      <c r="BC580" s="167">
        <v>1326</v>
      </c>
      <c r="BD580" s="107" t="s">
        <v>22</v>
      </c>
      <c r="BE580" s="167" t="s">
        <v>2899</v>
      </c>
      <c r="BF580" s="167" t="s">
        <v>41</v>
      </c>
      <c r="BG580" s="167" t="s">
        <v>116</v>
      </c>
      <c r="BH580" s="167" t="s">
        <v>7369</v>
      </c>
      <c r="BI580" s="167" t="s">
        <v>83</v>
      </c>
      <c r="BJ580" s="167" t="s">
        <v>90</v>
      </c>
      <c r="BK580" s="167" t="s">
        <v>2067</v>
      </c>
      <c r="BL580" s="167" t="s">
        <v>117</v>
      </c>
      <c r="BM580" s="167">
        <v>1</v>
      </c>
    </row>
    <row r="581" spans="54:65" x14ac:dyDescent="0.35">
      <c r="BB581" s="213" t="s">
        <v>2405</v>
      </c>
      <c r="BC581" s="167">
        <v>1327</v>
      </c>
      <c r="BD581" s="107" t="s">
        <v>22</v>
      </c>
      <c r="BE581" s="167" t="s">
        <v>2899</v>
      </c>
      <c r="BF581" s="167" t="s">
        <v>41</v>
      </c>
      <c r="BG581" s="167" t="s">
        <v>116</v>
      </c>
      <c r="BH581" s="167" t="s">
        <v>7369</v>
      </c>
      <c r="BI581" s="167" t="s">
        <v>83</v>
      </c>
      <c r="BJ581" s="167" t="s">
        <v>90</v>
      </c>
      <c r="BK581" s="167" t="s">
        <v>2067</v>
      </c>
      <c r="BL581" s="167" t="s">
        <v>117</v>
      </c>
      <c r="BM581" s="167">
        <v>1</v>
      </c>
    </row>
    <row r="582" spans="54:65" x14ac:dyDescent="0.35">
      <c r="BB582" s="50" t="s">
        <v>3632</v>
      </c>
      <c r="BC582" s="167">
        <v>1328</v>
      </c>
      <c r="BD582" s="107" t="s">
        <v>22</v>
      </c>
      <c r="BE582" s="167" t="s">
        <v>2899</v>
      </c>
      <c r="BF582" s="167" t="s">
        <v>41</v>
      </c>
      <c r="BG582" s="167" t="s">
        <v>116</v>
      </c>
      <c r="BH582" s="167" t="s">
        <v>7369</v>
      </c>
      <c r="BI582" s="167" t="s">
        <v>83</v>
      </c>
      <c r="BJ582" s="167" t="s">
        <v>90</v>
      </c>
      <c r="BK582" s="167" t="s">
        <v>2067</v>
      </c>
      <c r="BL582" s="167" t="s">
        <v>117</v>
      </c>
      <c r="BM582" s="167">
        <v>1</v>
      </c>
    </row>
    <row r="583" spans="54:65" x14ac:dyDescent="0.35">
      <c r="BB583" s="213" t="s">
        <v>2407</v>
      </c>
      <c r="BC583" s="167">
        <v>1329</v>
      </c>
      <c r="BD583" s="107" t="s">
        <v>17</v>
      </c>
      <c r="BE583" s="167" t="s">
        <v>2899</v>
      </c>
      <c r="BF583" s="167" t="s">
        <v>41</v>
      </c>
      <c r="BG583" s="167" t="s">
        <v>116</v>
      </c>
      <c r="BH583" s="167" t="s">
        <v>7369</v>
      </c>
      <c r="BI583" s="167" t="s">
        <v>83</v>
      </c>
      <c r="BJ583" s="167" t="s">
        <v>90</v>
      </c>
      <c r="BK583" s="167" t="s">
        <v>2067</v>
      </c>
      <c r="BL583" s="167" t="s">
        <v>117</v>
      </c>
      <c r="BM583" s="167">
        <v>1</v>
      </c>
    </row>
    <row r="584" spans="54:65" x14ac:dyDescent="0.35">
      <c r="BB584" s="50" t="s">
        <v>2409</v>
      </c>
      <c r="BC584" s="167">
        <v>1330</v>
      </c>
      <c r="BD584" s="107" t="s">
        <v>17</v>
      </c>
      <c r="BE584" s="167" t="s">
        <v>2899</v>
      </c>
      <c r="BF584" s="167" t="s">
        <v>41</v>
      </c>
      <c r="BG584" s="167" t="s">
        <v>116</v>
      </c>
      <c r="BH584" s="167" t="s">
        <v>7369</v>
      </c>
      <c r="BI584" s="167" t="s">
        <v>83</v>
      </c>
      <c r="BJ584" s="167" t="s">
        <v>90</v>
      </c>
      <c r="BK584" s="167" t="s">
        <v>2067</v>
      </c>
      <c r="BL584" s="167" t="s">
        <v>117</v>
      </c>
      <c r="BM584" s="167">
        <v>1</v>
      </c>
    </row>
    <row r="585" spans="54:65" x14ac:dyDescent="0.35">
      <c r="BB585" s="213" t="s">
        <v>2411</v>
      </c>
      <c r="BC585" s="167">
        <v>1331</v>
      </c>
      <c r="BD585" s="107" t="s">
        <v>17</v>
      </c>
      <c r="BE585" s="167" t="s">
        <v>2899</v>
      </c>
      <c r="BF585" s="167" t="s">
        <v>41</v>
      </c>
      <c r="BG585" s="167" t="s">
        <v>116</v>
      </c>
      <c r="BH585" s="167" t="s">
        <v>7369</v>
      </c>
      <c r="BI585" s="167" t="s">
        <v>83</v>
      </c>
      <c r="BJ585" s="167" t="s">
        <v>90</v>
      </c>
      <c r="BK585" s="167" t="s">
        <v>2067</v>
      </c>
      <c r="BL585" s="167" t="s">
        <v>117</v>
      </c>
      <c r="BM585" s="167">
        <v>1</v>
      </c>
    </row>
    <row r="586" spans="54:65" x14ac:dyDescent="0.35">
      <c r="BB586" s="50" t="s">
        <v>2413</v>
      </c>
      <c r="BC586" s="167">
        <v>1332</v>
      </c>
      <c r="BD586" s="107" t="s">
        <v>17</v>
      </c>
      <c r="BE586" s="167" t="s">
        <v>2899</v>
      </c>
      <c r="BF586" s="167" t="s">
        <v>41</v>
      </c>
      <c r="BG586" s="167" t="s">
        <v>116</v>
      </c>
      <c r="BH586" s="167" t="s">
        <v>7369</v>
      </c>
      <c r="BI586" s="167" t="s">
        <v>83</v>
      </c>
      <c r="BJ586" s="167" t="s">
        <v>90</v>
      </c>
      <c r="BK586" s="167" t="s">
        <v>2067</v>
      </c>
      <c r="BL586" s="167" t="s">
        <v>117</v>
      </c>
      <c r="BM586" s="167">
        <v>1</v>
      </c>
    </row>
    <row r="587" spans="54:65" x14ac:dyDescent="0.35">
      <c r="BB587" s="213" t="s">
        <v>2415</v>
      </c>
      <c r="BC587" s="167">
        <v>1333</v>
      </c>
      <c r="BD587" s="107" t="s">
        <v>17</v>
      </c>
      <c r="BE587" s="167" t="s">
        <v>2899</v>
      </c>
      <c r="BF587" s="167" t="s">
        <v>41</v>
      </c>
      <c r="BG587" s="167" t="s">
        <v>116</v>
      </c>
      <c r="BH587" s="167" t="s">
        <v>7369</v>
      </c>
      <c r="BI587" s="167" t="s">
        <v>83</v>
      </c>
      <c r="BJ587" s="167" t="s">
        <v>90</v>
      </c>
      <c r="BK587" s="167" t="s">
        <v>2067</v>
      </c>
      <c r="BL587" s="167" t="s">
        <v>117</v>
      </c>
      <c r="BM587" s="167">
        <v>1</v>
      </c>
    </row>
    <row r="588" spans="54:65" x14ac:dyDescent="0.35">
      <c r="BB588" s="50" t="s">
        <v>2417</v>
      </c>
      <c r="BC588" s="167">
        <v>1334</v>
      </c>
      <c r="BD588" s="107" t="s">
        <v>17</v>
      </c>
      <c r="BE588" s="167" t="s">
        <v>2899</v>
      </c>
      <c r="BF588" s="167" t="s">
        <v>41</v>
      </c>
      <c r="BG588" s="167" t="s">
        <v>116</v>
      </c>
      <c r="BH588" s="167" t="s">
        <v>7369</v>
      </c>
      <c r="BI588" s="167" t="s">
        <v>83</v>
      </c>
      <c r="BJ588" s="167" t="s">
        <v>90</v>
      </c>
      <c r="BK588" s="167" t="s">
        <v>2067</v>
      </c>
      <c r="BL588" s="167" t="s">
        <v>117</v>
      </c>
      <c r="BM588" s="167">
        <v>1</v>
      </c>
    </row>
    <row r="589" spans="54:65" x14ac:dyDescent="0.35">
      <c r="BB589" s="213" t="s">
        <v>2419</v>
      </c>
      <c r="BC589" s="167">
        <v>1335</v>
      </c>
      <c r="BD589" s="107" t="s">
        <v>17</v>
      </c>
      <c r="BE589" s="167" t="s">
        <v>2899</v>
      </c>
      <c r="BF589" s="167" t="s">
        <v>41</v>
      </c>
      <c r="BG589" s="167" t="s">
        <v>116</v>
      </c>
      <c r="BH589" s="167" t="s">
        <v>7369</v>
      </c>
      <c r="BI589" s="167" t="s">
        <v>83</v>
      </c>
      <c r="BJ589" s="167" t="s">
        <v>90</v>
      </c>
      <c r="BK589" s="167" t="s">
        <v>2067</v>
      </c>
      <c r="BL589" s="167" t="s">
        <v>117</v>
      </c>
      <c r="BM589" s="167">
        <v>1</v>
      </c>
    </row>
    <row r="590" spans="54:65" x14ac:dyDescent="0.35">
      <c r="BB590" s="50" t="s">
        <v>3901</v>
      </c>
      <c r="BC590" s="167">
        <v>1336</v>
      </c>
      <c r="BD590" s="107" t="s">
        <v>17</v>
      </c>
      <c r="BE590" s="167" t="s">
        <v>2899</v>
      </c>
      <c r="BF590" s="167" t="s">
        <v>41</v>
      </c>
      <c r="BG590" s="167" t="s">
        <v>116</v>
      </c>
      <c r="BH590" s="167" t="s">
        <v>7369</v>
      </c>
      <c r="BI590" s="167" t="s">
        <v>83</v>
      </c>
      <c r="BJ590" s="167" t="s">
        <v>90</v>
      </c>
      <c r="BK590" s="167" t="s">
        <v>2067</v>
      </c>
      <c r="BL590" s="167" t="s">
        <v>117</v>
      </c>
      <c r="BM590" s="167">
        <v>1</v>
      </c>
    </row>
    <row r="591" spans="54:65" x14ac:dyDescent="0.35">
      <c r="BB591" s="213" t="s">
        <v>3654</v>
      </c>
      <c r="BC591" s="167">
        <v>1337</v>
      </c>
      <c r="BD591" s="107" t="s">
        <v>17</v>
      </c>
      <c r="BE591" s="167" t="s">
        <v>2899</v>
      </c>
      <c r="BF591" s="167" t="s">
        <v>41</v>
      </c>
      <c r="BG591" s="167" t="s">
        <v>116</v>
      </c>
      <c r="BH591" s="167" t="s">
        <v>7369</v>
      </c>
      <c r="BI591" s="167" t="s">
        <v>83</v>
      </c>
      <c r="BJ591" s="167" t="s">
        <v>90</v>
      </c>
      <c r="BK591" s="167" t="s">
        <v>2067</v>
      </c>
      <c r="BL591" s="167" t="s">
        <v>117</v>
      </c>
      <c r="BM591" s="167">
        <v>1</v>
      </c>
    </row>
    <row r="592" spans="54:65" x14ac:dyDescent="0.35">
      <c r="BB592" s="50" t="s">
        <v>2423</v>
      </c>
      <c r="BC592" s="167">
        <v>1338</v>
      </c>
      <c r="BD592" s="107" t="s">
        <v>17</v>
      </c>
      <c r="BE592" s="167" t="s">
        <v>2899</v>
      </c>
      <c r="BF592" s="167" t="s">
        <v>41</v>
      </c>
      <c r="BG592" s="167" t="s">
        <v>116</v>
      </c>
      <c r="BH592" s="167" t="s">
        <v>7369</v>
      </c>
      <c r="BI592" s="167" t="s">
        <v>83</v>
      </c>
      <c r="BJ592" s="167" t="s">
        <v>90</v>
      </c>
      <c r="BK592" s="167" t="s">
        <v>2067</v>
      </c>
      <c r="BL592" s="167" t="s">
        <v>117</v>
      </c>
      <c r="BM592" s="167">
        <v>1</v>
      </c>
    </row>
    <row r="593" spans="54:65" x14ac:dyDescent="0.35">
      <c r="BB593" s="213" t="s">
        <v>2425</v>
      </c>
      <c r="BC593" s="167">
        <v>1339</v>
      </c>
      <c r="BD593" s="107" t="s">
        <v>17</v>
      </c>
      <c r="BE593" s="167" t="s">
        <v>2899</v>
      </c>
      <c r="BF593" s="167" t="s">
        <v>41</v>
      </c>
      <c r="BG593" s="167" t="s">
        <v>116</v>
      </c>
      <c r="BH593" s="167" t="s">
        <v>7369</v>
      </c>
      <c r="BI593" s="167" t="s">
        <v>83</v>
      </c>
      <c r="BJ593" s="167" t="s">
        <v>90</v>
      </c>
      <c r="BK593" s="167" t="s">
        <v>2067</v>
      </c>
      <c r="BL593" s="167" t="s">
        <v>117</v>
      </c>
      <c r="BM593" s="167">
        <v>1</v>
      </c>
    </row>
    <row r="594" spans="54:65" x14ac:dyDescent="0.35">
      <c r="BB594" s="50" t="s">
        <v>2427</v>
      </c>
      <c r="BC594" s="167">
        <v>1340</v>
      </c>
      <c r="BD594" s="107" t="s">
        <v>17</v>
      </c>
      <c r="BE594" s="167" t="s">
        <v>2899</v>
      </c>
      <c r="BF594" s="167" t="s">
        <v>41</v>
      </c>
      <c r="BG594" s="167" t="s">
        <v>116</v>
      </c>
      <c r="BH594" s="167" t="s">
        <v>7369</v>
      </c>
      <c r="BI594" s="167" t="s">
        <v>83</v>
      </c>
      <c r="BJ594" s="167" t="s">
        <v>90</v>
      </c>
      <c r="BK594" s="167" t="s">
        <v>2067</v>
      </c>
      <c r="BL594" s="167" t="s">
        <v>117</v>
      </c>
      <c r="BM594" s="167">
        <v>1</v>
      </c>
    </row>
    <row r="595" spans="54:65" x14ac:dyDescent="0.35">
      <c r="BB595" s="213" t="s">
        <v>2429</v>
      </c>
      <c r="BC595" s="167">
        <v>1341</v>
      </c>
      <c r="BD595" s="107" t="s">
        <v>17</v>
      </c>
      <c r="BE595" s="167" t="s">
        <v>2899</v>
      </c>
      <c r="BF595" s="167" t="s">
        <v>41</v>
      </c>
      <c r="BG595" s="167" t="s">
        <v>116</v>
      </c>
      <c r="BH595" s="167" t="s">
        <v>7369</v>
      </c>
      <c r="BI595" s="167" t="s">
        <v>83</v>
      </c>
      <c r="BJ595" s="167" t="s">
        <v>90</v>
      </c>
      <c r="BK595" s="167" t="s">
        <v>2067</v>
      </c>
      <c r="BL595" s="167" t="s">
        <v>117</v>
      </c>
      <c r="BM595" s="167">
        <v>1</v>
      </c>
    </row>
    <row r="596" spans="54:65" x14ac:dyDescent="0.35">
      <c r="BB596" s="50" t="s">
        <v>5648</v>
      </c>
      <c r="BC596" s="167">
        <v>1342</v>
      </c>
      <c r="BD596" s="107" t="s">
        <v>5082</v>
      </c>
      <c r="BE596" s="167" t="s">
        <v>2899</v>
      </c>
      <c r="BF596" s="167" t="s">
        <v>41</v>
      </c>
      <c r="BG596" s="167" t="s">
        <v>116</v>
      </c>
      <c r="BH596" s="167" t="s">
        <v>7369</v>
      </c>
      <c r="BI596" s="167" t="s">
        <v>83</v>
      </c>
      <c r="BJ596" s="167" t="s">
        <v>90</v>
      </c>
      <c r="BK596" s="167" t="s">
        <v>2067</v>
      </c>
      <c r="BL596" s="167" t="s">
        <v>117</v>
      </c>
      <c r="BM596" s="167">
        <v>1</v>
      </c>
    </row>
    <row r="597" spans="54:65" x14ac:dyDescent="0.35">
      <c r="BB597" s="213" t="s">
        <v>5650</v>
      </c>
      <c r="BC597" s="167">
        <v>1343</v>
      </c>
      <c r="BD597" s="107" t="s">
        <v>5082</v>
      </c>
      <c r="BE597" s="167" t="s">
        <v>2899</v>
      </c>
      <c r="BF597" s="167" t="s">
        <v>41</v>
      </c>
      <c r="BG597" s="167" t="s">
        <v>116</v>
      </c>
      <c r="BH597" s="167" t="s">
        <v>7369</v>
      </c>
      <c r="BI597" s="167" t="s">
        <v>83</v>
      </c>
      <c r="BJ597" s="167" t="s">
        <v>90</v>
      </c>
      <c r="BK597" s="167" t="s">
        <v>2067</v>
      </c>
      <c r="BL597" s="167" t="s">
        <v>117</v>
      </c>
      <c r="BM597" s="167">
        <v>1</v>
      </c>
    </row>
    <row r="598" spans="54:65" x14ac:dyDescent="0.35">
      <c r="BB598" s="50" t="s">
        <v>5652</v>
      </c>
      <c r="BC598" s="167">
        <v>1344</v>
      </c>
      <c r="BD598" s="107" t="s">
        <v>5082</v>
      </c>
      <c r="BE598" s="167" t="s">
        <v>2899</v>
      </c>
      <c r="BF598" s="167" t="s">
        <v>41</v>
      </c>
      <c r="BG598" s="167" t="s">
        <v>116</v>
      </c>
      <c r="BH598" s="167" t="s">
        <v>7369</v>
      </c>
      <c r="BI598" s="167" t="s">
        <v>83</v>
      </c>
      <c r="BJ598" s="167" t="s">
        <v>90</v>
      </c>
      <c r="BK598" s="167" t="s">
        <v>2067</v>
      </c>
      <c r="BL598" s="167" t="s">
        <v>117</v>
      </c>
      <c r="BM598" s="167">
        <v>1</v>
      </c>
    </row>
    <row r="599" spans="54:65" x14ac:dyDescent="0.35">
      <c r="BB599" s="213" t="s">
        <v>5654</v>
      </c>
      <c r="BC599" s="167">
        <v>1345</v>
      </c>
      <c r="BD599" s="107" t="s">
        <v>5082</v>
      </c>
      <c r="BE599" s="167" t="s">
        <v>2899</v>
      </c>
      <c r="BF599" s="167" t="s">
        <v>41</v>
      </c>
      <c r="BG599" s="167" t="s">
        <v>116</v>
      </c>
      <c r="BH599" s="167" t="s">
        <v>7369</v>
      </c>
      <c r="BI599" s="167" t="s">
        <v>83</v>
      </c>
      <c r="BJ599" s="167" t="s">
        <v>90</v>
      </c>
      <c r="BK599" s="167" t="s">
        <v>2067</v>
      </c>
      <c r="BL599" s="167" t="s">
        <v>117</v>
      </c>
      <c r="BM599" s="167">
        <v>1</v>
      </c>
    </row>
    <row r="600" spans="54:65" x14ac:dyDescent="0.35">
      <c r="BB600" s="341" t="s">
        <v>5661</v>
      </c>
      <c r="BC600" s="167">
        <v>1346</v>
      </c>
      <c r="BD600" s="107" t="s">
        <v>5082</v>
      </c>
      <c r="BE600" s="167" t="s">
        <v>2899</v>
      </c>
      <c r="BF600" s="167" t="s">
        <v>41</v>
      </c>
      <c r="BG600" s="167" t="s">
        <v>116</v>
      </c>
      <c r="BH600" s="167" t="s">
        <v>7369</v>
      </c>
      <c r="BI600" s="167" t="s">
        <v>83</v>
      </c>
      <c r="BJ600" s="167" t="s">
        <v>90</v>
      </c>
      <c r="BK600" s="167" t="s">
        <v>2067</v>
      </c>
      <c r="BL600" s="167" t="s">
        <v>117</v>
      </c>
      <c r="BM600" s="167">
        <v>1</v>
      </c>
    </row>
    <row r="601" spans="54:65" x14ac:dyDescent="0.35">
      <c r="BB601" s="341" t="s">
        <v>2431</v>
      </c>
      <c r="BC601" s="167">
        <v>1347</v>
      </c>
      <c r="BD601" s="107" t="s">
        <v>15</v>
      </c>
      <c r="BE601" s="167" t="s">
        <v>2899</v>
      </c>
      <c r="BF601" s="167" t="s">
        <v>41</v>
      </c>
      <c r="BG601" s="167" t="s">
        <v>116</v>
      </c>
      <c r="BH601" s="167" t="s">
        <v>7369</v>
      </c>
      <c r="BI601" s="167" t="s">
        <v>83</v>
      </c>
      <c r="BJ601" s="167" t="s">
        <v>90</v>
      </c>
      <c r="BK601" s="167" t="s">
        <v>2067</v>
      </c>
      <c r="BL601" s="167" t="s">
        <v>117</v>
      </c>
      <c r="BM601" s="167">
        <v>1</v>
      </c>
    </row>
    <row r="602" spans="54:65" x14ac:dyDescent="0.35">
      <c r="BB602" s="214" t="s">
        <v>2433</v>
      </c>
      <c r="BC602" s="167">
        <v>1348</v>
      </c>
      <c r="BD602" s="107" t="s">
        <v>15</v>
      </c>
      <c r="BE602" s="167" t="s">
        <v>2899</v>
      </c>
      <c r="BF602" s="167" t="s">
        <v>41</v>
      </c>
      <c r="BG602" s="167" t="s">
        <v>116</v>
      </c>
      <c r="BH602" s="167" t="s">
        <v>7369</v>
      </c>
      <c r="BI602" s="167" t="s">
        <v>83</v>
      </c>
      <c r="BJ602" s="167" t="s">
        <v>90</v>
      </c>
      <c r="BK602" s="167" t="s">
        <v>2067</v>
      </c>
      <c r="BL602" s="167" t="s">
        <v>117</v>
      </c>
      <c r="BM602" s="167">
        <v>1</v>
      </c>
    </row>
    <row r="603" spans="54:65" x14ac:dyDescent="0.35">
      <c r="BB603" s="214" t="s">
        <v>2435</v>
      </c>
      <c r="BC603" s="167">
        <v>1349</v>
      </c>
      <c r="BD603" s="107" t="s">
        <v>15</v>
      </c>
      <c r="BE603" s="167" t="s">
        <v>2899</v>
      </c>
      <c r="BF603" s="167" t="s">
        <v>41</v>
      </c>
      <c r="BG603" s="167" t="s">
        <v>116</v>
      </c>
      <c r="BH603" s="167" t="s">
        <v>7369</v>
      </c>
      <c r="BI603" s="167" t="s">
        <v>83</v>
      </c>
      <c r="BJ603" s="167" t="s">
        <v>90</v>
      </c>
      <c r="BK603" s="167" t="s">
        <v>2067</v>
      </c>
      <c r="BL603" s="167" t="s">
        <v>117</v>
      </c>
      <c r="BM603" s="167">
        <v>1</v>
      </c>
    </row>
    <row r="604" spans="54:65" x14ac:dyDescent="0.35">
      <c r="BB604" s="214" t="s">
        <v>2437</v>
      </c>
      <c r="BC604" s="167">
        <v>1350</v>
      </c>
      <c r="BD604" s="107" t="s">
        <v>15</v>
      </c>
      <c r="BE604" s="167" t="s">
        <v>2899</v>
      </c>
      <c r="BF604" s="167" t="s">
        <v>41</v>
      </c>
      <c r="BG604" s="167" t="s">
        <v>116</v>
      </c>
      <c r="BH604" s="167" t="s">
        <v>7369</v>
      </c>
      <c r="BI604" s="167" t="s">
        <v>83</v>
      </c>
      <c r="BJ604" s="167" t="s">
        <v>90</v>
      </c>
      <c r="BK604" s="167" t="s">
        <v>2067</v>
      </c>
      <c r="BL604" s="167" t="s">
        <v>117</v>
      </c>
      <c r="BM604" s="167">
        <v>1</v>
      </c>
    </row>
    <row r="605" spans="54:65" x14ac:dyDescent="0.35">
      <c r="BB605" s="341" t="s">
        <v>5663</v>
      </c>
      <c r="BC605" s="167">
        <v>1351</v>
      </c>
      <c r="BD605" s="107" t="s">
        <v>5082</v>
      </c>
      <c r="BE605" s="167" t="s">
        <v>2899</v>
      </c>
      <c r="BF605" s="167" t="s">
        <v>41</v>
      </c>
      <c r="BG605" s="167" t="s">
        <v>116</v>
      </c>
      <c r="BH605" s="167" t="s">
        <v>7369</v>
      </c>
      <c r="BI605" s="167" t="s">
        <v>83</v>
      </c>
      <c r="BJ605" s="167" t="s">
        <v>90</v>
      </c>
      <c r="BK605" s="167" t="s">
        <v>2067</v>
      </c>
      <c r="BL605" s="167" t="s">
        <v>117</v>
      </c>
      <c r="BM605" s="167">
        <v>1</v>
      </c>
    </row>
    <row r="606" spans="54:65" x14ac:dyDescent="0.35">
      <c r="BB606" s="341" t="s">
        <v>2443</v>
      </c>
      <c r="BC606" s="167">
        <v>1352</v>
      </c>
      <c r="BD606" s="107" t="s">
        <v>15</v>
      </c>
      <c r="BE606" s="167" t="s">
        <v>2899</v>
      </c>
      <c r="BF606" s="167" t="s">
        <v>41</v>
      </c>
      <c r="BG606" s="167" t="s">
        <v>116</v>
      </c>
      <c r="BH606" s="167" t="s">
        <v>7369</v>
      </c>
      <c r="BI606" s="167" t="s">
        <v>83</v>
      </c>
      <c r="BJ606" s="167" t="s">
        <v>90</v>
      </c>
      <c r="BK606" s="167" t="s">
        <v>2067</v>
      </c>
      <c r="BL606" s="167" t="s">
        <v>117</v>
      </c>
      <c r="BM606" s="167">
        <v>1</v>
      </c>
    </row>
    <row r="607" spans="54:65" x14ac:dyDescent="0.35">
      <c r="BB607" s="341" t="s">
        <v>3853</v>
      </c>
      <c r="BC607" s="167">
        <v>1353</v>
      </c>
      <c r="BD607" s="107" t="s">
        <v>15</v>
      </c>
      <c r="BE607" s="167" t="s">
        <v>2899</v>
      </c>
      <c r="BF607" s="167" t="s">
        <v>41</v>
      </c>
      <c r="BG607" s="167" t="s">
        <v>116</v>
      </c>
      <c r="BH607" s="167" t="s">
        <v>7369</v>
      </c>
      <c r="BI607" s="167" t="s">
        <v>83</v>
      </c>
      <c r="BJ607" s="167" t="s">
        <v>90</v>
      </c>
      <c r="BK607" s="167" t="s">
        <v>2067</v>
      </c>
      <c r="BL607" s="167" t="s">
        <v>117</v>
      </c>
      <c r="BM607" s="167">
        <v>1</v>
      </c>
    </row>
    <row r="608" spans="54:65" x14ac:dyDescent="0.35">
      <c r="BB608" s="341" t="s">
        <v>2445</v>
      </c>
      <c r="BC608" s="167">
        <v>1354</v>
      </c>
      <c r="BD608" s="107" t="s">
        <v>13</v>
      </c>
      <c r="BE608" s="167" t="s">
        <v>2899</v>
      </c>
      <c r="BF608" s="167" t="s">
        <v>41</v>
      </c>
      <c r="BG608" s="167" t="s">
        <v>116</v>
      </c>
      <c r="BH608" s="167" t="s">
        <v>7369</v>
      </c>
      <c r="BI608" s="167" t="s">
        <v>83</v>
      </c>
      <c r="BJ608" s="167" t="s">
        <v>90</v>
      </c>
      <c r="BK608" s="167" t="s">
        <v>2067</v>
      </c>
      <c r="BL608" s="167" t="s">
        <v>117</v>
      </c>
      <c r="BM608" s="167">
        <v>1</v>
      </c>
    </row>
    <row r="609" spans="54:65" x14ac:dyDescent="0.35">
      <c r="BB609" s="341" t="s">
        <v>2447</v>
      </c>
      <c r="BC609" s="167">
        <v>1355</v>
      </c>
      <c r="BD609" s="107" t="s">
        <v>13</v>
      </c>
      <c r="BE609" s="167" t="s">
        <v>2899</v>
      </c>
      <c r="BF609" s="167" t="s">
        <v>41</v>
      </c>
      <c r="BG609" s="167" t="s">
        <v>116</v>
      </c>
      <c r="BH609" s="167" t="s">
        <v>7369</v>
      </c>
      <c r="BI609" s="167" t="s">
        <v>83</v>
      </c>
      <c r="BJ609" s="167" t="s">
        <v>90</v>
      </c>
      <c r="BK609" s="167" t="s">
        <v>2067</v>
      </c>
      <c r="BL609" s="167" t="s">
        <v>117</v>
      </c>
      <c r="BM609" s="167">
        <v>1</v>
      </c>
    </row>
    <row r="610" spans="54:65" x14ac:dyDescent="0.35">
      <c r="BB610" s="341" t="s">
        <v>2451</v>
      </c>
      <c r="BC610" s="167">
        <v>1356</v>
      </c>
      <c r="BD610" s="107" t="s">
        <v>13</v>
      </c>
      <c r="BE610" s="167" t="s">
        <v>2899</v>
      </c>
      <c r="BF610" s="167" t="s">
        <v>41</v>
      </c>
      <c r="BG610" s="167" t="s">
        <v>116</v>
      </c>
      <c r="BH610" s="167" t="s">
        <v>7369</v>
      </c>
      <c r="BI610" s="167" t="s">
        <v>83</v>
      </c>
      <c r="BJ610" s="167" t="s">
        <v>90</v>
      </c>
      <c r="BK610" s="167" t="s">
        <v>2067</v>
      </c>
      <c r="BL610" s="167" t="s">
        <v>117</v>
      </c>
      <c r="BM610" s="167">
        <v>1</v>
      </c>
    </row>
    <row r="611" spans="54:65" x14ac:dyDescent="0.35">
      <c r="BB611" s="341" t="s">
        <v>2449</v>
      </c>
      <c r="BC611" s="167">
        <v>1357</v>
      </c>
      <c r="BD611" s="107" t="s">
        <v>13</v>
      </c>
      <c r="BE611" s="167" t="s">
        <v>2899</v>
      </c>
      <c r="BF611" s="167" t="s">
        <v>41</v>
      </c>
      <c r="BG611" s="167" t="s">
        <v>116</v>
      </c>
      <c r="BH611" s="167" t="s">
        <v>7369</v>
      </c>
      <c r="BI611" s="167" t="s">
        <v>83</v>
      </c>
      <c r="BJ611" s="167" t="s">
        <v>90</v>
      </c>
      <c r="BK611" s="167" t="s">
        <v>2067</v>
      </c>
      <c r="BL611" s="167" t="s">
        <v>117</v>
      </c>
      <c r="BM611" s="167">
        <v>1</v>
      </c>
    </row>
    <row r="612" spans="54:65" x14ac:dyDescent="0.35">
      <c r="BB612" s="341" t="s">
        <v>2453</v>
      </c>
      <c r="BC612" s="167">
        <v>1358</v>
      </c>
      <c r="BD612" s="107" t="s">
        <v>13</v>
      </c>
      <c r="BE612" s="167" t="s">
        <v>2899</v>
      </c>
      <c r="BF612" s="167" t="s">
        <v>41</v>
      </c>
      <c r="BG612" s="167" t="s">
        <v>116</v>
      </c>
      <c r="BH612" s="167" t="s">
        <v>7369</v>
      </c>
      <c r="BI612" s="167" t="s">
        <v>83</v>
      </c>
      <c r="BJ612" s="167" t="s">
        <v>90</v>
      </c>
      <c r="BK612" s="167" t="s">
        <v>2067</v>
      </c>
      <c r="BL612" s="167" t="s">
        <v>117</v>
      </c>
      <c r="BM612" s="167">
        <v>1</v>
      </c>
    </row>
    <row r="613" spans="54:65" x14ac:dyDescent="0.35">
      <c r="BB613" s="341" t="s">
        <v>2455</v>
      </c>
      <c r="BC613" s="167">
        <v>1359</v>
      </c>
      <c r="BD613" s="107" t="s">
        <v>13</v>
      </c>
      <c r="BE613" s="167" t="s">
        <v>2899</v>
      </c>
      <c r="BF613" s="167" t="s">
        <v>41</v>
      </c>
      <c r="BG613" s="167" t="s">
        <v>116</v>
      </c>
      <c r="BH613" s="167" t="s">
        <v>7369</v>
      </c>
      <c r="BI613" s="167" t="s">
        <v>83</v>
      </c>
      <c r="BJ613" s="167" t="s">
        <v>90</v>
      </c>
      <c r="BK613" s="167" t="s">
        <v>2067</v>
      </c>
      <c r="BL613" s="167" t="s">
        <v>117</v>
      </c>
      <c r="BM613" s="167">
        <v>1</v>
      </c>
    </row>
    <row r="614" spans="54:65" x14ac:dyDescent="0.35">
      <c r="BB614" s="341" t="s">
        <v>2457</v>
      </c>
      <c r="BC614" s="167">
        <v>1360</v>
      </c>
      <c r="BD614" s="107" t="s">
        <v>13</v>
      </c>
      <c r="BE614" s="167" t="s">
        <v>2899</v>
      </c>
      <c r="BF614" s="167" t="s">
        <v>41</v>
      </c>
      <c r="BG614" s="167" t="s">
        <v>116</v>
      </c>
      <c r="BH614" s="167" t="s">
        <v>7369</v>
      </c>
      <c r="BI614" s="167" t="s">
        <v>83</v>
      </c>
      <c r="BJ614" s="167" t="s">
        <v>90</v>
      </c>
      <c r="BK614" s="167" t="s">
        <v>2067</v>
      </c>
      <c r="BL614" s="167" t="s">
        <v>117</v>
      </c>
      <c r="BM614" s="167">
        <v>1</v>
      </c>
    </row>
    <row r="615" spans="54:65" x14ac:dyDescent="0.35">
      <c r="BB615" s="214" t="s">
        <v>3647</v>
      </c>
      <c r="BC615" s="167">
        <v>1361</v>
      </c>
      <c r="BD615" s="107" t="s">
        <v>13</v>
      </c>
      <c r="BE615" s="167" t="s">
        <v>2899</v>
      </c>
      <c r="BF615" s="167" t="s">
        <v>41</v>
      </c>
      <c r="BG615" s="167" t="s">
        <v>116</v>
      </c>
      <c r="BH615" s="167" t="s">
        <v>7369</v>
      </c>
      <c r="BI615" s="167" t="s">
        <v>83</v>
      </c>
      <c r="BJ615" s="167" t="s">
        <v>90</v>
      </c>
      <c r="BK615" s="167" t="s">
        <v>2067</v>
      </c>
      <c r="BL615" s="167" t="s">
        <v>117</v>
      </c>
      <c r="BM615" s="167">
        <v>1</v>
      </c>
    </row>
    <row r="616" spans="54:65" x14ac:dyDescent="0.35">
      <c r="BB616" s="214" t="s">
        <v>2459</v>
      </c>
      <c r="BC616" s="167">
        <v>1362</v>
      </c>
      <c r="BD616" s="107" t="s">
        <v>13</v>
      </c>
      <c r="BE616" s="167" t="s">
        <v>2899</v>
      </c>
      <c r="BF616" s="167" t="s">
        <v>41</v>
      </c>
      <c r="BG616" s="167" t="s">
        <v>116</v>
      </c>
      <c r="BH616" s="167" t="s">
        <v>7369</v>
      </c>
      <c r="BI616" s="167" t="s">
        <v>83</v>
      </c>
      <c r="BJ616" s="167" t="s">
        <v>90</v>
      </c>
      <c r="BK616" s="167" t="s">
        <v>2067</v>
      </c>
      <c r="BL616" s="167" t="s">
        <v>117</v>
      </c>
      <c r="BM616" s="167">
        <v>1</v>
      </c>
    </row>
    <row r="617" spans="54:65" x14ac:dyDescent="0.35">
      <c r="BB617" s="214" t="s">
        <v>3667</v>
      </c>
      <c r="BC617" s="167">
        <v>1363</v>
      </c>
      <c r="BD617" s="107" t="s">
        <v>13</v>
      </c>
      <c r="BE617" s="167" t="s">
        <v>2899</v>
      </c>
      <c r="BF617" s="167" t="s">
        <v>41</v>
      </c>
      <c r="BG617" s="167" t="s">
        <v>116</v>
      </c>
      <c r="BH617" s="167" t="s">
        <v>7369</v>
      </c>
      <c r="BI617" s="167" t="s">
        <v>83</v>
      </c>
      <c r="BJ617" s="167" t="s">
        <v>90</v>
      </c>
      <c r="BK617" s="167" t="s">
        <v>2067</v>
      </c>
      <c r="BL617" s="167" t="s">
        <v>117</v>
      </c>
      <c r="BM617" s="167">
        <v>1</v>
      </c>
    </row>
    <row r="618" spans="54:65" x14ac:dyDescent="0.35">
      <c r="BB618" s="214" t="s">
        <v>2463</v>
      </c>
      <c r="BC618" s="167">
        <v>1364</v>
      </c>
      <c r="BD618" s="107" t="s">
        <v>13</v>
      </c>
      <c r="BE618" s="167" t="s">
        <v>2899</v>
      </c>
      <c r="BF618" s="167" t="s">
        <v>41</v>
      </c>
      <c r="BG618" s="167" t="s">
        <v>116</v>
      </c>
      <c r="BH618" s="167" t="s">
        <v>7369</v>
      </c>
      <c r="BI618" s="167" t="s">
        <v>83</v>
      </c>
      <c r="BJ618" s="167" t="s">
        <v>90</v>
      </c>
      <c r="BK618" s="167" t="s">
        <v>2067</v>
      </c>
      <c r="BL618" s="167" t="s">
        <v>117</v>
      </c>
      <c r="BM618" s="167">
        <v>1</v>
      </c>
    </row>
    <row r="619" spans="54:65" x14ac:dyDescent="0.35">
      <c r="BB619" s="214" t="s">
        <v>3613</v>
      </c>
      <c r="BC619" s="167">
        <v>1365</v>
      </c>
      <c r="BD619" s="107" t="s">
        <v>13</v>
      </c>
      <c r="BE619" s="167" t="s">
        <v>2899</v>
      </c>
      <c r="BF619" s="167" t="s">
        <v>41</v>
      </c>
      <c r="BG619" s="167" t="s">
        <v>116</v>
      </c>
      <c r="BH619" s="167" t="s">
        <v>7369</v>
      </c>
      <c r="BI619" s="167" t="s">
        <v>83</v>
      </c>
      <c r="BJ619" s="167" t="s">
        <v>90</v>
      </c>
      <c r="BK619" s="167" t="s">
        <v>2067</v>
      </c>
      <c r="BL619" s="167" t="s">
        <v>117</v>
      </c>
      <c r="BM619" s="167">
        <v>1</v>
      </c>
    </row>
    <row r="620" spans="54:65" x14ac:dyDescent="0.35">
      <c r="BB620" s="214" t="s">
        <v>2461</v>
      </c>
      <c r="BC620" s="167">
        <v>1366</v>
      </c>
      <c r="BD620" s="107" t="s">
        <v>13</v>
      </c>
      <c r="BE620" s="167" t="s">
        <v>2899</v>
      </c>
      <c r="BF620" s="167" t="s">
        <v>41</v>
      </c>
      <c r="BG620" s="167" t="s">
        <v>116</v>
      </c>
      <c r="BH620" s="167" t="s">
        <v>7369</v>
      </c>
      <c r="BI620" s="167" t="s">
        <v>83</v>
      </c>
      <c r="BJ620" s="167" t="s">
        <v>90</v>
      </c>
      <c r="BK620" s="167" t="s">
        <v>2067</v>
      </c>
      <c r="BL620" s="167" t="s">
        <v>117</v>
      </c>
      <c r="BM620" s="167">
        <v>1</v>
      </c>
    </row>
    <row r="621" spans="54:65" x14ac:dyDescent="0.35">
      <c r="BB621" s="214" t="s">
        <v>3615</v>
      </c>
      <c r="BC621" s="167">
        <v>1367</v>
      </c>
      <c r="BD621" s="107" t="s">
        <v>13</v>
      </c>
      <c r="BE621" s="167" t="s">
        <v>2899</v>
      </c>
      <c r="BF621" s="167" t="s">
        <v>41</v>
      </c>
      <c r="BG621" s="167" t="s">
        <v>116</v>
      </c>
      <c r="BH621" s="167" t="s">
        <v>7369</v>
      </c>
      <c r="BI621" s="167" t="s">
        <v>83</v>
      </c>
      <c r="BJ621" s="167" t="s">
        <v>90</v>
      </c>
      <c r="BK621" s="167" t="s">
        <v>2067</v>
      </c>
      <c r="BL621" s="167" t="s">
        <v>117</v>
      </c>
      <c r="BM621" s="167">
        <v>1</v>
      </c>
    </row>
    <row r="622" spans="54:65" x14ac:dyDescent="0.35">
      <c r="BB622" s="214" t="s">
        <v>3701</v>
      </c>
      <c r="BC622" s="167">
        <v>1368</v>
      </c>
      <c r="BD622" s="107" t="s">
        <v>13</v>
      </c>
      <c r="BE622" s="167" t="s">
        <v>2899</v>
      </c>
      <c r="BF622" s="167" t="s">
        <v>41</v>
      </c>
      <c r="BG622" s="167" t="s">
        <v>116</v>
      </c>
      <c r="BH622" s="167" t="s">
        <v>7369</v>
      </c>
      <c r="BI622" s="167" t="s">
        <v>83</v>
      </c>
      <c r="BJ622" s="167" t="s">
        <v>90</v>
      </c>
      <c r="BK622" s="167" t="s">
        <v>2067</v>
      </c>
      <c r="BL622" s="167" t="s">
        <v>117</v>
      </c>
      <c r="BM622" s="167">
        <v>1</v>
      </c>
    </row>
    <row r="623" spans="54:65" x14ac:dyDescent="0.35">
      <c r="BB623" s="214" t="s">
        <v>3665</v>
      </c>
      <c r="BC623" s="167">
        <v>1369</v>
      </c>
      <c r="BD623" s="107" t="s">
        <v>13</v>
      </c>
      <c r="BE623" s="167" t="s">
        <v>2899</v>
      </c>
      <c r="BF623" s="167" t="s">
        <v>41</v>
      </c>
      <c r="BG623" s="167" t="s">
        <v>116</v>
      </c>
      <c r="BH623" s="167" t="s">
        <v>7369</v>
      </c>
      <c r="BI623" s="167" t="s">
        <v>83</v>
      </c>
      <c r="BJ623" s="167" t="s">
        <v>90</v>
      </c>
      <c r="BK623" s="167" t="s">
        <v>2067</v>
      </c>
      <c r="BL623" s="167" t="s">
        <v>117</v>
      </c>
      <c r="BM623" s="167">
        <v>1</v>
      </c>
    </row>
    <row r="624" spans="54:65" x14ac:dyDescent="0.35">
      <c r="BB624" s="214" t="s">
        <v>2465</v>
      </c>
      <c r="BC624" s="167">
        <v>1370</v>
      </c>
      <c r="BD624" s="107" t="s">
        <v>13</v>
      </c>
      <c r="BE624" s="167" t="s">
        <v>2899</v>
      </c>
      <c r="BF624" s="167" t="s">
        <v>41</v>
      </c>
      <c r="BG624" s="167" t="s">
        <v>116</v>
      </c>
      <c r="BH624" s="167" t="s">
        <v>7369</v>
      </c>
      <c r="BI624" s="167" t="s">
        <v>83</v>
      </c>
      <c r="BJ624" s="167" t="s">
        <v>90</v>
      </c>
      <c r="BK624" s="167" t="s">
        <v>2067</v>
      </c>
      <c r="BL624" s="167" t="s">
        <v>117</v>
      </c>
      <c r="BM624" s="167">
        <v>1</v>
      </c>
    </row>
    <row r="625" spans="54:65" x14ac:dyDescent="0.35">
      <c r="BB625" s="214" t="s">
        <v>3699</v>
      </c>
      <c r="BC625" s="167">
        <v>1371</v>
      </c>
      <c r="BD625" s="107" t="s">
        <v>13</v>
      </c>
      <c r="BE625" s="167" t="s">
        <v>2899</v>
      </c>
      <c r="BF625" s="167" t="s">
        <v>41</v>
      </c>
      <c r="BG625" s="167" t="s">
        <v>116</v>
      </c>
      <c r="BH625" s="167" t="s">
        <v>7369</v>
      </c>
      <c r="BI625" s="167" t="s">
        <v>83</v>
      </c>
      <c r="BJ625" s="167" t="s">
        <v>90</v>
      </c>
      <c r="BK625" s="167" t="s">
        <v>2067</v>
      </c>
      <c r="BL625" s="167" t="s">
        <v>117</v>
      </c>
      <c r="BM625" s="167">
        <v>1</v>
      </c>
    </row>
    <row r="626" spans="54:65" x14ac:dyDescent="0.35">
      <c r="BB626" s="214" t="s">
        <v>2467</v>
      </c>
      <c r="BC626" s="167">
        <v>1372</v>
      </c>
      <c r="BD626" s="107" t="s">
        <v>13</v>
      </c>
      <c r="BE626" s="167" t="s">
        <v>2899</v>
      </c>
      <c r="BF626" s="167" t="s">
        <v>41</v>
      </c>
      <c r="BG626" s="167" t="s">
        <v>116</v>
      </c>
      <c r="BH626" s="167" t="s">
        <v>7369</v>
      </c>
      <c r="BI626" s="167" t="s">
        <v>83</v>
      </c>
      <c r="BJ626" s="167" t="s">
        <v>90</v>
      </c>
      <c r="BK626" s="167" t="s">
        <v>2067</v>
      </c>
      <c r="BL626" s="167" t="s">
        <v>117</v>
      </c>
      <c r="BM626" s="167">
        <v>1</v>
      </c>
    </row>
    <row r="627" spans="54:65" x14ac:dyDescent="0.35">
      <c r="BB627" s="214" t="s">
        <v>2469</v>
      </c>
      <c r="BC627" s="167">
        <v>1373</v>
      </c>
      <c r="BD627" s="107" t="s">
        <v>33</v>
      </c>
      <c r="BE627" s="167" t="s">
        <v>2899</v>
      </c>
      <c r="BF627" s="167" t="s">
        <v>41</v>
      </c>
      <c r="BG627" s="167" t="s">
        <v>116</v>
      </c>
      <c r="BH627" s="167" t="s">
        <v>7369</v>
      </c>
      <c r="BI627" s="167" t="s">
        <v>83</v>
      </c>
      <c r="BJ627" s="167" t="s">
        <v>90</v>
      </c>
      <c r="BK627" s="167" t="s">
        <v>2067</v>
      </c>
      <c r="BL627" s="167" t="s">
        <v>117</v>
      </c>
      <c r="BM627" s="167">
        <v>1</v>
      </c>
    </row>
    <row r="628" spans="54:65" x14ac:dyDescent="0.35">
      <c r="BB628" s="214" t="s">
        <v>3733</v>
      </c>
      <c r="BC628" s="167">
        <v>1374</v>
      </c>
      <c r="BD628" s="107" t="s">
        <v>33</v>
      </c>
      <c r="BE628" s="167" t="s">
        <v>2899</v>
      </c>
      <c r="BF628" s="167" t="s">
        <v>41</v>
      </c>
      <c r="BG628" s="167" t="s">
        <v>116</v>
      </c>
      <c r="BH628" s="167" t="s">
        <v>7369</v>
      </c>
      <c r="BI628" s="167" t="s">
        <v>83</v>
      </c>
      <c r="BJ628" s="167" t="s">
        <v>90</v>
      </c>
      <c r="BK628" s="167" t="s">
        <v>2067</v>
      </c>
      <c r="BL628" s="167" t="s">
        <v>117</v>
      </c>
      <c r="BM628" s="167">
        <v>1</v>
      </c>
    </row>
    <row r="629" spans="54:65" x14ac:dyDescent="0.35">
      <c r="BB629" s="214" t="s">
        <v>2471</v>
      </c>
      <c r="BC629" s="167">
        <v>1375</v>
      </c>
      <c r="BD629" s="107" t="s">
        <v>33</v>
      </c>
      <c r="BE629" s="167" t="s">
        <v>2899</v>
      </c>
      <c r="BF629" s="167" t="s">
        <v>41</v>
      </c>
      <c r="BG629" s="167" t="s">
        <v>116</v>
      </c>
      <c r="BH629" s="167" t="s">
        <v>7369</v>
      </c>
      <c r="BI629" s="167" t="s">
        <v>83</v>
      </c>
      <c r="BJ629" s="167" t="s">
        <v>90</v>
      </c>
      <c r="BK629" s="167" t="s">
        <v>2067</v>
      </c>
      <c r="BL629" s="167" t="s">
        <v>117</v>
      </c>
      <c r="BM629" s="167">
        <v>1</v>
      </c>
    </row>
    <row r="630" spans="54:65" x14ac:dyDescent="0.35">
      <c r="BB630" s="214" t="s">
        <v>2473</v>
      </c>
      <c r="BC630" s="167">
        <v>1376</v>
      </c>
      <c r="BD630" s="107" t="s">
        <v>33</v>
      </c>
      <c r="BE630" s="167" t="s">
        <v>2899</v>
      </c>
      <c r="BF630" s="167" t="s">
        <v>41</v>
      </c>
      <c r="BG630" s="167" t="s">
        <v>116</v>
      </c>
      <c r="BH630" s="167" t="s">
        <v>7369</v>
      </c>
      <c r="BI630" s="167" t="s">
        <v>83</v>
      </c>
      <c r="BJ630" s="167" t="s">
        <v>90</v>
      </c>
      <c r="BK630" s="167" t="s">
        <v>2067</v>
      </c>
      <c r="BL630" s="167" t="s">
        <v>117</v>
      </c>
      <c r="BM630" s="167">
        <v>1</v>
      </c>
    </row>
    <row r="631" spans="54:65" x14ac:dyDescent="0.35">
      <c r="BB631" s="214" t="s">
        <v>2475</v>
      </c>
      <c r="BC631" s="167">
        <v>1377</v>
      </c>
      <c r="BD631" s="107" t="s">
        <v>33</v>
      </c>
      <c r="BE631" s="167" t="s">
        <v>2899</v>
      </c>
      <c r="BF631" s="167" t="s">
        <v>41</v>
      </c>
      <c r="BG631" s="167" t="s">
        <v>116</v>
      </c>
      <c r="BH631" s="167" t="s">
        <v>7369</v>
      </c>
      <c r="BI631" s="167" t="s">
        <v>83</v>
      </c>
      <c r="BJ631" s="167" t="s">
        <v>90</v>
      </c>
      <c r="BK631" s="167" t="s">
        <v>2067</v>
      </c>
      <c r="BL631" s="167" t="s">
        <v>117</v>
      </c>
      <c r="BM631" s="167">
        <v>1</v>
      </c>
    </row>
    <row r="632" spans="54:65" x14ac:dyDescent="0.35">
      <c r="BB632" s="214" t="s">
        <v>2477</v>
      </c>
      <c r="BC632" s="167">
        <v>1378</v>
      </c>
      <c r="BD632" s="107" t="s">
        <v>33</v>
      </c>
      <c r="BE632" s="167" t="s">
        <v>2899</v>
      </c>
      <c r="BF632" s="167" t="s">
        <v>41</v>
      </c>
      <c r="BG632" s="167" t="s">
        <v>116</v>
      </c>
      <c r="BH632" s="167" t="s">
        <v>7369</v>
      </c>
      <c r="BI632" s="167" t="s">
        <v>83</v>
      </c>
      <c r="BJ632" s="167" t="s">
        <v>90</v>
      </c>
      <c r="BK632" s="167" t="s">
        <v>2067</v>
      </c>
      <c r="BL632" s="167" t="s">
        <v>117</v>
      </c>
      <c r="BM632" s="167">
        <v>1</v>
      </c>
    </row>
    <row r="633" spans="54:65" x14ac:dyDescent="0.35">
      <c r="BB633" s="214" t="s">
        <v>3694</v>
      </c>
      <c r="BC633" s="167">
        <v>1379</v>
      </c>
      <c r="BD633" s="107" t="s">
        <v>33</v>
      </c>
      <c r="BE633" s="167" t="s">
        <v>2899</v>
      </c>
      <c r="BF633" s="167" t="s">
        <v>41</v>
      </c>
      <c r="BG633" s="167" t="s">
        <v>116</v>
      </c>
      <c r="BH633" s="167" t="s">
        <v>7369</v>
      </c>
      <c r="BI633" s="167" t="s">
        <v>83</v>
      </c>
      <c r="BJ633" s="167" t="s">
        <v>90</v>
      </c>
      <c r="BK633" s="167" t="s">
        <v>2067</v>
      </c>
      <c r="BL633" s="167" t="s">
        <v>117</v>
      </c>
      <c r="BM633" s="167">
        <v>1</v>
      </c>
    </row>
    <row r="634" spans="54:65" x14ac:dyDescent="0.35">
      <c r="BB634" s="214" t="s">
        <v>2479</v>
      </c>
      <c r="BC634" s="167">
        <v>1380</v>
      </c>
      <c r="BD634" s="107" t="s">
        <v>33</v>
      </c>
      <c r="BE634" s="167" t="s">
        <v>2899</v>
      </c>
      <c r="BF634" s="167" t="s">
        <v>41</v>
      </c>
      <c r="BG634" s="167" t="s">
        <v>116</v>
      </c>
      <c r="BH634" s="167" t="s">
        <v>7369</v>
      </c>
      <c r="BI634" s="167" t="s">
        <v>83</v>
      </c>
      <c r="BJ634" s="167" t="s">
        <v>90</v>
      </c>
      <c r="BK634" s="167" t="s">
        <v>2067</v>
      </c>
      <c r="BL634" s="167" t="s">
        <v>117</v>
      </c>
      <c r="BM634" s="167">
        <v>1</v>
      </c>
    </row>
    <row r="635" spans="54:65" x14ac:dyDescent="0.35">
      <c r="BB635" s="214" t="s">
        <v>3696</v>
      </c>
      <c r="BC635" s="167">
        <v>1381</v>
      </c>
      <c r="BD635" s="107" t="s">
        <v>33</v>
      </c>
      <c r="BE635" s="167" t="s">
        <v>2899</v>
      </c>
      <c r="BF635" s="167" t="s">
        <v>41</v>
      </c>
      <c r="BG635" s="167" t="s">
        <v>116</v>
      </c>
      <c r="BH635" s="167" t="s">
        <v>7369</v>
      </c>
      <c r="BI635" s="167" t="s">
        <v>83</v>
      </c>
      <c r="BJ635" s="167" t="s">
        <v>90</v>
      </c>
      <c r="BK635" s="167" t="s">
        <v>2067</v>
      </c>
      <c r="BL635" s="167" t="s">
        <v>117</v>
      </c>
      <c r="BM635" s="167">
        <v>1</v>
      </c>
    </row>
    <row r="636" spans="54:65" x14ac:dyDescent="0.35">
      <c r="BB636" s="214" t="s">
        <v>3698</v>
      </c>
      <c r="BC636" s="167">
        <v>1382</v>
      </c>
      <c r="BD636" s="107" t="s">
        <v>33</v>
      </c>
      <c r="BE636" s="167" t="s">
        <v>2899</v>
      </c>
      <c r="BF636" s="167" t="s">
        <v>41</v>
      </c>
      <c r="BG636" s="167" t="s">
        <v>116</v>
      </c>
      <c r="BH636" s="167" t="s">
        <v>7369</v>
      </c>
      <c r="BI636" s="167" t="s">
        <v>83</v>
      </c>
      <c r="BJ636" s="167" t="s">
        <v>90</v>
      </c>
      <c r="BK636" s="167" t="s">
        <v>2067</v>
      </c>
      <c r="BL636" s="167" t="s">
        <v>117</v>
      </c>
      <c r="BM636" s="167">
        <v>1</v>
      </c>
    </row>
    <row r="637" spans="54:65" x14ac:dyDescent="0.35">
      <c r="BB637" s="214" t="s">
        <v>3706</v>
      </c>
      <c r="BC637" s="167">
        <v>1383</v>
      </c>
      <c r="BD637" s="107" t="s">
        <v>33</v>
      </c>
      <c r="BE637" s="167" t="s">
        <v>2899</v>
      </c>
      <c r="BF637" s="167" t="s">
        <v>41</v>
      </c>
      <c r="BG637" s="167" t="s">
        <v>116</v>
      </c>
      <c r="BH637" s="167" t="s">
        <v>7369</v>
      </c>
      <c r="BI637" s="167" t="s">
        <v>83</v>
      </c>
      <c r="BJ637" s="167" t="s">
        <v>90</v>
      </c>
      <c r="BK637" s="167" t="s">
        <v>2067</v>
      </c>
      <c r="BL637" s="167" t="s">
        <v>117</v>
      </c>
      <c r="BM637" s="167">
        <v>1</v>
      </c>
    </row>
    <row r="638" spans="54:65" x14ac:dyDescent="0.35">
      <c r="BB638" s="214" t="s">
        <v>3691</v>
      </c>
      <c r="BC638" s="167">
        <v>1384</v>
      </c>
      <c r="BD638" s="107" t="s">
        <v>33</v>
      </c>
      <c r="BE638" s="167" t="s">
        <v>2899</v>
      </c>
      <c r="BF638" s="167" t="s">
        <v>41</v>
      </c>
      <c r="BG638" s="167" t="s">
        <v>116</v>
      </c>
      <c r="BH638" s="167" t="s">
        <v>7369</v>
      </c>
      <c r="BI638" s="167" t="s">
        <v>83</v>
      </c>
      <c r="BJ638" s="167" t="s">
        <v>90</v>
      </c>
      <c r="BK638" s="167" t="s">
        <v>2067</v>
      </c>
      <c r="BL638" s="167" t="s">
        <v>117</v>
      </c>
      <c r="BM638" s="167">
        <v>1</v>
      </c>
    </row>
    <row r="639" spans="54:65" x14ac:dyDescent="0.35">
      <c r="BB639" s="214" t="s">
        <v>2483</v>
      </c>
      <c r="BC639" s="167">
        <v>1385</v>
      </c>
      <c r="BD639" s="107" t="s">
        <v>33</v>
      </c>
      <c r="BE639" s="167" t="s">
        <v>2899</v>
      </c>
      <c r="BF639" s="167" t="s">
        <v>41</v>
      </c>
      <c r="BG639" s="167" t="s">
        <v>116</v>
      </c>
      <c r="BH639" s="167" t="s">
        <v>7369</v>
      </c>
      <c r="BI639" s="167" t="s">
        <v>83</v>
      </c>
      <c r="BJ639" s="167" t="s">
        <v>90</v>
      </c>
      <c r="BK639" s="167" t="s">
        <v>2067</v>
      </c>
      <c r="BL639" s="167" t="s">
        <v>117</v>
      </c>
      <c r="BM639" s="167">
        <v>1</v>
      </c>
    </row>
    <row r="640" spans="54:65" x14ac:dyDescent="0.35">
      <c r="BB640" s="214" t="s">
        <v>2485</v>
      </c>
      <c r="BC640" s="167">
        <v>1386</v>
      </c>
      <c r="BD640" s="107" t="s">
        <v>33</v>
      </c>
      <c r="BE640" s="167" t="s">
        <v>2899</v>
      </c>
      <c r="BF640" s="167" t="s">
        <v>41</v>
      </c>
      <c r="BG640" s="167" t="s">
        <v>116</v>
      </c>
      <c r="BH640" s="167" t="s">
        <v>7369</v>
      </c>
      <c r="BI640" s="167" t="s">
        <v>83</v>
      </c>
      <c r="BJ640" s="167" t="s">
        <v>90</v>
      </c>
      <c r="BK640" s="167" t="s">
        <v>2067</v>
      </c>
      <c r="BL640" s="167" t="s">
        <v>117</v>
      </c>
      <c r="BM640" s="167">
        <v>1</v>
      </c>
    </row>
    <row r="641" spans="54:65" x14ac:dyDescent="0.35">
      <c r="BB641" s="214" t="s">
        <v>3703</v>
      </c>
      <c r="BC641" s="167">
        <v>1387</v>
      </c>
      <c r="BD641" s="107" t="s">
        <v>33</v>
      </c>
      <c r="BE641" s="167" t="s">
        <v>2899</v>
      </c>
      <c r="BF641" s="167" t="s">
        <v>41</v>
      </c>
      <c r="BG641" s="167" t="s">
        <v>116</v>
      </c>
      <c r="BH641" s="167" t="s">
        <v>7369</v>
      </c>
      <c r="BI641" s="167" t="s">
        <v>83</v>
      </c>
      <c r="BJ641" s="167" t="s">
        <v>90</v>
      </c>
      <c r="BK641" s="167" t="s">
        <v>2067</v>
      </c>
      <c r="BL641" s="167" t="s">
        <v>117</v>
      </c>
      <c r="BM641" s="167">
        <v>1</v>
      </c>
    </row>
    <row r="642" spans="54:65" x14ac:dyDescent="0.35">
      <c r="BB642" s="214" t="s">
        <v>2506</v>
      </c>
      <c r="BC642" s="167">
        <v>1388</v>
      </c>
      <c r="BD642" s="107" t="s">
        <v>5</v>
      </c>
      <c r="BE642" s="167" t="s">
        <v>2899</v>
      </c>
      <c r="BF642" s="167" t="s">
        <v>41</v>
      </c>
      <c r="BG642" s="167" t="s">
        <v>116</v>
      </c>
      <c r="BH642" s="167" t="s">
        <v>7369</v>
      </c>
      <c r="BI642" s="167" t="s">
        <v>83</v>
      </c>
      <c r="BJ642" s="167" t="s">
        <v>90</v>
      </c>
      <c r="BK642" s="167" t="s">
        <v>2067</v>
      </c>
      <c r="BL642" s="167" t="s">
        <v>117</v>
      </c>
      <c r="BM642" s="167">
        <v>1</v>
      </c>
    </row>
    <row r="643" spans="54:65" x14ac:dyDescent="0.35">
      <c r="BB643" s="214" t="s">
        <v>6242</v>
      </c>
      <c r="BC643" s="167">
        <v>1389</v>
      </c>
      <c r="BD643" s="162" t="s">
        <v>6242</v>
      </c>
      <c r="BE643" s="167" t="s">
        <v>2899</v>
      </c>
      <c r="BF643" s="167" t="s">
        <v>41</v>
      </c>
      <c r="BG643" s="167" t="s">
        <v>116</v>
      </c>
      <c r="BH643" s="167" t="s">
        <v>7369</v>
      </c>
      <c r="BI643" s="167" t="s">
        <v>83</v>
      </c>
      <c r="BJ643" s="167" t="s">
        <v>90</v>
      </c>
      <c r="BK643" s="167" t="s">
        <v>2067</v>
      </c>
      <c r="BL643" s="167" t="s">
        <v>117</v>
      </c>
      <c r="BM643" s="167">
        <v>1</v>
      </c>
    </row>
    <row r="644" spans="54:65" x14ac:dyDescent="0.35">
      <c r="BB644" s="214" t="s">
        <v>5482</v>
      </c>
      <c r="BC644" s="167">
        <v>1390</v>
      </c>
      <c r="BD644" s="107" t="s">
        <v>5080</v>
      </c>
      <c r="BE644" s="167" t="s">
        <v>2899</v>
      </c>
      <c r="BF644" s="167" t="s">
        <v>41</v>
      </c>
      <c r="BG644" s="167" t="s">
        <v>116</v>
      </c>
      <c r="BH644" s="167" t="s">
        <v>7369</v>
      </c>
      <c r="BI644" s="167" t="s">
        <v>83</v>
      </c>
      <c r="BJ644" s="167" t="s">
        <v>90</v>
      </c>
      <c r="BK644" s="167" t="s">
        <v>2067</v>
      </c>
      <c r="BL644" s="167" t="s">
        <v>117</v>
      </c>
      <c r="BM644" s="167">
        <v>1</v>
      </c>
    </row>
    <row r="645" spans="54:65" x14ac:dyDescent="0.35">
      <c r="BB645" s="214" t="s">
        <v>5453</v>
      </c>
      <c r="BC645" s="167">
        <v>1391</v>
      </c>
      <c r="BD645" s="107" t="s">
        <v>5080</v>
      </c>
      <c r="BE645" s="167" t="s">
        <v>2899</v>
      </c>
      <c r="BF645" s="167" t="s">
        <v>41</v>
      </c>
      <c r="BG645" s="167" t="s">
        <v>116</v>
      </c>
      <c r="BH645" s="167" t="s">
        <v>7369</v>
      </c>
      <c r="BI645" s="167" t="s">
        <v>83</v>
      </c>
      <c r="BJ645" s="167" t="s">
        <v>90</v>
      </c>
      <c r="BK645" s="167" t="s">
        <v>2067</v>
      </c>
      <c r="BL645" s="167" t="s">
        <v>117</v>
      </c>
      <c r="BM645" s="167">
        <v>1</v>
      </c>
    </row>
    <row r="646" spans="54:65" x14ac:dyDescent="0.35">
      <c r="BB646" s="214" t="s">
        <v>5480</v>
      </c>
      <c r="BC646" s="167">
        <v>1392</v>
      </c>
      <c r="BD646" s="107" t="s">
        <v>5080</v>
      </c>
      <c r="BE646" s="167" t="s">
        <v>2899</v>
      </c>
      <c r="BF646" s="167" t="s">
        <v>41</v>
      </c>
      <c r="BG646" s="167" t="s">
        <v>116</v>
      </c>
      <c r="BH646" s="167" t="s">
        <v>7369</v>
      </c>
      <c r="BI646" s="167" t="s">
        <v>83</v>
      </c>
      <c r="BJ646" s="167" t="s">
        <v>90</v>
      </c>
      <c r="BK646" s="167" t="s">
        <v>2067</v>
      </c>
      <c r="BL646" s="167" t="s">
        <v>117</v>
      </c>
      <c r="BM646" s="167">
        <v>1</v>
      </c>
    </row>
    <row r="647" spans="54:65" x14ac:dyDescent="0.35">
      <c r="BB647" s="214" t="s">
        <v>5452</v>
      </c>
      <c r="BC647" s="167">
        <v>1393</v>
      </c>
      <c r="BD647" s="107" t="s">
        <v>5080</v>
      </c>
      <c r="BE647" s="167" t="s">
        <v>2899</v>
      </c>
      <c r="BF647" s="167" t="s">
        <v>41</v>
      </c>
      <c r="BG647" s="167" t="s">
        <v>116</v>
      </c>
      <c r="BH647" s="167" t="s">
        <v>7369</v>
      </c>
      <c r="BI647" s="167" t="s">
        <v>83</v>
      </c>
      <c r="BJ647" s="167" t="s">
        <v>90</v>
      </c>
      <c r="BK647" s="167" t="s">
        <v>2067</v>
      </c>
      <c r="BL647" s="167" t="s">
        <v>117</v>
      </c>
      <c r="BM647" s="167">
        <v>1</v>
      </c>
    </row>
    <row r="648" spans="54:65" x14ac:dyDescent="0.35">
      <c r="BB648" s="214" t="s">
        <v>3605</v>
      </c>
      <c r="BC648" s="167">
        <v>1394</v>
      </c>
      <c r="BD648" s="107" t="s">
        <v>13</v>
      </c>
      <c r="BE648" s="167" t="s">
        <v>2899</v>
      </c>
      <c r="BF648" s="167" t="s">
        <v>41</v>
      </c>
      <c r="BG648" s="167" t="s">
        <v>116</v>
      </c>
      <c r="BH648" s="167" t="s">
        <v>7369</v>
      </c>
      <c r="BI648" s="167" t="s">
        <v>83</v>
      </c>
      <c r="BJ648" s="167" t="s">
        <v>90</v>
      </c>
      <c r="BK648" s="167" t="s">
        <v>2067</v>
      </c>
      <c r="BL648" s="167" t="s">
        <v>117</v>
      </c>
      <c r="BM648" s="167">
        <v>1</v>
      </c>
    </row>
    <row r="649" spans="54:65" x14ac:dyDescent="0.35">
      <c r="BB649" s="214" t="s">
        <v>2510</v>
      </c>
      <c r="BC649" s="167">
        <v>1395</v>
      </c>
      <c r="BD649" s="107" t="s">
        <v>13</v>
      </c>
      <c r="BE649" s="167" t="s">
        <v>2899</v>
      </c>
      <c r="BF649" s="167" t="s">
        <v>41</v>
      </c>
      <c r="BG649" s="167" t="s">
        <v>116</v>
      </c>
      <c r="BH649" s="167" t="s">
        <v>7369</v>
      </c>
      <c r="BI649" s="167" t="s">
        <v>83</v>
      </c>
      <c r="BJ649" s="167" t="s">
        <v>90</v>
      </c>
      <c r="BK649" s="167" t="s">
        <v>2067</v>
      </c>
      <c r="BL649" s="167" t="s">
        <v>117</v>
      </c>
      <c r="BM649" s="167">
        <v>1</v>
      </c>
    </row>
    <row r="650" spans="54:65" x14ac:dyDescent="0.35">
      <c r="BB650" s="214" t="s">
        <v>2512</v>
      </c>
      <c r="BC650" s="167">
        <v>1396</v>
      </c>
      <c r="BD650" s="107" t="s">
        <v>13</v>
      </c>
      <c r="BE650" s="167" t="s">
        <v>2899</v>
      </c>
      <c r="BF650" s="167" t="s">
        <v>41</v>
      </c>
      <c r="BG650" s="167" t="s">
        <v>116</v>
      </c>
      <c r="BH650" s="167" t="s">
        <v>7369</v>
      </c>
      <c r="BI650" s="167" t="s">
        <v>83</v>
      </c>
      <c r="BJ650" s="167" t="s">
        <v>90</v>
      </c>
      <c r="BK650" s="167" t="s">
        <v>2067</v>
      </c>
      <c r="BL650" s="167" t="s">
        <v>117</v>
      </c>
      <c r="BM650" s="167">
        <v>1</v>
      </c>
    </row>
    <row r="651" spans="54:65" x14ac:dyDescent="0.35">
      <c r="BB651" s="214" t="s">
        <v>2514</v>
      </c>
      <c r="BC651" s="167">
        <v>1397</v>
      </c>
      <c r="BD651" s="107" t="s">
        <v>13</v>
      </c>
      <c r="BE651" s="167" t="s">
        <v>2899</v>
      </c>
      <c r="BF651" s="167" t="s">
        <v>41</v>
      </c>
      <c r="BG651" s="167" t="s">
        <v>116</v>
      </c>
      <c r="BH651" s="167" t="s">
        <v>7369</v>
      </c>
      <c r="BI651" s="167" t="s">
        <v>83</v>
      </c>
      <c r="BJ651" s="167" t="s">
        <v>90</v>
      </c>
      <c r="BK651" s="167" t="s">
        <v>2067</v>
      </c>
      <c r="BL651" s="167" t="s">
        <v>117</v>
      </c>
      <c r="BM651" s="167">
        <v>1</v>
      </c>
    </row>
    <row r="652" spans="54:65" x14ac:dyDescent="0.35">
      <c r="BB652" s="214" t="s">
        <v>3670</v>
      </c>
      <c r="BC652" s="167">
        <v>1398</v>
      </c>
      <c r="BD652" s="107" t="s">
        <v>13</v>
      </c>
      <c r="BE652" s="167" t="s">
        <v>2899</v>
      </c>
      <c r="BF652" s="167" t="s">
        <v>41</v>
      </c>
      <c r="BG652" s="167" t="s">
        <v>116</v>
      </c>
      <c r="BH652" s="167" t="s">
        <v>7369</v>
      </c>
      <c r="BI652" s="167" t="s">
        <v>83</v>
      </c>
      <c r="BJ652" s="167" t="s">
        <v>90</v>
      </c>
      <c r="BK652" s="167" t="s">
        <v>2067</v>
      </c>
      <c r="BL652" s="167" t="s">
        <v>117</v>
      </c>
      <c r="BM652" s="167">
        <v>1</v>
      </c>
    </row>
    <row r="653" spans="54:65" x14ac:dyDescent="0.35">
      <c r="BB653" s="214" t="s">
        <v>2516</v>
      </c>
      <c r="BC653" s="167">
        <v>1399</v>
      </c>
      <c r="BD653" s="107" t="s">
        <v>13</v>
      </c>
      <c r="BE653" s="167" t="s">
        <v>2899</v>
      </c>
      <c r="BF653" s="167" t="s">
        <v>41</v>
      </c>
      <c r="BG653" s="167" t="s">
        <v>116</v>
      </c>
      <c r="BH653" s="167" t="s">
        <v>7369</v>
      </c>
      <c r="BI653" s="167" t="s">
        <v>83</v>
      </c>
      <c r="BJ653" s="167" t="s">
        <v>90</v>
      </c>
      <c r="BK653" s="167" t="s">
        <v>2067</v>
      </c>
      <c r="BL653" s="167" t="s">
        <v>117</v>
      </c>
      <c r="BM653" s="167">
        <v>1</v>
      </c>
    </row>
    <row r="654" spans="54:65" x14ac:dyDescent="0.35">
      <c r="BB654" s="214" t="s">
        <v>3725</v>
      </c>
      <c r="BC654" s="167">
        <v>1400</v>
      </c>
      <c r="BD654" s="107" t="s">
        <v>13</v>
      </c>
      <c r="BE654" s="167" t="s">
        <v>2899</v>
      </c>
      <c r="BF654" s="167" t="s">
        <v>41</v>
      </c>
      <c r="BG654" s="167" t="s">
        <v>116</v>
      </c>
      <c r="BH654" s="167" t="s">
        <v>7369</v>
      </c>
      <c r="BI654" s="167" t="s">
        <v>83</v>
      </c>
      <c r="BJ654" s="167" t="s">
        <v>90</v>
      </c>
      <c r="BK654" s="167" t="s">
        <v>2067</v>
      </c>
      <c r="BL654" s="167" t="s">
        <v>117</v>
      </c>
      <c r="BM654" s="167">
        <v>1</v>
      </c>
    </row>
    <row r="655" spans="54:65" x14ac:dyDescent="0.35">
      <c r="BB655" s="214" t="s">
        <v>2508</v>
      </c>
      <c r="BC655" s="167">
        <v>1401</v>
      </c>
      <c r="BD655" s="107" t="s">
        <v>30</v>
      </c>
      <c r="BE655" s="167" t="s">
        <v>2899</v>
      </c>
      <c r="BF655" s="167" t="s">
        <v>41</v>
      </c>
      <c r="BG655" s="167" t="s">
        <v>116</v>
      </c>
      <c r="BH655" s="167" t="s">
        <v>7369</v>
      </c>
      <c r="BI655" s="167" t="s">
        <v>83</v>
      </c>
      <c r="BJ655" s="167" t="s">
        <v>90</v>
      </c>
      <c r="BK655" s="167" t="s">
        <v>2067</v>
      </c>
      <c r="BL655" s="167" t="s">
        <v>117</v>
      </c>
      <c r="BM655" s="167">
        <v>1</v>
      </c>
    </row>
    <row r="656" spans="54:65" x14ac:dyDescent="0.35">
      <c r="BB656" s="214" t="s">
        <v>5716</v>
      </c>
      <c r="BC656" s="167">
        <v>1402</v>
      </c>
      <c r="BD656" s="107" t="s">
        <v>5084</v>
      </c>
      <c r="BE656" s="167" t="s">
        <v>2899</v>
      </c>
      <c r="BF656" s="167" t="s">
        <v>41</v>
      </c>
      <c r="BG656" s="167" t="s">
        <v>116</v>
      </c>
      <c r="BH656" s="167" t="s">
        <v>7369</v>
      </c>
      <c r="BI656" s="167" t="s">
        <v>83</v>
      </c>
      <c r="BJ656" s="167" t="s">
        <v>90</v>
      </c>
      <c r="BK656" s="167" t="s">
        <v>2067</v>
      </c>
      <c r="BL656" s="167" t="s">
        <v>117</v>
      </c>
      <c r="BM656" s="167">
        <v>1</v>
      </c>
    </row>
    <row r="657" spans="54:65" x14ac:dyDescent="0.35">
      <c r="BB657" s="214" t="s">
        <v>2518</v>
      </c>
      <c r="BC657" s="167">
        <v>1403</v>
      </c>
      <c r="BD657" s="107" t="s">
        <v>2</v>
      </c>
      <c r="BE657" s="167" t="s">
        <v>2899</v>
      </c>
      <c r="BF657" s="167" t="s">
        <v>41</v>
      </c>
      <c r="BG657" s="167" t="s">
        <v>116</v>
      </c>
      <c r="BH657" s="167" t="s">
        <v>7369</v>
      </c>
      <c r="BI657" s="167" t="s">
        <v>83</v>
      </c>
      <c r="BJ657" s="167" t="s">
        <v>90</v>
      </c>
      <c r="BK657" s="167" t="s">
        <v>2067</v>
      </c>
      <c r="BL657" s="167" t="s">
        <v>117</v>
      </c>
      <c r="BM657" s="167">
        <v>1</v>
      </c>
    </row>
    <row r="658" spans="54:65" x14ac:dyDescent="0.35">
      <c r="BB658" s="214" t="s">
        <v>6243</v>
      </c>
      <c r="BC658" s="167">
        <v>1404</v>
      </c>
      <c r="BD658" s="162" t="s">
        <v>6243</v>
      </c>
      <c r="BE658" s="167" t="s">
        <v>2899</v>
      </c>
      <c r="BF658" s="167" t="s">
        <v>41</v>
      </c>
      <c r="BG658" s="167" t="s">
        <v>116</v>
      </c>
      <c r="BH658" s="167" t="s">
        <v>7369</v>
      </c>
      <c r="BI658" s="167" t="s">
        <v>83</v>
      </c>
      <c r="BJ658" s="167" t="s">
        <v>90</v>
      </c>
      <c r="BK658" s="167" t="s">
        <v>2067</v>
      </c>
      <c r="BL658" s="167" t="s">
        <v>117</v>
      </c>
      <c r="BM658" s="167">
        <v>1</v>
      </c>
    </row>
    <row r="659" spans="54:65" x14ac:dyDescent="0.35">
      <c r="BB659" s="214" t="s">
        <v>5507</v>
      </c>
      <c r="BC659" s="167">
        <v>1405</v>
      </c>
      <c r="BD659" s="107" t="s">
        <v>5082</v>
      </c>
      <c r="BE659" s="167" t="s">
        <v>2899</v>
      </c>
      <c r="BF659" s="167" t="s">
        <v>41</v>
      </c>
      <c r="BG659" s="167" t="s">
        <v>116</v>
      </c>
      <c r="BH659" s="167" t="s">
        <v>7369</v>
      </c>
      <c r="BI659" s="167" t="s">
        <v>83</v>
      </c>
      <c r="BJ659" s="167" t="s">
        <v>90</v>
      </c>
      <c r="BK659" s="167" t="s">
        <v>2067</v>
      </c>
      <c r="BL659" s="167" t="s">
        <v>117</v>
      </c>
      <c r="BM659" s="167">
        <v>1</v>
      </c>
    </row>
    <row r="660" spans="54:65" x14ac:dyDescent="0.35">
      <c r="BB660" s="214" t="s">
        <v>5509</v>
      </c>
      <c r="BC660" s="167">
        <v>1406</v>
      </c>
      <c r="BD660" s="107" t="s">
        <v>5082</v>
      </c>
      <c r="BE660" s="167" t="s">
        <v>2899</v>
      </c>
      <c r="BF660" s="167" t="s">
        <v>41</v>
      </c>
      <c r="BG660" s="167" t="s">
        <v>116</v>
      </c>
      <c r="BH660" s="167" t="s">
        <v>7369</v>
      </c>
      <c r="BI660" s="167" t="s">
        <v>83</v>
      </c>
      <c r="BJ660" s="167" t="s">
        <v>90</v>
      </c>
      <c r="BK660" s="167" t="s">
        <v>2067</v>
      </c>
      <c r="BL660" s="167" t="s">
        <v>117</v>
      </c>
      <c r="BM660" s="167">
        <v>1</v>
      </c>
    </row>
    <row r="661" spans="54:65" x14ac:dyDescent="0.35">
      <c r="BB661" s="214" t="s">
        <v>5511</v>
      </c>
      <c r="BC661" s="167">
        <v>1407</v>
      </c>
      <c r="BD661" s="107" t="s">
        <v>5082</v>
      </c>
      <c r="BE661" s="167" t="s">
        <v>2899</v>
      </c>
      <c r="BF661" s="167" t="s">
        <v>41</v>
      </c>
      <c r="BG661" s="167" t="s">
        <v>116</v>
      </c>
      <c r="BH661" s="167" t="s">
        <v>7369</v>
      </c>
      <c r="BI661" s="167" t="s">
        <v>83</v>
      </c>
      <c r="BJ661" s="167" t="s">
        <v>90</v>
      </c>
      <c r="BK661" s="167" t="s">
        <v>2067</v>
      </c>
      <c r="BL661" s="167" t="s">
        <v>117</v>
      </c>
      <c r="BM661" s="167">
        <v>1</v>
      </c>
    </row>
    <row r="662" spans="54:65" x14ac:dyDescent="0.35">
      <c r="BB662" s="225" t="s">
        <v>6048</v>
      </c>
      <c r="BC662" s="167">
        <v>1408</v>
      </c>
      <c r="BD662" s="107" t="s">
        <v>5100</v>
      </c>
      <c r="BE662" s="167" t="s">
        <v>2899</v>
      </c>
      <c r="BF662" s="167" t="s">
        <v>41</v>
      </c>
      <c r="BG662" s="167" t="s">
        <v>116</v>
      </c>
      <c r="BH662" s="167" t="s">
        <v>7369</v>
      </c>
      <c r="BI662" s="167" t="s">
        <v>83</v>
      </c>
      <c r="BJ662" s="167" t="s">
        <v>90</v>
      </c>
      <c r="BK662" s="167" t="s">
        <v>2067</v>
      </c>
      <c r="BL662" s="167" t="s">
        <v>117</v>
      </c>
      <c r="BM662" s="167">
        <v>1</v>
      </c>
    </row>
    <row r="663" spans="54:65" x14ac:dyDescent="0.35">
      <c r="BB663" s="225" t="s">
        <v>6022</v>
      </c>
      <c r="BC663" s="167">
        <v>1409</v>
      </c>
      <c r="BD663" s="107" t="s">
        <v>5096</v>
      </c>
      <c r="BE663" s="167" t="s">
        <v>2899</v>
      </c>
      <c r="BF663" s="167" t="s">
        <v>41</v>
      </c>
      <c r="BG663" s="167" t="s">
        <v>116</v>
      </c>
      <c r="BH663" s="167" t="s">
        <v>7369</v>
      </c>
      <c r="BI663" s="167" t="s">
        <v>83</v>
      </c>
      <c r="BJ663" s="167" t="s">
        <v>90</v>
      </c>
      <c r="BK663" s="167" t="s">
        <v>2067</v>
      </c>
      <c r="BL663" s="167" t="s">
        <v>117</v>
      </c>
      <c r="BM663" s="167">
        <v>1</v>
      </c>
    </row>
    <row r="664" spans="54:65" x14ac:dyDescent="0.35">
      <c r="BB664" s="225" t="s">
        <v>5996</v>
      </c>
      <c r="BC664" s="167">
        <v>1410</v>
      </c>
      <c r="BD664" s="107" t="s">
        <v>5098</v>
      </c>
      <c r="BE664" s="167" t="s">
        <v>2899</v>
      </c>
      <c r="BF664" s="167" t="s">
        <v>41</v>
      </c>
      <c r="BG664" s="167" t="s">
        <v>116</v>
      </c>
      <c r="BH664" s="167" t="s">
        <v>7369</v>
      </c>
      <c r="BI664" s="167" t="s">
        <v>83</v>
      </c>
      <c r="BJ664" s="167" t="s">
        <v>90</v>
      </c>
      <c r="BK664" s="167" t="s">
        <v>2067</v>
      </c>
      <c r="BL664" s="167" t="s">
        <v>117</v>
      </c>
      <c r="BM664" s="167">
        <v>1</v>
      </c>
    </row>
    <row r="665" spans="54:65" x14ac:dyDescent="0.35">
      <c r="BB665" s="213" t="s">
        <v>5970</v>
      </c>
      <c r="BC665" s="167">
        <v>1411</v>
      </c>
      <c r="BD665" s="107" t="s">
        <v>5094</v>
      </c>
      <c r="BE665" s="167" t="s">
        <v>2899</v>
      </c>
      <c r="BF665" s="167" t="s">
        <v>41</v>
      </c>
      <c r="BG665" s="167" t="s">
        <v>116</v>
      </c>
      <c r="BH665" s="167" t="s">
        <v>7369</v>
      </c>
      <c r="BI665" s="167" t="s">
        <v>83</v>
      </c>
      <c r="BJ665" s="167" t="s">
        <v>90</v>
      </c>
      <c r="BK665" s="167" t="s">
        <v>2067</v>
      </c>
      <c r="BL665" s="167" t="s">
        <v>117</v>
      </c>
      <c r="BM665" s="167">
        <v>1</v>
      </c>
    </row>
    <row r="666" spans="54:65" x14ac:dyDescent="0.35">
      <c r="BB666" s="213" t="s">
        <v>3860</v>
      </c>
      <c r="BC666" s="167">
        <v>1412</v>
      </c>
      <c r="BD666" s="107" t="s">
        <v>30</v>
      </c>
      <c r="BE666" s="167" t="s">
        <v>2899</v>
      </c>
      <c r="BF666" s="167" t="s">
        <v>41</v>
      </c>
      <c r="BG666" s="167" t="s">
        <v>116</v>
      </c>
      <c r="BH666" s="167" t="s">
        <v>7369</v>
      </c>
      <c r="BI666" s="167" t="s">
        <v>83</v>
      </c>
      <c r="BJ666" s="167" t="s">
        <v>90</v>
      </c>
      <c r="BK666" s="167" t="s">
        <v>2067</v>
      </c>
      <c r="BL666" s="167" t="s">
        <v>117</v>
      </c>
      <c r="BM666" s="167">
        <v>1</v>
      </c>
    </row>
    <row r="667" spans="54:65" x14ac:dyDescent="0.35">
      <c r="BB667" s="213" t="s">
        <v>5724</v>
      </c>
      <c r="BC667" s="167">
        <v>1413</v>
      </c>
      <c r="BD667" s="107" t="s">
        <v>5084</v>
      </c>
      <c r="BE667" s="167" t="s">
        <v>2899</v>
      </c>
      <c r="BF667" s="167" t="s">
        <v>41</v>
      </c>
      <c r="BG667" s="167" t="s">
        <v>116</v>
      </c>
      <c r="BH667" s="167" t="s">
        <v>7369</v>
      </c>
      <c r="BI667" s="167" t="s">
        <v>83</v>
      </c>
      <c r="BJ667" s="167" t="s">
        <v>90</v>
      </c>
      <c r="BK667" s="167" t="s">
        <v>2067</v>
      </c>
      <c r="BL667" s="167" t="s">
        <v>117</v>
      </c>
      <c r="BM667" s="167">
        <v>1</v>
      </c>
    </row>
    <row r="668" spans="54:65" x14ac:dyDescent="0.35">
      <c r="BB668" s="213" t="s">
        <v>5723</v>
      </c>
      <c r="BC668" s="167">
        <v>1414</v>
      </c>
      <c r="BD668" s="107" t="s">
        <v>5084</v>
      </c>
      <c r="BE668" s="167" t="s">
        <v>2899</v>
      </c>
      <c r="BF668" s="167" t="s">
        <v>41</v>
      </c>
      <c r="BG668" s="167" t="s">
        <v>116</v>
      </c>
      <c r="BH668" s="167" t="s">
        <v>7369</v>
      </c>
      <c r="BI668" s="167" t="s">
        <v>83</v>
      </c>
      <c r="BJ668" s="167" t="s">
        <v>90</v>
      </c>
      <c r="BK668" s="167" t="s">
        <v>2067</v>
      </c>
      <c r="BL668" s="167" t="s">
        <v>117</v>
      </c>
      <c r="BM668" s="167">
        <v>1</v>
      </c>
    </row>
    <row r="669" spans="54:65" x14ac:dyDescent="0.35">
      <c r="BB669" s="213" t="s">
        <v>3861</v>
      </c>
      <c r="BC669" s="167">
        <v>1415</v>
      </c>
      <c r="BD669" s="107" t="s">
        <v>30</v>
      </c>
      <c r="BE669" s="167" t="s">
        <v>2899</v>
      </c>
      <c r="BF669" s="167" t="s">
        <v>41</v>
      </c>
      <c r="BG669" s="167" t="s">
        <v>116</v>
      </c>
      <c r="BH669" s="167" t="s">
        <v>7369</v>
      </c>
      <c r="BI669" s="167" t="s">
        <v>83</v>
      </c>
      <c r="BJ669" s="167" t="s">
        <v>90</v>
      </c>
      <c r="BK669" s="167" t="s">
        <v>2067</v>
      </c>
      <c r="BL669" s="167" t="s">
        <v>117</v>
      </c>
      <c r="BM669" s="167">
        <v>1</v>
      </c>
    </row>
    <row r="670" spans="54:65" x14ac:dyDescent="0.35">
      <c r="BB670" s="213" t="s">
        <v>3870</v>
      </c>
      <c r="BC670" s="167">
        <v>1416</v>
      </c>
      <c r="BD670" s="107" t="s">
        <v>22</v>
      </c>
      <c r="BE670" s="167" t="s">
        <v>2899</v>
      </c>
      <c r="BF670" s="167" t="s">
        <v>41</v>
      </c>
      <c r="BG670" s="167" t="s">
        <v>116</v>
      </c>
      <c r="BH670" s="167" t="s">
        <v>7369</v>
      </c>
      <c r="BI670" s="167" t="s">
        <v>83</v>
      </c>
      <c r="BJ670" s="167" t="s">
        <v>90</v>
      </c>
      <c r="BK670" s="167" t="s">
        <v>2067</v>
      </c>
      <c r="BL670" s="167" t="s">
        <v>117</v>
      </c>
      <c r="BM670" s="167">
        <v>1</v>
      </c>
    </row>
    <row r="671" spans="54:65" x14ac:dyDescent="0.35">
      <c r="BB671" s="213" t="s">
        <v>3872</v>
      </c>
      <c r="BC671" s="167">
        <v>1417</v>
      </c>
      <c r="BD671" s="107" t="s">
        <v>33</v>
      </c>
      <c r="BE671" s="167" t="s">
        <v>2899</v>
      </c>
      <c r="BF671" s="167" t="s">
        <v>41</v>
      </c>
      <c r="BG671" s="167" t="s">
        <v>116</v>
      </c>
      <c r="BH671" s="167" t="s">
        <v>7369</v>
      </c>
      <c r="BI671" s="167" t="s">
        <v>83</v>
      </c>
      <c r="BJ671" s="167" t="s">
        <v>90</v>
      </c>
      <c r="BK671" s="167" t="s">
        <v>2067</v>
      </c>
      <c r="BL671" s="167" t="s">
        <v>117</v>
      </c>
      <c r="BM671" s="167">
        <v>1</v>
      </c>
    </row>
    <row r="672" spans="54:65" x14ac:dyDescent="0.35">
      <c r="BB672" s="213" t="s">
        <v>2519</v>
      </c>
      <c r="BC672" s="167">
        <v>1418</v>
      </c>
      <c r="BD672" s="107" t="s">
        <v>20</v>
      </c>
      <c r="BE672" s="167" t="s">
        <v>2899</v>
      </c>
      <c r="BF672" s="167" t="s">
        <v>41</v>
      </c>
      <c r="BG672" s="167" t="s">
        <v>116</v>
      </c>
      <c r="BH672" s="167" t="s">
        <v>7369</v>
      </c>
      <c r="BI672" s="167" t="s">
        <v>83</v>
      </c>
      <c r="BJ672" s="167" t="s">
        <v>90</v>
      </c>
      <c r="BK672" s="167" t="s">
        <v>2067</v>
      </c>
      <c r="BL672" s="167" t="s">
        <v>117</v>
      </c>
      <c r="BM672" s="167">
        <v>1</v>
      </c>
    </row>
    <row r="673" spans="54:65" x14ac:dyDescent="0.35">
      <c r="BB673" s="213" t="s">
        <v>2521</v>
      </c>
      <c r="BC673" s="167">
        <v>1419</v>
      </c>
      <c r="BD673" s="107" t="s">
        <v>20</v>
      </c>
      <c r="BE673" s="167" t="s">
        <v>2899</v>
      </c>
      <c r="BF673" s="167" t="s">
        <v>41</v>
      </c>
      <c r="BG673" s="167" t="s">
        <v>116</v>
      </c>
      <c r="BH673" s="167" t="s">
        <v>7369</v>
      </c>
      <c r="BI673" s="167" t="s">
        <v>83</v>
      </c>
      <c r="BJ673" s="167" t="s">
        <v>90</v>
      </c>
      <c r="BK673" s="167" t="s">
        <v>2067</v>
      </c>
      <c r="BL673" s="167" t="s">
        <v>117</v>
      </c>
      <c r="BM673" s="167">
        <v>1</v>
      </c>
    </row>
    <row r="674" spans="54:65" x14ac:dyDescent="0.35">
      <c r="BB674" s="213" t="s">
        <v>5612</v>
      </c>
      <c r="BC674" s="167">
        <v>1420</v>
      </c>
      <c r="BD674" s="107" t="s">
        <v>5080</v>
      </c>
      <c r="BE674" s="167" t="s">
        <v>2899</v>
      </c>
      <c r="BF674" s="167" t="s">
        <v>41</v>
      </c>
      <c r="BG674" s="167" t="s">
        <v>116</v>
      </c>
      <c r="BH674" s="167" t="s">
        <v>7369</v>
      </c>
      <c r="BI674" s="167" t="s">
        <v>83</v>
      </c>
      <c r="BJ674" s="167" t="s">
        <v>90</v>
      </c>
      <c r="BK674" s="167" t="s">
        <v>2067</v>
      </c>
      <c r="BL674" s="167" t="s">
        <v>117</v>
      </c>
      <c r="BM674" s="167">
        <v>1</v>
      </c>
    </row>
    <row r="675" spans="54:65" x14ac:dyDescent="0.35">
      <c r="BB675" s="213" t="s">
        <v>5613</v>
      </c>
      <c r="BC675" s="167">
        <v>1421</v>
      </c>
      <c r="BD675" s="107" t="s">
        <v>5080</v>
      </c>
      <c r="BE675" s="167" t="s">
        <v>2899</v>
      </c>
      <c r="BF675" s="167" t="s">
        <v>41</v>
      </c>
      <c r="BG675" s="167" t="s">
        <v>116</v>
      </c>
      <c r="BH675" s="167" t="s">
        <v>7369</v>
      </c>
      <c r="BI675" s="167" t="s">
        <v>83</v>
      </c>
      <c r="BJ675" s="167" t="s">
        <v>90</v>
      </c>
      <c r="BK675" s="167" t="s">
        <v>2067</v>
      </c>
      <c r="BL675" s="167" t="s">
        <v>117</v>
      </c>
      <c r="BM675" s="167">
        <v>1</v>
      </c>
    </row>
    <row r="676" spans="54:65" x14ac:dyDescent="0.35">
      <c r="BB676" s="213" t="s">
        <v>5614</v>
      </c>
      <c r="BC676" s="167">
        <v>1422</v>
      </c>
      <c r="BD676" s="107" t="s">
        <v>5080</v>
      </c>
      <c r="BE676" s="167" t="s">
        <v>2899</v>
      </c>
      <c r="BF676" s="167" t="s">
        <v>41</v>
      </c>
      <c r="BG676" s="167" t="s">
        <v>116</v>
      </c>
      <c r="BH676" s="167" t="s">
        <v>7369</v>
      </c>
      <c r="BI676" s="167" t="s">
        <v>83</v>
      </c>
      <c r="BJ676" s="167" t="s">
        <v>90</v>
      </c>
      <c r="BK676" s="167" t="s">
        <v>2067</v>
      </c>
      <c r="BL676" s="167" t="s">
        <v>117</v>
      </c>
      <c r="BM676" s="167">
        <v>1</v>
      </c>
    </row>
    <row r="677" spans="54:65" x14ac:dyDescent="0.35">
      <c r="BB677" s="213" t="s">
        <v>5615</v>
      </c>
      <c r="BC677" s="167">
        <v>1423</v>
      </c>
      <c r="BD677" s="107" t="s">
        <v>5080</v>
      </c>
      <c r="BE677" s="167" t="s">
        <v>2899</v>
      </c>
      <c r="BF677" s="167" t="s">
        <v>41</v>
      </c>
      <c r="BG677" s="167" t="s">
        <v>116</v>
      </c>
      <c r="BH677" s="167" t="s">
        <v>7369</v>
      </c>
      <c r="BI677" s="167" t="s">
        <v>83</v>
      </c>
      <c r="BJ677" s="167" t="s">
        <v>90</v>
      </c>
      <c r="BK677" s="167" t="s">
        <v>2067</v>
      </c>
      <c r="BL677" s="167" t="s">
        <v>117</v>
      </c>
      <c r="BM677" s="167">
        <v>1</v>
      </c>
    </row>
    <row r="678" spans="54:65" x14ac:dyDescent="0.35">
      <c r="BB678" s="213" t="s">
        <v>5625</v>
      </c>
      <c r="BC678" s="167">
        <v>1424</v>
      </c>
      <c r="BD678" s="107" t="s">
        <v>5080</v>
      </c>
      <c r="BE678" s="167" t="s">
        <v>2899</v>
      </c>
      <c r="BF678" s="167" t="s">
        <v>41</v>
      </c>
      <c r="BG678" s="167" t="s">
        <v>116</v>
      </c>
      <c r="BH678" s="167" t="s">
        <v>7369</v>
      </c>
      <c r="BI678" s="167" t="s">
        <v>83</v>
      </c>
      <c r="BJ678" s="167" t="s">
        <v>90</v>
      </c>
      <c r="BK678" s="167" t="s">
        <v>2067</v>
      </c>
      <c r="BL678" s="167" t="s">
        <v>117</v>
      </c>
      <c r="BM678" s="167">
        <v>1</v>
      </c>
    </row>
    <row r="679" spans="54:65" x14ac:dyDescent="0.35">
      <c r="BB679" s="213" t="s">
        <v>2523</v>
      </c>
      <c r="BC679" s="167">
        <v>1425</v>
      </c>
      <c r="BD679" s="107" t="s">
        <v>20</v>
      </c>
      <c r="BE679" s="167" t="s">
        <v>2899</v>
      </c>
      <c r="BF679" s="167" t="s">
        <v>41</v>
      </c>
      <c r="BG679" s="167" t="s">
        <v>116</v>
      </c>
      <c r="BH679" s="167" t="s">
        <v>7369</v>
      </c>
      <c r="BI679" s="167" t="s">
        <v>83</v>
      </c>
      <c r="BJ679" s="167" t="s">
        <v>90</v>
      </c>
      <c r="BK679" s="167" t="s">
        <v>2067</v>
      </c>
      <c r="BL679" s="167" t="s">
        <v>117</v>
      </c>
      <c r="BM679" s="167">
        <v>1</v>
      </c>
    </row>
    <row r="680" spans="54:65" x14ac:dyDescent="0.35">
      <c r="BB680" s="213" t="s">
        <v>2525</v>
      </c>
      <c r="BC680" s="167">
        <v>1426</v>
      </c>
      <c r="BD680" s="107" t="s">
        <v>20</v>
      </c>
      <c r="BE680" s="167" t="s">
        <v>2899</v>
      </c>
      <c r="BF680" s="167" t="s">
        <v>41</v>
      </c>
      <c r="BG680" s="167" t="s">
        <v>116</v>
      </c>
      <c r="BH680" s="167" t="s">
        <v>7369</v>
      </c>
      <c r="BI680" s="167" t="s">
        <v>83</v>
      </c>
      <c r="BJ680" s="167" t="s">
        <v>90</v>
      </c>
      <c r="BK680" s="167" t="s">
        <v>2067</v>
      </c>
      <c r="BL680" s="167" t="s">
        <v>117</v>
      </c>
      <c r="BM680" s="167">
        <v>1</v>
      </c>
    </row>
    <row r="681" spans="54:65" x14ac:dyDescent="0.35">
      <c r="BB681" s="213" t="s">
        <v>3759</v>
      </c>
      <c r="BC681" s="167">
        <v>1427</v>
      </c>
      <c r="BD681" s="107" t="s">
        <v>20</v>
      </c>
      <c r="BE681" s="167" t="s">
        <v>2899</v>
      </c>
      <c r="BF681" s="167" t="s">
        <v>41</v>
      </c>
      <c r="BG681" s="167" t="s">
        <v>116</v>
      </c>
      <c r="BH681" s="167" t="s">
        <v>7369</v>
      </c>
      <c r="BI681" s="167" t="s">
        <v>83</v>
      </c>
      <c r="BJ681" s="167" t="s">
        <v>90</v>
      </c>
      <c r="BK681" s="167" t="s">
        <v>2067</v>
      </c>
      <c r="BL681" s="167" t="s">
        <v>117</v>
      </c>
      <c r="BM681" s="167">
        <v>1</v>
      </c>
    </row>
    <row r="682" spans="54:65" x14ac:dyDescent="0.35">
      <c r="BB682" s="213" t="s">
        <v>2541</v>
      </c>
      <c r="BC682" s="167">
        <v>1428</v>
      </c>
      <c r="BD682" s="107" t="s">
        <v>25</v>
      </c>
      <c r="BE682" s="167" t="s">
        <v>2899</v>
      </c>
      <c r="BF682" s="167" t="s">
        <v>41</v>
      </c>
      <c r="BG682" s="167" t="s">
        <v>116</v>
      </c>
      <c r="BH682" s="167" t="s">
        <v>7369</v>
      </c>
      <c r="BI682" s="167" t="s">
        <v>83</v>
      </c>
      <c r="BJ682" s="167" t="s">
        <v>90</v>
      </c>
      <c r="BK682" s="167" t="s">
        <v>2067</v>
      </c>
      <c r="BL682" s="167" t="s">
        <v>117</v>
      </c>
      <c r="BM682" s="167">
        <v>1</v>
      </c>
    </row>
    <row r="683" spans="54:65" x14ac:dyDescent="0.35">
      <c r="BB683" s="213" t="s">
        <v>2543</v>
      </c>
      <c r="BC683" s="167">
        <v>1429</v>
      </c>
      <c r="BD683" s="107" t="s">
        <v>25</v>
      </c>
      <c r="BE683" s="167" t="s">
        <v>2899</v>
      </c>
      <c r="BF683" s="167" t="s">
        <v>41</v>
      </c>
      <c r="BG683" s="167" t="s">
        <v>116</v>
      </c>
      <c r="BH683" s="167" t="s">
        <v>7369</v>
      </c>
      <c r="BI683" s="167" t="s">
        <v>83</v>
      </c>
      <c r="BJ683" s="167" t="s">
        <v>90</v>
      </c>
      <c r="BK683" s="167" t="s">
        <v>2067</v>
      </c>
      <c r="BL683" s="167" t="s">
        <v>117</v>
      </c>
      <c r="BM683" s="167">
        <v>1</v>
      </c>
    </row>
    <row r="684" spans="54:65" x14ac:dyDescent="0.35">
      <c r="BB684" s="213" t="s">
        <v>2545</v>
      </c>
      <c r="BC684" s="167">
        <v>1430</v>
      </c>
      <c r="BD684" s="107" t="s">
        <v>25</v>
      </c>
      <c r="BE684" s="167" t="s">
        <v>2899</v>
      </c>
      <c r="BF684" s="167" t="s">
        <v>41</v>
      </c>
      <c r="BG684" s="167" t="s">
        <v>116</v>
      </c>
      <c r="BH684" s="167" t="s">
        <v>7369</v>
      </c>
      <c r="BI684" s="167" t="s">
        <v>83</v>
      </c>
      <c r="BJ684" s="167" t="s">
        <v>90</v>
      </c>
      <c r="BK684" s="167" t="s">
        <v>2067</v>
      </c>
      <c r="BL684" s="167" t="s">
        <v>117</v>
      </c>
      <c r="BM684" s="167">
        <v>1</v>
      </c>
    </row>
    <row r="685" spans="54:65" x14ac:dyDescent="0.35">
      <c r="BB685" s="214" t="s">
        <v>3649</v>
      </c>
      <c r="BC685" s="167">
        <v>1431</v>
      </c>
      <c r="BD685" s="107" t="s">
        <v>25</v>
      </c>
      <c r="BE685" s="167" t="s">
        <v>2899</v>
      </c>
      <c r="BF685" s="167" t="s">
        <v>41</v>
      </c>
      <c r="BG685" s="167" t="s">
        <v>116</v>
      </c>
      <c r="BH685" s="167" t="s">
        <v>7369</v>
      </c>
      <c r="BI685" s="167" t="s">
        <v>83</v>
      </c>
      <c r="BJ685" s="167" t="s">
        <v>90</v>
      </c>
      <c r="BK685" s="167" t="s">
        <v>2067</v>
      </c>
      <c r="BL685" s="167" t="s">
        <v>117</v>
      </c>
      <c r="BM685" s="167">
        <v>1</v>
      </c>
    </row>
    <row r="686" spans="54:65" x14ac:dyDescent="0.35">
      <c r="BB686" s="213" t="s">
        <v>2547</v>
      </c>
      <c r="BC686" s="167">
        <v>1432</v>
      </c>
      <c r="BD686" s="107" t="s">
        <v>25</v>
      </c>
      <c r="BE686" s="167" t="s">
        <v>2899</v>
      </c>
      <c r="BF686" s="167" t="s">
        <v>41</v>
      </c>
      <c r="BG686" s="167" t="s">
        <v>116</v>
      </c>
      <c r="BH686" s="167" t="s">
        <v>7369</v>
      </c>
      <c r="BI686" s="167" t="s">
        <v>83</v>
      </c>
      <c r="BJ686" s="167" t="s">
        <v>90</v>
      </c>
      <c r="BK686" s="167" t="s">
        <v>2067</v>
      </c>
      <c r="BL686" s="167" t="s">
        <v>117</v>
      </c>
      <c r="BM686" s="167">
        <v>1</v>
      </c>
    </row>
    <row r="687" spans="54:65" x14ac:dyDescent="0.35">
      <c r="BB687" s="50" t="s">
        <v>2549</v>
      </c>
      <c r="BC687" s="167">
        <v>1433</v>
      </c>
      <c r="BD687" s="107" t="s">
        <v>25</v>
      </c>
      <c r="BE687" s="167" t="s">
        <v>2899</v>
      </c>
      <c r="BF687" s="167" t="s">
        <v>41</v>
      </c>
      <c r="BG687" s="167" t="s">
        <v>116</v>
      </c>
      <c r="BH687" s="167" t="s">
        <v>7369</v>
      </c>
      <c r="BI687" s="167" t="s">
        <v>83</v>
      </c>
      <c r="BJ687" s="167" t="s">
        <v>90</v>
      </c>
      <c r="BK687" s="167" t="s">
        <v>2067</v>
      </c>
      <c r="BL687" s="167" t="s">
        <v>117</v>
      </c>
      <c r="BM687" s="167">
        <v>1</v>
      </c>
    </row>
    <row r="688" spans="54:65" x14ac:dyDescent="0.35">
      <c r="BB688" s="213" t="s">
        <v>2551</v>
      </c>
      <c r="BC688" s="167">
        <v>1434</v>
      </c>
      <c r="BD688" s="107" t="s">
        <v>25</v>
      </c>
      <c r="BE688" s="167" t="s">
        <v>2899</v>
      </c>
      <c r="BF688" s="167" t="s">
        <v>41</v>
      </c>
      <c r="BG688" s="167" t="s">
        <v>116</v>
      </c>
      <c r="BH688" s="167" t="s">
        <v>7369</v>
      </c>
      <c r="BI688" s="167" t="s">
        <v>83</v>
      </c>
      <c r="BJ688" s="167" t="s">
        <v>90</v>
      </c>
      <c r="BK688" s="167" t="s">
        <v>2067</v>
      </c>
      <c r="BL688" s="167" t="s">
        <v>117</v>
      </c>
      <c r="BM688" s="167">
        <v>1</v>
      </c>
    </row>
    <row r="689" spans="54:65" x14ac:dyDescent="0.35">
      <c r="BB689" s="213" t="s">
        <v>2553</v>
      </c>
      <c r="BC689" s="167">
        <v>1435</v>
      </c>
      <c r="BD689" s="107" t="s">
        <v>25</v>
      </c>
      <c r="BE689" s="167" t="s">
        <v>2899</v>
      </c>
      <c r="BF689" s="167" t="s">
        <v>41</v>
      </c>
      <c r="BG689" s="167" t="s">
        <v>116</v>
      </c>
      <c r="BH689" s="167" t="s">
        <v>7369</v>
      </c>
      <c r="BI689" s="167" t="s">
        <v>83</v>
      </c>
      <c r="BJ689" s="167" t="s">
        <v>90</v>
      </c>
      <c r="BK689" s="167" t="s">
        <v>2067</v>
      </c>
      <c r="BL689" s="167" t="s">
        <v>117</v>
      </c>
      <c r="BM689" s="167">
        <v>1</v>
      </c>
    </row>
    <row r="690" spans="54:65" x14ac:dyDescent="0.35">
      <c r="BB690" s="213" t="s">
        <v>2555</v>
      </c>
      <c r="BC690" s="167">
        <v>1436</v>
      </c>
      <c r="BD690" s="107" t="s">
        <v>25</v>
      </c>
      <c r="BE690" s="167" t="s">
        <v>2899</v>
      </c>
      <c r="BF690" s="167" t="s">
        <v>41</v>
      </c>
      <c r="BG690" s="167" t="s">
        <v>116</v>
      </c>
      <c r="BH690" s="167" t="s">
        <v>7369</v>
      </c>
      <c r="BI690" s="167" t="s">
        <v>83</v>
      </c>
      <c r="BJ690" s="167" t="s">
        <v>90</v>
      </c>
      <c r="BK690" s="167" t="s">
        <v>2067</v>
      </c>
      <c r="BL690" s="167" t="s">
        <v>117</v>
      </c>
      <c r="BM690" s="167">
        <v>1</v>
      </c>
    </row>
    <row r="691" spans="54:65" x14ac:dyDescent="0.35">
      <c r="BB691" s="213" t="s">
        <v>2557</v>
      </c>
      <c r="BC691" s="167">
        <v>1437</v>
      </c>
      <c r="BD691" s="107" t="s">
        <v>25</v>
      </c>
      <c r="BE691" s="167" t="s">
        <v>2899</v>
      </c>
      <c r="BF691" s="167" t="s">
        <v>41</v>
      </c>
      <c r="BG691" s="167" t="s">
        <v>116</v>
      </c>
      <c r="BH691" s="167" t="s">
        <v>7369</v>
      </c>
      <c r="BI691" s="167" t="s">
        <v>83</v>
      </c>
      <c r="BJ691" s="167" t="s">
        <v>90</v>
      </c>
      <c r="BK691" s="167" t="s">
        <v>2067</v>
      </c>
      <c r="BL691" s="167" t="s">
        <v>117</v>
      </c>
      <c r="BM691" s="167">
        <v>1</v>
      </c>
    </row>
    <row r="692" spans="54:65" x14ac:dyDescent="0.35">
      <c r="BB692" s="213" t="s">
        <v>2559</v>
      </c>
      <c r="BC692" s="167">
        <v>1438</v>
      </c>
      <c r="BD692" s="107" t="s">
        <v>25</v>
      </c>
      <c r="BE692" s="167" t="s">
        <v>2899</v>
      </c>
      <c r="BF692" s="167" t="s">
        <v>41</v>
      </c>
      <c r="BG692" s="167" t="s">
        <v>116</v>
      </c>
      <c r="BH692" s="167" t="s">
        <v>7369</v>
      </c>
      <c r="BI692" s="167" t="s">
        <v>83</v>
      </c>
      <c r="BJ692" s="167" t="s">
        <v>90</v>
      </c>
      <c r="BK692" s="167" t="s">
        <v>2067</v>
      </c>
      <c r="BL692" s="167" t="s">
        <v>117</v>
      </c>
      <c r="BM692" s="167">
        <v>1</v>
      </c>
    </row>
    <row r="693" spans="54:65" x14ac:dyDescent="0.35">
      <c r="BB693" s="213" t="s">
        <v>2569</v>
      </c>
      <c r="BC693" s="167">
        <v>1439</v>
      </c>
      <c r="BD693" s="107" t="s">
        <v>25</v>
      </c>
      <c r="BE693" s="167" t="s">
        <v>2899</v>
      </c>
      <c r="BF693" s="167" t="s">
        <v>41</v>
      </c>
      <c r="BG693" s="167" t="s">
        <v>116</v>
      </c>
      <c r="BH693" s="167" t="s">
        <v>7369</v>
      </c>
      <c r="BI693" s="167" t="s">
        <v>83</v>
      </c>
      <c r="BJ693" s="167" t="s">
        <v>90</v>
      </c>
      <c r="BK693" s="167" t="s">
        <v>2067</v>
      </c>
      <c r="BL693" s="167" t="s">
        <v>117</v>
      </c>
      <c r="BM693" s="167">
        <v>1</v>
      </c>
    </row>
    <row r="694" spans="54:65" x14ac:dyDescent="0.35">
      <c r="BB694" s="213" t="s">
        <v>2561</v>
      </c>
      <c r="BC694" s="167">
        <v>1440</v>
      </c>
      <c r="BD694" s="107" t="s">
        <v>25</v>
      </c>
      <c r="BE694" s="167" t="s">
        <v>2899</v>
      </c>
      <c r="BF694" s="167" t="s">
        <v>41</v>
      </c>
      <c r="BG694" s="167" t="s">
        <v>116</v>
      </c>
      <c r="BH694" s="167" t="s">
        <v>7369</v>
      </c>
      <c r="BI694" s="167" t="s">
        <v>83</v>
      </c>
      <c r="BJ694" s="167" t="s">
        <v>90</v>
      </c>
      <c r="BK694" s="167" t="s">
        <v>2067</v>
      </c>
      <c r="BL694" s="167" t="s">
        <v>117</v>
      </c>
      <c r="BM694" s="167">
        <v>1</v>
      </c>
    </row>
    <row r="695" spans="54:65" x14ac:dyDescent="0.35">
      <c r="BB695" s="213" t="s">
        <v>2562</v>
      </c>
      <c r="BC695" s="167">
        <v>1441</v>
      </c>
      <c r="BD695" s="107" t="s">
        <v>25</v>
      </c>
      <c r="BE695" s="167" t="s">
        <v>2899</v>
      </c>
      <c r="BF695" s="167" t="s">
        <v>41</v>
      </c>
      <c r="BG695" s="167" t="s">
        <v>116</v>
      </c>
      <c r="BH695" s="167" t="s">
        <v>7369</v>
      </c>
      <c r="BI695" s="167" t="s">
        <v>83</v>
      </c>
      <c r="BJ695" s="167" t="s">
        <v>90</v>
      </c>
      <c r="BK695" s="167" t="s">
        <v>2067</v>
      </c>
      <c r="BL695" s="167" t="s">
        <v>117</v>
      </c>
      <c r="BM695" s="167">
        <v>1</v>
      </c>
    </row>
    <row r="696" spans="54:65" x14ac:dyDescent="0.35">
      <c r="BB696" s="213" t="s">
        <v>3713</v>
      </c>
      <c r="BC696" s="167">
        <v>1442</v>
      </c>
      <c r="BD696" s="107" t="s">
        <v>25</v>
      </c>
      <c r="BE696" s="167" t="s">
        <v>2899</v>
      </c>
      <c r="BF696" s="167" t="s">
        <v>41</v>
      </c>
      <c r="BG696" s="167" t="s">
        <v>116</v>
      </c>
      <c r="BH696" s="167" t="s">
        <v>7369</v>
      </c>
      <c r="BI696" s="167" t="s">
        <v>83</v>
      </c>
      <c r="BJ696" s="167" t="s">
        <v>90</v>
      </c>
      <c r="BK696" s="167" t="s">
        <v>2067</v>
      </c>
      <c r="BL696" s="167" t="s">
        <v>117</v>
      </c>
      <c r="BM696" s="167">
        <v>1</v>
      </c>
    </row>
    <row r="697" spans="54:65" x14ac:dyDescent="0.35">
      <c r="BB697" s="213" t="s">
        <v>3711</v>
      </c>
      <c r="BC697" s="167">
        <v>1443</v>
      </c>
      <c r="BD697" s="107" t="s">
        <v>25</v>
      </c>
      <c r="BE697" s="167" t="s">
        <v>2899</v>
      </c>
      <c r="BF697" s="167" t="s">
        <v>41</v>
      </c>
      <c r="BG697" s="167" t="s">
        <v>116</v>
      </c>
      <c r="BH697" s="167" t="s">
        <v>7369</v>
      </c>
      <c r="BI697" s="167" t="s">
        <v>83</v>
      </c>
      <c r="BJ697" s="167" t="s">
        <v>90</v>
      </c>
      <c r="BK697" s="167" t="s">
        <v>2067</v>
      </c>
      <c r="BL697" s="167" t="s">
        <v>117</v>
      </c>
      <c r="BM697" s="167">
        <v>1</v>
      </c>
    </row>
    <row r="698" spans="54:65" x14ac:dyDescent="0.35">
      <c r="BB698" s="213" t="s">
        <v>2565</v>
      </c>
      <c r="BC698" s="167">
        <v>1444</v>
      </c>
      <c r="BD698" s="107" t="s">
        <v>25</v>
      </c>
      <c r="BE698" s="167" t="s">
        <v>2899</v>
      </c>
      <c r="BF698" s="167" t="s">
        <v>41</v>
      </c>
      <c r="BG698" s="167" t="s">
        <v>116</v>
      </c>
      <c r="BH698" s="167" t="s">
        <v>7369</v>
      </c>
      <c r="BI698" s="167" t="s">
        <v>83</v>
      </c>
      <c r="BJ698" s="167" t="s">
        <v>90</v>
      </c>
      <c r="BK698" s="167" t="s">
        <v>2067</v>
      </c>
      <c r="BL698" s="167" t="s">
        <v>117</v>
      </c>
      <c r="BM698" s="167">
        <v>1</v>
      </c>
    </row>
    <row r="699" spans="54:65" x14ac:dyDescent="0.35">
      <c r="BB699" s="213" t="s">
        <v>2567</v>
      </c>
      <c r="BC699" s="167">
        <v>1445</v>
      </c>
      <c r="BD699" s="107" t="s">
        <v>25</v>
      </c>
      <c r="BE699" s="167" t="s">
        <v>2899</v>
      </c>
      <c r="BF699" s="167" t="s">
        <v>41</v>
      </c>
      <c r="BG699" s="167" t="s">
        <v>116</v>
      </c>
      <c r="BH699" s="167" t="s">
        <v>7369</v>
      </c>
      <c r="BI699" s="167" t="s">
        <v>83</v>
      </c>
      <c r="BJ699" s="167" t="s">
        <v>90</v>
      </c>
      <c r="BK699" s="167" t="s">
        <v>2067</v>
      </c>
      <c r="BL699" s="167" t="s">
        <v>117</v>
      </c>
      <c r="BM699" s="167">
        <v>1</v>
      </c>
    </row>
    <row r="700" spans="54:65" x14ac:dyDescent="0.35">
      <c r="BB700" s="214" t="s">
        <v>2571</v>
      </c>
      <c r="BC700" s="167">
        <v>1446</v>
      </c>
      <c r="BD700" s="107" t="s">
        <v>25</v>
      </c>
      <c r="BE700" s="167" t="s">
        <v>2899</v>
      </c>
      <c r="BF700" s="167" t="s">
        <v>41</v>
      </c>
      <c r="BG700" s="167" t="s">
        <v>116</v>
      </c>
      <c r="BH700" s="167" t="s">
        <v>7369</v>
      </c>
      <c r="BI700" s="167" t="s">
        <v>83</v>
      </c>
      <c r="BJ700" s="167" t="s">
        <v>90</v>
      </c>
      <c r="BK700" s="167" t="s">
        <v>2067</v>
      </c>
      <c r="BL700" s="167" t="s">
        <v>117</v>
      </c>
      <c r="BM700" s="167">
        <v>1</v>
      </c>
    </row>
    <row r="701" spans="54:65" x14ac:dyDescent="0.35">
      <c r="BB701" s="214" t="s">
        <v>2573</v>
      </c>
      <c r="BC701" s="167">
        <v>1447</v>
      </c>
      <c r="BD701" s="107" t="s">
        <v>25</v>
      </c>
      <c r="BE701" s="167" t="s">
        <v>2899</v>
      </c>
      <c r="BF701" s="167" t="s">
        <v>41</v>
      </c>
      <c r="BG701" s="167" t="s">
        <v>116</v>
      </c>
      <c r="BH701" s="167" t="s">
        <v>7369</v>
      </c>
      <c r="BI701" s="167" t="s">
        <v>83</v>
      </c>
      <c r="BJ701" s="167" t="s">
        <v>90</v>
      </c>
      <c r="BK701" s="167" t="s">
        <v>2067</v>
      </c>
      <c r="BL701" s="167" t="s">
        <v>117</v>
      </c>
      <c r="BM701" s="167">
        <v>1</v>
      </c>
    </row>
    <row r="702" spans="54:65" x14ac:dyDescent="0.35">
      <c r="BB702" s="213" t="s">
        <v>2575</v>
      </c>
      <c r="BC702" s="167">
        <v>1448</v>
      </c>
      <c r="BD702" s="107" t="s">
        <v>25</v>
      </c>
      <c r="BE702" s="167" t="s">
        <v>2899</v>
      </c>
      <c r="BF702" s="167" t="s">
        <v>41</v>
      </c>
      <c r="BG702" s="167" t="s">
        <v>116</v>
      </c>
      <c r="BH702" s="167" t="s">
        <v>7369</v>
      </c>
      <c r="BI702" s="167" t="s">
        <v>83</v>
      </c>
      <c r="BJ702" s="167" t="s">
        <v>90</v>
      </c>
      <c r="BK702" s="167" t="s">
        <v>2067</v>
      </c>
      <c r="BL702" s="167" t="s">
        <v>117</v>
      </c>
      <c r="BM702" s="167">
        <v>1</v>
      </c>
    </row>
    <row r="703" spans="54:65" x14ac:dyDescent="0.35">
      <c r="BB703" s="213" t="s">
        <v>2577</v>
      </c>
      <c r="BC703" s="167">
        <v>1449</v>
      </c>
      <c r="BD703" s="107" t="s">
        <v>25</v>
      </c>
      <c r="BE703" s="167" t="s">
        <v>2899</v>
      </c>
      <c r="BF703" s="167" t="s">
        <v>41</v>
      </c>
      <c r="BG703" s="167" t="s">
        <v>116</v>
      </c>
      <c r="BH703" s="167" t="s">
        <v>7369</v>
      </c>
      <c r="BI703" s="167" t="s">
        <v>83</v>
      </c>
      <c r="BJ703" s="167" t="s">
        <v>90</v>
      </c>
      <c r="BK703" s="167" t="s">
        <v>2067</v>
      </c>
      <c r="BL703" s="167" t="s">
        <v>117</v>
      </c>
      <c r="BM703" s="167">
        <v>1</v>
      </c>
    </row>
    <row r="704" spans="54:65" x14ac:dyDescent="0.35">
      <c r="BB704" s="213" t="s">
        <v>2579</v>
      </c>
      <c r="BC704" s="167">
        <v>1450</v>
      </c>
      <c r="BD704" s="107" t="s">
        <v>25</v>
      </c>
      <c r="BE704" s="167" t="s">
        <v>2899</v>
      </c>
      <c r="BF704" s="167" t="s">
        <v>41</v>
      </c>
      <c r="BG704" s="167" t="s">
        <v>116</v>
      </c>
      <c r="BH704" s="167" t="s">
        <v>7369</v>
      </c>
      <c r="BI704" s="167" t="s">
        <v>83</v>
      </c>
      <c r="BJ704" s="167" t="s">
        <v>90</v>
      </c>
      <c r="BK704" s="167" t="s">
        <v>2067</v>
      </c>
      <c r="BL704" s="167" t="s">
        <v>117</v>
      </c>
      <c r="BM704" s="167">
        <v>1</v>
      </c>
    </row>
    <row r="705" spans="54:65" x14ac:dyDescent="0.35">
      <c r="BB705" s="39" t="s">
        <v>2539</v>
      </c>
      <c r="BC705" s="167">
        <v>1451</v>
      </c>
      <c r="BD705" s="107" t="s">
        <v>25</v>
      </c>
      <c r="BE705" s="167" t="s">
        <v>2899</v>
      </c>
      <c r="BF705" s="167" t="s">
        <v>41</v>
      </c>
      <c r="BG705" s="167" t="s">
        <v>116</v>
      </c>
      <c r="BH705" s="167" t="s">
        <v>7369</v>
      </c>
      <c r="BI705" s="167" t="s">
        <v>83</v>
      </c>
      <c r="BJ705" s="167" t="s">
        <v>90</v>
      </c>
      <c r="BK705" s="167" t="s">
        <v>2067</v>
      </c>
      <c r="BL705" s="167" t="s">
        <v>117</v>
      </c>
      <c r="BM705" s="167">
        <v>1</v>
      </c>
    </row>
    <row r="706" spans="54:65" x14ac:dyDescent="0.35">
      <c r="BB706" s="39" t="s">
        <v>2581</v>
      </c>
      <c r="BC706" s="167">
        <v>1452</v>
      </c>
      <c r="BD706" s="107" t="s">
        <v>25</v>
      </c>
      <c r="BE706" s="167" t="s">
        <v>2899</v>
      </c>
      <c r="BF706" s="167" t="s">
        <v>41</v>
      </c>
      <c r="BG706" s="167" t="s">
        <v>116</v>
      </c>
      <c r="BH706" s="167" t="s">
        <v>7369</v>
      </c>
      <c r="BI706" s="167" t="s">
        <v>83</v>
      </c>
      <c r="BJ706" s="167" t="s">
        <v>90</v>
      </c>
      <c r="BK706" s="167" t="s">
        <v>2067</v>
      </c>
      <c r="BL706" s="167" t="s">
        <v>117</v>
      </c>
      <c r="BM706" s="167">
        <v>1</v>
      </c>
    </row>
    <row r="707" spans="54:65" x14ac:dyDescent="0.35">
      <c r="BB707" s="39" t="s">
        <v>5717</v>
      </c>
      <c r="BC707" s="167">
        <v>1453</v>
      </c>
      <c r="BD707" s="107" t="s">
        <v>5084</v>
      </c>
      <c r="BE707" s="167" t="s">
        <v>2899</v>
      </c>
      <c r="BF707" s="167" t="s">
        <v>41</v>
      </c>
      <c r="BG707" s="167" t="s">
        <v>116</v>
      </c>
      <c r="BH707" s="167" t="s">
        <v>7369</v>
      </c>
      <c r="BI707" s="167" t="s">
        <v>83</v>
      </c>
      <c r="BJ707" s="167" t="s">
        <v>90</v>
      </c>
      <c r="BK707" s="167" t="s">
        <v>2067</v>
      </c>
      <c r="BL707" s="167" t="s">
        <v>117</v>
      </c>
      <c r="BM707" s="167">
        <v>1</v>
      </c>
    </row>
    <row r="708" spans="54:65" x14ac:dyDescent="0.35">
      <c r="BB708" s="39" t="s">
        <v>5718</v>
      </c>
      <c r="BC708" s="167">
        <v>1454</v>
      </c>
      <c r="BD708" s="107" t="s">
        <v>5084</v>
      </c>
      <c r="BE708" s="167" t="s">
        <v>2899</v>
      </c>
      <c r="BF708" s="167" t="s">
        <v>41</v>
      </c>
      <c r="BG708" s="167" t="s">
        <v>116</v>
      </c>
      <c r="BH708" s="167" t="s">
        <v>7369</v>
      </c>
      <c r="BI708" s="167" t="s">
        <v>83</v>
      </c>
      <c r="BJ708" s="167" t="s">
        <v>90</v>
      </c>
      <c r="BK708" s="167" t="s">
        <v>2067</v>
      </c>
      <c r="BL708" s="167" t="s">
        <v>117</v>
      </c>
      <c r="BM708" s="167">
        <v>1</v>
      </c>
    </row>
    <row r="709" spans="54:65" x14ac:dyDescent="0.35">
      <c r="BB709" s="39" t="s">
        <v>2527</v>
      </c>
      <c r="BC709" s="167">
        <v>1455</v>
      </c>
      <c r="BD709" s="107" t="s">
        <v>30</v>
      </c>
      <c r="BE709" s="167" t="s">
        <v>2899</v>
      </c>
      <c r="BF709" s="167" t="s">
        <v>41</v>
      </c>
      <c r="BG709" s="167" t="s">
        <v>116</v>
      </c>
      <c r="BH709" s="167" t="s">
        <v>7369</v>
      </c>
      <c r="BI709" s="167" t="s">
        <v>83</v>
      </c>
      <c r="BJ709" s="167" t="s">
        <v>90</v>
      </c>
      <c r="BK709" s="167" t="s">
        <v>2067</v>
      </c>
      <c r="BL709" s="167" t="s">
        <v>117</v>
      </c>
      <c r="BM709" s="167">
        <v>1</v>
      </c>
    </row>
    <row r="710" spans="54:65" x14ac:dyDescent="0.35">
      <c r="BB710" s="39" t="s">
        <v>2529</v>
      </c>
      <c r="BC710" s="167">
        <v>1456</v>
      </c>
      <c r="BD710" s="107" t="s">
        <v>30</v>
      </c>
      <c r="BE710" s="167" t="s">
        <v>2899</v>
      </c>
      <c r="BF710" s="167" t="s">
        <v>41</v>
      </c>
      <c r="BG710" s="167" t="s">
        <v>116</v>
      </c>
      <c r="BH710" s="167" t="s">
        <v>7369</v>
      </c>
      <c r="BI710" s="167" t="s">
        <v>83</v>
      </c>
      <c r="BJ710" s="167" t="s">
        <v>90</v>
      </c>
      <c r="BK710" s="167" t="s">
        <v>2067</v>
      </c>
      <c r="BL710" s="167" t="s">
        <v>117</v>
      </c>
      <c r="BM710" s="167">
        <v>1</v>
      </c>
    </row>
    <row r="711" spans="54:65" x14ac:dyDescent="0.35">
      <c r="BB711" s="39" t="s">
        <v>2533</v>
      </c>
      <c r="BC711" s="167">
        <v>1457</v>
      </c>
      <c r="BD711" s="107" t="s">
        <v>15</v>
      </c>
      <c r="BE711" s="167" t="s">
        <v>2899</v>
      </c>
      <c r="BF711" s="167" t="s">
        <v>41</v>
      </c>
      <c r="BG711" s="167" t="s">
        <v>116</v>
      </c>
      <c r="BH711" s="167" t="s">
        <v>7369</v>
      </c>
      <c r="BI711" s="167" t="s">
        <v>83</v>
      </c>
      <c r="BJ711" s="167" t="s">
        <v>90</v>
      </c>
      <c r="BK711" s="167" t="s">
        <v>2067</v>
      </c>
      <c r="BL711" s="167" t="s">
        <v>117</v>
      </c>
      <c r="BM711" s="167">
        <v>1</v>
      </c>
    </row>
    <row r="712" spans="54:65" x14ac:dyDescent="0.35">
      <c r="BB712" s="39" t="s">
        <v>5667</v>
      </c>
      <c r="BC712" s="167">
        <v>1458</v>
      </c>
      <c r="BD712" s="107" t="s">
        <v>5082</v>
      </c>
      <c r="BE712" s="167" t="s">
        <v>2899</v>
      </c>
      <c r="BF712" s="167" t="s">
        <v>41</v>
      </c>
      <c r="BG712" s="167" t="s">
        <v>116</v>
      </c>
      <c r="BH712" s="167" t="s">
        <v>7369</v>
      </c>
      <c r="BI712" s="167" t="s">
        <v>83</v>
      </c>
      <c r="BJ712" s="167" t="s">
        <v>90</v>
      </c>
      <c r="BK712" s="167" t="s">
        <v>2067</v>
      </c>
      <c r="BL712" s="167" t="s">
        <v>117</v>
      </c>
      <c r="BM712" s="167">
        <v>1</v>
      </c>
    </row>
    <row r="713" spans="54:65" x14ac:dyDescent="0.35">
      <c r="BB713" s="39" t="s">
        <v>5668</v>
      </c>
      <c r="BC713" s="167">
        <v>1459</v>
      </c>
      <c r="BD713" s="107" t="s">
        <v>5082</v>
      </c>
      <c r="BE713" s="167" t="s">
        <v>2899</v>
      </c>
      <c r="BF713" s="167" t="s">
        <v>41</v>
      </c>
      <c r="BG713" s="167" t="s">
        <v>116</v>
      </c>
      <c r="BH713" s="167" t="s">
        <v>7369</v>
      </c>
      <c r="BI713" s="167" t="s">
        <v>83</v>
      </c>
      <c r="BJ713" s="167" t="s">
        <v>90</v>
      </c>
      <c r="BK713" s="167" t="s">
        <v>2067</v>
      </c>
      <c r="BL713" s="167" t="s">
        <v>117</v>
      </c>
      <c r="BM713" s="167">
        <v>1</v>
      </c>
    </row>
    <row r="714" spans="54:65" x14ac:dyDescent="0.35">
      <c r="BB714" s="39" t="s">
        <v>5669</v>
      </c>
      <c r="BC714" s="167">
        <v>1460</v>
      </c>
      <c r="BD714" s="107" t="s">
        <v>5082</v>
      </c>
      <c r="BE714" s="167" t="s">
        <v>2899</v>
      </c>
      <c r="BF714" s="167" t="s">
        <v>41</v>
      </c>
      <c r="BG714" s="167" t="s">
        <v>116</v>
      </c>
      <c r="BH714" s="167" t="s">
        <v>7369</v>
      </c>
      <c r="BI714" s="167" t="s">
        <v>83</v>
      </c>
      <c r="BJ714" s="167" t="s">
        <v>90</v>
      </c>
      <c r="BK714" s="167" t="s">
        <v>2067</v>
      </c>
      <c r="BL714" s="167" t="s">
        <v>117</v>
      </c>
      <c r="BM714" s="167">
        <v>1</v>
      </c>
    </row>
    <row r="715" spans="54:65" x14ac:dyDescent="0.35">
      <c r="BB715" s="214" t="s">
        <v>2535</v>
      </c>
      <c r="BC715" s="167">
        <v>1461</v>
      </c>
      <c r="BD715" s="107" t="s">
        <v>15</v>
      </c>
      <c r="BE715" s="167" t="s">
        <v>2899</v>
      </c>
      <c r="BF715" s="167" t="s">
        <v>41</v>
      </c>
      <c r="BG715" s="167" t="s">
        <v>116</v>
      </c>
      <c r="BH715" s="167" t="s">
        <v>7369</v>
      </c>
      <c r="BI715" s="167" t="s">
        <v>83</v>
      </c>
      <c r="BJ715" s="167" t="s">
        <v>90</v>
      </c>
      <c r="BK715" s="167" t="s">
        <v>2067</v>
      </c>
      <c r="BL715" s="167" t="s">
        <v>117</v>
      </c>
      <c r="BM715" s="167">
        <v>1</v>
      </c>
    </row>
    <row r="716" spans="54:65" x14ac:dyDescent="0.35">
      <c r="BB716" s="214" t="s">
        <v>3623</v>
      </c>
      <c r="BC716" s="167">
        <v>1462</v>
      </c>
      <c r="BD716" s="107" t="s">
        <v>15</v>
      </c>
      <c r="BE716" s="167" t="s">
        <v>2899</v>
      </c>
      <c r="BF716" s="167" t="s">
        <v>41</v>
      </c>
      <c r="BG716" s="167" t="s">
        <v>116</v>
      </c>
      <c r="BH716" s="167" t="s">
        <v>7369</v>
      </c>
      <c r="BI716" s="167" t="s">
        <v>83</v>
      </c>
      <c r="BJ716" s="167" t="s">
        <v>90</v>
      </c>
      <c r="BK716" s="167" t="s">
        <v>2067</v>
      </c>
      <c r="BL716" s="167" t="s">
        <v>117</v>
      </c>
      <c r="BM716" s="167">
        <v>1</v>
      </c>
    </row>
    <row r="717" spans="54:65" x14ac:dyDescent="0.35">
      <c r="BB717" s="213" t="s">
        <v>2583</v>
      </c>
      <c r="BC717" s="167">
        <v>1463</v>
      </c>
      <c r="BD717" s="107" t="s">
        <v>29</v>
      </c>
      <c r="BE717" s="167" t="s">
        <v>2899</v>
      </c>
      <c r="BF717" s="167" t="s">
        <v>41</v>
      </c>
      <c r="BG717" s="167" t="s">
        <v>116</v>
      </c>
      <c r="BH717" s="167" t="s">
        <v>7369</v>
      </c>
      <c r="BI717" s="167" t="s">
        <v>83</v>
      </c>
      <c r="BJ717" s="167" t="s">
        <v>90</v>
      </c>
      <c r="BK717" s="167" t="s">
        <v>2067</v>
      </c>
      <c r="BL717" s="167" t="s">
        <v>117</v>
      </c>
      <c r="BM717" s="167">
        <v>1</v>
      </c>
    </row>
    <row r="718" spans="54:65" x14ac:dyDescent="0.35">
      <c r="BB718" s="213" t="s">
        <v>3877</v>
      </c>
      <c r="BC718" s="167">
        <v>1464</v>
      </c>
      <c r="BD718" s="107" t="s">
        <v>29</v>
      </c>
      <c r="BE718" s="167" t="s">
        <v>2899</v>
      </c>
      <c r="BF718" s="167" t="s">
        <v>41</v>
      </c>
      <c r="BG718" s="167" t="s">
        <v>116</v>
      </c>
      <c r="BH718" s="167" t="s">
        <v>7369</v>
      </c>
      <c r="BI718" s="167" t="s">
        <v>83</v>
      </c>
      <c r="BJ718" s="167" t="s">
        <v>90</v>
      </c>
      <c r="BK718" s="167" t="s">
        <v>2067</v>
      </c>
      <c r="BL718" s="167" t="s">
        <v>117</v>
      </c>
      <c r="BM718" s="167">
        <v>1</v>
      </c>
    </row>
    <row r="719" spans="54:65" x14ac:dyDescent="0.35">
      <c r="BB719" s="213" t="s">
        <v>2585</v>
      </c>
      <c r="BC719" s="167">
        <v>1465</v>
      </c>
      <c r="BD719" s="107" t="s">
        <v>29</v>
      </c>
      <c r="BE719" s="167" t="s">
        <v>2899</v>
      </c>
      <c r="BF719" s="167" t="s">
        <v>41</v>
      </c>
      <c r="BG719" s="167" t="s">
        <v>116</v>
      </c>
      <c r="BH719" s="167" t="s">
        <v>7369</v>
      </c>
      <c r="BI719" s="167" t="s">
        <v>83</v>
      </c>
      <c r="BJ719" s="167" t="s">
        <v>90</v>
      </c>
      <c r="BK719" s="167" t="s">
        <v>2067</v>
      </c>
      <c r="BL719" s="167" t="s">
        <v>117</v>
      </c>
      <c r="BM719" s="167">
        <v>1</v>
      </c>
    </row>
    <row r="720" spans="54:65" x14ac:dyDescent="0.35">
      <c r="BB720" s="213" t="s">
        <v>2587</v>
      </c>
      <c r="BC720" s="167">
        <v>1466</v>
      </c>
      <c r="BD720" s="107" t="s">
        <v>29</v>
      </c>
      <c r="BE720" s="167" t="s">
        <v>2899</v>
      </c>
      <c r="BF720" s="167" t="s">
        <v>41</v>
      </c>
      <c r="BG720" s="167" t="s">
        <v>116</v>
      </c>
      <c r="BH720" s="167" t="s">
        <v>7369</v>
      </c>
      <c r="BI720" s="167" t="s">
        <v>83</v>
      </c>
      <c r="BJ720" s="167" t="s">
        <v>90</v>
      </c>
      <c r="BK720" s="167" t="s">
        <v>2067</v>
      </c>
      <c r="BL720" s="167" t="s">
        <v>117</v>
      </c>
      <c r="BM720" s="167">
        <v>1</v>
      </c>
    </row>
    <row r="721" spans="54:66" x14ac:dyDescent="0.35">
      <c r="BB721" s="213" t="s">
        <v>2589</v>
      </c>
      <c r="BC721" s="167">
        <v>1467</v>
      </c>
      <c r="BD721" s="107" t="s">
        <v>29</v>
      </c>
      <c r="BE721" s="167" t="s">
        <v>2899</v>
      </c>
      <c r="BF721" s="167" t="s">
        <v>41</v>
      </c>
      <c r="BG721" s="167" t="s">
        <v>116</v>
      </c>
      <c r="BH721" s="167" t="s">
        <v>7369</v>
      </c>
      <c r="BI721" s="167" t="s">
        <v>83</v>
      </c>
      <c r="BJ721" s="167" t="s">
        <v>90</v>
      </c>
      <c r="BK721" s="167" t="s">
        <v>2067</v>
      </c>
      <c r="BL721" s="167" t="s">
        <v>117</v>
      </c>
      <c r="BM721" s="167">
        <v>1</v>
      </c>
    </row>
    <row r="722" spans="54:66" x14ac:dyDescent="0.35">
      <c r="BB722" s="213" t="s">
        <v>3645</v>
      </c>
      <c r="BC722" s="167">
        <v>1468</v>
      </c>
      <c r="BD722" s="107" t="s">
        <v>29</v>
      </c>
      <c r="BE722" s="167" t="s">
        <v>2899</v>
      </c>
      <c r="BF722" s="167" t="s">
        <v>41</v>
      </c>
      <c r="BG722" s="167" t="s">
        <v>116</v>
      </c>
      <c r="BH722" s="167" t="s">
        <v>7369</v>
      </c>
      <c r="BI722" s="167" t="s">
        <v>83</v>
      </c>
      <c r="BJ722" s="167" t="s">
        <v>90</v>
      </c>
      <c r="BK722" s="167" t="s">
        <v>2067</v>
      </c>
      <c r="BL722" s="167" t="s">
        <v>117</v>
      </c>
      <c r="BM722" s="167">
        <v>1</v>
      </c>
    </row>
    <row r="723" spans="54:66" x14ac:dyDescent="0.35">
      <c r="BB723" s="214" t="s">
        <v>2591</v>
      </c>
      <c r="BC723" s="167">
        <v>1469</v>
      </c>
      <c r="BD723" s="107" t="s">
        <v>29</v>
      </c>
      <c r="BE723" s="167" t="s">
        <v>2899</v>
      </c>
      <c r="BF723" s="167" t="s">
        <v>41</v>
      </c>
      <c r="BG723" s="167" t="s">
        <v>116</v>
      </c>
      <c r="BH723" s="167" t="s">
        <v>7369</v>
      </c>
      <c r="BI723" s="167" t="s">
        <v>83</v>
      </c>
      <c r="BJ723" s="167" t="s">
        <v>90</v>
      </c>
      <c r="BK723" s="167" t="s">
        <v>2067</v>
      </c>
      <c r="BL723" s="167" t="s">
        <v>117</v>
      </c>
      <c r="BM723" s="167">
        <v>1</v>
      </c>
    </row>
    <row r="724" spans="54:66" x14ac:dyDescent="0.35">
      <c r="BB724" s="214" t="s">
        <v>3586</v>
      </c>
      <c r="BC724" s="167">
        <v>1470</v>
      </c>
      <c r="BD724" s="107" t="s">
        <v>29</v>
      </c>
      <c r="BE724" s="167" t="s">
        <v>2899</v>
      </c>
      <c r="BF724" s="167" t="s">
        <v>41</v>
      </c>
      <c r="BG724" s="167" t="s">
        <v>116</v>
      </c>
      <c r="BH724" s="167" t="s">
        <v>7369</v>
      </c>
      <c r="BI724" s="167" t="s">
        <v>83</v>
      </c>
      <c r="BJ724" s="167" t="s">
        <v>90</v>
      </c>
      <c r="BK724" s="167" t="s">
        <v>2067</v>
      </c>
      <c r="BL724" s="167" t="s">
        <v>117</v>
      </c>
      <c r="BM724" s="167">
        <v>1</v>
      </c>
    </row>
    <row r="725" spans="54:66" x14ac:dyDescent="0.35">
      <c r="BB725" s="213" t="s">
        <v>10649</v>
      </c>
      <c r="BC725" s="167">
        <v>1471</v>
      </c>
      <c r="BD725" s="390" t="s">
        <v>6111</v>
      </c>
      <c r="BE725" s="167" t="s">
        <v>2899</v>
      </c>
      <c r="BF725" s="167" t="s">
        <v>41</v>
      </c>
      <c r="BG725" s="167" t="s">
        <v>116</v>
      </c>
      <c r="BH725" s="167" t="s">
        <v>7369</v>
      </c>
      <c r="BI725" s="167" t="s">
        <v>83</v>
      </c>
      <c r="BJ725" s="167" t="s">
        <v>90</v>
      </c>
      <c r="BK725" s="167" t="s">
        <v>2067</v>
      </c>
      <c r="BL725" s="167" t="s">
        <v>9783</v>
      </c>
      <c r="BM725" s="167">
        <v>2</v>
      </c>
    </row>
    <row r="726" spans="54:66" x14ac:dyDescent="0.35">
      <c r="BB726" s="213" t="s">
        <v>10651</v>
      </c>
      <c r="BC726" s="167">
        <v>1472</v>
      </c>
      <c r="BD726" s="180" t="s">
        <v>6065</v>
      </c>
      <c r="BE726" s="167" t="s">
        <v>2899</v>
      </c>
      <c r="BF726" s="167" t="s">
        <v>41</v>
      </c>
      <c r="BG726" s="167" t="s">
        <v>116</v>
      </c>
      <c r="BH726" s="167" t="s">
        <v>7369</v>
      </c>
      <c r="BI726" s="167" t="s">
        <v>83</v>
      </c>
      <c r="BJ726" s="167" t="s">
        <v>90</v>
      </c>
      <c r="BK726" s="167" t="s">
        <v>2067</v>
      </c>
      <c r="BL726" s="167" t="s">
        <v>9784</v>
      </c>
      <c r="BM726" s="167">
        <v>3</v>
      </c>
    </row>
    <row r="727" spans="54:66" x14ac:dyDescent="0.35">
      <c r="BB727" s="214" t="s">
        <v>10819</v>
      </c>
      <c r="BC727" s="167">
        <v>1473</v>
      </c>
      <c r="BD727" s="390" t="s">
        <v>6111</v>
      </c>
      <c r="BE727" s="167" t="s">
        <v>2899</v>
      </c>
      <c r="BF727" s="167" t="s">
        <v>41</v>
      </c>
      <c r="BG727" s="167" t="s">
        <v>116</v>
      </c>
      <c r="BH727" s="167" t="s">
        <v>7369</v>
      </c>
      <c r="BI727" s="167" t="s">
        <v>83</v>
      </c>
      <c r="BJ727" s="167" t="s">
        <v>90</v>
      </c>
      <c r="BK727" s="167" t="s">
        <v>2067</v>
      </c>
      <c r="BL727" s="167" t="s">
        <v>9785</v>
      </c>
      <c r="BM727" s="167">
        <v>4</v>
      </c>
    </row>
    <row r="731" spans="54:66" x14ac:dyDescent="0.35">
      <c r="BB731" s="213" t="s">
        <v>10649</v>
      </c>
      <c r="BC731" s="70"/>
      <c r="BD731" s="390" t="s">
        <v>6111</v>
      </c>
    </row>
    <row r="732" spans="54:66" x14ac:dyDescent="0.35">
      <c r="BB732" s="213" t="s">
        <v>10651</v>
      </c>
      <c r="BC732" s="71"/>
      <c r="BD732" s="180" t="s">
        <v>6065</v>
      </c>
    </row>
    <row r="733" spans="54:66" x14ac:dyDescent="0.35">
      <c r="BB733" s="213" t="s">
        <v>10819</v>
      </c>
      <c r="BC733" s="70"/>
      <c r="BD733" s="390" t="s">
        <v>6111</v>
      </c>
    </row>
    <row r="734" spans="54:66" x14ac:dyDescent="0.35">
      <c r="BB734" s="213" t="s">
        <v>10825</v>
      </c>
      <c r="BC734" s="180" t="s">
        <v>10825</v>
      </c>
      <c r="BD734" s="180" t="s">
        <v>6146</v>
      </c>
      <c r="BE734" s="180"/>
      <c r="BF734" s="180"/>
      <c r="BG734" s="180"/>
      <c r="BH734" s="180" t="s">
        <v>10825</v>
      </c>
      <c r="BI734" s="180" t="s">
        <v>10845</v>
      </c>
      <c r="BJ734" s="56" t="s">
        <v>6104</v>
      </c>
      <c r="BK734" s="180"/>
      <c r="BL734" s="180"/>
      <c r="BM734" s="180" t="s">
        <v>2067</v>
      </c>
      <c r="BN734" s="395" t="s">
        <v>5144</v>
      </c>
    </row>
    <row r="735" spans="54:66" x14ac:dyDescent="0.35">
      <c r="BB735" s="213" t="s">
        <v>10826</v>
      </c>
      <c r="BC735" s="390" t="s">
        <v>10826</v>
      </c>
      <c r="BD735" s="390" t="s">
        <v>6146</v>
      </c>
      <c r="BE735" s="390"/>
      <c r="BF735" s="390"/>
      <c r="BG735" s="390"/>
      <c r="BH735" s="390" t="s">
        <v>10826</v>
      </c>
      <c r="BI735" s="390" t="s">
        <v>10846</v>
      </c>
      <c r="BJ735" s="57" t="s">
        <v>6104</v>
      </c>
      <c r="BK735" s="390"/>
      <c r="BL735" s="390"/>
      <c r="BM735" s="390" t="s">
        <v>2067</v>
      </c>
      <c r="BN735" s="396" t="s">
        <v>6059</v>
      </c>
    </row>
    <row r="736" spans="54:66" x14ac:dyDescent="0.35">
      <c r="BB736" s="213" t="s">
        <v>10827</v>
      </c>
      <c r="BC736" s="180" t="s">
        <v>10827</v>
      </c>
      <c r="BD736" s="180" t="s">
        <v>6146</v>
      </c>
      <c r="BE736" s="180"/>
      <c r="BF736" s="180"/>
      <c r="BG736" s="180"/>
      <c r="BH736" s="180" t="s">
        <v>10827</v>
      </c>
      <c r="BI736" s="180" t="s">
        <v>10847</v>
      </c>
      <c r="BJ736" s="56" t="s">
        <v>6104</v>
      </c>
      <c r="BK736" s="180"/>
      <c r="BL736" s="180"/>
      <c r="BM736" s="180" t="s">
        <v>2067</v>
      </c>
      <c r="BN736" s="395" t="s">
        <v>5149</v>
      </c>
    </row>
    <row r="737" spans="54:66" x14ac:dyDescent="0.35">
      <c r="BB737" s="213" t="s">
        <v>10828</v>
      </c>
      <c r="BC737" s="390" t="s">
        <v>10828</v>
      </c>
      <c r="BD737" s="390" t="s">
        <v>6146</v>
      </c>
      <c r="BE737" s="390"/>
      <c r="BF737" s="390"/>
      <c r="BG737" s="390"/>
      <c r="BH737" s="390" t="s">
        <v>10828</v>
      </c>
      <c r="BI737" s="390" t="s">
        <v>10848</v>
      </c>
      <c r="BJ737" s="57" t="s">
        <v>6104</v>
      </c>
      <c r="BK737" s="390"/>
      <c r="BL737" s="390"/>
      <c r="BM737" s="390" t="s">
        <v>2067</v>
      </c>
      <c r="BN737" s="396" t="s">
        <v>5391</v>
      </c>
    </row>
    <row r="738" spans="54:66" x14ac:dyDescent="0.35">
      <c r="BB738" s="213" t="s">
        <v>10829</v>
      </c>
      <c r="BC738" s="180" t="s">
        <v>10829</v>
      </c>
      <c r="BD738" s="180" t="s">
        <v>6146</v>
      </c>
      <c r="BE738" s="180"/>
      <c r="BF738" s="180"/>
      <c r="BG738" s="180"/>
      <c r="BH738" s="180" t="s">
        <v>10829</v>
      </c>
      <c r="BI738" s="180" t="s">
        <v>10849</v>
      </c>
      <c r="BJ738" s="56" t="s">
        <v>6104</v>
      </c>
      <c r="BK738" s="180"/>
      <c r="BL738" s="180"/>
      <c r="BM738" s="180" t="s">
        <v>2067</v>
      </c>
      <c r="BN738" s="395" t="s">
        <v>5146</v>
      </c>
    </row>
    <row r="739" spans="54:66" x14ac:dyDescent="0.35">
      <c r="BB739" s="213" t="s">
        <v>10830</v>
      </c>
      <c r="BC739" s="390" t="s">
        <v>10830</v>
      </c>
      <c r="BD739" s="390" t="s">
        <v>6146</v>
      </c>
      <c r="BE739" s="390"/>
      <c r="BF739" s="390"/>
      <c r="BG739" s="390"/>
      <c r="BH739" s="390" t="s">
        <v>10830</v>
      </c>
      <c r="BI739" s="390" t="s">
        <v>10850</v>
      </c>
      <c r="BJ739" s="57" t="s">
        <v>6104</v>
      </c>
      <c r="BK739" s="390"/>
      <c r="BL739" s="390"/>
      <c r="BM739" s="390" t="s">
        <v>2067</v>
      </c>
      <c r="BN739" s="396" t="s">
        <v>6054</v>
      </c>
    </row>
    <row r="740" spans="54:66" x14ac:dyDescent="0.35">
      <c r="BB740" s="213" t="s">
        <v>10831</v>
      </c>
      <c r="BC740" s="180" t="s">
        <v>10831</v>
      </c>
      <c r="BD740" s="180" t="s">
        <v>6146</v>
      </c>
      <c r="BE740" s="180"/>
      <c r="BF740" s="180"/>
      <c r="BG740" s="180"/>
      <c r="BH740" s="180" t="s">
        <v>10831</v>
      </c>
      <c r="BI740" s="180" t="s">
        <v>10851</v>
      </c>
      <c r="BJ740" s="56" t="s">
        <v>6104</v>
      </c>
      <c r="BK740" s="180"/>
      <c r="BL740" s="180"/>
      <c r="BM740" s="180" t="s">
        <v>2067</v>
      </c>
      <c r="BN740" s="395" t="s">
        <v>5148</v>
      </c>
    </row>
    <row r="741" spans="54:66" x14ac:dyDescent="0.35">
      <c r="BB741" s="213" t="s">
        <v>10832</v>
      </c>
      <c r="BC741" s="390" t="s">
        <v>10832</v>
      </c>
      <c r="BD741" s="390" t="s">
        <v>6146</v>
      </c>
      <c r="BE741" s="390"/>
      <c r="BF741" s="390"/>
      <c r="BG741" s="390"/>
      <c r="BH741" s="390" t="s">
        <v>10832</v>
      </c>
      <c r="BI741" s="390" t="s">
        <v>10852</v>
      </c>
      <c r="BJ741" s="57" t="s">
        <v>6104</v>
      </c>
      <c r="BK741" s="390"/>
      <c r="BL741" s="390"/>
      <c r="BM741" s="390" t="s">
        <v>2067</v>
      </c>
      <c r="BN741" s="396" t="s">
        <v>6052</v>
      </c>
    </row>
    <row r="742" spans="54:66" x14ac:dyDescent="0.35">
      <c r="BB742" s="213" t="s">
        <v>10833</v>
      </c>
      <c r="BC742" s="180" t="s">
        <v>10833</v>
      </c>
      <c r="BD742" s="180" t="s">
        <v>6146</v>
      </c>
      <c r="BE742" s="180"/>
      <c r="BF742" s="180"/>
      <c r="BG742" s="180"/>
      <c r="BH742" s="180" t="s">
        <v>10833</v>
      </c>
      <c r="BI742" s="180" t="s">
        <v>10853</v>
      </c>
      <c r="BJ742" s="56" t="s">
        <v>6104</v>
      </c>
      <c r="BK742" s="180"/>
      <c r="BL742" s="180"/>
      <c r="BM742" s="180" t="s">
        <v>2067</v>
      </c>
      <c r="BN742" s="395" t="s">
        <v>5150</v>
      </c>
    </row>
    <row r="743" spans="54:66" x14ac:dyDescent="0.35">
      <c r="BB743" s="213" t="s">
        <v>10834</v>
      </c>
      <c r="BC743" s="390" t="s">
        <v>10834</v>
      </c>
      <c r="BD743" s="390" t="s">
        <v>6146</v>
      </c>
      <c r="BE743" s="390"/>
      <c r="BF743" s="390"/>
      <c r="BG743" s="390"/>
      <c r="BH743" s="390" t="s">
        <v>10834</v>
      </c>
      <c r="BI743" s="390" t="s">
        <v>10854</v>
      </c>
      <c r="BJ743" s="57" t="s">
        <v>6104</v>
      </c>
      <c r="BK743" s="390"/>
      <c r="BL743" s="390"/>
      <c r="BM743" s="390" t="s">
        <v>2067</v>
      </c>
      <c r="BN743" s="396" t="s">
        <v>5203</v>
      </c>
    </row>
    <row r="744" spans="54:66" x14ac:dyDescent="0.35">
      <c r="BB744" s="213" t="s">
        <v>10835</v>
      </c>
      <c r="BC744" s="180" t="s">
        <v>10835</v>
      </c>
      <c r="BD744" s="180" t="s">
        <v>6146</v>
      </c>
      <c r="BE744" s="180"/>
      <c r="BF744" s="180"/>
      <c r="BG744" s="180"/>
      <c r="BH744" s="180" t="s">
        <v>10835</v>
      </c>
      <c r="BI744" s="180" t="s">
        <v>10855</v>
      </c>
      <c r="BJ744" s="180" t="s">
        <v>6102</v>
      </c>
      <c r="BK744" s="180"/>
      <c r="BL744" s="180"/>
      <c r="BM744" s="180" t="s">
        <v>2067</v>
      </c>
      <c r="BN744" s="395" t="s">
        <v>5144</v>
      </c>
    </row>
    <row r="745" spans="54:66" x14ac:dyDescent="0.35">
      <c r="BB745" s="213" t="s">
        <v>10836</v>
      </c>
      <c r="BC745" s="390" t="s">
        <v>10836</v>
      </c>
      <c r="BD745" s="390" t="s">
        <v>6146</v>
      </c>
      <c r="BE745" s="390"/>
      <c r="BF745" s="390"/>
      <c r="BG745" s="390"/>
      <c r="BH745" s="390" t="s">
        <v>10836</v>
      </c>
      <c r="BI745" s="390" t="s">
        <v>10856</v>
      </c>
      <c r="BJ745" s="390" t="s">
        <v>6102</v>
      </c>
      <c r="BK745" s="390"/>
      <c r="BL745" s="390"/>
      <c r="BM745" s="390" t="s">
        <v>2067</v>
      </c>
      <c r="BN745" s="396" t="s">
        <v>6059</v>
      </c>
    </row>
    <row r="746" spans="54:66" x14ac:dyDescent="0.35">
      <c r="BB746" s="213" t="s">
        <v>10837</v>
      </c>
      <c r="BC746" s="180" t="s">
        <v>10837</v>
      </c>
      <c r="BD746" s="180" t="s">
        <v>6146</v>
      </c>
      <c r="BE746" s="180"/>
      <c r="BF746" s="180"/>
      <c r="BG746" s="180"/>
      <c r="BH746" s="180" t="s">
        <v>10837</v>
      </c>
      <c r="BI746" s="180" t="s">
        <v>10857</v>
      </c>
      <c r="BJ746" s="180" t="s">
        <v>6102</v>
      </c>
      <c r="BK746" s="180"/>
      <c r="BL746" s="180"/>
      <c r="BM746" s="180" t="s">
        <v>2067</v>
      </c>
      <c r="BN746" s="395" t="s">
        <v>5149</v>
      </c>
    </row>
    <row r="747" spans="54:66" x14ac:dyDescent="0.35">
      <c r="BB747" s="213" t="s">
        <v>10838</v>
      </c>
      <c r="BC747" s="390" t="s">
        <v>10838</v>
      </c>
      <c r="BD747" s="390" t="s">
        <v>6146</v>
      </c>
      <c r="BE747" s="390"/>
      <c r="BF747" s="390"/>
      <c r="BG747" s="390"/>
      <c r="BH747" s="390" t="s">
        <v>10838</v>
      </c>
      <c r="BI747" s="390" t="s">
        <v>10858</v>
      </c>
      <c r="BJ747" s="390" t="s">
        <v>6102</v>
      </c>
      <c r="BK747" s="390"/>
      <c r="BL747" s="390"/>
      <c r="BM747" s="390" t="s">
        <v>2067</v>
      </c>
      <c r="BN747" s="396" t="s">
        <v>5391</v>
      </c>
    </row>
    <row r="748" spans="54:66" x14ac:dyDescent="0.35">
      <c r="BB748" s="213" t="s">
        <v>10839</v>
      </c>
      <c r="BC748" s="180" t="s">
        <v>10839</v>
      </c>
      <c r="BD748" s="180" t="s">
        <v>6146</v>
      </c>
      <c r="BE748" s="180"/>
      <c r="BF748" s="180"/>
      <c r="BG748" s="180"/>
      <c r="BH748" s="180" t="s">
        <v>10839</v>
      </c>
      <c r="BI748" s="180" t="s">
        <v>10859</v>
      </c>
      <c r="BJ748" s="180" t="s">
        <v>6102</v>
      </c>
      <c r="BK748" s="180"/>
      <c r="BL748" s="180"/>
      <c r="BM748" s="180" t="s">
        <v>2067</v>
      </c>
      <c r="BN748" s="395" t="s">
        <v>5146</v>
      </c>
    </row>
    <row r="749" spans="54:66" x14ac:dyDescent="0.35">
      <c r="BB749" s="213" t="s">
        <v>10840</v>
      </c>
      <c r="BC749" s="390" t="s">
        <v>10840</v>
      </c>
      <c r="BD749" s="390" t="s">
        <v>6146</v>
      </c>
      <c r="BE749" s="390"/>
      <c r="BF749" s="390"/>
      <c r="BG749" s="390"/>
      <c r="BH749" s="390" t="s">
        <v>10840</v>
      </c>
      <c r="BI749" s="390" t="s">
        <v>10860</v>
      </c>
      <c r="BJ749" s="390" t="s">
        <v>6102</v>
      </c>
      <c r="BK749" s="390"/>
      <c r="BL749" s="390"/>
      <c r="BM749" s="390" t="s">
        <v>2067</v>
      </c>
      <c r="BN749" s="396" t="s">
        <v>6054</v>
      </c>
    </row>
    <row r="750" spans="54:66" x14ac:dyDescent="0.35">
      <c r="BB750" s="213" t="s">
        <v>10841</v>
      </c>
      <c r="BC750" s="180" t="s">
        <v>10841</v>
      </c>
      <c r="BD750" s="180" t="s">
        <v>6146</v>
      </c>
      <c r="BE750" s="180"/>
      <c r="BF750" s="180"/>
      <c r="BG750" s="180"/>
      <c r="BH750" s="180" t="s">
        <v>10841</v>
      </c>
      <c r="BI750" s="180" t="s">
        <v>10861</v>
      </c>
      <c r="BJ750" s="180" t="s">
        <v>6102</v>
      </c>
      <c r="BK750" s="180"/>
      <c r="BL750" s="180"/>
      <c r="BM750" s="180" t="s">
        <v>2067</v>
      </c>
      <c r="BN750" s="395" t="s">
        <v>5148</v>
      </c>
    </row>
    <row r="751" spans="54:66" x14ac:dyDescent="0.35">
      <c r="BB751" s="213" t="s">
        <v>10842</v>
      </c>
      <c r="BC751" s="390" t="s">
        <v>10842</v>
      </c>
      <c r="BD751" s="390" t="s">
        <v>6146</v>
      </c>
      <c r="BE751" s="390"/>
      <c r="BF751" s="390"/>
      <c r="BG751" s="390"/>
      <c r="BH751" s="390" t="s">
        <v>10842</v>
      </c>
      <c r="BI751" s="390" t="s">
        <v>10862</v>
      </c>
      <c r="BJ751" s="390" t="s">
        <v>6102</v>
      </c>
      <c r="BK751" s="390"/>
      <c r="BL751" s="390"/>
      <c r="BM751" s="390" t="s">
        <v>2067</v>
      </c>
      <c r="BN751" s="396" t="s">
        <v>6052</v>
      </c>
    </row>
    <row r="752" spans="54:66" x14ac:dyDescent="0.35">
      <c r="BB752" s="213" t="s">
        <v>10843</v>
      </c>
      <c r="BC752" s="180" t="s">
        <v>10843</v>
      </c>
      <c r="BD752" s="180" t="s">
        <v>6146</v>
      </c>
      <c r="BE752" s="180"/>
      <c r="BF752" s="180"/>
      <c r="BG752" s="180"/>
      <c r="BH752" s="180" t="s">
        <v>10843</v>
      </c>
      <c r="BI752" s="180" t="s">
        <v>10863</v>
      </c>
      <c r="BJ752" s="180" t="s">
        <v>6102</v>
      </c>
      <c r="BK752" s="180"/>
      <c r="BL752" s="180"/>
      <c r="BM752" s="180" t="s">
        <v>2067</v>
      </c>
      <c r="BN752" s="395" t="s">
        <v>5150</v>
      </c>
    </row>
    <row r="753" spans="54:66" x14ac:dyDescent="0.35">
      <c r="BB753" s="213" t="s">
        <v>10844</v>
      </c>
      <c r="BC753" s="390" t="s">
        <v>10844</v>
      </c>
      <c r="BD753" s="390" t="s">
        <v>6146</v>
      </c>
      <c r="BE753" s="390"/>
      <c r="BF753" s="390"/>
      <c r="BG753" s="390"/>
      <c r="BH753" s="390" t="s">
        <v>10844</v>
      </c>
      <c r="BI753" s="390" t="s">
        <v>10864</v>
      </c>
      <c r="BJ753" s="390" t="s">
        <v>6102</v>
      </c>
      <c r="BK753" s="390"/>
      <c r="BL753" s="390"/>
      <c r="BM753" s="390" t="s">
        <v>2067</v>
      </c>
      <c r="BN753" s="396" t="s">
        <v>5203</v>
      </c>
    </row>
    <row r="754" spans="54:66" x14ac:dyDescent="0.35">
      <c r="BB754" s="213" t="s">
        <v>10885</v>
      </c>
      <c r="BC754" s="180" t="s">
        <v>10885</v>
      </c>
      <c r="BD754" s="390" t="s">
        <v>6142</v>
      </c>
      <c r="BE754" s="180"/>
      <c r="BF754" s="180"/>
      <c r="BG754" s="180"/>
      <c r="BH754" s="180" t="s">
        <v>10885</v>
      </c>
      <c r="BI754" s="180" t="s">
        <v>10865</v>
      </c>
      <c r="BJ754" s="180" t="s">
        <v>6104</v>
      </c>
      <c r="BK754" s="180"/>
      <c r="BL754" s="180"/>
      <c r="BM754" s="180" t="s">
        <v>2067</v>
      </c>
      <c r="BN754" s="180" t="s">
        <v>5144</v>
      </c>
    </row>
    <row r="755" spans="54:66" x14ac:dyDescent="0.35">
      <c r="BB755" s="213" t="s">
        <v>10886</v>
      </c>
      <c r="BC755" s="390" t="s">
        <v>10886</v>
      </c>
      <c r="BD755" s="390" t="s">
        <v>6142</v>
      </c>
      <c r="BE755" s="390"/>
      <c r="BF755" s="390"/>
      <c r="BG755" s="390"/>
      <c r="BH755" s="390" t="s">
        <v>10886</v>
      </c>
      <c r="BI755" s="390" t="s">
        <v>10866</v>
      </c>
      <c r="BJ755" s="390" t="s">
        <v>6104</v>
      </c>
      <c r="BK755" s="390"/>
      <c r="BL755" s="390"/>
      <c r="BM755" s="390" t="s">
        <v>2067</v>
      </c>
      <c r="BN755" s="390" t="s">
        <v>6059</v>
      </c>
    </row>
    <row r="756" spans="54:66" x14ac:dyDescent="0.35">
      <c r="BB756" s="213" t="s">
        <v>10887</v>
      </c>
      <c r="BC756" s="180" t="s">
        <v>10887</v>
      </c>
      <c r="BD756" s="390" t="s">
        <v>6142</v>
      </c>
      <c r="BE756" s="180"/>
      <c r="BF756" s="180"/>
      <c r="BG756" s="180"/>
      <c r="BH756" s="180" t="s">
        <v>10887</v>
      </c>
      <c r="BI756" s="180" t="s">
        <v>10867</v>
      </c>
      <c r="BJ756" s="180" t="s">
        <v>6104</v>
      </c>
      <c r="BK756" s="180"/>
      <c r="BL756" s="180"/>
      <c r="BM756" s="180" t="s">
        <v>2067</v>
      </c>
      <c r="BN756" s="180" t="s">
        <v>5149</v>
      </c>
    </row>
    <row r="757" spans="54:66" x14ac:dyDescent="0.35">
      <c r="BB757" s="213" t="s">
        <v>10888</v>
      </c>
      <c r="BC757" s="390" t="s">
        <v>10888</v>
      </c>
      <c r="BD757" s="390" t="s">
        <v>6142</v>
      </c>
      <c r="BE757" s="390"/>
      <c r="BF757" s="390"/>
      <c r="BG757" s="390"/>
      <c r="BH757" s="390" t="s">
        <v>10888</v>
      </c>
      <c r="BI757" s="390" t="s">
        <v>10868</v>
      </c>
      <c r="BJ757" s="390" t="s">
        <v>6104</v>
      </c>
      <c r="BK757" s="390"/>
      <c r="BL757" s="390"/>
      <c r="BM757" s="390" t="s">
        <v>2067</v>
      </c>
      <c r="BN757" s="390" t="s">
        <v>5391</v>
      </c>
    </row>
    <row r="758" spans="54:66" x14ac:dyDescent="0.35">
      <c r="BB758" s="213" t="s">
        <v>10889</v>
      </c>
      <c r="BC758" s="180" t="s">
        <v>10889</v>
      </c>
      <c r="BD758" s="390" t="s">
        <v>6142</v>
      </c>
      <c r="BE758" s="180"/>
      <c r="BF758" s="180"/>
      <c r="BG758" s="180"/>
      <c r="BH758" s="180" t="s">
        <v>10889</v>
      </c>
      <c r="BI758" s="180" t="s">
        <v>10869</v>
      </c>
      <c r="BJ758" s="180" t="s">
        <v>6104</v>
      </c>
      <c r="BK758" s="180"/>
      <c r="BL758" s="180"/>
      <c r="BM758" s="180" t="s">
        <v>2067</v>
      </c>
      <c r="BN758" s="180" t="s">
        <v>5146</v>
      </c>
    </row>
    <row r="759" spans="54:66" x14ac:dyDescent="0.35">
      <c r="BB759" s="213" t="s">
        <v>10890</v>
      </c>
      <c r="BC759" s="390" t="s">
        <v>10890</v>
      </c>
      <c r="BD759" s="390" t="s">
        <v>6142</v>
      </c>
      <c r="BE759" s="390"/>
      <c r="BF759" s="390"/>
      <c r="BG759" s="390"/>
      <c r="BH759" s="390" t="s">
        <v>10890</v>
      </c>
      <c r="BI759" s="390" t="s">
        <v>10870</v>
      </c>
      <c r="BJ759" s="390" t="s">
        <v>6104</v>
      </c>
      <c r="BK759" s="390"/>
      <c r="BL759" s="390"/>
      <c r="BM759" s="390" t="s">
        <v>2067</v>
      </c>
      <c r="BN759" s="390" t="s">
        <v>6054</v>
      </c>
    </row>
    <row r="760" spans="54:66" x14ac:dyDescent="0.35">
      <c r="BB760" s="213" t="s">
        <v>10891</v>
      </c>
      <c r="BC760" s="180" t="s">
        <v>10891</v>
      </c>
      <c r="BD760" s="390" t="s">
        <v>6142</v>
      </c>
      <c r="BE760" s="180"/>
      <c r="BF760" s="180"/>
      <c r="BG760" s="180"/>
      <c r="BH760" s="180" t="s">
        <v>10891</v>
      </c>
      <c r="BI760" s="180" t="s">
        <v>10871</v>
      </c>
      <c r="BJ760" s="180" t="s">
        <v>6104</v>
      </c>
      <c r="BK760" s="180"/>
      <c r="BL760" s="180"/>
      <c r="BM760" s="180" t="s">
        <v>2067</v>
      </c>
      <c r="BN760" s="180" t="s">
        <v>5148</v>
      </c>
    </row>
    <row r="761" spans="54:66" x14ac:dyDescent="0.35">
      <c r="BB761" s="213" t="s">
        <v>10892</v>
      </c>
      <c r="BC761" s="390" t="s">
        <v>10892</v>
      </c>
      <c r="BD761" s="390" t="s">
        <v>6142</v>
      </c>
      <c r="BE761" s="390"/>
      <c r="BF761" s="390"/>
      <c r="BG761" s="390"/>
      <c r="BH761" s="390" t="s">
        <v>10892</v>
      </c>
      <c r="BI761" s="390" t="s">
        <v>10872</v>
      </c>
      <c r="BJ761" s="390" t="s">
        <v>6104</v>
      </c>
      <c r="BK761" s="390"/>
      <c r="BL761" s="390"/>
      <c r="BM761" s="390" t="s">
        <v>2067</v>
      </c>
      <c r="BN761" s="390" t="s">
        <v>6052</v>
      </c>
    </row>
    <row r="762" spans="54:66" x14ac:dyDescent="0.35">
      <c r="BB762" s="213" t="s">
        <v>10893</v>
      </c>
      <c r="BC762" s="180" t="s">
        <v>10893</v>
      </c>
      <c r="BD762" s="390" t="s">
        <v>6142</v>
      </c>
      <c r="BE762" s="180"/>
      <c r="BF762" s="180"/>
      <c r="BG762" s="180"/>
      <c r="BH762" s="180" t="s">
        <v>10893</v>
      </c>
      <c r="BI762" s="180" t="s">
        <v>10873</v>
      </c>
      <c r="BJ762" s="180" t="s">
        <v>6104</v>
      </c>
      <c r="BK762" s="180"/>
      <c r="BL762" s="180"/>
      <c r="BM762" s="180" t="s">
        <v>2067</v>
      </c>
      <c r="BN762" s="180" t="s">
        <v>5150</v>
      </c>
    </row>
    <row r="763" spans="54:66" x14ac:dyDescent="0.35">
      <c r="BB763" s="213" t="s">
        <v>10894</v>
      </c>
      <c r="BC763" s="390" t="s">
        <v>10894</v>
      </c>
      <c r="BD763" s="390" t="s">
        <v>6142</v>
      </c>
      <c r="BE763" s="390"/>
      <c r="BF763" s="390"/>
      <c r="BG763" s="390"/>
      <c r="BH763" s="390" t="s">
        <v>10894</v>
      </c>
      <c r="BI763" s="390" t="s">
        <v>10874</v>
      </c>
      <c r="BJ763" s="390" t="s">
        <v>6104</v>
      </c>
      <c r="BK763" s="390"/>
      <c r="BL763" s="390"/>
      <c r="BM763" s="390" t="s">
        <v>2067</v>
      </c>
      <c r="BN763" s="390" t="s">
        <v>5203</v>
      </c>
    </row>
    <row r="764" spans="54:66" x14ac:dyDescent="0.35">
      <c r="BB764" s="213" t="s">
        <v>10895</v>
      </c>
      <c r="BC764" s="180" t="s">
        <v>10895</v>
      </c>
      <c r="BD764" s="390" t="s">
        <v>6142</v>
      </c>
      <c r="BE764" s="180"/>
      <c r="BF764" s="180"/>
      <c r="BG764" s="180"/>
      <c r="BH764" s="180" t="s">
        <v>10895</v>
      </c>
      <c r="BI764" s="180" t="s">
        <v>10875</v>
      </c>
      <c r="BJ764" s="180" t="s">
        <v>6102</v>
      </c>
      <c r="BK764" s="180"/>
      <c r="BL764" s="180"/>
      <c r="BM764" s="180" t="s">
        <v>2067</v>
      </c>
      <c r="BN764" s="180" t="s">
        <v>5144</v>
      </c>
    </row>
    <row r="765" spans="54:66" x14ac:dyDescent="0.35">
      <c r="BB765" s="213" t="s">
        <v>10896</v>
      </c>
      <c r="BC765" s="390" t="s">
        <v>10896</v>
      </c>
      <c r="BD765" s="390" t="s">
        <v>6142</v>
      </c>
      <c r="BE765" s="390"/>
      <c r="BF765" s="390"/>
      <c r="BG765" s="390"/>
      <c r="BH765" s="390" t="s">
        <v>10896</v>
      </c>
      <c r="BI765" s="390" t="s">
        <v>10876</v>
      </c>
      <c r="BJ765" s="390" t="s">
        <v>6102</v>
      </c>
      <c r="BK765" s="390"/>
      <c r="BL765" s="390"/>
      <c r="BM765" s="390" t="s">
        <v>2067</v>
      </c>
      <c r="BN765" s="390" t="s">
        <v>6059</v>
      </c>
    </row>
    <row r="766" spans="54:66" x14ac:dyDescent="0.35">
      <c r="BB766" s="213" t="s">
        <v>10897</v>
      </c>
      <c r="BC766" s="180" t="s">
        <v>10897</v>
      </c>
      <c r="BD766" s="390" t="s">
        <v>6142</v>
      </c>
      <c r="BE766" s="180"/>
      <c r="BF766" s="180"/>
      <c r="BG766" s="180"/>
      <c r="BH766" s="180" t="s">
        <v>10897</v>
      </c>
      <c r="BI766" s="180" t="s">
        <v>10877</v>
      </c>
      <c r="BJ766" s="180" t="s">
        <v>6102</v>
      </c>
      <c r="BK766" s="180"/>
      <c r="BL766" s="180"/>
      <c r="BM766" s="180" t="s">
        <v>2067</v>
      </c>
      <c r="BN766" s="180" t="s">
        <v>5149</v>
      </c>
    </row>
    <row r="767" spans="54:66" x14ac:dyDescent="0.35">
      <c r="BB767" s="213" t="s">
        <v>10898</v>
      </c>
      <c r="BC767" s="390" t="s">
        <v>10898</v>
      </c>
      <c r="BD767" s="390" t="s">
        <v>6142</v>
      </c>
      <c r="BE767" s="390"/>
      <c r="BF767" s="390"/>
      <c r="BG767" s="390"/>
      <c r="BH767" s="390" t="s">
        <v>10898</v>
      </c>
      <c r="BI767" s="390" t="s">
        <v>10878</v>
      </c>
      <c r="BJ767" s="390" t="s">
        <v>6102</v>
      </c>
      <c r="BK767" s="390"/>
      <c r="BL767" s="390"/>
      <c r="BM767" s="390" t="s">
        <v>2067</v>
      </c>
      <c r="BN767" s="390" t="s">
        <v>5391</v>
      </c>
    </row>
    <row r="768" spans="54:66" x14ac:dyDescent="0.35">
      <c r="BB768" s="213" t="s">
        <v>10899</v>
      </c>
      <c r="BC768" s="180" t="s">
        <v>10899</v>
      </c>
      <c r="BD768" s="390" t="s">
        <v>6142</v>
      </c>
      <c r="BE768" s="180"/>
      <c r="BF768" s="180"/>
      <c r="BG768" s="180"/>
      <c r="BH768" s="180" t="s">
        <v>10899</v>
      </c>
      <c r="BI768" s="180" t="s">
        <v>10879</v>
      </c>
      <c r="BJ768" s="180" t="s">
        <v>6102</v>
      </c>
      <c r="BK768" s="180"/>
      <c r="BL768" s="180"/>
      <c r="BM768" s="180" t="s">
        <v>2067</v>
      </c>
      <c r="BN768" s="180" t="s">
        <v>5146</v>
      </c>
    </row>
    <row r="769" spans="54:66" x14ac:dyDescent="0.35">
      <c r="BB769" s="213" t="s">
        <v>10900</v>
      </c>
      <c r="BC769" s="390" t="s">
        <v>10900</v>
      </c>
      <c r="BD769" s="390" t="s">
        <v>6142</v>
      </c>
      <c r="BE769" s="390"/>
      <c r="BF769" s="390"/>
      <c r="BG769" s="390"/>
      <c r="BH769" s="390" t="s">
        <v>10900</v>
      </c>
      <c r="BI769" s="390" t="s">
        <v>10880</v>
      </c>
      <c r="BJ769" s="390" t="s">
        <v>6102</v>
      </c>
      <c r="BK769" s="390"/>
      <c r="BL769" s="390"/>
      <c r="BM769" s="390" t="s">
        <v>2067</v>
      </c>
      <c r="BN769" s="390" t="s">
        <v>6054</v>
      </c>
    </row>
    <row r="770" spans="54:66" x14ac:dyDescent="0.35">
      <c r="BB770" s="213" t="s">
        <v>10901</v>
      </c>
      <c r="BC770" s="180" t="s">
        <v>10901</v>
      </c>
      <c r="BD770" s="390" t="s">
        <v>6142</v>
      </c>
      <c r="BE770" s="180"/>
      <c r="BF770" s="180"/>
      <c r="BG770" s="180"/>
      <c r="BH770" s="180" t="s">
        <v>10901</v>
      </c>
      <c r="BI770" s="180" t="s">
        <v>10881</v>
      </c>
      <c r="BJ770" s="180" t="s">
        <v>6102</v>
      </c>
      <c r="BK770" s="180"/>
      <c r="BL770" s="180"/>
      <c r="BM770" s="180" t="s">
        <v>2067</v>
      </c>
      <c r="BN770" s="180" t="s">
        <v>5148</v>
      </c>
    </row>
    <row r="771" spans="54:66" x14ac:dyDescent="0.35">
      <c r="BB771" s="213" t="s">
        <v>10902</v>
      </c>
      <c r="BC771" s="390" t="s">
        <v>10902</v>
      </c>
      <c r="BD771" s="390" t="s">
        <v>6142</v>
      </c>
      <c r="BE771" s="390"/>
      <c r="BF771" s="390"/>
      <c r="BG771" s="390"/>
      <c r="BH771" s="390" t="s">
        <v>10902</v>
      </c>
      <c r="BI771" s="390" t="s">
        <v>10882</v>
      </c>
      <c r="BJ771" s="390" t="s">
        <v>6102</v>
      </c>
      <c r="BK771" s="390"/>
      <c r="BL771" s="390"/>
      <c r="BM771" s="390" t="s">
        <v>2067</v>
      </c>
      <c r="BN771" s="390" t="s">
        <v>6052</v>
      </c>
    </row>
    <row r="772" spans="54:66" x14ac:dyDescent="0.35">
      <c r="BB772" s="213" t="s">
        <v>10903</v>
      </c>
      <c r="BC772" s="180" t="s">
        <v>10903</v>
      </c>
      <c r="BD772" s="390" t="s">
        <v>6142</v>
      </c>
      <c r="BE772" s="180"/>
      <c r="BF772" s="180"/>
      <c r="BG772" s="180"/>
      <c r="BH772" s="180" t="s">
        <v>10903</v>
      </c>
      <c r="BI772" s="180" t="s">
        <v>10883</v>
      </c>
      <c r="BJ772" s="180" t="s">
        <v>6102</v>
      </c>
      <c r="BK772" s="180"/>
      <c r="BL772" s="180"/>
      <c r="BM772" s="180" t="s">
        <v>2067</v>
      </c>
      <c r="BN772" s="180" t="s">
        <v>5150</v>
      </c>
    </row>
    <row r="773" spans="54:66" x14ac:dyDescent="0.35">
      <c r="BB773" s="213" t="s">
        <v>10904</v>
      </c>
      <c r="BC773" s="390" t="s">
        <v>10904</v>
      </c>
      <c r="BD773" s="390" t="s">
        <v>6142</v>
      </c>
      <c r="BE773" s="390"/>
      <c r="BF773" s="390"/>
      <c r="BG773" s="390"/>
      <c r="BH773" s="390" t="s">
        <v>10904</v>
      </c>
      <c r="BI773" s="390" t="s">
        <v>10884</v>
      </c>
      <c r="BJ773" s="390" t="s">
        <v>6102</v>
      </c>
      <c r="BK773" s="390"/>
      <c r="BL773" s="390"/>
      <c r="BM773" s="390" t="s">
        <v>2067</v>
      </c>
      <c r="BN773" s="390" t="s">
        <v>5203</v>
      </c>
    </row>
    <row r="774" spans="54:66" x14ac:dyDescent="0.35">
      <c r="BB774" s="213" t="s">
        <v>10947</v>
      </c>
      <c r="BC774" s="180" t="s">
        <v>10947</v>
      </c>
      <c r="BD774" s="180" t="s">
        <v>5090</v>
      </c>
      <c r="BE774" s="180"/>
      <c r="BF774" s="180"/>
      <c r="BG774" s="180"/>
      <c r="BH774" s="180" t="s">
        <v>10947</v>
      </c>
      <c r="BI774" s="180" t="s">
        <v>10907</v>
      </c>
      <c r="BJ774" s="56" t="s">
        <v>6104</v>
      </c>
      <c r="BK774" s="180"/>
      <c r="BL774" s="180"/>
      <c r="BM774" s="180" t="s">
        <v>2067</v>
      </c>
      <c r="BN774" s="395" t="s">
        <v>5144</v>
      </c>
    </row>
    <row r="775" spans="54:66" x14ac:dyDescent="0.35">
      <c r="BB775" s="213" t="s">
        <v>10948</v>
      </c>
      <c r="BC775" s="390" t="s">
        <v>10948</v>
      </c>
      <c r="BD775" s="390" t="s">
        <v>5090</v>
      </c>
      <c r="BE775" s="390"/>
      <c r="BF775" s="390"/>
      <c r="BG775" s="390"/>
      <c r="BH775" s="390" t="s">
        <v>10948</v>
      </c>
      <c r="BI775" s="390" t="s">
        <v>10908</v>
      </c>
      <c r="BJ775" s="57" t="s">
        <v>6104</v>
      </c>
      <c r="BK775" s="390"/>
      <c r="BL775" s="390"/>
      <c r="BM775" s="390" t="s">
        <v>2067</v>
      </c>
      <c r="BN775" s="396" t="s">
        <v>6059</v>
      </c>
    </row>
    <row r="776" spans="54:66" x14ac:dyDescent="0.35">
      <c r="BB776" s="213" t="s">
        <v>10949</v>
      </c>
      <c r="BC776" s="180" t="s">
        <v>10949</v>
      </c>
      <c r="BD776" s="180" t="s">
        <v>5090</v>
      </c>
      <c r="BE776" s="180"/>
      <c r="BF776" s="180"/>
      <c r="BG776" s="180"/>
      <c r="BH776" s="180" t="s">
        <v>10949</v>
      </c>
      <c r="BI776" s="180" t="s">
        <v>10909</v>
      </c>
      <c r="BJ776" s="56" t="s">
        <v>6104</v>
      </c>
      <c r="BK776" s="180"/>
      <c r="BL776" s="180"/>
      <c r="BM776" s="180" t="s">
        <v>2067</v>
      </c>
      <c r="BN776" s="395" t="s">
        <v>5149</v>
      </c>
    </row>
    <row r="777" spans="54:66" x14ac:dyDescent="0.35">
      <c r="BB777" s="213" t="s">
        <v>10950</v>
      </c>
      <c r="BC777" s="390" t="s">
        <v>10950</v>
      </c>
      <c r="BD777" s="390" t="s">
        <v>5090</v>
      </c>
      <c r="BE777" s="390"/>
      <c r="BF777" s="390"/>
      <c r="BG777" s="390"/>
      <c r="BH777" s="390" t="s">
        <v>10950</v>
      </c>
      <c r="BI777" s="390" t="s">
        <v>10910</v>
      </c>
      <c r="BJ777" s="57" t="s">
        <v>6104</v>
      </c>
      <c r="BK777" s="390"/>
      <c r="BL777" s="390"/>
      <c r="BM777" s="390" t="s">
        <v>2067</v>
      </c>
      <c r="BN777" s="396" t="s">
        <v>5391</v>
      </c>
    </row>
    <row r="778" spans="54:66" x14ac:dyDescent="0.35">
      <c r="BB778" s="213" t="s">
        <v>10951</v>
      </c>
      <c r="BC778" s="180" t="s">
        <v>10951</v>
      </c>
      <c r="BD778" s="180" t="s">
        <v>5090</v>
      </c>
      <c r="BE778" s="180"/>
      <c r="BF778" s="180"/>
      <c r="BG778" s="180"/>
      <c r="BH778" s="180" t="s">
        <v>10951</v>
      </c>
      <c r="BI778" s="180" t="s">
        <v>10911</v>
      </c>
      <c r="BJ778" s="56" t="s">
        <v>6104</v>
      </c>
      <c r="BK778" s="180"/>
      <c r="BL778" s="180"/>
      <c r="BM778" s="180" t="s">
        <v>2067</v>
      </c>
      <c r="BN778" s="395" t="s">
        <v>5146</v>
      </c>
    </row>
    <row r="779" spans="54:66" x14ac:dyDescent="0.35">
      <c r="BB779" s="213" t="s">
        <v>10952</v>
      </c>
      <c r="BC779" s="390" t="s">
        <v>10952</v>
      </c>
      <c r="BD779" s="390" t="s">
        <v>5090</v>
      </c>
      <c r="BE779" s="390"/>
      <c r="BF779" s="390"/>
      <c r="BG779" s="390"/>
      <c r="BH779" s="390" t="s">
        <v>10952</v>
      </c>
      <c r="BI779" s="390" t="s">
        <v>10912</v>
      </c>
      <c r="BJ779" s="57" t="s">
        <v>6104</v>
      </c>
      <c r="BK779" s="390"/>
      <c r="BL779" s="390"/>
      <c r="BM779" s="390" t="s">
        <v>2067</v>
      </c>
      <c r="BN779" s="396" t="s">
        <v>6054</v>
      </c>
    </row>
    <row r="780" spans="54:66" x14ac:dyDescent="0.35">
      <c r="BB780" s="213" t="s">
        <v>10953</v>
      </c>
      <c r="BC780" s="180" t="s">
        <v>10953</v>
      </c>
      <c r="BD780" s="180" t="s">
        <v>5090</v>
      </c>
      <c r="BE780" s="180"/>
      <c r="BF780" s="180"/>
      <c r="BG780" s="180"/>
      <c r="BH780" s="180" t="s">
        <v>10953</v>
      </c>
      <c r="BI780" s="180" t="s">
        <v>10913</v>
      </c>
      <c r="BJ780" s="56" t="s">
        <v>6104</v>
      </c>
      <c r="BK780" s="180"/>
      <c r="BL780" s="180"/>
      <c r="BM780" s="180" t="s">
        <v>2067</v>
      </c>
      <c r="BN780" s="395" t="s">
        <v>5148</v>
      </c>
    </row>
    <row r="781" spans="54:66" x14ac:dyDescent="0.35">
      <c r="BB781" s="213" t="s">
        <v>10954</v>
      </c>
      <c r="BC781" s="390" t="s">
        <v>10954</v>
      </c>
      <c r="BD781" s="390" t="s">
        <v>5090</v>
      </c>
      <c r="BE781" s="390"/>
      <c r="BF781" s="390"/>
      <c r="BG781" s="390"/>
      <c r="BH781" s="390" t="s">
        <v>10954</v>
      </c>
      <c r="BI781" s="390" t="s">
        <v>10914</v>
      </c>
      <c r="BJ781" s="57" t="s">
        <v>6104</v>
      </c>
      <c r="BK781" s="390"/>
      <c r="BL781" s="390"/>
      <c r="BM781" s="390" t="s">
        <v>2067</v>
      </c>
      <c r="BN781" s="396" t="s">
        <v>6052</v>
      </c>
    </row>
    <row r="782" spans="54:66" x14ac:dyDescent="0.35">
      <c r="BB782" s="213" t="s">
        <v>10955</v>
      </c>
      <c r="BC782" s="180" t="s">
        <v>10955</v>
      </c>
      <c r="BD782" s="180" t="s">
        <v>5090</v>
      </c>
      <c r="BE782" s="180"/>
      <c r="BF782" s="180"/>
      <c r="BG782" s="180"/>
      <c r="BH782" s="180" t="s">
        <v>10955</v>
      </c>
      <c r="BI782" s="180" t="s">
        <v>10915</v>
      </c>
      <c r="BJ782" s="56" t="s">
        <v>6104</v>
      </c>
      <c r="BK782" s="180"/>
      <c r="BL782" s="180"/>
      <c r="BM782" s="180" t="s">
        <v>2067</v>
      </c>
      <c r="BN782" s="395" t="s">
        <v>5150</v>
      </c>
    </row>
    <row r="783" spans="54:66" x14ac:dyDescent="0.35">
      <c r="BB783" s="213" t="s">
        <v>10956</v>
      </c>
      <c r="BC783" s="390" t="s">
        <v>10956</v>
      </c>
      <c r="BD783" s="390" t="s">
        <v>5090</v>
      </c>
      <c r="BE783" s="390"/>
      <c r="BF783" s="390"/>
      <c r="BG783" s="390"/>
      <c r="BH783" s="390" t="s">
        <v>10956</v>
      </c>
      <c r="BI783" s="390" t="s">
        <v>10916</v>
      </c>
      <c r="BJ783" s="57" t="s">
        <v>6104</v>
      </c>
      <c r="BK783" s="390"/>
      <c r="BL783" s="390"/>
      <c r="BM783" s="390" t="s">
        <v>2067</v>
      </c>
      <c r="BN783" s="396" t="s">
        <v>5203</v>
      </c>
    </row>
    <row r="784" spans="54:66" x14ac:dyDescent="0.35">
      <c r="BB784" s="213" t="s">
        <v>10957</v>
      </c>
      <c r="BC784" s="180" t="s">
        <v>10957</v>
      </c>
      <c r="BD784" s="180" t="s">
        <v>5090</v>
      </c>
      <c r="BE784" s="180"/>
      <c r="BF784" s="180"/>
      <c r="BG784" s="180"/>
      <c r="BH784" s="180" t="s">
        <v>10957</v>
      </c>
      <c r="BI784" s="180" t="s">
        <v>10917</v>
      </c>
      <c r="BJ784" s="180" t="s">
        <v>6102</v>
      </c>
      <c r="BK784" s="180"/>
      <c r="BL784" s="180"/>
      <c r="BM784" s="180" t="s">
        <v>2067</v>
      </c>
      <c r="BN784" s="395" t="s">
        <v>5144</v>
      </c>
    </row>
    <row r="785" spans="54:66" x14ac:dyDescent="0.35">
      <c r="BB785" s="213" t="s">
        <v>10958</v>
      </c>
      <c r="BC785" s="390" t="s">
        <v>10958</v>
      </c>
      <c r="BD785" s="390" t="s">
        <v>5090</v>
      </c>
      <c r="BE785" s="390"/>
      <c r="BF785" s="390"/>
      <c r="BG785" s="390"/>
      <c r="BH785" s="390" t="s">
        <v>10958</v>
      </c>
      <c r="BI785" s="390" t="s">
        <v>10918</v>
      </c>
      <c r="BJ785" s="390" t="s">
        <v>6102</v>
      </c>
      <c r="BK785" s="390"/>
      <c r="BL785" s="390"/>
      <c r="BM785" s="390" t="s">
        <v>2067</v>
      </c>
      <c r="BN785" s="396" t="s">
        <v>6059</v>
      </c>
    </row>
    <row r="786" spans="54:66" x14ac:dyDescent="0.35">
      <c r="BB786" s="213" t="s">
        <v>10959</v>
      </c>
      <c r="BC786" s="180" t="s">
        <v>10959</v>
      </c>
      <c r="BD786" s="180" t="s">
        <v>5090</v>
      </c>
      <c r="BE786" s="180"/>
      <c r="BF786" s="180"/>
      <c r="BG786" s="180"/>
      <c r="BH786" s="180" t="s">
        <v>10959</v>
      </c>
      <c r="BI786" s="180" t="s">
        <v>10919</v>
      </c>
      <c r="BJ786" s="180" t="s">
        <v>6102</v>
      </c>
      <c r="BK786" s="180"/>
      <c r="BL786" s="180"/>
      <c r="BM786" s="180" t="s">
        <v>2067</v>
      </c>
      <c r="BN786" s="395" t="s">
        <v>5149</v>
      </c>
    </row>
    <row r="787" spans="54:66" x14ac:dyDescent="0.35">
      <c r="BB787" s="213" t="s">
        <v>10960</v>
      </c>
      <c r="BC787" s="390" t="s">
        <v>10960</v>
      </c>
      <c r="BD787" s="390" t="s">
        <v>5090</v>
      </c>
      <c r="BE787" s="390"/>
      <c r="BF787" s="390"/>
      <c r="BG787" s="390"/>
      <c r="BH787" s="390" t="s">
        <v>10960</v>
      </c>
      <c r="BI787" s="390" t="s">
        <v>10920</v>
      </c>
      <c r="BJ787" s="390" t="s">
        <v>6102</v>
      </c>
      <c r="BK787" s="390"/>
      <c r="BL787" s="390"/>
      <c r="BM787" s="390" t="s">
        <v>2067</v>
      </c>
      <c r="BN787" s="396" t="s">
        <v>5391</v>
      </c>
    </row>
    <row r="788" spans="54:66" x14ac:dyDescent="0.35">
      <c r="BB788" s="213" t="s">
        <v>10961</v>
      </c>
      <c r="BC788" s="180" t="s">
        <v>10961</v>
      </c>
      <c r="BD788" s="180" t="s">
        <v>5090</v>
      </c>
      <c r="BE788" s="180"/>
      <c r="BF788" s="180"/>
      <c r="BG788" s="180"/>
      <c r="BH788" s="180" t="s">
        <v>10961</v>
      </c>
      <c r="BI788" s="180" t="s">
        <v>10921</v>
      </c>
      <c r="BJ788" s="180" t="s">
        <v>6102</v>
      </c>
      <c r="BK788" s="180"/>
      <c r="BL788" s="180"/>
      <c r="BM788" s="180" t="s">
        <v>2067</v>
      </c>
      <c r="BN788" s="395" t="s">
        <v>5146</v>
      </c>
    </row>
    <row r="789" spans="54:66" x14ac:dyDescent="0.35">
      <c r="BB789" s="213" t="s">
        <v>10962</v>
      </c>
      <c r="BC789" s="390" t="s">
        <v>10962</v>
      </c>
      <c r="BD789" s="390" t="s">
        <v>5090</v>
      </c>
      <c r="BE789" s="390"/>
      <c r="BF789" s="390"/>
      <c r="BG789" s="390"/>
      <c r="BH789" s="390" t="s">
        <v>10962</v>
      </c>
      <c r="BI789" s="390" t="s">
        <v>10922</v>
      </c>
      <c r="BJ789" s="390" t="s">
        <v>6102</v>
      </c>
      <c r="BK789" s="390"/>
      <c r="BL789" s="390"/>
      <c r="BM789" s="390" t="s">
        <v>2067</v>
      </c>
      <c r="BN789" s="396" t="s">
        <v>6054</v>
      </c>
    </row>
    <row r="790" spans="54:66" x14ac:dyDescent="0.35">
      <c r="BB790" s="213" t="s">
        <v>10963</v>
      </c>
      <c r="BC790" s="180" t="s">
        <v>10963</v>
      </c>
      <c r="BD790" s="180" t="s">
        <v>5090</v>
      </c>
      <c r="BE790" s="180"/>
      <c r="BF790" s="180"/>
      <c r="BG790" s="180"/>
      <c r="BH790" s="180" t="s">
        <v>10963</v>
      </c>
      <c r="BI790" s="180" t="s">
        <v>10923</v>
      </c>
      <c r="BJ790" s="180" t="s">
        <v>6102</v>
      </c>
      <c r="BK790" s="180"/>
      <c r="BL790" s="180"/>
      <c r="BM790" s="180" t="s">
        <v>2067</v>
      </c>
      <c r="BN790" s="395" t="s">
        <v>5148</v>
      </c>
    </row>
    <row r="791" spans="54:66" x14ac:dyDescent="0.35">
      <c r="BB791" s="213" t="s">
        <v>10964</v>
      </c>
      <c r="BC791" s="390" t="s">
        <v>10964</v>
      </c>
      <c r="BD791" s="390" t="s">
        <v>5090</v>
      </c>
      <c r="BE791" s="390"/>
      <c r="BF791" s="390"/>
      <c r="BG791" s="390"/>
      <c r="BH791" s="390" t="s">
        <v>10964</v>
      </c>
      <c r="BI791" s="390" t="s">
        <v>10924</v>
      </c>
      <c r="BJ791" s="390" t="s">
        <v>6102</v>
      </c>
      <c r="BK791" s="390"/>
      <c r="BL791" s="390"/>
      <c r="BM791" s="390" t="s">
        <v>2067</v>
      </c>
      <c r="BN791" s="396" t="s">
        <v>6052</v>
      </c>
    </row>
    <row r="792" spans="54:66" x14ac:dyDescent="0.35">
      <c r="BB792" s="213" t="s">
        <v>10965</v>
      </c>
      <c r="BC792" s="180" t="s">
        <v>10965</v>
      </c>
      <c r="BD792" s="180" t="s">
        <v>5090</v>
      </c>
      <c r="BE792" s="180"/>
      <c r="BF792" s="180"/>
      <c r="BG792" s="180"/>
      <c r="BH792" s="180" t="s">
        <v>10965</v>
      </c>
      <c r="BI792" s="180" t="s">
        <v>10925</v>
      </c>
      <c r="BJ792" s="180" t="s">
        <v>6102</v>
      </c>
      <c r="BK792" s="180"/>
      <c r="BL792" s="180"/>
      <c r="BM792" s="180" t="s">
        <v>2067</v>
      </c>
      <c r="BN792" s="395" t="s">
        <v>5150</v>
      </c>
    </row>
    <row r="793" spans="54:66" x14ac:dyDescent="0.35">
      <c r="BB793" s="213" t="s">
        <v>10966</v>
      </c>
      <c r="BC793" s="390" t="s">
        <v>10966</v>
      </c>
      <c r="BD793" s="390" t="s">
        <v>5090</v>
      </c>
      <c r="BE793" s="390"/>
      <c r="BF793" s="390"/>
      <c r="BG793" s="390"/>
      <c r="BH793" s="390" t="s">
        <v>10966</v>
      </c>
      <c r="BI793" s="390" t="s">
        <v>10926</v>
      </c>
      <c r="BJ793" s="390" t="s">
        <v>6102</v>
      </c>
      <c r="BK793" s="390"/>
      <c r="BL793" s="390"/>
      <c r="BM793" s="390" t="s">
        <v>2067</v>
      </c>
      <c r="BN793" s="396" t="s">
        <v>5203</v>
      </c>
    </row>
    <row r="794" spans="54:66" x14ac:dyDescent="0.35">
      <c r="BB794" s="213" t="s">
        <v>10967</v>
      </c>
      <c r="BC794" s="180" t="s">
        <v>10967</v>
      </c>
      <c r="BD794" s="390" t="s">
        <v>5088</v>
      </c>
      <c r="BE794" s="180"/>
      <c r="BF794" s="180"/>
      <c r="BG794" s="180"/>
      <c r="BH794" s="180" t="s">
        <v>10967</v>
      </c>
      <c r="BI794" s="180" t="s">
        <v>10927</v>
      </c>
      <c r="BJ794" s="180" t="s">
        <v>6104</v>
      </c>
      <c r="BK794" s="180"/>
      <c r="BL794" s="180"/>
      <c r="BM794" s="180" t="s">
        <v>2067</v>
      </c>
      <c r="BN794" s="180" t="s">
        <v>5144</v>
      </c>
    </row>
    <row r="795" spans="54:66" x14ac:dyDescent="0.35">
      <c r="BB795" s="213" t="s">
        <v>10968</v>
      </c>
      <c r="BC795" s="390" t="s">
        <v>10968</v>
      </c>
      <c r="BD795" s="390" t="s">
        <v>5088</v>
      </c>
      <c r="BE795" s="390"/>
      <c r="BF795" s="390"/>
      <c r="BG795" s="390"/>
      <c r="BH795" s="390" t="s">
        <v>10968</v>
      </c>
      <c r="BI795" s="390" t="s">
        <v>10928</v>
      </c>
      <c r="BJ795" s="390" t="s">
        <v>6104</v>
      </c>
      <c r="BK795" s="390"/>
      <c r="BL795" s="390"/>
      <c r="BM795" s="390" t="s">
        <v>2067</v>
      </c>
      <c r="BN795" s="390" t="s">
        <v>6059</v>
      </c>
    </row>
    <row r="796" spans="54:66" x14ac:dyDescent="0.35">
      <c r="BB796" s="213" t="s">
        <v>10969</v>
      </c>
      <c r="BC796" s="180" t="s">
        <v>10969</v>
      </c>
      <c r="BD796" s="390" t="s">
        <v>5088</v>
      </c>
      <c r="BE796" s="180"/>
      <c r="BF796" s="180"/>
      <c r="BG796" s="180"/>
      <c r="BH796" s="180" t="s">
        <v>10969</v>
      </c>
      <c r="BI796" s="180" t="s">
        <v>10929</v>
      </c>
      <c r="BJ796" s="180" t="s">
        <v>6104</v>
      </c>
      <c r="BK796" s="180"/>
      <c r="BL796" s="180"/>
      <c r="BM796" s="180" t="s">
        <v>2067</v>
      </c>
      <c r="BN796" s="180" t="s">
        <v>5149</v>
      </c>
    </row>
    <row r="797" spans="54:66" x14ac:dyDescent="0.35">
      <c r="BB797" s="213" t="s">
        <v>10970</v>
      </c>
      <c r="BC797" s="390" t="s">
        <v>10970</v>
      </c>
      <c r="BD797" s="390" t="s">
        <v>5088</v>
      </c>
      <c r="BE797" s="390"/>
      <c r="BF797" s="390"/>
      <c r="BG797" s="390"/>
      <c r="BH797" s="390" t="s">
        <v>10970</v>
      </c>
      <c r="BI797" s="390" t="s">
        <v>10930</v>
      </c>
      <c r="BJ797" s="390" t="s">
        <v>6104</v>
      </c>
      <c r="BK797" s="390"/>
      <c r="BL797" s="390"/>
      <c r="BM797" s="390" t="s">
        <v>2067</v>
      </c>
      <c r="BN797" s="390" t="s">
        <v>5391</v>
      </c>
    </row>
    <row r="798" spans="54:66" x14ac:dyDescent="0.35">
      <c r="BB798" s="213" t="s">
        <v>10971</v>
      </c>
      <c r="BC798" s="180" t="s">
        <v>10971</v>
      </c>
      <c r="BD798" s="390" t="s">
        <v>5088</v>
      </c>
      <c r="BE798" s="180"/>
      <c r="BF798" s="180"/>
      <c r="BG798" s="180"/>
      <c r="BH798" s="180" t="s">
        <v>10971</v>
      </c>
      <c r="BI798" s="180" t="s">
        <v>10931</v>
      </c>
      <c r="BJ798" s="180" t="s">
        <v>6104</v>
      </c>
      <c r="BK798" s="180"/>
      <c r="BL798" s="180"/>
      <c r="BM798" s="180" t="s">
        <v>2067</v>
      </c>
      <c r="BN798" s="180" t="s">
        <v>5146</v>
      </c>
    </row>
    <row r="799" spans="54:66" x14ac:dyDescent="0.35">
      <c r="BB799" s="213" t="s">
        <v>10972</v>
      </c>
      <c r="BC799" s="390" t="s">
        <v>10972</v>
      </c>
      <c r="BD799" s="390" t="s">
        <v>5088</v>
      </c>
      <c r="BE799" s="390"/>
      <c r="BF799" s="390"/>
      <c r="BG799" s="390"/>
      <c r="BH799" s="390" t="s">
        <v>10972</v>
      </c>
      <c r="BI799" s="390" t="s">
        <v>10932</v>
      </c>
      <c r="BJ799" s="390" t="s">
        <v>6104</v>
      </c>
      <c r="BK799" s="390"/>
      <c r="BL799" s="390"/>
      <c r="BM799" s="390" t="s">
        <v>2067</v>
      </c>
      <c r="BN799" s="390" t="s">
        <v>6054</v>
      </c>
    </row>
    <row r="800" spans="54:66" x14ac:dyDescent="0.35">
      <c r="BB800" s="213" t="s">
        <v>10973</v>
      </c>
      <c r="BC800" s="180" t="s">
        <v>10973</v>
      </c>
      <c r="BD800" s="390" t="s">
        <v>5088</v>
      </c>
      <c r="BE800" s="180"/>
      <c r="BF800" s="180"/>
      <c r="BG800" s="180"/>
      <c r="BH800" s="180" t="s">
        <v>10973</v>
      </c>
      <c r="BI800" s="180" t="s">
        <v>10933</v>
      </c>
      <c r="BJ800" s="180" t="s">
        <v>6104</v>
      </c>
      <c r="BK800" s="180"/>
      <c r="BL800" s="180"/>
      <c r="BM800" s="180" t="s">
        <v>2067</v>
      </c>
      <c r="BN800" s="180" t="s">
        <v>5148</v>
      </c>
    </row>
    <row r="801" spans="54:66" x14ac:dyDescent="0.35">
      <c r="BB801" s="213" t="s">
        <v>10974</v>
      </c>
      <c r="BC801" s="390" t="s">
        <v>10974</v>
      </c>
      <c r="BD801" s="390" t="s">
        <v>5088</v>
      </c>
      <c r="BE801" s="390"/>
      <c r="BF801" s="390"/>
      <c r="BG801" s="390"/>
      <c r="BH801" s="390" t="s">
        <v>10974</v>
      </c>
      <c r="BI801" s="390" t="s">
        <v>10934</v>
      </c>
      <c r="BJ801" s="390" t="s">
        <v>6104</v>
      </c>
      <c r="BK801" s="390"/>
      <c r="BL801" s="390"/>
      <c r="BM801" s="390" t="s">
        <v>2067</v>
      </c>
      <c r="BN801" s="390" t="s">
        <v>6052</v>
      </c>
    </row>
    <row r="802" spans="54:66" x14ac:dyDescent="0.35">
      <c r="BB802" s="213" t="s">
        <v>10975</v>
      </c>
      <c r="BC802" s="180" t="s">
        <v>10975</v>
      </c>
      <c r="BD802" s="390" t="s">
        <v>5088</v>
      </c>
      <c r="BE802" s="180"/>
      <c r="BF802" s="180"/>
      <c r="BG802" s="180"/>
      <c r="BH802" s="180" t="s">
        <v>10975</v>
      </c>
      <c r="BI802" s="180" t="s">
        <v>10935</v>
      </c>
      <c r="BJ802" s="180" t="s">
        <v>6104</v>
      </c>
      <c r="BK802" s="180"/>
      <c r="BL802" s="180"/>
      <c r="BM802" s="180" t="s">
        <v>2067</v>
      </c>
      <c r="BN802" s="180" t="s">
        <v>5150</v>
      </c>
    </row>
    <row r="803" spans="54:66" x14ac:dyDescent="0.35">
      <c r="BB803" s="213" t="s">
        <v>10976</v>
      </c>
      <c r="BC803" s="390" t="s">
        <v>10976</v>
      </c>
      <c r="BD803" s="390" t="s">
        <v>5088</v>
      </c>
      <c r="BE803" s="390"/>
      <c r="BF803" s="390"/>
      <c r="BG803" s="390"/>
      <c r="BH803" s="390" t="s">
        <v>10976</v>
      </c>
      <c r="BI803" s="390" t="s">
        <v>10936</v>
      </c>
      <c r="BJ803" s="390" t="s">
        <v>6104</v>
      </c>
      <c r="BK803" s="390"/>
      <c r="BL803" s="390"/>
      <c r="BM803" s="390" t="s">
        <v>2067</v>
      </c>
      <c r="BN803" s="390" t="s">
        <v>5203</v>
      </c>
    </row>
    <row r="804" spans="54:66" x14ac:dyDescent="0.35">
      <c r="BB804" s="213" t="s">
        <v>10977</v>
      </c>
      <c r="BC804" s="180" t="s">
        <v>10977</v>
      </c>
      <c r="BD804" s="390" t="s">
        <v>5088</v>
      </c>
      <c r="BE804" s="180"/>
      <c r="BF804" s="180"/>
      <c r="BG804" s="180"/>
      <c r="BH804" s="180" t="s">
        <v>10977</v>
      </c>
      <c r="BI804" s="180" t="s">
        <v>10937</v>
      </c>
      <c r="BJ804" s="180" t="s">
        <v>6102</v>
      </c>
      <c r="BK804" s="180"/>
      <c r="BL804" s="180"/>
      <c r="BM804" s="180" t="s">
        <v>2067</v>
      </c>
      <c r="BN804" s="180" t="s">
        <v>5144</v>
      </c>
    </row>
    <row r="805" spans="54:66" x14ac:dyDescent="0.35">
      <c r="BB805" s="213" t="s">
        <v>10978</v>
      </c>
      <c r="BC805" s="390" t="s">
        <v>10978</v>
      </c>
      <c r="BD805" s="390" t="s">
        <v>5088</v>
      </c>
      <c r="BE805" s="390"/>
      <c r="BF805" s="390"/>
      <c r="BG805" s="390"/>
      <c r="BH805" s="390" t="s">
        <v>10978</v>
      </c>
      <c r="BI805" s="390" t="s">
        <v>10938</v>
      </c>
      <c r="BJ805" s="390" t="s">
        <v>6102</v>
      </c>
      <c r="BK805" s="390"/>
      <c r="BL805" s="390"/>
      <c r="BM805" s="390" t="s">
        <v>2067</v>
      </c>
      <c r="BN805" s="390" t="s">
        <v>6059</v>
      </c>
    </row>
    <row r="806" spans="54:66" x14ac:dyDescent="0.35">
      <c r="BB806" s="213" t="s">
        <v>10979</v>
      </c>
      <c r="BC806" s="180" t="s">
        <v>10979</v>
      </c>
      <c r="BD806" s="390" t="s">
        <v>5088</v>
      </c>
      <c r="BE806" s="180"/>
      <c r="BF806" s="180"/>
      <c r="BG806" s="180"/>
      <c r="BH806" s="180" t="s">
        <v>10979</v>
      </c>
      <c r="BI806" s="180" t="s">
        <v>10939</v>
      </c>
      <c r="BJ806" s="180" t="s">
        <v>6102</v>
      </c>
      <c r="BK806" s="180"/>
      <c r="BL806" s="180"/>
      <c r="BM806" s="180" t="s">
        <v>2067</v>
      </c>
      <c r="BN806" s="180" t="s">
        <v>5149</v>
      </c>
    </row>
    <row r="807" spans="54:66" x14ac:dyDescent="0.35">
      <c r="BB807" s="213" t="s">
        <v>10980</v>
      </c>
      <c r="BC807" s="390" t="s">
        <v>10980</v>
      </c>
      <c r="BD807" s="390" t="s">
        <v>5088</v>
      </c>
      <c r="BE807" s="390"/>
      <c r="BF807" s="390"/>
      <c r="BG807" s="390"/>
      <c r="BH807" s="390" t="s">
        <v>10980</v>
      </c>
      <c r="BI807" s="390" t="s">
        <v>10940</v>
      </c>
      <c r="BJ807" s="390" t="s">
        <v>6102</v>
      </c>
      <c r="BK807" s="390"/>
      <c r="BL807" s="390"/>
      <c r="BM807" s="390" t="s">
        <v>2067</v>
      </c>
      <c r="BN807" s="390" t="s">
        <v>5391</v>
      </c>
    </row>
    <row r="808" spans="54:66" x14ac:dyDescent="0.35">
      <c r="BB808" s="213" t="s">
        <v>10981</v>
      </c>
      <c r="BC808" s="180" t="s">
        <v>10981</v>
      </c>
      <c r="BD808" s="390" t="s">
        <v>5088</v>
      </c>
      <c r="BE808" s="180"/>
      <c r="BF808" s="180"/>
      <c r="BG808" s="180"/>
      <c r="BH808" s="180" t="s">
        <v>10981</v>
      </c>
      <c r="BI808" s="180" t="s">
        <v>10941</v>
      </c>
      <c r="BJ808" s="180" t="s">
        <v>6102</v>
      </c>
      <c r="BK808" s="180"/>
      <c r="BL808" s="180"/>
      <c r="BM808" s="180" t="s">
        <v>2067</v>
      </c>
      <c r="BN808" s="180" t="s">
        <v>5146</v>
      </c>
    </row>
    <row r="809" spans="54:66" x14ac:dyDescent="0.35">
      <c r="BB809" s="213" t="s">
        <v>10982</v>
      </c>
      <c r="BC809" s="390" t="s">
        <v>10982</v>
      </c>
      <c r="BD809" s="390" t="s">
        <v>5088</v>
      </c>
      <c r="BE809" s="390"/>
      <c r="BF809" s="390"/>
      <c r="BG809" s="390"/>
      <c r="BH809" s="390" t="s">
        <v>10982</v>
      </c>
      <c r="BI809" s="390" t="s">
        <v>10942</v>
      </c>
      <c r="BJ809" s="390" t="s">
        <v>6102</v>
      </c>
      <c r="BK809" s="390"/>
      <c r="BL809" s="390"/>
      <c r="BM809" s="390" t="s">
        <v>2067</v>
      </c>
      <c r="BN809" s="390" t="s">
        <v>6054</v>
      </c>
    </row>
    <row r="810" spans="54:66" x14ac:dyDescent="0.35">
      <c r="BB810" s="213" t="s">
        <v>10983</v>
      </c>
      <c r="BC810" s="180" t="s">
        <v>10983</v>
      </c>
      <c r="BD810" s="390" t="s">
        <v>5088</v>
      </c>
      <c r="BE810" s="180"/>
      <c r="BF810" s="180"/>
      <c r="BG810" s="180"/>
      <c r="BH810" s="180" t="s">
        <v>10983</v>
      </c>
      <c r="BI810" s="180" t="s">
        <v>10943</v>
      </c>
      <c r="BJ810" s="180" t="s">
        <v>6102</v>
      </c>
      <c r="BK810" s="180"/>
      <c r="BL810" s="180"/>
      <c r="BM810" s="180" t="s">
        <v>2067</v>
      </c>
      <c r="BN810" s="180" t="s">
        <v>5148</v>
      </c>
    </row>
    <row r="811" spans="54:66" x14ac:dyDescent="0.35">
      <c r="BB811" s="213" t="s">
        <v>10984</v>
      </c>
      <c r="BC811" s="390" t="s">
        <v>10984</v>
      </c>
      <c r="BD811" s="390" t="s">
        <v>5088</v>
      </c>
      <c r="BE811" s="390"/>
      <c r="BF811" s="390"/>
      <c r="BG811" s="390"/>
      <c r="BH811" s="390" t="s">
        <v>10984</v>
      </c>
      <c r="BI811" s="390" t="s">
        <v>10944</v>
      </c>
      <c r="BJ811" s="390" t="s">
        <v>6102</v>
      </c>
      <c r="BK811" s="390"/>
      <c r="BL811" s="390"/>
      <c r="BM811" s="390" t="s">
        <v>2067</v>
      </c>
      <c r="BN811" s="390" t="s">
        <v>6052</v>
      </c>
    </row>
    <row r="812" spans="54:66" x14ac:dyDescent="0.35">
      <c r="BB812" s="213" t="s">
        <v>10985</v>
      </c>
      <c r="BC812" s="180" t="s">
        <v>10985</v>
      </c>
      <c r="BD812" s="390" t="s">
        <v>5088</v>
      </c>
      <c r="BE812" s="180"/>
      <c r="BF812" s="180"/>
      <c r="BG812" s="180"/>
      <c r="BH812" s="180" t="s">
        <v>10985</v>
      </c>
      <c r="BI812" s="180" t="s">
        <v>10945</v>
      </c>
      <c r="BJ812" s="180" t="s">
        <v>6102</v>
      </c>
      <c r="BK812" s="180"/>
      <c r="BL812" s="180"/>
      <c r="BM812" s="180" t="s">
        <v>2067</v>
      </c>
      <c r="BN812" s="180" t="s">
        <v>5150</v>
      </c>
    </row>
    <row r="813" spans="54:66" x14ac:dyDescent="0.35">
      <c r="BB813" s="213" t="s">
        <v>10986</v>
      </c>
      <c r="BC813" s="390" t="s">
        <v>10986</v>
      </c>
      <c r="BD813" s="390" t="s">
        <v>5088</v>
      </c>
      <c r="BE813" s="390"/>
      <c r="BF813" s="390"/>
      <c r="BG813" s="390"/>
      <c r="BH813" s="390" t="s">
        <v>10986</v>
      </c>
      <c r="BI813" s="390" t="s">
        <v>10946</v>
      </c>
      <c r="BJ813" s="390" t="s">
        <v>6102</v>
      </c>
      <c r="BK813" s="390"/>
      <c r="BL813" s="390"/>
      <c r="BM813" s="390" t="s">
        <v>2067</v>
      </c>
      <c r="BN813" s="390" t="s">
        <v>5203</v>
      </c>
    </row>
    <row r="814" spans="54:66" x14ac:dyDescent="0.35">
      <c r="BB814" s="213" t="s">
        <v>10987</v>
      </c>
      <c r="BC814" s="180" t="s">
        <v>10987</v>
      </c>
      <c r="BD814" s="180" t="s">
        <v>5100</v>
      </c>
      <c r="BE814" s="180"/>
      <c r="BF814" s="180"/>
      <c r="BG814" s="180"/>
      <c r="BH814" s="180" t="s">
        <v>10987</v>
      </c>
      <c r="BI814" s="180" t="s">
        <v>11007</v>
      </c>
      <c r="BJ814" s="180" t="s">
        <v>6104</v>
      </c>
      <c r="BK814" s="180"/>
      <c r="BL814" s="180"/>
      <c r="BM814" s="180" t="s">
        <v>2067</v>
      </c>
      <c r="BN814" s="180" t="s">
        <v>5144</v>
      </c>
    </row>
    <row r="815" spans="54:66" x14ac:dyDescent="0.35">
      <c r="BB815" s="213" t="s">
        <v>10988</v>
      </c>
      <c r="BC815" s="390" t="s">
        <v>10988</v>
      </c>
      <c r="BD815" s="390" t="s">
        <v>5100</v>
      </c>
      <c r="BE815" s="390"/>
      <c r="BF815" s="390"/>
      <c r="BG815" s="390"/>
      <c r="BH815" s="390" t="s">
        <v>10988</v>
      </c>
      <c r="BI815" s="390" t="s">
        <v>11008</v>
      </c>
      <c r="BJ815" s="390" t="s">
        <v>6104</v>
      </c>
      <c r="BK815" s="390"/>
      <c r="BL815" s="390"/>
      <c r="BM815" s="390" t="s">
        <v>2067</v>
      </c>
      <c r="BN815" s="390" t="s">
        <v>6059</v>
      </c>
    </row>
    <row r="816" spans="54:66" x14ac:dyDescent="0.35">
      <c r="BB816" s="213" t="s">
        <v>10989</v>
      </c>
      <c r="BC816" s="180" t="s">
        <v>10989</v>
      </c>
      <c r="BD816" s="180" t="s">
        <v>5100</v>
      </c>
      <c r="BE816" s="180"/>
      <c r="BF816" s="180"/>
      <c r="BG816" s="180"/>
      <c r="BH816" s="180" t="s">
        <v>10989</v>
      </c>
      <c r="BI816" s="180" t="s">
        <v>11009</v>
      </c>
      <c r="BJ816" s="180" t="s">
        <v>6104</v>
      </c>
      <c r="BK816" s="180"/>
      <c r="BL816" s="180"/>
      <c r="BM816" s="180" t="s">
        <v>2067</v>
      </c>
      <c r="BN816" s="180" t="s">
        <v>5149</v>
      </c>
    </row>
    <row r="817" spans="54:66" x14ac:dyDescent="0.35">
      <c r="BB817" s="213" t="s">
        <v>10990</v>
      </c>
      <c r="BC817" s="390" t="s">
        <v>10990</v>
      </c>
      <c r="BD817" s="390" t="s">
        <v>5100</v>
      </c>
      <c r="BE817" s="390"/>
      <c r="BF817" s="390"/>
      <c r="BG817" s="390"/>
      <c r="BH817" s="390" t="s">
        <v>10990</v>
      </c>
      <c r="BI817" s="390" t="s">
        <v>11010</v>
      </c>
      <c r="BJ817" s="390" t="s">
        <v>6104</v>
      </c>
      <c r="BK817" s="390"/>
      <c r="BL817" s="390"/>
      <c r="BM817" s="390" t="s">
        <v>2067</v>
      </c>
      <c r="BN817" s="390" t="s">
        <v>5391</v>
      </c>
    </row>
    <row r="818" spans="54:66" x14ac:dyDescent="0.35">
      <c r="BB818" s="213" t="s">
        <v>10991</v>
      </c>
      <c r="BC818" s="180" t="s">
        <v>10991</v>
      </c>
      <c r="BD818" s="180" t="s">
        <v>5100</v>
      </c>
      <c r="BE818" s="180"/>
      <c r="BF818" s="180"/>
      <c r="BG818" s="180"/>
      <c r="BH818" s="180" t="s">
        <v>10991</v>
      </c>
      <c r="BI818" s="180" t="s">
        <v>11011</v>
      </c>
      <c r="BJ818" s="180" t="s">
        <v>6104</v>
      </c>
      <c r="BK818" s="180"/>
      <c r="BL818" s="180"/>
      <c r="BM818" s="180" t="s">
        <v>2067</v>
      </c>
      <c r="BN818" s="180" t="s">
        <v>5146</v>
      </c>
    </row>
    <row r="819" spans="54:66" x14ac:dyDescent="0.35">
      <c r="BB819" s="213" t="s">
        <v>10992</v>
      </c>
      <c r="BC819" s="390" t="s">
        <v>10992</v>
      </c>
      <c r="BD819" s="390" t="s">
        <v>5100</v>
      </c>
      <c r="BE819" s="390"/>
      <c r="BF819" s="390"/>
      <c r="BG819" s="390"/>
      <c r="BH819" s="390" t="s">
        <v>10992</v>
      </c>
      <c r="BI819" s="390" t="s">
        <v>11012</v>
      </c>
      <c r="BJ819" s="390" t="s">
        <v>6104</v>
      </c>
      <c r="BK819" s="390"/>
      <c r="BL819" s="390"/>
      <c r="BM819" s="390" t="s">
        <v>2067</v>
      </c>
      <c r="BN819" s="390" t="s">
        <v>6054</v>
      </c>
    </row>
    <row r="820" spans="54:66" x14ac:dyDescent="0.35">
      <c r="BB820" s="213" t="s">
        <v>10993</v>
      </c>
      <c r="BC820" s="180" t="s">
        <v>10993</v>
      </c>
      <c r="BD820" s="180" t="s">
        <v>5100</v>
      </c>
      <c r="BE820" s="180"/>
      <c r="BF820" s="180"/>
      <c r="BG820" s="180"/>
      <c r="BH820" s="180" t="s">
        <v>10993</v>
      </c>
      <c r="BI820" s="180" t="s">
        <v>11013</v>
      </c>
      <c r="BJ820" s="180" t="s">
        <v>6104</v>
      </c>
      <c r="BK820" s="180"/>
      <c r="BL820" s="180"/>
      <c r="BM820" s="180" t="s">
        <v>2067</v>
      </c>
      <c r="BN820" s="180" t="s">
        <v>5148</v>
      </c>
    </row>
    <row r="821" spans="54:66" x14ac:dyDescent="0.35">
      <c r="BB821" s="213" t="s">
        <v>10994</v>
      </c>
      <c r="BC821" s="390" t="s">
        <v>10994</v>
      </c>
      <c r="BD821" s="390" t="s">
        <v>5100</v>
      </c>
      <c r="BE821" s="390"/>
      <c r="BF821" s="390"/>
      <c r="BG821" s="390"/>
      <c r="BH821" s="390" t="s">
        <v>10994</v>
      </c>
      <c r="BI821" s="390" t="s">
        <v>11014</v>
      </c>
      <c r="BJ821" s="390" t="s">
        <v>6104</v>
      </c>
      <c r="BK821" s="390"/>
      <c r="BL821" s="390"/>
      <c r="BM821" s="390" t="s">
        <v>2067</v>
      </c>
      <c r="BN821" s="390" t="s">
        <v>6052</v>
      </c>
    </row>
    <row r="822" spans="54:66" x14ac:dyDescent="0.35">
      <c r="BB822" s="213" t="s">
        <v>10995</v>
      </c>
      <c r="BC822" s="180" t="s">
        <v>10995</v>
      </c>
      <c r="BD822" s="180" t="s">
        <v>5100</v>
      </c>
      <c r="BE822" s="180"/>
      <c r="BF822" s="180"/>
      <c r="BG822" s="180"/>
      <c r="BH822" s="180" t="s">
        <v>10995</v>
      </c>
      <c r="BI822" s="180" t="s">
        <v>11015</v>
      </c>
      <c r="BJ822" s="180" t="s">
        <v>6104</v>
      </c>
      <c r="BK822" s="180"/>
      <c r="BL822" s="180"/>
      <c r="BM822" s="180" t="s">
        <v>2067</v>
      </c>
      <c r="BN822" s="180" t="s">
        <v>5150</v>
      </c>
    </row>
    <row r="823" spans="54:66" x14ac:dyDescent="0.35">
      <c r="BB823" s="213" t="s">
        <v>10996</v>
      </c>
      <c r="BC823" s="390" t="s">
        <v>10996</v>
      </c>
      <c r="BD823" s="390" t="s">
        <v>5100</v>
      </c>
      <c r="BE823" s="390"/>
      <c r="BF823" s="390"/>
      <c r="BG823" s="390"/>
      <c r="BH823" s="390" t="s">
        <v>10996</v>
      </c>
      <c r="BI823" s="390" t="s">
        <v>11016</v>
      </c>
      <c r="BJ823" s="390" t="s">
        <v>6104</v>
      </c>
      <c r="BK823" s="390"/>
      <c r="BL823" s="390"/>
      <c r="BM823" s="390" t="s">
        <v>2067</v>
      </c>
      <c r="BN823" s="390" t="s">
        <v>5203</v>
      </c>
    </row>
    <row r="824" spans="54:66" x14ac:dyDescent="0.35">
      <c r="BB824" s="213" t="s">
        <v>10997</v>
      </c>
      <c r="BC824" s="180" t="s">
        <v>10997</v>
      </c>
      <c r="BD824" s="180" t="s">
        <v>5100</v>
      </c>
      <c r="BE824" s="180"/>
      <c r="BF824" s="180"/>
      <c r="BG824" s="180"/>
      <c r="BH824" s="180" t="s">
        <v>10997</v>
      </c>
      <c r="BI824" s="180" t="s">
        <v>11017</v>
      </c>
      <c r="BJ824" s="180" t="s">
        <v>6102</v>
      </c>
      <c r="BK824" s="180"/>
      <c r="BL824" s="180"/>
      <c r="BM824" s="180" t="s">
        <v>2067</v>
      </c>
      <c r="BN824" s="180" t="s">
        <v>5144</v>
      </c>
    </row>
    <row r="825" spans="54:66" x14ac:dyDescent="0.35">
      <c r="BB825" s="213" t="s">
        <v>10998</v>
      </c>
      <c r="BC825" s="390" t="s">
        <v>10998</v>
      </c>
      <c r="BD825" s="390" t="s">
        <v>5100</v>
      </c>
      <c r="BE825" s="390"/>
      <c r="BF825" s="390"/>
      <c r="BG825" s="390"/>
      <c r="BH825" s="390" t="s">
        <v>10998</v>
      </c>
      <c r="BI825" s="390" t="s">
        <v>11018</v>
      </c>
      <c r="BJ825" s="390" t="s">
        <v>6102</v>
      </c>
      <c r="BK825" s="390"/>
      <c r="BL825" s="390"/>
      <c r="BM825" s="390" t="s">
        <v>2067</v>
      </c>
      <c r="BN825" s="390" t="s">
        <v>6059</v>
      </c>
    </row>
    <row r="826" spans="54:66" x14ac:dyDescent="0.35">
      <c r="BB826" s="213" t="s">
        <v>10999</v>
      </c>
      <c r="BC826" s="180" t="s">
        <v>10999</v>
      </c>
      <c r="BD826" s="180" t="s">
        <v>5100</v>
      </c>
      <c r="BE826" s="180"/>
      <c r="BF826" s="180"/>
      <c r="BG826" s="180"/>
      <c r="BH826" s="180" t="s">
        <v>10999</v>
      </c>
      <c r="BI826" s="180" t="s">
        <v>11019</v>
      </c>
      <c r="BJ826" s="180" t="s">
        <v>6102</v>
      </c>
      <c r="BK826" s="180"/>
      <c r="BL826" s="180"/>
      <c r="BM826" s="180" t="s">
        <v>2067</v>
      </c>
      <c r="BN826" s="180" t="s">
        <v>5149</v>
      </c>
    </row>
    <row r="827" spans="54:66" x14ac:dyDescent="0.35">
      <c r="BB827" s="213" t="s">
        <v>11000</v>
      </c>
      <c r="BC827" s="390" t="s">
        <v>11000</v>
      </c>
      <c r="BD827" s="390" t="s">
        <v>5100</v>
      </c>
      <c r="BE827" s="390"/>
      <c r="BF827" s="390"/>
      <c r="BG827" s="390"/>
      <c r="BH827" s="390" t="s">
        <v>11000</v>
      </c>
      <c r="BI827" s="390" t="s">
        <v>11020</v>
      </c>
      <c r="BJ827" s="390" t="s">
        <v>6102</v>
      </c>
      <c r="BK827" s="390"/>
      <c r="BL827" s="390"/>
      <c r="BM827" s="390" t="s">
        <v>2067</v>
      </c>
      <c r="BN827" s="390" t="s">
        <v>5391</v>
      </c>
    </row>
    <row r="828" spans="54:66" x14ac:dyDescent="0.35">
      <c r="BB828" s="213" t="s">
        <v>11001</v>
      </c>
      <c r="BC828" s="180" t="s">
        <v>11001</v>
      </c>
      <c r="BD828" s="180" t="s">
        <v>5100</v>
      </c>
      <c r="BE828" s="180"/>
      <c r="BF828" s="180"/>
      <c r="BG828" s="180"/>
      <c r="BH828" s="180" t="s">
        <v>11001</v>
      </c>
      <c r="BI828" s="180" t="s">
        <v>11021</v>
      </c>
      <c r="BJ828" s="180" t="s">
        <v>6102</v>
      </c>
      <c r="BK828" s="180"/>
      <c r="BL828" s="180"/>
      <c r="BM828" s="180" t="s">
        <v>2067</v>
      </c>
      <c r="BN828" s="180" t="s">
        <v>5146</v>
      </c>
    </row>
    <row r="829" spans="54:66" x14ac:dyDescent="0.35">
      <c r="BB829" s="213" t="s">
        <v>11002</v>
      </c>
      <c r="BC829" s="390" t="s">
        <v>11002</v>
      </c>
      <c r="BD829" s="390" t="s">
        <v>5100</v>
      </c>
      <c r="BE829" s="390"/>
      <c r="BF829" s="390"/>
      <c r="BG829" s="390"/>
      <c r="BH829" s="390" t="s">
        <v>11002</v>
      </c>
      <c r="BI829" s="390" t="s">
        <v>11022</v>
      </c>
      <c r="BJ829" s="390" t="s">
        <v>6102</v>
      </c>
      <c r="BK829" s="390"/>
      <c r="BL829" s="390"/>
      <c r="BM829" s="390" t="s">
        <v>2067</v>
      </c>
      <c r="BN829" s="390" t="s">
        <v>6054</v>
      </c>
    </row>
    <row r="830" spans="54:66" x14ac:dyDescent="0.35">
      <c r="BB830" s="213" t="s">
        <v>11003</v>
      </c>
      <c r="BC830" s="180" t="s">
        <v>11003</v>
      </c>
      <c r="BD830" s="180" t="s">
        <v>5100</v>
      </c>
      <c r="BE830" s="180"/>
      <c r="BF830" s="180"/>
      <c r="BG830" s="180"/>
      <c r="BH830" s="180" t="s">
        <v>11003</v>
      </c>
      <c r="BI830" s="180" t="s">
        <v>11023</v>
      </c>
      <c r="BJ830" s="180" t="s">
        <v>6102</v>
      </c>
      <c r="BK830" s="180"/>
      <c r="BL830" s="180"/>
      <c r="BM830" s="180" t="s">
        <v>2067</v>
      </c>
      <c r="BN830" s="180" t="s">
        <v>5148</v>
      </c>
    </row>
    <row r="831" spans="54:66" x14ac:dyDescent="0.35">
      <c r="BB831" s="213" t="s">
        <v>11004</v>
      </c>
      <c r="BC831" s="390" t="s">
        <v>11004</v>
      </c>
      <c r="BD831" s="390" t="s">
        <v>5100</v>
      </c>
      <c r="BE831" s="390"/>
      <c r="BF831" s="390"/>
      <c r="BG831" s="390"/>
      <c r="BH831" s="390" t="s">
        <v>11004</v>
      </c>
      <c r="BI831" s="390" t="s">
        <v>11024</v>
      </c>
      <c r="BJ831" s="390" t="s">
        <v>6102</v>
      </c>
      <c r="BK831" s="390"/>
      <c r="BL831" s="390"/>
      <c r="BM831" s="390" t="s">
        <v>2067</v>
      </c>
      <c r="BN831" s="390" t="s">
        <v>6052</v>
      </c>
    </row>
    <row r="832" spans="54:66" x14ac:dyDescent="0.35">
      <c r="BB832" s="213" t="s">
        <v>11005</v>
      </c>
      <c r="BC832" s="180" t="s">
        <v>11005</v>
      </c>
      <c r="BD832" s="180" t="s">
        <v>5100</v>
      </c>
      <c r="BE832" s="180"/>
      <c r="BF832" s="180"/>
      <c r="BG832" s="180"/>
      <c r="BH832" s="180" t="s">
        <v>11005</v>
      </c>
      <c r="BI832" s="180" t="s">
        <v>11025</v>
      </c>
      <c r="BJ832" s="180" t="s">
        <v>6102</v>
      </c>
      <c r="BK832" s="180"/>
      <c r="BL832" s="180"/>
      <c r="BM832" s="180" t="s">
        <v>2067</v>
      </c>
      <c r="BN832" s="180" t="s">
        <v>5150</v>
      </c>
    </row>
    <row r="833" spans="54:66" x14ac:dyDescent="0.35">
      <c r="BB833" s="213" t="s">
        <v>11006</v>
      </c>
      <c r="BC833" s="390" t="s">
        <v>11006</v>
      </c>
      <c r="BD833" s="390" t="s">
        <v>5100</v>
      </c>
      <c r="BE833" s="390"/>
      <c r="BF833" s="390"/>
      <c r="BG833" s="390"/>
      <c r="BH833" s="390" t="s">
        <v>11006</v>
      </c>
      <c r="BI833" s="390" t="s">
        <v>11026</v>
      </c>
      <c r="BJ833" s="390" t="s">
        <v>6102</v>
      </c>
      <c r="BK833" s="390"/>
      <c r="BL833" s="390"/>
      <c r="BM833" s="390" t="s">
        <v>2067</v>
      </c>
      <c r="BN833" s="390" t="s">
        <v>5203</v>
      </c>
    </row>
    <row r="834" spans="54:66" x14ac:dyDescent="0.35">
      <c r="BB834" s="167"/>
      <c r="BC834" s="167"/>
      <c r="BD834" s="167"/>
      <c r="BE834" s="167"/>
      <c r="BF834" s="167"/>
      <c r="BG834" s="167"/>
      <c r="BH834" s="167"/>
      <c r="BI834" s="167"/>
      <c r="BJ834" s="167"/>
      <c r="BK834" s="167"/>
      <c r="BL834" s="167"/>
      <c r="BM834" s="167"/>
    </row>
    <row r="835" spans="54:66" x14ac:dyDescent="0.35">
      <c r="BB835" s="167"/>
      <c r="BC835" s="167"/>
      <c r="BD835" s="167"/>
      <c r="BE835" s="167"/>
      <c r="BF835" s="167"/>
      <c r="BG835" s="167"/>
      <c r="BH835" s="167"/>
      <c r="BI835" s="167"/>
      <c r="BJ835" s="167"/>
      <c r="BK835" s="167"/>
      <c r="BL835" s="167"/>
      <c r="BM835" s="167"/>
    </row>
    <row r="836" spans="54:66" x14ac:dyDescent="0.35">
      <c r="BB836" s="167"/>
      <c r="BC836" s="167"/>
      <c r="BD836" s="167"/>
      <c r="BE836" s="167"/>
      <c r="BF836" s="167"/>
      <c r="BG836" s="167"/>
      <c r="BH836" s="167"/>
      <c r="BI836" s="167"/>
      <c r="BJ836" s="167"/>
      <c r="BK836" s="167"/>
      <c r="BL836" s="167"/>
      <c r="BM836" s="167"/>
    </row>
    <row r="837" spans="54:66" x14ac:dyDescent="0.35">
      <c r="BB837" s="167"/>
      <c r="BC837" s="167"/>
      <c r="BD837" s="167"/>
      <c r="BE837" s="167"/>
      <c r="BF837" s="167"/>
      <c r="BG837" s="167"/>
      <c r="BH837" s="167"/>
      <c r="BI837" s="167"/>
      <c r="BJ837" s="167"/>
      <c r="BK837" s="167"/>
      <c r="BL837" s="167"/>
      <c r="BM837" s="167"/>
    </row>
    <row r="838" spans="54:66" x14ac:dyDescent="0.35">
      <c r="BB838" s="167"/>
      <c r="BC838" s="167"/>
      <c r="BD838" s="167"/>
      <c r="BE838" s="167"/>
      <c r="BF838" s="167"/>
      <c r="BG838" s="167"/>
      <c r="BH838" s="167"/>
      <c r="BI838" s="167"/>
      <c r="BJ838" s="167"/>
      <c r="BK838" s="167"/>
      <c r="BL838" s="167"/>
      <c r="BM838" s="167"/>
    </row>
    <row r="839" spans="54:66" x14ac:dyDescent="0.35">
      <c r="BB839" s="167"/>
      <c r="BC839" s="167"/>
      <c r="BD839" s="167"/>
      <c r="BE839" s="167"/>
      <c r="BF839" s="167"/>
      <c r="BG839" s="167"/>
      <c r="BH839" s="167"/>
      <c r="BI839" s="167"/>
      <c r="BJ839" s="167"/>
      <c r="BK839" s="167"/>
      <c r="BL839" s="167"/>
      <c r="BM839" s="167"/>
    </row>
    <row r="840" spans="54:66" x14ac:dyDescent="0.35">
      <c r="BB840" s="167"/>
      <c r="BC840" s="167"/>
      <c r="BD840" s="167"/>
      <c r="BE840" s="167"/>
      <c r="BF840" s="167"/>
      <c r="BG840" s="167"/>
      <c r="BH840" s="167"/>
      <c r="BI840" s="167"/>
      <c r="BJ840" s="167"/>
      <c r="BK840" s="167"/>
      <c r="BL840" s="167"/>
      <c r="BM840" s="167"/>
    </row>
    <row r="841" spans="54:66" x14ac:dyDescent="0.35">
      <c r="BB841" s="167"/>
      <c r="BC841" s="167"/>
      <c r="BD841" s="167"/>
      <c r="BE841" s="167"/>
      <c r="BF841" s="167"/>
      <c r="BG841" s="167"/>
      <c r="BH841" s="167"/>
      <c r="BI841" s="167"/>
      <c r="BJ841" s="167"/>
      <c r="BK841" s="167"/>
      <c r="BL841" s="167"/>
      <c r="BM841" s="167"/>
    </row>
    <row r="842" spans="54:66" x14ac:dyDescent="0.35">
      <c r="BB842" s="167"/>
      <c r="BC842" s="167"/>
      <c r="BD842" s="167"/>
      <c r="BE842" s="167"/>
      <c r="BF842" s="167"/>
      <c r="BG842" s="167"/>
      <c r="BH842" s="167"/>
      <c r="BI842" s="167"/>
      <c r="BJ842" s="167"/>
      <c r="BK842" s="167"/>
      <c r="BL842" s="167"/>
      <c r="BM842" s="167"/>
    </row>
    <row r="843" spans="54:66" x14ac:dyDescent="0.35">
      <c r="BB843" s="167"/>
      <c r="BC843" s="167"/>
      <c r="BD843" s="167"/>
      <c r="BE843" s="167"/>
      <c r="BF843" s="167"/>
      <c r="BG843" s="167"/>
      <c r="BH843" s="167"/>
      <c r="BI843" s="167"/>
      <c r="BJ843" s="167"/>
      <c r="BK843" s="167"/>
      <c r="BL843" s="167"/>
      <c r="BM843" s="167"/>
    </row>
    <row r="844" spans="54:66" x14ac:dyDescent="0.35">
      <c r="BB844" s="167"/>
      <c r="BC844" s="167"/>
      <c r="BD844" s="167"/>
      <c r="BE844" s="167"/>
      <c r="BF844" s="167"/>
      <c r="BG844" s="167"/>
      <c r="BH844" s="167"/>
      <c r="BI844" s="167"/>
      <c r="BJ844" s="167"/>
      <c r="BK844" s="167"/>
      <c r="BL844" s="167"/>
      <c r="BM844" s="167"/>
    </row>
    <row r="845" spans="54:66" x14ac:dyDescent="0.35">
      <c r="BB845" s="167"/>
      <c r="BC845" s="167"/>
      <c r="BD845" s="167"/>
      <c r="BE845" s="167"/>
      <c r="BF845" s="167"/>
      <c r="BG845" s="167"/>
      <c r="BH845" s="167"/>
      <c r="BI845" s="167"/>
      <c r="BJ845" s="167"/>
      <c r="BK845" s="167"/>
      <c r="BL845" s="167"/>
      <c r="BM845" s="167"/>
    </row>
    <row r="846" spans="54:66" x14ac:dyDescent="0.35">
      <c r="BB846" s="167"/>
      <c r="BC846" s="167"/>
      <c r="BD846" s="167"/>
      <c r="BE846" s="167"/>
      <c r="BF846" s="167"/>
      <c r="BG846" s="167"/>
      <c r="BH846" s="167"/>
      <c r="BI846" s="167"/>
      <c r="BJ846" s="167"/>
      <c r="BK846" s="167"/>
      <c r="BL846" s="167"/>
      <c r="BM846" s="167"/>
    </row>
    <row r="847" spans="54:66" x14ac:dyDescent="0.35">
      <c r="BB847" s="167"/>
      <c r="BC847" s="167"/>
      <c r="BD847" s="167"/>
      <c r="BE847" s="167"/>
      <c r="BF847" s="167"/>
      <c r="BG847" s="167"/>
      <c r="BH847" s="167"/>
      <c r="BI847" s="167"/>
      <c r="BJ847" s="167"/>
      <c r="BK847" s="167"/>
      <c r="BL847" s="167"/>
      <c r="BM847" s="167"/>
    </row>
    <row r="848" spans="54:66" x14ac:dyDescent="0.35">
      <c r="BB848" s="167"/>
      <c r="BC848" s="167"/>
      <c r="BD848" s="167"/>
      <c r="BE848" s="167"/>
      <c r="BF848" s="167"/>
      <c r="BG848" s="167"/>
      <c r="BH848" s="167"/>
      <c r="BI848" s="167"/>
      <c r="BJ848" s="167"/>
      <c r="BK848" s="167"/>
      <c r="BL848" s="167"/>
      <c r="BM848" s="167"/>
    </row>
    <row r="849" spans="54:65" x14ac:dyDescent="0.35">
      <c r="BB849" s="167"/>
      <c r="BC849" s="167"/>
      <c r="BD849" s="167"/>
      <c r="BE849" s="167"/>
      <c r="BF849" s="167"/>
      <c r="BG849" s="167"/>
      <c r="BH849" s="167"/>
      <c r="BI849" s="167"/>
      <c r="BJ849" s="167"/>
      <c r="BK849" s="167"/>
      <c r="BL849" s="167"/>
      <c r="BM849" s="167"/>
    </row>
    <row r="850" spans="54:65" x14ac:dyDescent="0.35">
      <c r="BB850" s="167"/>
      <c r="BC850" s="167"/>
      <c r="BD850" s="167"/>
      <c r="BE850" s="167"/>
      <c r="BF850" s="167"/>
      <c r="BG850" s="167"/>
      <c r="BH850" s="167"/>
      <c r="BI850" s="167"/>
      <c r="BJ850" s="167"/>
      <c r="BK850" s="167"/>
      <c r="BL850" s="167"/>
      <c r="BM850" s="167"/>
    </row>
    <row r="851" spans="54:65" x14ac:dyDescent="0.35">
      <c r="BB851" s="167"/>
      <c r="BC851" s="167"/>
      <c r="BD851" s="167"/>
      <c r="BE851" s="167"/>
      <c r="BF851" s="167"/>
      <c r="BG851" s="167"/>
      <c r="BH851" s="167"/>
      <c r="BI851" s="167"/>
      <c r="BJ851" s="167"/>
      <c r="BK851" s="167"/>
      <c r="BL851" s="167"/>
      <c r="BM851" s="167"/>
    </row>
    <row r="852" spans="54:65" x14ac:dyDescent="0.35">
      <c r="BB852" s="167"/>
      <c r="BC852" s="167"/>
      <c r="BD852" s="167"/>
      <c r="BE852" s="167"/>
      <c r="BF852" s="167"/>
      <c r="BG852" s="167"/>
      <c r="BH852" s="167"/>
      <c r="BI852" s="167"/>
      <c r="BJ852" s="167"/>
      <c r="BK852" s="167"/>
      <c r="BL852" s="167"/>
      <c r="BM852" s="167"/>
    </row>
    <row r="853" spans="54:65" x14ac:dyDescent="0.35">
      <c r="BB853" s="213" t="s">
        <v>10947</v>
      </c>
      <c r="BC853" s="167">
        <v>887</v>
      </c>
      <c r="BD853" s="180" t="s">
        <v>5090</v>
      </c>
      <c r="BE853" s="167" t="s">
        <v>2899</v>
      </c>
      <c r="BF853" s="167" t="s">
        <v>41</v>
      </c>
      <c r="BG853" s="167" t="s">
        <v>116</v>
      </c>
      <c r="BH853" s="167" t="s">
        <v>7369</v>
      </c>
      <c r="BI853" s="167" t="s">
        <v>83</v>
      </c>
      <c r="BJ853" s="167" t="s">
        <v>90</v>
      </c>
      <c r="BK853" s="167" t="s">
        <v>2067</v>
      </c>
      <c r="BL853" s="167" t="s">
        <v>117</v>
      </c>
      <c r="BM853" s="167">
        <v>1</v>
      </c>
    </row>
    <row r="854" spans="54:65" x14ac:dyDescent="0.35">
      <c r="BB854" s="213" t="s">
        <v>10948</v>
      </c>
      <c r="BC854" s="167">
        <v>888</v>
      </c>
      <c r="BD854" s="390" t="s">
        <v>5090</v>
      </c>
      <c r="BE854" s="167" t="s">
        <v>2899</v>
      </c>
      <c r="BF854" s="167" t="s">
        <v>41</v>
      </c>
      <c r="BG854" s="167" t="s">
        <v>116</v>
      </c>
      <c r="BH854" s="167" t="s">
        <v>7369</v>
      </c>
      <c r="BI854" s="167" t="s">
        <v>83</v>
      </c>
      <c r="BJ854" s="167" t="s">
        <v>90</v>
      </c>
      <c r="BK854" s="167" t="s">
        <v>2067</v>
      </c>
      <c r="BL854" s="167" t="s">
        <v>117</v>
      </c>
      <c r="BM854" s="167">
        <v>1</v>
      </c>
    </row>
    <row r="855" spans="54:65" x14ac:dyDescent="0.35">
      <c r="BB855" s="213" t="s">
        <v>10949</v>
      </c>
      <c r="BC855" s="167">
        <v>889</v>
      </c>
      <c r="BD855" s="180" t="s">
        <v>5090</v>
      </c>
      <c r="BE855" s="167" t="s">
        <v>2899</v>
      </c>
      <c r="BF855" s="167" t="s">
        <v>41</v>
      </c>
      <c r="BG855" s="167" t="s">
        <v>116</v>
      </c>
      <c r="BH855" s="167" t="s">
        <v>7369</v>
      </c>
      <c r="BI855" s="167" t="s">
        <v>83</v>
      </c>
      <c r="BJ855" s="167" t="s">
        <v>90</v>
      </c>
      <c r="BK855" s="167" t="s">
        <v>2067</v>
      </c>
      <c r="BL855" s="167" t="s">
        <v>117</v>
      </c>
      <c r="BM855" s="167">
        <v>1</v>
      </c>
    </row>
    <row r="856" spans="54:65" x14ac:dyDescent="0.35">
      <c r="BB856" s="213" t="s">
        <v>10950</v>
      </c>
      <c r="BC856" s="167">
        <v>890</v>
      </c>
      <c r="BD856" s="390" t="s">
        <v>5090</v>
      </c>
      <c r="BE856" s="167" t="s">
        <v>2899</v>
      </c>
      <c r="BF856" s="167" t="s">
        <v>41</v>
      </c>
      <c r="BG856" s="167" t="s">
        <v>116</v>
      </c>
      <c r="BH856" s="167" t="s">
        <v>7369</v>
      </c>
      <c r="BI856" s="167" t="s">
        <v>83</v>
      </c>
      <c r="BJ856" s="167" t="s">
        <v>90</v>
      </c>
      <c r="BK856" s="167" t="s">
        <v>2067</v>
      </c>
      <c r="BL856" s="167" t="s">
        <v>117</v>
      </c>
      <c r="BM856" s="167">
        <v>1</v>
      </c>
    </row>
    <row r="857" spans="54:65" x14ac:dyDescent="0.35">
      <c r="BB857" s="213" t="s">
        <v>10951</v>
      </c>
      <c r="BC857" s="167">
        <v>891</v>
      </c>
      <c r="BD857" s="180" t="s">
        <v>5090</v>
      </c>
      <c r="BE857" s="167" t="s">
        <v>2899</v>
      </c>
      <c r="BF857" s="167" t="s">
        <v>41</v>
      </c>
      <c r="BG857" s="167" t="s">
        <v>116</v>
      </c>
      <c r="BH857" s="167" t="s">
        <v>7369</v>
      </c>
      <c r="BI857" s="167" t="s">
        <v>83</v>
      </c>
      <c r="BJ857" s="167" t="s">
        <v>90</v>
      </c>
      <c r="BK857" s="167" t="s">
        <v>2067</v>
      </c>
      <c r="BL857" s="167" t="s">
        <v>117</v>
      </c>
      <c r="BM857" s="167">
        <v>1</v>
      </c>
    </row>
    <row r="858" spans="54:65" x14ac:dyDescent="0.35">
      <c r="BB858" s="213" t="s">
        <v>10952</v>
      </c>
      <c r="BC858" s="167">
        <v>892</v>
      </c>
      <c r="BD858" s="390" t="s">
        <v>5090</v>
      </c>
      <c r="BE858" s="167" t="s">
        <v>2899</v>
      </c>
      <c r="BF858" s="167" t="s">
        <v>41</v>
      </c>
      <c r="BG858" s="167" t="s">
        <v>116</v>
      </c>
      <c r="BH858" s="167" t="s">
        <v>7369</v>
      </c>
      <c r="BI858" s="167" t="s">
        <v>83</v>
      </c>
      <c r="BJ858" s="167" t="s">
        <v>90</v>
      </c>
      <c r="BK858" s="167" t="s">
        <v>2067</v>
      </c>
      <c r="BL858" s="167" t="s">
        <v>117</v>
      </c>
      <c r="BM858" s="167">
        <v>1</v>
      </c>
    </row>
    <row r="859" spans="54:65" x14ac:dyDescent="0.35">
      <c r="BB859" s="213" t="s">
        <v>10953</v>
      </c>
      <c r="BC859" s="167">
        <v>893</v>
      </c>
      <c r="BD859" s="180" t="s">
        <v>5090</v>
      </c>
      <c r="BE859" s="167" t="s">
        <v>2899</v>
      </c>
      <c r="BF859" s="167" t="s">
        <v>41</v>
      </c>
      <c r="BG859" s="167" t="s">
        <v>116</v>
      </c>
      <c r="BH859" s="167" t="s">
        <v>7369</v>
      </c>
      <c r="BI859" s="167" t="s">
        <v>83</v>
      </c>
      <c r="BJ859" s="167" t="s">
        <v>90</v>
      </c>
      <c r="BK859" s="167" t="s">
        <v>2067</v>
      </c>
      <c r="BL859" s="167" t="s">
        <v>117</v>
      </c>
      <c r="BM859" s="167">
        <v>1</v>
      </c>
    </row>
    <row r="860" spans="54:65" x14ac:dyDescent="0.35">
      <c r="BB860" s="213" t="s">
        <v>10954</v>
      </c>
      <c r="BC860" s="167">
        <v>894</v>
      </c>
      <c r="BD860" s="390" t="s">
        <v>5090</v>
      </c>
      <c r="BE860" s="167" t="s">
        <v>2899</v>
      </c>
      <c r="BF860" s="167" t="s">
        <v>41</v>
      </c>
      <c r="BG860" s="167" t="s">
        <v>116</v>
      </c>
      <c r="BH860" s="167" t="s">
        <v>7369</v>
      </c>
      <c r="BI860" s="167" t="s">
        <v>83</v>
      </c>
      <c r="BJ860" s="167" t="s">
        <v>90</v>
      </c>
      <c r="BK860" s="167" t="s">
        <v>2067</v>
      </c>
      <c r="BL860" s="167" t="s">
        <v>117</v>
      </c>
      <c r="BM860" s="167">
        <v>1</v>
      </c>
    </row>
    <row r="861" spans="54:65" x14ac:dyDescent="0.35">
      <c r="BB861" s="213" t="s">
        <v>10955</v>
      </c>
      <c r="BC861" s="167">
        <v>895</v>
      </c>
      <c r="BD861" s="180" t="s">
        <v>5090</v>
      </c>
      <c r="BE861" s="167" t="s">
        <v>2899</v>
      </c>
      <c r="BF861" s="167" t="s">
        <v>41</v>
      </c>
      <c r="BG861" s="167" t="s">
        <v>116</v>
      </c>
      <c r="BH861" s="167" t="s">
        <v>7369</v>
      </c>
      <c r="BI861" s="167" t="s">
        <v>83</v>
      </c>
      <c r="BJ861" s="167" t="s">
        <v>90</v>
      </c>
      <c r="BK861" s="167" t="s">
        <v>2067</v>
      </c>
      <c r="BL861" s="167" t="s">
        <v>117</v>
      </c>
      <c r="BM861" s="167">
        <v>1</v>
      </c>
    </row>
    <row r="862" spans="54:65" x14ac:dyDescent="0.35">
      <c r="BB862" s="213" t="s">
        <v>10956</v>
      </c>
      <c r="BC862" s="167">
        <v>896</v>
      </c>
      <c r="BD862" s="390" t="s">
        <v>5090</v>
      </c>
      <c r="BE862" s="167" t="s">
        <v>2899</v>
      </c>
      <c r="BF862" s="167" t="s">
        <v>41</v>
      </c>
      <c r="BG862" s="167" t="s">
        <v>116</v>
      </c>
      <c r="BH862" s="167" t="s">
        <v>7369</v>
      </c>
      <c r="BI862" s="167" t="s">
        <v>83</v>
      </c>
      <c r="BJ862" s="167" t="s">
        <v>90</v>
      </c>
      <c r="BK862" s="167" t="s">
        <v>2067</v>
      </c>
      <c r="BL862" s="167" t="s">
        <v>117</v>
      </c>
      <c r="BM862" s="167">
        <v>1</v>
      </c>
    </row>
    <row r="863" spans="54:65" x14ac:dyDescent="0.35">
      <c r="BB863" s="213" t="s">
        <v>10957</v>
      </c>
      <c r="BC863" s="167">
        <v>897</v>
      </c>
      <c r="BD863" s="180" t="s">
        <v>5090</v>
      </c>
      <c r="BE863" s="167" t="s">
        <v>2899</v>
      </c>
      <c r="BF863" s="167" t="s">
        <v>41</v>
      </c>
      <c r="BG863" s="167" t="s">
        <v>116</v>
      </c>
      <c r="BH863" s="167" t="s">
        <v>7369</v>
      </c>
      <c r="BI863" s="167" t="s">
        <v>83</v>
      </c>
      <c r="BJ863" s="167" t="s">
        <v>90</v>
      </c>
      <c r="BK863" s="167" t="s">
        <v>2067</v>
      </c>
      <c r="BL863" s="167" t="s">
        <v>117</v>
      </c>
      <c r="BM863" s="167">
        <v>1</v>
      </c>
    </row>
    <row r="864" spans="54:65" x14ac:dyDescent="0.35">
      <c r="BB864" s="213" t="s">
        <v>10958</v>
      </c>
      <c r="BC864" s="167">
        <v>898</v>
      </c>
      <c r="BD864" s="390" t="s">
        <v>5090</v>
      </c>
      <c r="BE864" s="167" t="s">
        <v>2899</v>
      </c>
      <c r="BF864" s="167" t="s">
        <v>41</v>
      </c>
      <c r="BG864" s="167" t="s">
        <v>116</v>
      </c>
      <c r="BH864" s="167" t="s">
        <v>7369</v>
      </c>
      <c r="BI864" s="167" t="s">
        <v>83</v>
      </c>
      <c r="BJ864" s="167" t="s">
        <v>90</v>
      </c>
      <c r="BK864" s="167" t="s">
        <v>2067</v>
      </c>
      <c r="BL864" s="167" t="s">
        <v>117</v>
      </c>
      <c r="BM864" s="167">
        <v>1</v>
      </c>
    </row>
    <row r="865" spans="54:65" x14ac:dyDescent="0.35">
      <c r="BB865" s="213" t="s">
        <v>10959</v>
      </c>
      <c r="BC865" s="167">
        <v>899</v>
      </c>
      <c r="BD865" s="180" t="s">
        <v>5090</v>
      </c>
      <c r="BE865" s="167" t="s">
        <v>2899</v>
      </c>
      <c r="BF865" s="167" t="s">
        <v>41</v>
      </c>
      <c r="BG865" s="167" t="s">
        <v>116</v>
      </c>
      <c r="BH865" s="167" t="s">
        <v>7369</v>
      </c>
      <c r="BI865" s="167" t="s">
        <v>83</v>
      </c>
      <c r="BJ865" s="167" t="s">
        <v>90</v>
      </c>
      <c r="BK865" s="167" t="s">
        <v>2067</v>
      </c>
      <c r="BL865" s="167" t="s">
        <v>117</v>
      </c>
      <c r="BM865" s="167">
        <v>1</v>
      </c>
    </row>
    <row r="866" spans="54:65" x14ac:dyDescent="0.35">
      <c r="BB866" s="213" t="s">
        <v>10960</v>
      </c>
      <c r="BC866" s="167">
        <v>900</v>
      </c>
      <c r="BD866" s="390" t="s">
        <v>5090</v>
      </c>
      <c r="BE866" s="167" t="s">
        <v>2899</v>
      </c>
      <c r="BF866" s="167" t="s">
        <v>41</v>
      </c>
      <c r="BG866" s="167" t="s">
        <v>116</v>
      </c>
      <c r="BH866" s="167" t="s">
        <v>7369</v>
      </c>
      <c r="BI866" s="167" t="s">
        <v>83</v>
      </c>
      <c r="BJ866" s="167" t="s">
        <v>90</v>
      </c>
      <c r="BK866" s="167" t="s">
        <v>2067</v>
      </c>
      <c r="BL866" s="167" t="s">
        <v>117</v>
      </c>
      <c r="BM866" s="167">
        <v>1</v>
      </c>
    </row>
    <row r="867" spans="54:65" x14ac:dyDescent="0.35">
      <c r="BB867" s="213" t="s">
        <v>10961</v>
      </c>
      <c r="BC867" s="167">
        <v>901</v>
      </c>
      <c r="BD867" s="180" t="s">
        <v>5090</v>
      </c>
      <c r="BE867" s="167" t="s">
        <v>2899</v>
      </c>
      <c r="BF867" s="167" t="s">
        <v>41</v>
      </c>
      <c r="BG867" s="167" t="s">
        <v>116</v>
      </c>
      <c r="BH867" s="167" t="s">
        <v>7369</v>
      </c>
      <c r="BI867" s="167" t="s">
        <v>83</v>
      </c>
      <c r="BJ867" s="167" t="s">
        <v>90</v>
      </c>
      <c r="BK867" s="167" t="s">
        <v>2067</v>
      </c>
      <c r="BL867" s="167" t="s">
        <v>117</v>
      </c>
      <c r="BM867" s="167">
        <v>1</v>
      </c>
    </row>
    <row r="868" spans="54:65" x14ac:dyDescent="0.35">
      <c r="BB868" s="213" t="s">
        <v>10962</v>
      </c>
      <c r="BC868" s="167">
        <v>902</v>
      </c>
      <c r="BD868" s="390" t="s">
        <v>5090</v>
      </c>
      <c r="BE868" s="167" t="s">
        <v>2899</v>
      </c>
      <c r="BF868" s="167" t="s">
        <v>41</v>
      </c>
      <c r="BG868" s="167" t="s">
        <v>116</v>
      </c>
      <c r="BH868" s="167" t="s">
        <v>7369</v>
      </c>
      <c r="BI868" s="167" t="s">
        <v>83</v>
      </c>
      <c r="BJ868" s="167" t="s">
        <v>90</v>
      </c>
      <c r="BK868" s="167" t="s">
        <v>2067</v>
      </c>
      <c r="BL868" s="167" t="s">
        <v>117</v>
      </c>
      <c r="BM868" s="167">
        <v>1</v>
      </c>
    </row>
    <row r="869" spans="54:65" x14ac:dyDescent="0.35">
      <c r="BB869" s="213" t="s">
        <v>10963</v>
      </c>
      <c r="BC869" s="167">
        <v>903</v>
      </c>
      <c r="BD869" s="180" t="s">
        <v>5090</v>
      </c>
      <c r="BE869" s="167" t="s">
        <v>2899</v>
      </c>
      <c r="BF869" s="167" t="s">
        <v>41</v>
      </c>
      <c r="BG869" s="167" t="s">
        <v>116</v>
      </c>
      <c r="BH869" s="167" t="s">
        <v>7369</v>
      </c>
      <c r="BI869" s="167" t="s">
        <v>83</v>
      </c>
      <c r="BJ869" s="167" t="s">
        <v>90</v>
      </c>
      <c r="BK869" s="167" t="s">
        <v>2067</v>
      </c>
      <c r="BL869" s="167" t="s">
        <v>117</v>
      </c>
      <c r="BM869" s="167">
        <v>1</v>
      </c>
    </row>
    <row r="870" spans="54:65" x14ac:dyDescent="0.35">
      <c r="BB870" s="213" t="s">
        <v>10964</v>
      </c>
      <c r="BC870" s="167">
        <v>904</v>
      </c>
      <c r="BD870" s="390" t="s">
        <v>5090</v>
      </c>
      <c r="BE870" s="167" t="s">
        <v>2899</v>
      </c>
      <c r="BF870" s="167" t="s">
        <v>41</v>
      </c>
      <c r="BG870" s="167" t="s">
        <v>116</v>
      </c>
      <c r="BH870" s="167" t="s">
        <v>7369</v>
      </c>
      <c r="BI870" s="167" t="s">
        <v>83</v>
      </c>
      <c r="BJ870" s="167" t="s">
        <v>90</v>
      </c>
      <c r="BK870" s="167" t="s">
        <v>2067</v>
      </c>
      <c r="BL870" s="167" t="s">
        <v>117</v>
      </c>
      <c r="BM870" s="167">
        <v>1</v>
      </c>
    </row>
    <row r="871" spans="54:65" x14ac:dyDescent="0.35">
      <c r="BB871" s="213" t="s">
        <v>10965</v>
      </c>
      <c r="BC871" s="167">
        <v>905</v>
      </c>
      <c r="BD871" s="180" t="s">
        <v>5090</v>
      </c>
      <c r="BE871" s="167" t="s">
        <v>2899</v>
      </c>
      <c r="BF871" s="167" t="s">
        <v>41</v>
      </c>
      <c r="BG871" s="167" t="s">
        <v>116</v>
      </c>
      <c r="BH871" s="167" t="s">
        <v>7369</v>
      </c>
      <c r="BI871" s="167" t="s">
        <v>83</v>
      </c>
      <c r="BJ871" s="167" t="s">
        <v>90</v>
      </c>
      <c r="BK871" s="167" t="s">
        <v>2067</v>
      </c>
      <c r="BL871" s="167" t="s">
        <v>117</v>
      </c>
      <c r="BM871" s="167">
        <v>1</v>
      </c>
    </row>
    <row r="872" spans="54:65" x14ac:dyDescent="0.35">
      <c r="BB872" s="213" t="s">
        <v>10966</v>
      </c>
      <c r="BC872" s="167">
        <v>906</v>
      </c>
      <c r="BD872" s="390" t="s">
        <v>5090</v>
      </c>
      <c r="BE872" s="167" t="s">
        <v>2899</v>
      </c>
      <c r="BF872" s="167" t="s">
        <v>41</v>
      </c>
      <c r="BG872" s="167" t="s">
        <v>116</v>
      </c>
      <c r="BH872" s="167" t="s">
        <v>7369</v>
      </c>
      <c r="BI872" s="167" t="s">
        <v>83</v>
      </c>
      <c r="BJ872" s="167" t="s">
        <v>90</v>
      </c>
      <c r="BK872" s="167" t="s">
        <v>2067</v>
      </c>
      <c r="BL872" s="167" t="s">
        <v>117</v>
      </c>
      <c r="BM872" s="167">
        <v>1</v>
      </c>
    </row>
    <row r="873" spans="54:65" x14ac:dyDescent="0.35">
      <c r="BB873" s="213" t="s">
        <v>10967</v>
      </c>
      <c r="BC873" s="167">
        <v>907</v>
      </c>
      <c r="BD873" s="390" t="s">
        <v>5088</v>
      </c>
      <c r="BE873" s="167" t="s">
        <v>2899</v>
      </c>
      <c r="BF873" s="167" t="s">
        <v>41</v>
      </c>
      <c r="BG873" s="167" t="s">
        <v>116</v>
      </c>
      <c r="BH873" s="167" t="s">
        <v>7369</v>
      </c>
      <c r="BI873" s="167" t="s">
        <v>83</v>
      </c>
      <c r="BJ873" s="167" t="s">
        <v>90</v>
      </c>
      <c r="BK873" s="167" t="s">
        <v>2067</v>
      </c>
      <c r="BL873" s="167" t="s">
        <v>117</v>
      </c>
      <c r="BM873" s="167">
        <v>1</v>
      </c>
    </row>
    <row r="874" spans="54:65" x14ac:dyDescent="0.35">
      <c r="BB874" s="213" t="s">
        <v>10968</v>
      </c>
      <c r="BC874" s="167">
        <v>908</v>
      </c>
      <c r="BD874" s="390" t="s">
        <v>5088</v>
      </c>
      <c r="BE874" s="167" t="s">
        <v>2899</v>
      </c>
      <c r="BF874" s="167" t="s">
        <v>41</v>
      </c>
      <c r="BG874" s="167" t="s">
        <v>116</v>
      </c>
      <c r="BH874" s="167" t="s">
        <v>7369</v>
      </c>
      <c r="BI874" s="167" t="s">
        <v>83</v>
      </c>
      <c r="BJ874" s="167" t="s">
        <v>90</v>
      </c>
      <c r="BK874" s="167" t="s">
        <v>2067</v>
      </c>
      <c r="BL874" s="167" t="s">
        <v>117</v>
      </c>
      <c r="BM874" s="167">
        <v>1</v>
      </c>
    </row>
    <row r="875" spans="54:65" x14ac:dyDescent="0.35">
      <c r="BB875" s="213" t="s">
        <v>10969</v>
      </c>
      <c r="BC875" s="167">
        <v>909</v>
      </c>
      <c r="BD875" s="390" t="s">
        <v>5088</v>
      </c>
      <c r="BE875" s="167" t="s">
        <v>2899</v>
      </c>
      <c r="BF875" s="167" t="s">
        <v>41</v>
      </c>
      <c r="BG875" s="167" t="s">
        <v>116</v>
      </c>
      <c r="BH875" s="167" t="s">
        <v>7369</v>
      </c>
      <c r="BI875" s="167" t="s">
        <v>83</v>
      </c>
      <c r="BJ875" s="167" t="s">
        <v>90</v>
      </c>
      <c r="BK875" s="167" t="s">
        <v>2067</v>
      </c>
      <c r="BL875" s="167" t="s">
        <v>117</v>
      </c>
      <c r="BM875" s="167">
        <v>1</v>
      </c>
    </row>
    <row r="876" spans="54:65" x14ac:dyDescent="0.35">
      <c r="BB876" s="213" t="s">
        <v>10970</v>
      </c>
      <c r="BC876" s="167">
        <v>910</v>
      </c>
      <c r="BD876" s="390" t="s">
        <v>5088</v>
      </c>
      <c r="BE876" s="167" t="s">
        <v>2899</v>
      </c>
      <c r="BF876" s="167" t="s">
        <v>41</v>
      </c>
      <c r="BG876" s="167" t="s">
        <v>116</v>
      </c>
      <c r="BH876" s="167" t="s">
        <v>7369</v>
      </c>
      <c r="BI876" s="167" t="s">
        <v>83</v>
      </c>
      <c r="BJ876" s="167" t="s">
        <v>90</v>
      </c>
      <c r="BK876" s="167" t="s">
        <v>2067</v>
      </c>
      <c r="BL876" s="167" t="s">
        <v>117</v>
      </c>
      <c r="BM876" s="167">
        <v>1</v>
      </c>
    </row>
    <row r="877" spans="54:65" x14ac:dyDescent="0.35">
      <c r="BB877" s="213" t="s">
        <v>10971</v>
      </c>
      <c r="BC877" s="167">
        <v>911</v>
      </c>
      <c r="BD877" s="390" t="s">
        <v>5088</v>
      </c>
      <c r="BE877" s="167" t="s">
        <v>2899</v>
      </c>
      <c r="BF877" s="167" t="s">
        <v>41</v>
      </c>
      <c r="BG877" s="167" t="s">
        <v>116</v>
      </c>
      <c r="BH877" s="167" t="s">
        <v>7369</v>
      </c>
      <c r="BI877" s="167" t="s">
        <v>83</v>
      </c>
      <c r="BJ877" s="167" t="s">
        <v>90</v>
      </c>
      <c r="BK877" s="167" t="s">
        <v>2067</v>
      </c>
      <c r="BL877" s="167" t="s">
        <v>117</v>
      </c>
      <c r="BM877" s="167">
        <v>1</v>
      </c>
    </row>
    <row r="878" spans="54:65" x14ac:dyDescent="0.35">
      <c r="BB878" s="213" t="s">
        <v>10972</v>
      </c>
      <c r="BC878" s="167">
        <v>912</v>
      </c>
      <c r="BD878" s="390" t="s">
        <v>5088</v>
      </c>
      <c r="BE878" s="167" t="s">
        <v>2899</v>
      </c>
      <c r="BF878" s="167" t="s">
        <v>41</v>
      </c>
      <c r="BG878" s="167" t="s">
        <v>116</v>
      </c>
      <c r="BH878" s="167" t="s">
        <v>7369</v>
      </c>
      <c r="BI878" s="167" t="s">
        <v>83</v>
      </c>
      <c r="BJ878" s="167" t="s">
        <v>90</v>
      </c>
      <c r="BK878" s="167" t="s">
        <v>2067</v>
      </c>
      <c r="BL878" s="167" t="s">
        <v>117</v>
      </c>
      <c r="BM878" s="167">
        <v>1</v>
      </c>
    </row>
    <row r="879" spans="54:65" x14ac:dyDescent="0.35">
      <c r="BB879" s="213" t="s">
        <v>10973</v>
      </c>
      <c r="BC879" s="167">
        <v>913</v>
      </c>
      <c r="BD879" s="390" t="s">
        <v>5088</v>
      </c>
      <c r="BE879" s="167" t="s">
        <v>2899</v>
      </c>
      <c r="BF879" s="167" t="s">
        <v>41</v>
      </c>
      <c r="BG879" s="167" t="s">
        <v>116</v>
      </c>
      <c r="BH879" s="167" t="s">
        <v>7369</v>
      </c>
      <c r="BI879" s="167" t="s">
        <v>83</v>
      </c>
      <c r="BJ879" s="167" t="s">
        <v>90</v>
      </c>
      <c r="BK879" s="167" t="s">
        <v>2067</v>
      </c>
      <c r="BL879" s="167" t="s">
        <v>117</v>
      </c>
      <c r="BM879" s="167">
        <v>1</v>
      </c>
    </row>
    <row r="880" spans="54:65" x14ac:dyDescent="0.35">
      <c r="BB880" s="213" t="s">
        <v>10974</v>
      </c>
      <c r="BC880" s="167">
        <v>914</v>
      </c>
      <c r="BD880" s="390" t="s">
        <v>5088</v>
      </c>
      <c r="BE880" s="167" t="s">
        <v>2899</v>
      </c>
      <c r="BF880" s="167" t="s">
        <v>41</v>
      </c>
      <c r="BG880" s="167" t="s">
        <v>116</v>
      </c>
      <c r="BH880" s="167" t="s">
        <v>7369</v>
      </c>
      <c r="BI880" s="167" t="s">
        <v>83</v>
      </c>
      <c r="BJ880" s="167" t="s">
        <v>90</v>
      </c>
      <c r="BK880" s="167" t="s">
        <v>2067</v>
      </c>
      <c r="BL880" s="167" t="s">
        <v>117</v>
      </c>
      <c r="BM880" s="167">
        <v>1</v>
      </c>
    </row>
    <row r="881" spans="54:65" x14ac:dyDescent="0.35">
      <c r="BB881" s="213" t="s">
        <v>10975</v>
      </c>
      <c r="BC881" s="167">
        <v>915</v>
      </c>
      <c r="BD881" s="390" t="s">
        <v>5088</v>
      </c>
      <c r="BE881" s="167" t="s">
        <v>2899</v>
      </c>
      <c r="BF881" s="167" t="s">
        <v>41</v>
      </c>
      <c r="BG881" s="167" t="s">
        <v>116</v>
      </c>
      <c r="BH881" s="167" t="s">
        <v>7369</v>
      </c>
      <c r="BI881" s="167" t="s">
        <v>83</v>
      </c>
      <c r="BJ881" s="167" t="s">
        <v>90</v>
      </c>
      <c r="BK881" s="167" t="s">
        <v>2067</v>
      </c>
      <c r="BL881" s="167" t="s">
        <v>117</v>
      </c>
      <c r="BM881" s="167">
        <v>1</v>
      </c>
    </row>
    <row r="882" spans="54:65" x14ac:dyDescent="0.35">
      <c r="BB882" s="213" t="s">
        <v>10976</v>
      </c>
      <c r="BC882" s="167">
        <v>916</v>
      </c>
      <c r="BD882" s="390" t="s">
        <v>5088</v>
      </c>
      <c r="BE882" s="167" t="s">
        <v>2899</v>
      </c>
      <c r="BF882" s="167" t="s">
        <v>41</v>
      </c>
      <c r="BG882" s="167" t="s">
        <v>116</v>
      </c>
      <c r="BH882" s="167" t="s">
        <v>7369</v>
      </c>
      <c r="BI882" s="167" t="s">
        <v>83</v>
      </c>
      <c r="BJ882" s="167" t="s">
        <v>90</v>
      </c>
      <c r="BK882" s="167" t="s">
        <v>2067</v>
      </c>
      <c r="BL882" s="167" t="s">
        <v>117</v>
      </c>
      <c r="BM882" s="167">
        <v>1</v>
      </c>
    </row>
    <row r="883" spans="54:65" x14ac:dyDescent="0.35">
      <c r="BB883" s="213" t="s">
        <v>10977</v>
      </c>
      <c r="BC883" s="167">
        <v>917</v>
      </c>
      <c r="BD883" s="390" t="s">
        <v>5088</v>
      </c>
      <c r="BE883" s="167" t="s">
        <v>2899</v>
      </c>
      <c r="BF883" s="167" t="s">
        <v>41</v>
      </c>
      <c r="BG883" s="167" t="s">
        <v>116</v>
      </c>
      <c r="BH883" s="167" t="s">
        <v>7369</v>
      </c>
      <c r="BI883" s="167" t="s">
        <v>83</v>
      </c>
      <c r="BJ883" s="167" t="s">
        <v>90</v>
      </c>
      <c r="BK883" s="167" t="s">
        <v>2067</v>
      </c>
      <c r="BL883" s="167" t="s">
        <v>117</v>
      </c>
      <c r="BM883" s="167">
        <v>1</v>
      </c>
    </row>
    <row r="884" spans="54:65" x14ac:dyDescent="0.35">
      <c r="BB884" s="213" t="s">
        <v>10978</v>
      </c>
      <c r="BC884" s="167">
        <v>918</v>
      </c>
      <c r="BD884" s="390" t="s">
        <v>5088</v>
      </c>
      <c r="BE884" s="167" t="s">
        <v>2899</v>
      </c>
      <c r="BF884" s="167" t="s">
        <v>41</v>
      </c>
      <c r="BG884" s="167" t="s">
        <v>116</v>
      </c>
      <c r="BH884" s="167" t="s">
        <v>7369</v>
      </c>
      <c r="BI884" s="167" t="s">
        <v>83</v>
      </c>
      <c r="BJ884" s="167" t="s">
        <v>90</v>
      </c>
      <c r="BK884" s="167" t="s">
        <v>2067</v>
      </c>
      <c r="BL884" s="167" t="s">
        <v>117</v>
      </c>
      <c r="BM884" s="167">
        <v>1</v>
      </c>
    </row>
    <row r="885" spans="54:65" x14ac:dyDescent="0.35">
      <c r="BB885" s="213" t="s">
        <v>10979</v>
      </c>
      <c r="BC885" s="167">
        <v>919</v>
      </c>
      <c r="BD885" s="390" t="s">
        <v>5088</v>
      </c>
      <c r="BE885" s="167" t="s">
        <v>2899</v>
      </c>
      <c r="BF885" s="167" t="s">
        <v>41</v>
      </c>
      <c r="BG885" s="167" t="s">
        <v>116</v>
      </c>
      <c r="BH885" s="167" t="s">
        <v>7369</v>
      </c>
      <c r="BI885" s="167" t="s">
        <v>83</v>
      </c>
      <c r="BJ885" s="167" t="s">
        <v>90</v>
      </c>
      <c r="BK885" s="167" t="s">
        <v>2067</v>
      </c>
      <c r="BL885" s="167" t="s">
        <v>117</v>
      </c>
      <c r="BM885" s="167">
        <v>1</v>
      </c>
    </row>
    <row r="886" spans="54:65" x14ac:dyDescent="0.35">
      <c r="BB886" s="213" t="s">
        <v>10980</v>
      </c>
      <c r="BC886" s="167">
        <v>920</v>
      </c>
      <c r="BD886" s="390" t="s">
        <v>5088</v>
      </c>
      <c r="BE886" s="167" t="s">
        <v>2899</v>
      </c>
      <c r="BF886" s="167" t="s">
        <v>41</v>
      </c>
      <c r="BG886" s="167" t="s">
        <v>116</v>
      </c>
      <c r="BH886" s="167" t="s">
        <v>7369</v>
      </c>
      <c r="BI886" s="167" t="s">
        <v>83</v>
      </c>
      <c r="BJ886" s="167" t="s">
        <v>90</v>
      </c>
      <c r="BK886" s="167" t="s">
        <v>2067</v>
      </c>
      <c r="BL886" s="167" t="s">
        <v>117</v>
      </c>
      <c r="BM886" s="167">
        <v>1</v>
      </c>
    </row>
    <row r="887" spans="54:65" x14ac:dyDescent="0.35">
      <c r="BB887" s="213" t="s">
        <v>10981</v>
      </c>
      <c r="BC887" s="167">
        <v>921</v>
      </c>
      <c r="BD887" s="390" t="s">
        <v>5088</v>
      </c>
      <c r="BE887" s="167" t="s">
        <v>2899</v>
      </c>
      <c r="BF887" s="167" t="s">
        <v>41</v>
      </c>
      <c r="BG887" s="167" t="s">
        <v>116</v>
      </c>
      <c r="BH887" s="167" t="s">
        <v>7369</v>
      </c>
      <c r="BI887" s="167" t="s">
        <v>83</v>
      </c>
      <c r="BJ887" s="167" t="s">
        <v>90</v>
      </c>
      <c r="BK887" s="167" t="s">
        <v>2067</v>
      </c>
      <c r="BL887" s="167" t="s">
        <v>117</v>
      </c>
      <c r="BM887" s="167">
        <v>1</v>
      </c>
    </row>
    <row r="888" spans="54:65" x14ac:dyDescent="0.35">
      <c r="BB888" s="213" t="s">
        <v>10982</v>
      </c>
      <c r="BC888" s="167">
        <v>922</v>
      </c>
      <c r="BD888" s="390" t="s">
        <v>5088</v>
      </c>
      <c r="BE888" s="167" t="s">
        <v>2899</v>
      </c>
      <c r="BF888" s="167" t="s">
        <v>41</v>
      </c>
      <c r="BG888" s="167" t="s">
        <v>116</v>
      </c>
      <c r="BH888" s="167" t="s">
        <v>7369</v>
      </c>
      <c r="BI888" s="167" t="s">
        <v>83</v>
      </c>
      <c r="BJ888" s="167" t="s">
        <v>90</v>
      </c>
      <c r="BK888" s="167" t="s">
        <v>2067</v>
      </c>
      <c r="BL888" s="167" t="s">
        <v>117</v>
      </c>
      <c r="BM888" s="167">
        <v>1</v>
      </c>
    </row>
    <row r="889" spans="54:65" x14ac:dyDescent="0.35">
      <c r="BB889" s="213" t="s">
        <v>10983</v>
      </c>
      <c r="BC889" s="167">
        <v>923</v>
      </c>
      <c r="BD889" s="390" t="s">
        <v>5088</v>
      </c>
      <c r="BE889" s="167" t="s">
        <v>2899</v>
      </c>
      <c r="BF889" s="167" t="s">
        <v>41</v>
      </c>
      <c r="BG889" s="167" t="s">
        <v>116</v>
      </c>
      <c r="BH889" s="167" t="s">
        <v>7369</v>
      </c>
      <c r="BI889" s="167" t="s">
        <v>83</v>
      </c>
      <c r="BJ889" s="167" t="s">
        <v>90</v>
      </c>
      <c r="BK889" s="167" t="s">
        <v>2067</v>
      </c>
      <c r="BL889" s="167" t="s">
        <v>117</v>
      </c>
      <c r="BM889" s="167">
        <v>1</v>
      </c>
    </row>
    <row r="890" spans="54:65" x14ac:dyDescent="0.35">
      <c r="BB890" s="213" t="s">
        <v>10984</v>
      </c>
      <c r="BC890" s="167">
        <v>924</v>
      </c>
      <c r="BD890" s="390" t="s">
        <v>5088</v>
      </c>
      <c r="BE890" s="167" t="s">
        <v>2899</v>
      </c>
      <c r="BF890" s="167" t="s">
        <v>41</v>
      </c>
      <c r="BG890" s="167" t="s">
        <v>116</v>
      </c>
      <c r="BH890" s="167" t="s">
        <v>7369</v>
      </c>
      <c r="BI890" s="167" t="s">
        <v>83</v>
      </c>
      <c r="BJ890" s="167" t="s">
        <v>90</v>
      </c>
      <c r="BK890" s="167" t="s">
        <v>2067</v>
      </c>
      <c r="BL890" s="167" t="s">
        <v>117</v>
      </c>
      <c r="BM890" s="167">
        <v>1</v>
      </c>
    </row>
    <row r="891" spans="54:65" x14ac:dyDescent="0.35">
      <c r="BB891" s="213" t="s">
        <v>10985</v>
      </c>
      <c r="BC891" s="167">
        <v>925</v>
      </c>
      <c r="BD891" s="390" t="s">
        <v>5088</v>
      </c>
      <c r="BE891" s="167" t="s">
        <v>2899</v>
      </c>
      <c r="BF891" s="167" t="s">
        <v>41</v>
      </c>
      <c r="BG891" s="167" t="s">
        <v>116</v>
      </c>
      <c r="BH891" s="167" t="s">
        <v>7369</v>
      </c>
      <c r="BI891" s="167" t="s">
        <v>83</v>
      </c>
      <c r="BJ891" s="167" t="s">
        <v>90</v>
      </c>
      <c r="BK891" s="167" t="s">
        <v>2067</v>
      </c>
      <c r="BL891" s="167" t="s">
        <v>117</v>
      </c>
      <c r="BM891" s="167">
        <v>1</v>
      </c>
    </row>
    <row r="892" spans="54:65" x14ac:dyDescent="0.35">
      <c r="BB892" s="213" t="s">
        <v>10986</v>
      </c>
      <c r="BC892" s="167">
        <v>926</v>
      </c>
      <c r="BD892" s="390" t="s">
        <v>5088</v>
      </c>
      <c r="BE892" s="167" t="s">
        <v>2899</v>
      </c>
      <c r="BF892" s="167" t="s">
        <v>41</v>
      </c>
      <c r="BG892" s="167" t="s">
        <v>116</v>
      </c>
      <c r="BH892" s="167" t="s">
        <v>7369</v>
      </c>
      <c r="BI892" s="167" t="s">
        <v>83</v>
      </c>
      <c r="BJ892" s="167" t="s">
        <v>90</v>
      </c>
      <c r="BK892" s="167" t="s">
        <v>2067</v>
      </c>
      <c r="BL892" s="167" t="s">
        <v>117</v>
      </c>
      <c r="BM892" s="167">
        <v>1</v>
      </c>
    </row>
    <row r="893" spans="54:65" x14ac:dyDescent="0.35">
      <c r="BB893" s="213" t="s">
        <v>10987</v>
      </c>
      <c r="BC893" s="167">
        <v>927</v>
      </c>
      <c r="BD893" s="180" t="s">
        <v>5100</v>
      </c>
      <c r="BE893" s="167" t="s">
        <v>2899</v>
      </c>
      <c r="BF893" s="167" t="s">
        <v>41</v>
      </c>
      <c r="BG893" s="167" t="s">
        <v>116</v>
      </c>
      <c r="BH893" s="167" t="s">
        <v>7369</v>
      </c>
      <c r="BI893" s="167" t="s">
        <v>83</v>
      </c>
      <c r="BJ893" s="167" t="s">
        <v>90</v>
      </c>
      <c r="BK893" s="167" t="s">
        <v>2067</v>
      </c>
      <c r="BL893" s="167" t="s">
        <v>117</v>
      </c>
      <c r="BM893" s="167">
        <v>1</v>
      </c>
    </row>
    <row r="894" spans="54:65" x14ac:dyDescent="0.35">
      <c r="BB894" s="213" t="s">
        <v>10988</v>
      </c>
      <c r="BC894" s="167">
        <v>928</v>
      </c>
      <c r="BD894" s="390" t="s">
        <v>5100</v>
      </c>
      <c r="BE894" s="167" t="s">
        <v>2899</v>
      </c>
      <c r="BF894" s="167" t="s">
        <v>41</v>
      </c>
      <c r="BG894" s="167" t="s">
        <v>116</v>
      </c>
      <c r="BH894" s="167" t="s">
        <v>7369</v>
      </c>
      <c r="BI894" s="167" t="s">
        <v>83</v>
      </c>
      <c r="BJ894" s="167" t="s">
        <v>90</v>
      </c>
      <c r="BK894" s="167" t="s">
        <v>2067</v>
      </c>
      <c r="BL894" s="167" t="s">
        <v>117</v>
      </c>
      <c r="BM894" s="167">
        <v>1</v>
      </c>
    </row>
    <row r="895" spans="54:65" x14ac:dyDescent="0.35">
      <c r="BB895" s="213" t="s">
        <v>10989</v>
      </c>
      <c r="BC895" s="167">
        <v>929</v>
      </c>
      <c r="BD895" s="180" t="s">
        <v>5100</v>
      </c>
      <c r="BE895" s="167" t="s">
        <v>2899</v>
      </c>
      <c r="BF895" s="167" t="s">
        <v>41</v>
      </c>
      <c r="BG895" s="167" t="s">
        <v>116</v>
      </c>
      <c r="BH895" s="167" t="s">
        <v>7369</v>
      </c>
      <c r="BI895" s="167" t="s">
        <v>83</v>
      </c>
      <c r="BJ895" s="167" t="s">
        <v>90</v>
      </c>
      <c r="BK895" s="167" t="s">
        <v>2067</v>
      </c>
      <c r="BL895" s="167" t="s">
        <v>117</v>
      </c>
      <c r="BM895" s="167">
        <v>1</v>
      </c>
    </row>
    <row r="896" spans="54:65" x14ac:dyDescent="0.35">
      <c r="BB896" s="213" t="s">
        <v>10990</v>
      </c>
      <c r="BC896" s="167">
        <v>930</v>
      </c>
      <c r="BD896" s="390" t="s">
        <v>5100</v>
      </c>
      <c r="BE896" s="167" t="s">
        <v>2899</v>
      </c>
      <c r="BF896" s="167" t="s">
        <v>41</v>
      </c>
      <c r="BG896" s="167" t="s">
        <v>116</v>
      </c>
      <c r="BH896" s="167" t="s">
        <v>7369</v>
      </c>
      <c r="BI896" s="167" t="s">
        <v>83</v>
      </c>
      <c r="BJ896" s="167" t="s">
        <v>90</v>
      </c>
      <c r="BK896" s="167" t="s">
        <v>2067</v>
      </c>
      <c r="BL896" s="167" t="s">
        <v>117</v>
      </c>
      <c r="BM896" s="167">
        <v>1</v>
      </c>
    </row>
    <row r="897" spans="54:65" x14ac:dyDescent="0.35">
      <c r="BB897" s="213" t="s">
        <v>10991</v>
      </c>
      <c r="BC897" s="167">
        <v>931</v>
      </c>
      <c r="BD897" s="180" t="s">
        <v>5100</v>
      </c>
      <c r="BE897" s="167" t="s">
        <v>2899</v>
      </c>
      <c r="BF897" s="167" t="s">
        <v>41</v>
      </c>
      <c r="BG897" s="167" t="s">
        <v>116</v>
      </c>
      <c r="BH897" s="167" t="s">
        <v>7369</v>
      </c>
      <c r="BI897" s="167" t="s">
        <v>83</v>
      </c>
      <c r="BJ897" s="167" t="s">
        <v>90</v>
      </c>
      <c r="BK897" s="167" t="s">
        <v>2067</v>
      </c>
      <c r="BL897" s="167" t="s">
        <v>117</v>
      </c>
      <c r="BM897" s="167">
        <v>1</v>
      </c>
    </row>
    <row r="898" spans="54:65" x14ac:dyDescent="0.35">
      <c r="BB898" s="213" t="s">
        <v>10992</v>
      </c>
      <c r="BC898" s="167">
        <v>932</v>
      </c>
      <c r="BD898" s="390" t="s">
        <v>5100</v>
      </c>
      <c r="BE898" s="167" t="s">
        <v>2899</v>
      </c>
      <c r="BF898" s="167" t="s">
        <v>41</v>
      </c>
      <c r="BG898" s="167" t="s">
        <v>116</v>
      </c>
      <c r="BH898" s="167" t="s">
        <v>7369</v>
      </c>
      <c r="BI898" s="167" t="s">
        <v>83</v>
      </c>
      <c r="BJ898" s="167" t="s">
        <v>90</v>
      </c>
      <c r="BK898" s="167" t="s">
        <v>2067</v>
      </c>
      <c r="BL898" s="167" t="s">
        <v>117</v>
      </c>
      <c r="BM898" s="167">
        <v>1</v>
      </c>
    </row>
    <row r="899" spans="54:65" x14ac:dyDescent="0.35">
      <c r="BB899" s="213" t="s">
        <v>10993</v>
      </c>
      <c r="BC899" s="167">
        <v>933</v>
      </c>
      <c r="BD899" s="180" t="s">
        <v>5100</v>
      </c>
      <c r="BE899" s="167" t="s">
        <v>2899</v>
      </c>
      <c r="BF899" s="167" t="s">
        <v>41</v>
      </c>
      <c r="BG899" s="167" t="s">
        <v>116</v>
      </c>
      <c r="BH899" s="167" t="s">
        <v>7369</v>
      </c>
      <c r="BI899" s="167" t="s">
        <v>83</v>
      </c>
      <c r="BJ899" s="167" t="s">
        <v>90</v>
      </c>
      <c r="BK899" s="167" t="s">
        <v>2067</v>
      </c>
      <c r="BL899" s="167" t="s">
        <v>117</v>
      </c>
      <c r="BM899" s="167">
        <v>1</v>
      </c>
    </row>
    <row r="900" spans="54:65" x14ac:dyDescent="0.35">
      <c r="BB900" s="213" t="s">
        <v>10994</v>
      </c>
      <c r="BC900" s="167">
        <v>934</v>
      </c>
      <c r="BD900" s="390" t="s">
        <v>5100</v>
      </c>
      <c r="BE900" s="167" t="s">
        <v>2899</v>
      </c>
      <c r="BF900" s="167" t="s">
        <v>41</v>
      </c>
      <c r="BG900" s="167" t="s">
        <v>116</v>
      </c>
      <c r="BH900" s="167" t="s">
        <v>7369</v>
      </c>
      <c r="BI900" s="167" t="s">
        <v>83</v>
      </c>
      <c r="BJ900" s="167" t="s">
        <v>90</v>
      </c>
      <c r="BK900" s="167" t="s">
        <v>2067</v>
      </c>
      <c r="BL900" s="167" t="s">
        <v>117</v>
      </c>
      <c r="BM900" s="167">
        <v>1</v>
      </c>
    </row>
    <row r="901" spans="54:65" x14ac:dyDescent="0.35">
      <c r="BB901" s="213" t="s">
        <v>10995</v>
      </c>
      <c r="BC901" s="167">
        <v>935</v>
      </c>
      <c r="BD901" s="180" t="s">
        <v>5100</v>
      </c>
      <c r="BE901" s="167" t="s">
        <v>2899</v>
      </c>
      <c r="BF901" s="167" t="s">
        <v>41</v>
      </c>
      <c r="BG901" s="167" t="s">
        <v>116</v>
      </c>
      <c r="BH901" s="167" t="s">
        <v>7369</v>
      </c>
      <c r="BI901" s="167" t="s">
        <v>83</v>
      </c>
      <c r="BJ901" s="167" t="s">
        <v>90</v>
      </c>
      <c r="BK901" s="167" t="s">
        <v>2067</v>
      </c>
      <c r="BL901" s="167" t="s">
        <v>117</v>
      </c>
      <c r="BM901" s="167">
        <v>1</v>
      </c>
    </row>
    <row r="902" spans="54:65" x14ac:dyDescent="0.35">
      <c r="BB902" s="213" t="s">
        <v>10996</v>
      </c>
      <c r="BC902" s="167">
        <v>936</v>
      </c>
      <c r="BD902" s="390" t="s">
        <v>5100</v>
      </c>
      <c r="BE902" s="167" t="s">
        <v>2899</v>
      </c>
      <c r="BF902" s="167" t="s">
        <v>41</v>
      </c>
      <c r="BG902" s="167" t="s">
        <v>116</v>
      </c>
      <c r="BH902" s="167" t="s">
        <v>7369</v>
      </c>
      <c r="BI902" s="167" t="s">
        <v>83</v>
      </c>
      <c r="BJ902" s="167" t="s">
        <v>90</v>
      </c>
      <c r="BK902" s="167" t="s">
        <v>2067</v>
      </c>
      <c r="BL902" s="167" t="s">
        <v>117</v>
      </c>
      <c r="BM902" s="167">
        <v>1</v>
      </c>
    </row>
    <row r="903" spans="54:65" x14ac:dyDescent="0.35">
      <c r="BB903" s="213" t="s">
        <v>10997</v>
      </c>
      <c r="BC903" s="167">
        <v>937</v>
      </c>
      <c r="BD903" s="180" t="s">
        <v>5100</v>
      </c>
      <c r="BE903" s="167" t="s">
        <v>2899</v>
      </c>
      <c r="BF903" s="167" t="s">
        <v>41</v>
      </c>
      <c r="BG903" s="167" t="s">
        <v>116</v>
      </c>
      <c r="BH903" s="167" t="s">
        <v>7369</v>
      </c>
      <c r="BI903" s="167" t="s">
        <v>83</v>
      </c>
      <c r="BJ903" s="167" t="s">
        <v>90</v>
      </c>
      <c r="BK903" s="167" t="s">
        <v>2067</v>
      </c>
      <c r="BL903" s="167" t="s">
        <v>117</v>
      </c>
      <c r="BM903" s="167">
        <v>1</v>
      </c>
    </row>
    <row r="904" spans="54:65" x14ac:dyDescent="0.35">
      <c r="BB904" s="213" t="s">
        <v>10998</v>
      </c>
      <c r="BC904" s="167">
        <v>938</v>
      </c>
      <c r="BD904" s="390" t="s">
        <v>5100</v>
      </c>
      <c r="BE904" s="167" t="s">
        <v>2899</v>
      </c>
      <c r="BF904" s="167" t="s">
        <v>41</v>
      </c>
      <c r="BG904" s="167" t="s">
        <v>116</v>
      </c>
      <c r="BH904" s="167" t="s">
        <v>7369</v>
      </c>
      <c r="BI904" s="167" t="s">
        <v>83</v>
      </c>
      <c r="BJ904" s="167" t="s">
        <v>90</v>
      </c>
      <c r="BK904" s="167" t="s">
        <v>2067</v>
      </c>
      <c r="BL904" s="167" t="s">
        <v>117</v>
      </c>
      <c r="BM904" s="167">
        <v>1</v>
      </c>
    </row>
    <row r="905" spans="54:65" x14ac:dyDescent="0.35">
      <c r="BB905" s="213" t="s">
        <v>10999</v>
      </c>
      <c r="BC905" s="167">
        <v>939</v>
      </c>
      <c r="BD905" s="180" t="s">
        <v>5100</v>
      </c>
      <c r="BE905" s="167" t="s">
        <v>2899</v>
      </c>
      <c r="BF905" s="167" t="s">
        <v>41</v>
      </c>
      <c r="BG905" s="167" t="s">
        <v>116</v>
      </c>
      <c r="BH905" s="167" t="s">
        <v>7369</v>
      </c>
      <c r="BI905" s="167" t="s">
        <v>83</v>
      </c>
      <c r="BJ905" s="167" t="s">
        <v>90</v>
      </c>
      <c r="BK905" s="167" t="s">
        <v>2067</v>
      </c>
      <c r="BL905" s="167" t="s">
        <v>117</v>
      </c>
      <c r="BM905" s="167">
        <v>1</v>
      </c>
    </row>
    <row r="906" spans="54:65" x14ac:dyDescent="0.35">
      <c r="BB906" s="213" t="s">
        <v>11000</v>
      </c>
      <c r="BC906" s="167">
        <v>940</v>
      </c>
      <c r="BD906" s="390" t="s">
        <v>5100</v>
      </c>
      <c r="BE906" s="167" t="s">
        <v>2899</v>
      </c>
      <c r="BF906" s="167" t="s">
        <v>41</v>
      </c>
      <c r="BG906" s="167" t="s">
        <v>116</v>
      </c>
      <c r="BH906" s="167" t="s">
        <v>7369</v>
      </c>
      <c r="BI906" s="167" t="s">
        <v>83</v>
      </c>
      <c r="BJ906" s="167" t="s">
        <v>90</v>
      </c>
      <c r="BK906" s="167" t="s">
        <v>2067</v>
      </c>
      <c r="BL906" s="167" t="s">
        <v>117</v>
      </c>
      <c r="BM906" s="167">
        <v>1</v>
      </c>
    </row>
    <row r="907" spans="54:65" x14ac:dyDescent="0.35">
      <c r="BB907" s="213" t="s">
        <v>11001</v>
      </c>
      <c r="BC907" s="167">
        <v>941</v>
      </c>
      <c r="BD907" s="180" t="s">
        <v>5100</v>
      </c>
      <c r="BE907" s="167" t="s">
        <v>2899</v>
      </c>
      <c r="BF907" s="167" t="s">
        <v>41</v>
      </c>
      <c r="BG907" s="167" t="s">
        <v>116</v>
      </c>
      <c r="BH907" s="167" t="s">
        <v>7369</v>
      </c>
      <c r="BI907" s="167" t="s">
        <v>83</v>
      </c>
      <c r="BJ907" s="167" t="s">
        <v>90</v>
      </c>
      <c r="BK907" s="167" t="s">
        <v>2067</v>
      </c>
      <c r="BL907" s="167" t="s">
        <v>117</v>
      </c>
      <c r="BM907" s="167">
        <v>1</v>
      </c>
    </row>
    <row r="908" spans="54:65" x14ac:dyDescent="0.35">
      <c r="BB908" s="213" t="s">
        <v>11002</v>
      </c>
      <c r="BC908" s="167">
        <v>942</v>
      </c>
      <c r="BD908" s="390" t="s">
        <v>5100</v>
      </c>
      <c r="BE908" s="167" t="s">
        <v>2899</v>
      </c>
      <c r="BF908" s="167" t="s">
        <v>41</v>
      </c>
      <c r="BG908" s="167" t="s">
        <v>116</v>
      </c>
      <c r="BH908" s="167" t="s">
        <v>7369</v>
      </c>
      <c r="BI908" s="167" t="s">
        <v>83</v>
      </c>
      <c r="BJ908" s="167" t="s">
        <v>90</v>
      </c>
      <c r="BK908" s="167" t="s">
        <v>2067</v>
      </c>
      <c r="BL908" s="167" t="s">
        <v>117</v>
      </c>
      <c r="BM908" s="167">
        <v>1</v>
      </c>
    </row>
    <row r="909" spans="54:65" x14ac:dyDescent="0.35">
      <c r="BB909" s="213" t="s">
        <v>11003</v>
      </c>
      <c r="BC909" s="167">
        <v>943</v>
      </c>
      <c r="BD909" s="180" t="s">
        <v>5100</v>
      </c>
      <c r="BE909" s="167" t="s">
        <v>2899</v>
      </c>
      <c r="BF909" s="167" t="s">
        <v>41</v>
      </c>
      <c r="BG909" s="167" t="s">
        <v>116</v>
      </c>
      <c r="BH909" s="167" t="s">
        <v>7369</v>
      </c>
      <c r="BI909" s="167" t="s">
        <v>83</v>
      </c>
      <c r="BJ909" s="167" t="s">
        <v>90</v>
      </c>
      <c r="BK909" s="167" t="s">
        <v>2067</v>
      </c>
      <c r="BL909" s="167" t="s">
        <v>117</v>
      </c>
      <c r="BM909" s="167">
        <v>1</v>
      </c>
    </row>
    <row r="910" spans="54:65" x14ac:dyDescent="0.35">
      <c r="BB910" s="213" t="s">
        <v>11004</v>
      </c>
      <c r="BC910" s="167">
        <v>944</v>
      </c>
      <c r="BD910" s="390" t="s">
        <v>5100</v>
      </c>
      <c r="BE910" s="167" t="s">
        <v>2899</v>
      </c>
      <c r="BF910" s="167" t="s">
        <v>41</v>
      </c>
      <c r="BG910" s="167" t="s">
        <v>116</v>
      </c>
      <c r="BH910" s="167" t="s">
        <v>7369</v>
      </c>
      <c r="BI910" s="167" t="s">
        <v>83</v>
      </c>
      <c r="BJ910" s="167" t="s">
        <v>90</v>
      </c>
      <c r="BK910" s="167" t="s">
        <v>2067</v>
      </c>
      <c r="BL910" s="167" t="s">
        <v>117</v>
      </c>
      <c r="BM910" s="167">
        <v>1</v>
      </c>
    </row>
    <row r="911" spans="54:65" x14ac:dyDescent="0.35">
      <c r="BB911" s="213" t="s">
        <v>11005</v>
      </c>
      <c r="BC911" s="167">
        <v>945</v>
      </c>
      <c r="BD911" s="180" t="s">
        <v>5100</v>
      </c>
      <c r="BE911" s="167" t="s">
        <v>2899</v>
      </c>
      <c r="BF911" s="167" t="s">
        <v>41</v>
      </c>
      <c r="BG911" s="167" t="s">
        <v>116</v>
      </c>
      <c r="BH911" s="167" t="s">
        <v>7369</v>
      </c>
      <c r="BI911" s="167" t="s">
        <v>83</v>
      </c>
      <c r="BJ911" s="167" t="s">
        <v>90</v>
      </c>
      <c r="BK911" s="167" t="s">
        <v>2067</v>
      </c>
      <c r="BL911" s="167" t="s">
        <v>117</v>
      </c>
      <c r="BM911" s="167">
        <v>1</v>
      </c>
    </row>
    <row r="912" spans="54:65" x14ac:dyDescent="0.35">
      <c r="BB912" s="213" t="s">
        <v>11006</v>
      </c>
      <c r="BC912" s="167">
        <v>946</v>
      </c>
      <c r="BD912" s="390" t="s">
        <v>5100</v>
      </c>
      <c r="BE912" s="167" t="s">
        <v>2899</v>
      </c>
      <c r="BF912" s="167" t="s">
        <v>41</v>
      </c>
      <c r="BG912" s="167" t="s">
        <v>116</v>
      </c>
      <c r="BH912" s="167" t="s">
        <v>7369</v>
      </c>
      <c r="BI912" s="167" t="s">
        <v>83</v>
      </c>
      <c r="BJ912" s="167" t="s">
        <v>90</v>
      </c>
      <c r="BK912" s="167" t="s">
        <v>2067</v>
      </c>
      <c r="BL912" s="167" t="s">
        <v>117</v>
      </c>
      <c r="BM912" s="167">
        <v>1</v>
      </c>
    </row>
    <row r="913" spans="54:65" x14ac:dyDescent="0.35">
      <c r="BB913" s="167"/>
      <c r="BC913" s="167"/>
      <c r="BD913" s="167"/>
      <c r="BE913" s="167"/>
      <c r="BF913" s="167"/>
      <c r="BG913" s="167"/>
      <c r="BH913" s="167"/>
      <c r="BI913" s="167"/>
      <c r="BJ913" s="167"/>
      <c r="BK913" s="167"/>
      <c r="BL913" s="167"/>
      <c r="BM913" s="167"/>
    </row>
    <row r="914" spans="54:65" x14ac:dyDescent="0.35">
      <c r="BB914" s="167"/>
      <c r="BC914" s="167"/>
      <c r="BD914" s="167"/>
      <c r="BE914" s="167"/>
      <c r="BF914" s="167"/>
      <c r="BG914" s="167"/>
      <c r="BH914" s="167"/>
      <c r="BI914" s="167"/>
      <c r="BJ914" s="167"/>
      <c r="BK914" s="167"/>
      <c r="BL914" s="167"/>
      <c r="BM914" s="167"/>
    </row>
    <row r="915" spans="54:65" x14ac:dyDescent="0.35">
      <c r="BB915" s="167"/>
      <c r="BC915" s="167"/>
      <c r="BD915" s="167"/>
      <c r="BE915" s="167"/>
      <c r="BF915" s="167"/>
      <c r="BG915" s="167"/>
      <c r="BH915" s="167"/>
      <c r="BI915" s="167"/>
      <c r="BJ915" s="167"/>
      <c r="BK915" s="167"/>
      <c r="BL915" s="167"/>
      <c r="BM915" s="167"/>
    </row>
    <row r="916" spans="54:65" x14ac:dyDescent="0.35">
      <c r="BB916" s="167"/>
      <c r="BC916" s="167"/>
      <c r="BD916" s="167"/>
      <c r="BE916" s="167"/>
      <c r="BF916" s="167"/>
      <c r="BG916" s="167"/>
      <c r="BH916" s="167"/>
      <c r="BI916" s="167"/>
      <c r="BJ916" s="167"/>
      <c r="BK916" s="167"/>
      <c r="BL916" s="167"/>
      <c r="BM916" s="167"/>
    </row>
    <row r="917" spans="54:65" x14ac:dyDescent="0.35">
      <c r="BB917" s="167"/>
      <c r="BC917" s="167"/>
      <c r="BD917" s="167"/>
      <c r="BE917" s="167"/>
      <c r="BF917" s="167"/>
      <c r="BG917" s="167"/>
      <c r="BH917" s="167"/>
      <c r="BI917" s="167"/>
      <c r="BJ917" s="167"/>
      <c r="BK917" s="167"/>
      <c r="BL917" s="167"/>
      <c r="BM917" s="167"/>
    </row>
    <row r="918" spans="54:65" x14ac:dyDescent="0.35">
      <c r="BB918" s="167"/>
      <c r="BC918" s="167"/>
      <c r="BD918" s="167"/>
      <c r="BE918" s="167"/>
      <c r="BF918" s="167"/>
      <c r="BG918" s="167"/>
      <c r="BH918" s="167"/>
      <c r="BI918" s="167"/>
      <c r="BJ918" s="167"/>
      <c r="BK918" s="167"/>
      <c r="BL918" s="167"/>
      <c r="BM918" s="167"/>
    </row>
    <row r="919" spans="54:65" x14ac:dyDescent="0.35">
      <c r="BB919" s="167"/>
      <c r="BC919" s="167"/>
      <c r="BD919" s="167"/>
      <c r="BE919" s="167"/>
      <c r="BF919" s="167"/>
      <c r="BG919" s="167"/>
      <c r="BH919" s="167"/>
      <c r="BI919" s="167"/>
      <c r="BJ919" s="167"/>
      <c r="BK919" s="167"/>
      <c r="BL919" s="167"/>
      <c r="BM919" s="167"/>
    </row>
    <row r="920" spans="54:65" x14ac:dyDescent="0.35">
      <c r="BB920" s="167"/>
      <c r="BC920" s="167"/>
      <c r="BD920" s="167"/>
      <c r="BE920" s="167"/>
      <c r="BF920" s="167"/>
      <c r="BG920" s="167"/>
      <c r="BH920" s="167"/>
      <c r="BI920" s="167"/>
      <c r="BJ920" s="167"/>
      <c r="BK920" s="167"/>
      <c r="BL920" s="167"/>
      <c r="BM920" s="167"/>
    </row>
    <row r="921" spans="54:65" x14ac:dyDescent="0.35">
      <c r="BB921" s="167"/>
      <c r="BC921" s="167"/>
      <c r="BD921" s="167"/>
      <c r="BE921" s="167"/>
      <c r="BF921" s="167"/>
      <c r="BG921" s="167"/>
      <c r="BH921" s="167"/>
      <c r="BI921" s="167"/>
      <c r="BJ921" s="167"/>
      <c r="BK921" s="167"/>
      <c r="BL921" s="167"/>
      <c r="BM921" s="167"/>
    </row>
    <row r="922" spans="54:65" x14ac:dyDescent="0.35">
      <c r="BB922" s="167"/>
      <c r="BC922" s="167"/>
      <c r="BD922" s="167"/>
      <c r="BE922" s="167"/>
      <c r="BF922" s="167"/>
      <c r="BG922" s="167"/>
      <c r="BH922" s="167"/>
      <c r="BI922" s="167"/>
      <c r="BJ922" s="167"/>
      <c r="BK922" s="167"/>
      <c r="BL922" s="167"/>
      <c r="BM922" s="167"/>
    </row>
    <row r="923" spans="54:65" x14ac:dyDescent="0.35">
      <c r="BB923" s="167"/>
      <c r="BC923" s="167"/>
      <c r="BD923" s="167"/>
      <c r="BE923" s="167"/>
      <c r="BF923" s="167"/>
      <c r="BG923" s="167"/>
      <c r="BH923" s="167"/>
      <c r="BI923" s="167"/>
      <c r="BJ923" s="167"/>
      <c r="BK923" s="167"/>
      <c r="BL923" s="167"/>
      <c r="BM923" s="167"/>
    </row>
    <row r="924" spans="54:65" x14ac:dyDescent="0.35">
      <c r="BB924" s="167"/>
      <c r="BC924" s="167"/>
      <c r="BD924" s="167"/>
      <c r="BE924" s="167"/>
      <c r="BF924" s="167"/>
      <c r="BG924" s="167"/>
      <c r="BH924" s="167"/>
      <c r="BI924" s="167"/>
      <c r="BJ924" s="167"/>
      <c r="BK924" s="167"/>
      <c r="BL924" s="167"/>
      <c r="BM924" s="167"/>
    </row>
    <row r="925" spans="54:65" x14ac:dyDescent="0.35">
      <c r="BB925" s="167"/>
      <c r="BC925" s="167"/>
      <c r="BD925" s="167"/>
      <c r="BE925" s="167"/>
      <c r="BF925" s="167"/>
      <c r="BG925" s="167"/>
      <c r="BH925" s="167"/>
      <c r="BI925" s="167"/>
      <c r="BJ925" s="167"/>
      <c r="BK925" s="167"/>
      <c r="BL925" s="167"/>
      <c r="BM925" s="167"/>
    </row>
    <row r="926" spans="54:65" x14ac:dyDescent="0.35">
      <c r="BB926" s="167"/>
      <c r="BC926" s="167"/>
      <c r="BD926" s="167"/>
      <c r="BE926" s="167"/>
      <c r="BF926" s="167"/>
      <c r="BG926" s="167"/>
      <c r="BH926" s="167"/>
      <c r="BI926" s="167"/>
      <c r="BJ926" s="167"/>
      <c r="BK926" s="167"/>
      <c r="BL926" s="167"/>
      <c r="BM926" s="167"/>
    </row>
    <row r="927" spans="54:65" x14ac:dyDescent="0.35">
      <c r="BB927" s="167"/>
      <c r="BC927" s="167"/>
      <c r="BD927" s="167"/>
      <c r="BE927" s="167"/>
      <c r="BF927" s="167"/>
      <c r="BG927" s="167"/>
      <c r="BH927" s="167"/>
      <c r="BI927" s="167"/>
      <c r="BJ927" s="167"/>
      <c r="BK927" s="167"/>
      <c r="BL927" s="167"/>
      <c r="BM927" s="167"/>
    </row>
    <row r="928" spans="54:65" x14ac:dyDescent="0.35">
      <c r="BB928" s="167"/>
      <c r="BC928" s="167"/>
      <c r="BD928" s="167"/>
      <c r="BE928" s="167"/>
      <c r="BF928" s="167"/>
      <c r="BG928" s="167"/>
      <c r="BH928" s="167"/>
      <c r="BI928" s="167"/>
      <c r="BJ928" s="167"/>
      <c r="BK928" s="167"/>
      <c r="BL928" s="167"/>
      <c r="BM928" s="167"/>
    </row>
    <row r="929" spans="54:65" x14ac:dyDescent="0.35">
      <c r="BB929" s="167"/>
      <c r="BC929" s="167"/>
      <c r="BD929" s="167"/>
      <c r="BE929" s="167"/>
      <c r="BF929" s="167"/>
      <c r="BG929" s="167"/>
      <c r="BH929" s="167"/>
      <c r="BI929" s="167"/>
      <c r="BJ929" s="167"/>
      <c r="BK929" s="167"/>
      <c r="BL929" s="167"/>
      <c r="BM929" s="167"/>
    </row>
    <row r="930" spans="54:65" x14ac:dyDescent="0.35">
      <c r="BB930" s="167"/>
      <c r="BC930" s="167"/>
      <c r="BD930" s="167"/>
      <c r="BE930" s="167"/>
      <c r="BF930" s="167"/>
      <c r="BG930" s="167"/>
      <c r="BH930" s="167"/>
      <c r="BI930" s="167"/>
      <c r="BJ930" s="167"/>
      <c r="BK930" s="167"/>
      <c r="BL930" s="167"/>
      <c r="BM930" s="167"/>
    </row>
    <row r="931" spans="54:65" x14ac:dyDescent="0.35">
      <c r="BB931" s="167"/>
      <c r="BC931" s="167"/>
      <c r="BD931" s="167"/>
      <c r="BE931" s="167"/>
      <c r="BF931" s="167"/>
      <c r="BG931" s="167"/>
      <c r="BH931" s="167"/>
      <c r="BI931" s="167"/>
      <c r="BJ931" s="167"/>
      <c r="BK931" s="167"/>
      <c r="BL931" s="167"/>
      <c r="BM931" s="167"/>
    </row>
    <row r="932" spans="54:65" x14ac:dyDescent="0.35">
      <c r="BB932" s="167"/>
      <c r="BC932" s="167"/>
      <c r="BD932" s="167"/>
      <c r="BE932" s="167"/>
      <c r="BF932" s="167"/>
      <c r="BG932" s="167"/>
      <c r="BH932" s="167"/>
      <c r="BI932" s="167"/>
      <c r="BJ932" s="167"/>
      <c r="BK932" s="167"/>
      <c r="BL932" s="167"/>
      <c r="BM932" s="167"/>
    </row>
    <row r="933" spans="54:65" x14ac:dyDescent="0.35">
      <c r="BB933" s="167"/>
      <c r="BC933" s="167"/>
      <c r="BD933" s="167"/>
      <c r="BE933" s="167"/>
      <c r="BF933" s="167"/>
      <c r="BG933" s="167"/>
      <c r="BH933" s="167"/>
      <c r="BI933" s="167"/>
      <c r="BJ933" s="167"/>
      <c r="BK933" s="167"/>
      <c r="BL933" s="167"/>
      <c r="BM933" s="167"/>
    </row>
    <row r="934" spans="54:65" x14ac:dyDescent="0.35">
      <c r="BB934" s="167"/>
      <c r="BC934" s="167"/>
      <c r="BD934" s="167"/>
      <c r="BE934" s="167"/>
      <c r="BF934" s="167"/>
      <c r="BG934" s="167"/>
      <c r="BH934" s="167"/>
      <c r="BI934" s="167"/>
      <c r="BJ934" s="167"/>
      <c r="BK934" s="167"/>
      <c r="BL934" s="167"/>
      <c r="BM934" s="167"/>
    </row>
    <row r="935" spans="54:65" x14ac:dyDescent="0.35">
      <c r="BB935" s="167"/>
      <c r="BC935" s="167"/>
      <c r="BD935" s="167"/>
      <c r="BE935" s="167"/>
      <c r="BF935" s="167"/>
      <c r="BG935" s="167"/>
      <c r="BH935" s="167"/>
      <c r="BI935" s="167"/>
      <c r="BJ935" s="167"/>
      <c r="BK935" s="167"/>
      <c r="BL935" s="167"/>
      <c r="BM935" s="167"/>
    </row>
    <row r="936" spans="54:65" x14ac:dyDescent="0.35">
      <c r="BB936" s="167"/>
      <c r="BC936" s="167"/>
      <c r="BD936" s="167"/>
      <c r="BE936" s="167"/>
      <c r="BF936" s="167"/>
      <c r="BG936" s="167"/>
      <c r="BH936" s="167"/>
      <c r="BI936" s="167"/>
      <c r="BJ936" s="167"/>
      <c r="BK936" s="167"/>
      <c r="BL936" s="167"/>
      <c r="BM936" s="167"/>
    </row>
    <row r="937" spans="54:65" x14ac:dyDescent="0.35">
      <c r="BB937" s="167"/>
      <c r="BC937" s="167"/>
      <c r="BD937" s="167"/>
      <c r="BE937" s="167"/>
      <c r="BF937" s="167"/>
      <c r="BG937" s="167"/>
      <c r="BH937" s="167"/>
      <c r="BI937" s="167"/>
      <c r="BJ937" s="167"/>
      <c r="BK937" s="167"/>
      <c r="BL937" s="167"/>
      <c r="BM937" s="167"/>
    </row>
    <row r="938" spans="54:65" x14ac:dyDescent="0.35">
      <c r="BB938" s="167"/>
      <c r="BC938" s="167"/>
      <c r="BD938" s="167"/>
      <c r="BE938" s="167"/>
      <c r="BF938" s="167"/>
      <c r="BG938" s="167"/>
      <c r="BH938" s="167"/>
      <c r="BI938" s="167"/>
      <c r="BJ938" s="167"/>
      <c r="BK938" s="167"/>
      <c r="BL938" s="167"/>
      <c r="BM938" s="167"/>
    </row>
    <row r="939" spans="54:65" x14ac:dyDescent="0.35">
      <c r="BB939" s="167"/>
      <c r="BC939" s="167"/>
      <c r="BD939" s="167"/>
      <c r="BE939" s="167"/>
      <c r="BF939" s="167"/>
      <c r="BG939" s="167"/>
      <c r="BH939" s="167"/>
      <c r="BI939" s="167"/>
      <c r="BJ939" s="167"/>
      <c r="BK939" s="167"/>
      <c r="BL939" s="167"/>
      <c r="BM939" s="167"/>
    </row>
    <row r="940" spans="54:65" x14ac:dyDescent="0.35">
      <c r="BB940" s="167"/>
      <c r="BC940" s="167"/>
      <c r="BD940" s="167"/>
      <c r="BE940" s="167"/>
      <c r="BF940" s="167"/>
      <c r="BG940" s="167"/>
      <c r="BH940" s="167"/>
      <c r="BI940" s="167"/>
      <c r="BJ940" s="167"/>
      <c r="BK940" s="167"/>
      <c r="BL940" s="167"/>
      <c r="BM940" s="167"/>
    </row>
    <row r="941" spans="54:65" x14ac:dyDescent="0.35">
      <c r="BB941" s="167"/>
      <c r="BC941" s="167"/>
      <c r="BD941" s="167"/>
      <c r="BE941" s="167"/>
      <c r="BF941" s="167"/>
      <c r="BG941" s="167"/>
      <c r="BH941" s="167"/>
      <c r="BI941" s="167"/>
      <c r="BJ941" s="167"/>
      <c r="BK941" s="167"/>
      <c r="BL941" s="167"/>
      <c r="BM941" s="167"/>
    </row>
    <row r="942" spans="54:65" x14ac:dyDescent="0.35">
      <c r="BB942" s="167"/>
      <c r="BC942" s="167"/>
      <c r="BD942" s="167"/>
      <c r="BE942" s="167"/>
      <c r="BF942" s="167"/>
      <c r="BG942" s="167"/>
      <c r="BH942" s="167"/>
      <c r="BI942" s="167"/>
      <c r="BJ942" s="167"/>
      <c r="BK942" s="167"/>
      <c r="BL942" s="167"/>
      <c r="BM942" s="167"/>
    </row>
    <row r="943" spans="54:65" x14ac:dyDescent="0.35">
      <c r="BB943" s="167"/>
      <c r="BC943" s="167"/>
      <c r="BD943" s="167"/>
      <c r="BE943" s="167"/>
      <c r="BF943" s="167"/>
      <c r="BG943" s="167"/>
      <c r="BH943" s="167"/>
      <c r="BI943" s="167"/>
      <c r="BJ943" s="167"/>
      <c r="BK943" s="167"/>
      <c r="BL943" s="167"/>
      <c r="BM943" s="167"/>
    </row>
    <row r="944" spans="54:65" x14ac:dyDescent="0.35">
      <c r="BB944" s="167"/>
      <c r="BC944" s="167"/>
      <c r="BD944" s="167"/>
      <c r="BE944" s="167"/>
      <c r="BF944" s="167"/>
      <c r="BG944" s="167"/>
      <c r="BH944" s="167"/>
      <c r="BI944" s="167"/>
      <c r="BJ944" s="167"/>
      <c r="BK944" s="167"/>
      <c r="BL944" s="167"/>
      <c r="BM944" s="167"/>
    </row>
    <row r="945" spans="54:65" x14ac:dyDescent="0.35">
      <c r="BB945" s="167"/>
      <c r="BC945" s="167"/>
      <c r="BD945" s="167"/>
      <c r="BE945" s="167"/>
      <c r="BF945" s="167"/>
      <c r="BG945" s="167"/>
      <c r="BH945" s="167"/>
      <c r="BI945" s="167"/>
      <c r="BJ945" s="167"/>
      <c r="BK945" s="167"/>
      <c r="BL945" s="167"/>
      <c r="BM945" s="167"/>
    </row>
    <row r="946" spans="54:65" x14ac:dyDescent="0.35">
      <c r="BB946" s="167"/>
      <c r="BC946" s="167"/>
      <c r="BD946" s="167"/>
      <c r="BE946" s="167"/>
      <c r="BF946" s="167"/>
      <c r="BG946" s="167"/>
      <c r="BH946" s="167"/>
      <c r="BI946" s="167"/>
      <c r="BJ946" s="167"/>
      <c r="BK946" s="167"/>
      <c r="BL946" s="167"/>
      <c r="BM946" s="167"/>
    </row>
    <row r="947" spans="54:65" x14ac:dyDescent="0.35">
      <c r="BB947" s="167"/>
      <c r="BC947" s="167"/>
      <c r="BD947" s="167"/>
      <c r="BE947" s="167"/>
      <c r="BF947" s="167"/>
      <c r="BG947" s="167"/>
      <c r="BH947" s="167"/>
      <c r="BI947" s="167"/>
      <c r="BJ947" s="167"/>
      <c r="BK947" s="167"/>
      <c r="BL947" s="167"/>
      <c r="BM947" s="167"/>
    </row>
    <row r="948" spans="54:65" x14ac:dyDescent="0.35">
      <c r="BB948" s="167"/>
      <c r="BC948" s="167"/>
      <c r="BD948" s="167"/>
      <c r="BE948" s="167"/>
      <c r="BF948" s="167"/>
      <c r="BG948" s="167"/>
      <c r="BH948" s="167"/>
      <c r="BI948" s="167"/>
      <c r="BJ948" s="167"/>
      <c r="BK948" s="167"/>
      <c r="BL948" s="167"/>
      <c r="BM948" s="167"/>
    </row>
    <row r="949" spans="54:65" x14ac:dyDescent="0.35">
      <c r="BB949" s="167"/>
      <c r="BC949" s="167"/>
      <c r="BD949" s="167"/>
      <c r="BE949" s="167"/>
      <c r="BF949" s="167"/>
      <c r="BG949" s="167"/>
      <c r="BH949" s="167"/>
      <c r="BI949" s="167"/>
      <c r="BJ949" s="167"/>
      <c r="BK949" s="167"/>
      <c r="BL949" s="167"/>
      <c r="BM949" s="167"/>
    </row>
    <row r="950" spans="54:65" x14ac:dyDescent="0.35">
      <c r="BB950" s="167"/>
      <c r="BC950" s="167"/>
      <c r="BD950" s="167"/>
      <c r="BE950" s="167"/>
      <c r="BF950" s="167"/>
      <c r="BG950" s="167"/>
      <c r="BH950" s="167"/>
      <c r="BI950" s="167"/>
      <c r="BJ950" s="167"/>
      <c r="BK950" s="167"/>
      <c r="BL950" s="167"/>
      <c r="BM950" s="167"/>
    </row>
    <row r="951" spans="54:65" x14ac:dyDescent="0.35">
      <c r="BB951" s="167"/>
      <c r="BC951" s="167"/>
      <c r="BD951" s="167"/>
      <c r="BE951" s="167"/>
      <c r="BF951" s="167"/>
      <c r="BG951" s="167"/>
      <c r="BH951" s="167"/>
      <c r="BI951" s="167"/>
      <c r="BJ951" s="167"/>
      <c r="BK951" s="167"/>
      <c r="BL951" s="167"/>
      <c r="BM951" s="167"/>
    </row>
    <row r="952" spans="54:65" x14ac:dyDescent="0.35">
      <c r="BB952" s="167"/>
      <c r="BC952" s="167"/>
      <c r="BD952" s="167"/>
      <c r="BE952" s="167"/>
      <c r="BF952" s="167"/>
      <c r="BG952" s="167"/>
      <c r="BH952" s="167"/>
      <c r="BI952" s="167"/>
      <c r="BJ952" s="167"/>
      <c r="BK952" s="167"/>
      <c r="BL952" s="167"/>
      <c r="BM952" s="167"/>
    </row>
    <row r="953" spans="54:65" x14ac:dyDescent="0.35">
      <c r="BB953" s="167"/>
      <c r="BC953" s="167"/>
      <c r="BD953" s="167"/>
      <c r="BE953" s="167"/>
      <c r="BF953" s="167"/>
      <c r="BG953" s="167"/>
      <c r="BH953" s="167"/>
      <c r="BI953" s="167"/>
      <c r="BJ953" s="167"/>
      <c r="BK953" s="167"/>
      <c r="BL953" s="167"/>
      <c r="BM953" s="167"/>
    </row>
    <row r="954" spans="54:65" x14ac:dyDescent="0.35">
      <c r="BB954" s="167"/>
      <c r="BC954" s="167"/>
      <c r="BD954" s="167"/>
      <c r="BE954" s="167"/>
      <c r="BF954" s="167"/>
      <c r="BG954" s="167"/>
      <c r="BH954" s="167"/>
      <c r="BI954" s="167"/>
      <c r="BJ954" s="167"/>
      <c r="BK954" s="167"/>
      <c r="BL954" s="167"/>
      <c r="BM954" s="167"/>
    </row>
    <row r="955" spans="54:65" x14ac:dyDescent="0.35">
      <c r="BB955" s="167"/>
      <c r="BC955" s="167"/>
      <c r="BD955" s="167"/>
      <c r="BE955" s="167"/>
      <c r="BF955" s="167"/>
      <c r="BG955" s="167"/>
      <c r="BH955" s="167"/>
      <c r="BI955" s="167"/>
      <c r="BJ955" s="167"/>
      <c r="BK955" s="167"/>
      <c r="BL955" s="167"/>
      <c r="BM955" s="167"/>
    </row>
    <row r="956" spans="54:65" x14ac:dyDescent="0.35">
      <c r="BB956" s="167"/>
      <c r="BC956" s="167"/>
      <c r="BD956" s="167"/>
      <c r="BE956" s="167"/>
      <c r="BF956" s="167"/>
      <c r="BG956" s="167"/>
      <c r="BH956" s="167"/>
      <c r="BI956" s="167"/>
      <c r="BJ956" s="167"/>
      <c r="BK956" s="167"/>
      <c r="BL956" s="167"/>
      <c r="BM956" s="167"/>
    </row>
    <row r="957" spans="54:65" x14ac:dyDescent="0.35">
      <c r="BB957" s="167"/>
      <c r="BC957" s="167"/>
      <c r="BD957" s="167"/>
      <c r="BE957" s="167"/>
      <c r="BF957" s="167"/>
      <c r="BG957" s="167"/>
      <c r="BH957" s="167"/>
      <c r="BI957" s="167"/>
      <c r="BJ957" s="167"/>
      <c r="BK957" s="167"/>
      <c r="BL957" s="167"/>
      <c r="BM957" s="167"/>
    </row>
    <row r="958" spans="54:65" x14ac:dyDescent="0.35">
      <c r="BB958" s="167"/>
      <c r="BC958" s="167"/>
      <c r="BD958" s="167"/>
      <c r="BE958" s="167"/>
      <c r="BF958" s="167"/>
      <c r="BG958" s="167"/>
      <c r="BH958" s="167"/>
      <c r="BI958" s="167"/>
      <c r="BJ958" s="167"/>
      <c r="BK958" s="167"/>
      <c r="BL958" s="167"/>
      <c r="BM958" s="167"/>
    </row>
    <row r="959" spans="54:65" x14ac:dyDescent="0.35">
      <c r="BB959" s="167"/>
      <c r="BC959" s="167"/>
      <c r="BD959" s="167"/>
      <c r="BE959" s="167"/>
      <c r="BF959" s="167"/>
      <c r="BG959" s="167"/>
      <c r="BH959" s="167"/>
      <c r="BI959" s="167"/>
      <c r="BJ959" s="167"/>
      <c r="BK959" s="167"/>
      <c r="BL959" s="167"/>
      <c r="BM959" s="167"/>
    </row>
  </sheetData>
  <phoneticPr fontId="61" type="noConversion"/>
  <conditionalFormatting sqref="AB96 AB104:AB115 AB98:AB99 AB94 AB91:AB92 AB89 AB87 AB84:AB85 AB82 AB78:AB80 AB76 AB52:AB53 AB55 AB57 AB59 AB61 AB63:AB74">
    <cfRule type="expression" dxfId="4867" priority="1085">
      <formula>ISBLANK(AB52)</formula>
    </cfRule>
  </conditionalFormatting>
  <conditionalFormatting sqref="AB54">
    <cfRule type="expression" dxfId="4866" priority="1084">
      <formula>ISBLANK(AB54)</formula>
    </cfRule>
  </conditionalFormatting>
  <conditionalFormatting sqref="AB56">
    <cfRule type="expression" dxfId="4865" priority="1083">
      <formula>ISBLANK(AB56)</formula>
    </cfRule>
  </conditionalFormatting>
  <conditionalFormatting sqref="AB58">
    <cfRule type="expression" dxfId="4864" priority="1082">
      <formula>ISBLANK(AB58)</formula>
    </cfRule>
  </conditionalFormatting>
  <conditionalFormatting sqref="AB60">
    <cfRule type="expression" dxfId="4863" priority="1081">
      <formula>ISBLANK(AB60)</formula>
    </cfRule>
  </conditionalFormatting>
  <conditionalFormatting sqref="AB62">
    <cfRule type="expression" dxfId="4862" priority="1080">
      <formula>ISBLANK(AB62)</formula>
    </cfRule>
  </conditionalFormatting>
  <conditionalFormatting sqref="AB75">
    <cfRule type="expression" dxfId="4861" priority="1079">
      <formula>ISBLANK(AB75)</formula>
    </cfRule>
  </conditionalFormatting>
  <conditionalFormatting sqref="AB77">
    <cfRule type="expression" dxfId="4860" priority="1078">
      <formula>ISBLANK(AB77)</formula>
    </cfRule>
  </conditionalFormatting>
  <conditionalFormatting sqref="AB81">
    <cfRule type="expression" dxfId="4859" priority="1077">
      <formula>ISBLANK(AB81)</formula>
    </cfRule>
  </conditionalFormatting>
  <conditionalFormatting sqref="AB83">
    <cfRule type="expression" dxfId="4858" priority="1076">
      <formula>ISBLANK(AB83)</formula>
    </cfRule>
  </conditionalFormatting>
  <conditionalFormatting sqref="AB86">
    <cfRule type="expression" dxfId="4857" priority="1075">
      <formula>ISBLANK(AB86)</formula>
    </cfRule>
  </conditionalFormatting>
  <conditionalFormatting sqref="AB88">
    <cfRule type="expression" dxfId="4856" priority="1074">
      <formula>ISBLANK(AB88)</formula>
    </cfRule>
  </conditionalFormatting>
  <conditionalFormatting sqref="AB90">
    <cfRule type="expression" dxfId="4855" priority="1073">
      <formula>ISBLANK(AB90)</formula>
    </cfRule>
  </conditionalFormatting>
  <conditionalFormatting sqref="AB93">
    <cfRule type="expression" dxfId="4854" priority="1072">
      <formula>ISBLANK(AB93)</formula>
    </cfRule>
  </conditionalFormatting>
  <conditionalFormatting sqref="AB95">
    <cfRule type="expression" dxfId="4853" priority="1071">
      <formula>ISBLANK(AB95)</formula>
    </cfRule>
  </conditionalFormatting>
  <conditionalFormatting sqref="AB100">
    <cfRule type="expression" dxfId="4852" priority="1070">
      <formula>ISBLANK(AB100)</formula>
    </cfRule>
  </conditionalFormatting>
  <conditionalFormatting sqref="AB101">
    <cfRule type="expression" dxfId="4851" priority="1069">
      <formula>ISBLANK(AB101)</formula>
    </cfRule>
  </conditionalFormatting>
  <conditionalFormatting sqref="AB102">
    <cfRule type="expression" dxfId="4850" priority="1068">
      <formula>ISBLANK(AB102)</formula>
    </cfRule>
  </conditionalFormatting>
  <conditionalFormatting sqref="AB97">
    <cfRule type="expression" dxfId="4849" priority="1067">
      <formula>ISBLANK(AB97)</formula>
    </cfRule>
  </conditionalFormatting>
  <conditionalFormatting sqref="AB103">
    <cfRule type="expression" dxfId="4848" priority="1066">
      <formula>ISBLANK(AB103)</formula>
    </cfRule>
  </conditionalFormatting>
  <conditionalFormatting sqref="AI96 AI104:AI115 AI98:AI101 AI94 AI91:AI92 AI89 AI87 AI84:AI85 AI82 AI78:AI80 AI76 AI61 AI59 AI57 AI55 AI52:AI53 AI63:AI74">
    <cfRule type="expression" dxfId="4847" priority="1065">
      <formula>ISBLANK(AI52)</formula>
    </cfRule>
  </conditionalFormatting>
  <conditionalFormatting sqref="AI54">
    <cfRule type="expression" dxfId="4846" priority="1064">
      <formula>ISBLANK(AI54)</formula>
    </cfRule>
  </conditionalFormatting>
  <conditionalFormatting sqref="AI56">
    <cfRule type="expression" dxfId="4845" priority="1063">
      <formula>ISBLANK(AI56)</formula>
    </cfRule>
  </conditionalFormatting>
  <conditionalFormatting sqref="AI58">
    <cfRule type="expression" dxfId="4844" priority="1062">
      <formula>ISBLANK(AI58)</formula>
    </cfRule>
  </conditionalFormatting>
  <conditionalFormatting sqref="AI60">
    <cfRule type="expression" dxfId="4843" priority="1061">
      <formula>ISBLANK(AI60)</formula>
    </cfRule>
  </conditionalFormatting>
  <conditionalFormatting sqref="AI62">
    <cfRule type="expression" dxfId="4842" priority="1060">
      <formula>ISBLANK(AI62)</formula>
    </cfRule>
  </conditionalFormatting>
  <conditionalFormatting sqref="AI75">
    <cfRule type="expression" dxfId="4841" priority="1059">
      <formula>ISBLANK(AI75)</formula>
    </cfRule>
  </conditionalFormatting>
  <conditionalFormatting sqref="AI77">
    <cfRule type="expression" dxfId="4840" priority="1058">
      <formula>ISBLANK(AI77)</formula>
    </cfRule>
  </conditionalFormatting>
  <conditionalFormatting sqref="AI81">
    <cfRule type="expression" dxfId="4839" priority="1057">
      <formula>ISBLANK(AI81)</formula>
    </cfRule>
  </conditionalFormatting>
  <conditionalFormatting sqref="AI83">
    <cfRule type="expression" dxfId="4838" priority="1056">
      <formula>ISBLANK(AI83)</formula>
    </cfRule>
  </conditionalFormatting>
  <conditionalFormatting sqref="AI86">
    <cfRule type="expression" dxfId="4837" priority="1055">
      <formula>ISBLANK(AI86)</formula>
    </cfRule>
  </conditionalFormatting>
  <conditionalFormatting sqref="AI88">
    <cfRule type="expression" dxfId="4836" priority="1054">
      <formula>ISBLANK(AI88)</formula>
    </cfRule>
  </conditionalFormatting>
  <conditionalFormatting sqref="AI90">
    <cfRule type="expression" dxfId="4835" priority="1053">
      <formula>ISBLANK(AI90)</formula>
    </cfRule>
  </conditionalFormatting>
  <conditionalFormatting sqref="AI93">
    <cfRule type="expression" dxfId="4834" priority="1052">
      <formula>ISBLANK(AI93)</formula>
    </cfRule>
  </conditionalFormatting>
  <conditionalFormatting sqref="AI95">
    <cfRule type="expression" dxfId="4833" priority="1051">
      <formula>ISBLANK(AI95)</formula>
    </cfRule>
  </conditionalFormatting>
  <conditionalFormatting sqref="AI102">
    <cfRule type="expression" dxfId="4832" priority="1050">
      <formula>ISBLANK(AI102)</formula>
    </cfRule>
  </conditionalFormatting>
  <conditionalFormatting sqref="AI97">
    <cfRule type="expression" dxfId="4831" priority="1049">
      <formula>ISBLANK(AI97)</formula>
    </cfRule>
  </conditionalFormatting>
  <conditionalFormatting sqref="AI103">
    <cfRule type="expression" dxfId="4830" priority="1048">
      <formula>ISBLANK(AI103)</formula>
    </cfRule>
  </conditionalFormatting>
  <conditionalFormatting sqref="AB3:AB98">
    <cfRule type="duplicateValues" dxfId="4829" priority="1047"/>
  </conditionalFormatting>
  <conditionalFormatting sqref="AB116:AB163">
    <cfRule type="duplicateValues" dxfId="4828" priority="1046"/>
  </conditionalFormatting>
  <conditionalFormatting sqref="AB160:AB161 AB158 AB156 AB154 AB150:AB152 AB147:AB148">
    <cfRule type="expression" dxfId="4827" priority="1045">
      <formula>ISBLANK(AB147)</formula>
    </cfRule>
  </conditionalFormatting>
  <conditionalFormatting sqref="AB149">
    <cfRule type="expression" dxfId="4826" priority="1044">
      <formula>ISBLANK(AB149)</formula>
    </cfRule>
  </conditionalFormatting>
  <conditionalFormatting sqref="AB153">
    <cfRule type="expression" dxfId="4825" priority="1043">
      <formula>ISBLANK(AB153)</formula>
    </cfRule>
  </conditionalFormatting>
  <conditionalFormatting sqref="AB155">
    <cfRule type="expression" dxfId="4824" priority="1042">
      <formula>ISBLANK(AB155)</formula>
    </cfRule>
  </conditionalFormatting>
  <conditionalFormatting sqref="AB157">
    <cfRule type="expression" dxfId="4823" priority="1041">
      <formula>ISBLANK(AB157)</formula>
    </cfRule>
  </conditionalFormatting>
  <conditionalFormatting sqref="AB159">
    <cfRule type="expression" dxfId="4822" priority="1040">
      <formula>ISBLANK(AB159)</formula>
    </cfRule>
  </conditionalFormatting>
  <conditionalFormatting sqref="AB162">
    <cfRule type="expression" dxfId="4821" priority="1039">
      <formula>ISBLANK(AB162)</formula>
    </cfRule>
  </conditionalFormatting>
  <conditionalFormatting sqref="AB163">
    <cfRule type="expression" dxfId="4820" priority="1038">
      <formula>ISBLANK(AB163)</formula>
    </cfRule>
  </conditionalFormatting>
  <conditionalFormatting sqref="AH116:AH163">
    <cfRule type="duplicateValues" dxfId="4819" priority="1037"/>
  </conditionalFormatting>
  <conditionalFormatting sqref="AH116">
    <cfRule type="expression" dxfId="4818" priority="1036">
      <formula>ISBLANK(AH116)</formula>
    </cfRule>
  </conditionalFormatting>
  <conditionalFormatting sqref="AH117">
    <cfRule type="expression" dxfId="4817" priority="1035">
      <formula>ISBLANK(AH117)</formula>
    </cfRule>
  </conditionalFormatting>
  <conditionalFormatting sqref="AH118">
    <cfRule type="expression" dxfId="4816" priority="1034">
      <formula>ISBLANK(AH118)</formula>
    </cfRule>
  </conditionalFormatting>
  <conditionalFormatting sqref="AH119">
    <cfRule type="expression" dxfId="4815" priority="1033">
      <formula>ISBLANK(AH119)</formula>
    </cfRule>
  </conditionalFormatting>
  <conditionalFormatting sqref="AH147:AH163 AH141:AH142 AH121:AH130">
    <cfRule type="expression" dxfId="4814" priority="1032">
      <formula>ISBLANK(AH121)</formula>
    </cfRule>
  </conditionalFormatting>
  <conditionalFormatting sqref="AH120">
    <cfRule type="expression" dxfId="4813" priority="1031">
      <formula>ISBLANK(AH120)</formula>
    </cfRule>
  </conditionalFormatting>
  <conditionalFormatting sqref="AH131">
    <cfRule type="expression" dxfId="4812" priority="1030">
      <formula>ISBLANK(AH131)</formula>
    </cfRule>
  </conditionalFormatting>
  <conditionalFormatting sqref="AH132">
    <cfRule type="expression" dxfId="4811" priority="1029">
      <formula>ISBLANK(AH132)</formula>
    </cfRule>
  </conditionalFormatting>
  <conditionalFormatting sqref="AH133">
    <cfRule type="expression" dxfId="4810" priority="1028">
      <formula>ISBLANK(AH133)</formula>
    </cfRule>
  </conditionalFormatting>
  <conditionalFormatting sqref="AH134">
    <cfRule type="expression" dxfId="4809" priority="1027">
      <formula>ISBLANK(AH134)</formula>
    </cfRule>
  </conditionalFormatting>
  <conditionalFormatting sqref="AH135">
    <cfRule type="expression" dxfId="4808" priority="1026">
      <formula>ISBLANK(AH135)</formula>
    </cfRule>
  </conditionalFormatting>
  <conditionalFormatting sqref="AH136">
    <cfRule type="expression" dxfId="4807" priority="1025">
      <formula>ISBLANK(AH136)</formula>
    </cfRule>
  </conditionalFormatting>
  <conditionalFormatting sqref="AH137">
    <cfRule type="expression" dxfId="4806" priority="1024">
      <formula>ISBLANK(AH137)</formula>
    </cfRule>
  </conditionalFormatting>
  <conditionalFormatting sqref="AH138">
    <cfRule type="expression" dxfId="4805" priority="1023">
      <formula>ISBLANK(AH138)</formula>
    </cfRule>
  </conditionalFormatting>
  <conditionalFormatting sqref="AH139">
    <cfRule type="expression" dxfId="4804" priority="1022">
      <formula>ISBLANK(AH139)</formula>
    </cfRule>
  </conditionalFormatting>
  <conditionalFormatting sqref="AH143">
    <cfRule type="expression" dxfId="4803" priority="1021">
      <formula>ISBLANK(AH143)</formula>
    </cfRule>
  </conditionalFormatting>
  <conditionalFormatting sqref="AH144">
    <cfRule type="expression" dxfId="4802" priority="1020">
      <formula>ISBLANK(AH144)</formula>
    </cfRule>
  </conditionalFormatting>
  <conditionalFormatting sqref="AH145">
    <cfRule type="expression" dxfId="4801" priority="1019">
      <formula>ISBLANK(AH145)</formula>
    </cfRule>
  </conditionalFormatting>
  <conditionalFormatting sqref="AH140">
    <cfRule type="expression" dxfId="4800" priority="1018">
      <formula>ISBLANK(AH140)</formula>
    </cfRule>
  </conditionalFormatting>
  <conditionalFormatting sqref="AH146">
    <cfRule type="expression" dxfId="4799" priority="1017">
      <formula>ISBLANK(AH146)</formula>
    </cfRule>
  </conditionalFormatting>
  <conditionalFormatting sqref="AS116">
    <cfRule type="expression" dxfId="4798" priority="1016">
      <formula>ISBLANK(AS116)</formula>
    </cfRule>
  </conditionalFormatting>
  <conditionalFormatting sqref="AS117">
    <cfRule type="expression" dxfId="4797" priority="1015">
      <formula>ISBLANK(AS117)</formula>
    </cfRule>
  </conditionalFormatting>
  <conditionalFormatting sqref="AS118">
    <cfRule type="expression" dxfId="4796" priority="1014">
      <formula>ISBLANK(AS118)</formula>
    </cfRule>
  </conditionalFormatting>
  <conditionalFormatting sqref="AS119">
    <cfRule type="expression" dxfId="4795" priority="1013">
      <formula>ISBLANK(AS119)</formula>
    </cfRule>
  </conditionalFormatting>
  <conditionalFormatting sqref="AS147:AS163 AS141:AS142 AS121:AS130">
    <cfRule type="expression" dxfId="4794" priority="1012">
      <formula>ISBLANK(AS121)</formula>
    </cfRule>
  </conditionalFormatting>
  <conditionalFormatting sqref="AS120">
    <cfRule type="expression" dxfId="4793" priority="1011">
      <formula>ISBLANK(AS120)</formula>
    </cfRule>
  </conditionalFormatting>
  <conditionalFormatting sqref="AS131">
    <cfRule type="expression" dxfId="4792" priority="1010">
      <formula>ISBLANK(AS131)</formula>
    </cfRule>
  </conditionalFormatting>
  <conditionalFormatting sqref="AS132">
    <cfRule type="expression" dxfId="4791" priority="1009">
      <formula>ISBLANK(AS132)</formula>
    </cfRule>
  </conditionalFormatting>
  <conditionalFormatting sqref="AS133">
    <cfRule type="expression" dxfId="4790" priority="1008">
      <formula>ISBLANK(AS133)</formula>
    </cfRule>
  </conditionalFormatting>
  <conditionalFormatting sqref="AS134">
    <cfRule type="expression" dxfId="4789" priority="1007">
      <formula>ISBLANK(AS134)</formula>
    </cfRule>
  </conditionalFormatting>
  <conditionalFormatting sqref="AS135">
    <cfRule type="expression" dxfId="4788" priority="1006">
      <formula>ISBLANK(AS135)</formula>
    </cfRule>
  </conditionalFormatting>
  <conditionalFormatting sqref="AS136">
    <cfRule type="expression" dxfId="4787" priority="1005">
      <formula>ISBLANK(AS136)</formula>
    </cfRule>
  </conditionalFormatting>
  <conditionalFormatting sqref="AS137">
    <cfRule type="expression" dxfId="4786" priority="1004">
      <formula>ISBLANK(AS137)</formula>
    </cfRule>
  </conditionalFormatting>
  <conditionalFormatting sqref="AS138">
    <cfRule type="expression" dxfId="4785" priority="1003">
      <formula>ISBLANK(AS138)</formula>
    </cfRule>
  </conditionalFormatting>
  <conditionalFormatting sqref="AS139">
    <cfRule type="expression" dxfId="4784" priority="1002">
      <formula>ISBLANK(AS139)</formula>
    </cfRule>
  </conditionalFormatting>
  <conditionalFormatting sqref="AS143">
    <cfRule type="expression" dxfId="4783" priority="1001">
      <formula>ISBLANK(AS143)</formula>
    </cfRule>
  </conditionalFormatting>
  <conditionalFormatting sqref="AS144">
    <cfRule type="expression" dxfId="4782" priority="1000">
      <formula>ISBLANK(AS144)</formula>
    </cfRule>
  </conditionalFormatting>
  <conditionalFormatting sqref="AS145">
    <cfRule type="expression" dxfId="4781" priority="999">
      <formula>ISBLANK(AS145)</formula>
    </cfRule>
  </conditionalFormatting>
  <conditionalFormatting sqref="AS140">
    <cfRule type="expression" dxfId="4780" priority="998">
      <formula>ISBLANK(AS140)</formula>
    </cfRule>
  </conditionalFormatting>
  <conditionalFormatting sqref="AS146">
    <cfRule type="expression" dxfId="4779" priority="997">
      <formula>ISBLANK(AS146)</formula>
    </cfRule>
  </conditionalFormatting>
  <conditionalFormatting sqref="BB717:BB723 BB705:BB714 BB659:BB703 BB5:BB657">
    <cfRule type="expression" dxfId="4778" priority="996">
      <formula>ISBLANK(BB5)</formula>
    </cfRule>
  </conditionalFormatting>
  <conditionalFormatting sqref="BB659:BB703 BB5:BB657">
    <cfRule type="duplicateValues" dxfId="4777" priority="995"/>
  </conditionalFormatting>
  <conditionalFormatting sqref="BB392:BB405">
    <cfRule type="expression" dxfId="4776" priority="994">
      <formula>ISBLANK(BB392)</formula>
    </cfRule>
  </conditionalFormatting>
  <conditionalFormatting sqref="BB392:BB405">
    <cfRule type="duplicateValues" dxfId="4775" priority="993"/>
  </conditionalFormatting>
  <conditionalFormatting sqref="BB406:BB419">
    <cfRule type="expression" dxfId="4774" priority="992">
      <formula>ISBLANK(BB406)</formula>
    </cfRule>
  </conditionalFormatting>
  <conditionalFormatting sqref="BB406:BB419">
    <cfRule type="duplicateValues" dxfId="4773" priority="991"/>
  </conditionalFormatting>
  <conditionalFormatting sqref="BB420:BB437">
    <cfRule type="expression" dxfId="4772" priority="990">
      <formula>ISBLANK(BB420)</formula>
    </cfRule>
  </conditionalFormatting>
  <conditionalFormatting sqref="BB420:BB437">
    <cfRule type="duplicateValues" dxfId="4771" priority="989"/>
  </conditionalFormatting>
  <conditionalFormatting sqref="BB438:BB467">
    <cfRule type="expression" dxfId="4770" priority="988">
      <formula>ISBLANK(BB438)</formula>
    </cfRule>
  </conditionalFormatting>
  <conditionalFormatting sqref="BB438:BB467">
    <cfRule type="duplicateValues" dxfId="4769" priority="987"/>
  </conditionalFormatting>
  <conditionalFormatting sqref="BB468:BB495">
    <cfRule type="expression" dxfId="4768" priority="986">
      <formula>ISBLANK(BB468)</formula>
    </cfRule>
  </conditionalFormatting>
  <conditionalFormatting sqref="BB468:BB495">
    <cfRule type="duplicateValues" dxfId="4767" priority="985"/>
  </conditionalFormatting>
  <conditionalFormatting sqref="BB496:BB514">
    <cfRule type="duplicateValues" dxfId="4766" priority="984"/>
  </conditionalFormatting>
  <conditionalFormatting sqref="BB515:BB552">
    <cfRule type="duplicateValues" dxfId="4765" priority="983"/>
  </conditionalFormatting>
  <conditionalFormatting sqref="BB553:BB577">
    <cfRule type="duplicateValues" dxfId="4764" priority="982"/>
  </conditionalFormatting>
  <conditionalFormatting sqref="BB578:BB601">
    <cfRule type="duplicateValues" dxfId="4763" priority="981"/>
  </conditionalFormatting>
  <conditionalFormatting sqref="BB602:BB614">
    <cfRule type="duplicateValues" dxfId="4762" priority="980"/>
  </conditionalFormatting>
  <conditionalFormatting sqref="BB615:BB627">
    <cfRule type="expression" dxfId="4761" priority="979">
      <formula>ISBLANK(BB615)</formula>
    </cfRule>
  </conditionalFormatting>
  <conditionalFormatting sqref="BB615:BB627">
    <cfRule type="duplicateValues" dxfId="4760" priority="978"/>
  </conditionalFormatting>
  <conditionalFormatting sqref="BB615:BB627">
    <cfRule type="duplicateValues" dxfId="4759" priority="977"/>
  </conditionalFormatting>
  <conditionalFormatting sqref="BB628:BB640">
    <cfRule type="expression" dxfId="4758" priority="976">
      <formula>ISBLANK(BB628)</formula>
    </cfRule>
  </conditionalFormatting>
  <conditionalFormatting sqref="BB628:BB640">
    <cfRule type="duplicateValues" dxfId="4757" priority="975"/>
  </conditionalFormatting>
  <conditionalFormatting sqref="BB628:BB640">
    <cfRule type="expression" dxfId="4756" priority="974">
      <formula>ISBLANK(BB628)</formula>
    </cfRule>
  </conditionalFormatting>
  <conditionalFormatting sqref="BB628:BB640">
    <cfRule type="duplicateValues" dxfId="4755" priority="973"/>
  </conditionalFormatting>
  <conditionalFormatting sqref="BB628:BB640">
    <cfRule type="duplicateValues" dxfId="4754" priority="972"/>
  </conditionalFormatting>
  <conditionalFormatting sqref="BB641:BB653">
    <cfRule type="expression" dxfId="4753" priority="971">
      <formula>ISBLANK(BB641)</formula>
    </cfRule>
  </conditionalFormatting>
  <conditionalFormatting sqref="BB641:BB653">
    <cfRule type="duplicateValues" dxfId="4752" priority="970"/>
  </conditionalFormatting>
  <conditionalFormatting sqref="BB641:BB653">
    <cfRule type="expression" dxfId="4751" priority="969">
      <formula>ISBLANK(BB641)</formula>
    </cfRule>
  </conditionalFormatting>
  <conditionalFormatting sqref="BB641:BB653">
    <cfRule type="duplicateValues" dxfId="4750" priority="968"/>
  </conditionalFormatting>
  <conditionalFormatting sqref="BB641:BB653">
    <cfRule type="expression" dxfId="4749" priority="967">
      <formula>ISBLANK(BB641)</formula>
    </cfRule>
  </conditionalFormatting>
  <conditionalFormatting sqref="BB641:BB653">
    <cfRule type="duplicateValues" dxfId="4748" priority="966"/>
  </conditionalFormatting>
  <conditionalFormatting sqref="BB641:BB653">
    <cfRule type="duplicateValues" dxfId="4747" priority="965"/>
  </conditionalFormatting>
  <conditionalFormatting sqref="BB654">
    <cfRule type="expression" dxfId="4746" priority="964">
      <formula>ISBLANK(BB654)</formula>
    </cfRule>
  </conditionalFormatting>
  <conditionalFormatting sqref="BB654">
    <cfRule type="duplicateValues" dxfId="4745" priority="963"/>
  </conditionalFormatting>
  <conditionalFormatting sqref="BB658">
    <cfRule type="expression" dxfId="4744" priority="962">
      <formula>ISBLANK(BB658)</formula>
    </cfRule>
  </conditionalFormatting>
  <conditionalFormatting sqref="BB658">
    <cfRule type="duplicateValues" dxfId="4743" priority="961"/>
  </conditionalFormatting>
  <conditionalFormatting sqref="BB704">
    <cfRule type="expression" dxfId="4742" priority="960">
      <formula>ISBLANK(BB704)</formula>
    </cfRule>
  </conditionalFormatting>
  <conditionalFormatting sqref="BB704">
    <cfRule type="duplicateValues" dxfId="4741" priority="959"/>
  </conditionalFormatting>
  <conditionalFormatting sqref="BB715">
    <cfRule type="expression" dxfId="4740" priority="958">
      <formula>ISBLANK(BB715)</formula>
    </cfRule>
  </conditionalFormatting>
  <conditionalFormatting sqref="BB715">
    <cfRule type="duplicateValues" dxfId="4739" priority="957"/>
  </conditionalFormatting>
  <conditionalFormatting sqref="BB724">
    <cfRule type="expression" dxfId="4738" priority="956">
      <formula>ISBLANK(BB724)</formula>
    </cfRule>
  </conditionalFormatting>
  <conditionalFormatting sqref="BB724">
    <cfRule type="duplicateValues" dxfId="4737" priority="955"/>
  </conditionalFormatting>
  <conditionalFormatting sqref="BB716">
    <cfRule type="expression" dxfId="4736" priority="951">
      <formula>ISBLANK(BB716)</formula>
    </cfRule>
  </conditionalFormatting>
  <conditionalFormatting sqref="BB717:BB723">
    <cfRule type="duplicateValues" dxfId="4735" priority="952"/>
  </conditionalFormatting>
  <conditionalFormatting sqref="BB716">
    <cfRule type="duplicateValues" dxfId="4734" priority="950"/>
  </conditionalFormatting>
  <conditionalFormatting sqref="BD717:BD723 BD659:BD714 BD5:BD657">
    <cfRule type="expression" dxfId="4733" priority="949">
      <formula>ISBLANK(BD5)</formula>
    </cfRule>
  </conditionalFormatting>
  <conditionalFormatting sqref="BD392:BD405">
    <cfRule type="expression" dxfId="4732" priority="948">
      <formula>ISBLANK(BD392)</formula>
    </cfRule>
  </conditionalFormatting>
  <conditionalFormatting sqref="BD406:BD419">
    <cfRule type="expression" dxfId="4731" priority="947">
      <formula>ISBLANK(BD406)</formula>
    </cfRule>
  </conditionalFormatting>
  <conditionalFormatting sqref="BD420:BD437">
    <cfRule type="expression" dxfId="4730" priority="946">
      <formula>ISBLANK(BD420)</formula>
    </cfRule>
  </conditionalFormatting>
  <conditionalFormatting sqref="BD438:BD467">
    <cfRule type="expression" dxfId="4729" priority="945">
      <formula>ISBLANK(BD438)</formula>
    </cfRule>
  </conditionalFormatting>
  <conditionalFormatting sqref="BD468:BD495">
    <cfRule type="expression" dxfId="4728" priority="944">
      <formula>ISBLANK(BD468)</formula>
    </cfRule>
  </conditionalFormatting>
  <conditionalFormatting sqref="BD615:BD627">
    <cfRule type="expression" dxfId="4727" priority="943">
      <formula>ISBLANK(BD615)</formula>
    </cfRule>
  </conditionalFormatting>
  <conditionalFormatting sqref="BD628:BD640">
    <cfRule type="expression" dxfId="4726" priority="942">
      <formula>ISBLANK(BD628)</formula>
    </cfRule>
  </conditionalFormatting>
  <conditionalFormatting sqref="BD628:BD640">
    <cfRule type="expression" dxfId="4725" priority="941">
      <formula>ISBLANK(BD628)</formula>
    </cfRule>
  </conditionalFormatting>
  <conditionalFormatting sqref="BD641:BD653">
    <cfRule type="expression" dxfId="4724" priority="940">
      <formula>ISBLANK(BD641)</formula>
    </cfRule>
  </conditionalFormatting>
  <conditionalFormatting sqref="BD641:BD653">
    <cfRule type="expression" dxfId="4723" priority="939">
      <formula>ISBLANK(BD641)</formula>
    </cfRule>
  </conditionalFormatting>
  <conditionalFormatting sqref="BD641:BD653">
    <cfRule type="expression" dxfId="4722" priority="938">
      <formula>ISBLANK(BD641)</formula>
    </cfRule>
  </conditionalFormatting>
  <conditionalFormatting sqref="BD654">
    <cfRule type="expression" dxfId="4721" priority="937">
      <formula>ISBLANK(BD654)</formula>
    </cfRule>
  </conditionalFormatting>
  <conditionalFormatting sqref="BD658">
    <cfRule type="expression" dxfId="4720" priority="936">
      <formula>ISBLANK(BD658)</formula>
    </cfRule>
  </conditionalFormatting>
  <conditionalFormatting sqref="BD704">
    <cfRule type="expression" dxfId="4719" priority="935">
      <formula>ISBLANK(BD704)</formula>
    </cfRule>
  </conditionalFormatting>
  <conditionalFormatting sqref="BD706">
    <cfRule type="expression" dxfId="4718" priority="934">
      <formula>ISBLANK(BD706)</formula>
    </cfRule>
  </conditionalFormatting>
  <conditionalFormatting sqref="BD707:BD708">
    <cfRule type="expression" dxfId="4717" priority="933">
      <formula>ISBLANK(BD707)</formula>
    </cfRule>
  </conditionalFormatting>
  <conditionalFormatting sqref="BD715">
    <cfRule type="expression" dxfId="4716" priority="932">
      <formula>ISBLANK(BD715)</formula>
    </cfRule>
  </conditionalFormatting>
  <conditionalFormatting sqref="BD724">
    <cfRule type="expression" dxfId="4715" priority="931">
      <formula>ISBLANK(BD724)</formula>
    </cfRule>
  </conditionalFormatting>
  <conditionalFormatting sqref="BD716">
    <cfRule type="expression" dxfId="4714" priority="929">
      <formula>ISBLANK(BD716)</formula>
    </cfRule>
  </conditionalFormatting>
  <conditionalFormatting sqref="A265:A267 A258:A262 A234:A247 A210:A221 A119:A122 A126:A208 A116 A94:A102 A114 A82:A88 A90:A92 A104:A110 A2:A80">
    <cfRule type="expression" dxfId="4713" priority="928">
      <formula>ISBLANK(A2)</formula>
    </cfRule>
  </conditionalFormatting>
  <conditionalFormatting sqref="A2:A267">
    <cfRule type="duplicateValues" dxfId="4712" priority="927"/>
  </conditionalFormatting>
  <conditionalFormatting sqref="A2:A267">
    <cfRule type="duplicateValues" dxfId="4711" priority="926"/>
  </conditionalFormatting>
  <conditionalFormatting sqref="A265 A210:A218 A126:A208 A119:A122 A116 A94:A102 A104:A110 A114 A82:A88 A90:A92 A66:A80 A57:A64 A36:A54 A32 A23:A29 A2:A13">
    <cfRule type="duplicateValues" dxfId="4710" priority="925"/>
  </conditionalFormatting>
  <conditionalFormatting sqref="A10">
    <cfRule type="expression" dxfId="4709" priority="924">
      <formula>ISBLANK(A10)</formula>
    </cfRule>
  </conditionalFormatting>
  <conditionalFormatting sqref="A10">
    <cfRule type="duplicateValues" dxfId="4708" priority="923"/>
  </conditionalFormatting>
  <conditionalFormatting sqref="A10">
    <cfRule type="duplicateValues" dxfId="4707" priority="922"/>
  </conditionalFormatting>
  <conditionalFormatting sqref="A10">
    <cfRule type="duplicateValues" dxfId="4706" priority="921"/>
  </conditionalFormatting>
  <conditionalFormatting sqref="A11">
    <cfRule type="expression" dxfId="4705" priority="920">
      <formula>ISBLANK(A11)</formula>
    </cfRule>
  </conditionalFormatting>
  <conditionalFormatting sqref="A11">
    <cfRule type="duplicateValues" dxfId="4704" priority="919"/>
  </conditionalFormatting>
  <conditionalFormatting sqref="A11">
    <cfRule type="duplicateValues" dxfId="4703" priority="918"/>
  </conditionalFormatting>
  <conditionalFormatting sqref="A11">
    <cfRule type="duplicateValues" dxfId="4702" priority="917"/>
  </conditionalFormatting>
  <conditionalFormatting sqref="A266:A267 A16:A19 A14">
    <cfRule type="duplicateValues" dxfId="4701" priority="916"/>
  </conditionalFormatting>
  <conditionalFormatting sqref="A15">
    <cfRule type="expression" dxfId="4700" priority="915">
      <formula>ISBLANK(A15)</formula>
    </cfRule>
  </conditionalFormatting>
  <conditionalFormatting sqref="A15">
    <cfRule type="duplicateValues" dxfId="4699" priority="914"/>
  </conditionalFormatting>
  <conditionalFormatting sqref="A20">
    <cfRule type="duplicateValues" dxfId="4698" priority="913"/>
  </conditionalFormatting>
  <conditionalFormatting sqref="A20">
    <cfRule type="expression" dxfId="4697" priority="912">
      <formula>ISBLANK(A20)</formula>
    </cfRule>
  </conditionalFormatting>
  <conditionalFormatting sqref="A22">
    <cfRule type="expression" dxfId="4696" priority="911">
      <formula>ISBLANK(A22)</formula>
    </cfRule>
  </conditionalFormatting>
  <conditionalFormatting sqref="A22">
    <cfRule type="duplicateValues" dxfId="4695" priority="910"/>
  </conditionalFormatting>
  <conditionalFormatting sqref="A21">
    <cfRule type="duplicateValues" dxfId="4694" priority="909"/>
  </conditionalFormatting>
  <conditionalFormatting sqref="A21">
    <cfRule type="expression" dxfId="4693" priority="908">
      <formula>ISBLANK(A21)</formula>
    </cfRule>
  </conditionalFormatting>
  <conditionalFormatting sqref="A21">
    <cfRule type="duplicateValues" dxfId="4692" priority="907"/>
  </conditionalFormatting>
  <conditionalFormatting sqref="A21">
    <cfRule type="duplicateValues" dxfId="4691" priority="906"/>
  </conditionalFormatting>
  <conditionalFormatting sqref="A30:A31">
    <cfRule type="expression" dxfId="4690" priority="905">
      <formula>ISBLANK(A30)</formula>
    </cfRule>
  </conditionalFormatting>
  <conditionalFormatting sqref="A30:A31">
    <cfRule type="duplicateValues" dxfId="4689" priority="904"/>
  </conditionalFormatting>
  <conditionalFormatting sqref="A33:A35">
    <cfRule type="expression" dxfId="4688" priority="903">
      <formula>ISBLANK(A33)</formula>
    </cfRule>
  </conditionalFormatting>
  <conditionalFormatting sqref="A33:A35">
    <cfRule type="duplicateValues" dxfId="4687" priority="902"/>
  </conditionalFormatting>
  <conditionalFormatting sqref="A55">
    <cfRule type="expression" dxfId="4686" priority="901">
      <formula>ISBLANK(A55)</formula>
    </cfRule>
  </conditionalFormatting>
  <conditionalFormatting sqref="A55">
    <cfRule type="duplicateValues" dxfId="4685" priority="900"/>
  </conditionalFormatting>
  <conditionalFormatting sqref="A56">
    <cfRule type="expression" dxfId="4684" priority="899">
      <formula>ISBLANK(A56)</formula>
    </cfRule>
  </conditionalFormatting>
  <conditionalFormatting sqref="A56">
    <cfRule type="duplicateValues" dxfId="4683" priority="898"/>
  </conditionalFormatting>
  <conditionalFormatting sqref="A65">
    <cfRule type="expression" dxfId="4682" priority="897">
      <formula>ISBLANK(A65)</formula>
    </cfRule>
  </conditionalFormatting>
  <conditionalFormatting sqref="A65">
    <cfRule type="duplicateValues" dxfId="4681" priority="896"/>
  </conditionalFormatting>
  <conditionalFormatting sqref="A93">
    <cfRule type="expression" dxfId="4680" priority="895">
      <formula>ISBLANK(A93)</formula>
    </cfRule>
  </conditionalFormatting>
  <conditionalFormatting sqref="A93">
    <cfRule type="duplicateValues" dxfId="4679" priority="894"/>
  </conditionalFormatting>
  <conditionalFormatting sqref="A103">
    <cfRule type="expression" dxfId="4678" priority="893">
      <formula>ISBLANK(A103)</formula>
    </cfRule>
  </conditionalFormatting>
  <conditionalFormatting sqref="A103">
    <cfRule type="duplicateValues" dxfId="4677" priority="892"/>
  </conditionalFormatting>
  <conditionalFormatting sqref="A111:A113">
    <cfRule type="expression" dxfId="4676" priority="891">
      <formula>ISBLANK(A111)</formula>
    </cfRule>
  </conditionalFormatting>
  <conditionalFormatting sqref="A111:A113">
    <cfRule type="duplicateValues" dxfId="4675" priority="890"/>
  </conditionalFormatting>
  <conditionalFormatting sqref="A115">
    <cfRule type="expression" dxfId="4674" priority="889">
      <formula>ISBLANK(A115)</formula>
    </cfRule>
  </conditionalFormatting>
  <conditionalFormatting sqref="A115">
    <cfRule type="duplicateValues" dxfId="4673" priority="888"/>
  </conditionalFormatting>
  <conditionalFormatting sqref="A81">
    <cfRule type="expression" dxfId="4672" priority="887">
      <formula>ISBLANK(A81)</formula>
    </cfRule>
  </conditionalFormatting>
  <conditionalFormatting sqref="A81">
    <cfRule type="duplicateValues" dxfId="4671" priority="886"/>
  </conditionalFormatting>
  <conditionalFormatting sqref="A89">
    <cfRule type="expression" dxfId="4670" priority="885">
      <formula>ISBLANK(A89)</formula>
    </cfRule>
  </conditionalFormatting>
  <conditionalFormatting sqref="A89">
    <cfRule type="duplicateValues" dxfId="4669" priority="884"/>
  </conditionalFormatting>
  <conditionalFormatting sqref="A125">
    <cfRule type="expression" dxfId="4668" priority="883">
      <formula>ISBLANK(A125)</formula>
    </cfRule>
  </conditionalFormatting>
  <conditionalFormatting sqref="A125">
    <cfRule type="duplicateValues" dxfId="4667" priority="882"/>
  </conditionalFormatting>
  <conditionalFormatting sqref="A118">
    <cfRule type="expression" dxfId="4666" priority="881">
      <formula>ISBLANK(A118)</formula>
    </cfRule>
  </conditionalFormatting>
  <conditionalFormatting sqref="A118">
    <cfRule type="duplicateValues" dxfId="4665" priority="880"/>
  </conditionalFormatting>
  <conditionalFormatting sqref="A117">
    <cfRule type="expression" dxfId="4664" priority="879">
      <formula>ISBLANK(A117)</formula>
    </cfRule>
  </conditionalFormatting>
  <conditionalFormatting sqref="A117">
    <cfRule type="duplicateValues" dxfId="4663" priority="878"/>
  </conditionalFormatting>
  <conditionalFormatting sqref="A123">
    <cfRule type="expression" dxfId="4662" priority="877">
      <formula>ISBLANK(A123)</formula>
    </cfRule>
  </conditionalFormatting>
  <conditionalFormatting sqref="A123">
    <cfRule type="duplicateValues" dxfId="4661" priority="876"/>
  </conditionalFormatting>
  <conditionalFormatting sqref="A124">
    <cfRule type="expression" dxfId="4660" priority="875">
      <formula>ISBLANK(A124)</formula>
    </cfRule>
  </conditionalFormatting>
  <conditionalFormatting sqref="A124">
    <cfRule type="duplicateValues" dxfId="4659" priority="874"/>
  </conditionalFormatting>
  <conditionalFormatting sqref="A209">
    <cfRule type="expression" dxfId="4658" priority="873">
      <formula>ISBLANK(A209)</formula>
    </cfRule>
  </conditionalFormatting>
  <conditionalFormatting sqref="A209">
    <cfRule type="duplicateValues" dxfId="4657" priority="872"/>
  </conditionalFormatting>
  <conditionalFormatting sqref="A222">
    <cfRule type="expression" dxfId="4656" priority="871">
      <formula>ISBLANK(A222)</formula>
    </cfRule>
  </conditionalFormatting>
  <conditionalFormatting sqref="A223">
    <cfRule type="expression" dxfId="4655" priority="870">
      <formula>ISBLANK(A223)</formula>
    </cfRule>
  </conditionalFormatting>
  <conditionalFormatting sqref="A223">
    <cfRule type="duplicateValues" dxfId="4654" priority="869"/>
  </conditionalFormatting>
  <conditionalFormatting sqref="A224">
    <cfRule type="expression" dxfId="4653" priority="868">
      <formula>ISBLANK(A224)</formula>
    </cfRule>
  </conditionalFormatting>
  <conditionalFormatting sqref="A225">
    <cfRule type="expression" dxfId="4652" priority="867">
      <formula>ISBLANK(A225)</formula>
    </cfRule>
  </conditionalFormatting>
  <conditionalFormatting sqref="A225">
    <cfRule type="duplicateValues" dxfId="4651" priority="866"/>
  </conditionalFormatting>
  <conditionalFormatting sqref="A226">
    <cfRule type="expression" dxfId="4650" priority="865">
      <formula>ISBLANK(A226)</formula>
    </cfRule>
  </conditionalFormatting>
  <conditionalFormatting sqref="A226">
    <cfRule type="duplicateValues" dxfId="4649" priority="864"/>
  </conditionalFormatting>
  <conditionalFormatting sqref="A227">
    <cfRule type="expression" dxfId="4648" priority="863">
      <formula>ISBLANK(A227)</formula>
    </cfRule>
  </conditionalFormatting>
  <conditionalFormatting sqref="A224">
    <cfRule type="duplicateValues" dxfId="4647" priority="862"/>
  </conditionalFormatting>
  <conditionalFormatting sqref="A227">
    <cfRule type="duplicateValues" dxfId="4646" priority="861"/>
  </conditionalFormatting>
  <conditionalFormatting sqref="A219:A222">
    <cfRule type="duplicateValues" dxfId="4645" priority="860"/>
  </conditionalFormatting>
  <conditionalFormatting sqref="A229">
    <cfRule type="expression" dxfId="4644" priority="859">
      <formula>ISBLANK(A229)</formula>
    </cfRule>
  </conditionalFormatting>
  <conditionalFormatting sqref="A229">
    <cfRule type="duplicateValues" dxfId="4643" priority="858"/>
  </conditionalFormatting>
  <conditionalFormatting sqref="A228">
    <cfRule type="expression" dxfId="4642" priority="857">
      <formula>ISBLANK(A228)</formula>
    </cfRule>
  </conditionalFormatting>
  <conditionalFormatting sqref="A228">
    <cfRule type="duplicateValues" dxfId="4641" priority="856"/>
  </conditionalFormatting>
  <conditionalFormatting sqref="A230">
    <cfRule type="expression" dxfId="4640" priority="855">
      <formula>ISBLANK(A230)</formula>
    </cfRule>
  </conditionalFormatting>
  <conditionalFormatting sqref="A230">
    <cfRule type="duplicateValues" dxfId="4639" priority="854"/>
  </conditionalFormatting>
  <conditionalFormatting sqref="A231:A233">
    <cfRule type="expression" dxfId="4638" priority="853">
      <formula>ISBLANK(A231)</formula>
    </cfRule>
  </conditionalFormatting>
  <conditionalFormatting sqref="A231:A233">
    <cfRule type="duplicateValues" dxfId="4637" priority="852"/>
  </conditionalFormatting>
  <conditionalFormatting sqref="A246:A247 A234">
    <cfRule type="duplicateValues" dxfId="4636" priority="851"/>
  </conditionalFormatting>
  <conditionalFormatting sqref="A235:A245">
    <cfRule type="duplicateValues" dxfId="4635" priority="850"/>
  </conditionalFormatting>
  <conditionalFormatting sqref="A248:A251">
    <cfRule type="expression" dxfId="4634" priority="849">
      <formula>ISBLANK(A248)</formula>
    </cfRule>
  </conditionalFormatting>
  <conditionalFormatting sqref="A248:A251">
    <cfRule type="duplicateValues" dxfId="4633" priority="848"/>
  </conditionalFormatting>
  <conditionalFormatting sqref="A252:A257">
    <cfRule type="expression" dxfId="4632" priority="847">
      <formula>ISBLANK(A252)</formula>
    </cfRule>
  </conditionalFormatting>
  <conditionalFormatting sqref="A252:A257">
    <cfRule type="duplicateValues" dxfId="4631" priority="846"/>
  </conditionalFormatting>
  <conditionalFormatting sqref="A258:A262">
    <cfRule type="duplicateValues" dxfId="4630" priority="845"/>
  </conditionalFormatting>
  <conditionalFormatting sqref="A263">
    <cfRule type="expression" dxfId="4629" priority="844">
      <formula>ISBLANK(A263)</formula>
    </cfRule>
  </conditionalFormatting>
  <conditionalFormatting sqref="A263">
    <cfRule type="duplicateValues" dxfId="4628" priority="843"/>
  </conditionalFormatting>
  <conditionalFormatting sqref="A263">
    <cfRule type="duplicateValues" dxfId="4627" priority="842"/>
  </conditionalFormatting>
  <conditionalFormatting sqref="A263">
    <cfRule type="duplicateValues" dxfId="4626" priority="841"/>
  </conditionalFormatting>
  <conditionalFormatting sqref="A264">
    <cfRule type="expression" dxfId="4625" priority="840">
      <formula>ISBLANK(A264)</formula>
    </cfRule>
  </conditionalFormatting>
  <conditionalFormatting sqref="A264">
    <cfRule type="duplicateValues" dxfId="4624" priority="839"/>
  </conditionalFormatting>
  <conditionalFormatting sqref="A264">
    <cfRule type="duplicateValues" dxfId="4623" priority="838"/>
  </conditionalFormatting>
  <conditionalFormatting sqref="A264">
    <cfRule type="duplicateValues" dxfId="4622" priority="837"/>
  </conditionalFormatting>
  <conditionalFormatting sqref="G265:G267 G258:G262 G234:G247 G218:G221 G182:G216 G176:G180 G173:G174 G119:G122 G126:G171 G116 G94:G102 G114 G82:G88 G90:G92 G104:G110 G66:G80 G57:G64 G36:G54 G32 G23:G29 G16:G19 G12:G14 G2:G9">
    <cfRule type="expression" dxfId="4621" priority="836">
      <formula>ISBLANK(G2)</formula>
    </cfRule>
  </conditionalFormatting>
  <conditionalFormatting sqref="G10">
    <cfRule type="expression" dxfId="4620" priority="825">
      <formula>ISBLANK(G10)</formula>
    </cfRule>
  </conditionalFormatting>
  <conditionalFormatting sqref="G11">
    <cfRule type="expression" dxfId="4619" priority="824">
      <formula>ISBLANK(G11)</formula>
    </cfRule>
  </conditionalFormatting>
  <conditionalFormatting sqref="G15">
    <cfRule type="expression" dxfId="4618" priority="817">
      <formula>ISBLANK(G15)</formula>
    </cfRule>
  </conditionalFormatting>
  <conditionalFormatting sqref="G20">
    <cfRule type="expression" dxfId="4617" priority="808">
      <formula>ISBLANK(G20)</formula>
    </cfRule>
  </conditionalFormatting>
  <conditionalFormatting sqref="G22">
    <cfRule type="expression" dxfId="4616" priority="805">
      <formula>ISBLANK(G22)</formula>
    </cfRule>
  </conditionalFormatting>
  <conditionalFormatting sqref="G21">
    <cfRule type="expression" dxfId="4615" priority="804">
      <formula>ISBLANK(G21)</formula>
    </cfRule>
  </conditionalFormatting>
  <conditionalFormatting sqref="G30:G31">
    <cfRule type="expression" dxfId="4614" priority="791">
      <formula>ISBLANK(G30)</formula>
    </cfRule>
  </conditionalFormatting>
  <conditionalFormatting sqref="G33:G35">
    <cfRule type="expression" dxfId="4613" priority="788">
      <formula>ISBLANK(G33)</formula>
    </cfRule>
  </conditionalFormatting>
  <conditionalFormatting sqref="G55">
    <cfRule type="expression" dxfId="4612" priority="765">
      <formula>ISBLANK(G55)</formula>
    </cfRule>
  </conditionalFormatting>
  <conditionalFormatting sqref="G56">
    <cfRule type="expression" dxfId="4611" priority="764">
      <formula>ISBLANK(G56)</formula>
    </cfRule>
  </conditionalFormatting>
  <conditionalFormatting sqref="G65">
    <cfRule type="expression" dxfId="4610" priority="751">
      <formula>ISBLANK(G65)</formula>
    </cfRule>
  </conditionalFormatting>
  <conditionalFormatting sqref="G93">
    <cfRule type="expression" dxfId="4609" priority="736">
      <formula>ISBLANK(G93)</formula>
    </cfRule>
  </conditionalFormatting>
  <conditionalFormatting sqref="G103">
    <cfRule type="expression" dxfId="4608" priority="735">
      <formula>ISBLANK(G103)</formula>
    </cfRule>
  </conditionalFormatting>
  <conditionalFormatting sqref="G111:G113">
    <cfRule type="expression" dxfId="4607" priority="734">
      <formula>ISBLANK(G111)</formula>
    </cfRule>
  </conditionalFormatting>
  <conditionalFormatting sqref="G115">
    <cfRule type="expression" dxfId="4606" priority="733">
      <formula>ISBLANK(G115)</formula>
    </cfRule>
  </conditionalFormatting>
  <conditionalFormatting sqref="G81">
    <cfRule type="expression" dxfId="4605" priority="732">
      <formula>ISBLANK(G81)</formula>
    </cfRule>
  </conditionalFormatting>
  <conditionalFormatting sqref="G89">
    <cfRule type="expression" dxfId="4604" priority="731">
      <formula>ISBLANK(G89)</formula>
    </cfRule>
  </conditionalFormatting>
  <conditionalFormatting sqref="G125">
    <cfRule type="expression" dxfId="4603" priority="716">
      <formula>ISBLANK(G125)</formula>
    </cfRule>
  </conditionalFormatting>
  <conditionalFormatting sqref="G118">
    <cfRule type="expression" dxfId="4602" priority="715">
      <formula>ISBLANK(G118)</formula>
    </cfRule>
  </conditionalFormatting>
  <conditionalFormatting sqref="G117">
    <cfRule type="expression" dxfId="4601" priority="714">
      <formula>ISBLANK(G117)</formula>
    </cfRule>
  </conditionalFormatting>
  <conditionalFormatting sqref="G123">
    <cfRule type="expression" dxfId="4600" priority="713">
      <formula>ISBLANK(G123)</formula>
    </cfRule>
  </conditionalFormatting>
  <conditionalFormatting sqref="G124">
    <cfRule type="expression" dxfId="4599" priority="712">
      <formula>ISBLANK(G124)</formula>
    </cfRule>
  </conditionalFormatting>
  <conditionalFormatting sqref="G172">
    <cfRule type="expression" dxfId="4598" priority="705">
      <formula>ISBLANK(G172)</formula>
    </cfRule>
  </conditionalFormatting>
  <conditionalFormatting sqref="G175">
    <cfRule type="expression" dxfId="4597" priority="704">
      <formula>ISBLANK(G175)</formula>
    </cfRule>
  </conditionalFormatting>
  <conditionalFormatting sqref="G181">
    <cfRule type="expression" dxfId="4596" priority="703">
      <formula>ISBLANK(G181)</formula>
    </cfRule>
  </conditionalFormatting>
  <conditionalFormatting sqref="G222">
    <cfRule type="expression" dxfId="4595" priority="702">
      <formula>ISBLANK(G222)</formula>
    </cfRule>
  </conditionalFormatting>
  <conditionalFormatting sqref="G223">
    <cfRule type="expression" dxfId="4594" priority="701">
      <formula>ISBLANK(G223)</formula>
    </cfRule>
  </conditionalFormatting>
  <conditionalFormatting sqref="G224">
    <cfRule type="expression" dxfId="4593" priority="700">
      <formula>ISBLANK(G224)</formula>
    </cfRule>
  </conditionalFormatting>
  <conditionalFormatting sqref="G225">
    <cfRule type="expression" dxfId="4592" priority="699">
      <formula>ISBLANK(G225)</formula>
    </cfRule>
  </conditionalFormatting>
  <conditionalFormatting sqref="G226">
    <cfRule type="expression" dxfId="4591" priority="698">
      <formula>ISBLANK(G226)</formula>
    </cfRule>
  </conditionalFormatting>
  <conditionalFormatting sqref="G227">
    <cfRule type="expression" dxfId="4590" priority="697">
      <formula>ISBLANK(G227)</formula>
    </cfRule>
  </conditionalFormatting>
  <conditionalFormatting sqref="G229">
    <cfRule type="expression" dxfId="4589" priority="696">
      <formula>ISBLANK(G229)</formula>
    </cfRule>
  </conditionalFormatting>
  <conditionalFormatting sqref="G228">
    <cfRule type="expression" dxfId="4588" priority="695">
      <formula>ISBLANK(G228)</formula>
    </cfRule>
  </conditionalFormatting>
  <conditionalFormatting sqref="G230">
    <cfRule type="expression" dxfId="4587" priority="694">
      <formula>ISBLANK(G230)</formula>
    </cfRule>
  </conditionalFormatting>
  <conditionalFormatting sqref="G231:G233">
    <cfRule type="expression" dxfId="4586" priority="693">
      <formula>ISBLANK(G231)</formula>
    </cfRule>
  </conditionalFormatting>
  <conditionalFormatting sqref="G217">
    <cfRule type="expression" dxfId="4585" priority="692">
      <formula>ISBLANK(G217)</formula>
    </cfRule>
  </conditionalFormatting>
  <conditionalFormatting sqref="G248:G251">
    <cfRule type="expression" dxfId="4584" priority="671">
      <formula>ISBLANK(G248)</formula>
    </cfRule>
  </conditionalFormatting>
  <conditionalFormatting sqref="G252:G257">
    <cfRule type="expression" dxfId="4583" priority="662">
      <formula>ISBLANK(G252)</formula>
    </cfRule>
  </conditionalFormatting>
  <conditionalFormatting sqref="G263">
    <cfRule type="expression" dxfId="4582" priority="649">
      <formula>ISBLANK(G263)</formula>
    </cfRule>
  </conditionalFormatting>
  <conditionalFormatting sqref="G264">
    <cfRule type="expression" dxfId="4581"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580" priority="637">
      <formula>ISBLANK(E2)</formula>
    </cfRule>
  </conditionalFormatting>
  <conditionalFormatting sqref="E10">
    <cfRule type="expression" dxfId="4579" priority="626">
      <formula>ISBLANK(E10)</formula>
    </cfRule>
  </conditionalFormatting>
  <conditionalFormatting sqref="E11">
    <cfRule type="expression" dxfId="4578" priority="625">
      <formula>ISBLANK(E11)</formula>
    </cfRule>
  </conditionalFormatting>
  <conditionalFormatting sqref="E15">
    <cfRule type="expression" dxfId="4577" priority="618">
      <formula>ISBLANK(E15)</formula>
    </cfRule>
  </conditionalFormatting>
  <conditionalFormatting sqref="E20">
    <cfRule type="expression" dxfId="4576" priority="609">
      <formula>ISBLANK(E20)</formula>
    </cfRule>
  </conditionalFormatting>
  <conditionalFormatting sqref="E22">
    <cfRule type="expression" dxfId="4575" priority="606">
      <formula>ISBLANK(E22)</formula>
    </cfRule>
  </conditionalFormatting>
  <conditionalFormatting sqref="E21">
    <cfRule type="expression" dxfId="4574" priority="605">
      <formula>ISBLANK(E21)</formula>
    </cfRule>
  </conditionalFormatting>
  <conditionalFormatting sqref="E30:E31">
    <cfRule type="expression" dxfId="4573" priority="592">
      <formula>ISBLANK(E30)</formula>
    </cfRule>
  </conditionalFormatting>
  <conditionalFormatting sqref="E33:E35">
    <cfRule type="expression" dxfId="4572" priority="589">
      <formula>ISBLANK(E33)</formula>
    </cfRule>
  </conditionalFormatting>
  <conditionalFormatting sqref="E55">
    <cfRule type="expression" dxfId="4571" priority="566">
      <formula>ISBLANK(E55)</formula>
    </cfRule>
  </conditionalFormatting>
  <conditionalFormatting sqref="E56">
    <cfRule type="expression" dxfId="4570" priority="565">
      <formula>ISBLANK(E56)</formula>
    </cfRule>
  </conditionalFormatting>
  <conditionalFormatting sqref="E65">
    <cfRule type="expression" dxfId="4569" priority="552">
      <formula>ISBLANK(E65)</formula>
    </cfRule>
  </conditionalFormatting>
  <conditionalFormatting sqref="E93">
    <cfRule type="expression" dxfId="4568" priority="537">
      <formula>ISBLANK(E93)</formula>
    </cfRule>
  </conditionalFormatting>
  <conditionalFormatting sqref="E103">
    <cfRule type="expression" dxfId="4567" priority="536">
      <formula>ISBLANK(E103)</formula>
    </cfRule>
  </conditionalFormatting>
  <conditionalFormatting sqref="E111:E113">
    <cfRule type="expression" dxfId="4566" priority="535">
      <formula>ISBLANK(E111)</formula>
    </cfRule>
  </conditionalFormatting>
  <conditionalFormatting sqref="E115">
    <cfRule type="expression" dxfId="4565" priority="534">
      <formula>ISBLANK(E115)</formula>
    </cfRule>
  </conditionalFormatting>
  <conditionalFormatting sqref="E81">
    <cfRule type="expression" dxfId="4564" priority="533">
      <formula>ISBLANK(E81)</formula>
    </cfRule>
  </conditionalFormatting>
  <conditionalFormatting sqref="E89">
    <cfRule type="expression" dxfId="4563" priority="532">
      <formula>ISBLANK(E89)</formula>
    </cfRule>
  </conditionalFormatting>
  <conditionalFormatting sqref="E125">
    <cfRule type="expression" dxfId="4562" priority="517">
      <formula>ISBLANK(E125)</formula>
    </cfRule>
  </conditionalFormatting>
  <conditionalFormatting sqref="E118">
    <cfRule type="expression" dxfId="4561" priority="516">
      <formula>ISBLANK(E118)</formula>
    </cfRule>
  </conditionalFormatting>
  <conditionalFormatting sqref="E117">
    <cfRule type="expression" dxfId="4560" priority="515">
      <formula>ISBLANK(E117)</formula>
    </cfRule>
  </conditionalFormatting>
  <conditionalFormatting sqref="E123">
    <cfRule type="expression" dxfId="4559" priority="514">
      <formula>ISBLANK(E123)</formula>
    </cfRule>
  </conditionalFormatting>
  <conditionalFormatting sqref="E124">
    <cfRule type="expression" dxfId="4558" priority="513">
      <formula>ISBLANK(E124)</formula>
    </cfRule>
  </conditionalFormatting>
  <conditionalFormatting sqref="E172">
    <cfRule type="expression" dxfId="4557" priority="506">
      <formula>ISBLANK(E172)</formula>
    </cfRule>
  </conditionalFormatting>
  <conditionalFormatting sqref="E175">
    <cfRule type="expression" dxfId="4556" priority="505">
      <formula>ISBLANK(E175)</formula>
    </cfRule>
  </conditionalFormatting>
  <conditionalFormatting sqref="E181">
    <cfRule type="expression" dxfId="4555" priority="504">
      <formula>ISBLANK(E181)</formula>
    </cfRule>
  </conditionalFormatting>
  <conditionalFormatting sqref="E222 E219:E220">
    <cfRule type="expression" dxfId="4554" priority="503">
      <formula>ISBLANK(E219)</formula>
    </cfRule>
  </conditionalFormatting>
  <conditionalFormatting sqref="E223">
    <cfRule type="expression" dxfId="4553" priority="502">
      <formula>ISBLANK(E223)</formula>
    </cfRule>
  </conditionalFormatting>
  <conditionalFormatting sqref="E224">
    <cfRule type="expression" dxfId="4552" priority="501">
      <formula>ISBLANK(E224)</formula>
    </cfRule>
  </conditionalFormatting>
  <conditionalFormatting sqref="E225">
    <cfRule type="expression" dxfId="4551" priority="500">
      <formula>ISBLANK(E225)</formula>
    </cfRule>
  </conditionalFormatting>
  <conditionalFormatting sqref="E226">
    <cfRule type="expression" dxfId="4550" priority="499">
      <formula>ISBLANK(E226)</formula>
    </cfRule>
  </conditionalFormatting>
  <conditionalFormatting sqref="E227">
    <cfRule type="expression" dxfId="4549" priority="498">
      <formula>ISBLANK(E227)</formula>
    </cfRule>
  </conditionalFormatting>
  <conditionalFormatting sqref="E229">
    <cfRule type="expression" dxfId="4548" priority="497">
      <formula>ISBLANK(E229)</formula>
    </cfRule>
  </conditionalFormatting>
  <conditionalFormatting sqref="E228">
    <cfRule type="expression" dxfId="4547" priority="496">
      <formula>ISBLANK(E228)</formula>
    </cfRule>
  </conditionalFormatting>
  <conditionalFormatting sqref="E230">
    <cfRule type="expression" dxfId="4546" priority="495">
      <formula>ISBLANK(E230)</formula>
    </cfRule>
  </conditionalFormatting>
  <conditionalFormatting sqref="E231:E233">
    <cfRule type="expression" dxfId="4545" priority="494">
      <formula>ISBLANK(E231)</formula>
    </cfRule>
  </conditionalFormatting>
  <conditionalFormatting sqref="E217">
    <cfRule type="expression" dxfId="4544" priority="493">
      <formula>ISBLANK(E217)</formula>
    </cfRule>
  </conditionalFormatting>
  <conditionalFormatting sqref="E248:E251">
    <cfRule type="expression" dxfId="4543" priority="466">
      <formula>ISBLANK(E248)</formula>
    </cfRule>
  </conditionalFormatting>
  <conditionalFormatting sqref="E252:E257">
    <cfRule type="expression" dxfId="4542" priority="457">
      <formula>ISBLANK(E252)</formula>
    </cfRule>
  </conditionalFormatting>
  <conditionalFormatting sqref="E263">
    <cfRule type="expression" dxfId="4541" priority="434">
      <formula>ISBLANK(E263)</formula>
    </cfRule>
  </conditionalFormatting>
  <conditionalFormatting sqref="E264">
    <cfRule type="expression" dxfId="4540"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539" priority="244">
      <formula>ISBLANK(F2)</formula>
    </cfRule>
  </conditionalFormatting>
  <conditionalFormatting sqref="F10">
    <cfRule type="expression" dxfId="4538" priority="233">
      <formula>ISBLANK(F10)</formula>
    </cfRule>
  </conditionalFormatting>
  <conditionalFormatting sqref="F11">
    <cfRule type="expression" dxfId="4537" priority="232">
      <formula>ISBLANK(F11)</formula>
    </cfRule>
  </conditionalFormatting>
  <conditionalFormatting sqref="F19:F20">
    <cfRule type="expression" dxfId="4536" priority="225">
      <formula>ISBLANK(F19)</formula>
    </cfRule>
  </conditionalFormatting>
  <conditionalFormatting sqref="F21">
    <cfRule type="expression" dxfId="4535" priority="222">
      <formula>ISBLANK(F21)</formula>
    </cfRule>
  </conditionalFormatting>
  <conditionalFormatting sqref="F30">
    <cfRule type="expression" dxfId="4534" priority="209">
      <formula>ISBLANK(F30)</formula>
    </cfRule>
  </conditionalFormatting>
  <conditionalFormatting sqref="F32:F35">
    <cfRule type="expression" dxfId="4533" priority="204">
      <formula>ISBLANK(F32)</formula>
    </cfRule>
  </conditionalFormatting>
  <conditionalFormatting sqref="F55">
    <cfRule type="expression" dxfId="4532" priority="181">
      <formula>ISBLANK(F55)</formula>
    </cfRule>
  </conditionalFormatting>
  <conditionalFormatting sqref="F56">
    <cfRule type="expression" dxfId="4531" priority="180">
      <formula>ISBLANK(F56)</formula>
    </cfRule>
  </conditionalFormatting>
  <conditionalFormatting sqref="F65">
    <cfRule type="expression" dxfId="4530" priority="165">
      <formula>ISBLANK(F65)</formula>
    </cfRule>
  </conditionalFormatting>
  <conditionalFormatting sqref="F93">
    <cfRule type="expression" dxfId="4529" priority="156">
      <formula>ISBLANK(F93)</formula>
    </cfRule>
  </conditionalFormatting>
  <conditionalFormatting sqref="F103">
    <cfRule type="expression" dxfId="4528" priority="155">
      <formula>ISBLANK(F103)</formula>
    </cfRule>
  </conditionalFormatting>
  <conditionalFormatting sqref="F81">
    <cfRule type="expression" dxfId="4527" priority="154">
      <formula>ISBLANK(F81)</formula>
    </cfRule>
  </conditionalFormatting>
  <conditionalFormatting sqref="F89">
    <cfRule type="expression" dxfId="4526" priority="153">
      <formula>ISBLANK(F89)</formula>
    </cfRule>
  </conditionalFormatting>
  <conditionalFormatting sqref="F125">
    <cfRule type="expression" dxfId="4525" priority="136">
      <formula>ISBLANK(F125)</formula>
    </cfRule>
  </conditionalFormatting>
  <conditionalFormatting sqref="F118">
    <cfRule type="expression" dxfId="4524" priority="135">
      <formula>ISBLANK(F118)</formula>
    </cfRule>
  </conditionalFormatting>
  <conditionalFormatting sqref="F117">
    <cfRule type="expression" dxfId="4523" priority="134">
      <formula>ISBLANK(F117)</formula>
    </cfRule>
  </conditionalFormatting>
  <conditionalFormatting sqref="F123">
    <cfRule type="expression" dxfId="4522" priority="133">
      <formula>ISBLANK(F123)</formula>
    </cfRule>
  </conditionalFormatting>
  <conditionalFormatting sqref="F124">
    <cfRule type="expression" dxfId="4521" priority="132">
      <formula>ISBLANK(F124)</formula>
    </cfRule>
  </conditionalFormatting>
  <conditionalFormatting sqref="F222">
    <cfRule type="expression" dxfId="4520" priority="125">
      <formula>ISBLANK(F222)</formula>
    </cfRule>
  </conditionalFormatting>
  <conditionalFormatting sqref="F223">
    <cfRule type="expression" dxfId="4519" priority="124">
      <formula>ISBLANK(F223)</formula>
    </cfRule>
  </conditionalFormatting>
  <conditionalFormatting sqref="F224">
    <cfRule type="expression" dxfId="4518" priority="123">
      <formula>ISBLANK(F224)</formula>
    </cfRule>
  </conditionalFormatting>
  <conditionalFormatting sqref="F225">
    <cfRule type="expression" dxfId="4517" priority="122">
      <formula>ISBLANK(F225)</formula>
    </cfRule>
  </conditionalFormatting>
  <conditionalFormatting sqref="F226">
    <cfRule type="expression" dxfId="4516" priority="121">
      <formula>ISBLANK(F226)</formula>
    </cfRule>
  </conditionalFormatting>
  <conditionalFormatting sqref="F227">
    <cfRule type="expression" dxfId="4515" priority="120">
      <formula>ISBLANK(F227)</formula>
    </cfRule>
  </conditionalFormatting>
  <conditionalFormatting sqref="F229">
    <cfRule type="expression" dxfId="4514" priority="119">
      <formula>ISBLANK(F229)</formula>
    </cfRule>
  </conditionalFormatting>
  <conditionalFormatting sqref="F228">
    <cfRule type="expression" dxfId="4513" priority="118">
      <formula>ISBLANK(F228)</formula>
    </cfRule>
  </conditionalFormatting>
  <conditionalFormatting sqref="F230">
    <cfRule type="expression" dxfId="4512" priority="117">
      <formula>ISBLANK(F230)</formula>
    </cfRule>
  </conditionalFormatting>
  <conditionalFormatting sqref="F231:F233">
    <cfRule type="expression" dxfId="4511" priority="116">
      <formula>ISBLANK(F231)</formula>
    </cfRule>
  </conditionalFormatting>
  <conditionalFormatting sqref="F248:F251">
    <cfRule type="expression" dxfId="4510" priority="93">
      <formula>ISBLANK(F248)</formula>
    </cfRule>
  </conditionalFormatting>
  <conditionalFormatting sqref="F252:F257">
    <cfRule type="expression" dxfId="4509" priority="84">
      <formula>ISBLANK(F252)</formula>
    </cfRule>
  </conditionalFormatting>
  <conditionalFormatting sqref="F262">
    <cfRule type="expression" dxfId="4508" priority="71">
      <formula>ISBLANK(F262)</formula>
    </cfRule>
  </conditionalFormatting>
  <conditionalFormatting sqref="F264">
    <cfRule type="expression" dxfId="4507" priority="66">
      <formula>ISBLANK(F264)</formula>
    </cfRule>
  </conditionalFormatting>
  <conditionalFormatting sqref="V265:V267 V252:V262 V221 V234:V247 V119:V122 V126:V218 V116 V94:V102 V114 V82:V88 V90:V92 V104:V110 V66:V80 V57:V64 V36:V54 V32 V23:V29 V16:V19 V14 V12 V2:V9">
    <cfRule type="expression" dxfId="4506" priority="63">
      <formula>ISBLANK(V2)</formula>
    </cfRule>
  </conditionalFormatting>
  <conditionalFormatting sqref="V10">
    <cfRule type="expression" dxfId="4505" priority="62">
      <formula>ISBLANK(V10)</formula>
    </cfRule>
  </conditionalFormatting>
  <conditionalFormatting sqref="V11">
    <cfRule type="expression" dxfId="4504" priority="61">
      <formula>ISBLANK(V11)</formula>
    </cfRule>
  </conditionalFormatting>
  <conditionalFormatting sqref="V13">
    <cfRule type="expression" dxfId="4503" priority="60">
      <formula>ISBLANK(V13)</formula>
    </cfRule>
  </conditionalFormatting>
  <conditionalFormatting sqref="V15">
    <cfRule type="expression" dxfId="4502" priority="59">
      <formula>ISBLANK(V15)</formula>
    </cfRule>
  </conditionalFormatting>
  <conditionalFormatting sqref="V20">
    <cfRule type="expression" dxfId="4501" priority="58">
      <formula>ISBLANK(V20)</formula>
    </cfRule>
  </conditionalFormatting>
  <conditionalFormatting sqref="V22">
    <cfRule type="expression" dxfId="4500" priority="57">
      <formula>ISBLANK(V22)</formula>
    </cfRule>
  </conditionalFormatting>
  <conditionalFormatting sqref="V21">
    <cfRule type="expression" dxfId="4499" priority="56">
      <formula>ISBLANK(V21)</formula>
    </cfRule>
  </conditionalFormatting>
  <conditionalFormatting sqref="V30:V31">
    <cfRule type="expression" dxfId="4498" priority="55">
      <formula>ISBLANK(V30)</formula>
    </cfRule>
  </conditionalFormatting>
  <conditionalFormatting sqref="V33:V35">
    <cfRule type="expression" dxfId="4497" priority="54">
      <formula>ISBLANK(V33)</formula>
    </cfRule>
  </conditionalFormatting>
  <conditionalFormatting sqref="V55">
    <cfRule type="expression" dxfId="4496" priority="53">
      <formula>ISBLANK(V55)</formula>
    </cfRule>
  </conditionalFormatting>
  <conditionalFormatting sqref="V56">
    <cfRule type="expression" dxfId="4495" priority="52">
      <formula>ISBLANK(V56)</formula>
    </cfRule>
  </conditionalFormatting>
  <conditionalFormatting sqref="V65">
    <cfRule type="expression" dxfId="4494" priority="51">
      <formula>ISBLANK(V65)</formula>
    </cfRule>
  </conditionalFormatting>
  <conditionalFormatting sqref="V93">
    <cfRule type="expression" dxfId="4493" priority="50">
      <formula>ISBLANK(V93)</formula>
    </cfRule>
  </conditionalFormatting>
  <conditionalFormatting sqref="V103">
    <cfRule type="expression" dxfId="4492" priority="49">
      <formula>ISBLANK(V103)</formula>
    </cfRule>
  </conditionalFormatting>
  <conditionalFormatting sqref="V111:V113">
    <cfRule type="expression" dxfId="4491" priority="48">
      <formula>ISBLANK(V111)</formula>
    </cfRule>
  </conditionalFormatting>
  <conditionalFormatting sqref="V115">
    <cfRule type="expression" dxfId="4490" priority="47">
      <formula>ISBLANK(V115)</formula>
    </cfRule>
  </conditionalFormatting>
  <conditionalFormatting sqref="V81">
    <cfRule type="expression" dxfId="4489" priority="46">
      <formula>ISBLANK(V81)</formula>
    </cfRule>
  </conditionalFormatting>
  <conditionalFormatting sqref="V89">
    <cfRule type="expression" dxfId="4488" priority="45">
      <formula>ISBLANK(V89)</formula>
    </cfRule>
  </conditionalFormatting>
  <conditionalFormatting sqref="V125">
    <cfRule type="expression" dxfId="4487" priority="44">
      <formula>ISBLANK(V125)</formula>
    </cfRule>
  </conditionalFormatting>
  <conditionalFormatting sqref="V118">
    <cfRule type="expression" dxfId="4486" priority="43">
      <formula>ISBLANK(V118)</formula>
    </cfRule>
  </conditionalFormatting>
  <conditionalFormatting sqref="V117">
    <cfRule type="expression" dxfId="4485" priority="42">
      <formula>ISBLANK(V117)</formula>
    </cfRule>
  </conditionalFormatting>
  <conditionalFormatting sqref="V123">
    <cfRule type="expression" dxfId="4484" priority="41">
      <formula>ISBLANK(V123)</formula>
    </cfRule>
  </conditionalFormatting>
  <conditionalFormatting sqref="V124">
    <cfRule type="expression" dxfId="4483" priority="40">
      <formula>ISBLANK(V124)</formula>
    </cfRule>
  </conditionalFormatting>
  <conditionalFormatting sqref="V219">
    <cfRule type="expression" dxfId="4482" priority="39">
      <formula>ISBLANK(V219)</formula>
    </cfRule>
  </conditionalFormatting>
  <conditionalFormatting sqref="V226">
    <cfRule type="expression" dxfId="4481" priority="38">
      <formula>ISBLANK(V226)</formula>
    </cfRule>
  </conditionalFormatting>
  <conditionalFormatting sqref="V227">
    <cfRule type="expression" dxfId="4480" priority="37">
      <formula>ISBLANK(V227)</formula>
    </cfRule>
  </conditionalFormatting>
  <conditionalFormatting sqref="V225">
    <cfRule type="expression" dxfId="4479" priority="36">
      <formula>ISBLANK(V225)</formula>
    </cfRule>
  </conditionalFormatting>
  <conditionalFormatting sqref="V224">
    <cfRule type="expression" dxfId="4478" priority="35">
      <formula>ISBLANK(V224)</formula>
    </cfRule>
  </conditionalFormatting>
  <conditionalFormatting sqref="V223">
    <cfRule type="expression" dxfId="4477" priority="34">
      <formula>ISBLANK(V223)</formula>
    </cfRule>
  </conditionalFormatting>
  <conditionalFormatting sqref="V222">
    <cfRule type="expression" dxfId="4476" priority="33">
      <formula>ISBLANK(V222)</formula>
    </cfRule>
  </conditionalFormatting>
  <conditionalFormatting sqref="V220">
    <cfRule type="expression" dxfId="4475" priority="32">
      <formula>ISBLANK(V220)</formula>
    </cfRule>
  </conditionalFormatting>
  <conditionalFormatting sqref="V229">
    <cfRule type="expression" dxfId="4474" priority="31">
      <formula>ISBLANK(V229)</formula>
    </cfRule>
  </conditionalFormatting>
  <conditionalFormatting sqref="V228">
    <cfRule type="expression" dxfId="4473" priority="30">
      <formula>ISBLANK(V228)</formula>
    </cfRule>
  </conditionalFormatting>
  <conditionalFormatting sqref="V230">
    <cfRule type="expression" dxfId="4472" priority="29">
      <formula>ISBLANK(V230)</formula>
    </cfRule>
  </conditionalFormatting>
  <conditionalFormatting sqref="V231:V233">
    <cfRule type="expression" dxfId="4471" priority="28">
      <formula>ISBLANK(V231)</formula>
    </cfRule>
  </conditionalFormatting>
  <conditionalFormatting sqref="V248:V251">
    <cfRule type="expression" dxfId="4470" priority="27">
      <formula>ISBLANK(V248)</formula>
    </cfRule>
  </conditionalFormatting>
  <conditionalFormatting sqref="V252:V257">
    <cfRule type="expression" dxfId="4469" priority="26">
      <formula>ISBLANK(V252)</formula>
    </cfRule>
  </conditionalFormatting>
  <conditionalFormatting sqref="V258:V261">
    <cfRule type="expression" dxfId="4468" priority="25">
      <formula>ISBLANK(V258)</formula>
    </cfRule>
  </conditionalFormatting>
  <conditionalFormatting sqref="V263">
    <cfRule type="expression" dxfId="4467" priority="24">
      <formula>ISBLANK(V263)</formula>
    </cfRule>
  </conditionalFormatting>
  <conditionalFormatting sqref="V264">
    <cfRule type="expression" dxfId="4466" priority="23">
      <formula>ISBLANK(V264)</formula>
    </cfRule>
  </conditionalFormatting>
  <conditionalFormatting sqref="BB731">
    <cfRule type="duplicateValues" dxfId="4465" priority="22"/>
  </conditionalFormatting>
  <conditionalFormatting sqref="BB732">
    <cfRule type="duplicateValues" dxfId="4464" priority="21"/>
  </conditionalFormatting>
  <conditionalFormatting sqref="BB733">
    <cfRule type="duplicateValues" dxfId="4463" priority="20"/>
  </conditionalFormatting>
  <conditionalFormatting sqref="BB725">
    <cfRule type="duplicateValues" dxfId="4462" priority="19"/>
  </conditionalFormatting>
  <conditionalFormatting sqref="BB726">
    <cfRule type="duplicateValues" dxfId="4461" priority="18"/>
  </conditionalFormatting>
  <conditionalFormatting sqref="BB727">
    <cfRule type="duplicateValues" dxfId="4460" priority="17"/>
  </conditionalFormatting>
  <conditionalFormatting sqref="BB734:BB773">
    <cfRule type="duplicateValues" dxfId="4459" priority="16"/>
  </conditionalFormatting>
  <conditionalFormatting sqref="BD734:BD753">
    <cfRule type="expression" dxfId="4458" priority="15">
      <formula>ISBLANK(BD734)</formula>
    </cfRule>
  </conditionalFormatting>
  <conditionalFormatting sqref="BD754:BD773">
    <cfRule type="expression" dxfId="4457" priority="14">
      <formula>ISBLANK(BD754)</formula>
    </cfRule>
  </conditionalFormatting>
  <conditionalFormatting sqref="BD853:BD872">
    <cfRule type="expression" dxfId="4456" priority="3">
      <formula>ISBLANK(BD853)</formula>
    </cfRule>
  </conditionalFormatting>
  <conditionalFormatting sqref="BD873:BD892">
    <cfRule type="expression" dxfId="4455" priority="2">
      <formula>ISBLANK(BD873)</formula>
    </cfRule>
  </conditionalFormatting>
  <conditionalFormatting sqref="BB774:BB813">
    <cfRule type="duplicateValues" dxfId="4454" priority="10"/>
  </conditionalFormatting>
  <conditionalFormatting sqref="BD774:BD793">
    <cfRule type="expression" dxfId="4453" priority="9">
      <formula>ISBLANK(BD774)</formula>
    </cfRule>
  </conditionalFormatting>
  <conditionalFormatting sqref="BD794:BD813">
    <cfRule type="expression" dxfId="4452" priority="8">
      <formula>ISBLANK(BD794)</formula>
    </cfRule>
  </conditionalFormatting>
  <conditionalFormatting sqref="BB814:BB833">
    <cfRule type="duplicateValues" dxfId="4451" priority="7"/>
  </conditionalFormatting>
  <conditionalFormatting sqref="BD814:BD833">
    <cfRule type="expression" dxfId="4450" priority="6">
      <formula>ISBLANK(BD814)</formula>
    </cfRule>
  </conditionalFormatting>
  <conditionalFormatting sqref="BB853:BB892">
    <cfRule type="duplicateValues" dxfId="4449" priority="5"/>
  </conditionalFormatting>
  <conditionalFormatting sqref="BB893:BB912">
    <cfRule type="duplicateValues" dxfId="4448" priority="4"/>
  </conditionalFormatting>
  <conditionalFormatting sqref="BD893:BD912">
    <cfRule type="expression" dxfId="4447"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75" t="s">
        <v>2766</v>
      </c>
      <c r="B1" s="476"/>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4121" priority="2">
      <formula>O2 &gt; O2</formula>
    </cfRule>
    <cfRule type="expression" dxfId="4120" priority="3">
      <formula>O2 &lt; O2</formula>
    </cfRule>
  </conditionalFormatting>
  <conditionalFormatting sqref="A3:V113">
    <cfRule type="expression" dxfId="4119"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A1:AJ311"/>
  <sheetViews>
    <sheetView topLeftCell="B78" workbookViewId="0">
      <selection activeCell="F250" sqref="D84:F250"/>
    </sheetView>
  </sheetViews>
  <sheetFormatPr defaultRowHeight="14.5" x14ac:dyDescent="0.35"/>
  <cols>
    <col min="1" max="36" width="20.6328125" customWidth="1"/>
  </cols>
  <sheetData>
    <row r="1" spans="1:36" x14ac:dyDescent="0.35">
      <c r="A1" s="167" t="s">
        <v>11283</v>
      </c>
      <c r="B1" s="167" t="s">
        <v>11285</v>
      </c>
      <c r="C1" s="167" t="s">
        <v>11286</v>
      </c>
      <c r="D1" s="167" t="s">
        <v>11287</v>
      </c>
      <c r="E1" s="167" t="s">
        <v>11288</v>
      </c>
      <c r="F1" s="167" t="s">
        <v>11289</v>
      </c>
      <c r="G1" s="167" t="s">
        <v>11292</v>
      </c>
      <c r="H1" s="167" t="s">
        <v>11291</v>
      </c>
      <c r="I1" s="167" t="s">
        <v>11293</v>
      </c>
      <c r="J1" s="167" t="s">
        <v>11294</v>
      </c>
      <c r="K1" s="167" t="s">
        <v>11295</v>
      </c>
      <c r="L1" s="167" t="s">
        <v>11290</v>
      </c>
      <c r="M1" s="167" t="s">
        <v>11296</v>
      </c>
      <c r="N1" s="167" t="s">
        <v>11297</v>
      </c>
      <c r="O1" s="167" t="s">
        <v>11298</v>
      </c>
      <c r="P1" s="167" t="s">
        <v>11299</v>
      </c>
      <c r="Q1" s="167" t="s">
        <v>11300</v>
      </c>
      <c r="R1" s="167" t="s">
        <v>11301</v>
      </c>
      <c r="S1" s="167" t="s">
        <v>11302</v>
      </c>
      <c r="T1" s="167" t="s">
        <v>11303</v>
      </c>
      <c r="U1" s="167" t="s">
        <v>11304</v>
      </c>
      <c r="V1" s="167" t="s">
        <v>11305</v>
      </c>
      <c r="W1" s="167" t="s">
        <v>11306</v>
      </c>
      <c r="X1" s="167" t="s">
        <v>11307</v>
      </c>
      <c r="Y1" s="167" t="s">
        <v>11308</v>
      </c>
      <c r="Z1" s="167" t="s">
        <v>11309</v>
      </c>
      <c r="AA1" s="167" t="s">
        <v>11310</v>
      </c>
      <c r="AB1" s="167" t="s">
        <v>11311</v>
      </c>
      <c r="AC1" s="167" t="s">
        <v>11312</v>
      </c>
      <c r="AD1" s="167" t="s">
        <v>11313</v>
      </c>
      <c r="AE1" s="167" t="s">
        <v>11314</v>
      </c>
      <c r="AF1" s="167" t="s">
        <v>11315</v>
      </c>
      <c r="AG1" s="167" t="s">
        <v>11316</v>
      </c>
      <c r="AH1" s="167" t="s">
        <v>11317</v>
      </c>
      <c r="AI1" s="167" t="s">
        <v>11318</v>
      </c>
      <c r="AJ1" s="167" t="s">
        <v>11319</v>
      </c>
    </row>
    <row r="2" spans="1:36" x14ac:dyDescent="0.35">
      <c r="G2" t="s">
        <v>11320</v>
      </c>
      <c r="I2" t="s">
        <v>11324</v>
      </c>
    </row>
    <row r="3" spans="1:36" x14ac:dyDescent="0.35">
      <c r="G3" t="s">
        <v>11321</v>
      </c>
      <c r="I3" t="s">
        <v>11325</v>
      </c>
    </row>
    <row r="4" spans="1:36" x14ac:dyDescent="0.35">
      <c r="G4" t="s">
        <v>11322</v>
      </c>
      <c r="I4" t="s">
        <v>11322</v>
      </c>
    </row>
    <row r="5" spans="1:36" x14ac:dyDescent="0.35">
      <c r="G5" t="s">
        <v>11323</v>
      </c>
      <c r="I5" t="s">
        <v>11326</v>
      </c>
    </row>
    <row r="14" spans="1:36" x14ac:dyDescent="0.35">
      <c r="C14">
        <v>1904</v>
      </c>
      <c r="D14">
        <v>748</v>
      </c>
    </row>
    <row r="15" spans="1:36" x14ac:dyDescent="0.35">
      <c r="C15">
        <v>1902</v>
      </c>
      <c r="D15">
        <v>746</v>
      </c>
    </row>
    <row r="16" spans="1:36" x14ac:dyDescent="0.35">
      <c r="C16">
        <v>1898</v>
      </c>
      <c r="D16">
        <v>733</v>
      </c>
    </row>
    <row r="17" spans="3:4" x14ac:dyDescent="0.35">
      <c r="C17">
        <v>1895</v>
      </c>
      <c r="D17">
        <v>729</v>
      </c>
    </row>
    <row r="83" spans="4:7" x14ac:dyDescent="0.35">
      <c r="D83" s="167" t="s">
        <v>5127</v>
      </c>
      <c r="E83" s="167" t="s">
        <v>5526</v>
      </c>
      <c r="F83" s="167" t="s">
        <v>7342</v>
      </c>
      <c r="G83" t="s">
        <v>7343</v>
      </c>
    </row>
    <row r="84" spans="4:7" x14ac:dyDescent="0.35">
      <c r="D84" t="s">
        <v>11562</v>
      </c>
      <c r="G84">
        <v>1</v>
      </c>
    </row>
    <row r="85" spans="4:7" x14ac:dyDescent="0.35">
      <c r="E85" t="s">
        <v>11698</v>
      </c>
      <c r="G85">
        <v>2</v>
      </c>
    </row>
    <row r="86" spans="4:7" x14ac:dyDescent="0.35">
      <c r="F86" t="s">
        <v>11736</v>
      </c>
      <c r="G86">
        <v>3</v>
      </c>
    </row>
    <row r="87" spans="4:7" x14ac:dyDescent="0.35">
      <c r="F87" t="s">
        <v>11737</v>
      </c>
      <c r="G87" s="167">
        <v>4</v>
      </c>
    </row>
    <row r="88" spans="4:7" x14ac:dyDescent="0.35">
      <c r="E88" t="s">
        <v>11564</v>
      </c>
      <c r="G88" s="167">
        <v>5</v>
      </c>
    </row>
    <row r="89" spans="4:7" x14ac:dyDescent="0.35">
      <c r="E89" t="s">
        <v>11699</v>
      </c>
      <c r="G89" s="167">
        <v>6</v>
      </c>
    </row>
    <row r="90" spans="4:7" x14ac:dyDescent="0.35">
      <c r="F90" t="s">
        <v>11738</v>
      </c>
      <c r="G90" s="167">
        <v>7</v>
      </c>
    </row>
    <row r="91" spans="4:7" x14ac:dyDescent="0.35">
      <c r="F91" t="s">
        <v>11739</v>
      </c>
      <c r="G91" s="167">
        <v>8</v>
      </c>
    </row>
    <row r="92" spans="4:7" x14ac:dyDescent="0.35">
      <c r="E92" t="s">
        <v>11564</v>
      </c>
      <c r="G92" s="167">
        <v>9</v>
      </c>
    </row>
    <row r="93" spans="4:7" x14ac:dyDescent="0.35">
      <c r="E93" t="s">
        <v>11700</v>
      </c>
      <c r="G93" s="167">
        <v>10</v>
      </c>
    </row>
    <row r="94" spans="4:7" x14ac:dyDescent="0.35">
      <c r="F94" t="s">
        <v>11740</v>
      </c>
      <c r="G94" s="167">
        <v>11</v>
      </c>
    </row>
    <row r="95" spans="4:7" x14ac:dyDescent="0.35">
      <c r="F95" t="s">
        <v>11741</v>
      </c>
      <c r="G95" s="167">
        <v>12</v>
      </c>
    </row>
    <row r="96" spans="4:7" x14ac:dyDescent="0.35">
      <c r="E96" t="s">
        <v>11564</v>
      </c>
      <c r="G96" s="167">
        <v>13</v>
      </c>
    </row>
    <row r="97" spans="5:7" x14ac:dyDescent="0.35">
      <c r="E97" t="s">
        <v>11701</v>
      </c>
      <c r="G97" s="167">
        <v>14</v>
      </c>
    </row>
    <row r="98" spans="5:7" x14ac:dyDescent="0.35">
      <c r="F98" t="s">
        <v>11742</v>
      </c>
      <c r="G98" s="167">
        <v>15</v>
      </c>
    </row>
    <row r="99" spans="5:7" x14ac:dyDescent="0.35">
      <c r="F99" t="s">
        <v>11739</v>
      </c>
      <c r="G99" s="167">
        <v>16</v>
      </c>
    </row>
    <row r="100" spans="5:7" x14ac:dyDescent="0.35">
      <c r="E100" t="s">
        <v>11564</v>
      </c>
      <c r="G100" s="167">
        <v>17</v>
      </c>
    </row>
    <row r="101" spans="5:7" x14ac:dyDescent="0.35">
      <c r="E101" t="s">
        <v>11702</v>
      </c>
      <c r="G101" s="167">
        <v>18</v>
      </c>
    </row>
    <row r="102" spans="5:7" x14ac:dyDescent="0.35">
      <c r="F102" t="s">
        <v>11743</v>
      </c>
      <c r="G102" s="167">
        <v>19</v>
      </c>
    </row>
    <row r="103" spans="5:7" x14ac:dyDescent="0.35">
      <c r="F103" t="s">
        <v>11744</v>
      </c>
      <c r="G103" s="167">
        <v>20</v>
      </c>
    </row>
    <row r="104" spans="5:7" x14ac:dyDescent="0.35">
      <c r="E104" t="s">
        <v>11564</v>
      </c>
      <c r="G104" s="167">
        <v>21</v>
      </c>
    </row>
    <row r="105" spans="5:7" x14ac:dyDescent="0.35">
      <c r="E105" t="s">
        <v>11703</v>
      </c>
      <c r="G105" s="167">
        <v>22</v>
      </c>
    </row>
    <row r="106" spans="5:7" x14ac:dyDescent="0.35">
      <c r="F106" t="s">
        <v>11745</v>
      </c>
      <c r="G106" s="167">
        <v>23</v>
      </c>
    </row>
    <row r="107" spans="5:7" x14ac:dyDescent="0.35">
      <c r="F107" t="s">
        <v>11746</v>
      </c>
      <c r="G107" s="167">
        <v>24</v>
      </c>
    </row>
    <row r="108" spans="5:7" x14ac:dyDescent="0.35">
      <c r="E108" t="s">
        <v>11564</v>
      </c>
      <c r="G108" s="167">
        <v>25</v>
      </c>
    </row>
    <row r="109" spans="5:7" x14ac:dyDescent="0.35">
      <c r="E109" t="s">
        <v>11704</v>
      </c>
      <c r="G109" s="167">
        <v>26</v>
      </c>
    </row>
    <row r="110" spans="5:7" x14ac:dyDescent="0.35">
      <c r="F110" t="s">
        <v>11747</v>
      </c>
      <c r="G110" s="167">
        <v>27</v>
      </c>
    </row>
    <row r="111" spans="5:7" x14ac:dyDescent="0.35">
      <c r="F111" t="s">
        <v>11748</v>
      </c>
      <c r="G111" s="167">
        <v>28</v>
      </c>
    </row>
    <row r="112" spans="5:7" x14ac:dyDescent="0.35">
      <c r="E112" t="s">
        <v>11564</v>
      </c>
      <c r="G112" s="167">
        <v>29</v>
      </c>
    </row>
    <row r="113" spans="5:7" x14ac:dyDescent="0.35">
      <c r="E113" t="s">
        <v>11705</v>
      </c>
      <c r="G113" s="167">
        <v>30</v>
      </c>
    </row>
    <row r="114" spans="5:7" x14ac:dyDescent="0.35">
      <c r="F114" t="s">
        <v>11749</v>
      </c>
      <c r="G114" s="167">
        <v>31</v>
      </c>
    </row>
    <row r="115" spans="5:7" x14ac:dyDescent="0.35">
      <c r="F115" t="s">
        <v>11750</v>
      </c>
      <c r="G115" s="167">
        <v>32</v>
      </c>
    </row>
    <row r="116" spans="5:7" x14ac:dyDescent="0.35">
      <c r="E116" t="s">
        <v>11564</v>
      </c>
      <c r="G116" s="167">
        <v>33</v>
      </c>
    </row>
    <row r="117" spans="5:7" x14ac:dyDescent="0.35">
      <c r="E117" t="s">
        <v>11706</v>
      </c>
      <c r="G117" s="167">
        <v>34</v>
      </c>
    </row>
    <row r="118" spans="5:7" x14ac:dyDescent="0.35">
      <c r="F118" t="s">
        <v>11751</v>
      </c>
      <c r="G118" s="167">
        <v>35</v>
      </c>
    </row>
    <row r="119" spans="5:7" x14ac:dyDescent="0.35">
      <c r="F119" t="s">
        <v>11752</v>
      </c>
      <c r="G119" s="167">
        <v>36</v>
      </c>
    </row>
    <row r="120" spans="5:7" x14ac:dyDescent="0.35">
      <c r="E120" t="s">
        <v>11564</v>
      </c>
      <c r="G120" s="167">
        <v>37</v>
      </c>
    </row>
    <row r="121" spans="5:7" x14ac:dyDescent="0.35">
      <c r="E121" t="s">
        <v>11707</v>
      </c>
      <c r="G121" s="167">
        <v>38</v>
      </c>
    </row>
    <row r="122" spans="5:7" x14ac:dyDescent="0.35">
      <c r="F122" t="s">
        <v>11753</v>
      </c>
      <c r="G122" s="167">
        <v>39</v>
      </c>
    </row>
    <row r="123" spans="5:7" x14ac:dyDescent="0.35">
      <c r="F123" t="s">
        <v>11754</v>
      </c>
      <c r="G123" s="167">
        <v>40</v>
      </c>
    </row>
    <row r="124" spans="5:7" x14ac:dyDescent="0.35">
      <c r="E124" t="s">
        <v>11564</v>
      </c>
      <c r="G124" s="167">
        <v>41</v>
      </c>
    </row>
    <row r="125" spans="5:7" x14ac:dyDescent="0.35">
      <c r="E125" t="s">
        <v>11708</v>
      </c>
      <c r="G125" s="167">
        <v>42</v>
      </c>
    </row>
    <row r="126" spans="5:7" x14ac:dyDescent="0.35">
      <c r="F126" t="s">
        <v>11755</v>
      </c>
      <c r="G126" s="167">
        <v>43</v>
      </c>
    </row>
    <row r="127" spans="5:7" x14ac:dyDescent="0.35">
      <c r="F127" t="s">
        <v>11756</v>
      </c>
      <c r="G127" s="167">
        <v>44</v>
      </c>
    </row>
    <row r="128" spans="5:7" x14ac:dyDescent="0.35">
      <c r="E128" t="s">
        <v>11564</v>
      </c>
      <c r="G128" s="167">
        <v>45</v>
      </c>
    </row>
    <row r="129" spans="5:7" x14ac:dyDescent="0.35">
      <c r="E129" t="s">
        <v>11709</v>
      </c>
      <c r="G129" s="167">
        <v>46</v>
      </c>
    </row>
    <row r="130" spans="5:7" x14ac:dyDescent="0.35">
      <c r="F130" t="s">
        <v>11757</v>
      </c>
      <c r="G130" s="167">
        <v>47</v>
      </c>
    </row>
    <row r="131" spans="5:7" x14ac:dyDescent="0.35">
      <c r="F131" t="s">
        <v>11758</v>
      </c>
      <c r="G131" s="167">
        <v>48</v>
      </c>
    </row>
    <row r="132" spans="5:7" x14ac:dyDescent="0.35">
      <c r="E132" t="s">
        <v>11564</v>
      </c>
      <c r="G132" s="167">
        <v>49</v>
      </c>
    </row>
    <row r="133" spans="5:7" x14ac:dyDescent="0.35">
      <c r="E133" t="s">
        <v>11710</v>
      </c>
      <c r="G133" s="167">
        <v>50</v>
      </c>
    </row>
    <row r="134" spans="5:7" x14ac:dyDescent="0.35">
      <c r="F134" t="s">
        <v>11759</v>
      </c>
      <c r="G134" s="167">
        <v>51</v>
      </c>
    </row>
    <row r="135" spans="5:7" x14ac:dyDescent="0.35">
      <c r="F135" t="s">
        <v>11760</v>
      </c>
      <c r="G135" s="167">
        <v>52</v>
      </c>
    </row>
    <row r="136" spans="5:7" x14ac:dyDescent="0.35">
      <c r="E136" t="s">
        <v>11564</v>
      </c>
      <c r="G136" s="167">
        <v>53</v>
      </c>
    </row>
    <row r="137" spans="5:7" x14ac:dyDescent="0.35">
      <c r="E137" t="s">
        <v>11711</v>
      </c>
      <c r="G137" s="167">
        <v>54</v>
      </c>
    </row>
    <row r="138" spans="5:7" x14ac:dyDescent="0.35">
      <c r="F138" t="s">
        <v>11761</v>
      </c>
      <c r="G138" s="167">
        <v>55</v>
      </c>
    </row>
    <row r="139" spans="5:7" x14ac:dyDescent="0.35">
      <c r="F139" t="s">
        <v>11762</v>
      </c>
      <c r="G139" s="167">
        <v>56</v>
      </c>
    </row>
    <row r="140" spans="5:7" x14ac:dyDescent="0.35">
      <c r="E140" t="s">
        <v>11564</v>
      </c>
      <c r="G140" s="167">
        <v>57</v>
      </c>
    </row>
    <row r="141" spans="5:7" x14ac:dyDescent="0.35">
      <c r="E141" t="s">
        <v>11712</v>
      </c>
      <c r="G141" s="167">
        <v>58</v>
      </c>
    </row>
    <row r="142" spans="5:7" x14ac:dyDescent="0.35">
      <c r="F142" t="s">
        <v>11763</v>
      </c>
      <c r="G142" s="167">
        <v>59</v>
      </c>
    </row>
    <row r="143" spans="5:7" x14ac:dyDescent="0.35">
      <c r="F143" t="s">
        <v>11764</v>
      </c>
      <c r="G143" s="167">
        <v>60</v>
      </c>
    </row>
    <row r="144" spans="5:7" x14ac:dyDescent="0.35">
      <c r="E144" t="s">
        <v>11564</v>
      </c>
      <c r="G144" s="167">
        <v>61</v>
      </c>
    </row>
    <row r="145" spans="5:7" x14ac:dyDescent="0.35">
      <c r="E145" t="s">
        <v>11713</v>
      </c>
      <c r="G145" s="167">
        <v>62</v>
      </c>
    </row>
    <row r="146" spans="5:7" x14ac:dyDescent="0.35">
      <c r="F146" t="s">
        <v>11765</v>
      </c>
      <c r="G146" s="167">
        <v>63</v>
      </c>
    </row>
    <row r="147" spans="5:7" x14ac:dyDescent="0.35">
      <c r="F147" t="s">
        <v>11766</v>
      </c>
      <c r="G147" s="167">
        <v>64</v>
      </c>
    </row>
    <row r="148" spans="5:7" x14ac:dyDescent="0.35">
      <c r="E148" t="s">
        <v>11564</v>
      </c>
      <c r="G148" s="167">
        <v>65</v>
      </c>
    </row>
    <row r="149" spans="5:7" x14ac:dyDescent="0.35">
      <c r="E149" t="s">
        <v>11714</v>
      </c>
      <c r="G149" s="167">
        <v>66</v>
      </c>
    </row>
    <row r="150" spans="5:7" x14ac:dyDescent="0.35">
      <c r="F150" t="s">
        <v>11767</v>
      </c>
      <c r="G150" s="167">
        <v>67</v>
      </c>
    </row>
    <row r="151" spans="5:7" x14ac:dyDescent="0.35">
      <c r="F151" t="s">
        <v>11768</v>
      </c>
      <c r="G151" s="167">
        <v>68</v>
      </c>
    </row>
    <row r="152" spans="5:7" x14ac:dyDescent="0.35">
      <c r="E152" t="s">
        <v>11564</v>
      </c>
      <c r="G152" s="167">
        <v>69</v>
      </c>
    </row>
    <row r="153" spans="5:7" x14ac:dyDescent="0.35">
      <c r="E153" t="s">
        <v>11715</v>
      </c>
      <c r="G153" s="167">
        <v>70</v>
      </c>
    </row>
    <row r="154" spans="5:7" x14ac:dyDescent="0.35">
      <c r="F154" t="s">
        <v>11769</v>
      </c>
      <c r="G154" s="167">
        <v>71</v>
      </c>
    </row>
    <row r="155" spans="5:7" x14ac:dyDescent="0.35">
      <c r="F155" t="s">
        <v>11770</v>
      </c>
      <c r="G155" s="167">
        <v>72</v>
      </c>
    </row>
    <row r="156" spans="5:7" x14ac:dyDescent="0.35">
      <c r="E156" t="s">
        <v>11564</v>
      </c>
      <c r="G156" s="167">
        <v>73</v>
      </c>
    </row>
    <row r="157" spans="5:7" x14ac:dyDescent="0.35">
      <c r="E157" t="s">
        <v>11716</v>
      </c>
      <c r="G157" s="167">
        <v>74</v>
      </c>
    </row>
    <row r="158" spans="5:7" x14ac:dyDescent="0.35">
      <c r="F158" t="s">
        <v>11771</v>
      </c>
      <c r="G158" s="167">
        <v>75</v>
      </c>
    </row>
    <row r="159" spans="5:7" x14ac:dyDescent="0.35">
      <c r="F159" t="s">
        <v>11772</v>
      </c>
      <c r="G159" s="167">
        <v>76</v>
      </c>
    </row>
    <row r="160" spans="5:7" x14ac:dyDescent="0.35">
      <c r="E160" t="s">
        <v>11564</v>
      </c>
      <c r="G160" s="167">
        <v>77</v>
      </c>
    </row>
    <row r="161" spans="5:7" x14ac:dyDescent="0.35">
      <c r="E161" t="s">
        <v>11717</v>
      </c>
      <c r="G161" s="167">
        <v>78</v>
      </c>
    </row>
    <row r="162" spans="5:7" x14ac:dyDescent="0.35">
      <c r="F162" t="s">
        <v>11773</v>
      </c>
      <c r="G162" s="167">
        <v>79</v>
      </c>
    </row>
    <row r="163" spans="5:7" x14ac:dyDescent="0.35">
      <c r="F163" t="s">
        <v>11774</v>
      </c>
      <c r="G163" s="167">
        <v>80</v>
      </c>
    </row>
    <row r="164" spans="5:7" x14ac:dyDescent="0.35">
      <c r="E164" t="s">
        <v>11564</v>
      </c>
      <c r="G164" s="167">
        <v>81</v>
      </c>
    </row>
    <row r="165" spans="5:7" x14ac:dyDescent="0.35">
      <c r="E165" t="s">
        <v>11718</v>
      </c>
      <c r="G165" s="167">
        <v>82</v>
      </c>
    </row>
    <row r="166" spans="5:7" x14ac:dyDescent="0.35">
      <c r="F166" t="s">
        <v>11775</v>
      </c>
      <c r="G166" s="167">
        <v>83</v>
      </c>
    </row>
    <row r="167" spans="5:7" x14ac:dyDescent="0.35">
      <c r="F167" t="s">
        <v>11776</v>
      </c>
      <c r="G167" s="167">
        <v>84</v>
      </c>
    </row>
    <row r="168" spans="5:7" x14ac:dyDescent="0.35">
      <c r="E168" t="s">
        <v>11564</v>
      </c>
      <c r="G168" s="167">
        <v>85</v>
      </c>
    </row>
    <row r="169" spans="5:7" x14ac:dyDescent="0.35">
      <c r="E169" t="s">
        <v>11719</v>
      </c>
      <c r="G169" s="167">
        <v>86</v>
      </c>
    </row>
    <row r="170" spans="5:7" x14ac:dyDescent="0.35">
      <c r="F170" t="s">
        <v>11777</v>
      </c>
      <c r="G170" s="167">
        <v>87</v>
      </c>
    </row>
    <row r="171" spans="5:7" x14ac:dyDescent="0.35">
      <c r="F171" t="s">
        <v>11778</v>
      </c>
      <c r="G171" s="167">
        <v>88</v>
      </c>
    </row>
    <row r="172" spans="5:7" x14ac:dyDescent="0.35">
      <c r="E172" t="s">
        <v>11564</v>
      </c>
      <c r="G172" s="167">
        <v>89</v>
      </c>
    </row>
    <row r="173" spans="5:7" x14ac:dyDescent="0.35">
      <c r="E173" t="s">
        <v>11720</v>
      </c>
      <c r="G173" s="167">
        <v>90</v>
      </c>
    </row>
    <row r="174" spans="5:7" x14ac:dyDescent="0.35">
      <c r="F174" t="s">
        <v>11779</v>
      </c>
      <c r="G174" s="167">
        <v>91</v>
      </c>
    </row>
    <row r="175" spans="5:7" x14ac:dyDescent="0.35">
      <c r="F175" t="s">
        <v>11780</v>
      </c>
      <c r="G175" s="167">
        <v>92</v>
      </c>
    </row>
    <row r="176" spans="5:7" x14ac:dyDescent="0.35">
      <c r="E176" t="s">
        <v>11564</v>
      </c>
      <c r="G176" s="167">
        <v>93</v>
      </c>
    </row>
    <row r="177" spans="5:7" x14ac:dyDescent="0.35">
      <c r="E177" t="s">
        <v>11721</v>
      </c>
      <c r="G177" s="167">
        <v>94</v>
      </c>
    </row>
    <row r="178" spans="5:7" x14ac:dyDescent="0.35">
      <c r="F178" t="s">
        <v>11781</v>
      </c>
      <c r="G178" s="167">
        <v>95</v>
      </c>
    </row>
    <row r="179" spans="5:7" x14ac:dyDescent="0.35">
      <c r="F179" t="s">
        <v>11782</v>
      </c>
      <c r="G179" s="167">
        <v>96</v>
      </c>
    </row>
    <row r="180" spans="5:7" x14ac:dyDescent="0.35">
      <c r="E180" t="s">
        <v>11564</v>
      </c>
      <c r="G180" s="167">
        <v>97</v>
      </c>
    </row>
    <row r="181" spans="5:7" x14ac:dyDescent="0.35">
      <c r="E181" t="s">
        <v>11722</v>
      </c>
      <c r="G181" s="167">
        <v>98</v>
      </c>
    </row>
    <row r="182" spans="5:7" x14ac:dyDescent="0.35">
      <c r="F182" t="s">
        <v>11783</v>
      </c>
      <c r="G182" s="167">
        <v>99</v>
      </c>
    </row>
    <row r="183" spans="5:7" x14ac:dyDescent="0.35">
      <c r="F183" t="s">
        <v>11762</v>
      </c>
      <c r="G183" s="167">
        <v>100</v>
      </c>
    </row>
    <row r="184" spans="5:7" x14ac:dyDescent="0.35">
      <c r="E184" t="s">
        <v>11564</v>
      </c>
      <c r="G184" s="167">
        <v>101</v>
      </c>
    </row>
    <row r="185" spans="5:7" x14ac:dyDescent="0.35">
      <c r="E185" t="s">
        <v>11723</v>
      </c>
      <c r="G185" s="167">
        <v>102</v>
      </c>
    </row>
    <row r="186" spans="5:7" x14ac:dyDescent="0.35">
      <c r="F186" t="s">
        <v>11784</v>
      </c>
      <c r="G186" s="167">
        <v>103</v>
      </c>
    </row>
    <row r="187" spans="5:7" x14ac:dyDescent="0.35">
      <c r="F187" t="s">
        <v>11785</v>
      </c>
      <c r="G187" s="167">
        <v>104</v>
      </c>
    </row>
    <row r="188" spans="5:7" x14ac:dyDescent="0.35">
      <c r="E188" t="s">
        <v>11564</v>
      </c>
      <c r="G188" s="167">
        <v>105</v>
      </c>
    </row>
    <row r="189" spans="5:7" x14ac:dyDescent="0.35">
      <c r="E189" t="s">
        <v>11724</v>
      </c>
      <c r="G189" s="167">
        <v>106</v>
      </c>
    </row>
    <row r="190" spans="5:7" x14ac:dyDescent="0.35">
      <c r="F190" t="s">
        <v>11786</v>
      </c>
      <c r="G190" s="167">
        <v>107</v>
      </c>
    </row>
    <row r="191" spans="5:7" x14ac:dyDescent="0.35">
      <c r="F191" t="s">
        <v>11787</v>
      </c>
      <c r="G191" s="167">
        <v>108</v>
      </c>
    </row>
    <row r="192" spans="5:7" x14ac:dyDescent="0.35">
      <c r="E192" t="s">
        <v>11564</v>
      </c>
      <c r="G192" s="167">
        <v>109</v>
      </c>
    </row>
    <row r="193" spans="5:7" x14ac:dyDescent="0.35">
      <c r="G193" s="167">
        <v>110</v>
      </c>
    </row>
    <row r="194" spans="5:7" x14ac:dyDescent="0.35">
      <c r="E194" t="s">
        <v>11725</v>
      </c>
      <c r="G194" s="167">
        <v>111</v>
      </c>
    </row>
    <row r="195" spans="5:7" x14ac:dyDescent="0.35">
      <c r="F195" t="s">
        <v>11788</v>
      </c>
      <c r="G195" s="167">
        <v>112</v>
      </c>
    </row>
    <row r="196" spans="5:7" x14ac:dyDescent="0.35">
      <c r="F196" t="s">
        <v>11789</v>
      </c>
      <c r="G196" s="167">
        <v>113</v>
      </c>
    </row>
    <row r="197" spans="5:7" x14ac:dyDescent="0.35">
      <c r="F197" t="s">
        <v>11790</v>
      </c>
      <c r="G197" s="167">
        <v>114</v>
      </c>
    </row>
    <row r="198" spans="5:7" x14ac:dyDescent="0.35">
      <c r="E198" t="s">
        <v>11564</v>
      </c>
      <c r="G198" s="167">
        <v>115</v>
      </c>
    </row>
    <row r="199" spans="5:7" x14ac:dyDescent="0.35">
      <c r="E199" t="s">
        <v>11726</v>
      </c>
      <c r="G199" s="167">
        <v>116</v>
      </c>
    </row>
    <row r="200" spans="5:7" x14ac:dyDescent="0.35">
      <c r="F200" t="s">
        <v>11791</v>
      </c>
      <c r="G200" s="167">
        <v>117</v>
      </c>
    </row>
    <row r="201" spans="5:7" x14ac:dyDescent="0.35">
      <c r="F201" t="s">
        <v>11792</v>
      </c>
      <c r="G201" s="167">
        <v>118</v>
      </c>
    </row>
    <row r="202" spans="5:7" x14ac:dyDescent="0.35">
      <c r="F202" t="s">
        <v>11793</v>
      </c>
      <c r="G202" s="167">
        <v>119</v>
      </c>
    </row>
    <row r="203" spans="5:7" x14ac:dyDescent="0.35">
      <c r="E203" t="s">
        <v>11564</v>
      </c>
      <c r="G203" s="167">
        <v>120</v>
      </c>
    </row>
    <row r="204" spans="5:7" x14ac:dyDescent="0.35">
      <c r="E204" t="s">
        <v>11727</v>
      </c>
      <c r="G204" s="167">
        <v>121</v>
      </c>
    </row>
    <row r="205" spans="5:7" x14ac:dyDescent="0.35">
      <c r="F205" t="s">
        <v>11794</v>
      </c>
      <c r="G205" s="167">
        <v>122</v>
      </c>
    </row>
    <row r="206" spans="5:7" x14ac:dyDescent="0.35">
      <c r="F206" t="s">
        <v>11795</v>
      </c>
      <c r="G206" s="167">
        <v>123</v>
      </c>
    </row>
    <row r="207" spans="5:7" x14ac:dyDescent="0.35">
      <c r="F207" t="s">
        <v>11796</v>
      </c>
      <c r="G207" s="167">
        <v>124</v>
      </c>
    </row>
    <row r="208" spans="5:7" x14ac:dyDescent="0.35">
      <c r="E208" t="s">
        <v>11564</v>
      </c>
      <c r="G208" s="167">
        <v>125</v>
      </c>
    </row>
    <row r="209" spans="5:7" x14ac:dyDescent="0.35">
      <c r="E209" t="s">
        <v>11728</v>
      </c>
      <c r="G209" s="167">
        <v>126</v>
      </c>
    </row>
    <row r="210" spans="5:7" x14ac:dyDescent="0.35">
      <c r="F210" t="s">
        <v>11797</v>
      </c>
      <c r="G210" s="167">
        <v>127</v>
      </c>
    </row>
    <row r="211" spans="5:7" x14ac:dyDescent="0.35">
      <c r="F211" t="s">
        <v>11798</v>
      </c>
      <c r="G211" s="167">
        <v>128</v>
      </c>
    </row>
    <row r="212" spans="5:7" x14ac:dyDescent="0.35">
      <c r="F212" t="s">
        <v>11799</v>
      </c>
      <c r="G212" s="167">
        <v>129</v>
      </c>
    </row>
    <row r="213" spans="5:7" x14ac:dyDescent="0.35">
      <c r="E213" t="s">
        <v>11564</v>
      </c>
      <c r="G213" s="167">
        <v>130</v>
      </c>
    </row>
    <row r="214" spans="5:7" x14ac:dyDescent="0.35">
      <c r="E214" t="s">
        <v>11729</v>
      </c>
      <c r="G214" s="167">
        <v>131</v>
      </c>
    </row>
    <row r="215" spans="5:7" x14ac:dyDescent="0.35">
      <c r="F215" t="s">
        <v>11800</v>
      </c>
      <c r="G215" s="167">
        <v>132</v>
      </c>
    </row>
    <row r="216" spans="5:7" x14ac:dyDescent="0.35">
      <c r="F216" t="s">
        <v>11801</v>
      </c>
      <c r="G216" s="167">
        <v>133</v>
      </c>
    </row>
    <row r="217" spans="5:7" x14ac:dyDescent="0.35">
      <c r="F217" t="s">
        <v>11802</v>
      </c>
      <c r="G217" s="167">
        <v>134</v>
      </c>
    </row>
    <row r="218" spans="5:7" x14ac:dyDescent="0.35">
      <c r="E218" t="s">
        <v>11564</v>
      </c>
      <c r="G218" s="167">
        <v>135</v>
      </c>
    </row>
    <row r="219" spans="5:7" x14ac:dyDescent="0.35">
      <c r="E219" t="s">
        <v>11730</v>
      </c>
      <c r="G219" s="167">
        <v>136</v>
      </c>
    </row>
    <row r="220" spans="5:7" x14ac:dyDescent="0.35">
      <c r="F220" t="s">
        <v>11803</v>
      </c>
      <c r="G220" s="167">
        <v>137</v>
      </c>
    </row>
    <row r="221" spans="5:7" x14ac:dyDescent="0.35">
      <c r="F221" t="s">
        <v>11804</v>
      </c>
      <c r="G221" s="167">
        <v>138</v>
      </c>
    </row>
    <row r="222" spans="5:7" x14ac:dyDescent="0.35">
      <c r="F222" t="s">
        <v>11805</v>
      </c>
      <c r="G222" s="167">
        <v>139</v>
      </c>
    </row>
    <row r="223" spans="5:7" x14ac:dyDescent="0.35">
      <c r="E223" t="s">
        <v>11564</v>
      </c>
      <c r="G223" s="167">
        <v>140</v>
      </c>
    </row>
    <row r="224" spans="5:7" x14ac:dyDescent="0.35">
      <c r="E224" t="s">
        <v>11731</v>
      </c>
      <c r="G224" s="167">
        <v>141</v>
      </c>
    </row>
    <row r="225" spans="5:7" x14ac:dyDescent="0.35">
      <c r="F225" t="s">
        <v>11806</v>
      </c>
      <c r="G225" s="167">
        <v>142</v>
      </c>
    </row>
    <row r="226" spans="5:7" x14ac:dyDescent="0.35">
      <c r="F226" t="s">
        <v>11807</v>
      </c>
      <c r="G226" s="167">
        <v>143</v>
      </c>
    </row>
    <row r="227" spans="5:7" x14ac:dyDescent="0.35">
      <c r="F227" t="s">
        <v>11808</v>
      </c>
      <c r="G227" s="167">
        <v>144</v>
      </c>
    </row>
    <row r="228" spans="5:7" x14ac:dyDescent="0.35">
      <c r="F228" t="s">
        <v>11809</v>
      </c>
      <c r="G228" s="167">
        <v>145</v>
      </c>
    </row>
    <row r="229" spans="5:7" x14ac:dyDescent="0.35">
      <c r="E229" t="s">
        <v>11564</v>
      </c>
      <c r="G229" s="167">
        <v>146</v>
      </c>
    </row>
    <row r="230" spans="5:7" x14ac:dyDescent="0.35">
      <c r="E230" t="s">
        <v>11732</v>
      </c>
      <c r="G230" s="167">
        <v>147</v>
      </c>
    </row>
    <row r="231" spans="5:7" x14ac:dyDescent="0.35">
      <c r="F231" t="s">
        <v>11810</v>
      </c>
      <c r="G231" s="167">
        <v>148</v>
      </c>
    </row>
    <row r="232" spans="5:7" x14ac:dyDescent="0.35">
      <c r="F232" t="s">
        <v>11807</v>
      </c>
      <c r="G232" s="167">
        <v>149</v>
      </c>
    </row>
    <row r="233" spans="5:7" x14ac:dyDescent="0.35">
      <c r="F233" t="s">
        <v>11811</v>
      </c>
      <c r="G233" s="167">
        <v>150</v>
      </c>
    </row>
    <row r="234" spans="5:7" x14ac:dyDescent="0.35">
      <c r="F234" t="s">
        <v>11812</v>
      </c>
      <c r="G234" s="167">
        <v>151</v>
      </c>
    </row>
    <row r="235" spans="5:7" x14ac:dyDescent="0.35">
      <c r="E235" t="s">
        <v>11564</v>
      </c>
      <c r="G235" s="167">
        <v>152</v>
      </c>
    </row>
    <row r="236" spans="5:7" x14ac:dyDescent="0.35">
      <c r="E236" t="s">
        <v>11733</v>
      </c>
      <c r="G236" s="167">
        <v>153</v>
      </c>
    </row>
    <row r="237" spans="5:7" x14ac:dyDescent="0.35">
      <c r="F237" t="s">
        <v>11813</v>
      </c>
      <c r="G237" s="167">
        <v>154</v>
      </c>
    </row>
    <row r="238" spans="5:7" x14ac:dyDescent="0.35">
      <c r="F238" t="s">
        <v>11814</v>
      </c>
      <c r="G238" s="167">
        <v>155</v>
      </c>
    </row>
    <row r="239" spans="5:7" x14ac:dyDescent="0.35">
      <c r="F239" t="s">
        <v>11815</v>
      </c>
      <c r="G239" s="167">
        <v>156</v>
      </c>
    </row>
    <row r="240" spans="5:7" x14ac:dyDescent="0.35">
      <c r="E240" t="s">
        <v>11564</v>
      </c>
      <c r="G240" s="167">
        <v>157</v>
      </c>
    </row>
    <row r="241" spans="5:7" x14ac:dyDescent="0.35">
      <c r="E241" t="s">
        <v>11734</v>
      </c>
      <c r="G241" s="167">
        <v>158</v>
      </c>
    </row>
    <row r="242" spans="5:7" x14ac:dyDescent="0.35">
      <c r="F242" t="s">
        <v>11816</v>
      </c>
      <c r="G242" s="167">
        <v>159</v>
      </c>
    </row>
    <row r="243" spans="5:7" x14ac:dyDescent="0.35">
      <c r="F243" t="s">
        <v>11817</v>
      </c>
      <c r="G243" s="167">
        <v>160</v>
      </c>
    </row>
    <row r="244" spans="5:7" x14ac:dyDescent="0.35">
      <c r="F244" t="s">
        <v>11818</v>
      </c>
      <c r="G244" s="167">
        <v>161</v>
      </c>
    </row>
    <row r="245" spans="5:7" x14ac:dyDescent="0.35">
      <c r="E245" t="s">
        <v>11564</v>
      </c>
      <c r="G245" s="167">
        <v>162</v>
      </c>
    </row>
    <row r="246" spans="5:7" x14ac:dyDescent="0.35">
      <c r="E246" t="s">
        <v>11735</v>
      </c>
      <c r="G246" s="167">
        <v>163</v>
      </c>
    </row>
    <row r="247" spans="5:7" x14ac:dyDescent="0.35">
      <c r="F247" t="s">
        <v>11819</v>
      </c>
      <c r="G247" s="167">
        <v>164</v>
      </c>
    </row>
    <row r="248" spans="5:7" x14ac:dyDescent="0.35">
      <c r="F248" t="s">
        <v>11820</v>
      </c>
      <c r="G248" s="167">
        <v>165</v>
      </c>
    </row>
    <row r="249" spans="5:7" x14ac:dyDescent="0.35">
      <c r="F249" t="s">
        <v>11821</v>
      </c>
      <c r="G249" s="167">
        <v>166</v>
      </c>
    </row>
    <row r="250" spans="5:7" x14ac:dyDescent="0.35">
      <c r="E250" t="s">
        <v>11564</v>
      </c>
      <c r="G250" s="167">
        <v>167</v>
      </c>
    </row>
    <row r="262" spans="4:9" x14ac:dyDescent="0.35">
      <c r="D262" s="203" t="s">
        <v>11570</v>
      </c>
      <c r="F262" t="s">
        <v>11611</v>
      </c>
      <c r="G262" t="s">
        <v>11612</v>
      </c>
      <c r="H262" t="s">
        <v>11656</v>
      </c>
      <c r="I262" s="167" t="e">
        <f t="shared" ref="I262:I309" si="0">H262+19000</f>
        <v>#VALUE!</v>
      </c>
    </row>
    <row r="263" spans="4:9" x14ac:dyDescent="0.35">
      <c r="D263" s="204" t="s">
        <v>11572</v>
      </c>
      <c r="F263" t="s">
        <v>11611</v>
      </c>
      <c r="G263" t="s">
        <v>11612</v>
      </c>
      <c r="H263" t="s">
        <v>11657</v>
      </c>
      <c r="I263" s="167" t="e">
        <f t="shared" si="0"/>
        <v>#VALUE!</v>
      </c>
    </row>
    <row r="264" spans="4:9" x14ac:dyDescent="0.35">
      <c r="D264" s="203" t="s">
        <v>11584</v>
      </c>
      <c r="F264" t="s">
        <v>11611</v>
      </c>
      <c r="G264" t="s">
        <v>11613</v>
      </c>
      <c r="H264" t="s">
        <v>11658</v>
      </c>
      <c r="I264" s="167" t="e">
        <f t="shared" si="0"/>
        <v>#VALUE!</v>
      </c>
    </row>
    <row r="265" spans="4:9" x14ac:dyDescent="0.35">
      <c r="D265" s="204" t="s">
        <v>11563</v>
      </c>
      <c r="F265" t="s">
        <v>11611</v>
      </c>
      <c r="G265" t="s">
        <v>11614</v>
      </c>
      <c r="H265" t="s">
        <v>11659</v>
      </c>
      <c r="I265" s="167" t="e">
        <f t="shared" si="0"/>
        <v>#VALUE!</v>
      </c>
    </row>
    <row r="266" spans="4:9" x14ac:dyDescent="0.35">
      <c r="D266" s="203" t="s">
        <v>11571</v>
      </c>
      <c r="F266" t="s">
        <v>11611</v>
      </c>
      <c r="G266" t="s">
        <v>11615</v>
      </c>
      <c r="H266" t="s">
        <v>11660</v>
      </c>
      <c r="I266" s="167" t="e">
        <f t="shared" si="0"/>
        <v>#VALUE!</v>
      </c>
    </row>
    <row r="267" spans="4:9" x14ac:dyDescent="0.35">
      <c r="D267" s="204" t="s">
        <v>11566</v>
      </c>
      <c r="F267" t="s">
        <v>11611</v>
      </c>
      <c r="G267" t="s">
        <v>11616</v>
      </c>
      <c r="H267" t="s">
        <v>11661</v>
      </c>
      <c r="I267" s="167" t="e">
        <f t="shared" si="0"/>
        <v>#VALUE!</v>
      </c>
    </row>
    <row r="268" spans="4:9" x14ac:dyDescent="0.35">
      <c r="D268" s="203" t="s">
        <v>11576</v>
      </c>
      <c r="F268" t="s">
        <v>11611</v>
      </c>
      <c r="G268" t="s">
        <v>11617</v>
      </c>
      <c r="H268" t="s">
        <v>11662</v>
      </c>
      <c r="I268" s="167" t="e">
        <f t="shared" si="0"/>
        <v>#VALUE!</v>
      </c>
    </row>
    <row r="269" spans="4:9" x14ac:dyDescent="0.35">
      <c r="D269" s="204" t="s">
        <v>11576</v>
      </c>
      <c r="F269" t="s">
        <v>11611</v>
      </c>
      <c r="G269" t="s">
        <v>11617</v>
      </c>
      <c r="H269" t="s">
        <v>11662</v>
      </c>
      <c r="I269" s="167" t="e">
        <f t="shared" si="0"/>
        <v>#VALUE!</v>
      </c>
    </row>
    <row r="270" spans="4:9" x14ac:dyDescent="0.35">
      <c r="D270" s="203" t="s">
        <v>11567</v>
      </c>
      <c r="F270" t="s">
        <v>11611</v>
      </c>
      <c r="G270" t="s">
        <v>11618</v>
      </c>
      <c r="H270" t="s">
        <v>11663</v>
      </c>
      <c r="I270" s="167" t="e">
        <f t="shared" si="0"/>
        <v>#VALUE!</v>
      </c>
    </row>
    <row r="271" spans="4:9" x14ac:dyDescent="0.35">
      <c r="D271" s="204" t="s">
        <v>11565</v>
      </c>
      <c r="F271" t="s">
        <v>11611</v>
      </c>
      <c r="G271" t="s">
        <v>11619</v>
      </c>
      <c r="H271" t="s">
        <v>11656</v>
      </c>
      <c r="I271" s="167" t="e">
        <f t="shared" si="0"/>
        <v>#VALUE!</v>
      </c>
    </row>
    <row r="272" spans="4:9" x14ac:dyDescent="0.35">
      <c r="D272" s="203" t="s">
        <v>11565</v>
      </c>
      <c r="F272" t="s">
        <v>11611</v>
      </c>
      <c r="G272" t="s">
        <v>11619</v>
      </c>
      <c r="H272" t="s">
        <v>11656</v>
      </c>
      <c r="I272" s="167" t="e">
        <f t="shared" si="0"/>
        <v>#VALUE!</v>
      </c>
    </row>
    <row r="273" spans="4:9" x14ac:dyDescent="0.35">
      <c r="D273" s="204" t="s">
        <v>11580</v>
      </c>
      <c r="F273" t="s">
        <v>11611</v>
      </c>
      <c r="G273" t="s">
        <v>11619</v>
      </c>
      <c r="H273" t="s">
        <v>11664</v>
      </c>
      <c r="I273" s="167" t="e">
        <f t="shared" si="0"/>
        <v>#VALUE!</v>
      </c>
    </row>
    <row r="274" spans="4:9" x14ac:dyDescent="0.35">
      <c r="D274" s="203" t="s">
        <v>11587</v>
      </c>
      <c r="F274" t="s">
        <v>11611</v>
      </c>
      <c r="G274" t="s">
        <v>11620</v>
      </c>
      <c r="H274" t="s">
        <v>11665</v>
      </c>
      <c r="I274" s="167" t="e">
        <f t="shared" si="0"/>
        <v>#VALUE!</v>
      </c>
    </row>
    <row r="275" spans="4:9" x14ac:dyDescent="0.35">
      <c r="D275" s="204" t="s">
        <v>11588</v>
      </c>
      <c r="F275" t="s">
        <v>11611</v>
      </c>
      <c r="G275" t="s">
        <v>11620</v>
      </c>
      <c r="H275" t="s">
        <v>11666</v>
      </c>
      <c r="I275" s="167" t="e">
        <f t="shared" si="0"/>
        <v>#VALUE!</v>
      </c>
    </row>
    <row r="276" spans="4:9" x14ac:dyDescent="0.35">
      <c r="D276" s="203" t="s">
        <v>11581</v>
      </c>
      <c r="F276" t="s">
        <v>11611</v>
      </c>
      <c r="G276" t="s">
        <v>11621</v>
      </c>
      <c r="H276" t="s">
        <v>11667</v>
      </c>
      <c r="I276" s="167" t="e">
        <f t="shared" si="0"/>
        <v>#VALUE!</v>
      </c>
    </row>
    <row r="277" spans="4:9" x14ac:dyDescent="0.35">
      <c r="D277" s="204" t="s">
        <v>11578</v>
      </c>
      <c r="F277" t="s">
        <v>11611</v>
      </c>
      <c r="G277" t="s">
        <v>11622</v>
      </c>
      <c r="H277" t="s">
        <v>11668</v>
      </c>
      <c r="I277" s="167" t="e">
        <f t="shared" si="0"/>
        <v>#VALUE!</v>
      </c>
    </row>
    <row r="278" spans="4:9" x14ac:dyDescent="0.35">
      <c r="D278" s="203" t="s">
        <v>11583</v>
      </c>
      <c r="F278" t="s">
        <v>11611</v>
      </c>
      <c r="G278" t="s">
        <v>11623</v>
      </c>
      <c r="H278" t="s">
        <v>11669</v>
      </c>
      <c r="I278" s="167" t="e">
        <f t="shared" si="0"/>
        <v>#VALUE!</v>
      </c>
    </row>
    <row r="279" spans="4:9" x14ac:dyDescent="0.35">
      <c r="D279" s="204" t="s">
        <v>11568</v>
      </c>
      <c r="F279" t="s">
        <v>11611</v>
      </c>
      <c r="G279" t="s">
        <v>11624</v>
      </c>
      <c r="H279" t="s">
        <v>11670</v>
      </c>
      <c r="I279" s="167" t="e">
        <f t="shared" si="0"/>
        <v>#VALUE!</v>
      </c>
    </row>
    <row r="280" spans="4:9" x14ac:dyDescent="0.35">
      <c r="D280" s="203" t="s">
        <v>11575</v>
      </c>
      <c r="F280" t="s">
        <v>11611</v>
      </c>
      <c r="G280" t="s">
        <v>11625</v>
      </c>
      <c r="H280" t="s">
        <v>11671</v>
      </c>
      <c r="I280" s="167" t="e">
        <f t="shared" si="0"/>
        <v>#VALUE!</v>
      </c>
    </row>
    <row r="281" spans="4:9" x14ac:dyDescent="0.35">
      <c r="D281" s="204" t="s">
        <v>11569</v>
      </c>
      <c r="F281" t="s">
        <v>11611</v>
      </c>
      <c r="G281" t="s">
        <v>11626</v>
      </c>
      <c r="H281" t="s">
        <v>11672</v>
      </c>
      <c r="I281" s="167" t="e">
        <f t="shared" si="0"/>
        <v>#VALUE!</v>
      </c>
    </row>
    <row r="282" spans="4:9" x14ac:dyDescent="0.35">
      <c r="D282" s="203" t="s">
        <v>11577</v>
      </c>
      <c r="F282" t="s">
        <v>11611</v>
      </c>
      <c r="G282" t="s">
        <v>11627</v>
      </c>
      <c r="H282" t="s">
        <v>11673</v>
      </c>
      <c r="I282" s="167" t="e">
        <f t="shared" si="0"/>
        <v>#VALUE!</v>
      </c>
    </row>
    <row r="283" spans="4:9" x14ac:dyDescent="0.35">
      <c r="D283" s="204" t="s">
        <v>11585</v>
      </c>
      <c r="F283" t="s">
        <v>11611</v>
      </c>
      <c r="G283" t="s">
        <v>11628</v>
      </c>
      <c r="H283" t="s">
        <v>11656</v>
      </c>
      <c r="I283" s="167" t="e">
        <f t="shared" si="0"/>
        <v>#VALUE!</v>
      </c>
    </row>
    <row r="284" spans="4:9" x14ac:dyDescent="0.35">
      <c r="D284" s="203" t="s">
        <v>11579</v>
      </c>
      <c r="F284" t="s">
        <v>11611</v>
      </c>
      <c r="G284" t="s">
        <v>11629</v>
      </c>
      <c r="H284" t="s">
        <v>11674</v>
      </c>
      <c r="I284" s="167" t="e">
        <f t="shared" si="0"/>
        <v>#VALUE!</v>
      </c>
    </row>
    <row r="285" spans="4:9" x14ac:dyDescent="0.35">
      <c r="D285" s="204" t="s">
        <v>11586</v>
      </c>
      <c r="F285" t="s">
        <v>11611</v>
      </c>
      <c r="G285" t="s">
        <v>11630</v>
      </c>
      <c r="H285" t="s">
        <v>11656</v>
      </c>
      <c r="I285" s="167" t="e">
        <f t="shared" si="0"/>
        <v>#VALUE!</v>
      </c>
    </row>
    <row r="286" spans="4:9" x14ac:dyDescent="0.35">
      <c r="D286" s="203" t="s">
        <v>11582</v>
      </c>
      <c r="F286" t="s">
        <v>11611</v>
      </c>
      <c r="G286" t="s">
        <v>11631</v>
      </c>
      <c r="H286" t="s">
        <v>11675</v>
      </c>
      <c r="I286" s="167" t="e">
        <f t="shared" si="0"/>
        <v>#VALUE!</v>
      </c>
    </row>
    <row r="287" spans="4:9" x14ac:dyDescent="0.35">
      <c r="D287" s="204" t="s">
        <v>11573</v>
      </c>
      <c r="F287" t="s">
        <v>11611</v>
      </c>
      <c r="G287" t="s">
        <v>11632</v>
      </c>
      <c r="H287" t="s">
        <v>11676</v>
      </c>
      <c r="I287" s="167" t="e">
        <f t="shared" si="0"/>
        <v>#VALUE!</v>
      </c>
    </row>
    <row r="288" spans="4:9" x14ac:dyDescent="0.35">
      <c r="D288" s="203" t="s">
        <v>11574</v>
      </c>
      <c r="F288" t="s">
        <v>11611</v>
      </c>
      <c r="G288" t="s">
        <v>11633</v>
      </c>
      <c r="H288" t="s">
        <v>11677</v>
      </c>
      <c r="I288" s="167" t="e">
        <f t="shared" si="0"/>
        <v>#VALUE!</v>
      </c>
    </row>
    <row r="289" spans="4:10" x14ac:dyDescent="0.35">
      <c r="D289" s="204" t="s">
        <v>11595</v>
      </c>
      <c r="F289" t="s">
        <v>11634</v>
      </c>
      <c r="G289" t="s">
        <v>11635</v>
      </c>
      <c r="H289" t="s">
        <v>11688</v>
      </c>
      <c r="I289" s="167" t="e">
        <f t="shared" si="0"/>
        <v>#VALUE!</v>
      </c>
      <c r="J289" s="167" t="s">
        <v>11655</v>
      </c>
    </row>
    <row r="290" spans="4:10" x14ac:dyDescent="0.35">
      <c r="D290" s="203" t="s">
        <v>11605</v>
      </c>
      <c r="F290" t="s">
        <v>11634</v>
      </c>
      <c r="G290" t="s">
        <v>11636</v>
      </c>
      <c r="H290" t="s">
        <v>11689</v>
      </c>
      <c r="I290" s="167" t="e">
        <f t="shared" si="0"/>
        <v>#VALUE!</v>
      </c>
      <c r="J290" s="167" t="s">
        <v>11655</v>
      </c>
    </row>
    <row r="291" spans="4:10" x14ac:dyDescent="0.35">
      <c r="D291" s="204" t="s">
        <v>11589</v>
      </c>
      <c r="F291" t="s">
        <v>11634</v>
      </c>
      <c r="G291" t="s">
        <v>11637</v>
      </c>
      <c r="H291" t="s">
        <v>11690</v>
      </c>
      <c r="I291" s="167" t="e">
        <f t="shared" si="0"/>
        <v>#VALUE!</v>
      </c>
      <c r="J291" s="167" t="s">
        <v>11655</v>
      </c>
    </row>
    <row r="292" spans="4:10" x14ac:dyDescent="0.35">
      <c r="D292" s="203" t="s">
        <v>11591</v>
      </c>
      <c r="F292" t="s">
        <v>11634</v>
      </c>
      <c r="G292" t="s">
        <v>11638</v>
      </c>
      <c r="H292" t="s">
        <v>11691</v>
      </c>
      <c r="I292" s="167" t="e">
        <f t="shared" si="0"/>
        <v>#VALUE!</v>
      </c>
      <c r="J292" s="167" t="s">
        <v>11655</v>
      </c>
    </row>
    <row r="293" spans="4:10" x14ac:dyDescent="0.35">
      <c r="D293" s="204" t="s">
        <v>11609</v>
      </c>
      <c r="F293" t="s">
        <v>11634</v>
      </c>
      <c r="G293" t="s">
        <v>11639</v>
      </c>
      <c r="H293" t="s">
        <v>11692</v>
      </c>
      <c r="I293" s="167" t="e">
        <f t="shared" si="0"/>
        <v>#VALUE!</v>
      </c>
      <c r="J293" s="167" t="s">
        <v>11655</v>
      </c>
    </row>
    <row r="294" spans="4:10" x14ac:dyDescent="0.35">
      <c r="D294" s="203" t="s">
        <v>11599</v>
      </c>
      <c r="F294" t="s">
        <v>11634</v>
      </c>
      <c r="G294" t="s">
        <v>11640</v>
      </c>
      <c r="H294" t="s">
        <v>11693</v>
      </c>
      <c r="I294" s="167" t="e">
        <f t="shared" si="0"/>
        <v>#VALUE!</v>
      </c>
      <c r="J294" s="167" t="s">
        <v>11655</v>
      </c>
    </row>
    <row r="295" spans="4:10" x14ac:dyDescent="0.35">
      <c r="D295" s="204" t="s">
        <v>11593</v>
      </c>
      <c r="F295" t="s">
        <v>11634</v>
      </c>
      <c r="G295" t="s">
        <v>11641</v>
      </c>
      <c r="H295" t="s">
        <v>11694</v>
      </c>
      <c r="I295" s="167" t="e">
        <f t="shared" si="0"/>
        <v>#VALUE!</v>
      </c>
      <c r="J295" s="167" t="s">
        <v>11655</v>
      </c>
    </row>
    <row r="296" spans="4:10" x14ac:dyDescent="0.35">
      <c r="D296" s="203" t="s">
        <v>11607</v>
      </c>
      <c r="F296" t="s">
        <v>11634</v>
      </c>
      <c r="G296" t="s">
        <v>11642</v>
      </c>
      <c r="H296" t="s">
        <v>11691</v>
      </c>
      <c r="I296" s="167" t="e">
        <f t="shared" si="0"/>
        <v>#VALUE!</v>
      </c>
      <c r="J296" s="167" t="s">
        <v>11655</v>
      </c>
    </row>
    <row r="297" spans="4:10" x14ac:dyDescent="0.35">
      <c r="D297" s="204" t="s">
        <v>11601</v>
      </c>
      <c r="F297" t="s">
        <v>11634</v>
      </c>
      <c r="G297" t="s">
        <v>11643</v>
      </c>
      <c r="H297" t="s">
        <v>11695</v>
      </c>
      <c r="I297" s="167" t="e">
        <f t="shared" si="0"/>
        <v>#VALUE!</v>
      </c>
      <c r="J297" s="167" t="s">
        <v>11655</v>
      </c>
    </row>
    <row r="298" spans="4:10" x14ac:dyDescent="0.35">
      <c r="D298" s="203" t="s">
        <v>11603</v>
      </c>
      <c r="F298" t="s">
        <v>11634</v>
      </c>
      <c r="G298" t="s">
        <v>11644</v>
      </c>
      <c r="H298" t="s">
        <v>11696</v>
      </c>
      <c r="I298" s="167" t="e">
        <f t="shared" si="0"/>
        <v>#VALUE!</v>
      </c>
      <c r="J298" s="167" t="s">
        <v>11655</v>
      </c>
    </row>
    <row r="299" spans="4:10" x14ac:dyDescent="0.35">
      <c r="D299" s="204" t="s">
        <v>11597</v>
      </c>
      <c r="F299" t="s">
        <v>11634</v>
      </c>
      <c r="G299" t="s">
        <v>11645</v>
      </c>
      <c r="H299" t="s">
        <v>11697</v>
      </c>
      <c r="I299" s="167" t="e">
        <f t="shared" si="0"/>
        <v>#VALUE!</v>
      </c>
      <c r="J299" t="s">
        <v>11655</v>
      </c>
    </row>
    <row r="300" spans="4:10" x14ac:dyDescent="0.35">
      <c r="D300" s="203" t="s">
        <v>11590</v>
      </c>
      <c r="F300" t="s">
        <v>11646</v>
      </c>
      <c r="G300" t="s">
        <v>11647</v>
      </c>
      <c r="H300" t="s">
        <v>11661</v>
      </c>
      <c r="I300" s="167" t="e">
        <f t="shared" si="0"/>
        <v>#VALUE!</v>
      </c>
    </row>
    <row r="301" spans="4:10" x14ac:dyDescent="0.35">
      <c r="D301" s="204" t="s">
        <v>11606</v>
      </c>
      <c r="F301" t="s">
        <v>11646</v>
      </c>
      <c r="G301" t="s">
        <v>11616</v>
      </c>
      <c r="H301" t="s">
        <v>11678</v>
      </c>
      <c r="I301" s="167" t="e">
        <f t="shared" si="0"/>
        <v>#VALUE!</v>
      </c>
    </row>
    <row r="302" spans="4:10" x14ac:dyDescent="0.35">
      <c r="D302" s="203" t="s">
        <v>11598</v>
      </c>
      <c r="F302" t="s">
        <v>11646</v>
      </c>
      <c r="G302" t="s">
        <v>11648</v>
      </c>
      <c r="H302" t="s">
        <v>11679</v>
      </c>
      <c r="I302" s="167" t="e">
        <f t="shared" si="0"/>
        <v>#VALUE!</v>
      </c>
    </row>
    <row r="303" spans="4:10" x14ac:dyDescent="0.35">
      <c r="D303" s="204" t="s">
        <v>11604</v>
      </c>
      <c r="F303" t="s">
        <v>11646</v>
      </c>
      <c r="G303" t="s">
        <v>11649</v>
      </c>
      <c r="H303" t="s">
        <v>11680</v>
      </c>
      <c r="I303" s="167" t="e">
        <f t="shared" si="0"/>
        <v>#VALUE!</v>
      </c>
    </row>
    <row r="304" spans="4:10" x14ac:dyDescent="0.35">
      <c r="D304" s="203" t="s">
        <v>11610</v>
      </c>
      <c r="F304" t="s">
        <v>11646</v>
      </c>
      <c r="G304" t="s">
        <v>11650</v>
      </c>
      <c r="H304" t="s">
        <v>11681</v>
      </c>
      <c r="I304" s="167" t="e">
        <f t="shared" si="0"/>
        <v>#VALUE!</v>
      </c>
    </row>
    <row r="305" spans="4:9" x14ac:dyDescent="0.35">
      <c r="D305" s="204" t="s">
        <v>11592</v>
      </c>
      <c r="F305" t="s">
        <v>11646</v>
      </c>
      <c r="G305" t="s">
        <v>11651</v>
      </c>
      <c r="H305" t="s">
        <v>11682</v>
      </c>
      <c r="I305" s="167" t="e">
        <f t="shared" si="0"/>
        <v>#VALUE!</v>
      </c>
    </row>
    <row r="306" spans="4:9" x14ac:dyDescent="0.35">
      <c r="D306" s="203" t="s">
        <v>11596</v>
      </c>
      <c r="F306" t="s">
        <v>11646</v>
      </c>
      <c r="G306" t="s">
        <v>11652</v>
      </c>
      <c r="H306" t="s">
        <v>11683</v>
      </c>
      <c r="I306" s="167" t="e">
        <f t="shared" si="0"/>
        <v>#VALUE!</v>
      </c>
    </row>
    <row r="307" spans="4:9" x14ac:dyDescent="0.35">
      <c r="D307" s="204" t="s">
        <v>11600</v>
      </c>
      <c r="F307" t="s">
        <v>11646</v>
      </c>
      <c r="G307" t="s">
        <v>11643</v>
      </c>
      <c r="H307" t="s">
        <v>11679</v>
      </c>
      <c r="I307" s="167" t="e">
        <f t="shared" si="0"/>
        <v>#VALUE!</v>
      </c>
    </row>
    <row r="308" spans="4:9" x14ac:dyDescent="0.35">
      <c r="D308" s="203" t="s">
        <v>11608</v>
      </c>
      <c r="F308" t="s">
        <v>11646</v>
      </c>
      <c r="G308" t="s">
        <v>11653</v>
      </c>
      <c r="H308" t="s">
        <v>11684</v>
      </c>
      <c r="I308" s="167" t="e">
        <f t="shared" si="0"/>
        <v>#VALUE!</v>
      </c>
    </row>
    <row r="309" spans="4:9" x14ac:dyDescent="0.35">
      <c r="D309" s="204" t="s">
        <v>11602</v>
      </c>
      <c r="F309" t="s">
        <v>11646</v>
      </c>
      <c r="G309" t="s">
        <v>11654</v>
      </c>
      <c r="H309" t="s">
        <v>11685</v>
      </c>
      <c r="I309" s="167" t="e">
        <f t="shared" si="0"/>
        <v>#VALUE!</v>
      </c>
    </row>
    <row r="310" spans="4:9" x14ac:dyDescent="0.35">
      <c r="D310" s="203" t="s">
        <v>11594</v>
      </c>
      <c r="F310" t="s">
        <v>11646</v>
      </c>
      <c r="G310" t="s">
        <v>11645</v>
      </c>
      <c r="H310" t="s">
        <v>11686</v>
      </c>
      <c r="I310" t="e">
        <f>H310+19000</f>
        <v>#VALUE!</v>
      </c>
    </row>
    <row r="311" spans="4:9" x14ac:dyDescent="0.35">
      <c r="H311" t="s">
        <v>11687</v>
      </c>
    </row>
  </sheetData>
  <phoneticPr fontId="6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AA529"/>
  <sheetViews>
    <sheetView zoomScale="70" zoomScaleNormal="70" workbookViewId="0">
      <pane xSplit="2" ySplit="2" topLeftCell="C67" activePane="bottomRight" state="frozen"/>
      <selection activeCell="E10" sqref="E10"/>
      <selection pane="topRight" activeCell="E10" sqref="E10"/>
      <selection pane="bottomLeft" activeCell="E10" sqref="E10"/>
      <selection pane="bottomRight" activeCell="A3" sqref="A3:W458"/>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7" s="3" customFormat="1" ht="20" customHeight="1" x14ac:dyDescent="0.35">
      <c r="A1" s="475" t="s">
        <v>2766</v>
      </c>
      <c r="B1" s="476"/>
      <c r="C1" s="20"/>
      <c r="D1" s="20"/>
      <c r="E1" s="20"/>
      <c r="F1" s="20"/>
      <c r="G1" s="20"/>
      <c r="H1" s="20" t="s">
        <v>3272</v>
      </c>
      <c r="I1" s="20"/>
      <c r="J1" s="20"/>
      <c r="K1" s="20"/>
      <c r="L1" s="20"/>
      <c r="M1" s="20"/>
      <c r="N1" s="20"/>
      <c r="O1" s="20"/>
      <c r="P1" s="20"/>
      <c r="Q1" s="20"/>
      <c r="R1" s="20"/>
      <c r="S1" s="20"/>
      <c r="T1" s="20"/>
      <c r="U1" s="20"/>
      <c r="V1" s="20"/>
    </row>
    <row r="2" spans="1:27"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4" t="s">
        <v>5129</v>
      </c>
    </row>
    <row r="3" spans="1:27" x14ac:dyDescent="0.35">
      <c r="A3" s="44">
        <v>1</v>
      </c>
      <c r="B3" s="39" t="s">
        <v>40</v>
      </c>
      <c r="C3" s="168">
        <v>2</v>
      </c>
      <c r="D3" s="168">
        <v>3</v>
      </c>
      <c r="E3" s="168">
        <v>10</v>
      </c>
      <c r="F3" s="456">
        <v>5</v>
      </c>
      <c r="G3" s="253" t="s">
        <v>695</v>
      </c>
      <c r="H3" s="24"/>
      <c r="I3" s="29" t="s">
        <v>696</v>
      </c>
      <c r="J3" s="168">
        <v>50</v>
      </c>
      <c r="K3" s="253" t="s">
        <v>40</v>
      </c>
      <c r="L3" s="253" t="s">
        <v>697</v>
      </c>
      <c r="M3" s="253" t="s">
        <v>6920</v>
      </c>
      <c r="N3" s="168">
        <v>125</v>
      </c>
      <c r="O3" s="253"/>
      <c r="P3" s="253"/>
      <c r="Q3" s="253"/>
      <c r="R3" s="253"/>
      <c r="S3" s="253"/>
      <c r="T3" s="29" t="s">
        <v>1</v>
      </c>
      <c r="U3" s="42">
        <v>1</v>
      </c>
      <c r="V3" s="168">
        <v>100</v>
      </c>
      <c r="Z3" s="243">
        <v>100</v>
      </c>
      <c r="AA3">
        <f>Table258[[#This Row],[buildPower]]/2</f>
        <v>2.5</v>
      </c>
    </row>
    <row r="4" spans="1:27" x14ac:dyDescent="0.35">
      <c r="A4" s="44">
        <v>2</v>
      </c>
      <c r="B4" s="39" t="s">
        <v>39</v>
      </c>
      <c r="C4" s="168">
        <v>3</v>
      </c>
      <c r="D4" s="168">
        <v>5</v>
      </c>
      <c r="E4" s="168">
        <v>24</v>
      </c>
      <c r="F4" s="456">
        <v>5</v>
      </c>
      <c r="G4" s="29" t="s">
        <v>695</v>
      </c>
      <c r="H4" s="42"/>
      <c r="I4" s="29"/>
      <c r="J4" s="168">
        <v>130</v>
      </c>
      <c r="K4" s="29" t="s">
        <v>39</v>
      </c>
      <c r="L4" s="29" t="s">
        <v>699</v>
      </c>
      <c r="M4" s="29" t="s">
        <v>6921</v>
      </c>
      <c r="N4" s="168">
        <v>2200</v>
      </c>
      <c r="O4" s="29"/>
      <c r="P4" s="29"/>
      <c r="Q4" s="29"/>
      <c r="R4" s="29"/>
      <c r="S4" s="174"/>
      <c r="T4" s="29" t="s">
        <v>1</v>
      </c>
      <c r="U4" s="42">
        <v>1</v>
      </c>
      <c r="V4" s="168">
        <v>900</v>
      </c>
      <c r="Z4" s="243">
        <v>900</v>
      </c>
      <c r="AA4" s="167">
        <f>Table258[[#This Row],[buildPower]]/2</f>
        <v>2.5</v>
      </c>
    </row>
    <row r="5" spans="1:27" s="167" customFormat="1" x14ac:dyDescent="0.35">
      <c r="A5" s="44">
        <v>2</v>
      </c>
      <c r="B5" s="39" t="s">
        <v>6254</v>
      </c>
      <c r="C5" s="168">
        <v>3</v>
      </c>
      <c r="D5" s="168">
        <v>5</v>
      </c>
      <c r="E5" s="168">
        <v>24</v>
      </c>
      <c r="F5" s="456">
        <v>5</v>
      </c>
      <c r="G5" s="29" t="s">
        <v>695</v>
      </c>
      <c r="H5" s="42"/>
      <c r="I5" s="29"/>
      <c r="J5" s="168">
        <v>130</v>
      </c>
      <c r="K5" s="29" t="s">
        <v>6254</v>
      </c>
      <c r="L5" s="29" t="s">
        <v>6259</v>
      </c>
      <c r="M5" s="29" t="s">
        <v>6922</v>
      </c>
      <c r="N5" s="168">
        <v>2200</v>
      </c>
      <c r="O5" s="29"/>
      <c r="P5" s="29"/>
      <c r="Q5" s="29"/>
      <c r="R5" s="29"/>
      <c r="S5" s="174"/>
      <c r="T5" s="29" t="s">
        <v>1</v>
      </c>
      <c r="U5" s="42">
        <v>1</v>
      </c>
      <c r="V5" s="168">
        <v>900</v>
      </c>
      <c r="Z5" s="243">
        <v>900</v>
      </c>
      <c r="AA5" s="167">
        <f>Table258[[#This Row],[buildPower]]/2</f>
        <v>2.5</v>
      </c>
    </row>
    <row r="6" spans="1:27" x14ac:dyDescent="0.35">
      <c r="A6" s="44">
        <v>3</v>
      </c>
      <c r="B6" s="39" t="s">
        <v>38</v>
      </c>
      <c r="C6" s="168">
        <v>3</v>
      </c>
      <c r="D6" s="168">
        <v>5</v>
      </c>
      <c r="E6" s="168">
        <v>28</v>
      </c>
      <c r="F6" s="456">
        <v>5</v>
      </c>
      <c r="G6" s="29" t="s">
        <v>695</v>
      </c>
      <c r="H6" s="42"/>
      <c r="I6" s="29"/>
      <c r="J6" s="168">
        <v>130</v>
      </c>
      <c r="K6" s="29" t="s">
        <v>38</v>
      </c>
      <c r="L6" s="29" t="s">
        <v>701</v>
      </c>
      <c r="M6" s="29" t="s">
        <v>6921</v>
      </c>
      <c r="N6" s="168">
        <v>2200</v>
      </c>
      <c r="O6" s="29"/>
      <c r="P6" s="29"/>
      <c r="Q6" s="29"/>
      <c r="R6" s="29"/>
      <c r="S6" s="29"/>
      <c r="T6" s="29" t="s">
        <v>1</v>
      </c>
      <c r="U6" s="42">
        <v>1</v>
      </c>
      <c r="V6" s="168">
        <v>900</v>
      </c>
      <c r="Z6" s="243">
        <v>900</v>
      </c>
      <c r="AA6" s="167">
        <f>Table258[[#This Row],[buildPower]]/2</f>
        <v>2.5</v>
      </c>
    </row>
    <row r="7" spans="1:27" s="167" customFormat="1" x14ac:dyDescent="0.35">
      <c r="A7" s="44">
        <v>3</v>
      </c>
      <c r="B7" s="39" t="s">
        <v>6258</v>
      </c>
      <c r="C7" s="168">
        <v>3</v>
      </c>
      <c r="D7" s="168">
        <v>5</v>
      </c>
      <c r="E7" s="168">
        <v>28</v>
      </c>
      <c r="F7" s="456">
        <v>5</v>
      </c>
      <c r="G7" s="29" t="s">
        <v>695</v>
      </c>
      <c r="H7" s="42"/>
      <c r="I7" s="29"/>
      <c r="J7" s="168">
        <v>130</v>
      </c>
      <c r="K7" s="29" t="s">
        <v>6258</v>
      </c>
      <c r="L7" s="29" t="s">
        <v>6260</v>
      </c>
      <c r="M7" s="29" t="s">
        <v>6922</v>
      </c>
      <c r="N7" s="168">
        <v>2200</v>
      </c>
      <c r="O7" s="29"/>
      <c r="P7" s="29"/>
      <c r="Q7" s="29"/>
      <c r="R7" s="29"/>
      <c r="S7" s="29"/>
      <c r="T7" s="29" t="s">
        <v>1</v>
      </c>
      <c r="U7" s="42">
        <v>1</v>
      </c>
      <c r="V7" s="168">
        <v>900</v>
      </c>
      <c r="Z7" s="243">
        <v>900</v>
      </c>
      <c r="AA7" s="167">
        <f>Table258[[#This Row],[buildPower]]/2</f>
        <v>2.5</v>
      </c>
    </row>
    <row r="8" spans="1:27" x14ac:dyDescent="0.35">
      <c r="A8" s="44">
        <v>4</v>
      </c>
      <c r="B8" s="39" t="s">
        <v>37</v>
      </c>
      <c r="C8" s="168">
        <v>2</v>
      </c>
      <c r="D8" s="168">
        <v>4</v>
      </c>
      <c r="E8" s="168">
        <v>20</v>
      </c>
      <c r="F8" s="456">
        <v>5</v>
      </c>
      <c r="G8" s="29" t="s">
        <v>695</v>
      </c>
      <c r="H8" s="42"/>
      <c r="I8" s="29"/>
      <c r="J8" s="168">
        <v>105</v>
      </c>
      <c r="K8" s="29" t="s">
        <v>37</v>
      </c>
      <c r="L8" s="29" t="s">
        <v>702</v>
      </c>
      <c r="M8" s="29" t="s">
        <v>6923</v>
      </c>
      <c r="N8" s="168">
        <v>2200</v>
      </c>
      <c r="O8" s="29"/>
      <c r="P8" s="29"/>
      <c r="Q8" s="29"/>
      <c r="R8" s="29"/>
      <c r="S8" s="29"/>
      <c r="T8" s="29" t="s">
        <v>1</v>
      </c>
      <c r="U8" s="42">
        <v>1</v>
      </c>
      <c r="V8" s="168">
        <v>900</v>
      </c>
      <c r="Z8" s="243">
        <v>900</v>
      </c>
      <c r="AA8" s="167">
        <f>Table258[[#This Row],[buildPower]]/2</f>
        <v>2.5</v>
      </c>
    </row>
    <row r="9" spans="1:27" s="167" customFormat="1" x14ac:dyDescent="0.35">
      <c r="A9" s="44">
        <v>4</v>
      </c>
      <c r="B9" s="39" t="s">
        <v>6257</v>
      </c>
      <c r="C9" s="168">
        <v>2</v>
      </c>
      <c r="D9" s="168">
        <v>4</v>
      </c>
      <c r="E9" s="168">
        <v>20</v>
      </c>
      <c r="F9" s="456">
        <v>5</v>
      </c>
      <c r="G9" s="29" t="s">
        <v>695</v>
      </c>
      <c r="H9" s="42"/>
      <c r="I9" s="29"/>
      <c r="J9" s="168">
        <v>105</v>
      </c>
      <c r="K9" s="29" t="s">
        <v>6257</v>
      </c>
      <c r="L9" s="29" t="s">
        <v>6261</v>
      </c>
      <c r="M9" s="29" t="s">
        <v>6924</v>
      </c>
      <c r="N9" s="168">
        <v>2200</v>
      </c>
      <c r="O9" s="29"/>
      <c r="P9" s="29"/>
      <c r="Q9" s="29"/>
      <c r="R9" s="29"/>
      <c r="S9" s="29"/>
      <c r="T9" s="29" t="s">
        <v>1</v>
      </c>
      <c r="U9" s="42">
        <v>1</v>
      </c>
      <c r="V9" s="168">
        <v>900</v>
      </c>
      <c r="Z9" s="243">
        <v>900</v>
      </c>
      <c r="AA9" s="167">
        <f>Table258[[#This Row],[buildPower]]/2</f>
        <v>2.5</v>
      </c>
    </row>
    <row r="10" spans="1:27" x14ac:dyDescent="0.35">
      <c r="A10" s="44">
        <v>5</v>
      </c>
      <c r="B10" s="39" t="s">
        <v>36</v>
      </c>
      <c r="C10" s="168">
        <v>2</v>
      </c>
      <c r="D10" s="168">
        <v>4</v>
      </c>
      <c r="E10" s="168">
        <v>28</v>
      </c>
      <c r="F10" s="456">
        <v>5</v>
      </c>
      <c r="G10" s="29" t="s">
        <v>695</v>
      </c>
      <c r="H10" s="42"/>
      <c r="I10" s="29"/>
      <c r="J10" s="168">
        <v>105</v>
      </c>
      <c r="K10" s="29" t="s">
        <v>36</v>
      </c>
      <c r="L10" s="29" t="s">
        <v>704</v>
      </c>
      <c r="M10" s="29" t="s">
        <v>6925</v>
      </c>
      <c r="N10" s="168">
        <v>2200</v>
      </c>
      <c r="O10" s="29"/>
      <c r="P10" s="29"/>
      <c r="Q10" s="29"/>
      <c r="R10" s="29"/>
      <c r="S10" s="29"/>
      <c r="T10" s="29" t="s">
        <v>1</v>
      </c>
      <c r="U10" s="42">
        <v>1</v>
      </c>
      <c r="V10" s="168">
        <v>900</v>
      </c>
      <c r="Z10" s="243">
        <v>900</v>
      </c>
      <c r="AA10" s="167">
        <f>Table258[[#This Row],[buildPower]]/2</f>
        <v>2.5</v>
      </c>
    </row>
    <row r="11" spans="1:27" s="167" customFormat="1" x14ac:dyDescent="0.35">
      <c r="A11" s="44">
        <v>5</v>
      </c>
      <c r="B11" s="39" t="s">
        <v>6256</v>
      </c>
      <c r="C11" s="168">
        <v>2</v>
      </c>
      <c r="D11" s="168">
        <v>4</v>
      </c>
      <c r="E11" s="168">
        <v>28</v>
      </c>
      <c r="F11" s="456">
        <v>5</v>
      </c>
      <c r="G11" s="29" t="s">
        <v>695</v>
      </c>
      <c r="H11" s="42"/>
      <c r="I11" s="29"/>
      <c r="J11" s="168">
        <v>105</v>
      </c>
      <c r="K11" s="29" t="s">
        <v>6256</v>
      </c>
      <c r="L11" s="29" t="s">
        <v>6262</v>
      </c>
      <c r="M11" s="29" t="s">
        <v>6927</v>
      </c>
      <c r="N11" s="168">
        <v>2200</v>
      </c>
      <c r="O11" s="29"/>
      <c r="P11" s="29"/>
      <c r="Q11" s="29"/>
      <c r="R11" s="29"/>
      <c r="S11" s="29"/>
      <c r="T11" s="29" t="s">
        <v>1</v>
      </c>
      <c r="U11" s="42">
        <v>1</v>
      </c>
      <c r="V11" s="168">
        <v>900</v>
      </c>
      <c r="Z11" s="243">
        <v>900</v>
      </c>
      <c r="AA11" s="167">
        <f>Table258[[#This Row],[buildPower]]/2</f>
        <v>2.5</v>
      </c>
    </row>
    <row r="12" spans="1:27" x14ac:dyDescent="0.35">
      <c r="A12" s="44">
        <v>6</v>
      </c>
      <c r="B12" s="39" t="s">
        <v>35</v>
      </c>
      <c r="C12" s="168">
        <v>1</v>
      </c>
      <c r="D12" s="168">
        <v>3</v>
      </c>
      <c r="E12" s="168">
        <v>15</v>
      </c>
      <c r="F12" s="456">
        <v>5</v>
      </c>
      <c r="G12" s="29" t="s">
        <v>695</v>
      </c>
      <c r="H12" s="42"/>
      <c r="I12" s="29"/>
      <c r="J12" s="168">
        <v>95</v>
      </c>
      <c r="K12" s="29" t="s">
        <v>35</v>
      </c>
      <c r="L12" s="29" t="s">
        <v>706</v>
      </c>
      <c r="M12" s="29" t="s">
        <v>6926</v>
      </c>
      <c r="N12" s="168">
        <v>2100</v>
      </c>
      <c r="O12" s="29"/>
      <c r="P12" s="29"/>
      <c r="Q12" s="29"/>
      <c r="R12" s="29"/>
      <c r="S12" s="29"/>
      <c r="T12" s="29" t="s">
        <v>1</v>
      </c>
      <c r="U12" s="42">
        <v>1</v>
      </c>
      <c r="V12" s="168">
        <v>675</v>
      </c>
      <c r="Z12" s="243">
        <v>675</v>
      </c>
      <c r="AA12" s="167">
        <f>Table258[[#This Row],[buildPower]]/2</f>
        <v>2.5</v>
      </c>
    </row>
    <row r="13" spans="1:27" s="167" customFormat="1" x14ac:dyDescent="0.35">
      <c r="A13" s="44">
        <v>6</v>
      </c>
      <c r="B13" s="39" t="s">
        <v>6255</v>
      </c>
      <c r="C13" s="168">
        <v>1</v>
      </c>
      <c r="D13" s="168">
        <v>3</v>
      </c>
      <c r="E13" s="168">
        <v>15</v>
      </c>
      <c r="F13" s="456">
        <v>5</v>
      </c>
      <c r="G13" s="29" t="s">
        <v>695</v>
      </c>
      <c r="H13" s="42"/>
      <c r="I13" s="29"/>
      <c r="J13" s="168">
        <v>95</v>
      </c>
      <c r="K13" s="29" t="s">
        <v>6255</v>
      </c>
      <c r="L13" s="29" t="s">
        <v>6263</v>
      </c>
      <c r="M13" s="29" t="s">
        <v>6928</v>
      </c>
      <c r="N13" s="168">
        <v>2100</v>
      </c>
      <c r="O13" s="29"/>
      <c r="P13" s="29"/>
      <c r="Q13" s="29"/>
      <c r="R13" s="29"/>
      <c r="S13" s="29"/>
      <c r="T13" s="29" t="s">
        <v>1</v>
      </c>
      <c r="U13" s="42">
        <v>1</v>
      </c>
      <c r="V13" s="168">
        <v>675</v>
      </c>
      <c r="Z13" s="243">
        <v>675</v>
      </c>
      <c r="AA13" s="167">
        <f>Table258[[#This Row],[buildPower]]/2</f>
        <v>2.5</v>
      </c>
    </row>
    <row r="14" spans="1:27" x14ac:dyDescent="0.35">
      <c r="A14" s="44">
        <v>7</v>
      </c>
      <c r="B14" s="39" t="s">
        <v>4858</v>
      </c>
      <c r="C14" s="168">
        <v>2</v>
      </c>
      <c r="D14" s="168">
        <v>6</v>
      </c>
      <c r="E14" s="168">
        <v>40</v>
      </c>
      <c r="F14" s="456">
        <v>10</v>
      </c>
      <c r="G14" s="29" t="s">
        <v>708</v>
      </c>
      <c r="H14" s="42"/>
      <c r="I14" s="29"/>
      <c r="J14" s="168">
        <v>120</v>
      </c>
      <c r="K14" s="29" t="s">
        <v>4858</v>
      </c>
      <c r="L14" s="29" t="s">
        <v>4857</v>
      </c>
      <c r="M14" s="29" t="s">
        <v>6929</v>
      </c>
      <c r="N14" s="168">
        <v>1200</v>
      </c>
      <c r="O14" s="29"/>
      <c r="P14" s="29"/>
      <c r="Q14" s="29"/>
      <c r="R14" s="29"/>
      <c r="S14" s="29"/>
      <c r="T14" s="253" t="s">
        <v>1</v>
      </c>
      <c r="U14" s="24">
        <v>1</v>
      </c>
      <c r="V14" s="168">
        <v>1600</v>
      </c>
      <c r="Z14" s="243">
        <v>900</v>
      </c>
      <c r="AA14" s="167">
        <f>Table258[[#This Row],[buildPower]]/2</f>
        <v>5</v>
      </c>
    </row>
    <row r="15" spans="1:27" x14ac:dyDescent="0.35">
      <c r="A15" s="44">
        <v>8</v>
      </c>
      <c r="B15" s="39" t="s">
        <v>4856</v>
      </c>
      <c r="C15" s="168">
        <v>4</v>
      </c>
      <c r="D15" s="168">
        <v>10</v>
      </c>
      <c r="E15" s="168">
        <v>60</v>
      </c>
      <c r="F15" s="456">
        <v>15</v>
      </c>
      <c r="G15" s="253" t="s">
        <v>708</v>
      </c>
      <c r="H15" s="24"/>
      <c r="I15" s="167"/>
      <c r="J15" s="168">
        <v>180</v>
      </c>
      <c r="K15" s="253" t="s">
        <v>4856</v>
      </c>
      <c r="L15" s="253" t="s">
        <v>4859</v>
      </c>
      <c r="M15" s="253" t="s">
        <v>6930</v>
      </c>
      <c r="N15" s="168">
        <v>2000</v>
      </c>
      <c r="O15" s="253"/>
      <c r="P15" s="253"/>
      <c r="Q15" s="253"/>
      <c r="R15" s="253"/>
      <c r="S15" s="253"/>
      <c r="T15" s="29" t="s">
        <v>1</v>
      </c>
      <c r="U15" s="42">
        <v>1</v>
      </c>
      <c r="V15" s="168">
        <v>1600</v>
      </c>
      <c r="Z15" s="243">
        <v>900</v>
      </c>
      <c r="AA15" s="167">
        <f>Table258[[#This Row],[buildPower]]/2</f>
        <v>7.5</v>
      </c>
    </row>
    <row r="16" spans="1:27" x14ac:dyDescent="0.35">
      <c r="A16" s="44">
        <v>9</v>
      </c>
      <c r="B16" s="39" t="s">
        <v>4861</v>
      </c>
      <c r="C16" s="168">
        <v>2</v>
      </c>
      <c r="D16" s="168">
        <v>7</v>
      </c>
      <c r="E16" s="168">
        <v>30</v>
      </c>
      <c r="F16" s="456">
        <v>5</v>
      </c>
      <c r="G16" s="29" t="s">
        <v>708</v>
      </c>
      <c r="H16" s="42"/>
      <c r="I16" s="29"/>
      <c r="J16" s="168">
        <v>150</v>
      </c>
      <c r="K16" s="29" t="s">
        <v>4861</v>
      </c>
      <c r="L16" s="29" t="s">
        <v>4862</v>
      </c>
      <c r="M16" s="29" t="s">
        <v>6931</v>
      </c>
      <c r="N16" s="168">
        <v>1900</v>
      </c>
      <c r="O16" s="29"/>
      <c r="P16" s="29"/>
      <c r="Q16" s="29"/>
      <c r="R16" s="29"/>
      <c r="S16" s="174"/>
      <c r="T16" s="29" t="s">
        <v>1</v>
      </c>
      <c r="U16" s="42">
        <v>1</v>
      </c>
      <c r="V16" s="168">
        <v>900</v>
      </c>
      <c r="Z16" s="243">
        <v>900</v>
      </c>
      <c r="AA16" s="167">
        <f>Table258[[#This Row],[buildPower]]/2</f>
        <v>2.5</v>
      </c>
    </row>
    <row r="17" spans="1:27" x14ac:dyDescent="0.35">
      <c r="A17" s="44">
        <v>10</v>
      </c>
      <c r="B17" s="39" t="s">
        <v>4863</v>
      </c>
      <c r="C17" s="168">
        <v>3</v>
      </c>
      <c r="D17" s="168">
        <v>6</v>
      </c>
      <c r="E17" s="168">
        <v>35</v>
      </c>
      <c r="F17" s="456">
        <v>7</v>
      </c>
      <c r="G17" s="29" t="s">
        <v>708</v>
      </c>
      <c r="H17" s="42"/>
      <c r="I17" s="29"/>
      <c r="J17" s="168">
        <v>130</v>
      </c>
      <c r="K17" s="29" t="s">
        <v>4863</v>
      </c>
      <c r="L17" s="29" t="s">
        <v>4864</v>
      </c>
      <c r="M17" s="29" t="s">
        <v>6933</v>
      </c>
      <c r="N17" s="168">
        <v>2200</v>
      </c>
      <c r="O17" s="29"/>
      <c r="P17" s="29"/>
      <c r="Q17" s="29"/>
      <c r="R17" s="29"/>
      <c r="S17" s="29"/>
      <c r="T17" s="29" t="s">
        <v>1</v>
      </c>
      <c r="U17" s="42">
        <v>1</v>
      </c>
      <c r="V17" s="168">
        <v>900</v>
      </c>
      <c r="Z17" s="243">
        <v>900</v>
      </c>
      <c r="AA17" s="167">
        <f>Table258[[#This Row],[buildPower]]/2</f>
        <v>3.5</v>
      </c>
    </row>
    <row r="18" spans="1:27" x14ac:dyDescent="0.35">
      <c r="A18" s="44">
        <v>11</v>
      </c>
      <c r="B18" s="39" t="s">
        <v>4865</v>
      </c>
      <c r="C18" s="168">
        <v>3</v>
      </c>
      <c r="D18" s="168">
        <v>6</v>
      </c>
      <c r="E18" s="168">
        <v>50</v>
      </c>
      <c r="F18" s="456">
        <v>7</v>
      </c>
      <c r="G18" s="29" t="s">
        <v>708</v>
      </c>
      <c r="H18" s="42"/>
      <c r="I18" s="29"/>
      <c r="J18" s="168">
        <v>160</v>
      </c>
      <c r="K18" s="29" t="s">
        <v>4865</v>
      </c>
      <c r="L18" s="29" t="s">
        <v>4866</v>
      </c>
      <c r="M18" s="29" t="s">
        <v>6932</v>
      </c>
      <c r="N18" s="168">
        <v>2200</v>
      </c>
      <c r="O18" s="29"/>
      <c r="P18" s="29"/>
      <c r="Q18" s="29"/>
      <c r="R18" s="29"/>
      <c r="S18" s="29"/>
      <c r="T18" s="29" t="s">
        <v>1</v>
      </c>
      <c r="U18" s="42">
        <v>1</v>
      </c>
      <c r="V18" s="168">
        <v>900</v>
      </c>
      <c r="Z18" s="243">
        <v>900</v>
      </c>
      <c r="AA18" s="167">
        <f>Table258[[#This Row],[buildPower]]/2</f>
        <v>3.5</v>
      </c>
    </row>
    <row r="19" spans="1:27" x14ac:dyDescent="0.35">
      <c r="A19" s="44">
        <v>12</v>
      </c>
      <c r="B19" s="39" t="s">
        <v>4867</v>
      </c>
      <c r="C19" s="168">
        <v>5</v>
      </c>
      <c r="D19" s="168">
        <v>9</v>
      </c>
      <c r="E19" s="168">
        <v>65</v>
      </c>
      <c r="F19" s="456">
        <v>7</v>
      </c>
      <c r="G19" s="29" t="s">
        <v>708</v>
      </c>
      <c r="H19" s="42"/>
      <c r="I19" s="29"/>
      <c r="J19" s="168">
        <v>190</v>
      </c>
      <c r="K19" s="29" t="s">
        <v>4867</v>
      </c>
      <c r="L19" s="29" t="s">
        <v>4868</v>
      </c>
      <c r="M19" s="29" t="s">
        <v>6934</v>
      </c>
      <c r="N19" s="168">
        <v>8000</v>
      </c>
      <c r="O19" s="29"/>
      <c r="P19" s="29"/>
      <c r="Q19" s="29"/>
      <c r="R19" s="29"/>
      <c r="S19" s="29"/>
      <c r="T19" s="29" t="s">
        <v>1</v>
      </c>
      <c r="U19" s="42">
        <v>1</v>
      </c>
      <c r="V19" s="168">
        <v>2000</v>
      </c>
      <c r="Z19" s="243">
        <v>2000</v>
      </c>
      <c r="AA19" s="167">
        <f>Table258[[#This Row],[buildPower]]/2</f>
        <v>3.5</v>
      </c>
    </row>
    <row r="20" spans="1:27" x14ac:dyDescent="0.35">
      <c r="A20" s="44">
        <v>13</v>
      </c>
      <c r="B20" s="39" t="s">
        <v>4869</v>
      </c>
      <c r="C20" s="168">
        <v>8</v>
      </c>
      <c r="D20" s="168">
        <v>10</v>
      </c>
      <c r="E20" s="168">
        <v>300</v>
      </c>
      <c r="F20" s="456">
        <v>25</v>
      </c>
      <c r="G20" s="29" t="s">
        <v>708</v>
      </c>
      <c r="H20" s="42"/>
      <c r="I20" s="29"/>
      <c r="J20" s="168">
        <v>225</v>
      </c>
      <c r="K20" s="29" t="s">
        <v>4869</v>
      </c>
      <c r="L20" s="29" t="s">
        <v>4870</v>
      </c>
      <c r="M20" s="29" t="s">
        <v>6935</v>
      </c>
      <c r="N20" s="168">
        <v>1200</v>
      </c>
      <c r="O20" s="29"/>
      <c r="P20" s="29"/>
      <c r="Q20" s="29"/>
      <c r="R20" s="29"/>
      <c r="S20" s="29"/>
      <c r="T20" s="29" t="s">
        <v>1</v>
      </c>
      <c r="U20" s="42">
        <v>1</v>
      </c>
      <c r="V20" s="168">
        <v>2000</v>
      </c>
      <c r="Z20" s="243">
        <v>2000</v>
      </c>
      <c r="AA20" s="167">
        <f>Table258[[#This Row],[buildPower]]/2</f>
        <v>12.5</v>
      </c>
    </row>
    <row r="21" spans="1:27" x14ac:dyDescent="0.35">
      <c r="A21" s="44">
        <v>14</v>
      </c>
      <c r="B21" s="39" t="s">
        <v>4871</v>
      </c>
      <c r="C21" s="168">
        <v>12</v>
      </c>
      <c r="D21" s="168">
        <v>14</v>
      </c>
      <c r="E21" s="168">
        <v>100</v>
      </c>
      <c r="F21" s="456">
        <v>14</v>
      </c>
      <c r="G21" s="29" t="s">
        <v>708</v>
      </c>
      <c r="H21" s="42"/>
      <c r="I21" s="29"/>
      <c r="J21" s="168">
        <v>225</v>
      </c>
      <c r="K21" s="29" t="s">
        <v>4871</v>
      </c>
      <c r="L21" s="29" t="s">
        <v>4872</v>
      </c>
      <c r="M21" s="29" t="s">
        <v>6936</v>
      </c>
      <c r="N21" s="168">
        <v>800</v>
      </c>
      <c r="O21" s="29"/>
      <c r="P21" s="29"/>
      <c r="Q21" s="29"/>
      <c r="R21" s="29"/>
      <c r="S21" s="29"/>
      <c r="T21" s="253" t="s">
        <v>1</v>
      </c>
      <c r="U21" s="24">
        <v>1</v>
      </c>
      <c r="V21" s="168">
        <v>1500</v>
      </c>
      <c r="Z21" s="243">
        <v>1500</v>
      </c>
      <c r="AA21" s="167">
        <f>Table258[[#This Row],[buildPower]]/2</f>
        <v>7</v>
      </c>
    </row>
    <row r="22" spans="1:27" x14ac:dyDescent="0.35">
      <c r="A22" s="44">
        <v>15</v>
      </c>
      <c r="B22" s="39" t="s">
        <v>4873</v>
      </c>
      <c r="C22" s="168">
        <v>4</v>
      </c>
      <c r="D22" s="168">
        <v>7</v>
      </c>
      <c r="E22" s="168">
        <v>100</v>
      </c>
      <c r="F22" s="456">
        <v>20</v>
      </c>
      <c r="G22" s="253" t="s">
        <v>708</v>
      </c>
      <c r="H22" s="24"/>
      <c r="I22" s="253"/>
      <c r="J22" s="168">
        <v>130</v>
      </c>
      <c r="K22" s="253" t="s">
        <v>4873</v>
      </c>
      <c r="L22" s="253" t="s">
        <v>4874</v>
      </c>
      <c r="M22" s="253" t="s">
        <v>6937</v>
      </c>
      <c r="N22" s="168">
        <v>2200</v>
      </c>
      <c r="O22" s="253" t="s">
        <v>713</v>
      </c>
      <c r="P22" s="253" t="s">
        <v>758</v>
      </c>
      <c r="Q22" s="253" t="s">
        <v>4875</v>
      </c>
      <c r="R22" s="253" t="s">
        <v>758</v>
      </c>
      <c r="S22" s="173" t="s">
        <v>759</v>
      </c>
      <c r="T22" s="29" t="s">
        <v>1</v>
      </c>
      <c r="U22" s="42">
        <v>1</v>
      </c>
      <c r="V22" s="168">
        <v>800</v>
      </c>
      <c r="Z22" s="243">
        <v>800</v>
      </c>
      <c r="AA22" s="167">
        <f>Table258[[#This Row],[buildPower]]/2</f>
        <v>10</v>
      </c>
    </row>
    <row r="23" spans="1:27" x14ac:dyDescent="0.35">
      <c r="A23" s="44">
        <v>16</v>
      </c>
      <c r="B23" s="39" t="s">
        <v>4876</v>
      </c>
      <c r="C23" s="168">
        <v>6</v>
      </c>
      <c r="D23" s="168">
        <v>11</v>
      </c>
      <c r="E23" s="168">
        <v>110</v>
      </c>
      <c r="F23" s="456">
        <v>25</v>
      </c>
      <c r="G23" s="29" t="s">
        <v>708</v>
      </c>
      <c r="H23" s="42"/>
      <c r="I23" s="29"/>
      <c r="J23" s="168">
        <v>230</v>
      </c>
      <c r="K23" s="29" t="s">
        <v>4876</v>
      </c>
      <c r="L23" s="29" t="s">
        <v>4877</v>
      </c>
      <c r="M23" s="29" t="s">
        <v>6938</v>
      </c>
      <c r="N23" s="168">
        <v>3000</v>
      </c>
      <c r="O23" s="29" t="s">
        <v>713</v>
      </c>
      <c r="P23" s="29" t="s">
        <v>787</v>
      </c>
      <c r="Q23" s="29" t="s">
        <v>4878</v>
      </c>
      <c r="R23" s="29" t="s">
        <v>787</v>
      </c>
      <c r="S23" s="172" t="s">
        <v>771</v>
      </c>
      <c r="T23" s="29" t="s">
        <v>1</v>
      </c>
      <c r="U23" s="42">
        <v>1</v>
      </c>
      <c r="V23" s="168">
        <v>1500</v>
      </c>
      <c r="Z23" s="243">
        <v>800</v>
      </c>
      <c r="AA23" s="167">
        <f>Table258[[#This Row],[buildPower]]/2</f>
        <v>12.5</v>
      </c>
    </row>
    <row r="24" spans="1:27" ht="14.5" customHeight="1" x14ac:dyDescent="0.35">
      <c r="A24" s="44">
        <v>17</v>
      </c>
      <c r="B24" s="39" t="s">
        <v>33</v>
      </c>
      <c r="C24" s="21">
        <v>28</v>
      </c>
      <c r="D24" s="21">
        <v>34</v>
      </c>
      <c r="E24" s="21">
        <v>800</v>
      </c>
      <c r="F24" s="226">
        <v>112</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43">
        <v>5600</v>
      </c>
      <c r="AA24" s="167">
        <f>Table258[[#This Row],[buildPower]]/2</f>
        <v>56</v>
      </c>
    </row>
    <row r="25" spans="1:27" x14ac:dyDescent="0.35">
      <c r="A25" s="44">
        <v>18</v>
      </c>
      <c r="B25" s="39"/>
      <c r="C25" s="168"/>
      <c r="D25" s="168"/>
      <c r="E25" s="168"/>
      <c r="F25" s="456"/>
      <c r="G25" s="29"/>
      <c r="H25" s="42"/>
      <c r="I25" s="29"/>
      <c r="J25" s="168"/>
      <c r="K25" s="29"/>
      <c r="L25" s="29"/>
      <c r="M25" s="29"/>
      <c r="N25" s="168"/>
      <c r="O25" s="29" t="s">
        <v>713</v>
      </c>
      <c r="P25" s="29" t="s">
        <v>714</v>
      </c>
      <c r="Q25" s="29" t="s">
        <v>716</v>
      </c>
      <c r="R25" s="29"/>
      <c r="S25" s="172" t="s">
        <v>715</v>
      </c>
      <c r="T25" s="29"/>
      <c r="U25" s="29"/>
      <c r="V25" s="168"/>
      <c r="W25" s="167"/>
      <c r="Z25" s="194"/>
      <c r="AA25" s="167">
        <f>Table258[[#This Row],[buildPower]]/2</f>
        <v>0</v>
      </c>
    </row>
    <row r="26" spans="1:27" x14ac:dyDescent="0.35">
      <c r="A26" s="44">
        <v>19</v>
      </c>
      <c r="B26" s="39"/>
      <c r="C26" s="168"/>
      <c r="D26" s="168"/>
      <c r="E26" s="168"/>
      <c r="F26" s="456"/>
      <c r="G26" s="29"/>
      <c r="H26" s="42"/>
      <c r="I26" s="29"/>
      <c r="J26" s="168"/>
      <c r="K26" s="29"/>
      <c r="L26" s="29"/>
      <c r="M26" s="29"/>
      <c r="N26" s="168"/>
      <c r="O26" s="29" t="s">
        <v>85</v>
      </c>
      <c r="P26" s="29" t="s">
        <v>86</v>
      </c>
      <c r="Q26" s="29"/>
      <c r="R26" s="29"/>
      <c r="S26" s="29"/>
      <c r="T26" s="167"/>
      <c r="U26" s="167"/>
      <c r="V26" s="168"/>
      <c r="Z26" s="243"/>
      <c r="AA26" s="167">
        <f>Table258[[#This Row],[buildPower]]/2</f>
        <v>0</v>
      </c>
    </row>
    <row r="27" spans="1:27" x14ac:dyDescent="0.35">
      <c r="A27" s="44">
        <v>20</v>
      </c>
      <c r="B27" s="39"/>
      <c r="C27" s="168"/>
      <c r="D27" s="168"/>
      <c r="E27" s="168"/>
      <c r="F27" s="456"/>
      <c r="G27" s="167"/>
      <c r="H27" s="21"/>
      <c r="I27" s="167"/>
      <c r="J27" s="168"/>
      <c r="K27" s="167"/>
      <c r="L27" s="167"/>
      <c r="M27" s="167"/>
      <c r="N27" s="168"/>
      <c r="O27" s="29" t="s">
        <v>71</v>
      </c>
      <c r="P27" s="29" t="s">
        <v>717</v>
      </c>
      <c r="Q27" s="29" t="s">
        <v>34</v>
      </c>
      <c r="R27" s="29" t="s">
        <v>718</v>
      </c>
      <c r="S27" s="29"/>
      <c r="T27" s="29"/>
      <c r="U27" s="29"/>
      <c r="V27" s="168"/>
      <c r="Z27" s="243"/>
      <c r="AA27" s="167">
        <f>Table258[[#This Row],[buildPower]]/2</f>
        <v>0</v>
      </c>
    </row>
    <row r="28" spans="1:27" x14ac:dyDescent="0.35">
      <c r="A28" s="44">
        <v>21</v>
      </c>
      <c r="B28" s="39"/>
      <c r="C28" s="168"/>
      <c r="D28" s="168"/>
      <c r="E28" s="168"/>
      <c r="F28" s="456"/>
      <c r="G28" s="167"/>
      <c r="H28" s="21"/>
      <c r="I28" s="167"/>
      <c r="J28" s="168"/>
      <c r="K28" s="167"/>
      <c r="L28" s="167"/>
      <c r="M28" s="167"/>
      <c r="N28" s="168"/>
      <c r="O28" s="167" t="s">
        <v>77</v>
      </c>
      <c r="P28" s="167" t="s">
        <v>719</v>
      </c>
      <c r="Q28" s="167"/>
      <c r="R28" s="29"/>
      <c r="S28" s="29"/>
      <c r="T28" s="253"/>
      <c r="U28" s="253"/>
      <c r="V28" s="168"/>
      <c r="Z28" s="243"/>
      <c r="AA28" s="167">
        <f>Table258[[#This Row],[buildPower]]/2</f>
        <v>0</v>
      </c>
    </row>
    <row r="29" spans="1:27" x14ac:dyDescent="0.35">
      <c r="A29" s="44">
        <v>22</v>
      </c>
      <c r="B29" s="39"/>
      <c r="C29" s="168"/>
      <c r="D29" s="168"/>
      <c r="E29" s="168"/>
      <c r="F29" s="456"/>
      <c r="G29" s="253"/>
      <c r="H29" s="24"/>
      <c r="I29" s="253"/>
      <c r="J29" s="168"/>
      <c r="K29" s="253"/>
      <c r="L29" s="253"/>
      <c r="M29" s="253"/>
      <c r="N29" s="168"/>
      <c r="O29" s="253" t="s">
        <v>74</v>
      </c>
      <c r="P29" s="253" t="s">
        <v>720</v>
      </c>
      <c r="Q29" s="253"/>
      <c r="R29" s="253" t="s">
        <v>721</v>
      </c>
      <c r="S29" s="253"/>
      <c r="T29" s="29"/>
      <c r="U29" s="29"/>
      <c r="V29" s="168"/>
      <c r="Z29" s="243"/>
      <c r="AA29" s="167">
        <f>Table258[[#This Row],[buildPower]]/2</f>
        <v>0</v>
      </c>
    </row>
    <row r="30" spans="1:27" s="167" customFormat="1" x14ac:dyDescent="0.35">
      <c r="A30" s="44">
        <v>23</v>
      </c>
      <c r="B30" s="232"/>
      <c r="C30" s="233"/>
      <c r="D30" s="233"/>
      <c r="E30" s="233"/>
      <c r="F30" s="457"/>
      <c r="G30" s="29"/>
      <c r="H30" s="42"/>
      <c r="I30" s="29"/>
      <c r="J30" s="233"/>
      <c r="K30" s="29"/>
      <c r="L30" s="29"/>
      <c r="M30" s="29"/>
      <c r="N30" s="233"/>
      <c r="O30" s="57" t="s">
        <v>6102</v>
      </c>
      <c r="P30" s="57" t="s">
        <v>6074</v>
      </c>
      <c r="Q30" s="57"/>
      <c r="R30" s="57" t="s">
        <v>6075</v>
      </c>
      <c r="S30" s="29"/>
      <c r="T30" s="29"/>
      <c r="U30" s="29"/>
      <c r="V30" s="233"/>
      <c r="Z30" s="243"/>
      <c r="AA30" s="167">
        <f>Table258[[#This Row],[buildPower]]/2</f>
        <v>0</v>
      </c>
    </row>
    <row r="31" spans="1:27" s="167" customFormat="1" x14ac:dyDescent="0.35">
      <c r="A31" s="44">
        <v>24</v>
      </c>
      <c r="B31" s="232"/>
      <c r="C31" s="233"/>
      <c r="D31" s="233"/>
      <c r="E31" s="233"/>
      <c r="F31" s="457"/>
      <c r="G31" s="29"/>
      <c r="H31" s="42"/>
      <c r="I31" s="29"/>
      <c r="J31" s="233"/>
      <c r="K31" s="29"/>
      <c r="L31" s="29"/>
      <c r="M31" s="29"/>
      <c r="N31" s="233"/>
      <c r="O31" s="56" t="s">
        <v>6103</v>
      </c>
      <c r="P31" s="56" t="s">
        <v>6076</v>
      </c>
      <c r="Q31" s="56"/>
      <c r="R31" s="56"/>
      <c r="S31" s="29"/>
      <c r="T31" s="29"/>
      <c r="U31" s="29"/>
      <c r="V31" s="233"/>
      <c r="Z31" s="243"/>
      <c r="AA31" s="167">
        <f>Table258[[#This Row],[buildPower]]/2</f>
        <v>0</v>
      </c>
    </row>
    <row r="32" spans="1:27" s="167" customFormat="1" x14ac:dyDescent="0.35">
      <c r="A32" s="44">
        <v>25</v>
      </c>
      <c r="B32" s="232"/>
      <c r="C32" s="233"/>
      <c r="D32" s="233"/>
      <c r="E32" s="233"/>
      <c r="F32" s="457"/>
      <c r="G32" s="29"/>
      <c r="H32" s="42"/>
      <c r="I32" s="29"/>
      <c r="J32" s="233"/>
      <c r="K32" s="29"/>
      <c r="L32" s="29"/>
      <c r="M32" s="29"/>
      <c r="N32" s="233"/>
      <c r="O32" s="92" t="s">
        <v>6104</v>
      </c>
      <c r="P32" s="92" t="s">
        <v>6077</v>
      </c>
      <c r="Q32" s="92"/>
      <c r="R32" s="92" t="s">
        <v>6078</v>
      </c>
      <c r="S32" s="29"/>
      <c r="T32" s="29"/>
      <c r="U32" s="29"/>
      <c r="V32" s="233"/>
      <c r="Z32" s="243"/>
      <c r="AA32" s="167">
        <f>Table258[[#This Row],[buildPower]]/2</f>
        <v>0</v>
      </c>
    </row>
    <row r="33" spans="1:27" s="167" customFormat="1" x14ac:dyDescent="0.35">
      <c r="A33" s="44">
        <v>26</v>
      </c>
      <c r="B33" s="232"/>
      <c r="C33" s="233"/>
      <c r="D33" s="233"/>
      <c r="E33" s="233"/>
      <c r="F33" s="457"/>
      <c r="G33" s="29"/>
      <c r="H33" s="42"/>
      <c r="I33" s="29"/>
      <c r="J33" s="233"/>
      <c r="K33" s="29"/>
      <c r="L33" s="29"/>
      <c r="M33" s="29"/>
      <c r="N33" s="233"/>
      <c r="O33" s="56" t="s">
        <v>6106</v>
      </c>
      <c r="P33" s="56" t="s">
        <v>6079</v>
      </c>
      <c r="Q33" s="56"/>
      <c r="R33" s="56" t="s">
        <v>6080</v>
      </c>
      <c r="S33" s="29"/>
      <c r="T33" s="29"/>
      <c r="U33" s="29"/>
      <c r="V33" s="233"/>
      <c r="Z33" s="243"/>
      <c r="AA33" s="167">
        <f>Table258[[#This Row],[buildPower]]/2</f>
        <v>0</v>
      </c>
    </row>
    <row r="34" spans="1:27" x14ac:dyDescent="0.35">
      <c r="A34" s="44">
        <v>27</v>
      </c>
      <c r="B34" s="39"/>
      <c r="C34" s="168"/>
      <c r="D34" s="168"/>
      <c r="E34" s="168"/>
      <c r="F34" s="456"/>
      <c r="G34" s="29"/>
      <c r="H34" s="42"/>
      <c r="I34" s="29"/>
      <c r="J34" s="168"/>
      <c r="K34" s="29"/>
      <c r="L34" s="29"/>
      <c r="M34" s="29"/>
      <c r="N34" s="168"/>
      <c r="O34" s="29" t="s">
        <v>68</v>
      </c>
      <c r="P34" s="29" t="s">
        <v>722</v>
      </c>
      <c r="Q34" s="29"/>
      <c r="R34" s="29" t="s">
        <v>723</v>
      </c>
      <c r="S34" s="174"/>
      <c r="T34" s="29" t="s">
        <v>8</v>
      </c>
      <c r="U34" s="29">
        <v>1</v>
      </c>
      <c r="V34" s="168">
        <v>5600</v>
      </c>
      <c r="Z34" s="243"/>
      <c r="AA34" s="167">
        <f>Table258[[#This Row],[buildPower]]/2</f>
        <v>0</v>
      </c>
    </row>
    <row r="35" spans="1:27" x14ac:dyDescent="0.35">
      <c r="A35" s="44">
        <v>28</v>
      </c>
      <c r="B35" s="39" t="s">
        <v>31</v>
      </c>
      <c r="C35" s="21">
        <v>9</v>
      </c>
      <c r="D35" s="175">
        <v>20</v>
      </c>
      <c r="E35" s="175">
        <v>350</v>
      </c>
      <c r="F35" s="455">
        <v>46</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43">
        <v>4400</v>
      </c>
      <c r="AA35" s="167">
        <f>Table258[[#This Row],[buildPower]]/2</f>
        <v>23</v>
      </c>
    </row>
    <row r="36" spans="1:27" x14ac:dyDescent="0.35">
      <c r="A36" s="44">
        <v>29</v>
      </c>
      <c r="B36" s="39"/>
      <c r="C36" s="168"/>
      <c r="D36" s="168"/>
      <c r="E36" s="168"/>
      <c r="F36" s="456"/>
      <c r="G36" s="29"/>
      <c r="H36" s="42"/>
      <c r="I36" s="29"/>
      <c r="J36" s="168"/>
      <c r="K36" s="29"/>
      <c r="L36" s="29"/>
      <c r="M36" s="29"/>
      <c r="N36" s="168"/>
      <c r="O36" s="29" t="s">
        <v>713</v>
      </c>
      <c r="P36" s="29" t="s">
        <v>726</v>
      </c>
      <c r="Q36" s="29" t="s">
        <v>727</v>
      </c>
      <c r="R36" s="29"/>
      <c r="S36" s="173" t="s">
        <v>715</v>
      </c>
      <c r="T36" s="29"/>
      <c r="U36" s="29"/>
      <c r="V36" s="168"/>
      <c r="Z36" s="195"/>
      <c r="AA36" s="167">
        <f>Table258[[#This Row],[buildPower]]/2</f>
        <v>0</v>
      </c>
    </row>
    <row r="37" spans="1:27" x14ac:dyDescent="0.35">
      <c r="A37" s="44">
        <v>30</v>
      </c>
      <c r="B37" s="39"/>
      <c r="C37" s="168"/>
      <c r="D37" s="168"/>
      <c r="E37" s="168"/>
      <c r="F37" s="456"/>
      <c r="G37" s="167"/>
      <c r="H37" s="21"/>
      <c r="I37" s="167"/>
      <c r="J37" s="168"/>
      <c r="K37" s="167"/>
      <c r="L37" s="167"/>
      <c r="M37" s="167"/>
      <c r="N37" s="168"/>
      <c r="O37" s="29" t="s">
        <v>85</v>
      </c>
      <c r="P37" s="29" t="s">
        <v>86</v>
      </c>
      <c r="Q37" s="29"/>
      <c r="R37" s="29"/>
      <c r="S37" s="167"/>
      <c r="T37" s="167"/>
      <c r="U37" s="167"/>
      <c r="V37" s="168"/>
      <c r="Z37" s="243"/>
      <c r="AA37" s="167">
        <f>Table258[[#This Row],[buildPower]]/2</f>
        <v>0</v>
      </c>
    </row>
    <row r="38" spans="1:27" x14ac:dyDescent="0.35">
      <c r="A38" s="44">
        <v>31</v>
      </c>
      <c r="B38" s="39"/>
      <c r="C38" s="168"/>
      <c r="D38" s="168"/>
      <c r="E38" s="168"/>
      <c r="F38" s="456"/>
      <c r="G38" s="29"/>
      <c r="H38" s="42"/>
      <c r="I38" s="29"/>
      <c r="J38" s="168"/>
      <c r="K38" s="29"/>
      <c r="L38" s="29"/>
      <c r="M38" s="29"/>
      <c r="N38" s="168"/>
      <c r="O38" s="29" t="s">
        <v>71</v>
      </c>
      <c r="P38" s="29" t="s">
        <v>728</v>
      </c>
      <c r="Q38" s="29" t="s">
        <v>32</v>
      </c>
      <c r="R38" s="29" t="s">
        <v>729</v>
      </c>
      <c r="S38" s="29"/>
      <c r="T38" s="167"/>
      <c r="U38" s="167"/>
      <c r="V38" s="168"/>
      <c r="Z38" s="243"/>
      <c r="AA38" s="167">
        <f>Table258[[#This Row],[buildPower]]/2</f>
        <v>0</v>
      </c>
    </row>
    <row r="39" spans="1:27" x14ac:dyDescent="0.35">
      <c r="A39" s="44">
        <v>32</v>
      </c>
      <c r="B39" s="39"/>
      <c r="C39" s="168"/>
      <c r="D39" s="168"/>
      <c r="E39" s="168"/>
      <c r="F39" s="456"/>
      <c r="G39" s="167"/>
      <c r="H39" s="21"/>
      <c r="I39" s="167"/>
      <c r="J39" s="168"/>
      <c r="K39" s="167"/>
      <c r="L39" s="167"/>
      <c r="M39" s="167"/>
      <c r="N39" s="168"/>
      <c r="O39" s="29" t="s">
        <v>77</v>
      </c>
      <c r="P39" s="29" t="s">
        <v>719</v>
      </c>
      <c r="Q39" s="29"/>
      <c r="R39" s="29"/>
      <c r="S39" s="29"/>
      <c r="T39" s="253"/>
      <c r="U39" s="253"/>
      <c r="V39" s="168"/>
      <c r="Z39" s="243"/>
      <c r="AA39" s="167">
        <f>Table258[[#This Row],[buildPower]]/2</f>
        <v>0</v>
      </c>
    </row>
    <row r="40" spans="1:27" x14ac:dyDescent="0.35">
      <c r="A40" s="44">
        <v>33</v>
      </c>
      <c r="B40" s="39"/>
      <c r="C40" s="168"/>
      <c r="D40" s="168"/>
      <c r="E40" s="168"/>
      <c r="F40" s="456"/>
      <c r="G40" s="253"/>
      <c r="H40" s="24"/>
      <c r="I40" s="253"/>
      <c r="J40" s="168"/>
      <c r="K40" s="253"/>
      <c r="L40" s="253"/>
      <c r="M40" s="253"/>
      <c r="N40" s="168"/>
      <c r="O40" s="253" t="s">
        <v>74</v>
      </c>
      <c r="P40" s="253" t="s">
        <v>720</v>
      </c>
      <c r="Q40" s="253"/>
      <c r="R40" s="253" t="s">
        <v>721</v>
      </c>
      <c r="S40" s="253"/>
      <c r="T40" s="29"/>
      <c r="U40" s="29"/>
      <c r="V40" s="168"/>
      <c r="Z40" s="243"/>
      <c r="AA40" s="167">
        <f>Table258[[#This Row],[buildPower]]/2</f>
        <v>0</v>
      </c>
    </row>
    <row r="41" spans="1:27" s="167" customFormat="1" x14ac:dyDescent="0.35">
      <c r="A41" s="44">
        <v>34</v>
      </c>
      <c r="B41" s="232"/>
      <c r="C41" s="233"/>
      <c r="D41" s="233"/>
      <c r="E41" s="233"/>
      <c r="F41" s="457"/>
      <c r="G41" s="29"/>
      <c r="H41" s="42"/>
      <c r="I41" s="29"/>
      <c r="J41" s="233"/>
      <c r="K41" s="29"/>
      <c r="L41" s="29"/>
      <c r="M41" s="29"/>
      <c r="N41" s="233"/>
      <c r="O41" s="57" t="s">
        <v>6102</v>
      </c>
      <c r="P41" s="57" t="s">
        <v>6074</v>
      </c>
      <c r="Q41" s="57"/>
      <c r="R41" s="57" t="s">
        <v>6075</v>
      </c>
      <c r="S41" s="29"/>
      <c r="T41" s="29"/>
      <c r="U41" s="29"/>
      <c r="V41" s="233"/>
      <c r="Z41" s="243"/>
      <c r="AA41" s="167">
        <f>Table258[[#This Row],[buildPower]]/2</f>
        <v>0</v>
      </c>
    </row>
    <row r="42" spans="1:27" s="167" customFormat="1" x14ac:dyDescent="0.35">
      <c r="A42" s="44">
        <v>35</v>
      </c>
      <c r="B42" s="232"/>
      <c r="C42" s="233"/>
      <c r="D42" s="233"/>
      <c r="E42" s="233"/>
      <c r="F42" s="457"/>
      <c r="G42" s="29"/>
      <c r="H42" s="42"/>
      <c r="I42" s="29"/>
      <c r="J42" s="233"/>
      <c r="K42" s="29"/>
      <c r="L42" s="29"/>
      <c r="M42" s="29"/>
      <c r="N42" s="233"/>
      <c r="O42" s="56" t="s">
        <v>6103</v>
      </c>
      <c r="P42" s="56" t="s">
        <v>6076</v>
      </c>
      <c r="Q42" s="56"/>
      <c r="R42" s="56"/>
      <c r="S42" s="29"/>
      <c r="T42" s="29"/>
      <c r="U42" s="29"/>
      <c r="V42" s="233"/>
      <c r="Z42" s="243"/>
      <c r="AA42" s="167">
        <f>Table258[[#This Row],[buildPower]]/2</f>
        <v>0</v>
      </c>
    </row>
    <row r="43" spans="1:27" s="167" customFormat="1" x14ac:dyDescent="0.35">
      <c r="A43" s="44">
        <v>36</v>
      </c>
      <c r="B43" s="232"/>
      <c r="C43" s="233"/>
      <c r="D43" s="233"/>
      <c r="E43" s="233"/>
      <c r="F43" s="457"/>
      <c r="G43" s="29"/>
      <c r="H43" s="42"/>
      <c r="I43" s="29"/>
      <c r="J43" s="233"/>
      <c r="K43" s="29"/>
      <c r="L43" s="29"/>
      <c r="M43" s="29"/>
      <c r="N43" s="233"/>
      <c r="O43" s="92" t="s">
        <v>6104</v>
      </c>
      <c r="P43" s="92" t="s">
        <v>6077</v>
      </c>
      <c r="Q43" s="92"/>
      <c r="R43" s="92" t="s">
        <v>6078</v>
      </c>
      <c r="S43" s="29"/>
      <c r="T43" s="29"/>
      <c r="U43" s="29"/>
      <c r="V43" s="233"/>
      <c r="Z43" s="243"/>
      <c r="AA43" s="167">
        <f>Table258[[#This Row],[buildPower]]/2</f>
        <v>0</v>
      </c>
    </row>
    <row r="44" spans="1:27" s="167" customFormat="1" x14ac:dyDescent="0.35">
      <c r="A44" s="44">
        <v>37</v>
      </c>
      <c r="B44" s="232"/>
      <c r="C44" s="233"/>
      <c r="D44" s="233"/>
      <c r="E44" s="233"/>
      <c r="F44" s="457"/>
      <c r="G44" s="29"/>
      <c r="H44" s="42"/>
      <c r="I44" s="29"/>
      <c r="J44" s="233"/>
      <c r="K44" s="29"/>
      <c r="L44" s="29"/>
      <c r="M44" s="29"/>
      <c r="N44" s="233"/>
      <c r="O44" s="56" t="s">
        <v>6106</v>
      </c>
      <c r="P44" s="56" t="s">
        <v>6079</v>
      </c>
      <c r="Q44" s="56"/>
      <c r="R44" s="56" t="s">
        <v>6080</v>
      </c>
      <c r="S44" s="29"/>
      <c r="T44" s="29"/>
      <c r="U44" s="29"/>
      <c r="V44" s="233"/>
      <c r="Z44" s="243"/>
      <c r="AA44" s="167">
        <f>Table258[[#This Row],[buildPower]]/2</f>
        <v>0</v>
      </c>
    </row>
    <row r="45" spans="1:27" x14ac:dyDescent="0.35">
      <c r="A45" s="44">
        <v>38</v>
      </c>
      <c r="B45" s="39"/>
      <c r="C45" s="168"/>
      <c r="D45" s="168"/>
      <c r="E45" s="168"/>
      <c r="F45" s="456"/>
      <c r="G45" s="29"/>
      <c r="H45" s="42"/>
      <c r="I45" s="29"/>
      <c r="J45" s="168"/>
      <c r="K45" s="29"/>
      <c r="L45" s="29"/>
      <c r="M45" s="29"/>
      <c r="N45" s="168"/>
      <c r="O45" s="29" t="s">
        <v>68</v>
      </c>
      <c r="P45" s="29" t="s">
        <v>722</v>
      </c>
      <c r="Q45" s="29"/>
      <c r="R45" s="29" t="s">
        <v>723</v>
      </c>
      <c r="S45" s="174"/>
      <c r="T45" s="29" t="s">
        <v>8</v>
      </c>
      <c r="U45" s="29">
        <v>1</v>
      </c>
      <c r="V45" s="168">
        <v>4400</v>
      </c>
      <c r="W45" s="167"/>
      <c r="Z45" s="243"/>
      <c r="AA45" s="167">
        <f>Table258[[#This Row],[buildPower]]/2</f>
        <v>0</v>
      </c>
    </row>
    <row r="46" spans="1:27" s="167" customFormat="1" x14ac:dyDescent="0.35">
      <c r="A46" s="44">
        <v>39</v>
      </c>
      <c r="B46" s="39" t="s">
        <v>6134</v>
      </c>
      <c r="C46" s="21">
        <v>11</v>
      </c>
      <c r="D46" s="175">
        <v>22</v>
      </c>
      <c r="E46" s="175">
        <f>E35*0.9</f>
        <v>315</v>
      </c>
      <c r="F46" s="226">
        <v>58</v>
      </c>
      <c r="G46" s="29" t="s">
        <v>708</v>
      </c>
      <c r="H46" s="42">
        <v>1</v>
      </c>
      <c r="I46" s="29"/>
      <c r="J46" s="21">
        <f>J35*1.1</f>
        <v>220.00000000000003</v>
      </c>
      <c r="K46" s="29" t="s">
        <v>6134</v>
      </c>
      <c r="L46" s="29" t="s">
        <v>6135</v>
      </c>
      <c r="M46" s="29" t="s">
        <v>6136</v>
      </c>
      <c r="N46" s="21">
        <v>10970</v>
      </c>
      <c r="O46" s="29" t="s">
        <v>80</v>
      </c>
      <c r="P46" s="29" t="s">
        <v>711</v>
      </c>
      <c r="Q46" s="29"/>
      <c r="R46" s="29" t="s">
        <v>712</v>
      </c>
      <c r="S46" s="29"/>
      <c r="T46" s="29"/>
      <c r="U46" s="42"/>
      <c r="V46" s="21"/>
      <c r="Z46" s="243">
        <v>4180</v>
      </c>
      <c r="AA46" s="167">
        <f>Table258[[#This Row],[buildPower]]/2</f>
        <v>29</v>
      </c>
    </row>
    <row r="47" spans="1:27" s="167" customFormat="1" x14ac:dyDescent="0.35">
      <c r="A47" s="44">
        <v>40</v>
      </c>
      <c r="B47" s="39"/>
      <c r="C47" s="168"/>
      <c r="D47" s="168"/>
      <c r="E47" s="168"/>
      <c r="F47" s="456"/>
      <c r="G47" s="29"/>
      <c r="H47" s="42"/>
      <c r="I47" s="29"/>
      <c r="J47" s="168"/>
      <c r="K47" s="29"/>
      <c r="L47" s="29"/>
      <c r="M47" s="29"/>
      <c r="N47" s="168"/>
      <c r="O47" s="29" t="s">
        <v>713</v>
      </c>
      <c r="P47" s="29" t="s">
        <v>726</v>
      </c>
      <c r="Q47" s="29" t="s">
        <v>727</v>
      </c>
      <c r="R47" s="29"/>
      <c r="S47" s="173" t="s">
        <v>715</v>
      </c>
      <c r="T47" s="29"/>
      <c r="U47" s="29"/>
      <c r="V47" s="168"/>
      <c r="Z47" s="194"/>
      <c r="AA47" s="167">
        <f>Table258[[#This Row],[buildPower]]/2</f>
        <v>0</v>
      </c>
    </row>
    <row r="48" spans="1:27" s="167" customFormat="1" x14ac:dyDescent="0.35">
      <c r="A48" s="44">
        <v>41</v>
      </c>
      <c r="B48" s="39"/>
      <c r="C48" s="168"/>
      <c r="D48" s="168"/>
      <c r="E48" s="168"/>
      <c r="F48" s="456"/>
      <c r="H48" s="21"/>
      <c r="J48" s="168"/>
      <c r="N48" s="168"/>
      <c r="O48" s="29" t="s">
        <v>85</v>
      </c>
      <c r="P48" s="29" t="s">
        <v>86</v>
      </c>
      <c r="Q48" s="29"/>
      <c r="R48" s="29"/>
      <c r="V48" s="168"/>
      <c r="Z48" s="243"/>
      <c r="AA48" s="167">
        <f>Table258[[#This Row],[buildPower]]/2</f>
        <v>0</v>
      </c>
    </row>
    <row r="49" spans="1:27" s="167" customFormat="1" x14ac:dyDescent="0.35">
      <c r="A49" s="44">
        <v>42</v>
      </c>
      <c r="B49" s="39"/>
      <c r="C49" s="168"/>
      <c r="D49" s="168"/>
      <c r="E49" s="168"/>
      <c r="F49" s="456"/>
      <c r="G49" s="29"/>
      <c r="H49" s="42"/>
      <c r="I49" s="29"/>
      <c r="J49" s="168"/>
      <c r="K49" s="29"/>
      <c r="L49" s="29"/>
      <c r="M49" s="29"/>
      <c r="N49" s="168"/>
      <c r="O49" s="29" t="s">
        <v>71</v>
      </c>
      <c r="P49" s="29" t="s">
        <v>728</v>
      </c>
      <c r="Q49" s="29" t="s">
        <v>32</v>
      </c>
      <c r="R49" s="29" t="s">
        <v>729</v>
      </c>
      <c r="V49" s="168"/>
      <c r="Z49" s="243"/>
      <c r="AA49" s="167">
        <f>Table258[[#This Row],[buildPower]]/2</f>
        <v>0</v>
      </c>
    </row>
    <row r="50" spans="1:27" s="167" customFormat="1" x14ac:dyDescent="0.35">
      <c r="A50" s="44">
        <v>43</v>
      </c>
      <c r="B50" s="39"/>
      <c r="C50" s="168"/>
      <c r="D50" s="168"/>
      <c r="E50" s="168"/>
      <c r="F50" s="456"/>
      <c r="H50" s="21"/>
      <c r="J50" s="168"/>
      <c r="N50" s="168"/>
      <c r="O50" s="29" t="s">
        <v>77</v>
      </c>
      <c r="P50" s="29" t="s">
        <v>719</v>
      </c>
      <c r="Q50" s="29"/>
      <c r="R50" s="29"/>
      <c r="S50" s="29"/>
      <c r="T50" s="253"/>
      <c r="U50" s="253"/>
      <c r="V50" s="168"/>
      <c r="Z50" s="243"/>
      <c r="AA50" s="167">
        <f>Table258[[#This Row],[buildPower]]/2</f>
        <v>0</v>
      </c>
    </row>
    <row r="51" spans="1:27" s="167" customFormat="1" x14ac:dyDescent="0.35">
      <c r="A51" s="44">
        <v>44</v>
      </c>
      <c r="B51" s="39"/>
      <c r="C51" s="168"/>
      <c r="D51" s="168"/>
      <c r="E51" s="168"/>
      <c r="F51" s="456"/>
      <c r="G51" s="253"/>
      <c r="H51" s="24"/>
      <c r="I51" s="253"/>
      <c r="J51" s="168"/>
      <c r="K51" s="253"/>
      <c r="L51" s="253"/>
      <c r="M51" s="253"/>
      <c r="N51" s="168"/>
      <c r="O51" s="253" t="s">
        <v>74</v>
      </c>
      <c r="P51" s="253" t="s">
        <v>720</v>
      </c>
      <c r="Q51" s="253"/>
      <c r="R51" s="253" t="s">
        <v>721</v>
      </c>
      <c r="S51" s="253"/>
      <c r="T51" s="29"/>
      <c r="U51" s="29"/>
      <c r="V51" s="168"/>
      <c r="Z51" s="243"/>
      <c r="AA51" s="167">
        <f>Table258[[#This Row],[buildPower]]/2</f>
        <v>0</v>
      </c>
    </row>
    <row r="52" spans="1:27" s="167" customFormat="1" x14ac:dyDescent="0.35">
      <c r="A52" s="44">
        <v>45</v>
      </c>
      <c r="B52" s="232"/>
      <c r="C52" s="233"/>
      <c r="D52" s="233"/>
      <c r="E52" s="233"/>
      <c r="F52" s="457"/>
      <c r="G52" s="29"/>
      <c r="H52" s="42"/>
      <c r="I52" s="29"/>
      <c r="J52" s="233"/>
      <c r="K52" s="29"/>
      <c r="L52" s="29"/>
      <c r="M52" s="29"/>
      <c r="N52" s="233"/>
      <c r="O52" s="57" t="s">
        <v>6102</v>
      </c>
      <c r="P52" s="57" t="s">
        <v>6074</v>
      </c>
      <c r="Q52" s="57"/>
      <c r="R52" s="57" t="s">
        <v>6075</v>
      </c>
      <c r="S52" s="29"/>
      <c r="T52" s="29"/>
      <c r="U52" s="29"/>
      <c r="V52" s="233"/>
      <c r="Z52" s="243"/>
      <c r="AA52" s="167">
        <f>Table258[[#This Row],[buildPower]]/2</f>
        <v>0</v>
      </c>
    </row>
    <row r="53" spans="1:27" s="167" customFormat="1" x14ac:dyDescent="0.35">
      <c r="A53" s="44">
        <v>46</v>
      </c>
      <c r="B53" s="232"/>
      <c r="C53" s="233"/>
      <c r="D53" s="233"/>
      <c r="E53" s="233"/>
      <c r="F53" s="457"/>
      <c r="G53" s="29"/>
      <c r="H53" s="42"/>
      <c r="I53" s="29"/>
      <c r="J53" s="233"/>
      <c r="K53" s="29"/>
      <c r="L53" s="29"/>
      <c r="M53" s="29"/>
      <c r="N53" s="233"/>
      <c r="O53" s="56" t="s">
        <v>6103</v>
      </c>
      <c r="P53" s="56" t="s">
        <v>6076</v>
      </c>
      <c r="Q53" s="56"/>
      <c r="R53" s="56"/>
      <c r="S53" s="29"/>
      <c r="T53" s="29"/>
      <c r="U53" s="29"/>
      <c r="V53" s="233"/>
      <c r="Z53" s="243"/>
      <c r="AA53" s="167">
        <f>Table258[[#This Row],[buildPower]]/2</f>
        <v>0</v>
      </c>
    </row>
    <row r="54" spans="1:27" s="167" customFormat="1" x14ac:dyDescent="0.35">
      <c r="A54" s="44">
        <v>47</v>
      </c>
      <c r="B54" s="232"/>
      <c r="C54" s="233"/>
      <c r="D54" s="233"/>
      <c r="E54" s="233"/>
      <c r="F54" s="457"/>
      <c r="G54" s="29"/>
      <c r="H54" s="42"/>
      <c r="I54" s="29"/>
      <c r="J54" s="233"/>
      <c r="K54" s="29"/>
      <c r="L54" s="29"/>
      <c r="M54" s="29"/>
      <c r="N54" s="233"/>
      <c r="O54" s="92" t="s">
        <v>6104</v>
      </c>
      <c r="P54" s="92" t="s">
        <v>6077</v>
      </c>
      <c r="Q54" s="92"/>
      <c r="R54" s="92" t="s">
        <v>6078</v>
      </c>
      <c r="S54" s="29"/>
      <c r="T54" s="29"/>
      <c r="U54" s="29"/>
      <c r="V54" s="233"/>
      <c r="Z54" s="243"/>
      <c r="AA54" s="167">
        <f>Table258[[#This Row],[buildPower]]/2</f>
        <v>0</v>
      </c>
    </row>
    <row r="55" spans="1:27" s="167" customFormat="1" x14ac:dyDescent="0.35">
      <c r="A55" s="44">
        <v>48</v>
      </c>
      <c r="B55" s="232"/>
      <c r="C55" s="233"/>
      <c r="D55" s="233"/>
      <c r="E55" s="233"/>
      <c r="F55" s="457"/>
      <c r="G55" s="29"/>
      <c r="H55" s="42"/>
      <c r="I55" s="29"/>
      <c r="J55" s="233"/>
      <c r="K55" s="29"/>
      <c r="L55" s="29"/>
      <c r="M55" s="29"/>
      <c r="N55" s="233"/>
      <c r="O55" s="56" t="s">
        <v>6106</v>
      </c>
      <c r="P55" s="56" t="s">
        <v>6079</v>
      </c>
      <c r="Q55" s="56"/>
      <c r="R55" s="56" t="s">
        <v>6080</v>
      </c>
      <c r="S55" s="29"/>
      <c r="T55" s="29"/>
      <c r="U55" s="29"/>
      <c r="V55" s="233"/>
      <c r="Z55" s="243"/>
      <c r="AA55" s="167">
        <f>Table258[[#This Row],[buildPower]]/2</f>
        <v>0</v>
      </c>
    </row>
    <row r="56" spans="1:27" s="167" customFormat="1" x14ac:dyDescent="0.35">
      <c r="A56" s="44">
        <v>49</v>
      </c>
      <c r="B56" s="39"/>
      <c r="C56" s="168"/>
      <c r="D56" s="168"/>
      <c r="E56" s="168"/>
      <c r="F56" s="456"/>
      <c r="G56" s="29"/>
      <c r="H56" s="42"/>
      <c r="I56" s="29"/>
      <c r="J56" s="168"/>
      <c r="K56" s="29"/>
      <c r="L56" s="29"/>
      <c r="M56" s="29"/>
      <c r="N56" s="168"/>
      <c r="O56" s="29" t="s">
        <v>68</v>
      </c>
      <c r="P56" s="29" t="s">
        <v>722</v>
      </c>
      <c r="Q56" s="29"/>
      <c r="R56" s="29" t="s">
        <v>723</v>
      </c>
      <c r="S56" s="174"/>
      <c r="T56" s="29" t="s">
        <v>8</v>
      </c>
      <c r="U56" s="29">
        <v>1</v>
      </c>
      <c r="V56" s="168">
        <v>4180</v>
      </c>
      <c r="Z56" s="243"/>
      <c r="AA56" s="167">
        <f>Table258[[#This Row],[buildPower]]/2</f>
        <v>0</v>
      </c>
    </row>
    <row r="57" spans="1:27" x14ac:dyDescent="0.35">
      <c r="A57" s="44">
        <v>50</v>
      </c>
      <c r="B57" s="39" t="s">
        <v>30</v>
      </c>
      <c r="C57" s="21">
        <v>20</v>
      </c>
      <c r="D57" s="21">
        <v>18</v>
      </c>
      <c r="E57" s="21">
        <v>375</v>
      </c>
      <c r="F57" s="226">
        <v>48</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43">
        <v>3500</v>
      </c>
      <c r="AA57" s="167">
        <f>Table258[[#This Row],[buildPower]]/2</f>
        <v>24</v>
      </c>
    </row>
    <row r="58" spans="1:27" x14ac:dyDescent="0.35">
      <c r="A58" s="44">
        <v>51</v>
      </c>
      <c r="B58" s="39"/>
      <c r="C58" s="168"/>
      <c r="D58" s="168"/>
      <c r="E58" s="168"/>
      <c r="F58" s="456"/>
      <c r="G58" s="29"/>
      <c r="H58" s="42"/>
      <c r="I58" s="29"/>
      <c r="J58" s="168"/>
      <c r="K58" s="29"/>
      <c r="L58" s="29"/>
      <c r="M58" s="29"/>
      <c r="N58" s="168"/>
      <c r="O58" s="29" t="s">
        <v>713</v>
      </c>
      <c r="P58" s="29" t="s">
        <v>732</v>
      </c>
      <c r="Q58" s="29" t="s">
        <v>733</v>
      </c>
      <c r="R58" s="29"/>
      <c r="S58" s="172" t="s">
        <v>715</v>
      </c>
      <c r="T58" s="29"/>
      <c r="U58" s="29"/>
      <c r="V58" s="168"/>
      <c r="Z58" s="195"/>
      <c r="AA58" s="167">
        <f>Table258[[#This Row],[buildPower]]/2</f>
        <v>0</v>
      </c>
    </row>
    <row r="59" spans="1:27" x14ac:dyDescent="0.35">
      <c r="A59" s="44">
        <v>52</v>
      </c>
      <c r="B59" s="39"/>
      <c r="C59" s="168"/>
      <c r="D59" s="168"/>
      <c r="E59" s="168"/>
      <c r="F59" s="456"/>
      <c r="G59" s="29"/>
      <c r="H59" s="42"/>
      <c r="I59" s="29"/>
      <c r="J59" s="168"/>
      <c r="K59" s="29"/>
      <c r="L59" s="29"/>
      <c r="M59" s="29"/>
      <c r="N59" s="168"/>
      <c r="O59" s="29" t="s">
        <v>85</v>
      </c>
      <c r="P59" s="29" t="s">
        <v>86</v>
      </c>
      <c r="Q59" s="29"/>
      <c r="R59" s="29"/>
      <c r="S59" s="29"/>
      <c r="T59" s="167"/>
      <c r="U59" s="167"/>
      <c r="V59" s="168"/>
      <c r="Z59" s="243"/>
      <c r="AA59" s="167">
        <f>Table258[[#This Row],[buildPower]]/2</f>
        <v>0</v>
      </c>
    </row>
    <row r="60" spans="1:27" x14ac:dyDescent="0.35">
      <c r="A60" s="44">
        <v>53</v>
      </c>
      <c r="B60" s="39"/>
      <c r="C60" s="168"/>
      <c r="D60" s="168"/>
      <c r="E60" s="168"/>
      <c r="F60" s="456"/>
      <c r="G60" s="29"/>
      <c r="H60" s="42"/>
      <c r="I60" s="29"/>
      <c r="J60" s="168"/>
      <c r="K60" s="29"/>
      <c r="L60" s="29"/>
      <c r="M60" s="29"/>
      <c r="N60" s="168"/>
      <c r="O60" s="29" t="s">
        <v>71</v>
      </c>
      <c r="P60" s="29" t="s">
        <v>734</v>
      </c>
      <c r="Q60" s="29" t="s">
        <v>28</v>
      </c>
      <c r="R60" s="29" t="s">
        <v>735</v>
      </c>
      <c r="S60" s="167"/>
      <c r="T60" s="167"/>
      <c r="U60" s="167"/>
      <c r="V60" s="168"/>
      <c r="Z60" s="243"/>
      <c r="AA60" s="167">
        <f>Table258[[#This Row],[buildPower]]/2</f>
        <v>0</v>
      </c>
    </row>
    <row r="61" spans="1:27" x14ac:dyDescent="0.35">
      <c r="A61" s="44">
        <v>54</v>
      </c>
      <c r="B61" s="39"/>
      <c r="C61" s="168"/>
      <c r="D61" s="168"/>
      <c r="E61" s="168"/>
      <c r="F61" s="456"/>
      <c r="G61" s="167"/>
      <c r="H61" s="21"/>
      <c r="I61" s="167"/>
      <c r="J61" s="168"/>
      <c r="K61" s="167"/>
      <c r="L61" s="167"/>
      <c r="M61" s="167"/>
      <c r="N61" s="168"/>
      <c r="O61" s="29" t="s">
        <v>77</v>
      </c>
      <c r="P61" s="29" t="s">
        <v>719</v>
      </c>
      <c r="Q61" s="29"/>
      <c r="R61" s="29"/>
      <c r="S61" s="167"/>
      <c r="T61" s="253"/>
      <c r="U61" s="253"/>
      <c r="V61" s="168"/>
      <c r="Z61" s="243"/>
      <c r="AA61" s="167">
        <f>Table258[[#This Row],[buildPower]]/2</f>
        <v>0</v>
      </c>
    </row>
    <row r="62" spans="1:27" x14ac:dyDescent="0.35">
      <c r="A62" s="44">
        <v>55</v>
      </c>
      <c r="B62" s="39"/>
      <c r="C62" s="168"/>
      <c r="D62" s="168"/>
      <c r="E62" s="168"/>
      <c r="F62" s="456"/>
      <c r="G62" s="253"/>
      <c r="H62" s="24"/>
      <c r="I62" s="253"/>
      <c r="J62" s="168"/>
      <c r="K62" s="253"/>
      <c r="L62" s="253"/>
      <c r="M62" s="253"/>
      <c r="N62" s="168"/>
      <c r="O62" s="253" t="s">
        <v>74</v>
      </c>
      <c r="P62" s="253" t="s">
        <v>720</v>
      </c>
      <c r="Q62" s="253"/>
      <c r="R62" s="253" t="s">
        <v>721</v>
      </c>
      <c r="S62" s="253"/>
      <c r="T62" s="167"/>
      <c r="U62" s="167"/>
      <c r="V62" s="168"/>
      <c r="W62" s="167"/>
      <c r="Z62" s="243"/>
      <c r="AA62" s="167">
        <f>Table258[[#This Row],[buildPower]]/2</f>
        <v>0</v>
      </c>
    </row>
    <row r="63" spans="1:27" s="167" customFormat="1" x14ac:dyDescent="0.35">
      <c r="A63" s="44">
        <v>56</v>
      </c>
      <c r="B63" s="232"/>
      <c r="C63" s="233"/>
      <c r="D63" s="233"/>
      <c r="E63" s="233"/>
      <c r="F63" s="457"/>
      <c r="G63" s="29"/>
      <c r="H63" s="42"/>
      <c r="I63" s="29"/>
      <c r="J63" s="233"/>
      <c r="K63" s="29"/>
      <c r="L63" s="29"/>
      <c r="M63" s="29"/>
      <c r="N63" s="233"/>
      <c r="O63" s="57" t="s">
        <v>6102</v>
      </c>
      <c r="P63" s="57" t="s">
        <v>6074</v>
      </c>
      <c r="Q63" s="57"/>
      <c r="R63" s="57" t="s">
        <v>6075</v>
      </c>
      <c r="S63" s="29"/>
      <c r="T63" s="29"/>
      <c r="U63" s="29"/>
      <c r="V63" s="233"/>
      <c r="Z63" s="243"/>
      <c r="AA63" s="167">
        <f>Table258[[#This Row],[buildPower]]/2</f>
        <v>0</v>
      </c>
    </row>
    <row r="64" spans="1:27" s="167" customFormat="1" x14ac:dyDescent="0.35">
      <c r="A64" s="44">
        <v>57</v>
      </c>
      <c r="B64" s="232"/>
      <c r="C64" s="233"/>
      <c r="D64" s="233"/>
      <c r="E64" s="233"/>
      <c r="F64" s="457"/>
      <c r="G64" s="29"/>
      <c r="H64" s="42"/>
      <c r="I64" s="29"/>
      <c r="J64" s="233"/>
      <c r="K64" s="29"/>
      <c r="L64" s="29"/>
      <c r="M64" s="29"/>
      <c r="N64" s="233"/>
      <c r="O64" s="56" t="s">
        <v>6103</v>
      </c>
      <c r="P64" s="56" t="s">
        <v>6076</v>
      </c>
      <c r="Q64" s="56"/>
      <c r="R64" s="56"/>
      <c r="S64" s="29"/>
      <c r="T64" s="29"/>
      <c r="U64" s="29"/>
      <c r="V64" s="233"/>
      <c r="Z64" s="243"/>
      <c r="AA64" s="167">
        <f>Table258[[#This Row],[buildPower]]/2</f>
        <v>0</v>
      </c>
    </row>
    <row r="65" spans="1:27" s="167" customFormat="1" x14ac:dyDescent="0.35">
      <c r="A65" s="44">
        <v>58</v>
      </c>
      <c r="B65" s="232"/>
      <c r="C65" s="233"/>
      <c r="D65" s="233"/>
      <c r="E65" s="233"/>
      <c r="F65" s="457"/>
      <c r="G65" s="29"/>
      <c r="H65" s="42"/>
      <c r="I65" s="29"/>
      <c r="J65" s="233"/>
      <c r="K65" s="29"/>
      <c r="L65" s="29"/>
      <c r="M65" s="29"/>
      <c r="N65" s="233"/>
      <c r="O65" s="92" t="s">
        <v>6104</v>
      </c>
      <c r="P65" s="92" t="s">
        <v>6077</v>
      </c>
      <c r="Q65" s="92"/>
      <c r="R65" s="92" t="s">
        <v>6078</v>
      </c>
      <c r="S65" s="29"/>
      <c r="T65" s="29"/>
      <c r="U65" s="29"/>
      <c r="V65" s="233"/>
      <c r="Z65" s="243"/>
      <c r="AA65" s="167">
        <f>Table258[[#This Row],[buildPower]]/2</f>
        <v>0</v>
      </c>
    </row>
    <row r="66" spans="1:27" s="167" customFormat="1" x14ac:dyDescent="0.35">
      <c r="A66" s="44">
        <v>59</v>
      </c>
      <c r="B66" s="232"/>
      <c r="C66" s="233"/>
      <c r="D66" s="233"/>
      <c r="E66" s="233"/>
      <c r="F66" s="457"/>
      <c r="G66" s="29"/>
      <c r="H66" s="42"/>
      <c r="I66" s="29"/>
      <c r="J66" s="233"/>
      <c r="K66" s="29"/>
      <c r="L66" s="29"/>
      <c r="M66" s="29"/>
      <c r="N66" s="233"/>
      <c r="O66" s="56" t="s">
        <v>6106</v>
      </c>
      <c r="P66" s="56" t="s">
        <v>6079</v>
      </c>
      <c r="Q66" s="56"/>
      <c r="R66" s="56" t="s">
        <v>6080</v>
      </c>
      <c r="S66" s="29"/>
      <c r="T66" s="29"/>
      <c r="U66" s="29"/>
      <c r="V66" s="233"/>
      <c r="Z66" s="243"/>
      <c r="AA66" s="167">
        <f>Table258[[#This Row],[buildPower]]/2</f>
        <v>0</v>
      </c>
    </row>
    <row r="67" spans="1:27" x14ac:dyDescent="0.35">
      <c r="A67" s="44">
        <v>60</v>
      </c>
      <c r="B67" s="39"/>
      <c r="C67" s="168"/>
      <c r="D67" s="168"/>
      <c r="E67" s="168"/>
      <c r="F67" s="456"/>
      <c r="G67" s="167"/>
      <c r="H67" s="21"/>
      <c r="I67" s="167"/>
      <c r="J67" s="168"/>
      <c r="K67" s="167"/>
      <c r="L67" s="167"/>
      <c r="M67" s="167"/>
      <c r="N67" s="168"/>
      <c r="O67" s="167" t="s">
        <v>68</v>
      </c>
      <c r="P67" s="167" t="s">
        <v>722</v>
      </c>
      <c r="Q67" s="167"/>
      <c r="R67" s="29" t="s">
        <v>723</v>
      </c>
      <c r="S67" s="174"/>
      <c r="T67" s="29" t="s">
        <v>8</v>
      </c>
      <c r="U67" s="29">
        <v>1</v>
      </c>
      <c r="V67" s="168">
        <v>3500</v>
      </c>
      <c r="Z67" s="243"/>
      <c r="AA67" s="167">
        <f>Table258[[#This Row],[buildPower]]/2</f>
        <v>0</v>
      </c>
    </row>
    <row r="68" spans="1:27" s="167" customFormat="1" x14ac:dyDescent="0.35">
      <c r="A68" s="44">
        <v>61</v>
      </c>
      <c r="B68" s="39" t="s">
        <v>6114</v>
      </c>
      <c r="C68" s="21">
        <v>22</v>
      </c>
      <c r="D68" s="21">
        <v>20</v>
      </c>
      <c r="E68" s="175">
        <f>E57*0.9</f>
        <v>337.5</v>
      </c>
      <c r="F68" s="226">
        <v>59</v>
      </c>
      <c r="G68" s="29" t="s">
        <v>708</v>
      </c>
      <c r="H68" s="42">
        <v>1</v>
      </c>
      <c r="I68" s="29"/>
      <c r="J68" s="21">
        <f>J57*1.1</f>
        <v>198.00000000000003</v>
      </c>
      <c r="K68" s="29" t="s">
        <v>6114</v>
      </c>
      <c r="L68" s="29" t="s">
        <v>6116</v>
      </c>
      <c r="M68" s="29" t="s">
        <v>6115</v>
      </c>
      <c r="N68" s="21">
        <v>10525</v>
      </c>
      <c r="O68" s="29" t="s">
        <v>80</v>
      </c>
      <c r="P68" s="29" t="s">
        <v>711</v>
      </c>
      <c r="Q68" s="29"/>
      <c r="R68" s="29" t="s">
        <v>712</v>
      </c>
      <c r="S68" s="29"/>
      <c r="T68" s="29"/>
      <c r="U68" s="42"/>
      <c r="V68" s="21"/>
      <c r="Z68" s="243">
        <v>3325</v>
      </c>
      <c r="AA68" s="167">
        <f>Table258[[#This Row],[buildPower]]/2</f>
        <v>29.5</v>
      </c>
    </row>
    <row r="69" spans="1:27" s="167" customFormat="1" x14ac:dyDescent="0.35">
      <c r="A69" s="44">
        <v>62</v>
      </c>
      <c r="B69" s="39"/>
      <c r="C69" s="168"/>
      <c r="D69" s="168"/>
      <c r="E69" s="168"/>
      <c r="F69" s="456"/>
      <c r="G69" s="29"/>
      <c r="H69" s="42"/>
      <c r="I69" s="29"/>
      <c r="J69" s="168"/>
      <c r="K69" s="29"/>
      <c r="L69" s="29"/>
      <c r="M69" s="29"/>
      <c r="N69" s="168"/>
      <c r="O69" s="29" t="s">
        <v>713</v>
      </c>
      <c r="P69" s="29" t="s">
        <v>732</v>
      </c>
      <c r="Q69" s="29" t="s">
        <v>733</v>
      </c>
      <c r="R69" s="29"/>
      <c r="S69" s="172" t="s">
        <v>715</v>
      </c>
      <c r="T69" s="29"/>
      <c r="U69" s="29"/>
      <c r="V69" s="168"/>
      <c r="Z69" s="194"/>
      <c r="AA69" s="167">
        <f>Table258[[#This Row],[buildPower]]/2</f>
        <v>0</v>
      </c>
    </row>
    <row r="70" spans="1:27" s="167" customFormat="1" x14ac:dyDescent="0.35">
      <c r="A70" s="44">
        <v>63</v>
      </c>
      <c r="B70" s="39"/>
      <c r="C70" s="168"/>
      <c r="D70" s="168"/>
      <c r="E70" s="168"/>
      <c r="F70" s="456"/>
      <c r="G70" s="29"/>
      <c r="H70" s="42"/>
      <c r="I70" s="29"/>
      <c r="J70" s="168"/>
      <c r="K70" s="29"/>
      <c r="L70" s="29"/>
      <c r="M70" s="29"/>
      <c r="N70" s="168"/>
      <c r="O70" s="29" t="s">
        <v>85</v>
      </c>
      <c r="P70" s="29" t="s">
        <v>86</v>
      </c>
      <c r="Q70" s="29"/>
      <c r="R70" s="29"/>
      <c r="S70" s="29"/>
      <c r="T70" s="29"/>
      <c r="U70" s="29"/>
      <c r="V70" s="168"/>
      <c r="Z70" s="243"/>
      <c r="AA70" s="167">
        <f>Table258[[#This Row],[buildPower]]/2</f>
        <v>0</v>
      </c>
    </row>
    <row r="71" spans="1:27" s="167" customFormat="1" x14ac:dyDescent="0.35">
      <c r="A71" s="44">
        <v>64</v>
      </c>
      <c r="B71" s="39"/>
      <c r="C71" s="168"/>
      <c r="D71" s="168"/>
      <c r="E71" s="168"/>
      <c r="F71" s="456"/>
      <c r="G71" s="29"/>
      <c r="H71" s="42"/>
      <c r="I71" s="29"/>
      <c r="J71" s="168"/>
      <c r="K71" s="29"/>
      <c r="L71" s="29"/>
      <c r="M71" s="29"/>
      <c r="N71" s="168"/>
      <c r="O71" s="29" t="s">
        <v>71</v>
      </c>
      <c r="P71" s="29" t="s">
        <v>734</v>
      </c>
      <c r="Q71" s="29" t="s">
        <v>28</v>
      </c>
      <c r="R71" s="29" t="s">
        <v>735</v>
      </c>
      <c r="S71" s="29"/>
      <c r="V71" s="168"/>
      <c r="Z71" s="243"/>
      <c r="AA71" s="167">
        <f>Table258[[#This Row],[buildPower]]/2</f>
        <v>0</v>
      </c>
    </row>
    <row r="72" spans="1:27" s="167" customFormat="1" x14ac:dyDescent="0.35">
      <c r="A72" s="44">
        <v>65</v>
      </c>
      <c r="B72" s="39"/>
      <c r="C72" s="168"/>
      <c r="D72" s="168"/>
      <c r="E72" s="168"/>
      <c r="F72" s="456"/>
      <c r="H72" s="21"/>
      <c r="J72" s="168"/>
      <c r="N72" s="168"/>
      <c r="O72" s="29" t="s">
        <v>77</v>
      </c>
      <c r="P72" s="29" t="s">
        <v>719</v>
      </c>
      <c r="Q72" s="29"/>
      <c r="R72" s="29"/>
      <c r="T72" s="253"/>
      <c r="U72" s="253"/>
      <c r="V72" s="168"/>
      <c r="Z72" s="243"/>
      <c r="AA72" s="167">
        <f>Table258[[#This Row],[buildPower]]/2</f>
        <v>0</v>
      </c>
    </row>
    <row r="73" spans="1:27" s="167" customFormat="1" x14ac:dyDescent="0.35">
      <c r="A73" s="44">
        <v>66</v>
      </c>
      <c r="B73" s="39"/>
      <c r="C73" s="168"/>
      <c r="D73" s="168"/>
      <c r="E73" s="168"/>
      <c r="F73" s="456"/>
      <c r="G73" s="253"/>
      <c r="H73" s="24"/>
      <c r="I73" s="253"/>
      <c r="J73" s="168"/>
      <c r="K73" s="253"/>
      <c r="L73" s="253"/>
      <c r="M73" s="253"/>
      <c r="N73" s="168"/>
      <c r="O73" s="253" t="s">
        <v>74</v>
      </c>
      <c r="P73" s="253" t="s">
        <v>720</v>
      </c>
      <c r="Q73" s="253"/>
      <c r="R73" s="253" t="s">
        <v>721</v>
      </c>
      <c r="S73" s="253"/>
      <c r="V73" s="168"/>
      <c r="Z73" s="243"/>
      <c r="AA73" s="167">
        <f>Table258[[#This Row],[buildPower]]/2</f>
        <v>0</v>
      </c>
    </row>
    <row r="74" spans="1:27" s="167" customFormat="1" x14ac:dyDescent="0.35">
      <c r="A74" s="44">
        <v>67</v>
      </c>
      <c r="B74" s="232"/>
      <c r="C74" s="233"/>
      <c r="D74" s="233"/>
      <c r="E74" s="233"/>
      <c r="F74" s="457"/>
      <c r="G74" s="29"/>
      <c r="H74" s="42"/>
      <c r="I74" s="29"/>
      <c r="J74" s="233"/>
      <c r="K74" s="29"/>
      <c r="L74" s="29"/>
      <c r="M74" s="29"/>
      <c r="N74" s="233"/>
      <c r="O74" s="57" t="s">
        <v>6102</v>
      </c>
      <c r="P74" s="57" t="s">
        <v>6074</v>
      </c>
      <c r="Q74" s="57"/>
      <c r="R74" s="57" t="s">
        <v>6075</v>
      </c>
      <c r="S74" s="29"/>
      <c r="T74" s="29"/>
      <c r="U74" s="29"/>
      <c r="V74" s="233"/>
      <c r="Z74" s="243"/>
      <c r="AA74" s="167">
        <f>Table258[[#This Row],[buildPower]]/2</f>
        <v>0</v>
      </c>
    </row>
    <row r="75" spans="1:27" s="167" customFormat="1" x14ac:dyDescent="0.35">
      <c r="A75" s="44">
        <v>68</v>
      </c>
      <c r="B75" s="232"/>
      <c r="C75" s="233"/>
      <c r="D75" s="233"/>
      <c r="E75" s="233"/>
      <c r="F75" s="457"/>
      <c r="G75" s="29"/>
      <c r="H75" s="42"/>
      <c r="I75" s="29"/>
      <c r="J75" s="233"/>
      <c r="K75" s="29"/>
      <c r="L75" s="29"/>
      <c r="M75" s="29"/>
      <c r="N75" s="233"/>
      <c r="O75" s="56" t="s">
        <v>6103</v>
      </c>
      <c r="P75" s="56" t="s">
        <v>6076</v>
      </c>
      <c r="Q75" s="56"/>
      <c r="R75" s="56"/>
      <c r="S75" s="29"/>
      <c r="T75" s="29"/>
      <c r="U75" s="29"/>
      <c r="V75" s="233"/>
      <c r="Z75" s="243"/>
      <c r="AA75" s="167">
        <f>Table258[[#This Row],[buildPower]]/2</f>
        <v>0</v>
      </c>
    </row>
    <row r="76" spans="1:27" s="167" customFormat="1" x14ac:dyDescent="0.35">
      <c r="A76" s="44">
        <v>69</v>
      </c>
      <c r="B76" s="232"/>
      <c r="C76" s="233"/>
      <c r="D76" s="233"/>
      <c r="E76" s="233"/>
      <c r="F76" s="457"/>
      <c r="G76" s="29"/>
      <c r="H76" s="42"/>
      <c r="I76" s="29"/>
      <c r="J76" s="233"/>
      <c r="K76" s="29"/>
      <c r="L76" s="29"/>
      <c r="M76" s="29"/>
      <c r="N76" s="233"/>
      <c r="O76" s="92" t="s">
        <v>6104</v>
      </c>
      <c r="P76" s="92" t="s">
        <v>6077</v>
      </c>
      <c r="Q76" s="92"/>
      <c r="R76" s="92" t="s">
        <v>6078</v>
      </c>
      <c r="S76" s="29"/>
      <c r="T76" s="29"/>
      <c r="U76" s="29"/>
      <c r="V76" s="233"/>
      <c r="Z76" s="243"/>
      <c r="AA76" s="167">
        <f>Table258[[#This Row],[buildPower]]/2</f>
        <v>0</v>
      </c>
    </row>
    <row r="77" spans="1:27" s="167" customFormat="1" x14ac:dyDescent="0.35">
      <c r="A77" s="44">
        <v>70</v>
      </c>
      <c r="B77" s="232"/>
      <c r="C77" s="233"/>
      <c r="D77" s="233"/>
      <c r="E77" s="233"/>
      <c r="F77" s="457"/>
      <c r="G77" s="29"/>
      <c r="H77" s="42"/>
      <c r="I77" s="29"/>
      <c r="J77" s="233"/>
      <c r="K77" s="29"/>
      <c r="L77" s="29"/>
      <c r="M77" s="29"/>
      <c r="N77" s="233"/>
      <c r="O77" s="56" t="s">
        <v>6106</v>
      </c>
      <c r="P77" s="56" t="s">
        <v>6079</v>
      </c>
      <c r="Q77" s="56"/>
      <c r="R77" s="56" t="s">
        <v>6080</v>
      </c>
      <c r="S77" s="29"/>
      <c r="T77" s="29"/>
      <c r="U77" s="29"/>
      <c r="V77" s="233"/>
      <c r="Z77" s="243"/>
      <c r="AA77" s="167">
        <f>Table258[[#This Row],[buildPower]]/2</f>
        <v>0</v>
      </c>
    </row>
    <row r="78" spans="1:27" s="167" customFormat="1" x14ac:dyDescent="0.35">
      <c r="A78" s="44">
        <v>71</v>
      </c>
      <c r="B78" s="39"/>
      <c r="C78" s="168"/>
      <c r="D78" s="168"/>
      <c r="E78" s="168"/>
      <c r="F78" s="456"/>
      <c r="H78" s="21"/>
      <c r="J78" s="168"/>
      <c r="N78" s="168"/>
      <c r="O78" s="167" t="s">
        <v>68</v>
      </c>
      <c r="P78" s="167" t="s">
        <v>722</v>
      </c>
      <c r="R78" s="29" t="s">
        <v>723</v>
      </c>
      <c r="S78" s="174"/>
      <c r="T78" s="29" t="s">
        <v>8</v>
      </c>
      <c r="U78" s="29">
        <v>1</v>
      </c>
      <c r="V78" s="168">
        <v>3325</v>
      </c>
      <c r="Z78" s="243"/>
      <c r="AA78" s="167">
        <f>Table258[[#This Row],[buildPower]]/2</f>
        <v>0</v>
      </c>
    </row>
    <row r="79" spans="1:27" x14ac:dyDescent="0.35">
      <c r="A79" s="44">
        <v>72</v>
      </c>
      <c r="B79" s="39" t="s">
        <v>29</v>
      </c>
      <c r="C79" s="21">
        <v>70</v>
      </c>
      <c r="D79" s="21">
        <v>62</v>
      </c>
      <c r="E79" s="21">
        <v>1100</v>
      </c>
      <c r="F79" s="226">
        <v>143</v>
      </c>
      <c r="G79" s="29" t="s">
        <v>708</v>
      </c>
      <c r="H79" s="42">
        <v>1</v>
      </c>
      <c r="I79" s="29"/>
      <c r="J79" s="21">
        <v>450</v>
      </c>
      <c r="K79" s="29" t="s">
        <v>29</v>
      </c>
      <c r="L79" s="29" t="s">
        <v>736</v>
      </c>
      <c r="M79" s="305" t="s">
        <v>737</v>
      </c>
      <c r="N79" s="21">
        <v>21800</v>
      </c>
      <c r="O79" s="29" t="s">
        <v>80</v>
      </c>
      <c r="P79" s="29" t="s">
        <v>711</v>
      </c>
      <c r="Q79" s="29"/>
      <c r="R79" s="29" t="s">
        <v>712</v>
      </c>
      <c r="S79" s="29"/>
      <c r="T79" s="29"/>
      <c r="U79" s="42"/>
      <c r="V79" s="21"/>
      <c r="Z79" s="243">
        <v>11000</v>
      </c>
      <c r="AA79" s="167">
        <f>Table258[[#This Row],[buildPower]]/2</f>
        <v>71.5</v>
      </c>
    </row>
    <row r="80" spans="1:27" x14ac:dyDescent="0.35">
      <c r="A80" s="44">
        <v>73</v>
      </c>
      <c r="B80" s="39"/>
      <c r="C80" s="168"/>
      <c r="D80" s="168"/>
      <c r="E80" s="168"/>
      <c r="F80" s="456"/>
      <c r="G80" s="29"/>
      <c r="H80" s="42"/>
      <c r="I80" s="29"/>
      <c r="J80" s="168"/>
      <c r="K80" s="29"/>
      <c r="L80" s="29"/>
      <c r="M80" s="29"/>
      <c r="N80" s="168"/>
      <c r="O80" s="29" t="s">
        <v>713</v>
      </c>
      <c r="P80" s="29" t="s">
        <v>738</v>
      </c>
      <c r="Q80" s="29" t="s">
        <v>733</v>
      </c>
      <c r="R80" s="29"/>
      <c r="S80" s="173" t="s">
        <v>715</v>
      </c>
      <c r="T80" s="29"/>
      <c r="U80" s="29"/>
      <c r="V80" s="168"/>
      <c r="Z80" s="195"/>
      <c r="AA80" s="167">
        <f>Table258[[#This Row],[buildPower]]/2</f>
        <v>0</v>
      </c>
    </row>
    <row r="81" spans="1:27" x14ac:dyDescent="0.35">
      <c r="A81" s="44">
        <v>74</v>
      </c>
      <c r="B81" s="39"/>
      <c r="C81" s="168"/>
      <c r="D81" s="168"/>
      <c r="E81" s="168"/>
      <c r="F81" s="456"/>
      <c r="G81" s="29"/>
      <c r="H81" s="42"/>
      <c r="I81" s="29"/>
      <c r="J81" s="168"/>
      <c r="K81" s="29"/>
      <c r="L81" s="29"/>
      <c r="M81" s="29"/>
      <c r="N81" s="168"/>
      <c r="O81" s="29" t="s">
        <v>85</v>
      </c>
      <c r="P81" s="29" t="s">
        <v>86</v>
      </c>
      <c r="Q81" s="29"/>
      <c r="R81" s="29"/>
      <c r="S81" s="29"/>
      <c r="T81" s="29"/>
      <c r="U81" s="29"/>
      <c r="V81" s="168"/>
      <c r="Z81" s="194"/>
      <c r="AA81" s="167">
        <f>Table258[[#This Row],[buildPower]]/2</f>
        <v>0</v>
      </c>
    </row>
    <row r="82" spans="1:27" x14ac:dyDescent="0.35">
      <c r="A82" s="44">
        <v>75</v>
      </c>
      <c r="B82" s="39"/>
      <c r="C82" s="168"/>
      <c r="D82" s="168"/>
      <c r="E82" s="168"/>
      <c r="F82" s="456"/>
      <c r="G82" s="29"/>
      <c r="H82" s="42"/>
      <c r="I82" s="29"/>
      <c r="J82" s="168"/>
      <c r="K82" s="29"/>
      <c r="L82" s="29"/>
      <c r="M82" s="29"/>
      <c r="N82" s="168"/>
      <c r="O82" s="29" t="s">
        <v>71</v>
      </c>
      <c r="P82" s="29" t="s">
        <v>739</v>
      </c>
      <c r="Q82" s="29" t="s">
        <v>28</v>
      </c>
      <c r="R82" s="29" t="s">
        <v>740</v>
      </c>
      <c r="S82" s="29"/>
      <c r="T82" s="29"/>
      <c r="U82" s="29"/>
      <c r="V82" s="168"/>
      <c r="Z82" s="194"/>
      <c r="AA82" s="167">
        <f>Table258[[#This Row],[buildPower]]/2</f>
        <v>0</v>
      </c>
    </row>
    <row r="83" spans="1:27" x14ac:dyDescent="0.35">
      <c r="A83" s="44">
        <v>76</v>
      </c>
      <c r="B83" s="39"/>
      <c r="C83" s="168"/>
      <c r="D83" s="168"/>
      <c r="E83" s="168"/>
      <c r="F83" s="456"/>
      <c r="G83" s="29"/>
      <c r="H83" s="42"/>
      <c r="I83" s="29"/>
      <c r="J83" s="168"/>
      <c r="K83" s="29"/>
      <c r="L83" s="29"/>
      <c r="M83" s="29"/>
      <c r="N83" s="168"/>
      <c r="O83" s="29" t="s">
        <v>77</v>
      </c>
      <c r="P83" s="29" t="s">
        <v>719</v>
      </c>
      <c r="Q83" s="29"/>
      <c r="R83" s="29"/>
      <c r="S83" s="29"/>
      <c r="T83" s="253"/>
      <c r="U83" s="253"/>
      <c r="V83" s="168"/>
      <c r="Z83" s="194"/>
      <c r="AA83" s="167">
        <f>Table258[[#This Row],[buildPower]]/2</f>
        <v>0</v>
      </c>
    </row>
    <row r="84" spans="1:27" x14ac:dyDescent="0.35">
      <c r="A84" s="44">
        <v>77</v>
      </c>
      <c r="B84" s="39"/>
      <c r="C84" s="168"/>
      <c r="D84" s="168"/>
      <c r="E84" s="168"/>
      <c r="F84" s="456"/>
      <c r="G84" s="253"/>
      <c r="H84" s="24"/>
      <c r="I84" s="253"/>
      <c r="J84" s="168"/>
      <c r="K84" s="253"/>
      <c r="L84" s="253"/>
      <c r="M84" s="253"/>
      <c r="N84" s="168"/>
      <c r="O84" s="253" t="s">
        <v>74</v>
      </c>
      <c r="P84" s="253" t="s">
        <v>720</v>
      </c>
      <c r="Q84" s="253"/>
      <c r="R84" s="253" t="s">
        <v>721</v>
      </c>
      <c r="S84" s="253"/>
      <c r="T84" s="29"/>
      <c r="U84" s="29"/>
      <c r="V84" s="168"/>
      <c r="Z84" s="194"/>
      <c r="AA84" s="167">
        <f>Table258[[#This Row],[buildPower]]/2</f>
        <v>0</v>
      </c>
    </row>
    <row r="85" spans="1:27" s="167" customFormat="1" x14ac:dyDescent="0.35">
      <c r="A85" s="44">
        <v>78</v>
      </c>
      <c r="B85" s="232"/>
      <c r="C85" s="233"/>
      <c r="D85" s="233"/>
      <c r="E85" s="233"/>
      <c r="F85" s="457"/>
      <c r="G85" s="29"/>
      <c r="H85" s="42"/>
      <c r="I85" s="29"/>
      <c r="J85" s="233"/>
      <c r="K85" s="29"/>
      <c r="L85" s="29"/>
      <c r="M85" s="29"/>
      <c r="N85" s="233"/>
      <c r="O85" s="57" t="s">
        <v>6102</v>
      </c>
      <c r="P85" s="57" t="s">
        <v>6074</v>
      </c>
      <c r="Q85" s="57"/>
      <c r="R85" s="57" t="s">
        <v>6075</v>
      </c>
      <c r="S85" s="29"/>
      <c r="T85" s="29"/>
      <c r="U85" s="29"/>
      <c r="V85" s="233"/>
      <c r="Z85" s="194"/>
      <c r="AA85" s="167">
        <f>Table258[[#This Row],[buildPower]]/2</f>
        <v>0</v>
      </c>
    </row>
    <row r="86" spans="1:27" s="167" customFormat="1" x14ac:dyDescent="0.35">
      <c r="A86" s="44">
        <v>79</v>
      </c>
      <c r="B86" s="232"/>
      <c r="C86" s="233"/>
      <c r="D86" s="233"/>
      <c r="E86" s="233"/>
      <c r="F86" s="457"/>
      <c r="G86" s="29"/>
      <c r="H86" s="42"/>
      <c r="I86" s="29"/>
      <c r="J86" s="233"/>
      <c r="K86" s="29"/>
      <c r="L86" s="29"/>
      <c r="M86" s="29"/>
      <c r="N86" s="233"/>
      <c r="O86" s="56" t="s">
        <v>6103</v>
      </c>
      <c r="P86" s="56" t="s">
        <v>6076</v>
      </c>
      <c r="Q86" s="56"/>
      <c r="R86" s="56"/>
      <c r="S86" s="29"/>
      <c r="T86" s="29"/>
      <c r="U86" s="29"/>
      <c r="V86" s="233"/>
      <c r="Z86" s="243"/>
      <c r="AA86" s="167">
        <f>Table258[[#This Row],[buildPower]]/2</f>
        <v>0</v>
      </c>
    </row>
    <row r="87" spans="1:27" s="167" customFormat="1" x14ac:dyDescent="0.35">
      <c r="A87" s="44">
        <v>80</v>
      </c>
      <c r="B87" s="232"/>
      <c r="C87" s="233"/>
      <c r="D87" s="233"/>
      <c r="E87" s="233"/>
      <c r="F87" s="457"/>
      <c r="G87" s="29"/>
      <c r="H87" s="42"/>
      <c r="I87" s="29"/>
      <c r="J87" s="233"/>
      <c r="K87" s="29"/>
      <c r="L87" s="29"/>
      <c r="M87" s="29"/>
      <c r="N87" s="233"/>
      <c r="O87" s="92" t="s">
        <v>6104</v>
      </c>
      <c r="P87" s="92" t="s">
        <v>6077</v>
      </c>
      <c r="Q87" s="92"/>
      <c r="R87" s="92" t="s">
        <v>6078</v>
      </c>
      <c r="S87" s="29"/>
      <c r="T87" s="29"/>
      <c r="U87" s="29"/>
      <c r="V87" s="233"/>
      <c r="Z87" s="243"/>
      <c r="AA87" s="167">
        <f>Table258[[#This Row],[buildPower]]/2</f>
        <v>0</v>
      </c>
    </row>
    <row r="88" spans="1:27" s="167" customFormat="1" x14ac:dyDescent="0.35">
      <c r="A88" s="44">
        <v>81</v>
      </c>
      <c r="B88" s="232"/>
      <c r="C88" s="233"/>
      <c r="D88" s="233"/>
      <c r="E88" s="233"/>
      <c r="F88" s="457"/>
      <c r="G88" s="29"/>
      <c r="H88" s="42"/>
      <c r="I88" s="29"/>
      <c r="J88" s="233"/>
      <c r="K88" s="29"/>
      <c r="L88" s="29"/>
      <c r="M88" s="29"/>
      <c r="N88" s="233"/>
      <c r="O88" s="56" t="s">
        <v>6106</v>
      </c>
      <c r="P88" s="56" t="s">
        <v>6079</v>
      </c>
      <c r="Q88" s="56"/>
      <c r="R88" s="56" t="s">
        <v>6080</v>
      </c>
      <c r="S88" s="29"/>
      <c r="T88" s="29"/>
      <c r="U88" s="29"/>
      <c r="V88" s="233"/>
      <c r="Z88" s="243"/>
      <c r="AA88" s="167">
        <f>Table258[[#This Row],[buildPower]]/2</f>
        <v>0</v>
      </c>
    </row>
    <row r="89" spans="1:27" x14ac:dyDescent="0.35">
      <c r="A89" s="44">
        <v>82</v>
      </c>
      <c r="B89" s="39"/>
      <c r="C89" s="168"/>
      <c r="D89" s="168"/>
      <c r="E89" s="168"/>
      <c r="F89" s="456"/>
      <c r="G89" s="29"/>
      <c r="H89" s="42"/>
      <c r="I89" s="29"/>
      <c r="J89" s="168"/>
      <c r="K89" s="29"/>
      <c r="L89" s="29"/>
      <c r="M89" s="29"/>
      <c r="N89" s="168"/>
      <c r="O89" s="29" t="s">
        <v>68</v>
      </c>
      <c r="P89" s="29" t="s">
        <v>722</v>
      </c>
      <c r="Q89" s="29"/>
      <c r="R89" s="29" t="s">
        <v>723</v>
      </c>
      <c r="S89" s="174"/>
      <c r="T89" s="29" t="s">
        <v>8</v>
      </c>
      <c r="U89" s="29">
        <v>1</v>
      </c>
      <c r="V89" s="168">
        <v>8700</v>
      </c>
      <c r="Z89" s="243"/>
      <c r="AA89" s="167">
        <f>Table258[[#This Row],[buildPower]]/2</f>
        <v>0</v>
      </c>
    </row>
    <row r="90" spans="1:27" x14ac:dyDescent="0.35">
      <c r="A90" s="44">
        <v>83</v>
      </c>
      <c r="B90" s="39" t="s">
        <v>27</v>
      </c>
      <c r="C90" s="21">
        <v>75</v>
      </c>
      <c r="D90" s="21">
        <v>70</v>
      </c>
      <c r="E90" s="21">
        <v>1500</v>
      </c>
      <c r="F90" s="226">
        <v>188</v>
      </c>
      <c r="G90" s="29" t="s">
        <v>708</v>
      </c>
      <c r="H90" s="42">
        <v>1</v>
      </c>
      <c r="I90" s="29"/>
      <c r="J90" s="21">
        <v>700</v>
      </c>
      <c r="K90" s="29" t="s">
        <v>27</v>
      </c>
      <c r="L90" s="29" t="s">
        <v>741</v>
      </c>
      <c r="M90" s="305" t="s">
        <v>742</v>
      </c>
      <c r="N90" s="21">
        <v>25300</v>
      </c>
      <c r="O90" s="29" t="s">
        <v>80</v>
      </c>
      <c r="P90" s="29" t="s">
        <v>743</v>
      </c>
      <c r="Q90" s="29"/>
      <c r="R90" s="29" t="s">
        <v>744</v>
      </c>
      <c r="S90" s="29"/>
      <c r="T90" s="29"/>
      <c r="U90" s="42"/>
      <c r="V90" s="21"/>
      <c r="Z90" s="194">
        <v>16000</v>
      </c>
      <c r="AA90" s="167">
        <f>Table258[[#This Row],[buildPower]]/2</f>
        <v>94</v>
      </c>
    </row>
    <row r="91" spans="1:27" x14ac:dyDescent="0.35">
      <c r="A91" s="44">
        <v>84</v>
      </c>
      <c r="B91" s="39"/>
      <c r="C91" s="21"/>
      <c r="D91" s="21"/>
      <c r="E91" s="21"/>
      <c r="F91" s="226"/>
      <c r="G91" s="29"/>
      <c r="H91" s="42"/>
      <c r="I91" s="29"/>
      <c r="J91" s="21"/>
      <c r="K91" s="29"/>
      <c r="L91" s="29"/>
      <c r="M91" s="29"/>
      <c r="N91" s="21"/>
      <c r="O91" s="29" t="s">
        <v>713</v>
      </c>
      <c r="P91" s="29" t="s">
        <v>745</v>
      </c>
      <c r="Q91" s="29" t="s">
        <v>733</v>
      </c>
      <c r="R91" s="29"/>
      <c r="S91" s="172" t="s">
        <v>746</v>
      </c>
      <c r="T91" s="29"/>
      <c r="U91" s="29"/>
      <c r="V91" s="21"/>
      <c r="Z91" s="194"/>
      <c r="AA91" s="167">
        <f>Table258[[#This Row],[buildPower]]/2</f>
        <v>0</v>
      </c>
    </row>
    <row r="92" spans="1:27" x14ac:dyDescent="0.35">
      <c r="A92" s="44">
        <v>85</v>
      </c>
      <c r="B92" s="39"/>
      <c r="C92" s="21"/>
      <c r="D92" s="21"/>
      <c r="E92" s="21"/>
      <c r="F92" s="226"/>
      <c r="G92" s="29"/>
      <c r="H92" s="42"/>
      <c r="I92" s="29"/>
      <c r="J92" s="21"/>
      <c r="K92" s="29"/>
      <c r="L92" s="29"/>
      <c r="M92" s="29"/>
      <c r="N92" s="21"/>
      <c r="O92" s="29" t="s">
        <v>85</v>
      </c>
      <c r="P92" s="29" t="s">
        <v>86</v>
      </c>
      <c r="Q92" s="29"/>
      <c r="R92" s="29"/>
      <c r="S92" s="29"/>
      <c r="T92" s="29"/>
      <c r="U92" s="29"/>
      <c r="V92" s="21"/>
      <c r="Z92" s="194"/>
      <c r="AA92" s="167">
        <f>Table258[[#This Row],[buildPower]]/2</f>
        <v>0</v>
      </c>
    </row>
    <row r="93" spans="1:27" x14ac:dyDescent="0.35">
      <c r="A93" s="44">
        <v>86</v>
      </c>
      <c r="B93" s="39"/>
      <c r="C93" s="21"/>
      <c r="D93" s="21"/>
      <c r="E93" s="21"/>
      <c r="F93" s="226"/>
      <c r="G93" s="29"/>
      <c r="H93" s="42"/>
      <c r="I93" s="29"/>
      <c r="J93" s="21"/>
      <c r="K93" s="29"/>
      <c r="L93" s="29"/>
      <c r="M93" s="29"/>
      <c r="N93" s="21"/>
      <c r="O93" s="29" t="s">
        <v>71</v>
      </c>
      <c r="P93" s="29" t="s">
        <v>747</v>
      </c>
      <c r="Q93" s="29" t="s">
        <v>28</v>
      </c>
      <c r="R93" s="29" t="s">
        <v>748</v>
      </c>
      <c r="S93" s="29"/>
      <c r="T93" s="29"/>
      <c r="U93" s="29"/>
      <c r="V93" s="21"/>
      <c r="Z93" s="194"/>
      <c r="AA93" s="167">
        <f>Table258[[#This Row],[buildPower]]/2</f>
        <v>0</v>
      </c>
    </row>
    <row r="94" spans="1:27" x14ac:dyDescent="0.35">
      <c r="A94" s="44">
        <v>87</v>
      </c>
      <c r="B94" s="39"/>
      <c r="C94" s="21"/>
      <c r="D94" s="21"/>
      <c r="E94" s="21"/>
      <c r="F94" s="226"/>
      <c r="G94" s="29"/>
      <c r="H94" s="42"/>
      <c r="I94" s="29"/>
      <c r="J94" s="21"/>
      <c r="K94" s="29"/>
      <c r="L94" s="29"/>
      <c r="M94" s="29"/>
      <c r="N94" s="21"/>
      <c r="O94" s="29" t="s">
        <v>77</v>
      </c>
      <c r="P94" s="29" t="s">
        <v>749</v>
      </c>
      <c r="Q94" s="29"/>
      <c r="R94" s="29"/>
      <c r="S94" s="29"/>
      <c r="T94" s="253"/>
      <c r="U94" s="253"/>
      <c r="V94" s="21"/>
      <c r="Z94" s="194"/>
      <c r="AA94" s="167">
        <f>Table258[[#This Row],[buildPower]]/2</f>
        <v>0</v>
      </c>
    </row>
    <row r="95" spans="1:27" x14ac:dyDescent="0.35">
      <c r="A95" s="44">
        <v>88</v>
      </c>
      <c r="B95" s="39"/>
      <c r="C95" s="21"/>
      <c r="D95" s="21"/>
      <c r="E95" s="21"/>
      <c r="F95" s="226"/>
      <c r="G95" s="253"/>
      <c r="H95" s="24"/>
      <c r="I95" s="253"/>
      <c r="J95" s="21"/>
      <c r="K95" s="253"/>
      <c r="L95" s="253"/>
      <c r="M95" s="253"/>
      <c r="N95" s="21"/>
      <c r="O95" s="253" t="s">
        <v>74</v>
      </c>
      <c r="P95" s="253" t="s">
        <v>750</v>
      </c>
      <c r="Q95" s="253"/>
      <c r="R95" s="253" t="s">
        <v>751</v>
      </c>
      <c r="S95" s="253"/>
      <c r="T95" s="29"/>
      <c r="U95" s="29"/>
      <c r="V95" s="21"/>
      <c r="Z95" s="194"/>
      <c r="AA95" s="167">
        <f>Table258[[#This Row],[buildPower]]/2</f>
        <v>0</v>
      </c>
    </row>
    <row r="96" spans="1:27" s="167" customFormat="1" x14ac:dyDescent="0.35">
      <c r="A96" s="44">
        <v>89</v>
      </c>
      <c r="B96" s="232"/>
      <c r="C96" s="233"/>
      <c r="D96" s="233"/>
      <c r="E96" s="233"/>
      <c r="F96" s="457"/>
      <c r="G96" s="29"/>
      <c r="H96" s="42"/>
      <c r="I96" s="29"/>
      <c r="J96" s="233"/>
      <c r="K96" s="29"/>
      <c r="L96" s="29"/>
      <c r="M96" s="29"/>
      <c r="N96" s="233"/>
      <c r="O96" s="57" t="s">
        <v>6102</v>
      </c>
      <c r="P96" s="57" t="s">
        <v>6074</v>
      </c>
      <c r="Q96" s="57"/>
      <c r="R96" s="57" t="s">
        <v>6075</v>
      </c>
      <c r="S96" s="29"/>
      <c r="T96" s="29"/>
      <c r="U96" s="29"/>
      <c r="V96" s="233"/>
      <c r="Z96" s="194"/>
      <c r="AA96" s="167">
        <f>Table258[[#This Row],[buildPower]]/2</f>
        <v>0</v>
      </c>
    </row>
    <row r="97" spans="1:27" s="167" customFormat="1" x14ac:dyDescent="0.35">
      <c r="A97" s="44">
        <v>90</v>
      </c>
      <c r="B97" s="232"/>
      <c r="C97" s="233"/>
      <c r="D97" s="233"/>
      <c r="E97" s="233"/>
      <c r="F97" s="457"/>
      <c r="G97" s="29"/>
      <c r="H97" s="42"/>
      <c r="I97" s="29"/>
      <c r="J97" s="233"/>
      <c r="K97" s="29"/>
      <c r="L97" s="29"/>
      <c r="M97" s="29"/>
      <c r="N97" s="233"/>
      <c r="O97" s="56" t="s">
        <v>6103</v>
      </c>
      <c r="P97" s="56" t="s">
        <v>6076</v>
      </c>
      <c r="Q97" s="56"/>
      <c r="R97" s="56"/>
      <c r="S97" s="29"/>
      <c r="T97" s="29"/>
      <c r="U97" s="29"/>
      <c r="V97" s="233"/>
      <c r="Z97" s="243"/>
      <c r="AA97" s="167">
        <f>Table258[[#This Row],[buildPower]]/2</f>
        <v>0</v>
      </c>
    </row>
    <row r="98" spans="1:27" s="167" customFormat="1" x14ac:dyDescent="0.35">
      <c r="A98" s="44">
        <v>91</v>
      </c>
      <c r="B98" s="232"/>
      <c r="C98" s="233"/>
      <c r="D98" s="233"/>
      <c r="E98" s="233"/>
      <c r="F98" s="457"/>
      <c r="G98" s="29"/>
      <c r="H98" s="42"/>
      <c r="I98" s="29"/>
      <c r="J98" s="233"/>
      <c r="K98" s="29"/>
      <c r="L98" s="29"/>
      <c r="M98" s="29"/>
      <c r="N98" s="233"/>
      <c r="O98" s="92" t="s">
        <v>6104</v>
      </c>
      <c r="P98" s="92" t="s">
        <v>6077</v>
      </c>
      <c r="Q98" s="92"/>
      <c r="R98" s="92" t="s">
        <v>6078</v>
      </c>
      <c r="S98" s="29"/>
      <c r="T98" s="29"/>
      <c r="U98" s="29"/>
      <c r="V98" s="233"/>
      <c r="Z98" s="243"/>
      <c r="AA98" s="167">
        <f>Table258[[#This Row],[buildPower]]/2</f>
        <v>0</v>
      </c>
    </row>
    <row r="99" spans="1:27" s="167" customFormat="1" x14ac:dyDescent="0.35">
      <c r="A99" s="44">
        <v>92</v>
      </c>
      <c r="B99" s="232"/>
      <c r="C99" s="233"/>
      <c r="D99" s="233"/>
      <c r="E99" s="233"/>
      <c r="F99" s="457"/>
      <c r="G99" s="29"/>
      <c r="H99" s="42"/>
      <c r="I99" s="29"/>
      <c r="J99" s="233"/>
      <c r="K99" s="29"/>
      <c r="L99" s="29"/>
      <c r="M99" s="29"/>
      <c r="N99" s="233"/>
      <c r="O99" s="56" t="s">
        <v>6106</v>
      </c>
      <c r="P99" s="56" t="s">
        <v>6079</v>
      </c>
      <c r="Q99" s="56"/>
      <c r="R99" s="56" t="s">
        <v>6080</v>
      </c>
      <c r="S99" s="29"/>
      <c r="T99" s="29"/>
      <c r="U99" s="29"/>
      <c r="V99" s="233"/>
      <c r="Z99" s="243"/>
      <c r="AA99" s="167">
        <f>Table258[[#This Row],[buildPower]]/2</f>
        <v>0</v>
      </c>
    </row>
    <row r="100" spans="1:27" x14ac:dyDescent="0.35">
      <c r="A100" s="44">
        <v>93</v>
      </c>
      <c r="B100" s="39"/>
      <c r="C100" s="21"/>
      <c r="D100" s="21"/>
      <c r="E100" s="21"/>
      <c r="F100" s="226"/>
      <c r="G100" s="29"/>
      <c r="H100" s="42"/>
      <c r="I100" s="29"/>
      <c r="J100" s="21"/>
      <c r="K100" s="29"/>
      <c r="L100" s="29"/>
      <c r="M100" s="29"/>
      <c r="N100" s="21"/>
      <c r="O100" s="29" t="s">
        <v>68</v>
      </c>
      <c r="P100" s="29" t="s">
        <v>752</v>
      </c>
      <c r="Q100" s="29"/>
      <c r="R100" s="29" t="s">
        <v>753</v>
      </c>
      <c r="S100" s="174"/>
      <c r="T100" s="29" t="s">
        <v>8</v>
      </c>
      <c r="U100" s="29">
        <v>2</v>
      </c>
      <c r="V100" s="21">
        <v>16000</v>
      </c>
      <c r="Z100" s="243"/>
      <c r="AA100" s="167">
        <f>Table258[[#This Row],[buildPower]]/2</f>
        <v>0</v>
      </c>
    </row>
    <row r="101" spans="1:27" x14ac:dyDescent="0.35">
      <c r="A101" s="44">
        <v>94</v>
      </c>
      <c r="B101" s="39" t="s">
        <v>25</v>
      </c>
      <c r="C101" s="21">
        <v>6</v>
      </c>
      <c r="D101" s="21">
        <v>12</v>
      </c>
      <c r="E101" s="21">
        <v>150</v>
      </c>
      <c r="F101" s="226">
        <v>12</v>
      </c>
      <c r="G101" s="29" t="s">
        <v>708</v>
      </c>
      <c r="H101" s="42">
        <v>1</v>
      </c>
      <c r="I101" s="29"/>
      <c r="J101" s="21">
        <v>65</v>
      </c>
      <c r="K101" s="29" t="s">
        <v>25</v>
      </c>
      <c r="L101" s="29" t="s">
        <v>754</v>
      </c>
      <c r="M101" s="29" t="s">
        <v>755</v>
      </c>
      <c r="N101" s="21">
        <v>4000</v>
      </c>
      <c r="O101" s="29" t="s">
        <v>80</v>
      </c>
      <c r="P101" s="29" t="s">
        <v>756</v>
      </c>
      <c r="Q101" s="29"/>
      <c r="R101" s="29" t="s">
        <v>757</v>
      </c>
      <c r="S101" s="29"/>
      <c r="T101" s="29"/>
      <c r="U101" s="42"/>
      <c r="V101" s="21"/>
      <c r="Z101" s="194">
        <v>1300</v>
      </c>
      <c r="AA101" s="167">
        <f>Table258[[#This Row],[buildPower]]/2</f>
        <v>6</v>
      </c>
    </row>
    <row r="102" spans="1:27" x14ac:dyDescent="0.35">
      <c r="A102" s="44">
        <v>95</v>
      </c>
      <c r="B102" s="39"/>
      <c r="C102" s="21"/>
      <c r="D102" s="21"/>
      <c r="E102" s="21"/>
      <c r="F102" s="226"/>
      <c r="G102" s="29"/>
      <c r="H102" s="42"/>
      <c r="I102" s="29"/>
      <c r="J102" s="21"/>
      <c r="K102" s="29"/>
      <c r="L102" s="29"/>
      <c r="M102" s="29"/>
      <c r="N102" s="21"/>
      <c r="O102" s="29" t="s">
        <v>713</v>
      </c>
      <c r="P102" s="29" t="s">
        <v>758</v>
      </c>
      <c r="Q102" s="29" t="s">
        <v>760</v>
      </c>
      <c r="R102" s="29"/>
      <c r="S102" s="173" t="s">
        <v>759</v>
      </c>
      <c r="T102" s="29"/>
      <c r="U102" s="29"/>
      <c r="V102" s="21"/>
      <c r="Z102" s="195"/>
      <c r="AA102" s="167">
        <f>Table258[[#This Row],[buildPower]]/2</f>
        <v>0</v>
      </c>
    </row>
    <row r="103" spans="1:27" x14ac:dyDescent="0.35">
      <c r="A103" s="44">
        <v>96</v>
      </c>
      <c r="B103" s="39"/>
      <c r="C103" s="21"/>
      <c r="D103" s="21"/>
      <c r="E103" s="21"/>
      <c r="F103" s="226"/>
      <c r="G103" s="29"/>
      <c r="H103" s="42"/>
      <c r="I103" s="29"/>
      <c r="J103" s="21"/>
      <c r="K103" s="29"/>
      <c r="L103" s="29"/>
      <c r="M103" s="29"/>
      <c r="N103" s="21"/>
      <c r="O103" s="29" t="s">
        <v>85</v>
      </c>
      <c r="P103" s="29" t="s">
        <v>86</v>
      </c>
      <c r="Q103" s="29"/>
      <c r="R103" s="29"/>
      <c r="S103" s="29"/>
      <c r="T103" s="29"/>
      <c r="U103" s="29"/>
      <c r="V103" s="21"/>
      <c r="Z103" s="194"/>
      <c r="AA103" s="167">
        <f>Table258[[#This Row],[buildPower]]/2</f>
        <v>0</v>
      </c>
    </row>
    <row r="104" spans="1:27" x14ac:dyDescent="0.35">
      <c r="A104" s="44">
        <v>97</v>
      </c>
      <c r="B104" s="39"/>
      <c r="C104" s="21"/>
      <c r="D104" s="21"/>
      <c r="E104" s="21"/>
      <c r="F104" s="226"/>
      <c r="G104" s="29"/>
      <c r="H104" s="42"/>
      <c r="I104" s="29"/>
      <c r="J104" s="21"/>
      <c r="K104" s="29"/>
      <c r="L104" s="29"/>
      <c r="M104" s="29"/>
      <c r="N104" s="21"/>
      <c r="O104" s="29" t="s">
        <v>71</v>
      </c>
      <c r="P104" s="29" t="s">
        <v>761</v>
      </c>
      <c r="Q104" s="29" t="s">
        <v>26</v>
      </c>
      <c r="R104" s="29" t="s">
        <v>762</v>
      </c>
      <c r="S104" s="29"/>
      <c r="T104" s="29"/>
      <c r="U104" s="29"/>
      <c r="V104" s="21"/>
      <c r="Z104" s="194"/>
      <c r="AA104" s="167">
        <f>Table258[[#This Row],[buildPower]]/2</f>
        <v>0</v>
      </c>
    </row>
    <row r="105" spans="1:27" x14ac:dyDescent="0.35">
      <c r="A105" s="44">
        <v>98</v>
      </c>
      <c r="B105" s="39"/>
      <c r="C105" s="21"/>
      <c r="D105" s="21"/>
      <c r="E105" s="21"/>
      <c r="F105" s="226"/>
      <c r="G105" s="29"/>
      <c r="H105" s="42"/>
      <c r="I105" s="29"/>
      <c r="J105" s="21"/>
      <c r="K105" s="29"/>
      <c r="L105" s="29"/>
      <c r="M105" s="29"/>
      <c r="N105" s="21"/>
      <c r="O105" s="29" t="s">
        <v>77</v>
      </c>
      <c r="P105" s="29" t="s">
        <v>763</v>
      </c>
      <c r="Q105" s="29"/>
      <c r="R105" s="29"/>
      <c r="S105" s="29"/>
      <c r="T105" s="253"/>
      <c r="U105" s="253"/>
      <c r="V105" s="21"/>
      <c r="Z105" s="194"/>
      <c r="AA105" s="167">
        <f>Table258[[#This Row],[buildPower]]/2</f>
        <v>0</v>
      </c>
    </row>
    <row r="106" spans="1:27" x14ac:dyDescent="0.35">
      <c r="A106" s="44">
        <v>99</v>
      </c>
      <c r="B106" s="39"/>
      <c r="C106" s="21"/>
      <c r="D106" s="21"/>
      <c r="E106" s="21"/>
      <c r="F106" s="226"/>
      <c r="G106" s="253"/>
      <c r="H106" s="24"/>
      <c r="I106" s="253"/>
      <c r="J106" s="21"/>
      <c r="K106" s="253"/>
      <c r="L106" s="253"/>
      <c r="M106" s="253"/>
      <c r="N106" s="21"/>
      <c r="O106" s="253" t="s">
        <v>74</v>
      </c>
      <c r="P106" s="253" t="s">
        <v>764</v>
      </c>
      <c r="Q106" s="253"/>
      <c r="R106" s="253" t="s">
        <v>765</v>
      </c>
      <c r="S106" s="253"/>
      <c r="T106" s="29"/>
      <c r="U106" s="29"/>
      <c r="V106" s="21"/>
      <c r="Z106" s="194"/>
      <c r="AA106" s="167">
        <f>Table258[[#This Row],[buildPower]]/2</f>
        <v>0</v>
      </c>
    </row>
    <row r="107" spans="1:27" s="167" customFormat="1" x14ac:dyDescent="0.35">
      <c r="A107" s="44">
        <v>100</v>
      </c>
      <c r="B107" s="232"/>
      <c r="C107" s="233"/>
      <c r="D107" s="233"/>
      <c r="E107" s="233"/>
      <c r="F107" s="457"/>
      <c r="G107" s="29"/>
      <c r="H107" s="42"/>
      <c r="I107" s="29"/>
      <c r="J107" s="233"/>
      <c r="K107" s="29"/>
      <c r="L107" s="29"/>
      <c r="M107" s="29"/>
      <c r="N107" s="233"/>
      <c r="O107" s="57" t="s">
        <v>6102</v>
      </c>
      <c r="P107" s="29" t="s">
        <v>6082</v>
      </c>
      <c r="Q107" s="57"/>
      <c r="R107" s="29" t="s">
        <v>6087</v>
      </c>
      <c r="S107" s="29"/>
      <c r="T107" s="29"/>
      <c r="U107" s="29"/>
      <c r="V107" s="233"/>
      <c r="Z107" s="194"/>
      <c r="AA107" s="167">
        <f>Table258[[#This Row],[buildPower]]/2</f>
        <v>0</v>
      </c>
    </row>
    <row r="108" spans="1:27" s="167" customFormat="1" x14ac:dyDescent="0.35">
      <c r="A108" s="44">
        <v>101</v>
      </c>
      <c r="B108" s="232"/>
      <c r="C108" s="233"/>
      <c r="D108" s="233"/>
      <c r="E108" s="233"/>
      <c r="F108" s="457"/>
      <c r="G108" s="29"/>
      <c r="H108" s="42"/>
      <c r="I108" s="29"/>
      <c r="J108" s="233"/>
      <c r="K108" s="29"/>
      <c r="L108" s="29"/>
      <c r="M108" s="29"/>
      <c r="N108" s="233"/>
      <c r="O108" s="56" t="s">
        <v>6103</v>
      </c>
      <c r="P108" s="29" t="s">
        <v>6083</v>
      </c>
      <c r="Q108" s="56"/>
      <c r="R108" s="56"/>
      <c r="S108" s="29"/>
      <c r="T108" s="29"/>
      <c r="U108" s="29"/>
      <c r="V108" s="233"/>
      <c r="Z108" s="243"/>
      <c r="AA108" s="167">
        <f>Table258[[#This Row],[buildPower]]/2</f>
        <v>0</v>
      </c>
    </row>
    <row r="109" spans="1:27" s="167" customFormat="1" x14ac:dyDescent="0.35">
      <c r="A109" s="44">
        <v>102</v>
      </c>
      <c r="B109" s="232"/>
      <c r="C109" s="233"/>
      <c r="D109" s="233"/>
      <c r="E109" s="233"/>
      <c r="F109" s="457"/>
      <c r="G109" s="29"/>
      <c r="H109" s="42"/>
      <c r="I109" s="29"/>
      <c r="J109" s="233"/>
      <c r="K109" s="29"/>
      <c r="L109" s="29"/>
      <c r="M109" s="29"/>
      <c r="N109" s="233"/>
      <c r="O109" s="92" t="s">
        <v>6104</v>
      </c>
      <c r="P109" s="253" t="s">
        <v>6084</v>
      </c>
      <c r="Q109" s="92"/>
      <c r="R109" s="253" t="s">
        <v>6085</v>
      </c>
      <c r="S109" s="29"/>
      <c r="T109" s="29"/>
      <c r="U109" s="29"/>
      <c r="V109" s="233"/>
      <c r="Z109" s="243"/>
      <c r="AA109" s="167">
        <f>Table258[[#This Row],[buildPower]]/2</f>
        <v>0</v>
      </c>
    </row>
    <row r="110" spans="1:27" s="167" customFormat="1" x14ac:dyDescent="0.35">
      <c r="A110" s="44">
        <v>103</v>
      </c>
      <c r="B110" s="232"/>
      <c r="C110" s="233"/>
      <c r="D110" s="233"/>
      <c r="E110" s="233"/>
      <c r="F110" s="457"/>
      <c r="G110" s="29"/>
      <c r="H110" s="42"/>
      <c r="I110" s="29"/>
      <c r="J110" s="233"/>
      <c r="K110" s="29"/>
      <c r="L110" s="29"/>
      <c r="M110" s="29"/>
      <c r="N110" s="233"/>
      <c r="O110" s="56" t="s">
        <v>6106</v>
      </c>
      <c r="P110" s="29" t="s">
        <v>6081</v>
      </c>
      <c r="Q110" s="56"/>
      <c r="R110" s="29" t="s">
        <v>6086</v>
      </c>
      <c r="S110" s="29"/>
      <c r="T110" s="29"/>
      <c r="U110" s="29"/>
      <c r="V110" s="233"/>
      <c r="Z110" s="243"/>
      <c r="AA110" s="167">
        <f>Table258[[#This Row],[buildPower]]/2</f>
        <v>0</v>
      </c>
    </row>
    <row r="111" spans="1:27" x14ac:dyDescent="0.35">
      <c r="A111" s="44">
        <v>104</v>
      </c>
      <c r="B111" s="39"/>
      <c r="C111" s="21"/>
      <c r="D111" s="21"/>
      <c r="E111" s="21"/>
      <c r="F111" s="226"/>
      <c r="G111" s="29"/>
      <c r="H111" s="42"/>
      <c r="I111" s="29"/>
      <c r="J111" s="21"/>
      <c r="K111" s="29"/>
      <c r="L111" s="29"/>
      <c r="M111" s="29"/>
      <c r="N111" s="21"/>
      <c r="O111" s="29" t="s">
        <v>68</v>
      </c>
      <c r="P111" s="29" t="s">
        <v>766</v>
      </c>
      <c r="Q111" s="29"/>
      <c r="R111" s="29" t="s">
        <v>767</v>
      </c>
      <c r="S111" s="174"/>
      <c r="T111" s="29" t="s">
        <v>1</v>
      </c>
      <c r="U111" s="29">
        <v>1</v>
      </c>
      <c r="V111" s="21">
        <v>1300</v>
      </c>
      <c r="Z111" s="243"/>
      <c r="AA111" s="167">
        <f>Table258[[#This Row],[buildPower]]/2</f>
        <v>0</v>
      </c>
    </row>
    <row r="112" spans="1:27" s="167" customFormat="1" x14ac:dyDescent="0.35">
      <c r="A112" s="44">
        <v>105</v>
      </c>
      <c r="B112" s="39" t="s">
        <v>6117</v>
      </c>
      <c r="C112" s="21">
        <v>8</v>
      </c>
      <c r="D112" s="21">
        <v>14</v>
      </c>
      <c r="E112" s="175">
        <f>E101*0.9</f>
        <v>135</v>
      </c>
      <c r="F112" s="226">
        <v>17</v>
      </c>
      <c r="G112" s="29" t="s">
        <v>708</v>
      </c>
      <c r="H112" s="42">
        <v>1</v>
      </c>
      <c r="I112" s="29"/>
      <c r="J112" s="21">
        <f>J101*1.1</f>
        <v>71.5</v>
      </c>
      <c r="K112" s="29" t="s">
        <v>6117</v>
      </c>
      <c r="L112" s="29" t="s">
        <v>6118</v>
      </c>
      <c r="M112" s="29" t="s">
        <v>6123</v>
      </c>
      <c r="N112" s="21">
        <v>4000</v>
      </c>
      <c r="O112" s="29" t="s">
        <v>80</v>
      </c>
      <c r="P112" s="29" t="s">
        <v>756</v>
      </c>
      <c r="Q112" s="29"/>
      <c r="R112" s="29" t="s">
        <v>757</v>
      </c>
      <c r="S112" s="29"/>
      <c r="T112" s="29"/>
      <c r="U112" s="42"/>
      <c r="V112" s="21"/>
      <c r="Z112" s="194">
        <v>1235</v>
      </c>
      <c r="AA112" s="167">
        <f>Table258[[#This Row],[buildPower]]/2</f>
        <v>8.5</v>
      </c>
    </row>
    <row r="113" spans="1:27" s="167" customFormat="1" x14ac:dyDescent="0.35">
      <c r="A113" s="44">
        <v>106</v>
      </c>
      <c r="B113" s="39"/>
      <c r="C113" s="21"/>
      <c r="D113" s="21"/>
      <c r="E113" s="21"/>
      <c r="F113" s="226"/>
      <c r="G113" s="29"/>
      <c r="H113" s="42"/>
      <c r="I113" s="29"/>
      <c r="J113" s="21"/>
      <c r="K113" s="29"/>
      <c r="L113" s="29"/>
      <c r="M113" s="29"/>
      <c r="N113" s="21"/>
      <c r="O113" s="29" t="s">
        <v>713</v>
      </c>
      <c r="P113" s="29" t="s">
        <v>758</v>
      </c>
      <c r="Q113" s="29" t="s">
        <v>760</v>
      </c>
      <c r="R113" s="29"/>
      <c r="S113" s="173" t="s">
        <v>759</v>
      </c>
      <c r="T113" s="29"/>
      <c r="U113" s="29"/>
      <c r="V113" s="21"/>
      <c r="Z113" s="194"/>
      <c r="AA113" s="167">
        <f>Table258[[#This Row],[buildPower]]/2</f>
        <v>0</v>
      </c>
    </row>
    <row r="114" spans="1:27" s="167" customFormat="1" x14ac:dyDescent="0.35">
      <c r="A114" s="44">
        <v>107</v>
      </c>
      <c r="B114" s="39"/>
      <c r="C114" s="21"/>
      <c r="D114" s="21"/>
      <c r="E114" s="21"/>
      <c r="F114" s="226"/>
      <c r="G114" s="29"/>
      <c r="H114" s="42"/>
      <c r="I114" s="29"/>
      <c r="J114" s="21"/>
      <c r="K114" s="29"/>
      <c r="L114" s="29"/>
      <c r="M114" s="29"/>
      <c r="N114" s="21"/>
      <c r="O114" s="29" t="s">
        <v>85</v>
      </c>
      <c r="P114" s="29" t="s">
        <v>86</v>
      </c>
      <c r="Q114" s="29"/>
      <c r="R114" s="29"/>
      <c r="S114" s="29"/>
      <c r="T114" s="29"/>
      <c r="U114" s="29"/>
      <c r="V114" s="21"/>
      <c r="Z114" s="194"/>
      <c r="AA114" s="167">
        <f>Table258[[#This Row],[buildPower]]/2</f>
        <v>0</v>
      </c>
    </row>
    <row r="115" spans="1:27" s="167" customFormat="1" x14ac:dyDescent="0.35">
      <c r="A115" s="44">
        <v>108</v>
      </c>
      <c r="B115" s="39"/>
      <c r="C115" s="21"/>
      <c r="D115" s="21"/>
      <c r="E115" s="21"/>
      <c r="F115" s="226"/>
      <c r="G115" s="29"/>
      <c r="H115" s="42"/>
      <c r="I115" s="29"/>
      <c r="J115" s="21"/>
      <c r="K115" s="29"/>
      <c r="L115" s="29"/>
      <c r="M115" s="29"/>
      <c r="N115" s="21"/>
      <c r="O115" s="29" t="s">
        <v>71</v>
      </c>
      <c r="P115" s="29" t="s">
        <v>761</v>
      </c>
      <c r="Q115" s="29" t="s">
        <v>26</v>
      </c>
      <c r="R115" s="29" t="s">
        <v>762</v>
      </c>
      <c r="S115" s="29"/>
      <c r="T115" s="29"/>
      <c r="U115" s="29"/>
      <c r="V115" s="21"/>
      <c r="Z115" s="194"/>
      <c r="AA115" s="167">
        <f>Table258[[#This Row],[buildPower]]/2</f>
        <v>0</v>
      </c>
    </row>
    <row r="116" spans="1:27" s="167" customFormat="1" x14ac:dyDescent="0.35">
      <c r="A116" s="44">
        <v>109</v>
      </c>
      <c r="B116" s="39"/>
      <c r="C116" s="21"/>
      <c r="D116" s="21"/>
      <c r="E116" s="21"/>
      <c r="F116" s="226"/>
      <c r="G116" s="29"/>
      <c r="H116" s="42"/>
      <c r="I116" s="29"/>
      <c r="J116" s="21"/>
      <c r="K116" s="29"/>
      <c r="L116" s="29"/>
      <c r="M116" s="29"/>
      <c r="N116" s="21"/>
      <c r="O116" s="29" t="s">
        <v>77</v>
      </c>
      <c r="P116" s="29" t="s">
        <v>763</v>
      </c>
      <c r="Q116" s="29"/>
      <c r="R116" s="29"/>
      <c r="S116" s="29"/>
      <c r="T116" s="253"/>
      <c r="U116" s="253"/>
      <c r="V116" s="21"/>
      <c r="Z116" s="194"/>
      <c r="AA116" s="167">
        <f>Table258[[#This Row],[buildPower]]/2</f>
        <v>0</v>
      </c>
    </row>
    <row r="117" spans="1:27" s="167" customFormat="1" x14ac:dyDescent="0.35">
      <c r="A117" s="44">
        <v>110</v>
      </c>
      <c r="B117" s="39"/>
      <c r="C117" s="21"/>
      <c r="D117" s="21"/>
      <c r="E117" s="21"/>
      <c r="F117" s="226"/>
      <c r="G117" s="253"/>
      <c r="H117" s="24"/>
      <c r="I117" s="253"/>
      <c r="J117" s="21"/>
      <c r="K117" s="253"/>
      <c r="L117" s="253"/>
      <c r="M117" s="253"/>
      <c r="N117" s="21"/>
      <c r="O117" s="253" t="s">
        <v>74</v>
      </c>
      <c r="P117" s="253" t="s">
        <v>764</v>
      </c>
      <c r="Q117" s="253"/>
      <c r="R117" s="253" t="s">
        <v>765</v>
      </c>
      <c r="S117" s="253"/>
      <c r="T117" s="29"/>
      <c r="U117" s="29"/>
      <c r="V117" s="21"/>
      <c r="Z117" s="194"/>
      <c r="AA117" s="167">
        <f>Table258[[#This Row],[buildPower]]/2</f>
        <v>0</v>
      </c>
    </row>
    <row r="118" spans="1:27" s="167" customFormat="1" x14ac:dyDescent="0.35">
      <c r="A118" s="44">
        <v>111</v>
      </c>
      <c r="B118" s="232"/>
      <c r="C118" s="233"/>
      <c r="D118" s="233"/>
      <c r="E118" s="233"/>
      <c r="F118" s="457"/>
      <c r="G118" s="29"/>
      <c r="H118" s="42"/>
      <c r="I118" s="29"/>
      <c r="J118" s="233"/>
      <c r="K118" s="29"/>
      <c r="L118" s="29"/>
      <c r="M118" s="29"/>
      <c r="N118" s="233"/>
      <c r="O118" s="57" t="s">
        <v>6102</v>
      </c>
      <c r="P118" s="29" t="s">
        <v>6082</v>
      </c>
      <c r="Q118" s="57"/>
      <c r="R118" s="29" t="s">
        <v>6087</v>
      </c>
      <c r="S118" s="29"/>
      <c r="T118" s="29"/>
      <c r="U118" s="29"/>
      <c r="V118" s="233"/>
      <c r="Z118" s="194"/>
      <c r="AA118" s="167">
        <f>Table258[[#This Row],[buildPower]]/2</f>
        <v>0</v>
      </c>
    </row>
    <row r="119" spans="1:27" s="167" customFormat="1" x14ac:dyDescent="0.35">
      <c r="A119" s="44">
        <v>112</v>
      </c>
      <c r="B119" s="232"/>
      <c r="C119" s="233"/>
      <c r="D119" s="233"/>
      <c r="E119" s="233"/>
      <c r="F119" s="457"/>
      <c r="G119" s="29"/>
      <c r="H119" s="42"/>
      <c r="I119" s="29"/>
      <c r="J119" s="233"/>
      <c r="K119" s="29"/>
      <c r="L119" s="29"/>
      <c r="M119" s="29"/>
      <c r="N119" s="233"/>
      <c r="O119" s="56" t="s">
        <v>6103</v>
      </c>
      <c r="P119" s="29" t="s">
        <v>6083</v>
      </c>
      <c r="Q119" s="56"/>
      <c r="R119" s="56"/>
      <c r="S119" s="29"/>
      <c r="T119" s="29"/>
      <c r="U119" s="29"/>
      <c r="V119" s="233"/>
      <c r="Z119" s="243"/>
      <c r="AA119" s="167">
        <f>Table258[[#This Row],[buildPower]]/2</f>
        <v>0</v>
      </c>
    </row>
    <row r="120" spans="1:27" s="167" customFormat="1" x14ac:dyDescent="0.35">
      <c r="A120" s="44">
        <v>113</v>
      </c>
      <c r="B120" s="232"/>
      <c r="C120" s="233"/>
      <c r="D120" s="233"/>
      <c r="E120" s="233"/>
      <c r="F120" s="457"/>
      <c r="G120" s="29"/>
      <c r="H120" s="42"/>
      <c r="I120" s="29"/>
      <c r="J120" s="233"/>
      <c r="K120" s="29"/>
      <c r="L120" s="29"/>
      <c r="M120" s="29"/>
      <c r="N120" s="233"/>
      <c r="O120" s="92" t="s">
        <v>6104</v>
      </c>
      <c r="P120" s="253" t="s">
        <v>6084</v>
      </c>
      <c r="Q120" s="92"/>
      <c r="R120" s="253" t="s">
        <v>6085</v>
      </c>
      <c r="S120" s="29"/>
      <c r="T120" s="29"/>
      <c r="U120" s="29"/>
      <c r="V120" s="233"/>
      <c r="Z120" s="243"/>
      <c r="AA120" s="167">
        <f>Table258[[#This Row],[buildPower]]/2</f>
        <v>0</v>
      </c>
    </row>
    <row r="121" spans="1:27" s="167" customFormat="1" x14ac:dyDescent="0.35">
      <c r="A121" s="44">
        <v>114</v>
      </c>
      <c r="B121" s="232"/>
      <c r="C121" s="233"/>
      <c r="D121" s="233"/>
      <c r="E121" s="233"/>
      <c r="F121" s="457"/>
      <c r="G121" s="29"/>
      <c r="H121" s="42"/>
      <c r="I121" s="29"/>
      <c r="J121" s="233"/>
      <c r="K121" s="29"/>
      <c r="L121" s="29"/>
      <c r="M121" s="29"/>
      <c r="N121" s="233"/>
      <c r="O121" s="56" t="s">
        <v>6106</v>
      </c>
      <c r="P121" s="29" t="s">
        <v>6081</v>
      </c>
      <c r="Q121" s="56"/>
      <c r="R121" s="29" t="s">
        <v>6086</v>
      </c>
      <c r="S121" s="29"/>
      <c r="T121" s="29"/>
      <c r="U121" s="29"/>
      <c r="V121" s="233"/>
      <c r="Z121" s="243"/>
      <c r="AA121" s="167">
        <f>Table258[[#This Row],[buildPower]]/2</f>
        <v>0</v>
      </c>
    </row>
    <row r="122" spans="1:27" s="167" customFormat="1" x14ac:dyDescent="0.35">
      <c r="A122" s="44">
        <v>115</v>
      </c>
      <c r="B122" s="39"/>
      <c r="C122" s="21"/>
      <c r="D122" s="21"/>
      <c r="E122" s="21"/>
      <c r="F122" s="226"/>
      <c r="G122" s="29"/>
      <c r="H122" s="42"/>
      <c r="I122" s="29"/>
      <c r="J122" s="21"/>
      <c r="K122" s="29"/>
      <c r="L122" s="29"/>
      <c r="M122" s="29"/>
      <c r="N122" s="21"/>
      <c r="O122" s="29" t="s">
        <v>68</v>
      </c>
      <c r="P122" s="29" t="s">
        <v>766</v>
      </c>
      <c r="Q122" s="29"/>
      <c r="R122" s="29" t="s">
        <v>767</v>
      </c>
      <c r="S122" s="174"/>
      <c r="T122" s="29" t="s">
        <v>1</v>
      </c>
      <c r="U122" s="29">
        <v>1</v>
      </c>
      <c r="V122" s="21">
        <v>1150</v>
      </c>
      <c r="Z122" s="243"/>
      <c r="AA122" s="167">
        <f>Table258[[#This Row],[buildPower]]/2</f>
        <v>0</v>
      </c>
    </row>
    <row r="123" spans="1:27" x14ac:dyDescent="0.35">
      <c r="A123" s="44">
        <v>116</v>
      </c>
      <c r="B123" s="39" t="s">
        <v>24</v>
      </c>
      <c r="C123" s="21">
        <v>6</v>
      </c>
      <c r="D123" s="21">
        <v>12</v>
      </c>
      <c r="E123" s="21">
        <v>160</v>
      </c>
      <c r="F123" s="226">
        <v>27</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194">
        <v>1425</v>
      </c>
      <c r="AA123" s="167">
        <f>Table258[[#This Row],[buildPower]]/2</f>
        <v>13.5</v>
      </c>
    </row>
    <row r="124" spans="1:27" x14ac:dyDescent="0.35">
      <c r="A124" s="44">
        <v>117</v>
      </c>
      <c r="B124" s="39"/>
      <c r="C124" s="21"/>
      <c r="D124" s="21"/>
      <c r="E124" s="21"/>
      <c r="F124" s="226"/>
      <c r="G124" s="167"/>
      <c r="H124" s="21"/>
      <c r="I124" s="167"/>
      <c r="J124" s="21"/>
      <c r="K124" s="167"/>
      <c r="L124" s="167"/>
      <c r="M124" s="167"/>
      <c r="N124" s="21"/>
      <c r="O124" s="29" t="s">
        <v>713</v>
      </c>
      <c r="P124" s="167" t="s">
        <v>770</v>
      </c>
      <c r="Q124" s="29" t="s">
        <v>772</v>
      </c>
      <c r="R124" s="167"/>
      <c r="S124" s="172" t="s">
        <v>771</v>
      </c>
      <c r="T124" s="167"/>
      <c r="U124" s="167"/>
      <c r="V124" s="21"/>
      <c r="Z124" s="195"/>
      <c r="AA124" s="167">
        <f>Table258[[#This Row],[buildPower]]/2</f>
        <v>0</v>
      </c>
    </row>
    <row r="125" spans="1:27" x14ac:dyDescent="0.35">
      <c r="A125" s="44">
        <v>118</v>
      </c>
      <c r="B125" s="39"/>
      <c r="C125" s="21"/>
      <c r="D125" s="21"/>
      <c r="E125" s="21"/>
      <c r="F125" s="226"/>
      <c r="G125" s="29"/>
      <c r="H125" s="42"/>
      <c r="I125" s="29"/>
      <c r="J125" s="21"/>
      <c r="K125" s="29"/>
      <c r="L125" s="29"/>
      <c r="M125" s="29"/>
      <c r="N125" s="21"/>
      <c r="O125" s="29" t="s">
        <v>85</v>
      </c>
      <c r="P125" s="29" t="s">
        <v>86</v>
      </c>
      <c r="Q125" s="29"/>
      <c r="R125" s="29"/>
      <c r="S125" s="29"/>
      <c r="T125" s="29"/>
      <c r="U125" s="29"/>
      <c r="V125" s="21"/>
      <c r="Z125" s="194"/>
      <c r="AA125" s="167">
        <f>Table258[[#This Row],[buildPower]]/2</f>
        <v>0</v>
      </c>
    </row>
    <row r="126" spans="1:27" x14ac:dyDescent="0.35">
      <c r="A126" s="44">
        <v>119</v>
      </c>
      <c r="B126" s="39"/>
      <c r="C126" s="21"/>
      <c r="D126" s="21"/>
      <c r="E126" s="21"/>
      <c r="F126" s="226"/>
      <c r="G126" s="29"/>
      <c r="H126" s="42"/>
      <c r="I126" s="29"/>
      <c r="J126" s="21"/>
      <c r="K126" s="29"/>
      <c r="L126" s="29"/>
      <c r="M126" s="29"/>
      <c r="N126" s="21"/>
      <c r="O126" s="29" t="s">
        <v>71</v>
      </c>
      <c r="P126" s="29" t="s">
        <v>773</v>
      </c>
      <c r="Q126" s="29" t="s">
        <v>23</v>
      </c>
      <c r="R126" s="29" t="s">
        <v>774</v>
      </c>
      <c r="S126" s="29"/>
      <c r="T126" s="29"/>
      <c r="U126" s="29"/>
      <c r="V126" s="21"/>
      <c r="Z126" s="194"/>
      <c r="AA126" s="167">
        <f>Table258[[#This Row],[buildPower]]/2</f>
        <v>0</v>
      </c>
    </row>
    <row r="127" spans="1:27" x14ac:dyDescent="0.35">
      <c r="A127" s="44">
        <v>120</v>
      </c>
      <c r="B127" s="39"/>
      <c r="C127" s="21"/>
      <c r="D127" s="21"/>
      <c r="E127" s="21"/>
      <c r="F127" s="226"/>
      <c r="G127" s="29"/>
      <c r="H127" s="42"/>
      <c r="I127" s="29"/>
      <c r="J127" s="21"/>
      <c r="K127" s="29"/>
      <c r="L127" s="29"/>
      <c r="M127" s="29"/>
      <c r="N127" s="21"/>
      <c r="O127" s="29" t="s">
        <v>77</v>
      </c>
      <c r="P127" s="29" t="s">
        <v>763</v>
      </c>
      <c r="Q127" s="29"/>
      <c r="R127" s="29"/>
      <c r="S127" s="29"/>
      <c r="T127" s="253"/>
      <c r="U127" s="253"/>
      <c r="V127" s="21"/>
      <c r="Z127" s="194"/>
      <c r="AA127" s="167">
        <f>Table258[[#This Row],[buildPower]]/2</f>
        <v>0</v>
      </c>
    </row>
    <row r="128" spans="1:27" x14ac:dyDescent="0.35">
      <c r="A128" s="44">
        <v>121</v>
      </c>
      <c r="B128" s="39"/>
      <c r="C128" s="21"/>
      <c r="D128" s="21"/>
      <c r="E128" s="21"/>
      <c r="F128" s="226"/>
      <c r="G128" s="253"/>
      <c r="H128" s="24"/>
      <c r="I128" s="253"/>
      <c r="J128" s="21"/>
      <c r="K128" s="253"/>
      <c r="L128" s="253"/>
      <c r="M128" s="253"/>
      <c r="N128" s="21"/>
      <c r="O128" s="253" t="s">
        <v>74</v>
      </c>
      <c r="P128" s="253" t="s">
        <v>764</v>
      </c>
      <c r="Q128" s="253"/>
      <c r="R128" s="253" t="s">
        <v>765</v>
      </c>
      <c r="S128" s="253"/>
      <c r="T128" s="29"/>
      <c r="U128" s="29"/>
      <c r="V128" s="21"/>
      <c r="Z128" s="194"/>
      <c r="AA128" s="167">
        <f>Table258[[#This Row],[buildPower]]/2</f>
        <v>0</v>
      </c>
    </row>
    <row r="129" spans="1:27" s="167" customFormat="1" x14ac:dyDescent="0.35">
      <c r="A129" s="44">
        <v>122</v>
      </c>
      <c r="B129" s="232"/>
      <c r="C129" s="233"/>
      <c r="D129" s="233"/>
      <c r="E129" s="233"/>
      <c r="F129" s="457"/>
      <c r="G129" s="29"/>
      <c r="H129" s="42"/>
      <c r="I129" s="29"/>
      <c r="J129" s="233"/>
      <c r="K129" s="29"/>
      <c r="L129" s="29"/>
      <c r="M129" s="29"/>
      <c r="N129" s="233"/>
      <c r="O129" s="57" t="s">
        <v>6102</v>
      </c>
      <c r="P129" s="29" t="s">
        <v>6082</v>
      </c>
      <c r="Q129" s="57"/>
      <c r="R129" s="29" t="s">
        <v>6087</v>
      </c>
      <c r="S129" s="29"/>
      <c r="T129" s="29"/>
      <c r="U129" s="29"/>
      <c r="V129" s="233"/>
      <c r="Z129" s="194"/>
      <c r="AA129" s="167">
        <f>Table258[[#This Row],[buildPower]]/2</f>
        <v>0</v>
      </c>
    </row>
    <row r="130" spans="1:27" s="167" customFormat="1" x14ac:dyDescent="0.35">
      <c r="A130" s="44">
        <v>123</v>
      </c>
      <c r="B130" s="232"/>
      <c r="C130" s="233"/>
      <c r="D130" s="233"/>
      <c r="E130" s="233"/>
      <c r="F130" s="457"/>
      <c r="G130" s="29"/>
      <c r="H130" s="42"/>
      <c r="I130" s="29"/>
      <c r="J130" s="233"/>
      <c r="K130" s="29"/>
      <c r="L130" s="29"/>
      <c r="M130" s="29"/>
      <c r="N130" s="233"/>
      <c r="O130" s="56" t="s">
        <v>6103</v>
      </c>
      <c r="P130" s="29" t="s">
        <v>6083</v>
      </c>
      <c r="Q130" s="56"/>
      <c r="R130" s="56"/>
      <c r="S130" s="29"/>
      <c r="T130" s="29"/>
      <c r="U130" s="29"/>
      <c r="V130" s="233"/>
      <c r="Z130" s="243"/>
      <c r="AA130" s="167">
        <f>Table258[[#This Row],[buildPower]]/2</f>
        <v>0</v>
      </c>
    </row>
    <row r="131" spans="1:27" s="167" customFormat="1" x14ac:dyDescent="0.35">
      <c r="A131" s="44">
        <v>124</v>
      </c>
      <c r="B131" s="232"/>
      <c r="C131" s="233"/>
      <c r="D131" s="233"/>
      <c r="E131" s="233"/>
      <c r="F131" s="457"/>
      <c r="G131" s="29"/>
      <c r="H131" s="42"/>
      <c r="I131" s="29"/>
      <c r="J131" s="233"/>
      <c r="K131" s="29"/>
      <c r="L131" s="29"/>
      <c r="M131" s="29"/>
      <c r="N131" s="233"/>
      <c r="O131" s="92" t="s">
        <v>6104</v>
      </c>
      <c r="P131" s="253" t="s">
        <v>6084</v>
      </c>
      <c r="Q131" s="92"/>
      <c r="R131" s="253" t="s">
        <v>6085</v>
      </c>
      <c r="S131" s="29"/>
      <c r="T131" s="29"/>
      <c r="U131" s="29"/>
      <c r="V131" s="233"/>
      <c r="Z131" s="243"/>
      <c r="AA131" s="167">
        <f>Table258[[#This Row],[buildPower]]/2</f>
        <v>0</v>
      </c>
    </row>
    <row r="132" spans="1:27" s="167" customFormat="1" x14ac:dyDescent="0.35">
      <c r="A132" s="44">
        <v>125</v>
      </c>
      <c r="B132" s="232"/>
      <c r="C132" s="233"/>
      <c r="D132" s="233"/>
      <c r="E132" s="233"/>
      <c r="F132" s="457"/>
      <c r="G132" s="29"/>
      <c r="H132" s="42"/>
      <c r="I132" s="29"/>
      <c r="J132" s="233"/>
      <c r="K132" s="29"/>
      <c r="L132" s="29"/>
      <c r="M132" s="29"/>
      <c r="N132" s="233"/>
      <c r="O132" s="56" t="s">
        <v>6106</v>
      </c>
      <c r="P132" s="29" t="s">
        <v>6081</v>
      </c>
      <c r="Q132" s="56"/>
      <c r="R132" s="29" t="s">
        <v>6086</v>
      </c>
      <c r="S132" s="29"/>
      <c r="T132" s="29"/>
      <c r="U132" s="29"/>
      <c r="V132" s="233"/>
      <c r="Z132" s="243"/>
      <c r="AA132" s="167">
        <f>Table258[[#This Row],[buildPower]]/2</f>
        <v>0</v>
      </c>
    </row>
    <row r="133" spans="1:27" x14ac:dyDescent="0.35">
      <c r="A133" s="44">
        <v>126</v>
      </c>
      <c r="B133" s="39"/>
      <c r="C133" s="21"/>
      <c r="D133" s="21"/>
      <c r="E133" s="21"/>
      <c r="F133" s="226"/>
      <c r="G133" s="167"/>
      <c r="H133" s="21"/>
      <c r="I133" s="167"/>
      <c r="J133" s="21"/>
      <c r="K133" s="167"/>
      <c r="L133" s="167"/>
      <c r="M133" s="167"/>
      <c r="N133" s="21"/>
      <c r="O133" s="29" t="s">
        <v>68</v>
      </c>
      <c r="P133" s="29" t="s">
        <v>766</v>
      </c>
      <c r="Q133" s="29"/>
      <c r="R133" s="29" t="s">
        <v>767</v>
      </c>
      <c r="S133" s="174"/>
      <c r="T133" s="29" t="s">
        <v>1</v>
      </c>
      <c r="U133" s="29">
        <v>1</v>
      </c>
      <c r="V133" s="21">
        <v>1425</v>
      </c>
      <c r="Z133" s="243"/>
      <c r="AA133" s="167">
        <f>Table258[[#This Row],[buildPower]]/2</f>
        <v>0</v>
      </c>
    </row>
    <row r="134" spans="1:27" s="167" customFormat="1" x14ac:dyDescent="0.35">
      <c r="A134" s="44">
        <v>127</v>
      </c>
      <c r="B134" s="39" t="s">
        <v>6137</v>
      </c>
      <c r="C134" s="21">
        <v>8</v>
      </c>
      <c r="D134" s="21">
        <v>12</v>
      </c>
      <c r="E134" s="175">
        <f>E123*0.9</f>
        <v>144</v>
      </c>
      <c r="F134" s="226">
        <v>37</v>
      </c>
      <c r="G134" s="29" t="s">
        <v>708</v>
      </c>
      <c r="H134" s="42">
        <v>1</v>
      </c>
      <c r="I134" s="29"/>
      <c r="J134" s="21">
        <f>J123*1.1</f>
        <v>117.7</v>
      </c>
      <c r="K134" s="29" t="s">
        <v>6137</v>
      </c>
      <c r="L134" s="29" t="s">
        <v>6138</v>
      </c>
      <c r="M134" s="29" t="s">
        <v>6148</v>
      </c>
      <c r="N134" s="21">
        <v>5600</v>
      </c>
      <c r="O134" s="29" t="s">
        <v>80</v>
      </c>
      <c r="P134" s="29" t="s">
        <v>756</v>
      </c>
      <c r="Q134" s="29"/>
      <c r="R134" s="29" t="s">
        <v>757</v>
      </c>
      <c r="S134" s="29"/>
      <c r="T134" s="29"/>
      <c r="U134" s="42"/>
      <c r="V134" s="21"/>
      <c r="Z134" s="194">
        <v>1355</v>
      </c>
      <c r="AA134" s="167">
        <f>Table258[[#This Row],[buildPower]]/2</f>
        <v>18.5</v>
      </c>
    </row>
    <row r="135" spans="1:27" s="167" customFormat="1" x14ac:dyDescent="0.35">
      <c r="A135" s="44">
        <v>128</v>
      </c>
      <c r="B135" s="39"/>
      <c r="C135" s="21"/>
      <c r="D135" s="21"/>
      <c r="E135" s="21"/>
      <c r="F135" s="226"/>
      <c r="H135" s="21"/>
      <c r="J135" s="21"/>
      <c r="N135" s="21"/>
      <c r="O135" s="29" t="s">
        <v>713</v>
      </c>
      <c r="P135" s="167" t="s">
        <v>770</v>
      </c>
      <c r="Q135" s="29" t="s">
        <v>772</v>
      </c>
      <c r="R135" s="29"/>
      <c r="S135" s="172" t="s">
        <v>771</v>
      </c>
      <c r="V135" s="21"/>
      <c r="Z135" s="194"/>
      <c r="AA135" s="167">
        <f>Table258[[#This Row],[buildPower]]/2</f>
        <v>0</v>
      </c>
    </row>
    <row r="136" spans="1:27" s="167" customFormat="1" x14ac:dyDescent="0.35">
      <c r="A136" s="44">
        <v>129</v>
      </c>
      <c r="B136" s="39"/>
      <c r="C136" s="21"/>
      <c r="D136" s="21"/>
      <c r="E136" s="21"/>
      <c r="F136" s="226"/>
      <c r="H136" s="21"/>
      <c r="J136" s="21"/>
      <c r="N136" s="21"/>
      <c r="O136" s="29" t="s">
        <v>85</v>
      </c>
      <c r="P136" s="167" t="s">
        <v>86</v>
      </c>
      <c r="Q136" s="29"/>
      <c r="S136" s="29"/>
      <c r="V136" s="21"/>
      <c r="Z136" s="194"/>
      <c r="AA136" s="167">
        <f>Table258[[#This Row],[buildPower]]/2</f>
        <v>0</v>
      </c>
    </row>
    <row r="137" spans="1:27" s="167" customFormat="1" x14ac:dyDescent="0.35">
      <c r="A137" s="44">
        <v>130</v>
      </c>
      <c r="B137" s="39"/>
      <c r="C137" s="21"/>
      <c r="D137" s="21"/>
      <c r="E137" s="21"/>
      <c r="F137" s="226"/>
      <c r="H137" s="21"/>
      <c r="J137" s="21"/>
      <c r="N137" s="21"/>
      <c r="O137" s="167" t="s">
        <v>71</v>
      </c>
      <c r="P137" s="167" t="s">
        <v>773</v>
      </c>
      <c r="Q137" s="167" t="s">
        <v>23</v>
      </c>
      <c r="R137" s="167" t="s">
        <v>774</v>
      </c>
      <c r="S137" s="29"/>
      <c r="V137" s="21"/>
      <c r="Z137" s="194"/>
      <c r="AA137" s="167">
        <f>Table258[[#This Row],[buildPower]]/2</f>
        <v>0</v>
      </c>
    </row>
    <row r="138" spans="1:27" s="167" customFormat="1" x14ac:dyDescent="0.35">
      <c r="A138" s="44">
        <v>131</v>
      </c>
      <c r="B138" s="39"/>
      <c r="C138" s="21"/>
      <c r="D138" s="21"/>
      <c r="E138" s="21"/>
      <c r="F138" s="226"/>
      <c r="H138" s="21"/>
      <c r="J138" s="21"/>
      <c r="N138" s="21"/>
      <c r="O138" s="167" t="s">
        <v>77</v>
      </c>
      <c r="P138" s="167" t="s">
        <v>763</v>
      </c>
      <c r="S138" s="29"/>
      <c r="T138" s="253"/>
      <c r="U138" s="253"/>
      <c r="V138" s="21"/>
      <c r="Z138" s="194"/>
      <c r="AA138" s="167">
        <f>Table258[[#This Row],[buildPower]]/2</f>
        <v>0</v>
      </c>
    </row>
    <row r="139" spans="1:27" s="167" customFormat="1" x14ac:dyDescent="0.35">
      <c r="A139" s="44">
        <v>132</v>
      </c>
      <c r="B139" s="39"/>
      <c r="C139" s="21"/>
      <c r="D139" s="21"/>
      <c r="E139" s="21"/>
      <c r="F139" s="226"/>
      <c r="G139" s="253"/>
      <c r="H139" s="24"/>
      <c r="I139" s="253"/>
      <c r="J139" s="21"/>
      <c r="K139" s="253"/>
      <c r="L139" s="253"/>
      <c r="M139" s="253"/>
      <c r="N139" s="21"/>
      <c r="O139" s="253" t="s">
        <v>74</v>
      </c>
      <c r="P139" s="253" t="s">
        <v>764</v>
      </c>
      <c r="Q139" s="253"/>
      <c r="R139" s="253" t="s">
        <v>765</v>
      </c>
      <c r="S139" s="253"/>
      <c r="V139" s="21"/>
      <c r="Z139" s="194"/>
      <c r="AA139" s="167">
        <f>Table258[[#This Row],[buildPower]]/2</f>
        <v>0</v>
      </c>
    </row>
    <row r="140" spans="1:27" s="167" customFormat="1" x14ac:dyDescent="0.35">
      <c r="A140" s="44">
        <v>133</v>
      </c>
      <c r="B140" s="232"/>
      <c r="C140" s="233"/>
      <c r="D140" s="233"/>
      <c r="E140" s="233"/>
      <c r="F140" s="457"/>
      <c r="G140" s="29"/>
      <c r="H140" s="42"/>
      <c r="I140" s="29"/>
      <c r="J140" s="233"/>
      <c r="K140" s="29"/>
      <c r="L140" s="29"/>
      <c r="M140" s="29"/>
      <c r="N140" s="233"/>
      <c r="O140" s="57" t="s">
        <v>6102</v>
      </c>
      <c r="P140" s="29" t="s">
        <v>6082</v>
      </c>
      <c r="Q140" s="57"/>
      <c r="R140" s="29" t="s">
        <v>6087</v>
      </c>
      <c r="S140" s="29"/>
      <c r="T140" s="29"/>
      <c r="U140" s="29"/>
      <c r="V140" s="233"/>
      <c r="Z140" s="194"/>
      <c r="AA140" s="167">
        <f>Table258[[#This Row],[buildPower]]/2</f>
        <v>0</v>
      </c>
    </row>
    <row r="141" spans="1:27" s="167" customFormat="1" x14ac:dyDescent="0.35">
      <c r="A141" s="44">
        <v>134</v>
      </c>
      <c r="B141" s="232"/>
      <c r="C141" s="233"/>
      <c r="D141" s="233"/>
      <c r="E141" s="233"/>
      <c r="F141" s="457"/>
      <c r="G141" s="29"/>
      <c r="H141" s="42"/>
      <c r="I141" s="29"/>
      <c r="J141" s="233"/>
      <c r="K141" s="29"/>
      <c r="L141" s="29"/>
      <c r="M141" s="29"/>
      <c r="N141" s="233"/>
      <c r="O141" s="56" t="s">
        <v>6103</v>
      </c>
      <c r="P141" s="167" t="s">
        <v>6083</v>
      </c>
      <c r="Q141" s="56"/>
      <c r="R141" s="56"/>
      <c r="S141" s="29"/>
      <c r="T141" s="29"/>
      <c r="U141" s="29"/>
      <c r="V141" s="233"/>
      <c r="Z141" s="243"/>
      <c r="AA141" s="167">
        <f>Table258[[#This Row],[buildPower]]/2</f>
        <v>0</v>
      </c>
    </row>
    <row r="142" spans="1:27" s="167" customFormat="1" x14ac:dyDescent="0.35">
      <c r="A142" s="44">
        <v>135</v>
      </c>
      <c r="B142" s="232"/>
      <c r="C142" s="233"/>
      <c r="D142" s="233"/>
      <c r="E142" s="233"/>
      <c r="F142" s="457"/>
      <c r="G142" s="29"/>
      <c r="H142" s="42"/>
      <c r="I142" s="29"/>
      <c r="J142" s="233"/>
      <c r="K142" s="29"/>
      <c r="L142" s="29"/>
      <c r="M142" s="29"/>
      <c r="N142" s="233"/>
      <c r="O142" s="92" t="s">
        <v>6104</v>
      </c>
      <c r="P142" s="253" t="s">
        <v>6084</v>
      </c>
      <c r="Q142" s="92"/>
      <c r="R142" s="253" t="s">
        <v>6085</v>
      </c>
      <c r="S142" s="29"/>
      <c r="T142" s="29"/>
      <c r="U142" s="29"/>
      <c r="V142" s="233"/>
      <c r="Z142" s="243"/>
      <c r="AA142" s="167">
        <f>Table258[[#This Row],[buildPower]]/2</f>
        <v>0</v>
      </c>
    </row>
    <row r="143" spans="1:27" s="167" customFormat="1" x14ac:dyDescent="0.35">
      <c r="A143" s="44">
        <v>136</v>
      </c>
      <c r="B143" s="232"/>
      <c r="C143" s="233"/>
      <c r="D143" s="233"/>
      <c r="E143" s="233"/>
      <c r="F143" s="457"/>
      <c r="G143" s="29"/>
      <c r="H143" s="42"/>
      <c r="I143" s="29"/>
      <c r="J143" s="233"/>
      <c r="K143" s="29"/>
      <c r="L143" s="29"/>
      <c r="M143" s="29"/>
      <c r="N143" s="233"/>
      <c r="O143" s="56" t="s">
        <v>6106</v>
      </c>
      <c r="P143" s="167" t="s">
        <v>6081</v>
      </c>
      <c r="Q143" s="56"/>
      <c r="R143" s="29" t="s">
        <v>6086</v>
      </c>
      <c r="S143" s="29"/>
      <c r="T143" s="29"/>
      <c r="U143" s="29"/>
      <c r="V143" s="233"/>
      <c r="Z143" s="243"/>
      <c r="AA143" s="167">
        <f>Table258[[#This Row],[buildPower]]/2</f>
        <v>0</v>
      </c>
    </row>
    <row r="144" spans="1:27" s="167" customFormat="1" x14ac:dyDescent="0.35">
      <c r="A144" s="44">
        <v>137</v>
      </c>
      <c r="B144" s="39"/>
      <c r="C144" s="21"/>
      <c r="D144" s="21"/>
      <c r="E144" s="21"/>
      <c r="F144" s="226"/>
      <c r="H144" s="21"/>
      <c r="J144" s="21"/>
      <c r="N144" s="21"/>
      <c r="O144" s="29" t="s">
        <v>68</v>
      </c>
      <c r="P144" s="167" t="s">
        <v>766</v>
      </c>
      <c r="Q144" s="29"/>
      <c r="R144" s="29" t="s">
        <v>767</v>
      </c>
      <c r="S144" s="174"/>
      <c r="T144" s="29" t="s">
        <v>1</v>
      </c>
      <c r="U144" s="29">
        <v>1</v>
      </c>
      <c r="V144" s="21">
        <v>1355</v>
      </c>
      <c r="Z144" s="243"/>
      <c r="AA144" s="167">
        <f>Table258[[#This Row],[buildPower]]/2</f>
        <v>0</v>
      </c>
    </row>
    <row r="145" spans="1:27" x14ac:dyDescent="0.35">
      <c r="A145" s="44">
        <v>138</v>
      </c>
      <c r="B145" s="39" t="s">
        <v>22</v>
      </c>
      <c r="C145" s="21">
        <v>20</v>
      </c>
      <c r="D145" s="21">
        <v>28</v>
      </c>
      <c r="E145" s="21">
        <v>260</v>
      </c>
      <c r="F145" s="226">
        <v>45</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194">
        <v>1750</v>
      </c>
      <c r="AA145" s="167">
        <f>Table258[[#This Row],[buildPower]]/2</f>
        <v>22.5</v>
      </c>
    </row>
    <row r="146" spans="1:27" x14ac:dyDescent="0.35">
      <c r="A146" s="44">
        <v>139</v>
      </c>
      <c r="B146" s="39"/>
      <c r="C146" s="21"/>
      <c r="D146" s="21"/>
      <c r="E146" s="21"/>
      <c r="F146" s="226"/>
      <c r="G146" s="29"/>
      <c r="H146" s="42"/>
      <c r="I146" s="29"/>
      <c r="J146" s="21"/>
      <c r="K146" s="29"/>
      <c r="L146" s="29"/>
      <c r="M146" s="29"/>
      <c r="N146" s="21"/>
      <c r="O146" s="29" t="s">
        <v>713</v>
      </c>
      <c r="P146" s="29" t="s">
        <v>770</v>
      </c>
      <c r="Q146" s="29" t="s">
        <v>772</v>
      </c>
      <c r="R146" s="29"/>
      <c r="S146" s="173" t="s">
        <v>759</v>
      </c>
      <c r="T146" s="167"/>
      <c r="U146" s="167"/>
      <c r="V146" s="21"/>
      <c r="Z146" s="195"/>
      <c r="AA146" s="167">
        <f>Table258[[#This Row],[buildPower]]/2</f>
        <v>0</v>
      </c>
    </row>
    <row r="147" spans="1:27" x14ac:dyDescent="0.35">
      <c r="A147" s="44">
        <v>140</v>
      </c>
      <c r="B147" s="39"/>
      <c r="C147" s="21"/>
      <c r="D147" s="21"/>
      <c r="E147" s="21"/>
      <c r="F147" s="226"/>
      <c r="G147" s="29"/>
      <c r="H147" s="42"/>
      <c r="I147" s="29"/>
      <c r="J147" s="21"/>
      <c r="K147" s="29"/>
      <c r="L147" s="29"/>
      <c r="M147" s="29"/>
      <c r="N147" s="21"/>
      <c r="O147" s="29" t="s">
        <v>85</v>
      </c>
      <c r="P147" s="29" t="s">
        <v>86</v>
      </c>
      <c r="Q147" s="29"/>
      <c r="R147" s="29"/>
      <c r="S147" s="29"/>
      <c r="T147" s="167"/>
      <c r="U147" s="167"/>
      <c r="V147" s="21"/>
      <c r="Z147" s="194"/>
      <c r="AA147" s="167">
        <f>Table258[[#This Row],[buildPower]]/2</f>
        <v>0</v>
      </c>
    </row>
    <row r="148" spans="1:27" x14ac:dyDescent="0.35">
      <c r="A148" s="44">
        <v>141</v>
      </c>
      <c r="B148" s="39"/>
      <c r="C148" s="21"/>
      <c r="D148" s="21"/>
      <c r="E148" s="21"/>
      <c r="F148" s="226"/>
      <c r="G148" s="167"/>
      <c r="H148" s="21"/>
      <c r="I148" s="167"/>
      <c r="J148" s="21"/>
      <c r="K148" s="167"/>
      <c r="L148" s="167"/>
      <c r="M148" s="167"/>
      <c r="N148" s="21"/>
      <c r="O148" s="29" t="s">
        <v>71</v>
      </c>
      <c r="P148" s="167" t="s">
        <v>773</v>
      </c>
      <c r="Q148" s="29" t="s">
        <v>23</v>
      </c>
      <c r="R148" s="167" t="s">
        <v>774</v>
      </c>
      <c r="S148" s="29"/>
      <c r="T148" s="167"/>
      <c r="U148" s="167"/>
      <c r="V148" s="21"/>
      <c r="Z148" s="194"/>
      <c r="AA148" s="167">
        <f>Table258[[#This Row],[buildPower]]/2</f>
        <v>0</v>
      </c>
    </row>
    <row r="149" spans="1:27" x14ac:dyDescent="0.35">
      <c r="A149" s="44">
        <v>142</v>
      </c>
      <c r="B149" s="39"/>
      <c r="C149" s="21"/>
      <c r="D149" s="21"/>
      <c r="E149" s="21"/>
      <c r="F149" s="226"/>
      <c r="G149" s="167"/>
      <c r="H149" s="21"/>
      <c r="I149" s="167"/>
      <c r="J149" s="21"/>
      <c r="K149" s="167"/>
      <c r="L149" s="167"/>
      <c r="M149" s="167"/>
      <c r="N149" s="21"/>
      <c r="O149" s="167" t="s">
        <v>77</v>
      </c>
      <c r="P149" s="167" t="s">
        <v>763</v>
      </c>
      <c r="Q149" s="167"/>
      <c r="R149" s="167"/>
      <c r="S149" s="29"/>
      <c r="T149" s="253"/>
      <c r="U149" s="253"/>
      <c r="V149" s="21"/>
      <c r="Z149" s="194"/>
      <c r="AA149" s="167">
        <f>Table258[[#This Row],[buildPower]]/2</f>
        <v>0</v>
      </c>
    </row>
    <row r="150" spans="1:27" x14ac:dyDescent="0.35">
      <c r="A150" s="44">
        <v>143</v>
      </c>
      <c r="B150" s="39"/>
      <c r="C150" s="21"/>
      <c r="D150" s="21"/>
      <c r="E150" s="21"/>
      <c r="F150" s="226"/>
      <c r="G150" s="253"/>
      <c r="H150" s="24"/>
      <c r="I150" s="253"/>
      <c r="J150" s="21"/>
      <c r="K150" s="253"/>
      <c r="L150" s="253"/>
      <c r="M150" s="253"/>
      <c r="N150" s="21"/>
      <c r="O150" s="253" t="s">
        <v>74</v>
      </c>
      <c r="P150" s="253" t="s">
        <v>764</v>
      </c>
      <c r="Q150" s="253"/>
      <c r="R150" s="253" t="s">
        <v>765</v>
      </c>
      <c r="S150" s="253"/>
      <c r="T150" s="253"/>
      <c r="U150" s="253"/>
      <c r="V150" s="21"/>
      <c r="Z150" s="194"/>
      <c r="AA150" s="167">
        <f>Table258[[#This Row],[buildPower]]/2</f>
        <v>0</v>
      </c>
    </row>
    <row r="151" spans="1:27" s="167" customFormat="1" x14ac:dyDescent="0.35">
      <c r="A151" s="44">
        <v>144</v>
      </c>
      <c r="B151" s="232"/>
      <c r="C151" s="233"/>
      <c r="D151" s="233"/>
      <c r="E151" s="233"/>
      <c r="F151" s="457"/>
      <c r="G151" s="29"/>
      <c r="H151" s="42"/>
      <c r="I151" s="29"/>
      <c r="J151" s="233"/>
      <c r="K151" s="29"/>
      <c r="L151" s="29"/>
      <c r="M151" s="29"/>
      <c r="N151" s="233"/>
      <c r="O151" s="57" t="s">
        <v>6102</v>
      </c>
      <c r="P151" s="29" t="s">
        <v>6082</v>
      </c>
      <c r="Q151" s="57"/>
      <c r="R151" s="29" t="s">
        <v>6087</v>
      </c>
      <c r="S151" s="29"/>
      <c r="T151" s="29"/>
      <c r="U151" s="29"/>
      <c r="V151" s="233"/>
      <c r="Z151" s="194"/>
      <c r="AA151" s="167">
        <f>Table258[[#This Row],[buildPower]]/2</f>
        <v>0</v>
      </c>
    </row>
    <row r="152" spans="1:27" s="167" customFormat="1" x14ac:dyDescent="0.35">
      <c r="A152" s="44">
        <v>145</v>
      </c>
      <c r="B152" s="232"/>
      <c r="C152" s="233"/>
      <c r="D152" s="233"/>
      <c r="E152" s="233"/>
      <c r="F152" s="457"/>
      <c r="G152" s="29"/>
      <c r="H152" s="42"/>
      <c r="I152" s="29"/>
      <c r="J152" s="233"/>
      <c r="K152" s="29"/>
      <c r="L152" s="29"/>
      <c r="M152" s="29"/>
      <c r="N152" s="233"/>
      <c r="O152" s="56" t="s">
        <v>6103</v>
      </c>
      <c r="P152" s="167" t="s">
        <v>6083</v>
      </c>
      <c r="Q152" s="56"/>
      <c r="R152" s="56"/>
      <c r="S152" s="29"/>
      <c r="T152" s="29"/>
      <c r="U152" s="29"/>
      <c r="V152" s="233"/>
      <c r="Z152" s="243"/>
      <c r="AA152" s="167">
        <f>Table258[[#This Row],[buildPower]]/2</f>
        <v>0</v>
      </c>
    </row>
    <row r="153" spans="1:27" s="167" customFormat="1" x14ac:dyDescent="0.35">
      <c r="A153" s="44">
        <v>146</v>
      </c>
      <c r="B153" s="232"/>
      <c r="C153" s="233"/>
      <c r="D153" s="233"/>
      <c r="E153" s="233"/>
      <c r="F153" s="457"/>
      <c r="G153" s="29"/>
      <c r="H153" s="42"/>
      <c r="I153" s="29"/>
      <c r="J153" s="233"/>
      <c r="K153" s="29"/>
      <c r="L153" s="29"/>
      <c r="M153" s="29"/>
      <c r="N153" s="233"/>
      <c r="O153" s="92" t="s">
        <v>6104</v>
      </c>
      <c r="P153" s="253" t="s">
        <v>6084</v>
      </c>
      <c r="Q153" s="92"/>
      <c r="R153" s="253" t="s">
        <v>6085</v>
      </c>
      <c r="S153" s="29"/>
      <c r="T153" s="29"/>
      <c r="U153" s="29"/>
      <c r="V153" s="233"/>
      <c r="Z153" s="243"/>
      <c r="AA153" s="167">
        <f>Table258[[#This Row],[buildPower]]/2</f>
        <v>0</v>
      </c>
    </row>
    <row r="154" spans="1:27" s="167" customFormat="1" x14ac:dyDescent="0.35">
      <c r="A154" s="44">
        <v>147</v>
      </c>
      <c r="B154" s="232"/>
      <c r="C154" s="233"/>
      <c r="D154" s="233"/>
      <c r="E154" s="233"/>
      <c r="F154" s="457"/>
      <c r="G154" s="29"/>
      <c r="H154" s="42"/>
      <c r="I154" s="29"/>
      <c r="J154" s="233"/>
      <c r="K154" s="29"/>
      <c r="L154" s="29"/>
      <c r="M154" s="29"/>
      <c r="N154" s="233"/>
      <c r="O154" s="56" t="s">
        <v>6106</v>
      </c>
      <c r="P154" s="253" t="s">
        <v>6081</v>
      </c>
      <c r="Q154" s="56"/>
      <c r="R154" s="167" t="s">
        <v>6086</v>
      </c>
      <c r="S154" s="29"/>
      <c r="T154" s="29"/>
      <c r="U154" s="29"/>
      <c r="V154" s="233"/>
      <c r="Z154" s="243"/>
      <c r="AA154" s="167">
        <f>Table258[[#This Row],[buildPower]]/2</f>
        <v>0</v>
      </c>
    </row>
    <row r="155" spans="1:27" x14ac:dyDescent="0.35">
      <c r="A155" s="44">
        <v>148</v>
      </c>
      <c r="B155" s="39"/>
      <c r="C155" s="21"/>
      <c r="D155" s="21"/>
      <c r="E155" s="21"/>
      <c r="F155" s="226"/>
      <c r="G155" s="253"/>
      <c r="H155" s="24"/>
      <c r="I155" s="253"/>
      <c r="J155" s="21"/>
      <c r="K155" s="253"/>
      <c r="L155" s="253"/>
      <c r="M155" s="253"/>
      <c r="N155" s="21"/>
      <c r="O155" s="253" t="s">
        <v>68</v>
      </c>
      <c r="P155" s="253" t="s">
        <v>766</v>
      </c>
      <c r="Q155" s="253"/>
      <c r="R155" s="253" t="s">
        <v>767</v>
      </c>
      <c r="S155" s="253"/>
      <c r="T155" s="253" t="s">
        <v>1</v>
      </c>
      <c r="U155" s="253">
        <v>1</v>
      </c>
      <c r="V155" s="21">
        <v>1750</v>
      </c>
      <c r="Z155" s="243"/>
      <c r="AA155" s="167">
        <f>Table258[[#This Row],[buildPower]]/2</f>
        <v>0</v>
      </c>
    </row>
    <row r="156" spans="1:27" x14ac:dyDescent="0.35">
      <c r="A156" s="44">
        <v>149</v>
      </c>
      <c r="B156" s="39" t="s">
        <v>20</v>
      </c>
      <c r="C156" s="21">
        <v>10</v>
      </c>
      <c r="D156" s="21">
        <v>8</v>
      </c>
      <c r="E156" s="21">
        <v>90</v>
      </c>
      <c r="F156" s="226">
        <v>17</v>
      </c>
      <c r="G156" s="253" t="s">
        <v>708</v>
      </c>
      <c r="H156" s="24">
        <v>1</v>
      </c>
      <c r="I156" s="29"/>
      <c r="J156" s="21">
        <v>55</v>
      </c>
      <c r="K156" s="253" t="s">
        <v>20</v>
      </c>
      <c r="L156" s="253" t="s">
        <v>777</v>
      </c>
      <c r="M156" s="253" t="s">
        <v>778</v>
      </c>
      <c r="N156" s="21">
        <v>2700</v>
      </c>
      <c r="O156" s="253" t="s">
        <v>80</v>
      </c>
      <c r="P156" s="253" t="s">
        <v>756</v>
      </c>
      <c r="Q156" s="253"/>
      <c r="R156" s="253" t="s">
        <v>757</v>
      </c>
      <c r="S156" s="253"/>
      <c r="T156" s="253"/>
      <c r="U156" s="24"/>
      <c r="V156" s="21"/>
      <c r="Z156" s="194">
        <v>550</v>
      </c>
      <c r="AA156" s="167">
        <f>Table258[[#This Row],[buildPower]]/2</f>
        <v>8.5</v>
      </c>
    </row>
    <row r="157" spans="1:27" x14ac:dyDescent="0.35">
      <c r="A157" s="44">
        <v>150</v>
      </c>
      <c r="B157" s="39"/>
      <c r="C157" s="21"/>
      <c r="D157" s="21"/>
      <c r="E157" s="21"/>
      <c r="F157" s="226"/>
      <c r="G157" s="253"/>
      <c r="H157" s="24"/>
      <c r="I157" s="253"/>
      <c r="J157" s="21"/>
      <c r="K157" s="253"/>
      <c r="L157" s="253"/>
      <c r="M157" s="253"/>
      <c r="N157" s="21"/>
      <c r="O157" s="253" t="s">
        <v>713</v>
      </c>
      <c r="P157" s="253" t="s">
        <v>779</v>
      </c>
      <c r="Q157" s="253" t="s">
        <v>780</v>
      </c>
      <c r="R157" s="253"/>
      <c r="S157" s="169" t="s">
        <v>771</v>
      </c>
      <c r="T157" s="253"/>
      <c r="U157" s="253"/>
      <c r="V157" s="21"/>
      <c r="Z157" s="194"/>
      <c r="AA157" s="167">
        <f>Table258[[#This Row],[buildPower]]/2</f>
        <v>0</v>
      </c>
    </row>
    <row r="158" spans="1:27" x14ac:dyDescent="0.35">
      <c r="A158" s="44">
        <v>151</v>
      </c>
      <c r="B158" s="39"/>
      <c r="C158" s="21"/>
      <c r="D158" s="21"/>
      <c r="E158" s="21"/>
      <c r="F158" s="226"/>
      <c r="G158" s="253"/>
      <c r="H158" s="24"/>
      <c r="I158" s="253"/>
      <c r="J158" s="21"/>
      <c r="K158" s="253"/>
      <c r="L158" s="253"/>
      <c r="M158" s="253"/>
      <c r="N158" s="21"/>
      <c r="O158" s="253" t="s">
        <v>85</v>
      </c>
      <c r="P158" s="253" t="s">
        <v>86</v>
      </c>
      <c r="Q158" s="253"/>
      <c r="R158" s="253"/>
      <c r="S158" s="253"/>
      <c r="T158" s="253"/>
      <c r="U158" s="253"/>
      <c r="V158" s="21"/>
      <c r="Z158" s="194"/>
      <c r="AA158" s="167">
        <f>Table258[[#This Row],[buildPower]]/2</f>
        <v>0</v>
      </c>
    </row>
    <row r="159" spans="1:27" x14ac:dyDescent="0.35">
      <c r="A159" s="44">
        <v>152</v>
      </c>
      <c r="B159" s="39"/>
      <c r="C159" s="21"/>
      <c r="D159" s="21"/>
      <c r="E159" s="21"/>
      <c r="F159" s="226"/>
      <c r="G159" s="253"/>
      <c r="H159" s="24"/>
      <c r="I159" s="253"/>
      <c r="J159" s="21"/>
      <c r="K159" s="253"/>
      <c r="L159" s="253"/>
      <c r="M159" s="253"/>
      <c r="N159" s="21"/>
      <c r="O159" s="253" t="s">
        <v>71</v>
      </c>
      <c r="P159" s="253" t="s">
        <v>781</v>
      </c>
      <c r="Q159" s="253" t="s">
        <v>21</v>
      </c>
      <c r="R159" s="253" t="s">
        <v>782</v>
      </c>
      <c r="S159" s="253"/>
      <c r="T159" s="253"/>
      <c r="U159" s="253"/>
      <c r="V159" s="21"/>
      <c r="Z159" s="194"/>
      <c r="AA159" s="167">
        <f>Table258[[#This Row],[buildPower]]/2</f>
        <v>0</v>
      </c>
    </row>
    <row r="160" spans="1:27" x14ac:dyDescent="0.35">
      <c r="A160" s="44">
        <v>153</v>
      </c>
      <c r="B160" s="39"/>
      <c r="C160" s="21"/>
      <c r="D160" s="21"/>
      <c r="E160" s="21"/>
      <c r="F160" s="226"/>
      <c r="G160" s="253"/>
      <c r="H160" s="24"/>
      <c r="I160" s="253"/>
      <c r="J160" s="21"/>
      <c r="K160" s="253"/>
      <c r="L160" s="253"/>
      <c r="M160" s="253"/>
      <c r="N160" s="21"/>
      <c r="O160" s="253" t="s">
        <v>77</v>
      </c>
      <c r="P160" s="253" t="s">
        <v>763</v>
      </c>
      <c r="Q160" s="253"/>
      <c r="R160" s="253"/>
      <c r="S160" s="253"/>
      <c r="T160" s="253"/>
      <c r="U160" s="253"/>
      <c r="V160" s="21"/>
      <c r="Z160" s="194"/>
      <c r="AA160" s="167">
        <f>Table258[[#This Row],[buildPower]]/2</f>
        <v>0</v>
      </c>
    </row>
    <row r="161" spans="1:27" x14ac:dyDescent="0.35">
      <c r="A161" s="44">
        <v>154</v>
      </c>
      <c r="B161" s="39"/>
      <c r="C161" s="21"/>
      <c r="D161" s="21"/>
      <c r="E161" s="21"/>
      <c r="F161" s="226"/>
      <c r="G161" s="29"/>
      <c r="H161" s="42"/>
      <c r="I161" s="29"/>
      <c r="J161" s="21"/>
      <c r="K161" s="29"/>
      <c r="L161" s="29"/>
      <c r="M161" s="29"/>
      <c r="N161" s="21"/>
      <c r="O161" s="29" t="s">
        <v>74</v>
      </c>
      <c r="P161" s="29" t="s">
        <v>764</v>
      </c>
      <c r="Q161" s="29"/>
      <c r="R161" s="29" t="s">
        <v>765</v>
      </c>
      <c r="S161" s="171"/>
      <c r="T161" s="167"/>
      <c r="U161" s="167"/>
      <c r="V161" s="21"/>
      <c r="Z161" s="194"/>
      <c r="AA161" s="167">
        <f>Table258[[#This Row],[buildPower]]/2</f>
        <v>0</v>
      </c>
    </row>
    <row r="162" spans="1:27" s="167" customFormat="1" x14ac:dyDescent="0.35">
      <c r="A162" s="44">
        <v>155</v>
      </c>
      <c r="B162" s="232"/>
      <c r="C162" s="233"/>
      <c r="D162" s="233"/>
      <c r="E162" s="233"/>
      <c r="F162" s="457"/>
      <c r="G162" s="29"/>
      <c r="H162" s="42"/>
      <c r="I162" s="29"/>
      <c r="J162" s="233"/>
      <c r="K162" s="29"/>
      <c r="L162" s="29"/>
      <c r="M162" s="29"/>
      <c r="N162" s="233"/>
      <c r="O162" s="57" t="s">
        <v>6102</v>
      </c>
      <c r="P162" s="253" t="s">
        <v>6082</v>
      </c>
      <c r="Q162" s="57"/>
      <c r="R162" s="29" t="s">
        <v>6087</v>
      </c>
      <c r="S162" s="29"/>
      <c r="T162" s="29"/>
      <c r="U162" s="29"/>
      <c r="V162" s="233"/>
      <c r="Z162" s="194"/>
      <c r="AA162" s="167">
        <f>Table258[[#This Row],[buildPower]]/2</f>
        <v>0</v>
      </c>
    </row>
    <row r="163" spans="1:27" s="167" customFormat="1" x14ac:dyDescent="0.35">
      <c r="A163" s="44">
        <v>156</v>
      </c>
      <c r="B163" s="232"/>
      <c r="C163" s="233"/>
      <c r="D163" s="233"/>
      <c r="E163" s="233"/>
      <c r="F163" s="457"/>
      <c r="G163" s="29"/>
      <c r="H163" s="42"/>
      <c r="I163" s="29"/>
      <c r="J163" s="233"/>
      <c r="K163" s="29"/>
      <c r="L163" s="29"/>
      <c r="M163" s="29"/>
      <c r="N163" s="233"/>
      <c r="O163" s="56" t="s">
        <v>6103</v>
      </c>
      <c r="P163" s="253" t="s">
        <v>6083</v>
      </c>
      <c r="Q163" s="56"/>
      <c r="R163" s="56"/>
      <c r="S163" s="29"/>
      <c r="T163" s="29"/>
      <c r="U163" s="29"/>
      <c r="V163" s="233"/>
      <c r="Z163" s="243"/>
      <c r="AA163" s="167">
        <f>Table258[[#This Row],[buildPower]]/2</f>
        <v>0</v>
      </c>
    </row>
    <row r="164" spans="1:27" s="167" customFormat="1" x14ac:dyDescent="0.35">
      <c r="A164" s="44">
        <v>157</v>
      </c>
      <c r="B164" s="232"/>
      <c r="C164" s="233"/>
      <c r="D164" s="233"/>
      <c r="E164" s="233"/>
      <c r="F164" s="457"/>
      <c r="G164" s="29"/>
      <c r="H164" s="42"/>
      <c r="I164" s="29"/>
      <c r="J164" s="233"/>
      <c r="K164" s="29"/>
      <c r="L164" s="29"/>
      <c r="M164" s="29"/>
      <c r="N164" s="233"/>
      <c r="O164" s="92" t="s">
        <v>6104</v>
      </c>
      <c r="P164" s="29" t="s">
        <v>6084</v>
      </c>
      <c r="Q164" s="92"/>
      <c r="R164" s="253" t="s">
        <v>6085</v>
      </c>
      <c r="S164" s="29"/>
      <c r="T164" s="29"/>
      <c r="U164" s="29"/>
      <c r="V164" s="233"/>
      <c r="Z164" s="243"/>
      <c r="AA164" s="167">
        <f>Table258[[#This Row],[buildPower]]/2</f>
        <v>0</v>
      </c>
    </row>
    <row r="165" spans="1:27" s="167" customFormat="1" x14ac:dyDescent="0.35">
      <c r="A165" s="44">
        <v>158</v>
      </c>
      <c r="B165" s="232"/>
      <c r="C165" s="233"/>
      <c r="D165" s="233"/>
      <c r="E165" s="233"/>
      <c r="F165" s="457"/>
      <c r="G165" s="29"/>
      <c r="H165" s="42"/>
      <c r="I165" s="29"/>
      <c r="J165" s="233"/>
      <c r="K165" s="29"/>
      <c r="L165" s="29"/>
      <c r="M165" s="29"/>
      <c r="N165" s="233"/>
      <c r="O165" s="56" t="s">
        <v>6106</v>
      </c>
      <c r="P165" s="167" t="s">
        <v>6081</v>
      </c>
      <c r="Q165" s="56"/>
      <c r="R165" s="167" t="s">
        <v>6086</v>
      </c>
      <c r="S165" s="29"/>
      <c r="T165" s="29"/>
      <c r="U165" s="29"/>
      <c r="V165" s="233"/>
      <c r="Z165" s="243"/>
      <c r="AA165" s="167">
        <f>Table258[[#This Row],[buildPower]]/2</f>
        <v>0</v>
      </c>
    </row>
    <row r="166" spans="1:27" x14ac:dyDescent="0.35">
      <c r="A166" s="44">
        <v>159</v>
      </c>
      <c r="B166" s="39"/>
      <c r="C166" s="21"/>
      <c r="D166" s="21"/>
      <c r="E166" s="21"/>
      <c r="F166" s="226"/>
      <c r="G166" s="167"/>
      <c r="H166" s="21"/>
      <c r="I166" s="167"/>
      <c r="J166" s="21"/>
      <c r="K166" s="167"/>
      <c r="L166" s="167"/>
      <c r="M166" s="167"/>
      <c r="N166" s="21"/>
      <c r="O166" s="29" t="s">
        <v>68</v>
      </c>
      <c r="P166" s="29" t="s">
        <v>766</v>
      </c>
      <c r="Q166" s="29"/>
      <c r="R166" s="29" t="s">
        <v>767</v>
      </c>
      <c r="S166" s="171"/>
      <c r="T166" s="29" t="s">
        <v>1</v>
      </c>
      <c r="U166" s="29">
        <v>1</v>
      </c>
      <c r="V166" s="21">
        <v>550</v>
      </c>
      <c r="Z166" s="243"/>
      <c r="AA166" s="167">
        <f>Table258[[#This Row],[buildPower]]/2</f>
        <v>0</v>
      </c>
    </row>
    <row r="167" spans="1:27" s="167" customFormat="1" x14ac:dyDescent="0.35">
      <c r="A167" s="44">
        <v>160</v>
      </c>
      <c r="B167" s="39" t="s">
        <v>6111</v>
      </c>
      <c r="C167" s="21">
        <v>12</v>
      </c>
      <c r="D167" s="21">
        <v>10</v>
      </c>
      <c r="E167" s="175">
        <f>E156*0.9</f>
        <v>81</v>
      </c>
      <c r="F167" s="226">
        <v>24</v>
      </c>
      <c r="G167" s="253" t="s">
        <v>708</v>
      </c>
      <c r="H167" s="24">
        <v>1</v>
      </c>
      <c r="I167" s="29"/>
      <c r="J167" s="21">
        <f>J156*1.1</f>
        <v>60.500000000000007</v>
      </c>
      <c r="K167" s="253" t="s">
        <v>6111</v>
      </c>
      <c r="L167" s="253" t="s">
        <v>6112</v>
      </c>
      <c r="M167" s="253" t="s">
        <v>6113</v>
      </c>
      <c r="N167" s="21">
        <v>2700</v>
      </c>
      <c r="O167" s="253" t="s">
        <v>80</v>
      </c>
      <c r="P167" s="253" t="s">
        <v>756</v>
      </c>
      <c r="Q167" s="253"/>
      <c r="R167" s="253" t="s">
        <v>757</v>
      </c>
      <c r="S167" s="253"/>
      <c r="T167" s="253"/>
      <c r="U167" s="24"/>
      <c r="V167" s="21"/>
      <c r="Z167" s="194">
        <v>522</v>
      </c>
      <c r="AA167" s="167">
        <f>Table258[[#This Row],[buildPower]]/2</f>
        <v>12</v>
      </c>
    </row>
    <row r="168" spans="1:27" s="167" customFormat="1" x14ac:dyDescent="0.35">
      <c r="A168" s="44">
        <v>161</v>
      </c>
      <c r="B168" s="39"/>
      <c r="C168" s="21"/>
      <c r="D168" s="21"/>
      <c r="E168" s="21"/>
      <c r="F168" s="226"/>
      <c r="G168" s="253"/>
      <c r="H168" s="24"/>
      <c r="I168" s="253"/>
      <c r="J168" s="21"/>
      <c r="K168" s="253"/>
      <c r="L168" s="253"/>
      <c r="M168" s="253"/>
      <c r="N168" s="21"/>
      <c r="O168" s="253" t="s">
        <v>713</v>
      </c>
      <c r="P168" s="253" t="s">
        <v>779</v>
      </c>
      <c r="Q168" s="253" t="s">
        <v>780</v>
      </c>
      <c r="R168" s="253"/>
      <c r="S168" s="169" t="s">
        <v>771</v>
      </c>
      <c r="T168" s="253"/>
      <c r="U168" s="253"/>
      <c r="V168" s="21"/>
      <c r="Z168" s="195"/>
      <c r="AA168" s="167">
        <f>Table258[[#This Row],[buildPower]]/2</f>
        <v>0</v>
      </c>
    </row>
    <row r="169" spans="1:27" s="167" customFormat="1" x14ac:dyDescent="0.35">
      <c r="A169" s="44">
        <v>162</v>
      </c>
      <c r="B169" s="39"/>
      <c r="C169" s="21"/>
      <c r="D169" s="21"/>
      <c r="E169" s="21"/>
      <c r="F169" s="226"/>
      <c r="G169" s="253"/>
      <c r="H169" s="24"/>
      <c r="I169" s="253"/>
      <c r="J169" s="21"/>
      <c r="K169" s="253"/>
      <c r="L169" s="253"/>
      <c r="M169" s="253"/>
      <c r="N169" s="21"/>
      <c r="O169" s="253" t="s">
        <v>85</v>
      </c>
      <c r="P169" s="253" t="s">
        <v>86</v>
      </c>
      <c r="Q169" s="253"/>
      <c r="R169" s="253"/>
      <c r="S169" s="253"/>
      <c r="T169" s="253"/>
      <c r="U169" s="253"/>
      <c r="V169" s="21"/>
      <c r="Z169" s="194"/>
      <c r="AA169" s="167">
        <f>Table258[[#This Row],[buildPower]]/2</f>
        <v>0</v>
      </c>
    </row>
    <row r="170" spans="1:27" s="167" customFormat="1" x14ac:dyDescent="0.35">
      <c r="A170" s="44">
        <v>163</v>
      </c>
      <c r="B170" s="39"/>
      <c r="C170" s="21"/>
      <c r="D170" s="21"/>
      <c r="E170" s="21"/>
      <c r="F170" s="226"/>
      <c r="G170" s="253"/>
      <c r="H170" s="24"/>
      <c r="I170" s="253"/>
      <c r="J170" s="21"/>
      <c r="K170" s="253"/>
      <c r="L170" s="253"/>
      <c r="M170" s="253"/>
      <c r="N170" s="21"/>
      <c r="O170" s="253" t="s">
        <v>71</v>
      </c>
      <c r="P170" s="253" t="s">
        <v>781</v>
      </c>
      <c r="Q170" s="253" t="s">
        <v>21</v>
      </c>
      <c r="R170" s="253" t="s">
        <v>782</v>
      </c>
      <c r="S170" s="253"/>
      <c r="T170" s="253"/>
      <c r="U170" s="253"/>
      <c r="V170" s="21"/>
      <c r="Z170" s="194"/>
      <c r="AA170" s="167">
        <f>Table258[[#This Row],[buildPower]]/2</f>
        <v>0</v>
      </c>
    </row>
    <row r="171" spans="1:27" s="167" customFormat="1" x14ac:dyDescent="0.35">
      <c r="A171" s="44">
        <v>164</v>
      </c>
      <c r="B171" s="39"/>
      <c r="C171" s="21"/>
      <c r="D171" s="21"/>
      <c r="E171" s="21"/>
      <c r="F171" s="226"/>
      <c r="G171" s="253"/>
      <c r="H171" s="24"/>
      <c r="I171" s="253"/>
      <c r="J171" s="21"/>
      <c r="K171" s="253"/>
      <c r="L171" s="253"/>
      <c r="M171" s="253"/>
      <c r="N171" s="21"/>
      <c r="O171" s="253" t="s">
        <v>77</v>
      </c>
      <c r="P171" s="253" t="s">
        <v>763</v>
      </c>
      <c r="Q171" s="253"/>
      <c r="R171" s="253"/>
      <c r="S171" s="253"/>
      <c r="T171" s="253"/>
      <c r="U171" s="253"/>
      <c r="V171" s="21"/>
      <c r="Z171" s="194"/>
      <c r="AA171" s="167">
        <f>Table258[[#This Row],[buildPower]]/2</f>
        <v>0</v>
      </c>
    </row>
    <row r="172" spans="1:27" s="167" customFormat="1" x14ac:dyDescent="0.35">
      <c r="A172" s="44">
        <v>165</v>
      </c>
      <c r="B172" s="39"/>
      <c r="C172" s="21"/>
      <c r="D172" s="21"/>
      <c r="E172" s="21"/>
      <c r="F172" s="226"/>
      <c r="G172" s="29"/>
      <c r="H172" s="42"/>
      <c r="I172" s="29"/>
      <c r="J172" s="21"/>
      <c r="K172" s="29"/>
      <c r="L172" s="29"/>
      <c r="M172" s="29"/>
      <c r="N172" s="21"/>
      <c r="O172" s="29" t="s">
        <v>74</v>
      </c>
      <c r="P172" s="29" t="s">
        <v>764</v>
      </c>
      <c r="Q172" s="29"/>
      <c r="R172" s="29" t="s">
        <v>765</v>
      </c>
      <c r="S172" s="171"/>
      <c r="V172" s="21"/>
      <c r="Z172" s="194"/>
      <c r="AA172" s="167">
        <f>Table258[[#This Row],[buildPower]]/2</f>
        <v>0</v>
      </c>
    </row>
    <row r="173" spans="1:27" s="167" customFormat="1" x14ac:dyDescent="0.35">
      <c r="A173" s="44">
        <v>166</v>
      </c>
      <c r="B173" s="232"/>
      <c r="C173" s="233"/>
      <c r="D173" s="233"/>
      <c r="E173" s="233"/>
      <c r="F173" s="457"/>
      <c r="G173" s="29"/>
      <c r="H173" s="42"/>
      <c r="I173" s="29"/>
      <c r="J173" s="233"/>
      <c r="K173" s="29"/>
      <c r="L173" s="29"/>
      <c r="M173" s="29"/>
      <c r="N173" s="233"/>
      <c r="O173" s="57" t="s">
        <v>6102</v>
      </c>
      <c r="P173" s="253" t="s">
        <v>6082</v>
      </c>
      <c r="Q173" s="57"/>
      <c r="R173" s="29" t="s">
        <v>6087</v>
      </c>
      <c r="S173" s="29"/>
      <c r="T173" s="29"/>
      <c r="U173" s="29"/>
      <c r="V173" s="233"/>
      <c r="Z173" s="194"/>
      <c r="AA173" s="167">
        <f>Table258[[#This Row],[buildPower]]/2</f>
        <v>0</v>
      </c>
    </row>
    <row r="174" spans="1:27" s="167" customFormat="1" x14ac:dyDescent="0.35">
      <c r="A174" s="44">
        <v>167</v>
      </c>
      <c r="B174" s="232"/>
      <c r="C174" s="233"/>
      <c r="D174" s="233"/>
      <c r="E174" s="233"/>
      <c r="F174" s="457"/>
      <c r="G174" s="29"/>
      <c r="H174" s="42"/>
      <c r="I174" s="29"/>
      <c r="J174" s="233"/>
      <c r="K174" s="29"/>
      <c r="L174" s="29"/>
      <c r="M174" s="29"/>
      <c r="N174" s="233"/>
      <c r="O174" s="56" t="s">
        <v>6103</v>
      </c>
      <c r="P174" s="253" t="s">
        <v>6083</v>
      </c>
      <c r="Q174" s="56"/>
      <c r="R174" s="56"/>
      <c r="S174" s="29"/>
      <c r="T174" s="29"/>
      <c r="U174" s="29"/>
      <c r="V174" s="233"/>
      <c r="Z174" s="243"/>
      <c r="AA174" s="167">
        <f>Table258[[#This Row],[buildPower]]/2</f>
        <v>0</v>
      </c>
    </row>
    <row r="175" spans="1:27" s="167" customFormat="1" x14ac:dyDescent="0.35">
      <c r="A175" s="44">
        <v>168</v>
      </c>
      <c r="B175" s="232"/>
      <c r="C175" s="233"/>
      <c r="D175" s="233"/>
      <c r="E175" s="233"/>
      <c r="F175" s="457"/>
      <c r="G175" s="29"/>
      <c r="H175" s="42"/>
      <c r="I175" s="29"/>
      <c r="J175" s="233"/>
      <c r="K175" s="29"/>
      <c r="L175" s="29"/>
      <c r="M175" s="29"/>
      <c r="N175" s="233"/>
      <c r="O175" s="92" t="s">
        <v>6104</v>
      </c>
      <c r="P175" s="29" t="s">
        <v>6084</v>
      </c>
      <c r="Q175" s="92"/>
      <c r="R175" s="253" t="s">
        <v>6085</v>
      </c>
      <c r="S175" s="29"/>
      <c r="T175" s="29"/>
      <c r="U175" s="29"/>
      <c r="V175" s="233"/>
      <c r="Z175" s="243"/>
      <c r="AA175" s="167">
        <f>Table258[[#This Row],[buildPower]]/2</f>
        <v>0</v>
      </c>
    </row>
    <row r="176" spans="1:27" s="167" customFormat="1" x14ac:dyDescent="0.35">
      <c r="A176" s="44">
        <v>169</v>
      </c>
      <c r="B176" s="232"/>
      <c r="C176" s="233"/>
      <c r="D176" s="233"/>
      <c r="E176" s="233"/>
      <c r="F176" s="457"/>
      <c r="G176" s="29"/>
      <c r="H176" s="42"/>
      <c r="I176" s="29"/>
      <c r="J176" s="233"/>
      <c r="K176" s="29"/>
      <c r="L176" s="29"/>
      <c r="M176" s="29"/>
      <c r="N176" s="233"/>
      <c r="O176" s="56" t="s">
        <v>6106</v>
      </c>
      <c r="P176" s="167" t="s">
        <v>6081</v>
      </c>
      <c r="Q176" s="56"/>
      <c r="R176" s="167" t="s">
        <v>6086</v>
      </c>
      <c r="S176" s="29"/>
      <c r="T176" s="29"/>
      <c r="U176" s="29"/>
      <c r="V176" s="233"/>
      <c r="Z176" s="243"/>
      <c r="AA176" s="167">
        <f>Table258[[#This Row],[buildPower]]/2</f>
        <v>0</v>
      </c>
    </row>
    <row r="177" spans="1:27" s="167" customFormat="1" x14ac:dyDescent="0.35">
      <c r="A177" s="44">
        <v>170</v>
      </c>
      <c r="B177" s="39"/>
      <c r="C177" s="21"/>
      <c r="D177" s="21"/>
      <c r="E177" s="21"/>
      <c r="F177" s="226"/>
      <c r="H177" s="21"/>
      <c r="J177" s="21"/>
      <c r="N177" s="21"/>
      <c r="O177" s="167" t="s">
        <v>68</v>
      </c>
      <c r="P177" s="167" t="s">
        <v>766</v>
      </c>
      <c r="R177" s="167" t="s">
        <v>767</v>
      </c>
      <c r="S177" s="171"/>
      <c r="T177" s="29" t="s">
        <v>1</v>
      </c>
      <c r="U177" s="29">
        <v>1</v>
      </c>
      <c r="V177" s="21">
        <v>522</v>
      </c>
      <c r="Z177" s="243"/>
      <c r="AA177" s="167">
        <f>Table258[[#This Row],[buildPower]]/2</f>
        <v>0</v>
      </c>
    </row>
    <row r="178" spans="1:27" x14ac:dyDescent="0.35">
      <c r="A178" s="44">
        <v>171</v>
      </c>
      <c r="B178" s="39" t="s">
        <v>19</v>
      </c>
      <c r="C178" s="21">
        <v>8</v>
      </c>
      <c r="D178" s="21">
        <v>15</v>
      </c>
      <c r="E178" s="175">
        <v>250</v>
      </c>
      <c r="F178" s="455">
        <v>28</v>
      </c>
      <c r="G178" s="29" t="s">
        <v>708</v>
      </c>
      <c r="H178" s="42">
        <v>1</v>
      </c>
      <c r="I178" s="29"/>
      <c r="J178" s="21">
        <v>130</v>
      </c>
      <c r="K178" s="29" t="s">
        <v>19</v>
      </c>
      <c r="L178" s="29" t="s">
        <v>783</v>
      </c>
      <c r="M178" s="29" t="s">
        <v>784</v>
      </c>
      <c r="N178" s="21">
        <v>5900</v>
      </c>
      <c r="O178" s="29" t="s">
        <v>80</v>
      </c>
      <c r="P178" s="29" t="s">
        <v>785</v>
      </c>
      <c r="Q178" s="29"/>
      <c r="R178" s="29" t="s">
        <v>786</v>
      </c>
      <c r="S178" s="171"/>
      <c r="T178" s="29"/>
      <c r="U178" s="42"/>
      <c r="V178" s="21"/>
      <c r="Z178" s="194">
        <v>2150</v>
      </c>
      <c r="AA178" s="167">
        <f>Table258[[#This Row],[buildPower]]/2</f>
        <v>14</v>
      </c>
    </row>
    <row r="179" spans="1:27" x14ac:dyDescent="0.35">
      <c r="A179" s="44">
        <v>172</v>
      </c>
      <c r="B179" s="39"/>
      <c r="C179" s="21"/>
      <c r="D179" s="21"/>
      <c r="E179" s="21"/>
      <c r="F179" s="226"/>
      <c r="G179" s="167"/>
      <c r="H179" s="21"/>
      <c r="I179" s="167"/>
      <c r="J179" s="21"/>
      <c r="K179" s="167"/>
      <c r="L179" s="167"/>
      <c r="M179" s="167"/>
      <c r="N179" s="21"/>
      <c r="O179" s="29" t="s">
        <v>713</v>
      </c>
      <c r="P179" s="167" t="s">
        <v>787</v>
      </c>
      <c r="Q179" s="29" t="s">
        <v>788</v>
      </c>
      <c r="R179" s="167"/>
      <c r="S179" s="92" t="s">
        <v>771</v>
      </c>
      <c r="T179" s="29"/>
      <c r="U179" s="29"/>
      <c r="V179" s="21"/>
      <c r="Z179" s="194"/>
      <c r="AA179" s="167">
        <f>Table258[[#This Row],[buildPower]]/2</f>
        <v>0</v>
      </c>
    </row>
    <row r="180" spans="1:27" x14ac:dyDescent="0.35">
      <c r="A180" s="44">
        <v>173</v>
      </c>
      <c r="B180" s="39"/>
      <c r="C180" s="21"/>
      <c r="D180" s="21"/>
      <c r="E180" s="21"/>
      <c r="F180" s="226"/>
      <c r="G180" s="29"/>
      <c r="H180" s="42"/>
      <c r="I180" s="29"/>
      <c r="J180" s="21"/>
      <c r="K180" s="29"/>
      <c r="L180" s="29"/>
      <c r="M180" s="29"/>
      <c r="N180" s="21"/>
      <c r="O180" s="29" t="s">
        <v>85</v>
      </c>
      <c r="P180" s="29" t="s">
        <v>86</v>
      </c>
      <c r="Q180" s="29"/>
      <c r="R180" s="29"/>
      <c r="S180" s="171"/>
      <c r="T180" s="167"/>
      <c r="U180" s="167"/>
      <c r="V180" s="21"/>
      <c r="Z180" s="194"/>
      <c r="AA180" s="167">
        <f>Table258[[#This Row],[buildPower]]/2</f>
        <v>0</v>
      </c>
    </row>
    <row r="181" spans="1:27" x14ac:dyDescent="0.35">
      <c r="A181" s="44">
        <v>174</v>
      </c>
      <c r="B181" s="39"/>
      <c r="C181" s="21"/>
      <c r="D181" s="21"/>
      <c r="E181" s="21"/>
      <c r="F181" s="226"/>
      <c r="G181" s="167"/>
      <c r="H181" s="21"/>
      <c r="I181" s="167"/>
      <c r="J181" s="21"/>
      <c r="K181" s="167"/>
      <c r="L181" s="167"/>
      <c r="M181" s="167"/>
      <c r="N181" s="21"/>
      <c r="O181" s="29" t="s">
        <v>71</v>
      </c>
      <c r="P181" s="167" t="s">
        <v>789</v>
      </c>
      <c r="Q181" s="29" t="s">
        <v>16</v>
      </c>
      <c r="R181" s="29" t="s">
        <v>790</v>
      </c>
      <c r="S181" s="171"/>
      <c r="T181" s="167"/>
      <c r="U181" s="167"/>
      <c r="V181" s="21"/>
      <c r="Z181" s="194"/>
      <c r="AA181" s="167">
        <f>Table258[[#This Row],[buildPower]]/2</f>
        <v>0</v>
      </c>
    </row>
    <row r="182" spans="1:27" x14ac:dyDescent="0.35">
      <c r="A182" s="44">
        <v>175</v>
      </c>
      <c r="B182" s="39"/>
      <c r="C182" s="21"/>
      <c r="D182" s="21"/>
      <c r="E182" s="21"/>
      <c r="F182" s="226"/>
      <c r="G182" s="167"/>
      <c r="H182" s="21"/>
      <c r="I182" s="167"/>
      <c r="J182" s="21"/>
      <c r="K182" s="167"/>
      <c r="L182" s="167"/>
      <c r="M182" s="167"/>
      <c r="N182" s="21"/>
      <c r="O182" s="29" t="s">
        <v>77</v>
      </c>
      <c r="P182" s="167" t="s">
        <v>791</v>
      </c>
      <c r="Q182" s="29"/>
      <c r="R182" s="29"/>
      <c r="S182" s="171"/>
      <c r="T182" s="167"/>
      <c r="U182" s="167"/>
      <c r="V182" s="21"/>
      <c r="Z182" s="194"/>
      <c r="AA182" s="167">
        <f>Table258[[#This Row],[buildPower]]/2</f>
        <v>0</v>
      </c>
    </row>
    <row r="183" spans="1:27" x14ac:dyDescent="0.35">
      <c r="A183" s="44">
        <v>176</v>
      </c>
      <c r="B183" s="39"/>
      <c r="C183" s="21"/>
      <c r="D183" s="21"/>
      <c r="E183" s="21"/>
      <c r="F183" s="226"/>
      <c r="G183" s="167"/>
      <c r="H183" s="21"/>
      <c r="I183" s="167"/>
      <c r="J183" s="21"/>
      <c r="K183" s="167"/>
      <c r="L183" s="167"/>
      <c r="M183" s="167"/>
      <c r="N183" s="21"/>
      <c r="O183" s="29" t="s">
        <v>74</v>
      </c>
      <c r="P183" s="167" t="s">
        <v>792</v>
      </c>
      <c r="Q183" s="29"/>
      <c r="R183" s="167" t="s">
        <v>793</v>
      </c>
      <c r="S183" s="171"/>
      <c r="T183" s="29"/>
      <c r="U183" s="29"/>
      <c r="V183" s="21"/>
      <c r="Z183" s="194"/>
      <c r="AA183" s="167">
        <f>Table258[[#This Row],[buildPower]]/2</f>
        <v>0</v>
      </c>
    </row>
    <row r="184" spans="1:27" s="167" customFormat="1" x14ac:dyDescent="0.35">
      <c r="A184" s="44">
        <v>177</v>
      </c>
      <c r="B184" s="232"/>
      <c r="C184" s="233"/>
      <c r="D184" s="233"/>
      <c r="E184" s="233"/>
      <c r="F184" s="457"/>
      <c r="G184" s="29"/>
      <c r="H184" s="42"/>
      <c r="I184" s="29"/>
      <c r="J184" s="233"/>
      <c r="K184" s="29"/>
      <c r="L184" s="29"/>
      <c r="M184" s="29"/>
      <c r="N184" s="233"/>
      <c r="O184" s="57" t="s">
        <v>6102</v>
      </c>
      <c r="P184" s="29" t="s">
        <v>6070</v>
      </c>
      <c r="Q184" s="57"/>
      <c r="R184" s="29" t="s">
        <v>6067</v>
      </c>
      <c r="S184" s="29"/>
      <c r="T184" s="29"/>
      <c r="U184" s="29"/>
      <c r="V184" s="233"/>
      <c r="Z184" s="194"/>
      <c r="AA184" s="167">
        <f>Table258[[#This Row],[buildPower]]/2</f>
        <v>0</v>
      </c>
    </row>
    <row r="185" spans="1:27" s="167" customFormat="1" x14ac:dyDescent="0.35">
      <c r="A185" s="44">
        <v>178</v>
      </c>
      <c r="B185" s="232"/>
      <c r="C185" s="233"/>
      <c r="D185" s="233"/>
      <c r="E185" s="233"/>
      <c r="F185" s="457"/>
      <c r="G185" s="29"/>
      <c r="H185" s="42"/>
      <c r="I185" s="29"/>
      <c r="J185" s="233"/>
      <c r="K185" s="29"/>
      <c r="L185" s="29"/>
      <c r="M185" s="29"/>
      <c r="N185" s="233"/>
      <c r="O185" s="56" t="s">
        <v>6103</v>
      </c>
      <c r="P185" s="167" t="s">
        <v>6071</v>
      </c>
      <c r="Q185" s="56"/>
      <c r="R185" s="56"/>
      <c r="S185" s="29"/>
      <c r="T185" s="29"/>
      <c r="U185" s="29"/>
      <c r="V185" s="233"/>
      <c r="Z185" s="243"/>
      <c r="AA185" s="167">
        <f>Table258[[#This Row],[buildPower]]/2</f>
        <v>0</v>
      </c>
    </row>
    <row r="186" spans="1:27" s="167" customFormat="1" x14ac:dyDescent="0.35">
      <c r="A186" s="44">
        <v>179</v>
      </c>
      <c r="B186" s="232"/>
      <c r="C186" s="233"/>
      <c r="D186" s="233"/>
      <c r="E186" s="233"/>
      <c r="F186" s="457"/>
      <c r="G186" s="29"/>
      <c r="H186" s="42"/>
      <c r="I186" s="29"/>
      <c r="J186" s="233"/>
      <c r="K186" s="29"/>
      <c r="L186" s="29"/>
      <c r="M186" s="29"/>
      <c r="N186" s="233"/>
      <c r="O186" s="92" t="s">
        <v>6104</v>
      </c>
      <c r="P186" s="167" t="s">
        <v>6072</v>
      </c>
      <c r="Q186" s="92"/>
      <c r="R186" s="167" t="s">
        <v>6068</v>
      </c>
      <c r="S186" s="29"/>
      <c r="T186" s="29"/>
      <c r="U186" s="29"/>
      <c r="V186" s="233"/>
      <c r="Z186" s="243"/>
      <c r="AA186" s="167">
        <f>Table258[[#This Row],[buildPower]]/2</f>
        <v>0</v>
      </c>
    </row>
    <row r="187" spans="1:27" s="167" customFormat="1" x14ac:dyDescent="0.35">
      <c r="A187" s="44">
        <v>180</v>
      </c>
      <c r="B187" s="232"/>
      <c r="C187" s="233"/>
      <c r="D187" s="233"/>
      <c r="E187" s="233"/>
      <c r="F187" s="457"/>
      <c r="G187" s="29"/>
      <c r="H187" s="42"/>
      <c r="I187" s="29"/>
      <c r="J187" s="233"/>
      <c r="K187" s="29"/>
      <c r="L187" s="29"/>
      <c r="M187" s="29"/>
      <c r="N187" s="233"/>
      <c r="O187" s="56" t="s">
        <v>6106</v>
      </c>
      <c r="P187" s="29" t="s">
        <v>6073</v>
      </c>
      <c r="Q187" s="56"/>
      <c r="R187" s="29" t="s">
        <v>6069</v>
      </c>
      <c r="S187" s="29"/>
      <c r="T187" s="29"/>
      <c r="U187" s="29"/>
      <c r="V187" s="233"/>
      <c r="Z187" s="243"/>
      <c r="AA187" s="167">
        <f>Table258[[#This Row],[buildPower]]/2</f>
        <v>0</v>
      </c>
    </row>
    <row r="188" spans="1:27" x14ac:dyDescent="0.35">
      <c r="A188" s="44">
        <v>181</v>
      </c>
      <c r="B188" s="39"/>
      <c r="C188" s="21"/>
      <c r="D188" s="21"/>
      <c r="E188" s="21"/>
      <c r="F188" s="226"/>
      <c r="G188" s="29"/>
      <c r="H188" s="42"/>
      <c r="I188" s="29"/>
      <c r="J188" s="21"/>
      <c r="K188" s="29"/>
      <c r="L188" s="29"/>
      <c r="M188" s="29"/>
      <c r="N188" s="21"/>
      <c r="O188" s="29" t="s">
        <v>68</v>
      </c>
      <c r="P188" s="29" t="s">
        <v>794</v>
      </c>
      <c r="Q188" s="29"/>
      <c r="R188" s="29" t="s">
        <v>795</v>
      </c>
      <c r="S188" s="171"/>
      <c r="T188" s="29" t="s">
        <v>3</v>
      </c>
      <c r="U188" s="29">
        <v>1</v>
      </c>
      <c r="V188" s="21">
        <v>2150</v>
      </c>
      <c r="Z188" s="243"/>
      <c r="AA188" s="167">
        <f>Table258[[#This Row],[buildPower]]/2</f>
        <v>0</v>
      </c>
    </row>
    <row r="189" spans="1:27" s="167" customFormat="1" x14ac:dyDescent="0.35">
      <c r="A189" s="44">
        <v>182</v>
      </c>
      <c r="B189" s="39" t="s">
        <v>6140</v>
      </c>
      <c r="C189" s="21">
        <v>10</v>
      </c>
      <c r="D189" s="21">
        <v>17</v>
      </c>
      <c r="E189" s="175">
        <f>E178*0.9</f>
        <v>225</v>
      </c>
      <c r="F189" s="226">
        <v>36</v>
      </c>
      <c r="G189" s="29" t="s">
        <v>708</v>
      </c>
      <c r="H189" s="42">
        <v>1</v>
      </c>
      <c r="I189" s="29"/>
      <c r="J189" s="21">
        <f>J178*1.1</f>
        <v>143</v>
      </c>
      <c r="K189" s="29" t="s">
        <v>6140</v>
      </c>
      <c r="L189" s="29" t="s">
        <v>6141</v>
      </c>
      <c r="M189" s="29" t="s">
        <v>6139</v>
      </c>
      <c r="N189" s="21">
        <v>5900</v>
      </c>
      <c r="O189" s="29" t="s">
        <v>80</v>
      </c>
      <c r="P189" s="29" t="s">
        <v>785</v>
      </c>
      <c r="Q189" s="29"/>
      <c r="R189" s="29" t="s">
        <v>786</v>
      </c>
      <c r="S189" s="171"/>
      <c r="T189" s="29"/>
      <c r="U189" s="42"/>
      <c r="V189" s="21"/>
      <c r="Z189" s="194">
        <v>2040</v>
      </c>
      <c r="AA189" s="167">
        <f>Table258[[#This Row],[buildPower]]/2</f>
        <v>18</v>
      </c>
    </row>
    <row r="190" spans="1:27" s="167" customFormat="1" x14ac:dyDescent="0.35">
      <c r="A190" s="44">
        <v>183</v>
      </c>
      <c r="B190" s="39"/>
      <c r="C190" s="21"/>
      <c r="D190" s="21"/>
      <c r="E190" s="21"/>
      <c r="F190" s="226"/>
      <c r="H190" s="21"/>
      <c r="J190" s="21"/>
      <c r="N190" s="21"/>
      <c r="O190" s="167" t="s">
        <v>713</v>
      </c>
      <c r="P190" s="167" t="s">
        <v>787</v>
      </c>
      <c r="Q190" s="167" t="s">
        <v>788</v>
      </c>
      <c r="S190" s="92" t="s">
        <v>771</v>
      </c>
      <c r="T190" s="29"/>
      <c r="U190" s="29"/>
      <c r="V190" s="21"/>
      <c r="Z190" s="195"/>
      <c r="AA190" s="167">
        <f>Table258[[#This Row],[buildPower]]/2</f>
        <v>0</v>
      </c>
    </row>
    <row r="191" spans="1:27" s="167" customFormat="1" x14ac:dyDescent="0.35">
      <c r="A191" s="44">
        <v>184</v>
      </c>
      <c r="B191" s="39"/>
      <c r="C191" s="21"/>
      <c r="D191" s="21"/>
      <c r="E191" s="21"/>
      <c r="F191" s="226"/>
      <c r="G191" s="29"/>
      <c r="H191" s="42"/>
      <c r="I191" s="29"/>
      <c r="J191" s="21"/>
      <c r="K191" s="29"/>
      <c r="L191" s="29"/>
      <c r="M191" s="29"/>
      <c r="N191" s="21"/>
      <c r="O191" s="29" t="s">
        <v>85</v>
      </c>
      <c r="P191" s="29" t="s">
        <v>86</v>
      </c>
      <c r="Q191" s="29"/>
      <c r="R191" s="29"/>
      <c r="S191" s="171"/>
      <c r="V191" s="21"/>
      <c r="Z191" s="194"/>
      <c r="AA191" s="167">
        <f>Table258[[#This Row],[buildPower]]/2</f>
        <v>0</v>
      </c>
    </row>
    <row r="192" spans="1:27" s="167" customFormat="1" x14ac:dyDescent="0.35">
      <c r="A192" s="44">
        <v>185</v>
      </c>
      <c r="B192" s="39"/>
      <c r="C192" s="21"/>
      <c r="D192" s="21"/>
      <c r="E192" s="21"/>
      <c r="F192" s="226"/>
      <c r="H192" s="21"/>
      <c r="J192" s="21"/>
      <c r="N192" s="21"/>
      <c r="O192" s="29" t="s">
        <v>71</v>
      </c>
      <c r="P192" s="167" t="s">
        <v>789</v>
      </c>
      <c r="Q192" s="29" t="s">
        <v>16</v>
      </c>
      <c r="R192" s="29" t="s">
        <v>790</v>
      </c>
      <c r="S192" s="171"/>
      <c r="V192" s="21"/>
      <c r="Z192" s="194"/>
      <c r="AA192" s="167">
        <f>Table258[[#This Row],[buildPower]]/2</f>
        <v>0</v>
      </c>
    </row>
    <row r="193" spans="1:27" s="167" customFormat="1" x14ac:dyDescent="0.35">
      <c r="A193" s="44">
        <v>186</v>
      </c>
      <c r="B193" s="39"/>
      <c r="C193" s="21"/>
      <c r="D193" s="21"/>
      <c r="E193" s="21"/>
      <c r="F193" s="226"/>
      <c r="H193" s="21"/>
      <c r="J193" s="21"/>
      <c r="N193" s="21"/>
      <c r="O193" s="29" t="s">
        <v>77</v>
      </c>
      <c r="P193" s="167" t="s">
        <v>791</v>
      </c>
      <c r="Q193" s="29"/>
      <c r="R193" s="29"/>
      <c r="S193" s="171"/>
      <c r="V193" s="21"/>
      <c r="Z193" s="194"/>
      <c r="AA193" s="167">
        <f>Table258[[#This Row],[buildPower]]/2</f>
        <v>0</v>
      </c>
    </row>
    <row r="194" spans="1:27" s="167" customFormat="1" x14ac:dyDescent="0.35">
      <c r="A194" s="44">
        <v>187</v>
      </c>
      <c r="B194" s="39"/>
      <c r="C194" s="21"/>
      <c r="D194" s="21"/>
      <c r="E194" s="21"/>
      <c r="F194" s="226"/>
      <c r="H194" s="21"/>
      <c r="J194" s="21"/>
      <c r="N194" s="21"/>
      <c r="O194" s="29" t="s">
        <v>74</v>
      </c>
      <c r="P194" s="167" t="s">
        <v>792</v>
      </c>
      <c r="Q194" s="29"/>
      <c r="R194" s="29" t="s">
        <v>793</v>
      </c>
      <c r="S194" s="171"/>
      <c r="T194" s="29"/>
      <c r="U194" s="29"/>
      <c r="V194" s="21"/>
      <c r="Z194" s="194"/>
      <c r="AA194" s="167">
        <f>Table258[[#This Row],[buildPower]]/2</f>
        <v>0</v>
      </c>
    </row>
    <row r="195" spans="1:27" s="167" customFormat="1" x14ac:dyDescent="0.35">
      <c r="A195" s="44">
        <v>188</v>
      </c>
      <c r="B195" s="232"/>
      <c r="C195" s="233"/>
      <c r="D195" s="233"/>
      <c r="E195" s="233"/>
      <c r="F195" s="457"/>
      <c r="G195" s="29"/>
      <c r="H195" s="42"/>
      <c r="I195" s="29"/>
      <c r="J195" s="233"/>
      <c r="K195" s="29"/>
      <c r="L195" s="29"/>
      <c r="M195" s="29"/>
      <c r="N195" s="233"/>
      <c r="O195" s="57" t="s">
        <v>6102</v>
      </c>
      <c r="P195" s="29" t="s">
        <v>6070</v>
      </c>
      <c r="Q195" s="57"/>
      <c r="R195" s="29" t="s">
        <v>6067</v>
      </c>
      <c r="S195" s="29"/>
      <c r="T195" s="29"/>
      <c r="U195" s="29"/>
      <c r="V195" s="233"/>
      <c r="Z195" s="194"/>
      <c r="AA195" s="167">
        <f>Table258[[#This Row],[buildPower]]/2</f>
        <v>0</v>
      </c>
    </row>
    <row r="196" spans="1:27" s="167" customFormat="1" x14ac:dyDescent="0.35">
      <c r="A196" s="44">
        <v>189</v>
      </c>
      <c r="B196" s="232"/>
      <c r="C196" s="233"/>
      <c r="D196" s="233"/>
      <c r="E196" s="233"/>
      <c r="F196" s="457"/>
      <c r="G196" s="29"/>
      <c r="H196" s="42"/>
      <c r="I196" s="29"/>
      <c r="J196" s="233"/>
      <c r="K196" s="29"/>
      <c r="L196" s="29"/>
      <c r="M196" s="29"/>
      <c r="N196" s="233"/>
      <c r="O196" s="56" t="s">
        <v>6103</v>
      </c>
      <c r="P196" s="167" t="s">
        <v>6071</v>
      </c>
      <c r="Q196" s="56"/>
      <c r="R196" s="56"/>
      <c r="S196" s="29"/>
      <c r="T196" s="29"/>
      <c r="U196" s="29"/>
      <c r="V196" s="233"/>
      <c r="Z196" s="243"/>
      <c r="AA196" s="167">
        <f>Table258[[#This Row],[buildPower]]/2</f>
        <v>0</v>
      </c>
    </row>
    <row r="197" spans="1:27" s="167" customFormat="1" x14ac:dyDescent="0.35">
      <c r="A197" s="44">
        <v>190</v>
      </c>
      <c r="B197" s="232"/>
      <c r="C197" s="233"/>
      <c r="D197" s="233"/>
      <c r="E197" s="233"/>
      <c r="F197" s="457"/>
      <c r="G197" s="29"/>
      <c r="H197" s="42"/>
      <c r="I197" s="29"/>
      <c r="J197" s="233"/>
      <c r="K197" s="29"/>
      <c r="L197" s="29"/>
      <c r="M197" s="29"/>
      <c r="N197" s="233"/>
      <c r="O197" s="92" t="s">
        <v>6104</v>
      </c>
      <c r="P197" s="167" t="s">
        <v>6072</v>
      </c>
      <c r="Q197" s="92"/>
      <c r="R197" s="167" t="s">
        <v>6068</v>
      </c>
      <c r="S197" s="29"/>
      <c r="T197" s="29"/>
      <c r="U197" s="29"/>
      <c r="V197" s="233"/>
      <c r="Z197" s="243"/>
      <c r="AA197" s="167">
        <f>Table258[[#This Row],[buildPower]]/2</f>
        <v>0</v>
      </c>
    </row>
    <row r="198" spans="1:27" s="167" customFormat="1" x14ac:dyDescent="0.35">
      <c r="A198" s="44">
        <v>191</v>
      </c>
      <c r="B198" s="232"/>
      <c r="C198" s="233"/>
      <c r="D198" s="233"/>
      <c r="E198" s="233"/>
      <c r="F198" s="457"/>
      <c r="G198" s="29"/>
      <c r="H198" s="42"/>
      <c r="I198" s="29"/>
      <c r="J198" s="233"/>
      <c r="K198" s="29"/>
      <c r="L198" s="29"/>
      <c r="M198" s="29"/>
      <c r="N198" s="233"/>
      <c r="O198" s="56" t="s">
        <v>6106</v>
      </c>
      <c r="P198" s="29" t="s">
        <v>6073</v>
      </c>
      <c r="Q198" s="56"/>
      <c r="R198" s="29" t="s">
        <v>6069</v>
      </c>
      <c r="S198" s="29"/>
      <c r="T198" s="29"/>
      <c r="U198" s="29"/>
      <c r="V198" s="233"/>
      <c r="Z198" s="243"/>
      <c r="AA198" s="167">
        <f>Table258[[#This Row],[buildPower]]/2</f>
        <v>0</v>
      </c>
    </row>
    <row r="199" spans="1:27" s="167" customFormat="1" x14ac:dyDescent="0.35">
      <c r="A199" s="44">
        <v>192</v>
      </c>
      <c r="B199" s="39"/>
      <c r="C199" s="21"/>
      <c r="D199" s="21"/>
      <c r="E199" s="21"/>
      <c r="F199" s="226"/>
      <c r="G199" s="29"/>
      <c r="H199" s="42"/>
      <c r="I199" s="29"/>
      <c r="J199" s="21"/>
      <c r="K199" s="29"/>
      <c r="L199" s="29"/>
      <c r="M199" s="29"/>
      <c r="N199" s="21"/>
      <c r="O199" s="29" t="s">
        <v>68</v>
      </c>
      <c r="P199" s="29" t="s">
        <v>794</v>
      </c>
      <c r="Q199" s="29"/>
      <c r="R199" s="29" t="s">
        <v>795</v>
      </c>
      <c r="S199" s="171"/>
      <c r="T199" s="29" t="s">
        <v>3</v>
      </c>
      <c r="U199" s="29">
        <v>1</v>
      </c>
      <c r="V199" s="21">
        <v>2040</v>
      </c>
      <c r="Z199" s="243"/>
      <c r="AA199" s="167">
        <f>Table258[[#This Row],[buildPower]]/2</f>
        <v>0</v>
      </c>
    </row>
    <row r="200" spans="1:27" x14ac:dyDescent="0.35">
      <c r="A200" s="44">
        <v>193</v>
      </c>
      <c r="B200" s="39" t="s">
        <v>18</v>
      </c>
      <c r="C200" s="21">
        <v>9</v>
      </c>
      <c r="D200" s="21">
        <v>18</v>
      </c>
      <c r="E200" s="21">
        <v>300</v>
      </c>
      <c r="F200" s="226">
        <v>42</v>
      </c>
      <c r="G200" s="29" t="s">
        <v>708</v>
      </c>
      <c r="H200" s="42">
        <v>1</v>
      </c>
      <c r="I200" s="29"/>
      <c r="J200" s="21">
        <v>193</v>
      </c>
      <c r="K200" s="29" t="s">
        <v>18</v>
      </c>
      <c r="L200" s="29" t="s">
        <v>796</v>
      </c>
      <c r="M200" s="29" t="s">
        <v>797</v>
      </c>
      <c r="N200" s="21">
        <v>8445</v>
      </c>
      <c r="O200" s="29" t="s">
        <v>80</v>
      </c>
      <c r="P200" s="29" t="s">
        <v>785</v>
      </c>
      <c r="Q200" s="29"/>
      <c r="R200" s="29" t="s">
        <v>786</v>
      </c>
      <c r="S200" s="171"/>
      <c r="T200" s="29"/>
      <c r="U200" s="42"/>
      <c r="V200" s="21"/>
      <c r="Z200" s="194">
        <v>2900</v>
      </c>
      <c r="AA200" s="167">
        <f>Table258[[#This Row],[buildPower]]/2</f>
        <v>21</v>
      </c>
    </row>
    <row r="201" spans="1:27" x14ac:dyDescent="0.35">
      <c r="A201" s="44">
        <v>194</v>
      </c>
      <c r="B201" s="39"/>
      <c r="C201" s="21"/>
      <c r="D201" s="21"/>
      <c r="E201" s="21"/>
      <c r="F201" s="226"/>
      <c r="G201" s="167"/>
      <c r="H201" s="21"/>
      <c r="I201" s="167"/>
      <c r="J201" s="21"/>
      <c r="K201" s="167"/>
      <c r="L201" s="167"/>
      <c r="M201" s="167"/>
      <c r="N201" s="21"/>
      <c r="O201" s="167" t="s">
        <v>713</v>
      </c>
      <c r="P201" s="167" t="s">
        <v>787</v>
      </c>
      <c r="Q201" s="167" t="s">
        <v>788</v>
      </c>
      <c r="R201" s="167"/>
      <c r="S201" s="94" t="s">
        <v>771</v>
      </c>
      <c r="T201" s="167"/>
      <c r="U201" s="167"/>
      <c r="V201" s="21"/>
      <c r="Z201" s="194"/>
      <c r="AA201" s="167">
        <f>Table258[[#This Row],[buildPower]]/2</f>
        <v>0</v>
      </c>
    </row>
    <row r="202" spans="1:27" x14ac:dyDescent="0.35">
      <c r="A202" s="44">
        <v>195</v>
      </c>
      <c r="B202" s="39"/>
      <c r="C202" s="21"/>
      <c r="D202" s="21"/>
      <c r="E202" s="21"/>
      <c r="F202" s="226"/>
      <c r="G202" s="167"/>
      <c r="H202" s="21"/>
      <c r="I202" s="167"/>
      <c r="J202" s="21"/>
      <c r="K202" s="167"/>
      <c r="L202" s="167"/>
      <c r="M202" s="167"/>
      <c r="N202" s="21"/>
      <c r="O202" s="167" t="s">
        <v>85</v>
      </c>
      <c r="P202" s="167" t="s">
        <v>86</v>
      </c>
      <c r="Q202" s="167"/>
      <c r="R202" s="167"/>
      <c r="S202" s="171"/>
      <c r="T202" s="29"/>
      <c r="U202" s="29"/>
      <c r="V202" s="21"/>
      <c r="Z202" s="194"/>
      <c r="AA202" s="167">
        <f>Table258[[#This Row],[buildPower]]/2</f>
        <v>0</v>
      </c>
    </row>
    <row r="203" spans="1:27" x14ac:dyDescent="0.35">
      <c r="A203" s="44">
        <v>196</v>
      </c>
      <c r="B203" s="39"/>
      <c r="C203" s="21"/>
      <c r="D203" s="21"/>
      <c r="E203" s="21"/>
      <c r="F203" s="226"/>
      <c r="G203" s="167"/>
      <c r="H203" s="21"/>
      <c r="I203" s="167"/>
      <c r="J203" s="21"/>
      <c r="K203" s="167"/>
      <c r="L203" s="167"/>
      <c r="M203" s="167"/>
      <c r="N203" s="21"/>
      <c r="O203" s="29" t="s">
        <v>71</v>
      </c>
      <c r="P203" s="167" t="s">
        <v>789</v>
      </c>
      <c r="Q203" s="29" t="s">
        <v>16</v>
      </c>
      <c r="R203" s="167" t="s">
        <v>790</v>
      </c>
      <c r="S203" s="171"/>
      <c r="T203" s="167"/>
      <c r="U203" s="167"/>
      <c r="V203" s="21"/>
      <c r="Z203" s="194"/>
      <c r="AA203" s="167">
        <f>Table258[[#This Row],[buildPower]]/2</f>
        <v>0</v>
      </c>
    </row>
    <row r="204" spans="1:27" x14ac:dyDescent="0.35">
      <c r="A204" s="44">
        <v>197</v>
      </c>
      <c r="B204" s="39"/>
      <c r="C204" s="21"/>
      <c r="D204" s="21"/>
      <c r="E204" s="21"/>
      <c r="F204" s="226"/>
      <c r="G204" s="29"/>
      <c r="H204" s="42"/>
      <c r="I204" s="29"/>
      <c r="J204" s="21"/>
      <c r="K204" s="29"/>
      <c r="L204" s="29"/>
      <c r="M204" s="29"/>
      <c r="N204" s="21"/>
      <c r="O204" s="29" t="s">
        <v>77</v>
      </c>
      <c r="P204" s="29" t="s">
        <v>791</v>
      </c>
      <c r="Q204" s="29"/>
      <c r="R204" s="29"/>
      <c r="S204" s="171"/>
      <c r="T204" s="167"/>
      <c r="U204" s="167"/>
      <c r="V204" s="21"/>
      <c r="Z204" s="194"/>
      <c r="AA204" s="167">
        <f>Table258[[#This Row],[buildPower]]/2</f>
        <v>0</v>
      </c>
    </row>
    <row r="205" spans="1:27" x14ac:dyDescent="0.35">
      <c r="A205" s="44">
        <v>198</v>
      </c>
      <c r="B205" s="39"/>
      <c r="C205" s="21"/>
      <c r="D205" s="21"/>
      <c r="E205" s="21"/>
      <c r="F205" s="226"/>
      <c r="G205" s="29"/>
      <c r="H205" s="42"/>
      <c r="I205" s="29"/>
      <c r="J205" s="21"/>
      <c r="K205" s="29"/>
      <c r="L205" s="29"/>
      <c r="M205" s="29"/>
      <c r="N205" s="21"/>
      <c r="O205" s="29" t="s">
        <v>74</v>
      </c>
      <c r="P205" s="29" t="s">
        <v>792</v>
      </c>
      <c r="Q205" s="29"/>
      <c r="R205" s="29" t="s">
        <v>793</v>
      </c>
      <c r="S205" s="171"/>
      <c r="T205" s="167"/>
      <c r="U205" s="167"/>
      <c r="V205" s="21"/>
      <c r="Z205" s="194"/>
      <c r="AA205" s="167">
        <f>Table258[[#This Row],[buildPower]]/2</f>
        <v>0</v>
      </c>
    </row>
    <row r="206" spans="1:27" s="167" customFormat="1" x14ac:dyDescent="0.35">
      <c r="A206" s="44">
        <v>199</v>
      </c>
      <c r="B206" s="232"/>
      <c r="C206" s="233"/>
      <c r="D206" s="233"/>
      <c r="E206" s="233"/>
      <c r="F206" s="457"/>
      <c r="G206" s="29"/>
      <c r="H206" s="42"/>
      <c r="I206" s="29"/>
      <c r="J206" s="233"/>
      <c r="K206" s="29"/>
      <c r="L206" s="29"/>
      <c r="M206" s="29"/>
      <c r="N206" s="233"/>
      <c r="O206" s="57" t="s">
        <v>6102</v>
      </c>
      <c r="P206" s="29" t="s">
        <v>6070</v>
      </c>
      <c r="Q206" s="57"/>
      <c r="R206" s="29" t="s">
        <v>6067</v>
      </c>
      <c r="S206" s="29"/>
      <c r="T206" s="29"/>
      <c r="U206" s="29"/>
      <c r="V206" s="233"/>
      <c r="Z206" s="194"/>
      <c r="AA206" s="167">
        <f>Table258[[#This Row],[buildPower]]/2</f>
        <v>0</v>
      </c>
    </row>
    <row r="207" spans="1:27" s="167" customFormat="1" x14ac:dyDescent="0.35">
      <c r="A207" s="44">
        <v>200</v>
      </c>
      <c r="B207" s="232"/>
      <c r="C207" s="233"/>
      <c r="D207" s="233"/>
      <c r="E207" s="233"/>
      <c r="F207" s="457"/>
      <c r="G207" s="29"/>
      <c r="H207" s="42"/>
      <c r="I207" s="29"/>
      <c r="J207" s="233"/>
      <c r="K207" s="29"/>
      <c r="L207" s="29"/>
      <c r="M207" s="29"/>
      <c r="N207" s="233"/>
      <c r="O207" s="56" t="s">
        <v>6103</v>
      </c>
      <c r="P207" s="29" t="s">
        <v>6071</v>
      </c>
      <c r="Q207" s="56"/>
      <c r="R207" s="56"/>
      <c r="S207" s="29"/>
      <c r="T207" s="29"/>
      <c r="U207" s="29"/>
      <c r="V207" s="233"/>
      <c r="Z207" s="243"/>
      <c r="AA207" s="167">
        <f>Table258[[#This Row],[buildPower]]/2</f>
        <v>0</v>
      </c>
    </row>
    <row r="208" spans="1:27" s="167" customFormat="1" x14ac:dyDescent="0.35">
      <c r="A208" s="44">
        <v>201</v>
      </c>
      <c r="B208" s="232"/>
      <c r="C208" s="233"/>
      <c r="D208" s="233"/>
      <c r="E208" s="233"/>
      <c r="F208" s="457"/>
      <c r="G208" s="29"/>
      <c r="H208" s="42"/>
      <c r="I208" s="29"/>
      <c r="J208" s="233"/>
      <c r="K208" s="29"/>
      <c r="L208" s="29"/>
      <c r="M208" s="29"/>
      <c r="N208" s="233"/>
      <c r="O208" s="92" t="s">
        <v>6104</v>
      </c>
      <c r="P208" s="29" t="s">
        <v>6072</v>
      </c>
      <c r="Q208" s="92"/>
      <c r="R208" s="167" t="s">
        <v>6068</v>
      </c>
      <c r="S208" s="29"/>
      <c r="T208" s="29"/>
      <c r="U208" s="29"/>
      <c r="V208" s="233"/>
      <c r="Z208" s="243"/>
      <c r="AA208" s="167">
        <f>Table258[[#This Row],[buildPower]]/2</f>
        <v>0</v>
      </c>
    </row>
    <row r="209" spans="1:27" s="167" customFormat="1" x14ac:dyDescent="0.35">
      <c r="A209" s="44">
        <v>202</v>
      </c>
      <c r="B209" s="232"/>
      <c r="C209" s="233"/>
      <c r="D209" s="233"/>
      <c r="E209" s="233"/>
      <c r="F209" s="457"/>
      <c r="G209" s="29"/>
      <c r="H209" s="42"/>
      <c r="I209" s="29"/>
      <c r="J209" s="233"/>
      <c r="K209" s="29"/>
      <c r="L209" s="29"/>
      <c r="M209" s="29"/>
      <c r="N209" s="233"/>
      <c r="O209" s="56" t="s">
        <v>6106</v>
      </c>
      <c r="P209" s="167" t="s">
        <v>6073</v>
      </c>
      <c r="Q209" s="56"/>
      <c r="R209" s="29" t="s">
        <v>6069</v>
      </c>
      <c r="S209" s="29"/>
      <c r="T209" s="29"/>
      <c r="U209" s="29"/>
      <c r="V209" s="233"/>
      <c r="Z209" s="243"/>
      <c r="AA209" s="167">
        <f>Table258[[#This Row],[buildPower]]/2</f>
        <v>0</v>
      </c>
    </row>
    <row r="210" spans="1:27" x14ac:dyDescent="0.35">
      <c r="A210" s="44">
        <v>203</v>
      </c>
      <c r="B210" s="39"/>
      <c r="C210" s="21"/>
      <c r="D210" s="21"/>
      <c r="E210" s="21"/>
      <c r="F210" s="226"/>
      <c r="G210" s="167"/>
      <c r="H210" s="21"/>
      <c r="I210" s="167"/>
      <c r="J210" s="21"/>
      <c r="K210" s="167"/>
      <c r="L210" s="167"/>
      <c r="M210" s="167"/>
      <c r="N210" s="21"/>
      <c r="O210" s="167" t="s">
        <v>68</v>
      </c>
      <c r="P210" s="167" t="s">
        <v>794</v>
      </c>
      <c r="Q210" s="167"/>
      <c r="R210" s="167" t="s">
        <v>795</v>
      </c>
      <c r="S210" s="171"/>
      <c r="T210" s="29" t="s">
        <v>3</v>
      </c>
      <c r="U210" s="29">
        <v>1</v>
      </c>
      <c r="V210" s="21">
        <v>2900</v>
      </c>
      <c r="Z210" s="243"/>
      <c r="AA210" s="167">
        <f>Table258[[#This Row],[buildPower]]/2</f>
        <v>0</v>
      </c>
    </row>
    <row r="211" spans="1:27" s="167" customFormat="1" x14ac:dyDescent="0.35">
      <c r="A211" s="44">
        <v>204</v>
      </c>
      <c r="B211" s="39" t="s">
        <v>6142</v>
      </c>
      <c r="C211" s="21">
        <v>11</v>
      </c>
      <c r="D211" s="21">
        <v>20</v>
      </c>
      <c r="E211" s="175">
        <f>E200*0.9</f>
        <v>270</v>
      </c>
      <c r="F211" s="226">
        <v>52</v>
      </c>
      <c r="G211" s="29" t="s">
        <v>708</v>
      </c>
      <c r="H211" s="42">
        <v>1</v>
      </c>
      <c r="I211" s="29"/>
      <c r="J211" s="21">
        <f>J200*1.1</f>
        <v>212.3</v>
      </c>
      <c r="K211" s="29" t="s">
        <v>6142</v>
      </c>
      <c r="L211" s="29" t="s">
        <v>6143</v>
      </c>
      <c r="M211" s="29" t="s">
        <v>6144</v>
      </c>
      <c r="N211" s="21">
        <v>8445</v>
      </c>
      <c r="O211" s="29" t="s">
        <v>80</v>
      </c>
      <c r="P211" s="29" t="s">
        <v>785</v>
      </c>
      <c r="Q211" s="29"/>
      <c r="R211" s="29" t="s">
        <v>786</v>
      </c>
      <c r="S211" s="171"/>
      <c r="T211" s="29"/>
      <c r="U211" s="42"/>
      <c r="V211" s="21"/>
      <c r="Z211" s="194">
        <v>2755</v>
      </c>
      <c r="AA211" s="167">
        <f>Table258[[#This Row],[buildPower]]/2</f>
        <v>26</v>
      </c>
    </row>
    <row r="212" spans="1:27" s="167" customFormat="1" x14ac:dyDescent="0.35">
      <c r="A212" s="44">
        <v>205</v>
      </c>
      <c r="B212" s="39"/>
      <c r="C212" s="21"/>
      <c r="D212" s="21"/>
      <c r="E212" s="21"/>
      <c r="F212" s="226"/>
      <c r="H212" s="21"/>
      <c r="J212" s="21"/>
      <c r="N212" s="21"/>
      <c r="O212" s="167" t="s">
        <v>713</v>
      </c>
      <c r="P212" s="167" t="s">
        <v>787</v>
      </c>
      <c r="Q212" s="167" t="s">
        <v>788</v>
      </c>
      <c r="S212" s="94" t="s">
        <v>771</v>
      </c>
      <c r="V212" s="21"/>
      <c r="Z212" s="195"/>
      <c r="AA212" s="167">
        <f>Table258[[#This Row],[buildPower]]/2</f>
        <v>0</v>
      </c>
    </row>
    <row r="213" spans="1:27" s="167" customFormat="1" x14ac:dyDescent="0.35">
      <c r="A213" s="44">
        <v>206</v>
      </c>
      <c r="B213" s="39"/>
      <c r="C213" s="21"/>
      <c r="D213" s="21"/>
      <c r="E213" s="21"/>
      <c r="F213" s="226"/>
      <c r="H213" s="21"/>
      <c r="J213" s="21"/>
      <c r="N213" s="21"/>
      <c r="O213" s="167" t="s">
        <v>85</v>
      </c>
      <c r="P213" s="167" t="s">
        <v>86</v>
      </c>
      <c r="S213" s="171"/>
      <c r="T213" s="29"/>
      <c r="U213" s="29"/>
      <c r="V213" s="21"/>
      <c r="Z213" s="194"/>
      <c r="AA213" s="167">
        <f>Table258[[#This Row],[buildPower]]/2</f>
        <v>0</v>
      </c>
    </row>
    <row r="214" spans="1:27" s="167" customFormat="1" x14ac:dyDescent="0.35">
      <c r="A214" s="44">
        <v>207</v>
      </c>
      <c r="B214" s="39"/>
      <c r="C214" s="21"/>
      <c r="D214" s="21"/>
      <c r="E214" s="21"/>
      <c r="F214" s="226"/>
      <c r="H214" s="21"/>
      <c r="J214" s="21"/>
      <c r="N214" s="21"/>
      <c r="O214" s="167" t="s">
        <v>71</v>
      </c>
      <c r="P214" s="167" t="s">
        <v>789</v>
      </c>
      <c r="Q214" s="167" t="s">
        <v>16</v>
      </c>
      <c r="R214" s="167" t="s">
        <v>790</v>
      </c>
      <c r="S214" s="171"/>
      <c r="V214" s="21"/>
      <c r="Z214" s="194"/>
      <c r="AA214" s="167">
        <f>Table258[[#This Row],[buildPower]]/2</f>
        <v>0</v>
      </c>
    </row>
    <row r="215" spans="1:27" s="167" customFormat="1" x14ac:dyDescent="0.35">
      <c r="A215" s="44">
        <v>208</v>
      </c>
      <c r="B215" s="39"/>
      <c r="C215" s="21"/>
      <c r="D215" s="21"/>
      <c r="E215" s="21"/>
      <c r="F215" s="226"/>
      <c r="G215" s="29"/>
      <c r="H215" s="42"/>
      <c r="I215" s="29"/>
      <c r="J215" s="21"/>
      <c r="K215" s="29"/>
      <c r="L215" s="29"/>
      <c r="M215" s="29"/>
      <c r="N215" s="21"/>
      <c r="O215" s="29" t="s">
        <v>77</v>
      </c>
      <c r="P215" s="29" t="s">
        <v>791</v>
      </c>
      <c r="Q215" s="29"/>
      <c r="R215" s="29"/>
      <c r="S215" s="171"/>
      <c r="V215" s="21"/>
      <c r="Z215" s="194"/>
      <c r="AA215" s="167">
        <f>Table258[[#This Row],[buildPower]]/2</f>
        <v>0</v>
      </c>
    </row>
    <row r="216" spans="1:27" s="167" customFormat="1" x14ac:dyDescent="0.35">
      <c r="A216" s="44">
        <v>209</v>
      </c>
      <c r="B216" s="39"/>
      <c r="C216" s="21"/>
      <c r="D216" s="21"/>
      <c r="E216" s="21"/>
      <c r="F216" s="226"/>
      <c r="G216" s="29"/>
      <c r="H216" s="42"/>
      <c r="I216" s="29"/>
      <c r="J216" s="21"/>
      <c r="K216" s="29"/>
      <c r="L216" s="29"/>
      <c r="M216" s="29"/>
      <c r="N216" s="21"/>
      <c r="O216" s="29" t="s">
        <v>74</v>
      </c>
      <c r="P216" s="29" t="s">
        <v>792</v>
      </c>
      <c r="Q216" s="29"/>
      <c r="R216" s="29" t="s">
        <v>793</v>
      </c>
      <c r="S216" s="171"/>
      <c r="V216" s="21"/>
      <c r="Z216" s="194"/>
      <c r="AA216" s="167">
        <f>Table258[[#This Row],[buildPower]]/2</f>
        <v>0</v>
      </c>
    </row>
    <row r="217" spans="1:27" s="167" customFormat="1" x14ac:dyDescent="0.35">
      <c r="A217" s="44">
        <v>210</v>
      </c>
      <c r="B217" s="232"/>
      <c r="C217" s="233"/>
      <c r="D217" s="233"/>
      <c r="E217" s="233"/>
      <c r="F217" s="457"/>
      <c r="G217" s="29"/>
      <c r="H217" s="42"/>
      <c r="I217" s="29"/>
      <c r="J217" s="233"/>
      <c r="K217" s="29"/>
      <c r="L217" s="29"/>
      <c r="M217" s="29"/>
      <c r="N217" s="233"/>
      <c r="O217" s="57" t="s">
        <v>6102</v>
      </c>
      <c r="P217" s="29" t="s">
        <v>6070</v>
      </c>
      <c r="Q217" s="57"/>
      <c r="R217" s="29" t="s">
        <v>6067</v>
      </c>
      <c r="S217" s="29"/>
      <c r="T217" s="29"/>
      <c r="U217" s="29"/>
      <c r="V217" s="233"/>
      <c r="Z217" s="194"/>
      <c r="AA217" s="167">
        <f>Table258[[#This Row],[buildPower]]/2</f>
        <v>0</v>
      </c>
    </row>
    <row r="218" spans="1:27" s="167" customFormat="1" x14ac:dyDescent="0.35">
      <c r="A218" s="44">
        <v>211</v>
      </c>
      <c r="B218" s="232"/>
      <c r="C218" s="233"/>
      <c r="D218" s="233"/>
      <c r="E218" s="233"/>
      <c r="F218" s="457"/>
      <c r="G218" s="29"/>
      <c r="H218" s="42"/>
      <c r="I218" s="29"/>
      <c r="J218" s="233"/>
      <c r="K218" s="29"/>
      <c r="L218" s="29"/>
      <c r="M218" s="29"/>
      <c r="N218" s="233"/>
      <c r="O218" s="56" t="s">
        <v>6103</v>
      </c>
      <c r="P218" s="29" t="s">
        <v>6071</v>
      </c>
      <c r="Q218" s="56"/>
      <c r="R218" s="56"/>
      <c r="S218" s="29"/>
      <c r="T218" s="29"/>
      <c r="U218" s="29"/>
      <c r="V218" s="233"/>
      <c r="Z218" s="243"/>
      <c r="AA218" s="167">
        <f>Table258[[#This Row],[buildPower]]/2</f>
        <v>0</v>
      </c>
    </row>
    <row r="219" spans="1:27" s="167" customFormat="1" x14ac:dyDescent="0.35">
      <c r="A219" s="44">
        <v>212</v>
      </c>
      <c r="B219" s="232"/>
      <c r="C219" s="233"/>
      <c r="D219" s="233"/>
      <c r="E219" s="233"/>
      <c r="F219" s="457"/>
      <c r="G219" s="29"/>
      <c r="H219" s="42"/>
      <c r="I219" s="29"/>
      <c r="J219" s="233"/>
      <c r="K219" s="29"/>
      <c r="L219" s="29"/>
      <c r="M219" s="29"/>
      <c r="N219" s="233"/>
      <c r="O219" s="92" t="s">
        <v>6104</v>
      </c>
      <c r="P219" s="29" t="s">
        <v>6072</v>
      </c>
      <c r="Q219" s="92"/>
      <c r="R219" s="29" t="s">
        <v>6068</v>
      </c>
      <c r="S219" s="29"/>
      <c r="T219" s="29"/>
      <c r="U219" s="29"/>
      <c r="V219" s="233"/>
      <c r="Z219" s="243"/>
      <c r="AA219" s="167">
        <f>Table258[[#This Row],[buildPower]]/2</f>
        <v>0</v>
      </c>
    </row>
    <row r="220" spans="1:27" s="167" customFormat="1" x14ac:dyDescent="0.35">
      <c r="A220" s="44">
        <v>213</v>
      </c>
      <c r="B220" s="232"/>
      <c r="C220" s="233"/>
      <c r="D220" s="233"/>
      <c r="E220" s="233"/>
      <c r="F220" s="457"/>
      <c r="G220" s="29"/>
      <c r="H220" s="42"/>
      <c r="I220" s="29"/>
      <c r="J220" s="233"/>
      <c r="K220" s="29"/>
      <c r="L220" s="29"/>
      <c r="M220" s="29"/>
      <c r="N220" s="233"/>
      <c r="O220" s="56" t="s">
        <v>6106</v>
      </c>
      <c r="P220" s="167" t="s">
        <v>6073</v>
      </c>
      <c r="Q220" s="56"/>
      <c r="R220" s="29" t="s">
        <v>6069</v>
      </c>
      <c r="S220" s="29"/>
      <c r="T220" s="29"/>
      <c r="U220" s="29"/>
      <c r="V220" s="233"/>
      <c r="Z220" s="243"/>
      <c r="AA220" s="167">
        <f>Table258[[#This Row],[buildPower]]/2</f>
        <v>0</v>
      </c>
    </row>
    <row r="221" spans="1:27" s="167" customFormat="1" x14ac:dyDescent="0.35">
      <c r="A221" s="44">
        <v>214</v>
      </c>
      <c r="B221" s="39"/>
      <c r="C221" s="21"/>
      <c r="D221" s="21"/>
      <c r="E221" s="21"/>
      <c r="F221" s="226"/>
      <c r="H221" s="21"/>
      <c r="J221" s="21"/>
      <c r="N221" s="21"/>
      <c r="O221" s="29" t="s">
        <v>68</v>
      </c>
      <c r="P221" s="29" t="s">
        <v>794</v>
      </c>
      <c r="Q221" s="29"/>
      <c r="R221" s="29" t="s">
        <v>795</v>
      </c>
      <c r="S221" s="171"/>
      <c r="T221" s="29" t="s">
        <v>3</v>
      </c>
      <c r="U221" s="29">
        <v>1</v>
      </c>
      <c r="V221" s="21">
        <v>2755</v>
      </c>
      <c r="Z221" s="243"/>
      <c r="AA221" s="167">
        <f>Table258[[#This Row],[buildPower]]/2</f>
        <v>0</v>
      </c>
    </row>
    <row r="222" spans="1:27" x14ac:dyDescent="0.35">
      <c r="A222" s="44">
        <v>215</v>
      </c>
      <c r="B222" s="39" t="s">
        <v>17</v>
      </c>
      <c r="C222" s="21">
        <v>22</v>
      </c>
      <c r="D222" s="21">
        <v>30</v>
      </c>
      <c r="E222" s="21">
        <v>575</v>
      </c>
      <c r="F222" s="226">
        <v>75</v>
      </c>
      <c r="G222" s="29" t="s">
        <v>708</v>
      </c>
      <c r="H222" s="42">
        <v>1</v>
      </c>
      <c r="I222" s="29"/>
      <c r="J222" s="21">
        <v>200</v>
      </c>
      <c r="K222" s="29" t="s">
        <v>17</v>
      </c>
      <c r="L222" s="29" t="s">
        <v>798</v>
      </c>
      <c r="M222" s="29" t="s">
        <v>799</v>
      </c>
      <c r="N222" s="21">
        <v>11600</v>
      </c>
      <c r="O222" s="29" t="s">
        <v>80</v>
      </c>
      <c r="P222" s="29" t="s">
        <v>785</v>
      </c>
      <c r="Q222" s="29"/>
      <c r="R222" s="29" t="s">
        <v>786</v>
      </c>
      <c r="S222" s="171"/>
      <c r="T222" s="29"/>
      <c r="U222" s="42"/>
      <c r="V222" s="21"/>
      <c r="Z222" s="194">
        <v>4200</v>
      </c>
      <c r="AA222" s="167">
        <f>Table258[[#This Row],[buildPower]]/2</f>
        <v>37.5</v>
      </c>
    </row>
    <row r="223" spans="1:27" x14ac:dyDescent="0.35">
      <c r="A223" s="44">
        <v>216</v>
      </c>
      <c r="B223" s="39"/>
      <c r="C223" s="21"/>
      <c r="D223" s="21"/>
      <c r="E223" s="21"/>
      <c r="F223" s="226"/>
      <c r="G223" s="167"/>
      <c r="H223" s="21"/>
      <c r="I223" s="167"/>
      <c r="J223" s="21"/>
      <c r="K223" s="167"/>
      <c r="L223" s="167"/>
      <c r="M223" s="167"/>
      <c r="N223" s="21"/>
      <c r="O223" s="167" t="s">
        <v>713</v>
      </c>
      <c r="P223" s="167" t="s">
        <v>787</v>
      </c>
      <c r="Q223" s="167" t="s">
        <v>788</v>
      </c>
      <c r="R223" s="167"/>
      <c r="S223" s="92" t="s">
        <v>771</v>
      </c>
      <c r="T223" s="29"/>
      <c r="U223" s="29"/>
      <c r="V223" s="21"/>
      <c r="Z223" s="194"/>
      <c r="AA223" s="167">
        <f>Table258[[#This Row],[buildPower]]/2</f>
        <v>0</v>
      </c>
    </row>
    <row r="224" spans="1:27" x14ac:dyDescent="0.35">
      <c r="A224" s="44">
        <v>217</v>
      </c>
      <c r="B224" s="39"/>
      <c r="C224" s="21"/>
      <c r="D224" s="21"/>
      <c r="E224" s="21"/>
      <c r="F224" s="226"/>
      <c r="G224" s="167"/>
      <c r="H224" s="21"/>
      <c r="I224" s="167"/>
      <c r="J224" s="21"/>
      <c r="K224" s="167"/>
      <c r="L224" s="167"/>
      <c r="M224" s="167"/>
      <c r="N224" s="21"/>
      <c r="O224" s="167" t="s">
        <v>85</v>
      </c>
      <c r="P224" s="167" t="s">
        <v>86</v>
      </c>
      <c r="Q224" s="167"/>
      <c r="R224" s="167"/>
      <c r="S224" s="171"/>
      <c r="T224" s="29"/>
      <c r="U224" s="29"/>
      <c r="V224" s="21"/>
      <c r="Z224" s="194"/>
      <c r="AA224" s="167">
        <f>Table258[[#This Row],[buildPower]]/2</f>
        <v>0</v>
      </c>
    </row>
    <row r="225" spans="1:27" x14ac:dyDescent="0.35">
      <c r="A225" s="44">
        <v>218</v>
      </c>
      <c r="B225" s="39"/>
      <c r="C225" s="21"/>
      <c r="D225" s="21"/>
      <c r="E225" s="21"/>
      <c r="F225" s="226"/>
      <c r="G225" s="167"/>
      <c r="H225" s="21"/>
      <c r="I225" s="167"/>
      <c r="J225" s="21"/>
      <c r="K225" s="167"/>
      <c r="L225" s="167"/>
      <c r="M225" s="167"/>
      <c r="N225" s="21"/>
      <c r="O225" s="167" t="s">
        <v>71</v>
      </c>
      <c r="P225" s="167" t="s">
        <v>789</v>
      </c>
      <c r="Q225" s="167" t="s">
        <v>16</v>
      </c>
      <c r="R225" s="167" t="s">
        <v>790</v>
      </c>
      <c r="S225" s="171"/>
      <c r="T225" s="29"/>
      <c r="U225" s="29"/>
      <c r="V225" s="21"/>
      <c r="Z225" s="194"/>
      <c r="AA225" s="167">
        <f>Table258[[#This Row],[buildPower]]/2</f>
        <v>0</v>
      </c>
    </row>
    <row r="226" spans="1:27" x14ac:dyDescent="0.35">
      <c r="A226" s="44">
        <v>219</v>
      </c>
      <c r="B226" s="39"/>
      <c r="C226" s="21"/>
      <c r="D226" s="21"/>
      <c r="E226" s="21"/>
      <c r="F226" s="226"/>
      <c r="G226" s="29"/>
      <c r="H226" s="42"/>
      <c r="I226" s="29"/>
      <c r="J226" s="21"/>
      <c r="K226" s="29"/>
      <c r="L226" s="29"/>
      <c r="M226" s="29"/>
      <c r="N226" s="21"/>
      <c r="O226" s="29" t="s">
        <v>77</v>
      </c>
      <c r="P226" s="29" t="s">
        <v>791</v>
      </c>
      <c r="Q226" s="29"/>
      <c r="R226" s="29"/>
      <c r="S226" s="171"/>
      <c r="T226" s="167"/>
      <c r="U226" s="167"/>
      <c r="V226" s="21"/>
      <c r="Z226" s="194"/>
      <c r="AA226" s="167">
        <f>Table258[[#This Row],[buildPower]]/2</f>
        <v>0</v>
      </c>
    </row>
    <row r="227" spans="1:27" x14ac:dyDescent="0.35">
      <c r="A227" s="44">
        <v>220</v>
      </c>
      <c r="B227" s="39"/>
      <c r="C227" s="21"/>
      <c r="D227" s="21"/>
      <c r="E227" s="21"/>
      <c r="F227" s="226"/>
      <c r="G227" s="167"/>
      <c r="H227" s="21"/>
      <c r="I227" s="167"/>
      <c r="J227" s="21"/>
      <c r="K227" s="167"/>
      <c r="L227" s="167"/>
      <c r="M227" s="167"/>
      <c r="N227" s="21"/>
      <c r="O227" s="29" t="s">
        <v>74</v>
      </c>
      <c r="P227" s="29" t="s">
        <v>792</v>
      </c>
      <c r="Q227" s="29"/>
      <c r="R227" s="29" t="s">
        <v>793</v>
      </c>
      <c r="S227" s="171"/>
      <c r="T227" s="29"/>
      <c r="U227" s="29"/>
      <c r="V227" s="21"/>
      <c r="Z227" s="194"/>
      <c r="AA227" s="167">
        <f>Table258[[#This Row],[buildPower]]/2</f>
        <v>0</v>
      </c>
    </row>
    <row r="228" spans="1:27" s="167" customFormat="1" x14ac:dyDescent="0.35">
      <c r="A228" s="44">
        <v>221</v>
      </c>
      <c r="B228" s="232"/>
      <c r="C228" s="233"/>
      <c r="D228" s="233"/>
      <c r="E228" s="233"/>
      <c r="F228" s="457"/>
      <c r="G228" s="29"/>
      <c r="H228" s="42"/>
      <c r="I228" s="29"/>
      <c r="J228" s="233"/>
      <c r="K228" s="29"/>
      <c r="L228" s="29"/>
      <c r="M228" s="29"/>
      <c r="N228" s="233"/>
      <c r="O228" s="57" t="s">
        <v>6102</v>
      </c>
      <c r="P228" s="29" t="s">
        <v>6070</v>
      </c>
      <c r="Q228" s="57"/>
      <c r="R228" s="29" t="s">
        <v>6067</v>
      </c>
      <c r="S228" s="29"/>
      <c r="T228" s="29"/>
      <c r="U228" s="29"/>
      <c r="V228" s="233"/>
      <c r="Z228" s="194"/>
      <c r="AA228" s="167">
        <f>Table258[[#This Row],[buildPower]]/2</f>
        <v>0</v>
      </c>
    </row>
    <row r="229" spans="1:27" s="167" customFormat="1" x14ac:dyDescent="0.35">
      <c r="A229" s="44">
        <v>222</v>
      </c>
      <c r="B229" s="232"/>
      <c r="C229" s="233"/>
      <c r="D229" s="233"/>
      <c r="E229" s="233"/>
      <c r="F229" s="457"/>
      <c r="G229" s="29"/>
      <c r="H229" s="42"/>
      <c r="I229" s="29"/>
      <c r="J229" s="233"/>
      <c r="K229" s="29"/>
      <c r="L229" s="29"/>
      <c r="M229" s="29"/>
      <c r="N229" s="233"/>
      <c r="O229" s="56" t="s">
        <v>6103</v>
      </c>
      <c r="P229" s="29" t="s">
        <v>6071</v>
      </c>
      <c r="Q229" s="56"/>
      <c r="R229" s="56"/>
      <c r="S229" s="29"/>
      <c r="T229" s="29"/>
      <c r="U229" s="29"/>
      <c r="V229" s="233"/>
      <c r="Z229" s="243"/>
      <c r="AA229" s="167">
        <f>Table258[[#This Row],[buildPower]]/2</f>
        <v>0</v>
      </c>
    </row>
    <row r="230" spans="1:27" s="167" customFormat="1" x14ac:dyDescent="0.35">
      <c r="A230" s="44">
        <v>223</v>
      </c>
      <c r="B230" s="232"/>
      <c r="C230" s="233"/>
      <c r="D230" s="233"/>
      <c r="E230" s="233"/>
      <c r="F230" s="457"/>
      <c r="G230" s="29"/>
      <c r="H230" s="42"/>
      <c r="I230" s="29"/>
      <c r="J230" s="233"/>
      <c r="K230" s="29"/>
      <c r="L230" s="29"/>
      <c r="M230" s="29"/>
      <c r="N230" s="233"/>
      <c r="O230" s="92" t="s">
        <v>6104</v>
      </c>
      <c r="P230" s="29" t="s">
        <v>6072</v>
      </c>
      <c r="Q230" s="92"/>
      <c r="R230" s="29" t="s">
        <v>6068</v>
      </c>
      <c r="S230" s="29"/>
      <c r="T230" s="29"/>
      <c r="U230" s="29"/>
      <c r="V230" s="233"/>
      <c r="Z230" s="243"/>
      <c r="AA230" s="167">
        <f>Table258[[#This Row],[buildPower]]/2</f>
        <v>0</v>
      </c>
    </row>
    <row r="231" spans="1:27" s="167" customFormat="1" x14ac:dyDescent="0.35">
      <c r="A231" s="44">
        <v>224</v>
      </c>
      <c r="B231" s="232"/>
      <c r="C231" s="233"/>
      <c r="D231" s="233"/>
      <c r="E231" s="233"/>
      <c r="F231" s="457"/>
      <c r="G231" s="29"/>
      <c r="H231" s="42"/>
      <c r="I231" s="29"/>
      <c r="J231" s="233"/>
      <c r="K231" s="29"/>
      <c r="L231" s="29"/>
      <c r="M231" s="29"/>
      <c r="N231" s="233"/>
      <c r="O231" s="56" t="s">
        <v>6106</v>
      </c>
      <c r="P231" s="29" t="s">
        <v>6073</v>
      </c>
      <c r="Q231" s="56"/>
      <c r="R231" s="29" t="s">
        <v>6069</v>
      </c>
      <c r="S231" s="29"/>
      <c r="T231" s="29"/>
      <c r="U231" s="29"/>
      <c r="V231" s="233"/>
      <c r="Z231" s="243"/>
      <c r="AA231" s="167">
        <f>Table258[[#This Row],[buildPower]]/2</f>
        <v>0</v>
      </c>
    </row>
    <row r="232" spans="1:27" x14ac:dyDescent="0.35">
      <c r="A232" s="44">
        <v>225</v>
      </c>
      <c r="B232" s="39"/>
      <c r="C232" s="21"/>
      <c r="D232" s="21"/>
      <c r="E232" s="21"/>
      <c r="F232" s="226"/>
      <c r="G232" s="167"/>
      <c r="H232" s="21"/>
      <c r="I232" s="167"/>
      <c r="J232" s="21"/>
      <c r="K232" s="167"/>
      <c r="L232" s="167"/>
      <c r="M232" s="167"/>
      <c r="N232" s="21"/>
      <c r="O232" s="29" t="s">
        <v>68</v>
      </c>
      <c r="P232" s="29" t="s">
        <v>794</v>
      </c>
      <c r="Q232" s="29"/>
      <c r="R232" s="29" t="s">
        <v>795</v>
      </c>
      <c r="S232" s="171"/>
      <c r="T232" s="29" t="s">
        <v>3</v>
      </c>
      <c r="U232" s="29">
        <v>1</v>
      </c>
      <c r="V232" s="21">
        <v>4200</v>
      </c>
      <c r="Z232" s="243"/>
      <c r="AA232" s="167">
        <f>Table258[[#This Row],[buildPower]]/2</f>
        <v>0</v>
      </c>
    </row>
    <row r="233" spans="1:27" x14ac:dyDescent="0.35">
      <c r="A233" s="44">
        <v>226</v>
      </c>
      <c r="B233" s="39" t="s">
        <v>15</v>
      </c>
      <c r="C233" s="21">
        <v>14</v>
      </c>
      <c r="D233" s="21">
        <v>12</v>
      </c>
      <c r="E233" s="175">
        <v>250</v>
      </c>
      <c r="F233" s="455">
        <v>29</v>
      </c>
      <c r="G233" s="29" t="s">
        <v>708</v>
      </c>
      <c r="H233" s="42">
        <v>1</v>
      </c>
      <c r="I233" s="29"/>
      <c r="J233" s="21">
        <v>125</v>
      </c>
      <c r="K233" s="29" t="s">
        <v>15</v>
      </c>
      <c r="L233" s="29" t="s">
        <v>800</v>
      </c>
      <c r="M233" s="29" t="s">
        <v>801</v>
      </c>
      <c r="N233" s="21">
        <v>6300</v>
      </c>
      <c r="O233" s="29" t="s">
        <v>80</v>
      </c>
      <c r="P233" s="29" t="s">
        <v>785</v>
      </c>
      <c r="Q233" s="29"/>
      <c r="R233" s="29" t="s">
        <v>786</v>
      </c>
      <c r="S233" s="171"/>
      <c r="T233" s="29"/>
      <c r="U233" s="42"/>
      <c r="V233" s="21"/>
      <c r="Z233" s="194">
        <v>1800</v>
      </c>
      <c r="AA233" s="167">
        <f>Table258[[#This Row],[buildPower]]/2</f>
        <v>14.5</v>
      </c>
    </row>
    <row r="234" spans="1:27" x14ac:dyDescent="0.35">
      <c r="A234" s="44">
        <v>227</v>
      </c>
      <c r="B234" s="39"/>
      <c r="C234" s="21"/>
      <c r="D234" s="21"/>
      <c r="E234" s="21"/>
      <c r="F234" s="226"/>
      <c r="G234" s="29"/>
      <c r="H234" s="42"/>
      <c r="I234" s="29"/>
      <c r="J234" s="21"/>
      <c r="K234" s="29"/>
      <c r="L234" s="29"/>
      <c r="M234" s="29"/>
      <c r="N234" s="21"/>
      <c r="O234" s="29" t="s">
        <v>713</v>
      </c>
      <c r="P234" s="29" t="s">
        <v>787</v>
      </c>
      <c r="Q234" s="29" t="s">
        <v>788</v>
      </c>
      <c r="R234" s="29"/>
      <c r="S234" s="94" t="s">
        <v>771</v>
      </c>
      <c r="T234" s="167"/>
      <c r="U234" s="167"/>
      <c r="V234" s="21"/>
      <c r="Z234" s="195"/>
      <c r="AA234" s="167">
        <f>Table258[[#This Row],[buildPower]]/2</f>
        <v>0</v>
      </c>
    </row>
    <row r="235" spans="1:27" x14ac:dyDescent="0.35">
      <c r="A235" s="44">
        <v>228</v>
      </c>
      <c r="B235" s="39"/>
      <c r="C235" s="21"/>
      <c r="D235" s="21"/>
      <c r="E235" s="21"/>
      <c r="F235" s="226"/>
      <c r="G235" s="167"/>
      <c r="H235" s="21"/>
      <c r="I235" s="167"/>
      <c r="J235" s="21"/>
      <c r="K235" s="167"/>
      <c r="L235" s="29"/>
      <c r="M235" s="167"/>
      <c r="N235" s="21"/>
      <c r="O235" s="167" t="s">
        <v>85</v>
      </c>
      <c r="P235" s="167" t="s">
        <v>86</v>
      </c>
      <c r="Q235" s="167"/>
      <c r="R235" s="29"/>
      <c r="S235" s="171"/>
      <c r="T235" s="167"/>
      <c r="U235" s="167"/>
      <c r="V235" s="21"/>
      <c r="Z235" s="194"/>
      <c r="AA235" s="167">
        <f>Table258[[#This Row],[buildPower]]/2</f>
        <v>0</v>
      </c>
    </row>
    <row r="236" spans="1:27" x14ac:dyDescent="0.35">
      <c r="A236" s="44">
        <v>229</v>
      </c>
      <c r="B236" s="39"/>
      <c r="C236" s="21"/>
      <c r="D236" s="21"/>
      <c r="E236" s="21"/>
      <c r="F236" s="226"/>
      <c r="G236" s="29"/>
      <c r="H236" s="42"/>
      <c r="I236" s="29"/>
      <c r="J236" s="21"/>
      <c r="K236" s="29"/>
      <c r="L236" s="29"/>
      <c r="M236" s="29"/>
      <c r="N236" s="21"/>
      <c r="O236" s="29" t="s">
        <v>71</v>
      </c>
      <c r="P236" s="29" t="s">
        <v>789</v>
      </c>
      <c r="Q236" s="29" t="s">
        <v>16</v>
      </c>
      <c r="R236" s="29" t="s">
        <v>790</v>
      </c>
      <c r="S236" s="171"/>
      <c r="T236" s="29"/>
      <c r="U236" s="29"/>
      <c r="V236" s="21"/>
      <c r="Z236" s="194"/>
      <c r="AA236" s="167">
        <f>Table258[[#This Row],[buildPower]]/2</f>
        <v>0</v>
      </c>
    </row>
    <row r="237" spans="1:27" x14ac:dyDescent="0.35">
      <c r="A237" s="44">
        <v>230</v>
      </c>
      <c r="B237" s="39"/>
      <c r="C237" s="21"/>
      <c r="D237" s="21"/>
      <c r="E237" s="21"/>
      <c r="F237" s="226"/>
      <c r="G237" s="167"/>
      <c r="H237" s="21"/>
      <c r="I237" s="167"/>
      <c r="J237" s="21"/>
      <c r="K237" s="167"/>
      <c r="L237" s="29"/>
      <c r="M237" s="167"/>
      <c r="N237" s="21"/>
      <c r="O237" s="167" t="s">
        <v>77</v>
      </c>
      <c r="P237" s="167" t="s">
        <v>791</v>
      </c>
      <c r="Q237" s="167"/>
      <c r="R237" s="29"/>
      <c r="S237" s="171"/>
      <c r="T237" s="167"/>
      <c r="U237" s="167"/>
      <c r="V237" s="21"/>
      <c r="Z237" s="194"/>
      <c r="AA237" s="167">
        <f>Table258[[#This Row],[buildPower]]/2</f>
        <v>0</v>
      </c>
    </row>
    <row r="238" spans="1:27" x14ac:dyDescent="0.35">
      <c r="A238" s="44">
        <v>231</v>
      </c>
      <c r="B238" s="39"/>
      <c r="C238" s="21"/>
      <c r="D238" s="21"/>
      <c r="E238" s="21"/>
      <c r="F238" s="226"/>
      <c r="G238" s="29"/>
      <c r="H238" s="42"/>
      <c r="I238" s="29"/>
      <c r="J238" s="21"/>
      <c r="K238" s="29"/>
      <c r="L238" s="29"/>
      <c r="M238" s="29"/>
      <c r="N238" s="21"/>
      <c r="O238" s="29" t="s">
        <v>74</v>
      </c>
      <c r="P238" s="29" t="s">
        <v>792</v>
      </c>
      <c r="Q238" s="29"/>
      <c r="R238" s="29" t="s">
        <v>793</v>
      </c>
      <c r="S238" s="171"/>
      <c r="T238" s="167"/>
      <c r="U238" s="167"/>
      <c r="V238" s="21"/>
      <c r="Z238" s="194"/>
      <c r="AA238" s="167">
        <f>Table258[[#This Row],[buildPower]]/2</f>
        <v>0</v>
      </c>
    </row>
    <row r="239" spans="1:27" s="167" customFormat="1" x14ac:dyDescent="0.35">
      <c r="A239" s="44">
        <v>232</v>
      </c>
      <c r="B239" s="232"/>
      <c r="C239" s="233"/>
      <c r="D239" s="233"/>
      <c r="E239" s="233"/>
      <c r="F239" s="457"/>
      <c r="G239" s="29"/>
      <c r="H239" s="42"/>
      <c r="I239" s="29"/>
      <c r="J239" s="233"/>
      <c r="K239" s="29"/>
      <c r="L239" s="29"/>
      <c r="M239" s="29"/>
      <c r="N239" s="233"/>
      <c r="O239" s="57" t="s">
        <v>6102</v>
      </c>
      <c r="P239" s="29" t="s">
        <v>6070</v>
      </c>
      <c r="Q239" s="57"/>
      <c r="R239" s="29" t="s">
        <v>6067</v>
      </c>
      <c r="S239" s="29"/>
      <c r="T239" s="29"/>
      <c r="U239" s="29"/>
      <c r="V239" s="233"/>
      <c r="Z239" s="194"/>
      <c r="AA239" s="167">
        <f>Table258[[#This Row],[buildPower]]/2</f>
        <v>0</v>
      </c>
    </row>
    <row r="240" spans="1:27" s="167" customFormat="1" x14ac:dyDescent="0.35">
      <c r="A240" s="44">
        <v>233</v>
      </c>
      <c r="B240" s="232"/>
      <c r="C240" s="233"/>
      <c r="D240" s="233"/>
      <c r="E240" s="233"/>
      <c r="F240" s="457"/>
      <c r="G240" s="29"/>
      <c r="H240" s="42"/>
      <c r="I240" s="29"/>
      <c r="J240" s="233"/>
      <c r="K240" s="29"/>
      <c r="L240" s="29"/>
      <c r="M240" s="29"/>
      <c r="N240" s="233"/>
      <c r="O240" s="56" t="s">
        <v>6103</v>
      </c>
      <c r="P240" s="29" t="s">
        <v>6071</v>
      </c>
      <c r="Q240" s="56"/>
      <c r="R240" s="56"/>
      <c r="S240" s="29"/>
      <c r="T240" s="29"/>
      <c r="U240" s="29"/>
      <c r="V240" s="233"/>
      <c r="Z240" s="243"/>
      <c r="AA240" s="167">
        <f>Table258[[#This Row],[buildPower]]/2</f>
        <v>0</v>
      </c>
    </row>
    <row r="241" spans="1:27" s="167" customFormat="1" x14ac:dyDescent="0.35">
      <c r="A241" s="44">
        <v>234</v>
      </c>
      <c r="B241" s="232"/>
      <c r="C241" s="233"/>
      <c r="D241" s="233"/>
      <c r="E241" s="233"/>
      <c r="F241" s="457"/>
      <c r="G241" s="29"/>
      <c r="H241" s="42"/>
      <c r="I241" s="29"/>
      <c r="J241" s="233"/>
      <c r="K241" s="29"/>
      <c r="L241" s="29"/>
      <c r="M241" s="29"/>
      <c r="N241" s="233"/>
      <c r="O241" s="92" t="s">
        <v>6104</v>
      </c>
      <c r="P241" s="29" t="s">
        <v>6072</v>
      </c>
      <c r="Q241" s="92"/>
      <c r="R241" s="29" t="s">
        <v>6068</v>
      </c>
      <c r="S241" s="29"/>
      <c r="T241" s="29"/>
      <c r="U241" s="29"/>
      <c r="V241" s="233"/>
      <c r="Z241" s="243"/>
      <c r="AA241" s="167">
        <f>Table258[[#This Row],[buildPower]]/2</f>
        <v>0</v>
      </c>
    </row>
    <row r="242" spans="1:27" s="167" customFormat="1" x14ac:dyDescent="0.35">
      <c r="A242" s="44">
        <v>235</v>
      </c>
      <c r="B242" s="232"/>
      <c r="C242" s="233"/>
      <c r="D242" s="233"/>
      <c r="E242" s="233"/>
      <c r="F242" s="457"/>
      <c r="G242" s="29"/>
      <c r="H242" s="42"/>
      <c r="I242" s="29"/>
      <c r="J242" s="233"/>
      <c r="K242" s="29"/>
      <c r="L242" s="29"/>
      <c r="M242" s="29"/>
      <c r="N242" s="233"/>
      <c r="O242" s="56" t="s">
        <v>6106</v>
      </c>
      <c r="P242" s="29" t="s">
        <v>6073</v>
      </c>
      <c r="Q242" s="56"/>
      <c r="R242" s="29" t="s">
        <v>6069</v>
      </c>
      <c r="S242" s="29"/>
      <c r="T242" s="29"/>
      <c r="U242" s="29"/>
      <c r="V242" s="233"/>
      <c r="Z242" s="243"/>
      <c r="AA242" s="167">
        <f>Table258[[#This Row],[buildPower]]/2</f>
        <v>0</v>
      </c>
    </row>
    <row r="243" spans="1:27" x14ac:dyDescent="0.35">
      <c r="A243" s="44">
        <v>236</v>
      </c>
      <c r="B243" s="39"/>
      <c r="C243" s="21"/>
      <c r="D243" s="21"/>
      <c r="E243" s="21"/>
      <c r="F243" s="226"/>
      <c r="G243" s="167"/>
      <c r="H243" s="21"/>
      <c r="I243" s="167"/>
      <c r="J243" s="21"/>
      <c r="K243" s="167"/>
      <c r="L243" s="167"/>
      <c r="M243" s="167"/>
      <c r="N243" s="21"/>
      <c r="O243" s="29" t="s">
        <v>68</v>
      </c>
      <c r="P243" s="29" t="s">
        <v>794</v>
      </c>
      <c r="Q243" s="29"/>
      <c r="R243" s="29" t="s">
        <v>795</v>
      </c>
      <c r="S243" s="171"/>
      <c r="T243" s="29" t="s">
        <v>3</v>
      </c>
      <c r="U243" s="29">
        <v>1</v>
      </c>
      <c r="V243" s="21">
        <v>1800</v>
      </c>
      <c r="Z243" s="243"/>
      <c r="AA243" s="167">
        <f>Table258[[#This Row],[buildPower]]/2</f>
        <v>0</v>
      </c>
    </row>
    <row r="244" spans="1:27" s="167" customFormat="1" x14ac:dyDescent="0.35">
      <c r="A244" s="44">
        <v>237</v>
      </c>
      <c r="B244" s="39" t="s">
        <v>6065</v>
      </c>
      <c r="C244" s="21">
        <v>16</v>
      </c>
      <c r="D244" s="21">
        <v>14</v>
      </c>
      <c r="E244" s="175">
        <f>E233*0.9</f>
        <v>225</v>
      </c>
      <c r="F244" s="226">
        <v>39</v>
      </c>
      <c r="G244" s="29" t="s">
        <v>708</v>
      </c>
      <c r="H244" s="42">
        <v>1</v>
      </c>
      <c r="I244" s="29"/>
      <c r="J244" s="21">
        <f>J233*1.1</f>
        <v>137.5</v>
      </c>
      <c r="K244" s="29" t="s">
        <v>6065</v>
      </c>
      <c r="L244" s="29" t="s">
        <v>6066</v>
      </c>
      <c r="M244" s="29" t="s">
        <v>6110</v>
      </c>
      <c r="N244" s="21">
        <v>6300</v>
      </c>
      <c r="O244" s="29" t="s">
        <v>80</v>
      </c>
      <c r="P244" s="29" t="s">
        <v>785</v>
      </c>
      <c r="Q244" s="29"/>
      <c r="R244" s="29" t="s">
        <v>786</v>
      </c>
      <c r="S244" s="171"/>
      <c r="T244" s="29"/>
      <c r="U244" s="42"/>
      <c r="V244" s="21"/>
      <c r="Z244" s="194">
        <v>1660</v>
      </c>
      <c r="AA244" s="167">
        <f>Table258[[#This Row],[buildPower]]/2</f>
        <v>19.5</v>
      </c>
    </row>
    <row r="245" spans="1:27" s="167" customFormat="1" x14ac:dyDescent="0.35">
      <c r="A245" s="44">
        <v>238</v>
      </c>
      <c r="B245" s="39"/>
      <c r="C245" s="21"/>
      <c r="D245" s="21"/>
      <c r="E245" s="21"/>
      <c r="F245" s="226"/>
      <c r="G245" s="29"/>
      <c r="H245" s="42"/>
      <c r="I245" s="29"/>
      <c r="J245" s="21"/>
      <c r="K245" s="29"/>
      <c r="L245" s="29"/>
      <c r="M245" s="29"/>
      <c r="N245" s="21"/>
      <c r="O245" s="29" t="s">
        <v>713</v>
      </c>
      <c r="P245" s="29" t="s">
        <v>787</v>
      </c>
      <c r="Q245" s="29" t="s">
        <v>788</v>
      </c>
      <c r="R245" s="29"/>
      <c r="S245" s="94" t="s">
        <v>771</v>
      </c>
      <c r="V245" s="21"/>
      <c r="Z245" s="194"/>
      <c r="AA245" s="167">
        <f>Table258[[#This Row],[buildPower]]/2</f>
        <v>0</v>
      </c>
    </row>
    <row r="246" spans="1:27" s="167" customFormat="1" x14ac:dyDescent="0.35">
      <c r="A246" s="44">
        <v>239</v>
      </c>
      <c r="B246" s="39"/>
      <c r="C246" s="21"/>
      <c r="D246" s="21"/>
      <c r="E246" s="21"/>
      <c r="F246" s="226"/>
      <c r="H246" s="21"/>
      <c r="J246" s="21"/>
      <c r="N246" s="21"/>
      <c r="O246" s="167" t="s">
        <v>85</v>
      </c>
      <c r="P246" s="167" t="s">
        <v>86</v>
      </c>
      <c r="S246" s="171"/>
      <c r="V246" s="21"/>
      <c r="Z246" s="194"/>
      <c r="AA246" s="167">
        <f>Table258[[#This Row],[buildPower]]/2</f>
        <v>0</v>
      </c>
    </row>
    <row r="247" spans="1:27" s="167" customFormat="1" x14ac:dyDescent="0.35">
      <c r="A247" s="44">
        <v>240</v>
      </c>
      <c r="B247" s="39"/>
      <c r="C247" s="21"/>
      <c r="D247" s="21"/>
      <c r="E247" s="21"/>
      <c r="F247" s="226"/>
      <c r="G247" s="29"/>
      <c r="H247" s="42"/>
      <c r="I247" s="29"/>
      <c r="J247" s="21"/>
      <c r="K247" s="29"/>
      <c r="L247" s="29"/>
      <c r="M247" s="29"/>
      <c r="N247" s="21"/>
      <c r="O247" s="29" t="s">
        <v>71</v>
      </c>
      <c r="P247" s="29" t="s">
        <v>789</v>
      </c>
      <c r="Q247" s="29" t="s">
        <v>16</v>
      </c>
      <c r="R247" s="29" t="s">
        <v>790</v>
      </c>
      <c r="S247" s="171"/>
      <c r="T247" s="29"/>
      <c r="U247" s="29"/>
      <c r="V247" s="21"/>
      <c r="Z247" s="194"/>
      <c r="AA247" s="167">
        <f>Table258[[#This Row],[buildPower]]/2</f>
        <v>0</v>
      </c>
    </row>
    <row r="248" spans="1:27" s="167" customFormat="1" x14ac:dyDescent="0.35">
      <c r="A248" s="44">
        <v>241</v>
      </c>
      <c r="B248" s="39"/>
      <c r="C248" s="21"/>
      <c r="D248" s="21"/>
      <c r="E248" s="21"/>
      <c r="F248" s="226"/>
      <c r="H248" s="21"/>
      <c r="J248" s="21"/>
      <c r="L248" s="29"/>
      <c r="N248" s="21"/>
      <c r="O248" s="167" t="s">
        <v>77</v>
      </c>
      <c r="P248" s="167" t="s">
        <v>791</v>
      </c>
      <c r="R248" s="29"/>
      <c r="S248" s="171"/>
      <c r="V248" s="21"/>
      <c r="Z248" s="194"/>
      <c r="AA248" s="167">
        <f>Table258[[#This Row],[buildPower]]/2</f>
        <v>0</v>
      </c>
    </row>
    <row r="249" spans="1:27" s="167" customFormat="1" x14ac:dyDescent="0.35">
      <c r="A249" s="44">
        <v>242</v>
      </c>
      <c r="B249" s="39"/>
      <c r="C249" s="21"/>
      <c r="D249" s="21"/>
      <c r="E249" s="21"/>
      <c r="F249" s="226"/>
      <c r="G249" s="29"/>
      <c r="H249" s="42"/>
      <c r="I249" s="29"/>
      <c r="J249" s="21"/>
      <c r="K249" s="29"/>
      <c r="L249" s="29"/>
      <c r="M249" s="29"/>
      <c r="N249" s="21"/>
      <c r="O249" s="29" t="s">
        <v>74</v>
      </c>
      <c r="P249" s="29" t="s">
        <v>792</v>
      </c>
      <c r="Q249" s="29"/>
      <c r="R249" s="29" t="s">
        <v>793</v>
      </c>
      <c r="S249" s="171"/>
      <c r="V249" s="21"/>
      <c r="Z249" s="194"/>
      <c r="AA249" s="167">
        <f>Table258[[#This Row],[buildPower]]/2</f>
        <v>0</v>
      </c>
    </row>
    <row r="250" spans="1:27" s="167" customFormat="1" x14ac:dyDescent="0.35">
      <c r="A250" s="44">
        <v>243</v>
      </c>
      <c r="B250" s="232"/>
      <c r="C250" s="233"/>
      <c r="D250" s="233"/>
      <c r="E250" s="233"/>
      <c r="F250" s="457"/>
      <c r="G250" s="29"/>
      <c r="H250" s="42"/>
      <c r="I250" s="29"/>
      <c r="J250" s="233"/>
      <c r="K250" s="29"/>
      <c r="L250" s="29"/>
      <c r="M250" s="29"/>
      <c r="N250" s="233"/>
      <c r="O250" s="57" t="s">
        <v>6102</v>
      </c>
      <c r="P250" s="29" t="s">
        <v>6070</v>
      </c>
      <c r="Q250" s="57"/>
      <c r="R250" s="29" t="s">
        <v>6067</v>
      </c>
      <c r="S250" s="29"/>
      <c r="T250" s="29"/>
      <c r="U250" s="29"/>
      <c r="V250" s="233"/>
      <c r="Z250" s="194"/>
      <c r="AA250" s="167">
        <f>Table258[[#This Row],[buildPower]]/2</f>
        <v>0</v>
      </c>
    </row>
    <row r="251" spans="1:27" s="167" customFormat="1" x14ac:dyDescent="0.35">
      <c r="A251" s="44">
        <v>244</v>
      </c>
      <c r="B251" s="232"/>
      <c r="C251" s="233"/>
      <c r="D251" s="233"/>
      <c r="E251" s="233"/>
      <c r="F251" s="457"/>
      <c r="G251" s="29"/>
      <c r="H251" s="42"/>
      <c r="I251" s="29"/>
      <c r="J251" s="233"/>
      <c r="K251" s="29"/>
      <c r="L251" s="29"/>
      <c r="M251" s="29"/>
      <c r="N251" s="233"/>
      <c r="O251" s="56" t="s">
        <v>6103</v>
      </c>
      <c r="P251" s="167" t="s">
        <v>6071</v>
      </c>
      <c r="Q251" s="56"/>
      <c r="R251" s="56"/>
      <c r="S251" s="29"/>
      <c r="T251" s="29"/>
      <c r="U251" s="29"/>
      <c r="V251" s="233"/>
      <c r="Z251" s="243"/>
      <c r="AA251" s="167">
        <f>Table258[[#This Row],[buildPower]]/2</f>
        <v>0</v>
      </c>
    </row>
    <row r="252" spans="1:27" s="167" customFormat="1" x14ac:dyDescent="0.35">
      <c r="A252" s="44">
        <v>245</v>
      </c>
      <c r="B252" s="232"/>
      <c r="C252" s="233"/>
      <c r="D252" s="233"/>
      <c r="E252" s="233"/>
      <c r="F252" s="457"/>
      <c r="G252" s="29"/>
      <c r="H252" s="42"/>
      <c r="I252" s="29"/>
      <c r="J252" s="233"/>
      <c r="K252" s="29"/>
      <c r="L252" s="29"/>
      <c r="M252" s="29"/>
      <c r="N252" s="233"/>
      <c r="O252" s="92" t="s">
        <v>6104</v>
      </c>
      <c r="P252" s="29" t="s">
        <v>6072</v>
      </c>
      <c r="Q252" s="92"/>
      <c r="R252" s="167" t="s">
        <v>6068</v>
      </c>
      <c r="S252" s="29"/>
      <c r="T252" s="29"/>
      <c r="U252" s="29"/>
      <c r="V252" s="233"/>
      <c r="Z252" s="243"/>
      <c r="AA252" s="167">
        <f>Table258[[#This Row],[buildPower]]/2</f>
        <v>0</v>
      </c>
    </row>
    <row r="253" spans="1:27" s="167" customFormat="1" x14ac:dyDescent="0.35">
      <c r="A253" s="44">
        <v>246</v>
      </c>
      <c r="B253" s="232"/>
      <c r="C253" s="233"/>
      <c r="D253" s="233"/>
      <c r="E253" s="233"/>
      <c r="F253" s="457"/>
      <c r="G253" s="29"/>
      <c r="H253" s="42"/>
      <c r="I253" s="29"/>
      <c r="J253" s="233"/>
      <c r="K253" s="29"/>
      <c r="L253" s="29"/>
      <c r="M253" s="29"/>
      <c r="N253" s="233"/>
      <c r="O253" s="56" t="s">
        <v>6106</v>
      </c>
      <c r="P253" s="167" t="s">
        <v>6073</v>
      </c>
      <c r="Q253" s="56"/>
      <c r="R253" s="29" t="s">
        <v>6069</v>
      </c>
      <c r="S253" s="29"/>
      <c r="T253" s="29"/>
      <c r="U253" s="29"/>
      <c r="V253" s="233"/>
      <c r="Z253" s="243"/>
      <c r="AA253" s="167">
        <f>Table258[[#This Row],[buildPower]]/2</f>
        <v>0</v>
      </c>
    </row>
    <row r="254" spans="1:27" s="167" customFormat="1" x14ac:dyDescent="0.35">
      <c r="A254" s="44">
        <v>247</v>
      </c>
      <c r="B254" s="39"/>
      <c r="C254" s="21"/>
      <c r="D254" s="21"/>
      <c r="E254" s="21"/>
      <c r="F254" s="226"/>
      <c r="H254" s="21"/>
      <c r="J254" s="21"/>
      <c r="N254" s="21"/>
      <c r="O254" s="29" t="s">
        <v>68</v>
      </c>
      <c r="P254" s="29" t="s">
        <v>794</v>
      </c>
      <c r="Q254" s="29"/>
      <c r="R254" s="29" t="s">
        <v>795</v>
      </c>
      <c r="S254" s="171"/>
      <c r="T254" s="29" t="s">
        <v>3</v>
      </c>
      <c r="U254" s="29">
        <v>1</v>
      </c>
      <c r="V254" s="21">
        <v>1660</v>
      </c>
      <c r="Z254" s="243"/>
      <c r="AA254" s="167">
        <f>Table258[[#This Row],[buildPower]]/2</f>
        <v>0</v>
      </c>
    </row>
    <row r="255" spans="1:27" x14ac:dyDescent="0.35">
      <c r="A255" s="44">
        <v>248</v>
      </c>
      <c r="B255" s="39" t="s">
        <v>13</v>
      </c>
      <c r="C255" s="21">
        <v>15</v>
      </c>
      <c r="D255" s="21">
        <v>22</v>
      </c>
      <c r="E255" s="21">
        <v>500</v>
      </c>
      <c r="F255" s="226">
        <v>60</v>
      </c>
      <c r="G255" s="29" t="s">
        <v>708</v>
      </c>
      <c r="H255" s="42">
        <v>1</v>
      </c>
      <c r="I255" s="29"/>
      <c r="J255" s="21">
        <v>300</v>
      </c>
      <c r="K255" s="29" t="s">
        <v>13</v>
      </c>
      <c r="L255" s="29" t="s">
        <v>802</v>
      </c>
      <c r="M255" s="29" t="s">
        <v>803</v>
      </c>
      <c r="N255" s="21">
        <v>13700</v>
      </c>
      <c r="O255" s="29" t="s">
        <v>80</v>
      </c>
      <c r="P255" s="29" t="s">
        <v>711</v>
      </c>
      <c r="Q255" s="29"/>
      <c r="R255" s="29" t="s">
        <v>712</v>
      </c>
      <c r="S255" s="171"/>
      <c r="T255" s="29"/>
      <c r="U255" s="42"/>
      <c r="V255" s="21"/>
      <c r="Z255" s="194">
        <v>6000</v>
      </c>
      <c r="AA255" s="167">
        <f>Table258[[#This Row],[buildPower]]/2</f>
        <v>30</v>
      </c>
    </row>
    <row r="256" spans="1:27" x14ac:dyDescent="0.35">
      <c r="A256" s="44">
        <v>249</v>
      </c>
      <c r="B256" s="39"/>
      <c r="C256" s="21"/>
      <c r="D256" s="21"/>
      <c r="E256" s="21"/>
      <c r="F256" s="226"/>
      <c r="G256" s="29"/>
      <c r="H256" s="42"/>
      <c r="I256" s="29"/>
      <c r="J256" s="21"/>
      <c r="K256" s="29"/>
      <c r="L256" s="29"/>
      <c r="M256" s="29"/>
      <c r="N256" s="21"/>
      <c r="O256" s="29" t="s">
        <v>713</v>
      </c>
      <c r="P256" s="29" t="s">
        <v>738</v>
      </c>
      <c r="Q256" s="29" t="s">
        <v>804</v>
      </c>
      <c r="R256" s="29"/>
      <c r="S256" s="92" t="s">
        <v>715</v>
      </c>
      <c r="T256" s="29"/>
      <c r="U256" s="29"/>
      <c r="V256" s="21"/>
      <c r="Z256" s="195"/>
      <c r="AA256" s="167">
        <f>Table258[[#This Row],[buildPower]]/2</f>
        <v>0</v>
      </c>
    </row>
    <row r="257" spans="1:27" x14ac:dyDescent="0.35">
      <c r="A257" s="44">
        <v>250</v>
      </c>
      <c r="B257" s="39"/>
      <c r="C257" s="21"/>
      <c r="D257" s="21"/>
      <c r="E257" s="21"/>
      <c r="F257" s="226"/>
      <c r="G257" s="167"/>
      <c r="H257" s="21"/>
      <c r="I257" s="167"/>
      <c r="J257" s="21"/>
      <c r="K257" s="167"/>
      <c r="L257" s="167"/>
      <c r="M257" s="167"/>
      <c r="N257" s="21"/>
      <c r="O257" s="29" t="s">
        <v>85</v>
      </c>
      <c r="P257" s="167" t="s">
        <v>86</v>
      </c>
      <c r="Q257" s="29"/>
      <c r="R257" s="29"/>
      <c r="S257" s="171"/>
      <c r="T257" s="167"/>
      <c r="U257" s="167"/>
      <c r="V257" s="21"/>
      <c r="Z257" s="194"/>
      <c r="AA257" s="167">
        <f>Table258[[#This Row],[buildPower]]/2</f>
        <v>0</v>
      </c>
    </row>
    <row r="258" spans="1:27" x14ac:dyDescent="0.35">
      <c r="A258" s="44">
        <v>251</v>
      </c>
      <c r="B258" s="39"/>
      <c r="C258" s="21"/>
      <c r="D258" s="21"/>
      <c r="E258" s="21"/>
      <c r="F258" s="226"/>
      <c r="G258" s="167"/>
      <c r="H258" s="21"/>
      <c r="I258" s="167"/>
      <c r="J258" s="21"/>
      <c r="K258" s="167"/>
      <c r="L258" s="167"/>
      <c r="M258" s="167"/>
      <c r="N258" s="21"/>
      <c r="O258" s="29" t="s">
        <v>71</v>
      </c>
      <c r="P258" s="167" t="s">
        <v>739</v>
      </c>
      <c r="Q258" s="29" t="s">
        <v>14</v>
      </c>
      <c r="R258" s="29" t="s">
        <v>740</v>
      </c>
      <c r="S258" s="171"/>
      <c r="T258" s="167"/>
      <c r="U258" s="167"/>
      <c r="V258" s="21"/>
      <c r="Z258" s="194"/>
      <c r="AA258" s="167">
        <f>Table258[[#This Row],[buildPower]]/2</f>
        <v>0</v>
      </c>
    </row>
    <row r="259" spans="1:27" x14ac:dyDescent="0.35">
      <c r="A259" s="44">
        <v>252</v>
      </c>
      <c r="B259" s="39"/>
      <c r="C259" s="21"/>
      <c r="D259" s="21"/>
      <c r="E259" s="21"/>
      <c r="F259" s="226"/>
      <c r="G259" s="167"/>
      <c r="H259" s="21"/>
      <c r="I259" s="167"/>
      <c r="J259" s="21"/>
      <c r="K259" s="167"/>
      <c r="L259" s="167"/>
      <c r="M259" s="167"/>
      <c r="N259" s="21"/>
      <c r="O259" s="29" t="s">
        <v>77</v>
      </c>
      <c r="P259" s="167" t="s">
        <v>719</v>
      </c>
      <c r="Q259" s="29"/>
      <c r="R259" s="29"/>
      <c r="S259" s="171"/>
      <c r="T259" s="29"/>
      <c r="U259" s="29"/>
      <c r="V259" s="21"/>
      <c r="Z259" s="194"/>
      <c r="AA259" s="167">
        <f>Table258[[#This Row],[buildPower]]/2</f>
        <v>0</v>
      </c>
    </row>
    <row r="260" spans="1:27" x14ac:dyDescent="0.35">
      <c r="A260" s="44">
        <v>253</v>
      </c>
      <c r="B260" s="39"/>
      <c r="C260" s="21"/>
      <c r="D260" s="21"/>
      <c r="E260" s="21"/>
      <c r="F260" s="226"/>
      <c r="G260" s="167"/>
      <c r="H260" s="21"/>
      <c r="I260" s="167"/>
      <c r="J260" s="21"/>
      <c r="K260" s="167"/>
      <c r="L260" s="167"/>
      <c r="M260" s="167"/>
      <c r="N260" s="21"/>
      <c r="O260" s="29" t="s">
        <v>74</v>
      </c>
      <c r="P260" s="167" t="s">
        <v>720</v>
      </c>
      <c r="Q260" s="29"/>
      <c r="R260" s="167" t="s">
        <v>721</v>
      </c>
      <c r="S260" s="171"/>
      <c r="T260" s="167"/>
      <c r="U260" s="167"/>
      <c r="V260" s="21"/>
      <c r="Z260" s="194"/>
      <c r="AA260" s="167">
        <f>Table258[[#This Row],[buildPower]]/2</f>
        <v>0</v>
      </c>
    </row>
    <row r="261" spans="1:27" s="167" customFormat="1" x14ac:dyDescent="0.35">
      <c r="A261" s="44">
        <v>254</v>
      </c>
      <c r="B261" s="232"/>
      <c r="C261" s="233"/>
      <c r="D261" s="233"/>
      <c r="E261" s="233"/>
      <c r="F261" s="457"/>
      <c r="G261" s="29"/>
      <c r="H261" s="42"/>
      <c r="I261" s="29"/>
      <c r="J261" s="233"/>
      <c r="K261" s="29"/>
      <c r="L261" s="29"/>
      <c r="M261" s="29"/>
      <c r="N261" s="233"/>
      <c r="O261" s="57" t="s">
        <v>6102</v>
      </c>
      <c r="P261" s="57" t="s">
        <v>6074</v>
      </c>
      <c r="Q261" s="57"/>
      <c r="R261" s="57" t="s">
        <v>6075</v>
      </c>
      <c r="S261" s="29"/>
      <c r="T261" s="29"/>
      <c r="U261" s="29"/>
      <c r="V261" s="233"/>
      <c r="Z261" s="194"/>
      <c r="AA261" s="167">
        <f>Table258[[#This Row],[buildPower]]/2</f>
        <v>0</v>
      </c>
    </row>
    <row r="262" spans="1:27" s="167" customFormat="1" x14ac:dyDescent="0.35">
      <c r="A262" s="44">
        <v>255</v>
      </c>
      <c r="B262" s="232"/>
      <c r="C262" s="233"/>
      <c r="D262" s="233"/>
      <c r="E262" s="233"/>
      <c r="F262" s="457"/>
      <c r="G262" s="29"/>
      <c r="H262" s="42"/>
      <c r="I262" s="29"/>
      <c r="J262" s="233"/>
      <c r="K262" s="29"/>
      <c r="L262" s="29"/>
      <c r="M262" s="29"/>
      <c r="N262" s="233"/>
      <c r="O262" s="56" t="s">
        <v>6103</v>
      </c>
      <c r="P262" s="56" t="s">
        <v>6076</v>
      </c>
      <c r="Q262" s="56"/>
      <c r="R262" s="56"/>
      <c r="S262" s="29"/>
      <c r="T262" s="29"/>
      <c r="U262" s="29"/>
      <c r="V262" s="233"/>
      <c r="Z262" s="243"/>
      <c r="AA262" s="167">
        <f>Table258[[#This Row],[buildPower]]/2</f>
        <v>0</v>
      </c>
    </row>
    <row r="263" spans="1:27" s="167" customFormat="1" x14ac:dyDescent="0.35">
      <c r="A263" s="44">
        <v>256</v>
      </c>
      <c r="B263" s="232"/>
      <c r="C263" s="233"/>
      <c r="D263" s="233"/>
      <c r="E263" s="233"/>
      <c r="F263" s="457"/>
      <c r="G263" s="29"/>
      <c r="H263" s="42"/>
      <c r="I263" s="29"/>
      <c r="J263" s="233"/>
      <c r="K263" s="29"/>
      <c r="L263" s="29"/>
      <c r="M263" s="29"/>
      <c r="N263" s="233"/>
      <c r="O263" s="92" t="s">
        <v>6104</v>
      </c>
      <c r="P263" s="92" t="s">
        <v>6077</v>
      </c>
      <c r="Q263" s="92"/>
      <c r="R263" s="92" t="s">
        <v>6078</v>
      </c>
      <c r="S263" s="29"/>
      <c r="T263" s="29"/>
      <c r="U263" s="29"/>
      <c r="V263" s="233"/>
      <c r="Z263" s="243"/>
      <c r="AA263" s="167">
        <f>Table258[[#This Row],[buildPower]]/2</f>
        <v>0</v>
      </c>
    </row>
    <row r="264" spans="1:27" s="167" customFormat="1" x14ac:dyDescent="0.35">
      <c r="A264" s="44">
        <v>257</v>
      </c>
      <c r="B264" s="232"/>
      <c r="C264" s="233"/>
      <c r="D264" s="233"/>
      <c r="E264" s="233"/>
      <c r="F264" s="457"/>
      <c r="G264" s="29"/>
      <c r="H264" s="42"/>
      <c r="I264" s="29"/>
      <c r="J264" s="233"/>
      <c r="K264" s="29"/>
      <c r="L264" s="29"/>
      <c r="M264" s="29"/>
      <c r="N264" s="233"/>
      <c r="O264" s="56" t="s">
        <v>6106</v>
      </c>
      <c r="P264" s="56" t="s">
        <v>6079</v>
      </c>
      <c r="Q264" s="56"/>
      <c r="R264" s="56" t="s">
        <v>6080</v>
      </c>
      <c r="S264" s="29"/>
      <c r="T264" s="29"/>
      <c r="U264" s="29"/>
      <c r="V264" s="233"/>
      <c r="Z264" s="243"/>
      <c r="AA264" s="167">
        <f>Table258[[#This Row],[buildPower]]/2</f>
        <v>0</v>
      </c>
    </row>
    <row r="265" spans="1:27" x14ac:dyDescent="0.35">
      <c r="A265" s="44">
        <v>258</v>
      </c>
      <c r="B265" s="39"/>
      <c r="C265" s="21"/>
      <c r="D265" s="21"/>
      <c r="E265" s="21"/>
      <c r="F265" s="226"/>
      <c r="G265" s="167"/>
      <c r="H265" s="21"/>
      <c r="I265" s="167"/>
      <c r="J265" s="21"/>
      <c r="K265" s="167"/>
      <c r="L265" s="167"/>
      <c r="M265" s="167"/>
      <c r="N265" s="21"/>
      <c r="O265" s="167" t="s">
        <v>68</v>
      </c>
      <c r="P265" s="167" t="s">
        <v>722</v>
      </c>
      <c r="Q265" s="167"/>
      <c r="R265" s="167" t="s">
        <v>723</v>
      </c>
      <c r="S265" s="171"/>
      <c r="T265" s="29" t="s">
        <v>8</v>
      </c>
      <c r="U265" s="29">
        <v>1</v>
      </c>
      <c r="V265" s="21">
        <v>6000</v>
      </c>
      <c r="Z265" s="243"/>
      <c r="AA265" s="167">
        <f>Table258[[#This Row],[buildPower]]/2</f>
        <v>0</v>
      </c>
    </row>
    <row r="266" spans="1:27" s="167" customFormat="1" x14ac:dyDescent="0.35">
      <c r="A266" s="44">
        <v>259</v>
      </c>
      <c r="B266" s="39" t="s">
        <v>6146</v>
      </c>
      <c r="C266" s="21">
        <v>17</v>
      </c>
      <c r="D266" s="21">
        <v>24</v>
      </c>
      <c r="E266" s="175">
        <f>E255*0.9</f>
        <v>450</v>
      </c>
      <c r="F266" s="226">
        <v>74</v>
      </c>
      <c r="G266" s="29" t="s">
        <v>708</v>
      </c>
      <c r="H266" s="42">
        <v>1</v>
      </c>
      <c r="I266" s="29"/>
      <c r="J266" s="21">
        <f>J255*1.1</f>
        <v>330</v>
      </c>
      <c r="K266" s="29" t="s">
        <v>6146</v>
      </c>
      <c r="L266" s="29" t="s">
        <v>6145</v>
      </c>
      <c r="M266" s="29" t="s">
        <v>6147</v>
      </c>
      <c r="N266" s="21">
        <v>13700</v>
      </c>
      <c r="O266" s="29" t="s">
        <v>80</v>
      </c>
      <c r="P266" s="29" t="s">
        <v>711</v>
      </c>
      <c r="Q266" s="29"/>
      <c r="R266" s="29" t="s">
        <v>712</v>
      </c>
      <c r="S266" s="171"/>
      <c r="T266" s="29"/>
      <c r="U266" s="42"/>
      <c r="V266" s="21"/>
      <c r="Z266" s="194">
        <v>5700</v>
      </c>
      <c r="AA266" s="167">
        <f>Table258[[#This Row],[buildPower]]/2</f>
        <v>37</v>
      </c>
    </row>
    <row r="267" spans="1:27" s="167" customFormat="1" x14ac:dyDescent="0.35">
      <c r="A267" s="44">
        <v>260</v>
      </c>
      <c r="B267" s="39"/>
      <c r="C267" s="21"/>
      <c r="D267" s="21"/>
      <c r="E267" s="21"/>
      <c r="F267" s="226"/>
      <c r="G267" s="29"/>
      <c r="H267" s="42"/>
      <c r="I267" s="29"/>
      <c r="J267" s="21"/>
      <c r="K267" s="29"/>
      <c r="L267" s="29"/>
      <c r="M267" s="29"/>
      <c r="N267" s="21"/>
      <c r="O267" s="29" t="s">
        <v>713</v>
      </c>
      <c r="P267" s="29" t="s">
        <v>738</v>
      </c>
      <c r="Q267" s="29" t="s">
        <v>804</v>
      </c>
      <c r="R267" s="29"/>
      <c r="S267" s="92" t="s">
        <v>715</v>
      </c>
      <c r="T267" s="29"/>
      <c r="U267" s="29"/>
      <c r="V267" s="21"/>
      <c r="Z267" s="243">
        <v>2000</v>
      </c>
      <c r="AA267" s="167">
        <f>Table258[[#This Row],[buildPower]]/2</f>
        <v>0</v>
      </c>
    </row>
    <row r="268" spans="1:27" s="167" customFormat="1" x14ac:dyDescent="0.35">
      <c r="A268" s="44">
        <v>261</v>
      </c>
      <c r="B268" s="39"/>
      <c r="C268" s="21"/>
      <c r="D268" s="21"/>
      <c r="E268" s="21"/>
      <c r="F268" s="226"/>
      <c r="H268" s="21"/>
      <c r="J268" s="21"/>
      <c r="N268" s="21"/>
      <c r="O268" s="29" t="s">
        <v>85</v>
      </c>
      <c r="P268" s="167" t="s">
        <v>86</v>
      </c>
      <c r="Q268" s="29"/>
      <c r="S268" s="171"/>
      <c r="V268" s="21"/>
      <c r="Z268" s="243">
        <v>260</v>
      </c>
      <c r="AA268" s="167">
        <f>Table258[[#This Row],[buildPower]]/2</f>
        <v>0</v>
      </c>
    </row>
    <row r="269" spans="1:27" s="167" customFormat="1" x14ac:dyDescent="0.35">
      <c r="A269" s="44">
        <v>262</v>
      </c>
      <c r="B269" s="39"/>
      <c r="C269" s="21"/>
      <c r="D269" s="21"/>
      <c r="E269" s="21"/>
      <c r="F269" s="226"/>
      <c r="H269" s="21"/>
      <c r="J269" s="21"/>
      <c r="N269" s="21"/>
      <c r="O269" s="29" t="s">
        <v>71</v>
      </c>
      <c r="P269" s="167" t="s">
        <v>739</v>
      </c>
      <c r="Q269" s="29" t="s">
        <v>14</v>
      </c>
      <c r="R269" s="29" t="s">
        <v>740</v>
      </c>
      <c r="S269" s="171"/>
      <c r="V269" s="21"/>
      <c r="Z269" s="243">
        <v>100</v>
      </c>
      <c r="AA269" s="167">
        <f>Table258[[#This Row],[buildPower]]/2</f>
        <v>0</v>
      </c>
    </row>
    <row r="270" spans="1:27" s="167" customFormat="1" x14ac:dyDescent="0.35">
      <c r="A270" s="44">
        <v>263</v>
      </c>
      <c r="B270" s="39"/>
      <c r="C270" s="21"/>
      <c r="D270" s="21"/>
      <c r="E270" s="21"/>
      <c r="F270" s="226"/>
      <c r="H270" s="21"/>
      <c r="J270" s="21"/>
      <c r="N270" s="21"/>
      <c r="O270" s="29" t="s">
        <v>77</v>
      </c>
      <c r="P270" s="167" t="s">
        <v>719</v>
      </c>
      <c r="Q270" s="29"/>
      <c r="R270" s="29"/>
      <c r="S270" s="171"/>
      <c r="T270" s="29"/>
      <c r="U270" s="29"/>
      <c r="V270" s="21"/>
      <c r="Z270" s="243">
        <v>260</v>
      </c>
      <c r="AA270" s="167">
        <f>Table258[[#This Row],[buildPower]]/2</f>
        <v>0</v>
      </c>
    </row>
    <row r="271" spans="1:27" s="167" customFormat="1" x14ac:dyDescent="0.35">
      <c r="A271" s="44">
        <v>264</v>
      </c>
      <c r="B271" s="39"/>
      <c r="C271" s="21"/>
      <c r="D271" s="21"/>
      <c r="E271" s="21"/>
      <c r="F271" s="226"/>
      <c r="H271" s="21"/>
      <c r="J271" s="21"/>
      <c r="N271" s="21"/>
      <c r="O271" s="29" t="s">
        <v>74</v>
      </c>
      <c r="P271" s="167" t="s">
        <v>720</v>
      </c>
      <c r="Q271" s="29"/>
      <c r="R271" s="29" t="s">
        <v>721</v>
      </c>
      <c r="S271" s="171"/>
      <c r="V271" s="21"/>
      <c r="Z271" s="243">
        <v>100</v>
      </c>
      <c r="AA271" s="167">
        <f>Table258[[#This Row],[buildPower]]/2</f>
        <v>0</v>
      </c>
    </row>
    <row r="272" spans="1:27" s="167" customFormat="1" x14ac:dyDescent="0.35">
      <c r="A272" s="44">
        <v>265</v>
      </c>
      <c r="B272" s="232"/>
      <c r="C272" s="233"/>
      <c r="D272" s="233"/>
      <c r="E272" s="233"/>
      <c r="F272" s="457"/>
      <c r="G272" s="29"/>
      <c r="H272" s="42"/>
      <c r="I272" s="29"/>
      <c r="J272" s="233"/>
      <c r="K272" s="29"/>
      <c r="L272" s="29"/>
      <c r="M272" s="29"/>
      <c r="N272" s="233"/>
      <c r="O272" s="57" t="s">
        <v>6102</v>
      </c>
      <c r="P272" s="57" t="s">
        <v>6074</v>
      </c>
      <c r="Q272" s="57"/>
      <c r="R272" s="57" t="s">
        <v>6075</v>
      </c>
      <c r="S272" s="29"/>
      <c r="T272" s="29"/>
      <c r="U272" s="29"/>
      <c r="V272" s="233"/>
      <c r="Z272" s="243">
        <v>100</v>
      </c>
      <c r="AA272" s="167">
        <f>Table258[[#This Row],[buildPower]]/2</f>
        <v>0</v>
      </c>
    </row>
    <row r="273" spans="1:27" s="167" customFormat="1" x14ac:dyDescent="0.35">
      <c r="A273" s="44">
        <v>266</v>
      </c>
      <c r="B273" s="232"/>
      <c r="C273" s="233"/>
      <c r="D273" s="233"/>
      <c r="E273" s="233"/>
      <c r="F273" s="457"/>
      <c r="G273" s="29"/>
      <c r="H273" s="42"/>
      <c r="I273" s="29"/>
      <c r="J273" s="233"/>
      <c r="K273" s="29"/>
      <c r="L273" s="29"/>
      <c r="M273" s="29"/>
      <c r="N273" s="233"/>
      <c r="O273" s="56" t="s">
        <v>6103</v>
      </c>
      <c r="P273" s="56" t="s">
        <v>6076</v>
      </c>
      <c r="Q273" s="56"/>
      <c r="R273" s="56"/>
      <c r="S273" s="29"/>
      <c r="T273" s="29"/>
      <c r="U273" s="29"/>
      <c r="V273" s="233"/>
      <c r="Z273" s="243">
        <v>3000</v>
      </c>
      <c r="AA273" s="167">
        <f>Table258[[#This Row],[buildPower]]/2</f>
        <v>0</v>
      </c>
    </row>
    <row r="274" spans="1:27" s="167" customFormat="1" x14ac:dyDescent="0.35">
      <c r="A274" s="44">
        <v>267</v>
      </c>
      <c r="B274" s="232"/>
      <c r="C274" s="233"/>
      <c r="D274" s="233"/>
      <c r="E274" s="233"/>
      <c r="F274" s="457"/>
      <c r="G274" s="29"/>
      <c r="H274" s="42"/>
      <c r="I274" s="29"/>
      <c r="J274" s="233"/>
      <c r="K274" s="29"/>
      <c r="L274" s="29"/>
      <c r="M274" s="29"/>
      <c r="N274" s="233"/>
      <c r="O274" s="92" t="s">
        <v>6104</v>
      </c>
      <c r="P274" s="92" t="s">
        <v>6077</v>
      </c>
      <c r="Q274" s="92"/>
      <c r="R274" s="92" t="s">
        <v>6078</v>
      </c>
      <c r="S274" s="29"/>
      <c r="T274" s="29"/>
      <c r="U274" s="29"/>
      <c r="V274" s="233"/>
      <c r="Z274" s="195">
        <v>12000</v>
      </c>
      <c r="AA274" s="167">
        <f>Table258[[#This Row],[buildPower]]/2</f>
        <v>0</v>
      </c>
    </row>
    <row r="275" spans="1:27" s="167" customFormat="1" x14ac:dyDescent="0.35">
      <c r="A275" s="44">
        <v>268</v>
      </c>
      <c r="B275" s="232"/>
      <c r="C275" s="233"/>
      <c r="D275" s="233"/>
      <c r="E275" s="233"/>
      <c r="F275" s="457"/>
      <c r="G275" s="29"/>
      <c r="H275" s="42"/>
      <c r="I275" s="29"/>
      <c r="J275" s="233"/>
      <c r="K275" s="29"/>
      <c r="L275" s="29"/>
      <c r="M275" s="29"/>
      <c r="N275" s="233"/>
      <c r="O275" s="56" t="s">
        <v>6106</v>
      </c>
      <c r="P275" s="56" t="s">
        <v>6079</v>
      </c>
      <c r="Q275" s="56"/>
      <c r="R275" s="56" t="s">
        <v>6080</v>
      </c>
      <c r="S275" s="29"/>
      <c r="T275" s="29"/>
      <c r="U275" s="29"/>
      <c r="V275" s="233"/>
      <c r="Z275" s="194">
        <v>4000</v>
      </c>
      <c r="AA275" s="167">
        <f>Table258[[#This Row],[buildPower]]/2</f>
        <v>0</v>
      </c>
    </row>
    <row r="276" spans="1:27" s="167" customFormat="1" x14ac:dyDescent="0.35">
      <c r="A276" s="44">
        <v>269</v>
      </c>
      <c r="B276" s="39"/>
      <c r="C276" s="21"/>
      <c r="D276" s="21"/>
      <c r="E276" s="21"/>
      <c r="F276" s="226"/>
      <c r="G276" s="29"/>
      <c r="H276" s="42"/>
      <c r="J276" s="21"/>
      <c r="K276" s="29"/>
      <c r="L276" s="29"/>
      <c r="M276" s="29"/>
      <c r="N276" s="21"/>
      <c r="O276" s="29" t="s">
        <v>68</v>
      </c>
      <c r="P276" s="29" t="s">
        <v>722</v>
      </c>
      <c r="Q276" s="29"/>
      <c r="R276" s="29" t="s">
        <v>723</v>
      </c>
      <c r="S276" s="171"/>
      <c r="T276" s="29" t="s">
        <v>8</v>
      </c>
      <c r="U276" s="29">
        <v>1</v>
      </c>
      <c r="V276" s="21">
        <v>5700</v>
      </c>
      <c r="Z276" s="243"/>
      <c r="AA276" s="167">
        <f>Table258[[#This Row],[buildPower]]/2</f>
        <v>0</v>
      </c>
    </row>
    <row r="277" spans="1:27" x14ac:dyDescent="0.35">
      <c r="A277" s="44">
        <v>270</v>
      </c>
      <c r="B277" s="39" t="s">
        <v>12</v>
      </c>
      <c r="C277" s="168">
        <v>1</v>
      </c>
      <c r="D277" s="168">
        <v>4</v>
      </c>
      <c r="E277" s="168">
        <v>75</v>
      </c>
      <c r="F277" s="456">
        <v>10</v>
      </c>
      <c r="G277" s="29" t="s">
        <v>695</v>
      </c>
      <c r="H277" s="42"/>
      <c r="I277" s="29"/>
      <c r="J277" s="168">
        <v>200</v>
      </c>
      <c r="K277" s="29" t="s">
        <v>12</v>
      </c>
      <c r="L277" s="29" t="s">
        <v>805</v>
      </c>
      <c r="M277" s="29" t="s">
        <v>6939</v>
      </c>
      <c r="N277" s="168">
        <v>4000</v>
      </c>
      <c r="O277" s="29"/>
      <c r="P277" s="29"/>
      <c r="Q277" s="29"/>
      <c r="R277" s="29"/>
      <c r="S277" s="171"/>
      <c r="T277" s="29" t="s">
        <v>1</v>
      </c>
      <c r="U277" s="42">
        <v>1</v>
      </c>
      <c r="V277" s="168">
        <v>2000</v>
      </c>
      <c r="Z277" s="243">
        <v>499</v>
      </c>
      <c r="AA277" s="167">
        <f>Table258[[#This Row],[buildPower]]/2</f>
        <v>5</v>
      </c>
    </row>
    <row r="278" spans="1:27" s="167" customFormat="1" x14ac:dyDescent="0.35">
      <c r="A278" s="44">
        <v>270</v>
      </c>
      <c r="B278" s="39" t="s">
        <v>6252</v>
      </c>
      <c r="C278" s="168">
        <v>1</v>
      </c>
      <c r="D278" s="168">
        <v>4</v>
      </c>
      <c r="E278" s="168">
        <v>75</v>
      </c>
      <c r="F278" s="456">
        <v>10</v>
      </c>
      <c r="G278" s="29" t="s">
        <v>695</v>
      </c>
      <c r="H278" s="42"/>
      <c r="I278" s="29"/>
      <c r="J278" s="168">
        <v>200</v>
      </c>
      <c r="K278" s="29" t="s">
        <v>6252</v>
      </c>
      <c r="L278" s="29" t="s">
        <v>6253</v>
      </c>
      <c r="M278" s="29" t="s">
        <v>6940</v>
      </c>
      <c r="N278" s="168">
        <v>4000</v>
      </c>
      <c r="O278" s="29"/>
      <c r="P278" s="29"/>
      <c r="Q278" s="29"/>
      <c r="R278" s="29"/>
      <c r="S278" s="171"/>
      <c r="T278" s="29" t="s">
        <v>1</v>
      </c>
      <c r="U278" s="42">
        <v>1</v>
      </c>
      <c r="V278" s="168">
        <v>2000</v>
      </c>
      <c r="Z278" s="243">
        <v>499</v>
      </c>
      <c r="AA278" s="167">
        <f>Table258[[#This Row],[buildPower]]/2</f>
        <v>5</v>
      </c>
    </row>
    <row r="279" spans="1:27" x14ac:dyDescent="0.35">
      <c r="A279" s="44">
        <v>271</v>
      </c>
      <c r="B279" s="39" t="s">
        <v>807</v>
      </c>
      <c r="C279" s="21">
        <v>8</v>
      </c>
      <c r="D279" s="21">
        <v>15</v>
      </c>
      <c r="E279" s="21">
        <v>205</v>
      </c>
      <c r="F279" s="226">
        <v>25</v>
      </c>
      <c r="G279" s="29" t="s">
        <v>808</v>
      </c>
      <c r="H279" s="42"/>
      <c r="I279" s="29" t="s">
        <v>809</v>
      </c>
      <c r="J279" s="21">
        <v>300</v>
      </c>
      <c r="K279" s="29" t="s">
        <v>807</v>
      </c>
      <c r="L279" s="253" t="s">
        <v>6177</v>
      </c>
      <c r="M279" s="29" t="s">
        <v>6282</v>
      </c>
      <c r="N279" s="21">
        <v>1200</v>
      </c>
      <c r="O279" s="29"/>
      <c r="P279" s="29"/>
      <c r="Q279" s="29"/>
      <c r="R279" s="253"/>
      <c r="S279" s="171"/>
      <c r="T279" s="29" t="s">
        <v>1</v>
      </c>
      <c r="U279" s="42">
        <v>1</v>
      </c>
      <c r="V279" s="233">
        <v>260</v>
      </c>
      <c r="W279" s="167"/>
      <c r="Z279" s="195"/>
      <c r="AA279" s="167">
        <f>Table258[[#This Row],[buildPower]]/2</f>
        <v>12.5</v>
      </c>
    </row>
    <row r="280" spans="1:27" x14ac:dyDescent="0.35">
      <c r="A280" s="44">
        <v>272</v>
      </c>
      <c r="B280" s="39" t="s">
        <v>811</v>
      </c>
      <c r="C280" s="21">
        <v>6</v>
      </c>
      <c r="D280" s="21">
        <v>12</v>
      </c>
      <c r="E280" s="21">
        <v>95</v>
      </c>
      <c r="F280" s="226">
        <v>12</v>
      </c>
      <c r="G280" s="29" t="s">
        <v>808</v>
      </c>
      <c r="H280" s="42"/>
      <c r="I280" s="29" t="s">
        <v>812</v>
      </c>
      <c r="J280" s="21">
        <v>200</v>
      </c>
      <c r="K280" s="29" t="s">
        <v>811</v>
      </c>
      <c r="L280" s="253" t="s">
        <v>6176</v>
      </c>
      <c r="M280" s="29" t="s">
        <v>7249</v>
      </c>
      <c r="N280" s="21">
        <v>560</v>
      </c>
      <c r="O280" s="29"/>
      <c r="P280" s="29"/>
      <c r="Q280" s="29"/>
      <c r="R280" s="253"/>
      <c r="S280" s="253"/>
      <c r="T280" s="29" t="s">
        <v>1</v>
      </c>
      <c r="U280" s="239">
        <v>1</v>
      </c>
      <c r="V280" s="233">
        <v>100</v>
      </c>
      <c r="W280" s="233"/>
      <c r="Z280" s="194"/>
      <c r="AA280" s="167">
        <f>Table258[[#This Row],[buildPower]]/2</f>
        <v>6</v>
      </c>
    </row>
    <row r="281" spans="1:27" s="167" customFormat="1" x14ac:dyDescent="0.35">
      <c r="A281" s="44">
        <v>273</v>
      </c>
      <c r="B281" s="39" t="s">
        <v>6179</v>
      </c>
      <c r="C281" s="21">
        <v>8</v>
      </c>
      <c r="D281" s="21">
        <v>15</v>
      </c>
      <c r="E281" s="21">
        <v>205</v>
      </c>
      <c r="F281" s="226">
        <v>25</v>
      </c>
      <c r="G281" s="29" t="s">
        <v>808</v>
      </c>
      <c r="H281" s="42"/>
      <c r="I281" s="29" t="s">
        <v>809</v>
      </c>
      <c r="J281" s="21">
        <v>300</v>
      </c>
      <c r="K281" s="29" t="s">
        <v>6179</v>
      </c>
      <c r="L281" s="253" t="s">
        <v>6177</v>
      </c>
      <c r="M281" s="29" t="s">
        <v>6282</v>
      </c>
      <c r="N281" s="21">
        <v>1200</v>
      </c>
      <c r="O281" s="29"/>
      <c r="P281" s="29"/>
      <c r="Q281" s="29"/>
      <c r="R281" s="29"/>
      <c r="S281" s="171"/>
      <c r="T281" s="29" t="s">
        <v>1</v>
      </c>
      <c r="U281" s="239">
        <v>1</v>
      </c>
      <c r="V281" s="233">
        <v>260</v>
      </c>
      <c r="Z281" s="194"/>
      <c r="AA281" s="167">
        <f>Table258[[#This Row],[buildPower]]/2</f>
        <v>12.5</v>
      </c>
    </row>
    <row r="282" spans="1:27" s="167" customFormat="1" x14ac:dyDescent="0.35">
      <c r="A282" s="44">
        <v>274</v>
      </c>
      <c r="B282" s="39" t="s">
        <v>6180</v>
      </c>
      <c r="C282" s="21">
        <v>6</v>
      </c>
      <c r="D282" s="21">
        <v>12</v>
      </c>
      <c r="E282" s="21">
        <v>95</v>
      </c>
      <c r="F282" s="226">
        <v>12</v>
      </c>
      <c r="G282" s="29" t="s">
        <v>808</v>
      </c>
      <c r="H282" s="42"/>
      <c r="I282" s="29" t="s">
        <v>812</v>
      </c>
      <c r="J282" s="21">
        <v>200</v>
      </c>
      <c r="K282" s="29" t="s">
        <v>6180</v>
      </c>
      <c r="L282" s="253" t="s">
        <v>6176</v>
      </c>
      <c r="M282" s="29" t="s">
        <v>7249</v>
      </c>
      <c r="N282" s="21">
        <v>560</v>
      </c>
      <c r="O282" s="29"/>
      <c r="P282" s="29"/>
      <c r="Q282" s="29"/>
      <c r="R282" s="29"/>
      <c r="S282" s="171"/>
      <c r="T282" s="29" t="s">
        <v>1</v>
      </c>
      <c r="U282" s="239">
        <v>1</v>
      </c>
      <c r="V282" s="233">
        <v>100</v>
      </c>
      <c r="Z282" s="194"/>
      <c r="AA282" s="167">
        <f>Table258[[#This Row],[buildPower]]/2</f>
        <v>6</v>
      </c>
    </row>
    <row r="283" spans="1:27" s="167" customFormat="1" x14ac:dyDescent="0.35">
      <c r="A283" s="44">
        <v>275</v>
      </c>
      <c r="B283" s="39" t="s">
        <v>6203</v>
      </c>
      <c r="C283" s="21">
        <v>16</v>
      </c>
      <c r="D283" s="21">
        <v>20</v>
      </c>
      <c r="E283" s="21">
        <v>1200</v>
      </c>
      <c r="F283" s="226">
        <v>300</v>
      </c>
      <c r="G283" s="29" t="s">
        <v>808</v>
      </c>
      <c r="H283" s="42"/>
      <c r="I283" s="29" t="s">
        <v>809</v>
      </c>
      <c r="J283" s="21">
        <v>900</v>
      </c>
      <c r="K283" s="29" t="s">
        <v>6203</v>
      </c>
      <c r="L283" s="253" t="s">
        <v>6204</v>
      </c>
      <c r="M283" s="29" t="s">
        <v>6205</v>
      </c>
      <c r="N283" s="21">
        <v>34000</v>
      </c>
      <c r="O283" s="29"/>
      <c r="P283" s="29"/>
      <c r="Q283" s="29"/>
      <c r="R283" s="29"/>
      <c r="S283" s="171"/>
      <c r="T283" s="29" t="s">
        <v>1</v>
      </c>
      <c r="U283" s="239">
        <v>1</v>
      </c>
      <c r="V283" s="233">
        <v>22000</v>
      </c>
      <c r="Z283" s="194"/>
      <c r="AA283" s="167">
        <f>Table258[[#This Row],[buildPower]]/2</f>
        <v>150</v>
      </c>
    </row>
    <row r="284" spans="1:27" s="167" customFormat="1" x14ac:dyDescent="0.35">
      <c r="A284" s="44">
        <v>276</v>
      </c>
      <c r="B284" s="39" t="s">
        <v>9</v>
      </c>
      <c r="C284" s="168">
        <v>1</v>
      </c>
      <c r="D284" s="168">
        <v>4</v>
      </c>
      <c r="E284" s="168">
        <v>75</v>
      </c>
      <c r="F284" s="456">
        <v>10</v>
      </c>
      <c r="G284" s="29" t="s">
        <v>695</v>
      </c>
      <c r="H284" s="42"/>
      <c r="I284" s="29"/>
      <c r="J284" s="168">
        <v>200</v>
      </c>
      <c r="K284" s="29" t="s">
        <v>9</v>
      </c>
      <c r="L284" s="29" t="s">
        <v>814</v>
      </c>
      <c r="M284" s="29" t="s">
        <v>6942</v>
      </c>
      <c r="N284" s="168">
        <v>4000</v>
      </c>
      <c r="O284" s="29"/>
      <c r="P284" s="29"/>
      <c r="Q284" s="29"/>
      <c r="R284" s="29"/>
      <c r="S284" s="171"/>
      <c r="T284" s="29" t="s">
        <v>1</v>
      </c>
      <c r="U284" s="42">
        <v>1</v>
      </c>
      <c r="V284" s="168">
        <v>3000</v>
      </c>
      <c r="Z284" s="194"/>
      <c r="AA284" s="167">
        <f>Table258[[#This Row],[buildPower]]/2</f>
        <v>5</v>
      </c>
    </row>
    <row r="285" spans="1:27" x14ac:dyDescent="0.35">
      <c r="A285" s="44">
        <v>276</v>
      </c>
      <c r="B285" s="39" t="s">
        <v>6344</v>
      </c>
      <c r="C285" s="168">
        <v>1</v>
      </c>
      <c r="D285" s="168">
        <v>4</v>
      </c>
      <c r="E285" s="168">
        <v>75</v>
      </c>
      <c r="F285" s="456">
        <v>10</v>
      </c>
      <c r="G285" s="29" t="s">
        <v>695</v>
      </c>
      <c r="H285" s="42"/>
      <c r="I285" s="29"/>
      <c r="J285" s="168">
        <v>200</v>
      </c>
      <c r="K285" s="29" t="s">
        <v>6344</v>
      </c>
      <c r="L285" s="29" t="s">
        <v>6345</v>
      </c>
      <c r="M285" s="29" t="s">
        <v>6941</v>
      </c>
      <c r="N285" s="168">
        <v>4000</v>
      </c>
      <c r="O285" s="29"/>
      <c r="P285" s="29"/>
      <c r="Q285" s="29"/>
      <c r="R285" s="29"/>
      <c r="S285" s="171"/>
      <c r="T285" s="29" t="s">
        <v>1</v>
      </c>
      <c r="U285" s="42">
        <v>1</v>
      </c>
      <c r="V285" s="168">
        <v>3000</v>
      </c>
      <c r="Z285" s="194"/>
      <c r="AA285" s="167">
        <f>Table258[[#This Row],[buildPower]]/2</f>
        <v>5</v>
      </c>
    </row>
    <row r="286" spans="1:27" x14ac:dyDescent="0.35">
      <c r="A286" s="44">
        <v>277</v>
      </c>
      <c r="B286" s="39" t="s">
        <v>5</v>
      </c>
      <c r="C286" s="21">
        <v>200</v>
      </c>
      <c r="D286" s="21">
        <v>200</v>
      </c>
      <c r="E286" s="21">
        <v>625</v>
      </c>
      <c r="F286" s="226">
        <v>200</v>
      </c>
      <c r="G286" s="29" t="s">
        <v>816</v>
      </c>
      <c r="H286" s="42"/>
      <c r="I286" s="29" t="s">
        <v>817</v>
      </c>
      <c r="J286" s="21">
        <v>2000</v>
      </c>
      <c r="K286" s="29" t="s">
        <v>5</v>
      </c>
      <c r="L286" s="29" t="s">
        <v>7</v>
      </c>
      <c r="M286" s="29" t="s">
        <v>818</v>
      </c>
      <c r="N286" s="21">
        <v>24500</v>
      </c>
      <c r="O286" s="29"/>
      <c r="P286" s="29"/>
      <c r="Q286" s="29"/>
      <c r="R286" s="29"/>
      <c r="S286" s="171"/>
      <c r="T286" s="29" t="s">
        <v>6</v>
      </c>
      <c r="U286" s="42">
        <v>1</v>
      </c>
      <c r="V286" s="21">
        <v>5000</v>
      </c>
      <c r="Z286" s="243"/>
      <c r="AA286" s="167">
        <f>Table258[[#This Row],[buildPower]]/2</f>
        <v>100</v>
      </c>
    </row>
    <row r="287" spans="1:27" x14ac:dyDescent="0.35">
      <c r="A287" s="44">
        <v>277</v>
      </c>
      <c r="B287" s="39" t="s">
        <v>6242</v>
      </c>
      <c r="C287" s="21">
        <v>200</v>
      </c>
      <c r="D287" s="21">
        <v>200</v>
      </c>
      <c r="E287" s="21">
        <v>1000</v>
      </c>
      <c r="F287" s="226">
        <v>212</v>
      </c>
      <c r="G287" s="29" t="s">
        <v>816</v>
      </c>
      <c r="H287" s="42"/>
      <c r="I287" s="29" t="s">
        <v>817</v>
      </c>
      <c r="J287" s="21">
        <v>2500</v>
      </c>
      <c r="K287" s="29" t="s">
        <v>6242</v>
      </c>
      <c r="L287" s="29" t="s">
        <v>6244</v>
      </c>
      <c r="M287" s="29" t="s">
        <v>6247</v>
      </c>
      <c r="N287" s="21">
        <v>28875</v>
      </c>
      <c r="O287" s="29"/>
      <c r="P287" s="29"/>
      <c r="Q287" s="29"/>
      <c r="R287" s="29"/>
      <c r="S287" s="171"/>
      <c r="T287" s="29" t="s">
        <v>6</v>
      </c>
      <c r="U287" s="42">
        <v>1</v>
      </c>
      <c r="V287" s="21">
        <v>4000</v>
      </c>
      <c r="Z287" s="243"/>
      <c r="AA287" s="167">
        <f>Table258[[#This Row],[buildPower]]/2</f>
        <v>106</v>
      </c>
    </row>
    <row r="288" spans="1:27" s="167" customFormat="1" x14ac:dyDescent="0.35">
      <c r="A288" s="44">
        <v>278</v>
      </c>
      <c r="B288" s="39" t="s">
        <v>2</v>
      </c>
      <c r="C288" s="21">
        <v>60</v>
      </c>
      <c r="D288" s="21">
        <v>60</v>
      </c>
      <c r="E288" s="21">
        <v>500</v>
      </c>
      <c r="F288" s="226">
        <v>150</v>
      </c>
      <c r="G288" s="29" t="s">
        <v>816</v>
      </c>
      <c r="H288" s="42"/>
      <c r="I288" s="29" t="s">
        <v>817</v>
      </c>
      <c r="J288" s="21">
        <v>1500</v>
      </c>
      <c r="K288" s="29" t="s">
        <v>2</v>
      </c>
      <c r="L288" s="29" t="s">
        <v>4</v>
      </c>
      <c r="M288" s="29" t="s">
        <v>819</v>
      </c>
      <c r="N288" s="21">
        <v>14000</v>
      </c>
      <c r="O288" s="29"/>
      <c r="P288" s="29"/>
      <c r="Q288" s="29"/>
      <c r="R288" s="29"/>
      <c r="S288" s="171"/>
      <c r="T288" s="29" t="s">
        <v>3</v>
      </c>
      <c r="U288" s="42">
        <v>1</v>
      </c>
      <c r="V288" s="21">
        <v>3000</v>
      </c>
      <c r="Z288" s="243"/>
      <c r="AA288" s="167">
        <f>Table258[[#This Row],[buildPower]]/2</f>
        <v>75</v>
      </c>
    </row>
    <row r="289" spans="1:27" s="167" customFormat="1" x14ac:dyDescent="0.35">
      <c r="A289" s="44">
        <v>278</v>
      </c>
      <c r="B289" s="39" t="s">
        <v>6243</v>
      </c>
      <c r="C289" s="21">
        <v>60</v>
      </c>
      <c r="D289" s="21">
        <v>60</v>
      </c>
      <c r="E289" s="21">
        <v>750</v>
      </c>
      <c r="F289" s="226">
        <v>175</v>
      </c>
      <c r="G289" s="29" t="s">
        <v>816</v>
      </c>
      <c r="H289" s="42"/>
      <c r="I289" s="29" t="s">
        <v>817</v>
      </c>
      <c r="J289" s="21">
        <v>1900</v>
      </c>
      <c r="K289" s="29" t="s">
        <v>6243</v>
      </c>
      <c r="L289" s="29" t="s">
        <v>6245</v>
      </c>
      <c r="M289" s="29" t="s">
        <v>6246</v>
      </c>
      <c r="N289" s="21">
        <v>16800</v>
      </c>
      <c r="O289" s="29"/>
      <c r="P289" s="29"/>
      <c r="Q289" s="29"/>
      <c r="R289" s="29"/>
      <c r="S289" s="171"/>
      <c r="T289" s="29" t="s">
        <v>3</v>
      </c>
      <c r="U289" s="42">
        <v>1</v>
      </c>
      <c r="V289" s="21">
        <v>2700</v>
      </c>
      <c r="Z289" s="243"/>
      <c r="AA289" s="167">
        <f>Table258[[#This Row],[buildPower]]/2</f>
        <v>87.5</v>
      </c>
    </row>
    <row r="290" spans="1:27" x14ac:dyDescent="0.35">
      <c r="A290" s="44">
        <v>279</v>
      </c>
      <c r="B290" s="39" t="s">
        <v>0</v>
      </c>
      <c r="C290" s="168"/>
      <c r="D290" s="168"/>
      <c r="E290" s="168"/>
      <c r="F290" s="456"/>
      <c r="G290" s="29"/>
      <c r="H290" s="42"/>
      <c r="I290" s="29"/>
      <c r="J290" s="168"/>
      <c r="K290" s="29" t="s">
        <v>0</v>
      </c>
      <c r="L290" s="29" t="s">
        <v>820</v>
      </c>
      <c r="M290" s="29" t="s">
        <v>6943</v>
      </c>
      <c r="N290" s="168"/>
      <c r="O290" s="29"/>
      <c r="P290" s="29"/>
      <c r="Q290" s="29"/>
      <c r="R290" s="29"/>
      <c r="S290" s="171"/>
      <c r="T290" s="29" t="s">
        <v>1</v>
      </c>
      <c r="U290" s="42">
        <v>1</v>
      </c>
      <c r="V290" s="168"/>
      <c r="Z290" s="243"/>
      <c r="AA290" s="167">
        <f>Table258[[#This Row],[buildPower]]/2</f>
        <v>0</v>
      </c>
    </row>
    <row r="291" spans="1:27" x14ac:dyDescent="0.35">
      <c r="A291" s="44">
        <v>280</v>
      </c>
      <c r="B291" s="39" t="s">
        <v>5074</v>
      </c>
      <c r="C291" s="168">
        <v>1</v>
      </c>
      <c r="D291" s="168">
        <v>1</v>
      </c>
      <c r="E291" s="168">
        <v>3</v>
      </c>
      <c r="F291" s="456"/>
      <c r="G291" s="29" t="s">
        <v>695</v>
      </c>
      <c r="H291" s="42"/>
      <c r="I291" s="29" t="s">
        <v>696</v>
      </c>
      <c r="J291" s="168">
        <v>5</v>
      </c>
      <c r="K291" s="29" t="s">
        <v>5074</v>
      </c>
      <c r="L291" s="29" t="s">
        <v>5075</v>
      </c>
      <c r="M291" s="29" t="s">
        <v>5074</v>
      </c>
      <c r="N291" s="168">
        <v>55</v>
      </c>
      <c r="O291" s="29"/>
      <c r="P291" s="29"/>
      <c r="Q291" s="29"/>
      <c r="R291" s="29"/>
      <c r="S291" s="94"/>
      <c r="T291" s="29" t="s">
        <v>1</v>
      </c>
      <c r="U291" s="42">
        <v>1</v>
      </c>
      <c r="V291" s="168">
        <v>50</v>
      </c>
      <c r="Z291" s="243"/>
      <c r="AA291" s="167">
        <f>Table258[[#This Row],[buildPower]]/2</f>
        <v>0</v>
      </c>
    </row>
    <row r="292" spans="1:27" x14ac:dyDescent="0.35">
      <c r="A292" s="44">
        <v>281</v>
      </c>
      <c r="B292" s="39" t="s">
        <v>5076</v>
      </c>
      <c r="C292" s="21">
        <v>50</v>
      </c>
      <c r="D292" s="21">
        <v>45</v>
      </c>
      <c r="E292" s="21">
        <v>725</v>
      </c>
      <c r="F292" s="229">
        <v>69</v>
      </c>
      <c r="G292" s="29" t="s">
        <v>708</v>
      </c>
      <c r="H292" s="42">
        <v>1</v>
      </c>
      <c r="I292" s="29"/>
      <c r="J292" s="21">
        <v>107</v>
      </c>
      <c r="K292" s="29" t="s">
        <v>5076</v>
      </c>
      <c r="L292" s="29" t="s">
        <v>5077</v>
      </c>
      <c r="M292" s="305" t="s">
        <v>5117</v>
      </c>
      <c r="N292" s="21">
        <v>5600</v>
      </c>
      <c r="O292" s="29" t="s">
        <v>80</v>
      </c>
      <c r="P292" s="29" t="s">
        <v>756</v>
      </c>
      <c r="Q292" s="29"/>
      <c r="R292" s="29" t="s">
        <v>757</v>
      </c>
      <c r="S292" s="92"/>
      <c r="T292" s="29"/>
      <c r="U292" s="42"/>
      <c r="V292" s="21"/>
      <c r="Z292" s="194">
        <v>1300</v>
      </c>
      <c r="AA292" s="167">
        <f>Table258[[#This Row],[buildPower]]/2</f>
        <v>34.5</v>
      </c>
    </row>
    <row r="293" spans="1:27" x14ac:dyDescent="0.35">
      <c r="A293" s="44">
        <v>282</v>
      </c>
      <c r="B293" s="39"/>
      <c r="C293" s="21"/>
      <c r="D293" s="21"/>
      <c r="E293" s="21"/>
      <c r="F293" s="226"/>
      <c r="G293" s="167"/>
      <c r="H293" s="21"/>
      <c r="I293" s="167"/>
      <c r="J293" s="21"/>
      <c r="K293" s="167"/>
      <c r="L293" s="167"/>
      <c r="M293" s="167"/>
      <c r="N293" s="21"/>
      <c r="O293" s="167" t="s">
        <v>713</v>
      </c>
      <c r="P293" s="167" t="s">
        <v>779</v>
      </c>
      <c r="Q293" s="167" t="s">
        <v>780</v>
      </c>
      <c r="R293" s="167"/>
      <c r="S293" s="94" t="s">
        <v>771</v>
      </c>
      <c r="T293" s="167"/>
      <c r="U293" s="167"/>
      <c r="V293" s="21"/>
      <c r="Z293" s="194"/>
      <c r="AA293" s="167">
        <f>Table258[[#This Row],[buildPower]]/2</f>
        <v>0</v>
      </c>
    </row>
    <row r="294" spans="1:27" x14ac:dyDescent="0.35">
      <c r="A294" s="44">
        <v>283</v>
      </c>
      <c r="B294" s="39"/>
      <c r="C294" s="21"/>
      <c r="D294" s="21"/>
      <c r="E294" s="21"/>
      <c r="F294" s="226"/>
      <c r="G294" s="167"/>
      <c r="H294" s="21"/>
      <c r="I294" s="167"/>
      <c r="J294" s="21"/>
      <c r="K294" s="167"/>
      <c r="L294" s="167"/>
      <c r="M294" s="167"/>
      <c r="N294" s="21"/>
      <c r="O294" s="29" t="s">
        <v>85</v>
      </c>
      <c r="P294" s="167" t="s">
        <v>86</v>
      </c>
      <c r="Q294" s="29"/>
      <c r="R294" s="167"/>
      <c r="S294" s="92"/>
      <c r="T294" s="167"/>
      <c r="U294" s="167"/>
      <c r="V294" s="21"/>
      <c r="Z294" s="194"/>
      <c r="AA294" s="167">
        <f>Table258[[#This Row],[buildPower]]/2</f>
        <v>0</v>
      </c>
    </row>
    <row r="295" spans="1:27" x14ac:dyDescent="0.35">
      <c r="A295" s="44">
        <v>284</v>
      </c>
      <c r="B295" s="39"/>
      <c r="C295" s="21"/>
      <c r="D295" s="21"/>
      <c r="E295" s="21"/>
      <c r="F295" s="226"/>
      <c r="G295" s="167"/>
      <c r="H295" s="21"/>
      <c r="I295" s="167"/>
      <c r="J295" s="21"/>
      <c r="K295" s="167"/>
      <c r="L295" s="167"/>
      <c r="M295" s="167"/>
      <c r="N295" s="21"/>
      <c r="O295" s="29" t="s">
        <v>71</v>
      </c>
      <c r="P295" s="167" t="s">
        <v>781</v>
      </c>
      <c r="Q295" s="29" t="s">
        <v>21</v>
      </c>
      <c r="R295" s="29" t="s">
        <v>782</v>
      </c>
      <c r="S295" s="94"/>
      <c r="T295" s="167"/>
      <c r="U295" s="167"/>
      <c r="V295" s="21"/>
      <c r="Z295" s="194"/>
      <c r="AA295" s="167">
        <f>Table258[[#This Row],[buildPower]]/2</f>
        <v>0</v>
      </c>
    </row>
    <row r="296" spans="1:27" x14ac:dyDescent="0.35">
      <c r="A296" s="44">
        <v>285</v>
      </c>
      <c r="B296" s="39"/>
      <c r="C296" s="21"/>
      <c r="D296" s="21"/>
      <c r="E296" s="21"/>
      <c r="F296" s="226"/>
      <c r="G296" s="167"/>
      <c r="H296" s="21"/>
      <c r="I296" s="167"/>
      <c r="J296" s="21"/>
      <c r="K296" s="167"/>
      <c r="L296" s="167"/>
      <c r="M296" s="167"/>
      <c r="N296" s="21"/>
      <c r="O296" s="29" t="s">
        <v>77</v>
      </c>
      <c r="P296" s="167" t="s">
        <v>763</v>
      </c>
      <c r="Q296" s="29"/>
      <c r="R296" s="29"/>
      <c r="S296" s="92"/>
      <c r="T296" s="167"/>
      <c r="U296" s="167"/>
      <c r="V296" s="21"/>
      <c r="Z296" s="194"/>
      <c r="AA296" s="167">
        <f>Table258[[#This Row],[buildPower]]/2</f>
        <v>0</v>
      </c>
    </row>
    <row r="297" spans="1:27" x14ac:dyDescent="0.35">
      <c r="A297" s="44">
        <v>286</v>
      </c>
      <c r="B297" s="39"/>
      <c r="C297" s="21"/>
      <c r="D297" s="21"/>
      <c r="E297" s="21"/>
      <c r="F297" s="226"/>
      <c r="G297" s="167"/>
      <c r="H297" s="21"/>
      <c r="I297" s="167"/>
      <c r="J297" s="21"/>
      <c r="K297" s="167"/>
      <c r="L297" s="167"/>
      <c r="M297" s="167"/>
      <c r="N297" s="21"/>
      <c r="O297" s="29" t="s">
        <v>74</v>
      </c>
      <c r="P297" s="167" t="s">
        <v>764</v>
      </c>
      <c r="Q297" s="29"/>
      <c r="R297" s="29" t="s">
        <v>765</v>
      </c>
      <c r="S297" s="94"/>
      <c r="T297" s="167"/>
      <c r="U297" s="167"/>
      <c r="V297" s="21"/>
      <c r="Z297" s="194"/>
      <c r="AA297" s="167">
        <f>Table258[[#This Row],[buildPower]]/2</f>
        <v>0</v>
      </c>
    </row>
    <row r="298" spans="1:27" s="167" customFormat="1" x14ac:dyDescent="0.35">
      <c r="A298" s="44">
        <v>287</v>
      </c>
      <c r="B298" s="232"/>
      <c r="C298" s="233"/>
      <c r="D298" s="233"/>
      <c r="E298" s="233"/>
      <c r="F298" s="229"/>
      <c r="G298" s="29"/>
      <c r="H298" s="42"/>
      <c r="I298" s="29"/>
      <c r="J298" s="233"/>
      <c r="K298" s="29"/>
      <c r="L298" s="29"/>
      <c r="M298" s="29"/>
      <c r="N298" s="233"/>
      <c r="O298" s="57" t="s">
        <v>6102</v>
      </c>
      <c r="P298" s="29" t="s">
        <v>6082</v>
      </c>
      <c r="Q298" s="57"/>
      <c r="R298" s="29" t="s">
        <v>6087</v>
      </c>
      <c r="S298" s="29"/>
      <c r="T298" s="29"/>
      <c r="U298" s="29"/>
      <c r="V298" s="233"/>
      <c r="Z298" s="194"/>
      <c r="AA298" s="167">
        <f>Table258[[#This Row],[buildPower]]/2</f>
        <v>0</v>
      </c>
    </row>
    <row r="299" spans="1:27" s="167" customFormat="1" x14ac:dyDescent="0.35">
      <c r="A299" s="44">
        <v>288</v>
      </c>
      <c r="B299" s="232"/>
      <c r="C299" s="233"/>
      <c r="D299" s="233"/>
      <c r="E299" s="233"/>
      <c r="F299" s="229"/>
      <c r="G299" s="29"/>
      <c r="H299" s="42"/>
      <c r="I299" s="29"/>
      <c r="J299" s="233"/>
      <c r="K299" s="29"/>
      <c r="L299" s="29"/>
      <c r="M299" s="29"/>
      <c r="N299" s="233"/>
      <c r="O299" s="56" t="s">
        <v>6103</v>
      </c>
      <c r="P299" s="167" t="s">
        <v>6083</v>
      </c>
      <c r="Q299" s="56"/>
      <c r="R299" s="56"/>
      <c r="S299" s="29"/>
      <c r="T299" s="29"/>
      <c r="U299" s="29"/>
      <c r="V299" s="233"/>
      <c r="Z299" s="243"/>
      <c r="AA299" s="167">
        <f>Table258[[#This Row],[buildPower]]/2</f>
        <v>0</v>
      </c>
    </row>
    <row r="300" spans="1:27" s="167" customFormat="1" x14ac:dyDescent="0.35">
      <c r="A300" s="44">
        <v>289</v>
      </c>
      <c r="B300" s="232"/>
      <c r="C300" s="233"/>
      <c r="D300" s="233"/>
      <c r="E300" s="233"/>
      <c r="F300" s="229"/>
      <c r="G300" s="29"/>
      <c r="H300" s="42"/>
      <c r="I300" s="29"/>
      <c r="J300" s="233"/>
      <c r="K300" s="29"/>
      <c r="L300" s="29"/>
      <c r="M300" s="29"/>
      <c r="N300" s="233"/>
      <c r="O300" s="92" t="s">
        <v>6104</v>
      </c>
      <c r="P300" s="167" t="s">
        <v>6084</v>
      </c>
      <c r="Q300" s="92"/>
      <c r="R300" s="253" t="s">
        <v>6085</v>
      </c>
      <c r="S300" s="29"/>
      <c r="T300" s="29"/>
      <c r="U300" s="29"/>
      <c r="V300" s="233"/>
      <c r="Z300" s="243"/>
      <c r="AA300" s="167">
        <f>Table258[[#This Row],[buildPower]]/2</f>
        <v>0</v>
      </c>
    </row>
    <row r="301" spans="1:27" s="167" customFormat="1" x14ac:dyDescent="0.35">
      <c r="A301" s="44">
        <v>290</v>
      </c>
      <c r="B301" s="232"/>
      <c r="C301" s="233"/>
      <c r="D301" s="233"/>
      <c r="E301" s="233"/>
      <c r="F301" s="229"/>
      <c r="G301" s="29"/>
      <c r="H301" s="42"/>
      <c r="I301" s="29"/>
      <c r="J301" s="233"/>
      <c r="K301" s="29"/>
      <c r="L301" s="29"/>
      <c r="M301" s="29"/>
      <c r="N301" s="233"/>
      <c r="O301" s="56" t="s">
        <v>6106</v>
      </c>
      <c r="P301" s="167" t="s">
        <v>6081</v>
      </c>
      <c r="Q301" s="56"/>
      <c r="R301" s="167" t="s">
        <v>6086</v>
      </c>
      <c r="S301" s="29"/>
      <c r="T301" s="29"/>
      <c r="U301" s="29"/>
      <c r="V301" s="233"/>
      <c r="Z301" s="243"/>
      <c r="AA301" s="167">
        <f>Table258[[#This Row],[buildPower]]/2</f>
        <v>0</v>
      </c>
    </row>
    <row r="302" spans="1:27" x14ac:dyDescent="0.35">
      <c r="A302" s="44">
        <v>291</v>
      </c>
      <c r="B302" s="39"/>
      <c r="C302" s="21"/>
      <c r="D302" s="21"/>
      <c r="E302" s="21"/>
      <c r="F302" s="226"/>
      <c r="G302" s="167"/>
      <c r="H302" s="21"/>
      <c r="I302" s="167"/>
      <c r="J302" s="21"/>
      <c r="K302" s="167"/>
      <c r="L302" s="167"/>
      <c r="M302" s="167"/>
      <c r="N302" s="21"/>
      <c r="O302" s="167" t="s">
        <v>68</v>
      </c>
      <c r="P302" s="167" t="s">
        <v>766</v>
      </c>
      <c r="Q302" s="167"/>
      <c r="R302" s="167" t="s">
        <v>767</v>
      </c>
      <c r="S302" s="92"/>
      <c r="T302" s="167" t="s">
        <v>1</v>
      </c>
      <c r="U302" s="167">
        <v>1</v>
      </c>
      <c r="V302" s="21">
        <v>1300</v>
      </c>
      <c r="Z302" s="243"/>
      <c r="AA302" s="167">
        <f>Table258[[#This Row],[buildPower]]/2</f>
        <v>0</v>
      </c>
    </row>
    <row r="303" spans="1:27" x14ac:dyDescent="0.35">
      <c r="A303" s="44">
        <v>292</v>
      </c>
      <c r="B303" s="39" t="s">
        <v>5078</v>
      </c>
      <c r="C303" s="21">
        <v>62</v>
      </c>
      <c r="D303" s="21">
        <v>55</v>
      </c>
      <c r="E303" s="21">
        <v>800</v>
      </c>
      <c r="F303" s="229">
        <v>87</v>
      </c>
      <c r="G303" s="29" t="s">
        <v>708</v>
      </c>
      <c r="H303" s="42">
        <v>1</v>
      </c>
      <c r="I303" s="29"/>
      <c r="J303" s="21">
        <v>193</v>
      </c>
      <c r="K303" s="29" t="s">
        <v>5078</v>
      </c>
      <c r="L303" s="29" t="s">
        <v>5079</v>
      </c>
      <c r="M303" s="305" t="s">
        <v>5118</v>
      </c>
      <c r="N303" s="21">
        <v>8445</v>
      </c>
      <c r="O303" s="29" t="s">
        <v>80</v>
      </c>
      <c r="P303" s="29" t="s">
        <v>785</v>
      </c>
      <c r="Q303" s="29"/>
      <c r="R303" s="29" t="s">
        <v>786</v>
      </c>
      <c r="S303" s="94"/>
      <c r="T303" s="29"/>
      <c r="U303" s="42"/>
      <c r="V303" s="21"/>
      <c r="W303" s="167"/>
      <c r="Z303" s="194">
        <v>2900</v>
      </c>
      <c r="AA303" s="167">
        <f>Table258[[#This Row],[buildPower]]/2</f>
        <v>43.5</v>
      </c>
    </row>
    <row r="304" spans="1:27" x14ac:dyDescent="0.35">
      <c r="A304" s="44">
        <v>293</v>
      </c>
      <c r="B304" s="39"/>
      <c r="C304" s="21"/>
      <c r="D304" s="21"/>
      <c r="E304" s="21"/>
      <c r="F304" s="226"/>
      <c r="G304" s="167"/>
      <c r="H304" s="21"/>
      <c r="I304" s="167"/>
      <c r="J304" s="21"/>
      <c r="K304" s="167"/>
      <c r="L304" s="167"/>
      <c r="M304" s="167"/>
      <c r="N304" s="21"/>
      <c r="O304" s="167" t="s">
        <v>713</v>
      </c>
      <c r="P304" s="167" t="s">
        <v>787</v>
      </c>
      <c r="Q304" s="167" t="s">
        <v>788</v>
      </c>
      <c r="R304" s="167"/>
      <c r="S304" s="92" t="s">
        <v>771</v>
      </c>
      <c r="T304" s="167"/>
      <c r="U304" s="167"/>
      <c r="V304" s="21"/>
      <c r="Z304" s="195"/>
      <c r="AA304" s="167">
        <f>Table258[[#This Row],[buildPower]]/2</f>
        <v>0</v>
      </c>
    </row>
    <row r="305" spans="1:27" x14ac:dyDescent="0.35">
      <c r="A305" s="44">
        <v>294</v>
      </c>
      <c r="B305" s="39"/>
      <c r="C305" s="21"/>
      <c r="D305" s="21"/>
      <c r="E305" s="21"/>
      <c r="F305" s="226"/>
      <c r="G305" s="167"/>
      <c r="H305" s="21"/>
      <c r="I305" s="167"/>
      <c r="J305" s="21"/>
      <c r="K305" s="167"/>
      <c r="L305" s="167"/>
      <c r="M305" s="167"/>
      <c r="N305" s="21"/>
      <c r="O305" s="167" t="s">
        <v>85</v>
      </c>
      <c r="P305" s="167" t="s">
        <v>86</v>
      </c>
      <c r="Q305" s="167"/>
      <c r="R305" s="167"/>
      <c r="S305" s="94"/>
      <c r="T305" s="167"/>
      <c r="U305" s="167"/>
      <c r="V305" s="21"/>
      <c r="Z305" s="194"/>
      <c r="AA305" s="167">
        <f>Table258[[#This Row],[buildPower]]/2</f>
        <v>0</v>
      </c>
    </row>
    <row r="306" spans="1:27" x14ac:dyDescent="0.35">
      <c r="A306" s="44">
        <v>295</v>
      </c>
      <c r="B306" s="39"/>
      <c r="C306" s="21"/>
      <c r="D306" s="21"/>
      <c r="E306" s="21"/>
      <c r="F306" s="226"/>
      <c r="G306" s="167"/>
      <c r="H306" s="21"/>
      <c r="I306" s="167"/>
      <c r="J306" s="21"/>
      <c r="K306" s="167"/>
      <c r="L306" s="167"/>
      <c r="M306" s="167"/>
      <c r="N306" s="21"/>
      <c r="O306" s="29" t="s">
        <v>71</v>
      </c>
      <c r="P306" s="167" t="s">
        <v>789</v>
      </c>
      <c r="Q306" s="29" t="s">
        <v>16</v>
      </c>
      <c r="R306" s="167" t="s">
        <v>790</v>
      </c>
      <c r="S306" s="92"/>
      <c r="T306" s="167"/>
      <c r="U306" s="167"/>
      <c r="V306" s="21"/>
      <c r="Z306" s="194"/>
      <c r="AA306" s="167">
        <f>Table258[[#This Row],[buildPower]]/2</f>
        <v>0</v>
      </c>
    </row>
    <row r="307" spans="1:27" x14ac:dyDescent="0.35">
      <c r="A307" s="44">
        <v>296</v>
      </c>
      <c r="B307" s="39"/>
      <c r="C307" s="21"/>
      <c r="D307" s="21"/>
      <c r="E307" s="21"/>
      <c r="F307" s="226"/>
      <c r="G307" s="167"/>
      <c r="H307" s="21"/>
      <c r="I307" s="167"/>
      <c r="J307" s="21"/>
      <c r="K307" s="167"/>
      <c r="L307" s="167"/>
      <c r="M307" s="167"/>
      <c r="N307" s="21"/>
      <c r="O307" s="29" t="s">
        <v>77</v>
      </c>
      <c r="P307" s="167" t="s">
        <v>791</v>
      </c>
      <c r="Q307" s="29"/>
      <c r="R307" s="29"/>
      <c r="S307" s="94"/>
      <c r="T307" s="167"/>
      <c r="U307" s="167"/>
      <c r="V307" s="21"/>
      <c r="Z307" s="194"/>
      <c r="AA307" s="167">
        <f>Table258[[#This Row],[buildPower]]/2</f>
        <v>0</v>
      </c>
    </row>
    <row r="308" spans="1:27" x14ac:dyDescent="0.35">
      <c r="A308" s="44">
        <v>297</v>
      </c>
      <c r="B308" s="39"/>
      <c r="C308" s="21"/>
      <c r="D308" s="21"/>
      <c r="E308" s="21"/>
      <c r="F308" s="226"/>
      <c r="G308" s="167"/>
      <c r="H308" s="21"/>
      <c r="I308" s="167"/>
      <c r="J308" s="21"/>
      <c r="K308" s="167"/>
      <c r="L308" s="167"/>
      <c r="M308" s="167"/>
      <c r="N308" s="21"/>
      <c r="O308" s="29" t="s">
        <v>74</v>
      </c>
      <c r="P308" s="167" t="s">
        <v>792</v>
      </c>
      <c r="Q308" s="29"/>
      <c r="R308" s="29" t="s">
        <v>793</v>
      </c>
      <c r="S308" s="92"/>
      <c r="T308" s="167"/>
      <c r="U308" s="167"/>
      <c r="V308" s="21"/>
      <c r="Z308" s="194"/>
      <c r="AA308" s="167">
        <f>Table258[[#This Row],[buildPower]]/2</f>
        <v>0</v>
      </c>
    </row>
    <row r="309" spans="1:27" s="167" customFormat="1" x14ac:dyDescent="0.35">
      <c r="A309" s="44">
        <v>298</v>
      </c>
      <c r="B309" s="232"/>
      <c r="C309" s="233"/>
      <c r="D309" s="233"/>
      <c r="E309" s="233"/>
      <c r="F309" s="229"/>
      <c r="G309" s="29"/>
      <c r="H309" s="42"/>
      <c r="I309" s="29"/>
      <c r="J309" s="233"/>
      <c r="K309" s="29"/>
      <c r="L309" s="29"/>
      <c r="M309" s="29"/>
      <c r="N309" s="233"/>
      <c r="O309" s="57" t="s">
        <v>6102</v>
      </c>
      <c r="P309" s="29" t="s">
        <v>6070</v>
      </c>
      <c r="Q309" s="57"/>
      <c r="R309" s="29" t="s">
        <v>6067</v>
      </c>
      <c r="S309" s="29"/>
      <c r="T309" s="29"/>
      <c r="U309" s="29"/>
      <c r="V309" s="233"/>
      <c r="Z309" s="194"/>
      <c r="AA309" s="167">
        <f>Table258[[#This Row],[buildPower]]/2</f>
        <v>0</v>
      </c>
    </row>
    <row r="310" spans="1:27" s="167" customFormat="1" x14ac:dyDescent="0.35">
      <c r="A310" s="44">
        <v>299</v>
      </c>
      <c r="B310" s="232"/>
      <c r="C310" s="233"/>
      <c r="D310" s="233"/>
      <c r="E310" s="233"/>
      <c r="F310" s="229"/>
      <c r="G310" s="29"/>
      <c r="H310" s="42"/>
      <c r="I310" s="29"/>
      <c r="J310" s="233"/>
      <c r="K310" s="29"/>
      <c r="L310" s="29"/>
      <c r="M310" s="29"/>
      <c r="N310" s="233"/>
      <c r="O310" s="56" t="s">
        <v>6103</v>
      </c>
      <c r="P310" s="167" t="s">
        <v>6071</v>
      </c>
      <c r="Q310" s="56"/>
      <c r="R310" s="56"/>
      <c r="S310" s="29"/>
      <c r="T310" s="29"/>
      <c r="U310" s="29"/>
      <c r="V310" s="233"/>
      <c r="Z310" s="243"/>
      <c r="AA310" s="167">
        <f>Table258[[#This Row],[buildPower]]/2</f>
        <v>0</v>
      </c>
    </row>
    <row r="311" spans="1:27" s="167" customFormat="1" x14ac:dyDescent="0.35">
      <c r="A311" s="44">
        <v>300</v>
      </c>
      <c r="B311" s="232"/>
      <c r="C311" s="233"/>
      <c r="D311" s="233"/>
      <c r="E311" s="233"/>
      <c r="F311" s="229"/>
      <c r="G311" s="29"/>
      <c r="H311" s="42"/>
      <c r="I311" s="29"/>
      <c r="J311" s="233"/>
      <c r="K311" s="29"/>
      <c r="L311" s="29"/>
      <c r="M311" s="29"/>
      <c r="N311" s="233"/>
      <c r="O311" s="92" t="s">
        <v>6104</v>
      </c>
      <c r="P311" s="167" t="s">
        <v>6072</v>
      </c>
      <c r="Q311" s="92"/>
      <c r="R311" s="167" t="s">
        <v>6068</v>
      </c>
      <c r="S311" s="29"/>
      <c r="T311" s="29"/>
      <c r="U311" s="29"/>
      <c r="V311" s="233"/>
      <c r="Z311" s="243"/>
      <c r="AA311" s="167">
        <f>Table258[[#This Row],[buildPower]]/2</f>
        <v>0</v>
      </c>
    </row>
    <row r="312" spans="1:27" s="167" customFormat="1" x14ac:dyDescent="0.35">
      <c r="A312" s="44">
        <v>301</v>
      </c>
      <c r="B312" s="232"/>
      <c r="C312" s="233"/>
      <c r="D312" s="233"/>
      <c r="E312" s="233"/>
      <c r="F312" s="229"/>
      <c r="G312" s="29"/>
      <c r="H312" s="42"/>
      <c r="I312" s="29"/>
      <c r="J312" s="233"/>
      <c r="K312" s="29"/>
      <c r="L312" s="29"/>
      <c r="M312" s="29"/>
      <c r="N312" s="233"/>
      <c r="O312" s="56" t="s">
        <v>6106</v>
      </c>
      <c r="P312" s="167" t="s">
        <v>6073</v>
      </c>
      <c r="Q312" s="56"/>
      <c r="R312" s="29" t="s">
        <v>6069</v>
      </c>
      <c r="S312" s="29"/>
      <c r="T312" s="29"/>
      <c r="U312" s="29"/>
      <c r="V312" s="233"/>
      <c r="Z312" s="243"/>
      <c r="AA312" s="167">
        <f>Table258[[#This Row],[buildPower]]/2</f>
        <v>0</v>
      </c>
    </row>
    <row r="313" spans="1:27" x14ac:dyDescent="0.35">
      <c r="A313" s="44">
        <v>302</v>
      </c>
      <c r="B313" s="39"/>
      <c r="C313" s="21"/>
      <c r="D313" s="21"/>
      <c r="E313" s="21"/>
      <c r="F313" s="229"/>
      <c r="G313" s="29"/>
      <c r="H313" s="42"/>
      <c r="I313" s="29"/>
      <c r="J313" s="21"/>
      <c r="K313" s="29"/>
      <c r="L313" s="29"/>
      <c r="M313" s="29"/>
      <c r="N313" s="21"/>
      <c r="O313" s="29" t="s">
        <v>68</v>
      </c>
      <c r="P313" s="29" t="s">
        <v>794</v>
      </c>
      <c r="Q313" s="29"/>
      <c r="R313" s="29" t="s">
        <v>795</v>
      </c>
      <c r="S313" s="94"/>
      <c r="T313" s="167" t="s">
        <v>3</v>
      </c>
      <c r="U313" s="167">
        <v>1</v>
      </c>
      <c r="V313" s="21">
        <v>2900</v>
      </c>
      <c r="Z313" s="243"/>
      <c r="AA313" s="167">
        <f>Table258[[#This Row],[buildPower]]/2</f>
        <v>0</v>
      </c>
    </row>
    <row r="314" spans="1:27" x14ac:dyDescent="0.35">
      <c r="A314" s="44">
        <v>303</v>
      </c>
      <c r="B314" s="39" t="s">
        <v>5080</v>
      </c>
      <c r="C314" s="21">
        <v>22</v>
      </c>
      <c r="D314" s="21">
        <v>4</v>
      </c>
      <c r="E314" s="21">
        <v>140</v>
      </c>
      <c r="F314" s="229">
        <v>22</v>
      </c>
      <c r="G314" s="29" t="s">
        <v>708</v>
      </c>
      <c r="H314" s="42">
        <v>1</v>
      </c>
      <c r="I314" s="29"/>
      <c r="J314" s="21">
        <v>55</v>
      </c>
      <c r="K314" s="29" t="s">
        <v>5080</v>
      </c>
      <c r="L314" s="29" t="s">
        <v>5081</v>
      </c>
      <c r="M314" s="29" t="s">
        <v>5119</v>
      </c>
      <c r="N314" s="21">
        <v>2700</v>
      </c>
      <c r="O314" s="29" t="s">
        <v>80</v>
      </c>
      <c r="P314" s="29" t="s">
        <v>756</v>
      </c>
      <c r="Q314" s="29"/>
      <c r="R314" s="29" t="s">
        <v>757</v>
      </c>
      <c r="S314" s="92"/>
      <c r="T314" s="29"/>
      <c r="U314" s="42"/>
      <c r="V314" s="21"/>
      <c r="Z314" s="194">
        <v>550</v>
      </c>
      <c r="AA314" s="167">
        <f>Table258[[#This Row],[buildPower]]/2</f>
        <v>11</v>
      </c>
    </row>
    <row r="315" spans="1:27" x14ac:dyDescent="0.35">
      <c r="A315" s="44">
        <v>304</v>
      </c>
      <c r="B315" s="39"/>
      <c r="C315" s="21"/>
      <c r="D315" s="21"/>
      <c r="E315" s="21"/>
      <c r="F315" s="226"/>
      <c r="G315" s="167"/>
      <c r="H315" s="21"/>
      <c r="I315" s="167"/>
      <c r="J315" s="21"/>
      <c r="K315" s="167"/>
      <c r="L315" s="167"/>
      <c r="M315" s="167"/>
      <c r="N315" s="21"/>
      <c r="O315" s="167" t="s">
        <v>713</v>
      </c>
      <c r="P315" s="167" t="s">
        <v>779</v>
      </c>
      <c r="Q315" s="167" t="s">
        <v>780</v>
      </c>
      <c r="R315" s="167"/>
      <c r="S315" s="94" t="s">
        <v>771</v>
      </c>
      <c r="T315" s="167"/>
      <c r="U315" s="167"/>
      <c r="V315" s="21"/>
      <c r="Z315" s="194"/>
      <c r="AA315" s="167">
        <f>Table258[[#This Row],[buildPower]]/2</f>
        <v>0</v>
      </c>
    </row>
    <row r="316" spans="1:27" x14ac:dyDescent="0.35">
      <c r="A316" s="44">
        <v>305</v>
      </c>
      <c r="B316" s="39"/>
      <c r="C316" s="21"/>
      <c r="D316" s="21"/>
      <c r="E316" s="21"/>
      <c r="F316" s="226"/>
      <c r="G316" s="167"/>
      <c r="H316" s="21"/>
      <c r="I316" s="167"/>
      <c r="J316" s="21"/>
      <c r="K316" s="167"/>
      <c r="L316" s="167"/>
      <c r="M316" s="167"/>
      <c r="N316" s="21"/>
      <c r="O316" s="167" t="s">
        <v>85</v>
      </c>
      <c r="P316" s="167" t="s">
        <v>86</v>
      </c>
      <c r="Q316" s="167"/>
      <c r="R316" s="167"/>
      <c r="S316" s="92"/>
      <c r="T316" s="167"/>
      <c r="U316" s="167"/>
      <c r="V316" s="21"/>
      <c r="Z316" s="194"/>
      <c r="AA316" s="167">
        <f>Table258[[#This Row],[buildPower]]/2</f>
        <v>0</v>
      </c>
    </row>
    <row r="317" spans="1:27" x14ac:dyDescent="0.35">
      <c r="A317" s="44">
        <v>306</v>
      </c>
      <c r="B317" s="39"/>
      <c r="C317" s="21"/>
      <c r="D317" s="21"/>
      <c r="E317" s="21"/>
      <c r="F317" s="226"/>
      <c r="G317" s="167"/>
      <c r="H317" s="21"/>
      <c r="I317" s="167"/>
      <c r="J317" s="21"/>
      <c r="K317" s="167"/>
      <c r="L317" s="167"/>
      <c r="M317" s="167"/>
      <c r="N317" s="21"/>
      <c r="O317" s="167" t="s">
        <v>71</v>
      </c>
      <c r="P317" s="167" t="s">
        <v>781</v>
      </c>
      <c r="Q317" s="167" t="s">
        <v>21</v>
      </c>
      <c r="R317" s="167" t="s">
        <v>782</v>
      </c>
      <c r="S317" s="94"/>
      <c r="T317" s="167"/>
      <c r="U317" s="167"/>
      <c r="V317" s="21"/>
      <c r="Z317" s="194"/>
      <c r="AA317" s="167">
        <f>Table258[[#This Row],[buildPower]]/2</f>
        <v>0</v>
      </c>
    </row>
    <row r="318" spans="1:27" x14ac:dyDescent="0.35">
      <c r="A318" s="44">
        <v>307</v>
      </c>
      <c r="B318" s="39"/>
      <c r="C318" s="21"/>
      <c r="D318" s="21"/>
      <c r="E318" s="21"/>
      <c r="F318" s="226"/>
      <c r="G318" s="167"/>
      <c r="H318" s="21"/>
      <c r="I318" s="167"/>
      <c r="J318" s="21"/>
      <c r="K318" s="167"/>
      <c r="L318" s="167"/>
      <c r="M318" s="167"/>
      <c r="N318" s="21"/>
      <c r="O318" s="29" t="s">
        <v>77</v>
      </c>
      <c r="P318" s="29" t="s">
        <v>763</v>
      </c>
      <c r="Q318" s="29"/>
      <c r="R318" s="29"/>
      <c r="S318" s="92"/>
      <c r="T318" s="167"/>
      <c r="U318" s="167"/>
      <c r="V318" s="21"/>
      <c r="Z318" s="194"/>
      <c r="AA318" s="167">
        <f>Table258[[#This Row],[buildPower]]/2</f>
        <v>0</v>
      </c>
    </row>
    <row r="319" spans="1:27" x14ac:dyDescent="0.35">
      <c r="A319" s="44">
        <v>308</v>
      </c>
      <c r="B319" s="39"/>
      <c r="C319" s="21"/>
      <c r="D319" s="21"/>
      <c r="E319" s="21"/>
      <c r="F319" s="226"/>
      <c r="G319" s="167"/>
      <c r="H319" s="21"/>
      <c r="I319" s="167"/>
      <c r="J319" s="21"/>
      <c r="K319" s="167"/>
      <c r="L319" s="167"/>
      <c r="M319" s="167"/>
      <c r="N319" s="21"/>
      <c r="O319" s="29" t="s">
        <v>74</v>
      </c>
      <c r="P319" s="29" t="s">
        <v>764</v>
      </c>
      <c r="Q319" s="29"/>
      <c r="R319" s="29" t="s">
        <v>765</v>
      </c>
      <c r="S319" s="94"/>
      <c r="T319" s="167"/>
      <c r="U319" s="167"/>
      <c r="V319" s="21"/>
      <c r="Z319" s="194"/>
      <c r="AA319" s="167">
        <f>Table258[[#This Row],[buildPower]]/2</f>
        <v>0</v>
      </c>
    </row>
    <row r="320" spans="1:27" s="167" customFormat="1" x14ac:dyDescent="0.35">
      <c r="A320" s="44">
        <v>309</v>
      </c>
      <c r="B320" s="232"/>
      <c r="C320" s="233"/>
      <c r="D320" s="233"/>
      <c r="E320" s="233"/>
      <c r="F320" s="229"/>
      <c r="G320" s="29"/>
      <c r="H320" s="42"/>
      <c r="I320" s="29"/>
      <c r="J320" s="233"/>
      <c r="K320" s="29"/>
      <c r="L320" s="29"/>
      <c r="M320" s="29"/>
      <c r="N320" s="233"/>
      <c r="O320" s="57" t="s">
        <v>6102</v>
      </c>
      <c r="P320" s="29" t="s">
        <v>6082</v>
      </c>
      <c r="Q320" s="57"/>
      <c r="R320" s="29" t="s">
        <v>6087</v>
      </c>
      <c r="S320" s="29"/>
      <c r="T320" s="29"/>
      <c r="U320" s="29"/>
      <c r="V320" s="233"/>
      <c r="Z320" s="194"/>
      <c r="AA320" s="167">
        <f>Table258[[#This Row],[buildPower]]/2</f>
        <v>0</v>
      </c>
    </row>
    <row r="321" spans="1:27" s="167" customFormat="1" x14ac:dyDescent="0.35">
      <c r="A321" s="44">
        <v>310</v>
      </c>
      <c r="B321" s="232"/>
      <c r="C321" s="233"/>
      <c r="D321" s="233"/>
      <c r="E321" s="233"/>
      <c r="F321" s="229"/>
      <c r="G321" s="29"/>
      <c r="H321" s="42"/>
      <c r="I321" s="29"/>
      <c r="J321" s="233"/>
      <c r="K321" s="29"/>
      <c r="L321" s="29"/>
      <c r="M321" s="29"/>
      <c r="N321" s="233"/>
      <c r="O321" s="56" t="s">
        <v>6103</v>
      </c>
      <c r="P321" s="29" t="s">
        <v>6083</v>
      </c>
      <c r="Q321" s="56"/>
      <c r="R321" s="56"/>
      <c r="S321" s="29"/>
      <c r="T321" s="29"/>
      <c r="U321" s="29"/>
      <c r="V321" s="233"/>
      <c r="Z321" s="243"/>
      <c r="AA321" s="167">
        <f>Table258[[#This Row],[buildPower]]/2</f>
        <v>0</v>
      </c>
    </row>
    <row r="322" spans="1:27" s="167" customFormat="1" x14ac:dyDescent="0.35">
      <c r="A322" s="44">
        <v>311</v>
      </c>
      <c r="B322" s="232"/>
      <c r="C322" s="233"/>
      <c r="D322" s="233"/>
      <c r="E322" s="233"/>
      <c r="F322" s="229"/>
      <c r="G322" s="29"/>
      <c r="H322" s="42"/>
      <c r="I322" s="29"/>
      <c r="J322" s="233"/>
      <c r="K322" s="29"/>
      <c r="L322" s="29"/>
      <c r="M322" s="29"/>
      <c r="N322" s="233"/>
      <c r="O322" s="92" t="s">
        <v>6104</v>
      </c>
      <c r="P322" s="167" t="s">
        <v>6084</v>
      </c>
      <c r="Q322" s="92"/>
      <c r="R322" s="253" t="s">
        <v>6085</v>
      </c>
      <c r="S322" s="29"/>
      <c r="T322" s="29"/>
      <c r="U322" s="29"/>
      <c r="V322" s="233"/>
      <c r="Z322" s="243"/>
      <c r="AA322" s="167">
        <f>Table258[[#This Row],[buildPower]]/2</f>
        <v>0</v>
      </c>
    </row>
    <row r="323" spans="1:27" s="167" customFormat="1" x14ac:dyDescent="0.35">
      <c r="A323" s="44">
        <v>312</v>
      </c>
      <c r="B323" s="232"/>
      <c r="C323" s="233"/>
      <c r="D323" s="233"/>
      <c r="E323" s="233"/>
      <c r="F323" s="229"/>
      <c r="G323" s="29"/>
      <c r="H323" s="42"/>
      <c r="I323" s="29"/>
      <c r="J323" s="233"/>
      <c r="K323" s="29"/>
      <c r="L323" s="29"/>
      <c r="M323" s="29"/>
      <c r="N323" s="233"/>
      <c r="O323" s="56" t="s">
        <v>6106</v>
      </c>
      <c r="P323" s="167" t="s">
        <v>6081</v>
      </c>
      <c r="Q323" s="56"/>
      <c r="R323" s="167" t="s">
        <v>6086</v>
      </c>
      <c r="S323" s="29"/>
      <c r="T323" s="29"/>
      <c r="U323" s="29"/>
      <c r="V323" s="233"/>
      <c r="Z323" s="243"/>
      <c r="AA323" s="167">
        <f>Table258[[#This Row],[buildPower]]/2</f>
        <v>0</v>
      </c>
    </row>
    <row r="324" spans="1:27" x14ac:dyDescent="0.35">
      <c r="A324" s="44">
        <v>313</v>
      </c>
      <c r="B324" s="45"/>
      <c r="C324" s="21"/>
      <c r="D324" s="21"/>
      <c r="E324" s="21"/>
      <c r="F324" s="226"/>
      <c r="G324" s="167"/>
      <c r="H324" s="21"/>
      <c r="I324" s="167"/>
      <c r="J324" s="21"/>
      <c r="K324" s="167"/>
      <c r="L324" s="167"/>
      <c r="M324" s="167"/>
      <c r="N324" s="21"/>
      <c r="O324" s="167" t="s">
        <v>68</v>
      </c>
      <c r="P324" s="167" t="s">
        <v>766</v>
      </c>
      <c r="Q324" s="167"/>
      <c r="R324" s="167" t="s">
        <v>767</v>
      </c>
      <c r="S324" s="92"/>
      <c r="T324" s="167" t="s">
        <v>1</v>
      </c>
      <c r="U324" s="167">
        <v>1</v>
      </c>
      <c r="V324" s="21">
        <v>550</v>
      </c>
      <c r="Z324" s="243"/>
      <c r="AA324" s="167">
        <f>Table258[[#This Row],[buildPower]]/2</f>
        <v>0</v>
      </c>
    </row>
    <row r="325" spans="1:27" x14ac:dyDescent="0.35">
      <c r="A325" s="44">
        <v>314</v>
      </c>
      <c r="B325" s="45" t="s">
        <v>5082</v>
      </c>
      <c r="C325" s="21">
        <v>30</v>
      </c>
      <c r="D325" s="21">
        <v>6</v>
      </c>
      <c r="E325" s="175">
        <v>310</v>
      </c>
      <c r="F325" s="229">
        <v>33</v>
      </c>
      <c r="G325" s="29" t="s">
        <v>708</v>
      </c>
      <c r="H325" s="42">
        <v>1</v>
      </c>
      <c r="I325" s="29"/>
      <c r="J325" s="21">
        <v>125</v>
      </c>
      <c r="K325" s="29" t="s">
        <v>5082</v>
      </c>
      <c r="L325" s="29" t="s">
        <v>5083</v>
      </c>
      <c r="M325" s="29" t="s">
        <v>5120</v>
      </c>
      <c r="N325" s="21">
        <v>6300</v>
      </c>
      <c r="O325" s="29" t="s">
        <v>80</v>
      </c>
      <c r="P325" s="29" t="s">
        <v>785</v>
      </c>
      <c r="Q325" s="29"/>
      <c r="R325" s="29" t="s">
        <v>786</v>
      </c>
      <c r="S325" s="94"/>
      <c r="T325" s="29"/>
      <c r="U325" s="42"/>
      <c r="V325" s="21"/>
      <c r="Z325" s="194">
        <v>1800</v>
      </c>
      <c r="AA325" s="167">
        <f>Table258[[#This Row],[buildPower]]/2</f>
        <v>16.5</v>
      </c>
    </row>
    <row r="326" spans="1:27" x14ac:dyDescent="0.35">
      <c r="A326" s="44">
        <v>315</v>
      </c>
      <c r="B326" s="45"/>
      <c r="C326" s="21"/>
      <c r="D326" s="21"/>
      <c r="E326" s="21"/>
      <c r="F326" s="226"/>
      <c r="G326" s="167"/>
      <c r="H326" s="21"/>
      <c r="I326" s="167"/>
      <c r="J326" s="21"/>
      <c r="K326" s="167"/>
      <c r="L326" s="167"/>
      <c r="M326" s="167"/>
      <c r="N326" s="21"/>
      <c r="O326" s="167" t="s">
        <v>713</v>
      </c>
      <c r="P326" s="167" t="s">
        <v>787</v>
      </c>
      <c r="Q326" s="167" t="s">
        <v>788</v>
      </c>
      <c r="R326" s="167"/>
      <c r="S326" s="92" t="s">
        <v>771</v>
      </c>
      <c r="T326" s="167"/>
      <c r="U326" s="167"/>
      <c r="V326" s="21"/>
      <c r="Z326" s="195"/>
      <c r="AA326" s="167">
        <f>Table258[[#This Row],[buildPower]]/2</f>
        <v>0</v>
      </c>
    </row>
    <row r="327" spans="1:27" x14ac:dyDescent="0.35">
      <c r="A327" s="44">
        <v>316</v>
      </c>
      <c r="B327" s="45"/>
      <c r="C327" s="21"/>
      <c r="D327" s="21"/>
      <c r="E327" s="21"/>
      <c r="F327" s="226"/>
      <c r="G327" s="167"/>
      <c r="H327" s="21"/>
      <c r="I327" s="167"/>
      <c r="J327" s="21"/>
      <c r="K327" s="167"/>
      <c r="L327" s="167"/>
      <c r="M327" s="167"/>
      <c r="N327" s="21"/>
      <c r="O327" s="167" t="s">
        <v>85</v>
      </c>
      <c r="P327" s="167" t="s">
        <v>86</v>
      </c>
      <c r="Q327" s="167"/>
      <c r="R327" s="167"/>
      <c r="S327" s="94"/>
      <c r="T327" s="167"/>
      <c r="U327" s="167"/>
      <c r="V327" s="21"/>
      <c r="Z327" s="194"/>
      <c r="AA327" s="167">
        <f>Table258[[#This Row],[buildPower]]/2</f>
        <v>0</v>
      </c>
    </row>
    <row r="328" spans="1:27" x14ac:dyDescent="0.35">
      <c r="A328" s="44">
        <v>317</v>
      </c>
      <c r="B328" s="45"/>
      <c r="C328" s="21"/>
      <c r="D328" s="21"/>
      <c r="E328" s="21"/>
      <c r="F328" s="226"/>
      <c r="G328" s="167"/>
      <c r="H328" s="21"/>
      <c r="I328" s="167"/>
      <c r="J328" s="21"/>
      <c r="K328" s="167"/>
      <c r="L328" s="167"/>
      <c r="M328" s="167"/>
      <c r="N328" s="21"/>
      <c r="O328" s="167" t="s">
        <v>71</v>
      </c>
      <c r="P328" s="167" t="s">
        <v>789</v>
      </c>
      <c r="Q328" s="167" t="s">
        <v>16</v>
      </c>
      <c r="R328" s="167" t="s">
        <v>790</v>
      </c>
      <c r="S328" s="92"/>
      <c r="T328" s="167"/>
      <c r="U328" s="167"/>
      <c r="V328" s="21"/>
      <c r="Z328" s="194"/>
      <c r="AA328" s="167">
        <f>Table258[[#This Row],[buildPower]]/2</f>
        <v>0</v>
      </c>
    </row>
    <row r="329" spans="1:27" x14ac:dyDescent="0.35">
      <c r="A329" s="44">
        <v>318</v>
      </c>
      <c r="B329" s="45"/>
      <c r="C329" s="21"/>
      <c r="D329" s="21"/>
      <c r="E329" s="21"/>
      <c r="F329" s="226"/>
      <c r="G329" s="167"/>
      <c r="H329" s="21"/>
      <c r="I329" s="167"/>
      <c r="J329" s="21"/>
      <c r="K329" s="167"/>
      <c r="L329" s="167"/>
      <c r="M329" s="167"/>
      <c r="N329" s="21"/>
      <c r="O329" s="167" t="s">
        <v>77</v>
      </c>
      <c r="P329" s="167" t="s">
        <v>791</v>
      </c>
      <c r="Q329" s="167"/>
      <c r="R329" s="167"/>
      <c r="S329" s="94"/>
      <c r="T329" s="167"/>
      <c r="U329" s="167"/>
      <c r="V329" s="21"/>
      <c r="Z329" s="194"/>
      <c r="AA329" s="167">
        <f>Table258[[#This Row],[buildPower]]/2</f>
        <v>0</v>
      </c>
    </row>
    <row r="330" spans="1:27" x14ac:dyDescent="0.35">
      <c r="A330" s="44">
        <v>319</v>
      </c>
      <c r="B330" s="45"/>
      <c r="C330" s="21"/>
      <c r="D330" s="21"/>
      <c r="E330" s="21"/>
      <c r="F330" s="226"/>
      <c r="G330" s="167"/>
      <c r="H330" s="21"/>
      <c r="I330" s="167"/>
      <c r="J330" s="21"/>
      <c r="K330" s="167"/>
      <c r="L330" s="167"/>
      <c r="M330" s="167"/>
      <c r="N330" s="21"/>
      <c r="O330" s="29" t="s">
        <v>74</v>
      </c>
      <c r="P330" s="167" t="s">
        <v>792</v>
      </c>
      <c r="Q330" s="29"/>
      <c r="R330" s="167" t="s">
        <v>793</v>
      </c>
      <c r="S330" s="92"/>
      <c r="T330" s="167"/>
      <c r="U330" s="167"/>
      <c r="V330" s="21"/>
      <c r="Z330" s="194"/>
      <c r="AA330" s="167">
        <f>Table258[[#This Row],[buildPower]]/2</f>
        <v>0</v>
      </c>
    </row>
    <row r="331" spans="1:27" s="167" customFormat="1" x14ac:dyDescent="0.35">
      <c r="A331" s="44">
        <v>320</v>
      </c>
      <c r="B331" s="232"/>
      <c r="C331" s="233"/>
      <c r="D331" s="233"/>
      <c r="E331" s="233"/>
      <c r="F331" s="229"/>
      <c r="G331" s="29"/>
      <c r="H331" s="42"/>
      <c r="I331" s="29"/>
      <c r="J331" s="233"/>
      <c r="K331" s="29"/>
      <c r="L331" s="29"/>
      <c r="M331" s="29"/>
      <c r="N331" s="233"/>
      <c r="O331" s="57" t="s">
        <v>6102</v>
      </c>
      <c r="P331" s="29" t="s">
        <v>6070</v>
      </c>
      <c r="Q331" s="57"/>
      <c r="R331" s="29" t="s">
        <v>6067</v>
      </c>
      <c r="S331" s="29"/>
      <c r="T331" s="29"/>
      <c r="U331" s="29"/>
      <c r="V331" s="233"/>
      <c r="Z331" s="194"/>
      <c r="AA331" s="167">
        <f>Table258[[#This Row],[buildPower]]/2</f>
        <v>0</v>
      </c>
    </row>
    <row r="332" spans="1:27" s="167" customFormat="1" x14ac:dyDescent="0.35">
      <c r="A332" s="44">
        <v>321</v>
      </c>
      <c r="B332" s="232"/>
      <c r="C332" s="233"/>
      <c r="D332" s="233"/>
      <c r="E332" s="233"/>
      <c r="F332" s="229"/>
      <c r="G332" s="29"/>
      <c r="H332" s="42"/>
      <c r="I332" s="29"/>
      <c r="J332" s="233"/>
      <c r="K332" s="29"/>
      <c r="L332" s="29"/>
      <c r="M332" s="29"/>
      <c r="N332" s="233"/>
      <c r="O332" s="56" t="s">
        <v>6103</v>
      </c>
      <c r="P332" s="29" t="s">
        <v>6071</v>
      </c>
      <c r="Q332" s="56"/>
      <c r="R332" s="56"/>
      <c r="S332" s="29"/>
      <c r="T332" s="29"/>
      <c r="U332" s="29"/>
      <c r="V332" s="233"/>
      <c r="Z332" s="243"/>
      <c r="AA332" s="167">
        <f>Table258[[#This Row],[buildPower]]/2</f>
        <v>0</v>
      </c>
    </row>
    <row r="333" spans="1:27" s="167" customFormat="1" x14ac:dyDescent="0.35">
      <c r="A333" s="44">
        <v>322</v>
      </c>
      <c r="B333" s="232"/>
      <c r="C333" s="233"/>
      <c r="D333" s="233"/>
      <c r="E333" s="233"/>
      <c r="F333" s="229"/>
      <c r="G333" s="29"/>
      <c r="H333" s="42"/>
      <c r="I333" s="29"/>
      <c r="J333" s="233"/>
      <c r="K333" s="29"/>
      <c r="L333" s="29"/>
      <c r="M333" s="29"/>
      <c r="N333" s="233"/>
      <c r="O333" s="92" t="s">
        <v>6104</v>
      </c>
      <c r="P333" s="29" t="s">
        <v>6072</v>
      </c>
      <c r="Q333" s="92"/>
      <c r="R333" s="29" t="s">
        <v>6068</v>
      </c>
      <c r="S333" s="29"/>
      <c r="T333" s="29"/>
      <c r="U333" s="29"/>
      <c r="V333" s="233"/>
      <c r="Z333" s="243"/>
      <c r="AA333" s="167">
        <f>Table258[[#This Row],[buildPower]]/2</f>
        <v>0</v>
      </c>
    </row>
    <row r="334" spans="1:27" s="167" customFormat="1" x14ac:dyDescent="0.35">
      <c r="A334" s="44">
        <v>323</v>
      </c>
      <c r="B334" s="232"/>
      <c r="C334" s="233"/>
      <c r="D334" s="233"/>
      <c r="E334" s="233"/>
      <c r="F334" s="229"/>
      <c r="G334" s="29"/>
      <c r="H334" s="42"/>
      <c r="I334" s="29"/>
      <c r="J334" s="233"/>
      <c r="K334" s="29"/>
      <c r="L334" s="29"/>
      <c r="M334" s="29"/>
      <c r="N334" s="233"/>
      <c r="O334" s="56" t="s">
        <v>6106</v>
      </c>
      <c r="P334" s="29" t="s">
        <v>6073</v>
      </c>
      <c r="Q334" s="56"/>
      <c r="R334" s="29" t="s">
        <v>6069</v>
      </c>
      <c r="S334" s="29"/>
      <c r="T334" s="29"/>
      <c r="U334" s="29"/>
      <c r="V334" s="233"/>
      <c r="Z334" s="243"/>
      <c r="AA334" s="167">
        <f>Table258[[#This Row],[buildPower]]/2</f>
        <v>0</v>
      </c>
    </row>
    <row r="335" spans="1:27" x14ac:dyDescent="0.35">
      <c r="A335" s="44">
        <v>324</v>
      </c>
      <c r="B335" s="45"/>
      <c r="C335" s="21"/>
      <c r="D335" s="21"/>
      <c r="E335" s="21"/>
      <c r="F335" s="226"/>
      <c r="G335" s="167"/>
      <c r="H335" s="21"/>
      <c r="I335" s="167"/>
      <c r="J335" s="21"/>
      <c r="K335" s="167"/>
      <c r="L335" s="167"/>
      <c r="M335" s="167"/>
      <c r="N335" s="21"/>
      <c r="O335" s="29" t="s">
        <v>68</v>
      </c>
      <c r="P335" s="29" t="s">
        <v>794</v>
      </c>
      <c r="Q335" s="29"/>
      <c r="R335" s="29" t="s">
        <v>795</v>
      </c>
      <c r="S335" s="94"/>
      <c r="T335" s="29" t="s">
        <v>3</v>
      </c>
      <c r="U335" s="29">
        <v>1</v>
      </c>
      <c r="V335" s="21">
        <v>1800</v>
      </c>
      <c r="Z335" s="243"/>
      <c r="AA335" s="167">
        <f>Table258[[#This Row],[buildPower]]/2</f>
        <v>0</v>
      </c>
    </row>
    <row r="336" spans="1:27" x14ac:dyDescent="0.35">
      <c r="A336" s="44">
        <v>325</v>
      </c>
      <c r="B336" s="45" t="s">
        <v>5084</v>
      </c>
      <c r="C336" s="21">
        <v>42</v>
      </c>
      <c r="D336" s="21">
        <v>9</v>
      </c>
      <c r="E336" s="21">
        <v>420</v>
      </c>
      <c r="F336" s="229">
        <v>48</v>
      </c>
      <c r="G336" s="29" t="s">
        <v>708</v>
      </c>
      <c r="H336" s="42">
        <v>1</v>
      </c>
      <c r="I336" s="29"/>
      <c r="J336" s="21">
        <v>180</v>
      </c>
      <c r="K336" s="29" t="s">
        <v>5084</v>
      </c>
      <c r="L336" s="29" t="s">
        <v>5085</v>
      </c>
      <c r="M336" s="29" t="s">
        <v>5121</v>
      </c>
      <c r="N336" s="21">
        <v>10525</v>
      </c>
      <c r="O336" s="29" t="s">
        <v>80</v>
      </c>
      <c r="P336" s="29" t="s">
        <v>711</v>
      </c>
      <c r="Q336" s="29"/>
      <c r="R336" s="29" t="s">
        <v>712</v>
      </c>
      <c r="S336" s="92"/>
      <c r="T336" s="29"/>
      <c r="U336" s="42"/>
      <c r="V336" s="21"/>
      <c r="Z336" s="194">
        <v>3500</v>
      </c>
      <c r="AA336" s="167">
        <f>Table258[[#This Row],[buildPower]]/2</f>
        <v>24</v>
      </c>
    </row>
    <row r="337" spans="1:27" x14ac:dyDescent="0.35">
      <c r="A337" s="44">
        <v>326</v>
      </c>
      <c r="B337" s="45"/>
      <c r="C337" s="21"/>
      <c r="D337" s="21"/>
      <c r="E337" s="21"/>
      <c r="F337" s="226"/>
      <c r="G337" s="167"/>
      <c r="H337" s="21"/>
      <c r="I337" s="167"/>
      <c r="J337" s="21"/>
      <c r="K337" s="167"/>
      <c r="L337" s="167"/>
      <c r="M337" s="167"/>
      <c r="N337" s="21"/>
      <c r="O337" s="167" t="s">
        <v>713</v>
      </c>
      <c r="P337" s="167" t="s">
        <v>738</v>
      </c>
      <c r="Q337" s="167" t="s">
        <v>804</v>
      </c>
      <c r="R337" s="167"/>
      <c r="S337" s="94" t="s">
        <v>715</v>
      </c>
      <c r="T337" s="167"/>
      <c r="U337" s="167"/>
      <c r="V337" s="21"/>
      <c r="Z337" s="194"/>
      <c r="AA337" s="167">
        <f>Table258[[#This Row],[buildPower]]/2</f>
        <v>0</v>
      </c>
    </row>
    <row r="338" spans="1:27" x14ac:dyDescent="0.35">
      <c r="A338" s="44">
        <v>327</v>
      </c>
      <c r="B338" s="45"/>
      <c r="C338" s="21"/>
      <c r="D338" s="21"/>
      <c r="E338" s="21"/>
      <c r="F338" s="226"/>
      <c r="G338" s="167"/>
      <c r="H338" s="21"/>
      <c r="I338" s="167"/>
      <c r="J338" s="21"/>
      <c r="K338" s="167"/>
      <c r="L338" s="167"/>
      <c r="M338" s="167"/>
      <c r="N338" s="21"/>
      <c r="O338" s="167" t="s">
        <v>85</v>
      </c>
      <c r="P338" s="167" t="s">
        <v>86</v>
      </c>
      <c r="Q338" s="167"/>
      <c r="R338" s="167"/>
      <c r="S338" s="92"/>
      <c r="T338" s="167"/>
      <c r="U338" s="167"/>
      <c r="V338" s="21"/>
      <c r="Z338" s="194"/>
      <c r="AA338" s="167">
        <f>Table258[[#This Row],[buildPower]]/2</f>
        <v>0</v>
      </c>
    </row>
    <row r="339" spans="1:27" x14ac:dyDescent="0.35">
      <c r="A339" s="44">
        <v>328</v>
      </c>
      <c r="B339" s="45"/>
      <c r="C339" s="21"/>
      <c r="D339" s="21"/>
      <c r="E339" s="21"/>
      <c r="F339" s="226"/>
      <c r="G339" s="167"/>
      <c r="H339" s="21"/>
      <c r="I339" s="167"/>
      <c r="J339" s="21"/>
      <c r="K339" s="167"/>
      <c r="L339" s="167"/>
      <c r="M339" s="167"/>
      <c r="N339" s="21"/>
      <c r="O339" s="167" t="s">
        <v>71</v>
      </c>
      <c r="P339" s="167" t="s">
        <v>739</v>
      </c>
      <c r="Q339" s="167" t="s">
        <v>14</v>
      </c>
      <c r="R339" s="167" t="s">
        <v>740</v>
      </c>
      <c r="S339" s="94"/>
      <c r="T339" s="167"/>
      <c r="U339" s="167"/>
      <c r="V339" s="21"/>
      <c r="Z339" s="194"/>
      <c r="AA339" s="167">
        <f>Table258[[#This Row],[buildPower]]/2</f>
        <v>0</v>
      </c>
    </row>
    <row r="340" spans="1:27" x14ac:dyDescent="0.35">
      <c r="A340" s="44">
        <v>329</v>
      </c>
      <c r="B340" s="45"/>
      <c r="C340" s="21"/>
      <c r="D340" s="21"/>
      <c r="E340" s="21"/>
      <c r="F340" s="226"/>
      <c r="G340" s="167"/>
      <c r="H340" s="21"/>
      <c r="I340" s="167"/>
      <c r="J340" s="21"/>
      <c r="K340" s="167"/>
      <c r="L340" s="167"/>
      <c r="M340" s="167"/>
      <c r="N340" s="21"/>
      <c r="O340" s="167" t="s">
        <v>77</v>
      </c>
      <c r="P340" s="167" t="s">
        <v>719</v>
      </c>
      <c r="Q340" s="167"/>
      <c r="R340" s="167"/>
      <c r="S340" s="92"/>
      <c r="T340" s="167"/>
      <c r="U340" s="167"/>
      <c r="V340" s="21"/>
      <c r="Z340" s="194"/>
      <c r="AA340" s="167">
        <f>Table258[[#This Row],[buildPower]]/2</f>
        <v>0</v>
      </c>
    </row>
    <row r="341" spans="1:27" x14ac:dyDescent="0.35">
      <c r="A341" s="44">
        <v>330</v>
      </c>
      <c r="B341" s="45"/>
      <c r="C341" s="21"/>
      <c r="D341" s="21"/>
      <c r="E341" s="21"/>
      <c r="F341" s="226"/>
      <c r="G341" s="167"/>
      <c r="H341" s="21"/>
      <c r="I341" s="167"/>
      <c r="J341" s="21"/>
      <c r="K341" s="167"/>
      <c r="L341" s="167"/>
      <c r="M341" s="167"/>
      <c r="N341" s="21"/>
      <c r="O341" s="167" t="s">
        <v>74</v>
      </c>
      <c r="P341" s="167" t="s">
        <v>720</v>
      </c>
      <c r="Q341" s="167"/>
      <c r="R341" s="167" t="s">
        <v>721</v>
      </c>
      <c r="S341" s="94"/>
      <c r="T341" s="167"/>
      <c r="U341" s="167"/>
      <c r="V341" s="21"/>
      <c r="Z341" s="194"/>
      <c r="AA341" s="167">
        <f>Table258[[#This Row],[buildPower]]/2</f>
        <v>0</v>
      </c>
    </row>
    <row r="342" spans="1:27" s="167" customFormat="1" x14ac:dyDescent="0.35">
      <c r="A342" s="44">
        <v>331</v>
      </c>
      <c r="B342" s="232"/>
      <c r="C342" s="233"/>
      <c r="D342" s="233"/>
      <c r="E342" s="233"/>
      <c r="F342" s="229"/>
      <c r="G342" s="29"/>
      <c r="H342" s="42"/>
      <c r="I342" s="29"/>
      <c r="J342" s="233"/>
      <c r="K342" s="29"/>
      <c r="L342" s="29"/>
      <c r="M342" s="29"/>
      <c r="N342" s="233"/>
      <c r="O342" s="57" t="s">
        <v>6102</v>
      </c>
      <c r="P342" s="57" t="s">
        <v>6074</v>
      </c>
      <c r="Q342" s="57"/>
      <c r="R342" s="57" t="s">
        <v>6075</v>
      </c>
      <c r="S342" s="29"/>
      <c r="T342" s="29"/>
      <c r="U342" s="29"/>
      <c r="V342" s="233"/>
      <c r="Z342" s="194"/>
      <c r="AA342" s="167">
        <f>Table258[[#This Row],[buildPower]]/2</f>
        <v>0</v>
      </c>
    </row>
    <row r="343" spans="1:27" s="167" customFormat="1" x14ac:dyDescent="0.35">
      <c r="A343" s="44">
        <v>332</v>
      </c>
      <c r="B343" s="232"/>
      <c r="C343" s="233"/>
      <c r="D343" s="233"/>
      <c r="E343" s="233"/>
      <c r="F343" s="229"/>
      <c r="G343" s="29"/>
      <c r="H343" s="42"/>
      <c r="I343" s="29"/>
      <c r="J343" s="233"/>
      <c r="K343" s="29"/>
      <c r="L343" s="29"/>
      <c r="M343" s="29"/>
      <c r="N343" s="233"/>
      <c r="O343" s="56" t="s">
        <v>6103</v>
      </c>
      <c r="P343" s="56" t="s">
        <v>6076</v>
      </c>
      <c r="Q343" s="56"/>
      <c r="R343" s="56"/>
      <c r="S343" s="29"/>
      <c r="T343" s="29"/>
      <c r="U343" s="29"/>
      <c r="V343" s="233"/>
      <c r="Z343" s="243"/>
      <c r="AA343" s="167">
        <f>Table258[[#This Row],[buildPower]]/2</f>
        <v>0</v>
      </c>
    </row>
    <row r="344" spans="1:27" s="167" customFormat="1" x14ac:dyDescent="0.35">
      <c r="A344" s="44">
        <v>333</v>
      </c>
      <c r="B344" s="232"/>
      <c r="C344" s="233"/>
      <c r="D344" s="233"/>
      <c r="E344" s="233"/>
      <c r="F344" s="229"/>
      <c r="G344" s="29"/>
      <c r="H344" s="42"/>
      <c r="I344" s="29"/>
      <c r="J344" s="233"/>
      <c r="K344" s="29"/>
      <c r="L344" s="29"/>
      <c r="M344" s="29"/>
      <c r="N344" s="233"/>
      <c r="O344" s="92" t="s">
        <v>6104</v>
      </c>
      <c r="P344" s="92" t="s">
        <v>6077</v>
      </c>
      <c r="Q344" s="92"/>
      <c r="R344" s="92" t="s">
        <v>6078</v>
      </c>
      <c r="S344" s="29"/>
      <c r="T344" s="29"/>
      <c r="U344" s="29"/>
      <c r="V344" s="233"/>
      <c r="Z344" s="243"/>
      <c r="AA344" s="167">
        <f>Table258[[#This Row],[buildPower]]/2</f>
        <v>0</v>
      </c>
    </row>
    <row r="345" spans="1:27" s="167" customFormat="1" x14ac:dyDescent="0.35">
      <c r="A345" s="44">
        <v>334</v>
      </c>
      <c r="B345" s="232"/>
      <c r="C345" s="233"/>
      <c r="D345" s="233"/>
      <c r="E345" s="233"/>
      <c r="F345" s="229"/>
      <c r="G345" s="29"/>
      <c r="H345" s="42"/>
      <c r="I345" s="29"/>
      <c r="J345" s="233"/>
      <c r="K345" s="29"/>
      <c r="L345" s="29"/>
      <c r="M345" s="29"/>
      <c r="N345" s="233"/>
      <c r="O345" s="56" t="s">
        <v>6106</v>
      </c>
      <c r="P345" s="56" t="s">
        <v>6079</v>
      </c>
      <c r="Q345" s="56"/>
      <c r="R345" s="56" t="s">
        <v>6080</v>
      </c>
      <c r="S345" s="29"/>
      <c r="T345" s="29"/>
      <c r="U345" s="29"/>
      <c r="V345" s="233"/>
      <c r="Z345" s="243"/>
      <c r="AA345" s="167">
        <f>Table258[[#This Row],[buildPower]]/2</f>
        <v>0</v>
      </c>
    </row>
    <row r="346" spans="1:27" x14ac:dyDescent="0.35">
      <c r="A346" s="44">
        <v>335</v>
      </c>
      <c r="B346" s="45"/>
      <c r="C346" s="21"/>
      <c r="D346" s="21"/>
      <c r="E346" s="21"/>
      <c r="F346" s="229"/>
      <c r="G346" s="29"/>
      <c r="H346" s="42"/>
      <c r="I346" s="29"/>
      <c r="J346" s="21"/>
      <c r="K346" s="29"/>
      <c r="L346" s="29"/>
      <c r="M346" s="29"/>
      <c r="N346" s="21"/>
      <c r="O346" s="29" t="s">
        <v>68</v>
      </c>
      <c r="P346" s="29" t="s">
        <v>722</v>
      </c>
      <c r="Q346" s="29"/>
      <c r="R346" s="29" t="s">
        <v>723</v>
      </c>
      <c r="S346" s="92"/>
      <c r="T346" s="167" t="s">
        <v>8</v>
      </c>
      <c r="U346" s="167">
        <v>1</v>
      </c>
      <c r="V346" s="21">
        <v>3500</v>
      </c>
      <c r="Z346" s="243"/>
      <c r="AA346" s="167">
        <f>Table258[[#This Row],[buildPower]]/2</f>
        <v>0</v>
      </c>
    </row>
    <row r="347" spans="1:27" x14ac:dyDescent="0.35">
      <c r="A347" s="44">
        <v>336</v>
      </c>
      <c r="B347" s="45" t="s">
        <v>5086</v>
      </c>
      <c r="C347" s="21">
        <v>0</v>
      </c>
      <c r="D347" s="21">
        <v>36</v>
      </c>
      <c r="E347" s="21">
        <v>190</v>
      </c>
      <c r="F347" s="229">
        <v>24</v>
      </c>
      <c r="G347" s="29" t="s">
        <v>708</v>
      </c>
      <c r="H347" s="42">
        <v>1</v>
      </c>
      <c r="I347" s="29"/>
      <c r="J347" s="21">
        <v>65</v>
      </c>
      <c r="K347" s="29" t="s">
        <v>5086</v>
      </c>
      <c r="L347" s="29" t="s">
        <v>5087</v>
      </c>
      <c r="M347" s="397" t="s">
        <v>5122</v>
      </c>
      <c r="N347" s="21">
        <v>4000</v>
      </c>
      <c r="O347" s="29" t="s">
        <v>80</v>
      </c>
      <c r="P347" s="29" t="s">
        <v>756</v>
      </c>
      <c r="Q347" s="29"/>
      <c r="R347" s="29" t="s">
        <v>757</v>
      </c>
      <c r="S347" s="94"/>
      <c r="T347" s="29"/>
      <c r="U347" s="42"/>
      <c r="V347" s="21"/>
      <c r="Z347" s="194">
        <v>1300</v>
      </c>
      <c r="AA347" s="167">
        <f>Table258[[#This Row],[buildPower]]/2</f>
        <v>12</v>
      </c>
    </row>
    <row r="348" spans="1:27" x14ac:dyDescent="0.35">
      <c r="A348" s="44">
        <v>337</v>
      </c>
      <c r="B348" s="45"/>
      <c r="C348" s="21"/>
      <c r="D348" s="21"/>
      <c r="E348" s="21"/>
      <c r="F348" s="226"/>
      <c r="G348" s="167"/>
      <c r="H348" s="21"/>
      <c r="I348" s="167"/>
      <c r="J348" s="21"/>
      <c r="K348" s="167"/>
      <c r="L348" s="167"/>
      <c r="M348" s="167"/>
      <c r="N348" s="21"/>
      <c r="O348" s="29" t="s">
        <v>713</v>
      </c>
      <c r="P348" s="167" t="s">
        <v>779</v>
      </c>
      <c r="Q348" s="29" t="s">
        <v>780</v>
      </c>
      <c r="R348" s="167"/>
      <c r="S348" s="92" t="s">
        <v>771</v>
      </c>
      <c r="T348" s="167"/>
      <c r="U348" s="167"/>
      <c r="V348" s="21"/>
      <c r="Z348" s="195"/>
      <c r="AA348" s="167">
        <f>Table258[[#This Row],[buildPower]]/2</f>
        <v>0</v>
      </c>
    </row>
    <row r="349" spans="1:27" x14ac:dyDescent="0.35">
      <c r="A349" s="44">
        <v>338</v>
      </c>
      <c r="B349" s="45"/>
      <c r="C349" s="21"/>
      <c r="D349" s="21"/>
      <c r="E349" s="21"/>
      <c r="F349" s="226"/>
      <c r="G349" s="167"/>
      <c r="H349" s="21"/>
      <c r="I349" s="167"/>
      <c r="J349" s="21"/>
      <c r="K349" s="167"/>
      <c r="L349" s="167"/>
      <c r="M349" s="167"/>
      <c r="N349" s="21"/>
      <c r="O349" s="167" t="s">
        <v>85</v>
      </c>
      <c r="P349" s="167" t="s">
        <v>86</v>
      </c>
      <c r="Q349" s="167"/>
      <c r="R349" s="167"/>
      <c r="S349" s="94"/>
      <c r="T349" s="167"/>
      <c r="U349" s="167"/>
      <c r="V349" s="21"/>
      <c r="Z349" s="194"/>
      <c r="AA349" s="167">
        <f>Table258[[#This Row],[buildPower]]/2</f>
        <v>0</v>
      </c>
    </row>
    <row r="350" spans="1:27" x14ac:dyDescent="0.35">
      <c r="A350" s="44">
        <v>339</v>
      </c>
      <c r="B350" s="45"/>
      <c r="C350" s="21"/>
      <c r="D350" s="21"/>
      <c r="E350" s="21"/>
      <c r="F350" s="226"/>
      <c r="G350" s="167"/>
      <c r="H350" s="21"/>
      <c r="I350" s="167"/>
      <c r="J350" s="21"/>
      <c r="K350" s="167"/>
      <c r="L350" s="167"/>
      <c r="M350" s="167"/>
      <c r="N350" s="21"/>
      <c r="O350" s="167" t="s">
        <v>71</v>
      </c>
      <c r="P350" s="167" t="s">
        <v>781</v>
      </c>
      <c r="Q350" s="167" t="s">
        <v>21</v>
      </c>
      <c r="R350" s="167" t="s">
        <v>782</v>
      </c>
      <c r="S350" s="92"/>
      <c r="T350" s="167"/>
      <c r="U350" s="167"/>
      <c r="V350" s="21"/>
      <c r="Z350" s="194"/>
      <c r="AA350" s="167">
        <f>Table258[[#This Row],[buildPower]]/2</f>
        <v>0</v>
      </c>
    </row>
    <row r="351" spans="1:27" x14ac:dyDescent="0.35">
      <c r="A351" s="44">
        <v>340</v>
      </c>
      <c r="B351" s="45"/>
      <c r="C351" s="21"/>
      <c r="D351" s="21"/>
      <c r="E351" s="21"/>
      <c r="F351" s="226"/>
      <c r="G351" s="167"/>
      <c r="H351" s="21"/>
      <c r="I351" s="167"/>
      <c r="J351" s="21"/>
      <c r="K351" s="167"/>
      <c r="L351" s="167"/>
      <c r="M351" s="167"/>
      <c r="N351" s="21"/>
      <c r="O351" s="167" t="s">
        <v>77</v>
      </c>
      <c r="P351" s="167" t="s">
        <v>763</v>
      </c>
      <c r="Q351" s="167"/>
      <c r="R351" s="167"/>
      <c r="S351" s="94"/>
      <c r="T351" s="167"/>
      <c r="U351" s="167"/>
      <c r="V351" s="21"/>
      <c r="Z351" s="194"/>
      <c r="AA351" s="167">
        <f>Table258[[#This Row],[buildPower]]/2</f>
        <v>0</v>
      </c>
    </row>
    <row r="352" spans="1:27" x14ac:dyDescent="0.35">
      <c r="A352" s="44">
        <v>341</v>
      </c>
      <c r="B352" s="45"/>
      <c r="C352" s="21"/>
      <c r="D352" s="21"/>
      <c r="E352" s="21"/>
      <c r="F352" s="226"/>
      <c r="G352" s="167"/>
      <c r="H352" s="21"/>
      <c r="I352" s="167"/>
      <c r="J352" s="21"/>
      <c r="K352" s="167"/>
      <c r="L352" s="167"/>
      <c r="M352" s="167"/>
      <c r="N352" s="21"/>
      <c r="O352" s="167" t="s">
        <v>74</v>
      </c>
      <c r="P352" s="167" t="s">
        <v>764</v>
      </c>
      <c r="Q352" s="167"/>
      <c r="R352" s="167" t="s">
        <v>765</v>
      </c>
      <c r="S352" s="92"/>
      <c r="T352" s="167"/>
      <c r="U352" s="167"/>
      <c r="V352" s="21"/>
      <c r="Z352" s="194"/>
      <c r="AA352" s="167">
        <f>Table258[[#This Row],[buildPower]]/2</f>
        <v>0</v>
      </c>
    </row>
    <row r="353" spans="1:27" s="167" customFormat="1" x14ac:dyDescent="0.35">
      <c r="A353" s="44">
        <v>342</v>
      </c>
      <c r="B353" s="232"/>
      <c r="C353" s="233"/>
      <c r="D353" s="233"/>
      <c r="E353" s="233"/>
      <c r="F353" s="229"/>
      <c r="G353" s="29"/>
      <c r="H353" s="42"/>
      <c r="I353" s="29"/>
      <c r="J353" s="233"/>
      <c r="K353" s="29"/>
      <c r="L353" s="29"/>
      <c r="M353" s="29"/>
      <c r="N353" s="233"/>
      <c r="O353" s="57" t="s">
        <v>6102</v>
      </c>
      <c r="P353" s="29" t="s">
        <v>6082</v>
      </c>
      <c r="Q353" s="57"/>
      <c r="R353" s="29" t="s">
        <v>6087</v>
      </c>
      <c r="S353" s="29"/>
      <c r="T353" s="29"/>
      <c r="U353" s="29"/>
      <c r="V353" s="233"/>
      <c r="Z353" s="194"/>
      <c r="AA353" s="167">
        <f>Table258[[#This Row],[buildPower]]/2</f>
        <v>0</v>
      </c>
    </row>
    <row r="354" spans="1:27" s="167" customFormat="1" x14ac:dyDescent="0.35">
      <c r="A354" s="44">
        <v>343</v>
      </c>
      <c r="B354" s="232"/>
      <c r="C354" s="233"/>
      <c r="D354" s="233"/>
      <c r="E354" s="233"/>
      <c r="F354" s="229"/>
      <c r="G354" s="29"/>
      <c r="H354" s="42"/>
      <c r="I354" s="29"/>
      <c r="J354" s="233"/>
      <c r="K354" s="29"/>
      <c r="L354" s="29"/>
      <c r="M354" s="29"/>
      <c r="N354" s="233"/>
      <c r="O354" s="56" t="s">
        <v>6103</v>
      </c>
      <c r="P354" s="29" t="s">
        <v>6083</v>
      </c>
      <c r="Q354" s="56"/>
      <c r="R354" s="56"/>
      <c r="S354" s="29"/>
      <c r="T354" s="29"/>
      <c r="U354" s="29"/>
      <c r="V354" s="233"/>
      <c r="Z354" s="243"/>
      <c r="AA354" s="167">
        <f>Table258[[#This Row],[buildPower]]/2</f>
        <v>0</v>
      </c>
    </row>
    <row r="355" spans="1:27" s="167" customFormat="1" x14ac:dyDescent="0.35">
      <c r="A355" s="44">
        <v>344</v>
      </c>
      <c r="B355" s="232"/>
      <c r="C355" s="233"/>
      <c r="D355" s="233"/>
      <c r="E355" s="233"/>
      <c r="F355" s="229"/>
      <c r="G355" s="29"/>
      <c r="H355" s="42"/>
      <c r="I355" s="29"/>
      <c r="J355" s="233"/>
      <c r="K355" s="29"/>
      <c r="L355" s="29"/>
      <c r="M355" s="29"/>
      <c r="N355" s="233"/>
      <c r="O355" s="92" t="s">
        <v>6104</v>
      </c>
      <c r="P355" s="29" t="s">
        <v>6084</v>
      </c>
      <c r="Q355" s="92"/>
      <c r="R355" s="253" t="s">
        <v>6085</v>
      </c>
      <c r="S355" s="29"/>
      <c r="T355" s="29"/>
      <c r="U355" s="29"/>
      <c r="V355" s="233"/>
      <c r="Z355" s="243"/>
      <c r="AA355" s="167">
        <f>Table258[[#This Row],[buildPower]]/2</f>
        <v>0</v>
      </c>
    </row>
    <row r="356" spans="1:27" s="167" customFormat="1" x14ac:dyDescent="0.35">
      <c r="A356" s="44">
        <v>345</v>
      </c>
      <c r="B356" s="232"/>
      <c r="C356" s="233"/>
      <c r="D356" s="233"/>
      <c r="E356" s="233"/>
      <c r="F356" s="229"/>
      <c r="G356" s="29"/>
      <c r="H356" s="42"/>
      <c r="I356" s="29"/>
      <c r="J356" s="233"/>
      <c r="K356" s="29"/>
      <c r="L356" s="29"/>
      <c r="M356" s="29"/>
      <c r="N356" s="233"/>
      <c r="O356" s="56" t="s">
        <v>6106</v>
      </c>
      <c r="P356" s="29" t="s">
        <v>6081</v>
      </c>
      <c r="Q356" s="56"/>
      <c r="R356" s="29" t="s">
        <v>6086</v>
      </c>
      <c r="S356" s="29"/>
      <c r="T356" s="29"/>
      <c r="U356" s="29"/>
      <c r="V356" s="233"/>
      <c r="Z356" s="243"/>
      <c r="AA356" s="167">
        <f>Table258[[#This Row],[buildPower]]/2</f>
        <v>0</v>
      </c>
    </row>
    <row r="357" spans="1:27" x14ac:dyDescent="0.35">
      <c r="A357" s="44">
        <v>346</v>
      </c>
      <c r="B357" s="45"/>
      <c r="C357" s="21"/>
      <c r="D357" s="21"/>
      <c r="E357" s="21"/>
      <c r="F357" s="226"/>
      <c r="G357" s="167"/>
      <c r="H357" s="21"/>
      <c r="I357" s="167"/>
      <c r="J357" s="21"/>
      <c r="K357" s="167"/>
      <c r="L357" s="167"/>
      <c r="M357" s="167"/>
      <c r="N357" s="21"/>
      <c r="O357" s="29" t="s">
        <v>68</v>
      </c>
      <c r="P357" s="29" t="s">
        <v>766</v>
      </c>
      <c r="Q357" s="29"/>
      <c r="R357" s="29" t="s">
        <v>767</v>
      </c>
      <c r="S357" s="94"/>
      <c r="T357" s="29" t="s">
        <v>1</v>
      </c>
      <c r="U357" s="29">
        <v>1</v>
      </c>
      <c r="V357" s="21">
        <v>1300</v>
      </c>
      <c r="Z357" s="243"/>
      <c r="AA357" s="167">
        <f>Table258[[#This Row],[buildPower]]/2</f>
        <v>0</v>
      </c>
    </row>
    <row r="358" spans="1:27" x14ac:dyDescent="0.35">
      <c r="A358" s="44">
        <v>347</v>
      </c>
      <c r="B358" s="45" t="s">
        <v>5088</v>
      </c>
      <c r="C358" s="21">
        <v>0</v>
      </c>
      <c r="D358" s="21">
        <v>46</v>
      </c>
      <c r="E358" s="175">
        <v>310</v>
      </c>
      <c r="F358" s="229">
        <v>45</v>
      </c>
      <c r="G358" s="29" t="s">
        <v>708</v>
      </c>
      <c r="H358" s="42">
        <v>1</v>
      </c>
      <c r="I358" s="29"/>
      <c r="J358" s="21">
        <v>130</v>
      </c>
      <c r="K358" s="29" t="s">
        <v>5088</v>
      </c>
      <c r="L358" s="29" t="s">
        <v>5089</v>
      </c>
      <c r="M358" s="397" t="s">
        <v>5123</v>
      </c>
      <c r="N358" s="21">
        <v>5900</v>
      </c>
      <c r="O358" s="29" t="s">
        <v>80</v>
      </c>
      <c r="P358" s="29" t="s">
        <v>785</v>
      </c>
      <c r="Q358" s="29"/>
      <c r="R358" s="29" t="s">
        <v>786</v>
      </c>
      <c r="S358" s="92"/>
      <c r="T358" s="29"/>
      <c r="U358" s="42"/>
      <c r="V358" s="21"/>
      <c r="Z358" s="194">
        <v>2150</v>
      </c>
      <c r="AA358" s="167">
        <f>Table258[[#This Row],[buildPower]]/2</f>
        <v>22.5</v>
      </c>
    </row>
    <row r="359" spans="1:27" x14ac:dyDescent="0.35">
      <c r="A359" s="44">
        <v>348</v>
      </c>
      <c r="B359" s="45"/>
      <c r="C359" s="21"/>
      <c r="D359" s="21"/>
      <c r="E359" s="21"/>
      <c r="F359" s="229"/>
      <c r="G359" s="29"/>
      <c r="H359" s="42"/>
      <c r="I359" s="29"/>
      <c r="J359" s="21"/>
      <c r="K359" s="29"/>
      <c r="L359" s="29"/>
      <c r="M359" s="29"/>
      <c r="N359" s="21"/>
      <c r="O359" s="29" t="s">
        <v>713</v>
      </c>
      <c r="P359" s="29" t="s">
        <v>787</v>
      </c>
      <c r="Q359" s="29" t="s">
        <v>788</v>
      </c>
      <c r="R359" s="29"/>
      <c r="S359" s="94" t="s">
        <v>771</v>
      </c>
      <c r="T359" s="29"/>
      <c r="U359" s="29"/>
      <c r="V359" s="21"/>
      <c r="Z359" s="194"/>
      <c r="AA359" s="167">
        <f>Table258[[#This Row],[buildPower]]/2</f>
        <v>0</v>
      </c>
    </row>
    <row r="360" spans="1:27" x14ac:dyDescent="0.35">
      <c r="A360" s="44">
        <v>349</v>
      </c>
      <c r="B360" s="45"/>
      <c r="C360" s="21"/>
      <c r="D360" s="21"/>
      <c r="E360" s="21"/>
      <c r="F360" s="229"/>
      <c r="G360" s="29"/>
      <c r="H360" s="42"/>
      <c r="I360" s="29"/>
      <c r="J360" s="21"/>
      <c r="K360" s="29"/>
      <c r="L360" s="29"/>
      <c r="M360" s="29"/>
      <c r="N360" s="21"/>
      <c r="O360" s="29" t="s">
        <v>85</v>
      </c>
      <c r="P360" s="29" t="s">
        <v>86</v>
      </c>
      <c r="Q360" s="29"/>
      <c r="R360" s="29"/>
      <c r="S360" s="92"/>
      <c r="T360" s="29"/>
      <c r="U360" s="29"/>
      <c r="V360" s="21"/>
      <c r="Z360" s="194"/>
      <c r="AA360" s="167">
        <f>Table258[[#This Row],[buildPower]]/2</f>
        <v>0</v>
      </c>
    </row>
    <row r="361" spans="1:27" x14ac:dyDescent="0.35">
      <c r="A361" s="44">
        <v>350</v>
      </c>
      <c r="B361" s="45"/>
      <c r="C361" s="21"/>
      <c r="D361" s="21"/>
      <c r="E361" s="21"/>
      <c r="F361" s="229"/>
      <c r="G361" s="29"/>
      <c r="H361" s="42"/>
      <c r="I361" s="29"/>
      <c r="J361" s="21"/>
      <c r="K361" s="29"/>
      <c r="L361" s="29"/>
      <c r="M361" s="29"/>
      <c r="N361" s="21"/>
      <c r="O361" s="29" t="s">
        <v>71</v>
      </c>
      <c r="P361" s="29" t="s">
        <v>789</v>
      </c>
      <c r="Q361" s="29" t="s">
        <v>16</v>
      </c>
      <c r="R361" s="29" t="s">
        <v>790</v>
      </c>
      <c r="S361" s="94"/>
      <c r="T361" s="29"/>
      <c r="U361" s="29"/>
      <c r="V361" s="21"/>
      <c r="Z361" s="194"/>
      <c r="AA361" s="167">
        <f>Table258[[#This Row],[buildPower]]/2</f>
        <v>0</v>
      </c>
    </row>
    <row r="362" spans="1:27" x14ac:dyDescent="0.35">
      <c r="A362" s="44">
        <v>351</v>
      </c>
      <c r="B362" s="45"/>
      <c r="C362" s="21"/>
      <c r="D362" s="21"/>
      <c r="E362" s="21"/>
      <c r="F362" s="229"/>
      <c r="G362" s="29"/>
      <c r="H362" s="42"/>
      <c r="I362" s="29"/>
      <c r="J362" s="21"/>
      <c r="K362" s="29"/>
      <c r="L362" s="29"/>
      <c r="M362" s="29"/>
      <c r="N362" s="21"/>
      <c r="O362" s="29" t="s">
        <v>77</v>
      </c>
      <c r="P362" s="29" t="s">
        <v>791</v>
      </c>
      <c r="Q362" s="29"/>
      <c r="R362" s="29"/>
      <c r="S362" s="92"/>
      <c r="T362" s="29"/>
      <c r="U362" s="29"/>
      <c r="V362" s="21"/>
      <c r="Z362" s="194"/>
      <c r="AA362" s="167">
        <f>Table258[[#This Row],[buildPower]]/2</f>
        <v>0</v>
      </c>
    </row>
    <row r="363" spans="1:27" x14ac:dyDescent="0.35">
      <c r="A363" s="44">
        <v>352</v>
      </c>
      <c r="B363" s="45"/>
      <c r="C363" s="21"/>
      <c r="D363" s="21"/>
      <c r="E363" s="21"/>
      <c r="F363" s="229"/>
      <c r="G363" s="29"/>
      <c r="H363" s="42"/>
      <c r="I363" s="29"/>
      <c r="J363" s="21"/>
      <c r="K363" s="29"/>
      <c r="L363" s="29"/>
      <c r="M363" s="29"/>
      <c r="N363" s="21"/>
      <c r="O363" s="29" t="s">
        <v>74</v>
      </c>
      <c r="P363" s="29" t="s">
        <v>792</v>
      </c>
      <c r="Q363" s="29"/>
      <c r="R363" s="29" t="s">
        <v>793</v>
      </c>
      <c r="S363" s="94"/>
      <c r="T363" s="29"/>
      <c r="U363" s="29"/>
      <c r="V363" s="21"/>
      <c r="Z363" s="194"/>
      <c r="AA363" s="167">
        <f>Table258[[#This Row],[buildPower]]/2</f>
        <v>0</v>
      </c>
    </row>
    <row r="364" spans="1:27" s="167" customFormat="1" x14ac:dyDescent="0.35">
      <c r="A364" s="44">
        <v>353</v>
      </c>
      <c r="B364" s="232"/>
      <c r="C364" s="233"/>
      <c r="D364" s="233"/>
      <c r="E364" s="233"/>
      <c r="F364" s="229"/>
      <c r="G364" s="29"/>
      <c r="H364" s="42"/>
      <c r="I364" s="29"/>
      <c r="J364" s="233"/>
      <c r="K364" s="29"/>
      <c r="L364" s="29"/>
      <c r="M364" s="29"/>
      <c r="N364" s="233"/>
      <c r="O364" s="57" t="s">
        <v>6102</v>
      </c>
      <c r="P364" s="29" t="s">
        <v>6070</v>
      </c>
      <c r="Q364" s="57"/>
      <c r="R364" s="29" t="s">
        <v>6067</v>
      </c>
      <c r="S364" s="29"/>
      <c r="T364" s="29"/>
      <c r="U364" s="29"/>
      <c r="V364" s="233"/>
      <c r="Z364" s="194"/>
      <c r="AA364" s="167">
        <f>Table258[[#This Row],[buildPower]]/2</f>
        <v>0</v>
      </c>
    </row>
    <row r="365" spans="1:27" s="167" customFormat="1" x14ac:dyDescent="0.35">
      <c r="A365" s="44">
        <v>354</v>
      </c>
      <c r="B365" s="232"/>
      <c r="C365" s="233"/>
      <c r="D365" s="233"/>
      <c r="E365" s="233"/>
      <c r="F365" s="229"/>
      <c r="G365" s="29"/>
      <c r="H365" s="42"/>
      <c r="I365" s="29"/>
      <c r="J365" s="233"/>
      <c r="K365" s="29"/>
      <c r="L365" s="29"/>
      <c r="M365" s="29"/>
      <c r="N365" s="233"/>
      <c r="O365" s="56" t="s">
        <v>6103</v>
      </c>
      <c r="P365" s="29" t="s">
        <v>6071</v>
      </c>
      <c r="Q365" s="56"/>
      <c r="R365" s="56"/>
      <c r="S365" s="29"/>
      <c r="T365" s="29"/>
      <c r="U365" s="29"/>
      <c r="V365" s="233"/>
      <c r="Z365" s="243"/>
      <c r="AA365" s="167">
        <f>Table258[[#This Row],[buildPower]]/2</f>
        <v>0</v>
      </c>
    </row>
    <row r="366" spans="1:27" s="167" customFormat="1" x14ac:dyDescent="0.35">
      <c r="A366" s="44">
        <v>355</v>
      </c>
      <c r="B366" s="232"/>
      <c r="C366" s="233"/>
      <c r="D366" s="233"/>
      <c r="E366" s="233"/>
      <c r="F366" s="229"/>
      <c r="G366" s="29"/>
      <c r="H366" s="42"/>
      <c r="I366" s="29"/>
      <c r="J366" s="233"/>
      <c r="K366" s="29"/>
      <c r="L366" s="29"/>
      <c r="M366" s="29"/>
      <c r="N366" s="233"/>
      <c r="O366" s="92" t="s">
        <v>6104</v>
      </c>
      <c r="P366" s="29" t="s">
        <v>6072</v>
      </c>
      <c r="Q366" s="92"/>
      <c r="R366" s="29" t="s">
        <v>6068</v>
      </c>
      <c r="S366" s="29"/>
      <c r="T366" s="29"/>
      <c r="U366" s="29"/>
      <c r="V366" s="233"/>
      <c r="Z366" s="243"/>
      <c r="AA366" s="167">
        <f>Table258[[#This Row],[buildPower]]/2</f>
        <v>0</v>
      </c>
    </row>
    <row r="367" spans="1:27" s="167" customFormat="1" x14ac:dyDescent="0.35">
      <c r="A367" s="44">
        <v>356</v>
      </c>
      <c r="B367" s="232"/>
      <c r="C367" s="233"/>
      <c r="D367" s="233"/>
      <c r="E367" s="233"/>
      <c r="F367" s="229"/>
      <c r="G367" s="29"/>
      <c r="H367" s="42"/>
      <c r="I367" s="29"/>
      <c r="J367" s="233"/>
      <c r="K367" s="29"/>
      <c r="L367" s="29"/>
      <c r="M367" s="29"/>
      <c r="N367" s="233"/>
      <c r="O367" s="56" t="s">
        <v>6106</v>
      </c>
      <c r="P367" s="29" t="s">
        <v>6073</v>
      </c>
      <c r="Q367" s="56"/>
      <c r="R367" s="29" t="s">
        <v>6069</v>
      </c>
      <c r="S367" s="29"/>
      <c r="T367" s="29"/>
      <c r="U367" s="29"/>
      <c r="V367" s="233"/>
      <c r="Z367" s="243"/>
      <c r="AA367" s="167">
        <f>Table258[[#This Row],[buildPower]]/2</f>
        <v>0</v>
      </c>
    </row>
    <row r="368" spans="1:27" x14ac:dyDescent="0.35">
      <c r="A368" s="44">
        <v>357</v>
      </c>
      <c r="B368" s="45"/>
      <c r="C368" s="21"/>
      <c r="D368" s="21"/>
      <c r="E368" s="21"/>
      <c r="F368" s="229"/>
      <c r="G368" s="29"/>
      <c r="H368" s="42"/>
      <c r="I368" s="29"/>
      <c r="J368" s="21"/>
      <c r="K368" s="29"/>
      <c r="L368" s="29"/>
      <c r="M368" s="29"/>
      <c r="N368" s="21"/>
      <c r="O368" s="29" t="s">
        <v>68</v>
      </c>
      <c r="P368" s="29" t="s">
        <v>794</v>
      </c>
      <c r="Q368" s="29"/>
      <c r="R368" s="29" t="s">
        <v>795</v>
      </c>
      <c r="S368" s="92"/>
      <c r="T368" s="29" t="s">
        <v>3</v>
      </c>
      <c r="U368" s="29">
        <v>1</v>
      </c>
      <c r="V368" s="21">
        <v>2150</v>
      </c>
      <c r="Z368" s="243"/>
      <c r="AA368" s="167">
        <f>Table258[[#This Row],[buildPower]]/2</f>
        <v>0</v>
      </c>
    </row>
    <row r="369" spans="1:27" x14ac:dyDescent="0.35">
      <c r="A369" s="44">
        <v>358</v>
      </c>
      <c r="B369" s="45" t="s">
        <v>5090</v>
      </c>
      <c r="C369" s="21">
        <v>0</v>
      </c>
      <c r="D369" s="175">
        <v>58</v>
      </c>
      <c r="E369" s="175">
        <v>410</v>
      </c>
      <c r="F369" s="229">
        <v>70</v>
      </c>
      <c r="G369" s="29" t="s">
        <v>708</v>
      </c>
      <c r="H369" s="42">
        <v>1</v>
      </c>
      <c r="I369" s="29"/>
      <c r="J369" s="21">
        <v>200</v>
      </c>
      <c r="K369" s="29" t="s">
        <v>5090</v>
      </c>
      <c r="L369" s="29" t="s">
        <v>5091</v>
      </c>
      <c r="M369" s="397" t="s">
        <v>5124</v>
      </c>
      <c r="N369" s="21">
        <v>10970</v>
      </c>
      <c r="O369" s="29" t="s">
        <v>80</v>
      </c>
      <c r="P369" s="29" t="s">
        <v>711</v>
      </c>
      <c r="Q369" s="29"/>
      <c r="R369" s="29" t="s">
        <v>712</v>
      </c>
      <c r="S369" s="94"/>
      <c r="T369" s="29"/>
      <c r="U369" s="42"/>
      <c r="V369" s="21"/>
      <c r="Z369" s="194">
        <v>4400</v>
      </c>
      <c r="AA369" s="167">
        <f>Table258[[#This Row],[buildPower]]/2</f>
        <v>35</v>
      </c>
    </row>
    <row r="370" spans="1:27" x14ac:dyDescent="0.35">
      <c r="A370" s="44">
        <v>359</v>
      </c>
      <c r="B370" s="45"/>
      <c r="C370" s="21"/>
      <c r="D370" s="21"/>
      <c r="E370" s="21"/>
      <c r="F370" s="229"/>
      <c r="G370" s="29"/>
      <c r="H370" s="42"/>
      <c r="I370" s="29"/>
      <c r="J370" s="21"/>
      <c r="K370" s="29"/>
      <c r="L370" s="29"/>
      <c r="M370" s="29"/>
      <c r="N370" s="21"/>
      <c r="O370" s="29" t="s">
        <v>713</v>
      </c>
      <c r="P370" s="29" t="s">
        <v>738</v>
      </c>
      <c r="Q370" s="29" t="s">
        <v>804</v>
      </c>
      <c r="R370" s="29"/>
      <c r="S370" s="92" t="s">
        <v>715</v>
      </c>
      <c r="T370" s="29"/>
      <c r="U370" s="29"/>
      <c r="V370" s="21"/>
      <c r="Z370" s="195"/>
      <c r="AA370" s="167">
        <f>Table258[[#This Row],[buildPower]]/2</f>
        <v>0</v>
      </c>
    </row>
    <row r="371" spans="1:27" x14ac:dyDescent="0.35">
      <c r="A371" s="44">
        <v>360</v>
      </c>
      <c r="B371" s="45"/>
      <c r="C371" s="21"/>
      <c r="D371" s="21"/>
      <c r="E371" s="21"/>
      <c r="F371" s="229"/>
      <c r="G371" s="29"/>
      <c r="H371" s="42"/>
      <c r="I371" s="29"/>
      <c r="J371" s="21"/>
      <c r="K371" s="29"/>
      <c r="L371" s="29"/>
      <c r="M371" s="29"/>
      <c r="N371" s="21"/>
      <c r="O371" s="29" t="s">
        <v>85</v>
      </c>
      <c r="P371" s="29" t="s">
        <v>86</v>
      </c>
      <c r="Q371" s="29"/>
      <c r="R371" s="29"/>
      <c r="S371" s="94"/>
      <c r="T371" s="29"/>
      <c r="U371" s="29"/>
      <c r="V371" s="21"/>
      <c r="Z371" s="194"/>
      <c r="AA371" s="167">
        <f>Table258[[#This Row],[buildPower]]/2</f>
        <v>0</v>
      </c>
    </row>
    <row r="372" spans="1:27" x14ac:dyDescent="0.35">
      <c r="A372" s="44">
        <v>361</v>
      </c>
      <c r="B372" s="45"/>
      <c r="C372" s="21"/>
      <c r="D372" s="21"/>
      <c r="E372" s="21"/>
      <c r="F372" s="229"/>
      <c r="G372" s="29"/>
      <c r="H372" s="42"/>
      <c r="I372" s="29"/>
      <c r="J372" s="21"/>
      <c r="K372" s="29"/>
      <c r="L372" s="29"/>
      <c r="M372" s="29"/>
      <c r="N372" s="21"/>
      <c r="O372" s="29" t="s">
        <v>71</v>
      </c>
      <c r="P372" s="29" t="s">
        <v>739</v>
      </c>
      <c r="Q372" s="29" t="s">
        <v>14</v>
      </c>
      <c r="R372" s="29" t="s">
        <v>740</v>
      </c>
      <c r="S372" s="92"/>
      <c r="T372" s="29"/>
      <c r="U372" s="29"/>
      <c r="V372" s="21"/>
      <c r="Z372" s="194"/>
      <c r="AA372" s="167">
        <f>Table258[[#This Row],[buildPower]]/2</f>
        <v>0</v>
      </c>
    </row>
    <row r="373" spans="1:27" x14ac:dyDescent="0.35">
      <c r="A373" s="44">
        <v>362</v>
      </c>
      <c r="B373" s="45"/>
      <c r="C373" s="21"/>
      <c r="D373" s="21"/>
      <c r="E373" s="21"/>
      <c r="F373" s="229"/>
      <c r="G373" s="29"/>
      <c r="H373" s="42"/>
      <c r="I373" s="29"/>
      <c r="J373" s="21"/>
      <c r="K373" s="29"/>
      <c r="L373" s="29"/>
      <c r="M373" s="29"/>
      <c r="N373" s="21"/>
      <c r="O373" s="29" t="s">
        <v>77</v>
      </c>
      <c r="P373" s="29" t="s">
        <v>719</v>
      </c>
      <c r="Q373" s="29"/>
      <c r="R373" s="29"/>
      <c r="S373" s="94"/>
      <c r="T373" s="29"/>
      <c r="U373" s="29"/>
      <c r="V373" s="21"/>
      <c r="Z373" s="194"/>
      <c r="AA373" s="167">
        <f>Table258[[#This Row],[buildPower]]/2</f>
        <v>0</v>
      </c>
    </row>
    <row r="374" spans="1:27" x14ac:dyDescent="0.35">
      <c r="A374" s="44">
        <v>363</v>
      </c>
      <c r="B374" s="39"/>
      <c r="C374" s="21"/>
      <c r="D374" s="21"/>
      <c r="E374" s="21"/>
      <c r="F374" s="458"/>
      <c r="G374" s="253"/>
      <c r="H374" s="24"/>
      <c r="I374" s="253"/>
      <c r="J374" s="21"/>
      <c r="K374" s="253"/>
      <c r="L374" s="253"/>
      <c r="M374" s="253"/>
      <c r="N374" s="21"/>
      <c r="O374" s="253" t="s">
        <v>74</v>
      </c>
      <c r="P374" s="253" t="s">
        <v>720</v>
      </c>
      <c r="Q374" s="253"/>
      <c r="R374" s="253" t="s">
        <v>721</v>
      </c>
      <c r="S374" s="170"/>
      <c r="T374" s="253"/>
      <c r="U374" s="253"/>
      <c r="V374" s="21"/>
      <c r="Z374" s="194"/>
      <c r="AA374" s="167">
        <f>Table258[[#This Row],[buildPower]]/2</f>
        <v>0</v>
      </c>
    </row>
    <row r="375" spans="1:27" s="167" customFormat="1" x14ac:dyDescent="0.35">
      <c r="A375" s="44">
        <v>364</v>
      </c>
      <c r="B375" s="232"/>
      <c r="C375" s="233"/>
      <c r="D375" s="233"/>
      <c r="E375" s="233"/>
      <c r="F375" s="229"/>
      <c r="G375" s="29"/>
      <c r="H375" s="42"/>
      <c r="I375" s="29"/>
      <c r="J375" s="233"/>
      <c r="K375" s="29"/>
      <c r="L375" s="29"/>
      <c r="M375" s="29"/>
      <c r="N375" s="233"/>
      <c r="O375" s="57" t="s">
        <v>6102</v>
      </c>
      <c r="P375" s="57" t="s">
        <v>6074</v>
      </c>
      <c r="Q375" s="57"/>
      <c r="R375" s="57" t="s">
        <v>6075</v>
      </c>
      <c r="S375" s="29"/>
      <c r="T375" s="29"/>
      <c r="U375" s="29"/>
      <c r="V375" s="233"/>
      <c r="Z375" s="194"/>
      <c r="AA375" s="167">
        <f>Table258[[#This Row],[buildPower]]/2</f>
        <v>0</v>
      </c>
    </row>
    <row r="376" spans="1:27" s="167" customFormat="1" x14ac:dyDescent="0.35">
      <c r="A376" s="44">
        <v>365</v>
      </c>
      <c r="B376" s="232"/>
      <c r="C376" s="233"/>
      <c r="D376" s="233"/>
      <c r="E376" s="233"/>
      <c r="F376" s="229"/>
      <c r="G376" s="29"/>
      <c r="H376" s="42"/>
      <c r="I376" s="29"/>
      <c r="J376" s="233"/>
      <c r="K376" s="29"/>
      <c r="L376" s="29"/>
      <c r="M376" s="29"/>
      <c r="N376" s="233"/>
      <c r="O376" s="56" t="s">
        <v>6103</v>
      </c>
      <c r="P376" s="56" t="s">
        <v>6076</v>
      </c>
      <c r="Q376" s="56"/>
      <c r="R376" s="56"/>
      <c r="S376" s="29"/>
      <c r="T376" s="29"/>
      <c r="U376" s="29"/>
      <c r="V376" s="233"/>
      <c r="Z376" s="243"/>
      <c r="AA376" s="167">
        <f>Table258[[#This Row],[buildPower]]/2</f>
        <v>0</v>
      </c>
    </row>
    <row r="377" spans="1:27" s="167" customFormat="1" x14ac:dyDescent="0.35">
      <c r="A377" s="44">
        <v>366</v>
      </c>
      <c r="B377" s="232"/>
      <c r="C377" s="233"/>
      <c r="D377" s="233"/>
      <c r="E377" s="233"/>
      <c r="F377" s="229"/>
      <c r="G377" s="29"/>
      <c r="H377" s="42"/>
      <c r="I377" s="29"/>
      <c r="J377" s="233"/>
      <c r="K377" s="29"/>
      <c r="L377" s="29"/>
      <c r="M377" s="29"/>
      <c r="N377" s="233"/>
      <c r="O377" s="92" t="s">
        <v>6104</v>
      </c>
      <c r="P377" s="92" t="s">
        <v>6077</v>
      </c>
      <c r="Q377" s="92"/>
      <c r="R377" s="92" t="s">
        <v>6078</v>
      </c>
      <c r="S377" s="29"/>
      <c r="T377" s="29"/>
      <c r="U377" s="29"/>
      <c r="V377" s="233"/>
      <c r="Z377" s="243"/>
      <c r="AA377" s="167">
        <f>Table258[[#This Row],[buildPower]]/2</f>
        <v>0</v>
      </c>
    </row>
    <row r="378" spans="1:27" s="167" customFormat="1" x14ac:dyDescent="0.35">
      <c r="A378" s="44">
        <v>367</v>
      </c>
      <c r="B378" s="232"/>
      <c r="C378" s="233"/>
      <c r="D378" s="233"/>
      <c r="E378" s="233"/>
      <c r="F378" s="229"/>
      <c r="G378" s="29"/>
      <c r="H378" s="42"/>
      <c r="I378" s="29"/>
      <c r="J378" s="233"/>
      <c r="K378" s="29"/>
      <c r="L378" s="29"/>
      <c r="M378" s="29"/>
      <c r="N378" s="233"/>
      <c r="O378" s="56" t="s">
        <v>6106</v>
      </c>
      <c r="P378" s="56" t="s">
        <v>6079</v>
      </c>
      <c r="Q378" s="56"/>
      <c r="R378" s="56" t="s">
        <v>6080</v>
      </c>
      <c r="S378" s="29"/>
      <c r="T378" s="29"/>
      <c r="U378" s="29"/>
      <c r="V378" s="233"/>
      <c r="Z378" s="243"/>
      <c r="AA378" s="167">
        <f>Table258[[#This Row],[buildPower]]/2</f>
        <v>0</v>
      </c>
    </row>
    <row r="379" spans="1:27" x14ac:dyDescent="0.35">
      <c r="A379" s="44">
        <v>368</v>
      </c>
      <c r="B379" s="39"/>
      <c r="C379" s="21"/>
      <c r="D379" s="21"/>
      <c r="E379" s="21"/>
      <c r="F379" s="458"/>
      <c r="G379" s="253"/>
      <c r="H379" s="24"/>
      <c r="I379" s="253"/>
      <c r="J379" s="21"/>
      <c r="K379" s="253"/>
      <c r="L379" s="253"/>
      <c r="M379" s="253"/>
      <c r="N379" s="21"/>
      <c r="O379" s="253" t="s">
        <v>68</v>
      </c>
      <c r="P379" s="253" t="s">
        <v>722</v>
      </c>
      <c r="Q379" s="253"/>
      <c r="R379" s="253" t="s">
        <v>723</v>
      </c>
      <c r="S379" s="169"/>
      <c r="T379" s="253" t="s">
        <v>8</v>
      </c>
      <c r="U379" s="253">
        <v>1</v>
      </c>
      <c r="V379" s="21">
        <v>4400</v>
      </c>
      <c r="Z379" s="243"/>
      <c r="AA379" s="167">
        <f>Table258[[#This Row],[buildPower]]/2</f>
        <v>0</v>
      </c>
    </row>
    <row r="380" spans="1:27" x14ac:dyDescent="0.35">
      <c r="A380" s="44">
        <v>369</v>
      </c>
      <c r="B380" s="304" t="s">
        <v>5092</v>
      </c>
      <c r="C380" s="21">
        <v>9</v>
      </c>
      <c r="D380" s="21">
        <v>20</v>
      </c>
      <c r="E380" s="21">
        <v>600</v>
      </c>
      <c r="F380" s="229">
        <v>71</v>
      </c>
      <c r="G380" s="253" t="s">
        <v>708</v>
      </c>
      <c r="H380" s="24">
        <v>1</v>
      </c>
      <c r="I380" s="29"/>
      <c r="J380" s="21">
        <v>400</v>
      </c>
      <c r="K380" s="253" t="s">
        <v>5092</v>
      </c>
      <c r="L380" s="253" t="s">
        <v>5093</v>
      </c>
      <c r="M380" s="253" t="s">
        <v>6231</v>
      </c>
      <c r="N380" s="21">
        <v>10970</v>
      </c>
      <c r="O380" s="253" t="s">
        <v>80</v>
      </c>
      <c r="P380" s="253" t="s">
        <v>711</v>
      </c>
      <c r="Q380" s="253"/>
      <c r="R380" s="253" t="s">
        <v>712</v>
      </c>
      <c r="S380" s="170"/>
      <c r="T380" s="253"/>
      <c r="U380" s="24"/>
      <c r="V380" s="21"/>
      <c r="Z380" s="194">
        <v>6400</v>
      </c>
      <c r="AA380" s="167">
        <f>Table258[[#This Row],[buildPower]]/2</f>
        <v>35.5</v>
      </c>
    </row>
    <row r="381" spans="1:27" x14ac:dyDescent="0.35">
      <c r="A381" s="44">
        <v>370</v>
      </c>
      <c r="B381" s="39"/>
      <c r="C381" s="21"/>
      <c r="D381" s="21"/>
      <c r="E381" s="21"/>
      <c r="F381" s="458"/>
      <c r="G381" s="253"/>
      <c r="H381" s="24"/>
      <c r="I381" s="253"/>
      <c r="J381" s="21"/>
      <c r="K381" s="253"/>
      <c r="L381" s="253"/>
      <c r="M381" s="253"/>
      <c r="N381" s="21"/>
      <c r="O381" s="253" t="s">
        <v>713</v>
      </c>
      <c r="P381" s="253" t="s">
        <v>738</v>
      </c>
      <c r="Q381" s="253" t="s">
        <v>804</v>
      </c>
      <c r="R381" s="253"/>
      <c r="S381" s="169" t="s">
        <v>715</v>
      </c>
      <c r="T381" s="253"/>
      <c r="U381" s="253"/>
      <c r="V381" s="21"/>
      <c r="Z381" s="194"/>
      <c r="AA381" s="167">
        <f>Table258[[#This Row],[buildPower]]/2</f>
        <v>0</v>
      </c>
    </row>
    <row r="382" spans="1:27" x14ac:dyDescent="0.35">
      <c r="A382" s="44">
        <v>371</v>
      </c>
      <c r="B382" s="39"/>
      <c r="C382" s="21"/>
      <c r="D382" s="21"/>
      <c r="E382" s="21"/>
      <c r="F382" s="458"/>
      <c r="G382" s="253"/>
      <c r="H382" s="24"/>
      <c r="I382" s="253"/>
      <c r="J382" s="21"/>
      <c r="K382" s="253"/>
      <c r="L382" s="253"/>
      <c r="M382" s="253"/>
      <c r="N382" s="21"/>
      <c r="O382" s="253" t="s">
        <v>85</v>
      </c>
      <c r="P382" s="253" t="s">
        <v>86</v>
      </c>
      <c r="Q382" s="253"/>
      <c r="R382" s="253"/>
      <c r="S382" s="170"/>
      <c r="T382" s="253"/>
      <c r="U382" s="253"/>
      <c r="V382" s="21"/>
      <c r="Z382" s="194"/>
      <c r="AA382" s="167">
        <f>Table258[[#This Row],[buildPower]]/2</f>
        <v>0</v>
      </c>
    </row>
    <row r="383" spans="1:27" x14ac:dyDescent="0.35">
      <c r="A383" s="44">
        <v>372</v>
      </c>
      <c r="B383" s="39"/>
      <c r="C383" s="21"/>
      <c r="D383" s="21"/>
      <c r="E383" s="21"/>
      <c r="F383" s="458"/>
      <c r="G383" s="253"/>
      <c r="H383" s="24"/>
      <c r="I383" s="253"/>
      <c r="J383" s="21"/>
      <c r="K383" s="253"/>
      <c r="L383" s="253"/>
      <c r="M383" s="253"/>
      <c r="N383" s="21"/>
      <c r="O383" s="253" t="s">
        <v>71</v>
      </c>
      <c r="P383" s="253" t="s">
        <v>739</v>
      </c>
      <c r="Q383" s="253" t="s">
        <v>14</v>
      </c>
      <c r="R383" s="253" t="s">
        <v>740</v>
      </c>
      <c r="S383" s="169"/>
      <c r="T383" s="253"/>
      <c r="U383" s="253"/>
      <c r="V383" s="21"/>
      <c r="Z383" s="194"/>
      <c r="AA383" s="167">
        <f>Table258[[#This Row],[buildPower]]/2</f>
        <v>0</v>
      </c>
    </row>
    <row r="384" spans="1:27" s="27" customFormat="1" x14ac:dyDescent="0.35">
      <c r="A384" s="44">
        <v>373</v>
      </c>
      <c r="B384" s="39"/>
      <c r="C384" s="21"/>
      <c r="D384" s="21"/>
      <c r="E384" s="21"/>
      <c r="F384" s="229"/>
      <c r="G384" s="29"/>
      <c r="H384" s="42"/>
      <c r="I384" s="29"/>
      <c r="J384" s="21"/>
      <c r="K384" s="29"/>
      <c r="L384" s="29"/>
      <c r="M384" s="29"/>
      <c r="N384" s="21"/>
      <c r="O384" s="29" t="s">
        <v>77</v>
      </c>
      <c r="P384" s="29" t="s">
        <v>719</v>
      </c>
      <c r="Q384" s="29"/>
      <c r="R384" s="253"/>
      <c r="S384" s="173"/>
      <c r="T384" s="167"/>
      <c r="U384" s="167"/>
      <c r="V384" s="21"/>
      <c r="Z384" s="194"/>
      <c r="AA384" s="167">
        <f>Table258[[#This Row],[buildPower]]/2</f>
        <v>0</v>
      </c>
    </row>
    <row r="385" spans="1:27" s="27" customFormat="1" x14ac:dyDescent="0.35">
      <c r="A385" s="44">
        <v>374</v>
      </c>
      <c r="B385" s="39"/>
      <c r="C385" s="21"/>
      <c r="D385" s="21"/>
      <c r="E385" s="21"/>
      <c r="F385" s="226"/>
      <c r="G385" s="167"/>
      <c r="H385" s="21"/>
      <c r="I385" s="167"/>
      <c r="J385" s="21"/>
      <c r="K385" s="167"/>
      <c r="L385" s="167"/>
      <c r="M385" s="167"/>
      <c r="N385" s="21"/>
      <c r="O385" s="167" t="s">
        <v>74</v>
      </c>
      <c r="P385" s="167" t="s">
        <v>720</v>
      </c>
      <c r="Q385" s="167"/>
      <c r="R385" s="253" t="s">
        <v>721</v>
      </c>
      <c r="S385" s="172"/>
      <c r="T385" s="167"/>
      <c r="U385" s="167"/>
      <c r="V385" s="21"/>
      <c r="Z385" s="194"/>
      <c r="AA385" s="167">
        <f>Table258[[#This Row],[buildPower]]/2</f>
        <v>0</v>
      </c>
    </row>
    <row r="386" spans="1:27" s="167" customFormat="1" x14ac:dyDescent="0.35">
      <c r="A386" s="44">
        <v>375</v>
      </c>
      <c r="B386" s="232"/>
      <c r="C386" s="233"/>
      <c r="D386" s="233"/>
      <c r="E386" s="233"/>
      <c r="F386" s="229"/>
      <c r="G386" s="29"/>
      <c r="H386" s="42"/>
      <c r="I386" s="29"/>
      <c r="J386" s="233"/>
      <c r="K386" s="29"/>
      <c r="L386" s="29"/>
      <c r="M386" s="29"/>
      <c r="N386" s="233"/>
      <c r="O386" s="57" t="s">
        <v>6102</v>
      </c>
      <c r="P386" s="57" t="s">
        <v>6074</v>
      </c>
      <c r="Q386" s="57"/>
      <c r="R386" s="57" t="s">
        <v>6075</v>
      </c>
      <c r="S386" s="29"/>
      <c r="T386" s="29"/>
      <c r="U386" s="29"/>
      <c r="V386" s="233"/>
      <c r="Z386" s="194"/>
      <c r="AA386" s="167">
        <f>Table258[[#This Row],[buildPower]]/2</f>
        <v>0</v>
      </c>
    </row>
    <row r="387" spans="1:27" s="167" customFormat="1" x14ac:dyDescent="0.35">
      <c r="A387" s="44">
        <v>376</v>
      </c>
      <c r="B387" s="232"/>
      <c r="C387" s="233"/>
      <c r="D387" s="233"/>
      <c r="E387" s="233"/>
      <c r="F387" s="229"/>
      <c r="G387" s="29"/>
      <c r="H387" s="42"/>
      <c r="I387" s="29"/>
      <c r="J387" s="233"/>
      <c r="K387" s="29"/>
      <c r="L387" s="29"/>
      <c r="M387" s="29"/>
      <c r="N387" s="233"/>
      <c r="O387" s="56" t="s">
        <v>6103</v>
      </c>
      <c r="P387" s="56" t="s">
        <v>6076</v>
      </c>
      <c r="Q387" s="56"/>
      <c r="R387" s="56"/>
      <c r="S387" s="29"/>
      <c r="T387" s="29"/>
      <c r="U387" s="29"/>
      <c r="V387" s="233"/>
      <c r="Z387" s="243"/>
      <c r="AA387" s="167">
        <f>Table258[[#This Row],[buildPower]]/2</f>
        <v>0</v>
      </c>
    </row>
    <row r="388" spans="1:27" s="167" customFormat="1" x14ac:dyDescent="0.35">
      <c r="A388" s="44">
        <v>377</v>
      </c>
      <c r="B388" s="232"/>
      <c r="C388" s="233"/>
      <c r="D388" s="233"/>
      <c r="E388" s="233"/>
      <c r="F388" s="229"/>
      <c r="G388" s="29"/>
      <c r="H388" s="42"/>
      <c r="I388" s="29"/>
      <c r="J388" s="233"/>
      <c r="K388" s="29"/>
      <c r="L388" s="29"/>
      <c r="M388" s="29"/>
      <c r="N388" s="233"/>
      <c r="O388" s="92" t="s">
        <v>6104</v>
      </c>
      <c r="P388" s="92" t="s">
        <v>6077</v>
      </c>
      <c r="Q388" s="92"/>
      <c r="R388" s="92" t="s">
        <v>6078</v>
      </c>
      <c r="S388" s="29"/>
      <c r="T388" s="29"/>
      <c r="U388" s="29"/>
      <c r="V388" s="233"/>
      <c r="Z388" s="243"/>
      <c r="AA388" s="167">
        <f>Table258[[#This Row],[buildPower]]/2</f>
        <v>0</v>
      </c>
    </row>
    <row r="389" spans="1:27" s="167" customFormat="1" x14ac:dyDescent="0.35">
      <c r="A389" s="44">
        <v>378</v>
      </c>
      <c r="B389" s="232"/>
      <c r="C389" s="233"/>
      <c r="D389" s="233"/>
      <c r="E389" s="233"/>
      <c r="F389" s="229"/>
      <c r="G389" s="29"/>
      <c r="H389" s="42"/>
      <c r="I389" s="29"/>
      <c r="J389" s="233"/>
      <c r="K389" s="29"/>
      <c r="L389" s="29"/>
      <c r="M389" s="29"/>
      <c r="N389" s="233"/>
      <c r="O389" s="56" t="s">
        <v>6106</v>
      </c>
      <c r="P389" s="56" t="s">
        <v>6079</v>
      </c>
      <c r="Q389" s="56"/>
      <c r="R389" s="56" t="s">
        <v>6080</v>
      </c>
      <c r="S389" s="29"/>
      <c r="T389" s="29"/>
      <c r="U389" s="29"/>
      <c r="V389" s="233"/>
      <c r="Z389" s="243"/>
      <c r="AA389" s="167">
        <f>Table258[[#This Row],[buildPower]]/2</f>
        <v>0</v>
      </c>
    </row>
    <row r="390" spans="1:27" s="27" customFormat="1" x14ac:dyDescent="0.35">
      <c r="A390" s="44">
        <v>379</v>
      </c>
      <c r="B390" s="39"/>
      <c r="C390" s="21"/>
      <c r="D390" s="21"/>
      <c r="E390" s="21"/>
      <c r="F390" s="226"/>
      <c r="G390" s="167"/>
      <c r="H390" s="21"/>
      <c r="I390" s="167"/>
      <c r="J390" s="21"/>
      <c r="K390" s="167"/>
      <c r="L390" s="167"/>
      <c r="M390" s="167"/>
      <c r="N390" s="21"/>
      <c r="O390" s="29" t="s">
        <v>68</v>
      </c>
      <c r="P390" s="29" t="s">
        <v>722</v>
      </c>
      <c r="Q390" s="29"/>
      <c r="R390" s="253" t="s">
        <v>723</v>
      </c>
      <c r="S390" s="173"/>
      <c r="T390" s="167" t="s">
        <v>8</v>
      </c>
      <c r="U390" s="167">
        <v>2</v>
      </c>
      <c r="V390" s="21">
        <v>6600</v>
      </c>
      <c r="Z390" s="243"/>
      <c r="AA390" s="167">
        <f>Table258[[#This Row],[buildPower]]/2</f>
        <v>0</v>
      </c>
    </row>
    <row r="391" spans="1:27" s="27" customFormat="1" x14ac:dyDescent="0.35">
      <c r="A391" s="44">
        <v>380</v>
      </c>
      <c r="B391" s="304" t="s">
        <v>5094</v>
      </c>
      <c r="C391" s="21">
        <v>20</v>
      </c>
      <c r="D391" s="21">
        <v>18</v>
      </c>
      <c r="E391" s="21">
        <v>600</v>
      </c>
      <c r="F391" s="229">
        <v>59</v>
      </c>
      <c r="G391" s="29" t="s">
        <v>708</v>
      </c>
      <c r="H391" s="42">
        <v>1</v>
      </c>
      <c r="I391" s="29"/>
      <c r="J391" s="21">
        <v>365</v>
      </c>
      <c r="K391" s="29" t="s">
        <v>5094</v>
      </c>
      <c r="L391" s="29" t="s">
        <v>5095</v>
      </c>
      <c r="M391" s="29" t="s">
        <v>6233</v>
      </c>
      <c r="N391" s="21">
        <v>10525</v>
      </c>
      <c r="O391" s="29" t="s">
        <v>80</v>
      </c>
      <c r="P391" s="29" t="s">
        <v>711</v>
      </c>
      <c r="Q391" s="29"/>
      <c r="R391" s="253" t="s">
        <v>712</v>
      </c>
      <c r="S391" s="172"/>
      <c r="T391" s="29"/>
      <c r="U391" s="42"/>
      <c r="V391" s="21"/>
      <c r="Z391" s="194">
        <v>5400</v>
      </c>
      <c r="AA391" s="167">
        <f>Table258[[#This Row],[buildPower]]/2</f>
        <v>29.5</v>
      </c>
    </row>
    <row r="392" spans="1:27" s="27" customFormat="1" x14ac:dyDescent="0.35">
      <c r="A392" s="44">
        <v>381</v>
      </c>
      <c r="B392" s="39"/>
      <c r="C392" s="21"/>
      <c r="D392" s="21"/>
      <c r="E392" s="21"/>
      <c r="F392" s="226"/>
      <c r="G392" s="167"/>
      <c r="H392" s="21"/>
      <c r="I392" s="167"/>
      <c r="J392" s="21"/>
      <c r="K392" s="167"/>
      <c r="L392" s="167"/>
      <c r="M392" s="167"/>
      <c r="N392" s="21"/>
      <c r="O392" s="29" t="s">
        <v>713</v>
      </c>
      <c r="P392" s="29" t="s">
        <v>738</v>
      </c>
      <c r="Q392" s="29" t="s">
        <v>804</v>
      </c>
      <c r="R392" s="253"/>
      <c r="S392" s="173" t="s">
        <v>715</v>
      </c>
      <c r="T392" s="167"/>
      <c r="U392" s="167"/>
      <c r="V392" s="21"/>
      <c r="Z392" s="195"/>
      <c r="AA392" s="167">
        <f>Table258[[#This Row],[buildPower]]/2</f>
        <v>0</v>
      </c>
    </row>
    <row r="393" spans="1:27" s="27" customFormat="1" x14ac:dyDescent="0.35">
      <c r="A393" s="44">
        <v>382</v>
      </c>
      <c r="B393" s="39"/>
      <c r="C393" s="21"/>
      <c r="D393" s="21"/>
      <c r="E393" s="21"/>
      <c r="F393" s="229"/>
      <c r="G393" s="29"/>
      <c r="H393" s="42"/>
      <c r="I393" s="29"/>
      <c r="J393" s="21"/>
      <c r="K393" s="29"/>
      <c r="L393" s="29"/>
      <c r="M393" s="29"/>
      <c r="N393" s="21"/>
      <c r="O393" s="29" t="s">
        <v>85</v>
      </c>
      <c r="P393" s="29" t="s">
        <v>86</v>
      </c>
      <c r="Q393" s="29"/>
      <c r="R393" s="253"/>
      <c r="S393" s="172"/>
      <c r="T393" s="167"/>
      <c r="U393" s="167"/>
      <c r="V393" s="21"/>
      <c r="Z393" s="194"/>
      <c r="AA393" s="167">
        <f>Table258[[#This Row],[buildPower]]/2</f>
        <v>0</v>
      </c>
    </row>
    <row r="394" spans="1:27" s="27" customFormat="1" x14ac:dyDescent="0.35">
      <c r="A394" s="44">
        <v>383</v>
      </c>
      <c r="B394" s="39"/>
      <c r="C394" s="21"/>
      <c r="D394" s="21"/>
      <c r="E394" s="21"/>
      <c r="F394" s="229"/>
      <c r="G394" s="29"/>
      <c r="H394" s="42"/>
      <c r="I394" s="29"/>
      <c r="J394" s="21"/>
      <c r="K394" s="29"/>
      <c r="L394" s="29"/>
      <c r="M394" s="29"/>
      <c r="N394" s="21"/>
      <c r="O394" s="29" t="s">
        <v>71</v>
      </c>
      <c r="P394" s="29" t="s">
        <v>739</v>
      </c>
      <c r="Q394" s="29" t="s">
        <v>14</v>
      </c>
      <c r="R394" s="253" t="s">
        <v>740</v>
      </c>
      <c r="S394" s="173"/>
      <c r="T394" s="167"/>
      <c r="U394" s="167"/>
      <c r="V394" s="21"/>
      <c r="Z394" s="194"/>
      <c r="AA394" s="167">
        <f>Table258[[#This Row],[buildPower]]/2</f>
        <v>0</v>
      </c>
    </row>
    <row r="395" spans="1:27" s="27" customFormat="1" x14ac:dyDescent="0.35">
      <c r="A395" s="44">
        <v>384</v>
      </c>
      <c r="B395" s="39"/>
      <c r="C395" s="21"/>
      <c r="D395" s="21"/>
      <c r="E395" s="21"/>
      <c r="F395" s="226"/>
      <c r="G395" s="167"/>
      <c r="H395" s="21"/>
      <c r="I395" s="167"/>
      <c r="J395" s="21"/>
      <c r="K395" s="167"/>
      <c r="L395" s="167"/>
      <c r="M395" s="167"/>
      <c r="N395" s="21"/>
      <c r="O395" s="29" t="s">
        <v>77</v>
      </c>
      <c r="P395" s="29" t="s">
        <v>719</v>
      </c>
      <c r="Q395" s="29"/>
      <c r="R395" s="253"/>
      <c r="S395" s="172"/>
      <c r="T395" s="29"/>
      <c r="U395" s="29"/>
      <c r="V395" s="21"/>
      <c r="Z395" s="194"/>
      <c r="AA395" s="167">
        <f>Table258[[#This Row],[buildPower]]/2</f>
        <v>0</v>
      </c>
    </row>
    <row r="396" spans="1:27" s="27" customFormat="1" x14ac:dyDescent="0.35">
      <c r="A396" s="44">
        <v>385</v>
      </c>
      <c r="B396" s="39"/>
      <c r="C396" s="21"/>
      <c r="D396" s="21"/>
      <c r="E396" s="21"/>
      <c r="F396" s="229"/>
      <c r="G396" s="29"/>
      <c r="H396" s="42"/>
      <c r="I396" s="29"/>
      <c r="J396" s="21"/>
      <c r="K396" s="29"/>
      <c r="L396" s="29"/>
      <c r="M396" s="29"/>
      <c r="N396" s="21"/>
      <c r="O396" s="29" t="s">
        <v>74</v>
      </c>
      <c r="P396" s="29" t="s">
        <v>720</v>
      </c>
      <c r="Q396" s="29"/>
      <c r="R396" s="253" t="s">
        <v>721</v>
      </c>
      <c r="S396" s="173"/>
      <c r="T396" s="167"/>
      <c r="U396" s="167"/>
      <c r="V396" s="21"/>
      <c r="Z396" s="194"/>
      <c r="AA396" s="167">
        <f>Table258[[#This Row],[buildPower]]/2</f>
        <v>0</v>
      </c>
    </row>
    <row r="397" spans="1:27" s="167" customFormat="1" x14ac:dyDescent="0.35">
      <c r="A397" s="44">
        <v>386</v>
      </c>
      <c r="B397" s="232"/>
      <c r="C397" s="233"/>
      <c r="D397" s="233"/>
      <c r="E397" s="233"/>
      <c r="F397" s="229"/>
      <c r="G397" s="29"/>
      <c r="H397" s="42"/>
      <c r="I397" s="29"/>
      <c r="J397" s="233"/>
      <c r="K397" s="29"/>
      <c r="L397" s="29"/>
      <c r="M397" s="29"/>
      <c r="N397" s="233"/>
      <c r="O397" s="57" t="s">
        <v>6102</v>
      </c>
      <c r="P397" s="57" t="s">
        <v>6074</v>
      </c>
      <c r="Q397" s="57"/>
      <c r="R397" s="57" t="s">
        <v>6075</v>
      </c>
      <c r="S397" s="29"/>
      <c r="T397" s="29"/>
      <c r="U397" s="29"/>
      <c r="V397" s="233"/>
      <c r="Z397" s="194"/>
      <c r="AA397" s="167">
        <f>Table258[[#This Row],[buildPower]]/2</f>
        <v>0</v>
      </c>
    </row>
    <row r="398" spans="1:27" s="167" customFormat="1" x14ac:dyDescent="0.35">
      <c r="A398" s="44">
        <v>387</v>
      </c>
      <c r="B398" s="232"/>
      <c r="C398" s="233"/>
      <c r="D398" s="233"/>
      <c r="E398" s="233"/>
      <c r="F398" s="229"/>
      <c r="G398" s="29"/>
      <c r="H398" s="42"/>
      <c r="I398" s="29"/>
      <c r="J398" s="233"/>
      <c r="K398" s="29"/>
      <c r="L398" s="29"/>
      <c r="M398" s="29"/>
      <c r="N398" s="233"/>
      <c r="O398" s="56" t="s">
        <v>6103</v>
      </c>
      <c r="P398" s="56" t="s">
        <v>6076</v>
      </c>
      <c r="Q398" s="56"/>
      <c r="R398" s="56"/>
      <c r="S398" s="29"/>
      <c r="T398" s="29"/>
      <c r="U398" s="29"/>
      <c r="V398" s="233"/>
      <c r="Z398" s="243"/>
      <c r="AA398" s="167">
        <f>Table258[[#This Row],[buildPower]]/2</f>
        <v>0</v>
      </c>
    </row>
    <row r="399" spans="1:27" s="167" customFormat="1" x14ac:dyDescent="0.35">
      <c r="A399" s="44">
        <v>388</v>
      </c>
      <c r="B399" s="232"/>
      <c r="C399" s="233"/>
      <c r="D399" s="233"/>
      <c r="E399" s="233"/>
      <c r="F399" s="229"/>
      <c r="G399" s="29"/>
      <c r="H399" s="42"/>
      <c r="I399" s="29"/>
      <c r="J399" s="233"/>
      <c r="K399" s="29"/>
      <c r="L399" s="29"/>
      <c r="M399" s="29"/>
      <c r="N399" s="233"/>
      <c r="O399" s="92" t="s">
        <v>6104</v>
      </c>
      <c r="P399" s="92" t="s">
        <v>6077</v>
      </c>
      <c r="Q399" s="92"/>
      <c r="R399" s="92" t="s">
        <v>6078</v>
      </c>
      <c r="S399" s="29"/>
      <c r="T399" s="29"/>
      <c r="U399" s="29"/>
      <c r="V399" s="233"/>
      <c r="Z399" s="243"/>
      <c r="AA399" s="167">
        <f>Table258[[#This Row],[buildPower]]/2</f>
        <v>0</v>
      </c>
    </row>
    <row r="400" spans="1:27" s="167" customFormat="1" x14ac:dyDescent="0.35">
      <c r="A400" s="44">
        <v>389</v>
      </c>
      <c r="B400" s="232"/>
      <c r="C400" s="233"/>
      <c r="D400" s="233"/>
      <c r="E400" s="233"/>
      <c r="F400" s="229"/>
      <c r="G400" s="29"/>
      <c r="H400" s="42"/>
      <c r="I400" s="29"/>
      <c r="J400" s="233"/>
      <c r="K400" s="29"/>
      <c r="L400" s="29"/>
      <c r="M400" s="29"/>
      <c r="N400" s="233"/>
      <c r="O400" s="56" t="s">
        <v>6106</v>
      </c>
      <c r="P400" s="56" t="s">
        <v>6079</v>
      </c>
      <c r="Q400" s="56"/>
      <c r="R400" s="56" t="s">
        <v>6080</v>
      </c>
      <c r="S400" s="29"/>
      <c r="T400" s="29"/>
      <c r="U400" s="29"/>
      <c r="V400" s="233"/>
      <c r="Z400" s="243"/>
      <c r="AA400" s="167">
        <f>Table258[[#This Row],[buildPower]]/2</f>
        <v>0</v>
      </c>
    </row>
    <row r="401" spans="1:27" s="27" customFormat="1" x14ac:dyDescent="0.35">
      <c r="A401" s="44">
        <v>390</v>
      </c>
      <c r="B401" s="39"/>
      <c r="C401" s="21"/>
      <c r="D401" s="21"/>
      <c r="E401" s="21"/>
      <c r="F401" s="226"/>
      <c r="G401" s="167"/>
      <c r="H401" s="21"/>
      <c r="I401" s="167"/>
      <c r="J401" s="21"/>
      <c r="K401" s="167"/>
      <c r="L401" s="167"/>
      <c r="M401" s="167"/>
      <c r="N401" s="21"/>
      <c r="O401" s="167" t="s">
        <v>68</v>
      </c>
      <c r="P401" s="167" t="s">
        <v>722</v>
      </c>
      <c r="Q401" s="167"/>
      <c r="R401" s="253" t="s">
        <v>723</v>
      </c>
      <c r="S401" s="172"/>
      <c r="T401" s="167" t="s">
        <v>8</v>
      </c>
      <c r="U401" s="167">
        <v>2</v>
      </c>
      <c r="V401" s="21">
        <v>5250</v>
      </c>
      <c r="Z401" s="243"/>
      <c r="AA401" s="167">
        <f>Table258[[#This Row],[buildPower]]/2</f>
        <v>0</v>
      </c>
    </row>
    <row r="402" spans="1:27" x14ac:dyDescent="0.35">
      <c r="A402" s="44">
        <v>391</v>
      </c>
      <c r="B402" s="304" t="s">
        <v>5096</v>
      </c>
      <c r="C402" s="21">
        <v>15</v>
      </c>
      <c r="D402" s="21">
        <v>21</v>
      </c>
      <c r="E402" s="21">
        <v>625</v>
      </c>
      <c r="F402" s="229">
        <v>63</v>
      </c>
      <c r="G402" s="253" t="s">
        <v>708</v>
      </c>
      <c r="H402" s="24">
        <v>1</v>
      </c>
      <c r="I402" s="29"/>
      <c r="J402" s="21">
        <v>475</v>
      </c>
      <c r="K402" s="253" t="s">
        <v>5096</v>
      </c>
      <c r="L402" s="253" t="s">
        <v>5097</v>
      </c>
      <c r="M402" s="253" t="s">
        <v>6232</v>
      </c>
      <c r="N402" s="21">
        <v>5600</v>
      </c>
      <c r="O402" s="253" t="s">
        <v>80</v>
      </c>
      <c r="P402" s="253" t="s">
        <v>711</v>
      </c>
      <c r="Q402" s="253"/>
      <c r="R402" s="253" t="s">
        <v>712</v>
      </c>
      <c r="S402" s="170"/>
      <c r="T402" s="29"/>
      <c r="U402" s="42"/>
      <c r="V402" s="21"/>
      <c r="Z402" s="194">
        <v>7300</v>
      </c>
      <c r="AA402" s="167">
        <f>Table258[[#This Row],[buildPower]]/2</f>
        <v>31.5</v>
      </c>
    </row>
    <row r="403" spans="1:27" x14ac:dyDescent="0.35">
      <c r="A403" s="44">
        <v>392</v>
      </c>
      <c r="B403" s="39"/>
      <c r="C403" s="21"/>
      <c r="D403" s="21"/>
      <c r="E403" s="21"/>
      <c r="F403" s="226"/>
      <c r="G403" s="167"/>
      <c r="H403" s="21"/>
      <c r="I403" s="167"/>
      <c r="J403" s="21"/>
      <c r="K403" s="167"/>
      <c r="L403" s="167"/>
      <c r="M403" s="167"/>
      <c r="N403" s="21"/>
      <c r="O403" s="29" t="s">
        <v>713</v>
      </c>
      <c r="P403" s="29" t="s">
        <v>738</v>
      </c>
      <c r="Q403" s="29" t="s">
        <v>804</v>
      </c>
      <c r="R403" s="253"/>
      <c r="S403" s="56" t="s">
        <v>715</v>
      </c>
      <c r="T403" s="167"/>
      <c r="U403" s="167"/>
      <c r="V403" s="21"/>
      <c r="Z403" s="194"/>
      <c r="AA403" s="167">
        <f>Table258[[#This Row],[buildPower]]/2</f>
        <v>0</v>
      </c>
    </row>
    <row r="404" spans="1:27" x14ac:dyDescent="0.35">
      <c r="A404" s="44">
        <v>393</v>
      </c>
      <c r="B404" s="39"/>
      <c r="C404" s="21"/>
      <c r="D404" s="21"/>
      <c r="E404" s="21"/>
      <c r="F404" s="226"/>
      <c r="G404" s="167"/>
      <c r="H404" s="21"/>
      <c r="I404" s="167"/>
      <c r="J404" s="21"/>
      <c r="K404" s="167"/>
      <c r="L404" s="167"/>
      <c r="M404" s="167"/>
      <c r="N404" s="21"/>
      <c r="O404" s="29" t="s">
        <v>85</v>
      </c>
      <c r="P404" s="29" t="s">
        <v>86</v>
      </c>
      <c r="Q404" s="29"/>
      <c r="R404" s="253"/>
      <c r="S404" s="173"/>
      <c r="T404" s="29"/>
      <c r="U404" s="29"/>
      <c r="V404" s="21"/>
      <c r="Z404" s="194"/>
      <c r="AA404" s="167">
        <f>Table258[[#This Row],[buildPower]]/2</f>
        <v>0</v>
      </c>
    </row>
    <row r="405" spans="1:27" x14ac:dyDescent="0.35">
      <c r="A405" s="44">
        <v>394</v>
      </c>
      <c r="B405" s="39"/>
      <c r="C405" s="21"/>
      <c r="D405" s="21"/>
      <c r="E405" s="21"/>
      <c r="F405" s="229"/>
      <c r="G405" s="29"/>
      <c r="H405" s="42"/>
      <c r="I405" s="29"/>
      <c r="J405" s="21"/>
      <c r="K405" s="29"/>
      <c r="L405" s="29"/>
      <c r="M405" s="29"/>
      <c r="N405" s="21"/>
      <c r="O405" s="29" t="s">
        <v>71</v>
      </c>
      <c r="P405" s="29" t="s">
        <v>739</v>
      </c>
      <c r="Q405" s="29" t="s">
        <v>14</v>
      </c>
      <c r="R405" s="253" t="s">
        <v>740</v>
      </c>
      <c r="S405" s="172"/>
      <c r="T405" s="29"/>
      <c r="U405" s="29"/>
      <c r="V405" s="21"/>
      <c r="Z405" s="194"/>
      <c r="AA405" s="167">
        <f>Table258[[#This Row],[buildPower]]/2</f>
        <v>0</v>
      </c>
    </row>
    <row r="406" spans="1:27" x14ac:dyDescent="0.35">
      <c r="A406" s="44">
        <v>395</v>
      </c>
      <c r="B406" s="39"/>
      <c r="C406" s="21"/>
      <c r="D406" s="21"/>
      <c r="E406" s="21"/>
      <c r="F406" s="229"/>
      <c r="G406" s="29"/>
      <c r="H406" s="42"/>
      <c r="I406" s="29"/>
      <c r="J406" s="21"/>
      <c r="K406" s="29"/>
      <c r="L406" s="29"/>
      <c r="M406" s="29"/>
      <c r="N406" s="21"/>
      <c r="O406" s="29" t="s">
        <v>77</v>
      </c>
      <c r="P406" s="29" t="s">
        <v>719</v>
      </c>
      <c r="Q406" s="29"/>
      <c r="R406" s="253"/>
      <c r="S406" s="173"/>
      <c r="T406" s="167"/>
      <c r="U406" s="167"/>
      <c r="V406" s="21"/>
      <c r="Z406" s="194"/>
      <c r="AA406" s="167">
        <f>Table258[[#This Row],[buildPower]]/2</f>
        <v>0</v>
      </c>
    </row>
    <row r="407" spans="1:27" x14ac:dyDescent="0.35">
      <c r="A407" s="44">
        <v>396</v>
      </c>
      <c r="B407" s="39"/>
      <c r="C407" s="21"/>
      <c r="D407" s="21"/>
      <c r="E407" s="21"/>
      <c r="F407" s="226"/>
      <c r="G407" s="167"/>
      <c r="H407" s="21"/>
      <c r="I407" s="167"/>
      <c r="J407" s="21"/>
      <c r="K407" s="167"/>
      <c r="L407" s="167"/>
      <c r="M407" s="167"/>
      <c r="N407" s="21"/>
      <c r="O407" s="29" t="s">
        <v>74</v>
      </c>
      <c r="P407" s="29" t="s">
        <v>720</v>
      </c>
      <c r="Q407" s="29"/>
      <c r="R407" s="253" t="s">
        <v>721</v>
      </c>
      <c r="S407" s="172"/>
      <c r="T407" s="29"/>
      <c r="U407" s="29"/>
      <c r="V407" s="21"/>
      <c r="Z407" s="194"/>
      <c r="AA407" s="167">
        <f>Table258[[#This Row],[buildPower]]/2</f>
        <v>0</v>
      </c>
    </row>
    <row r="408" spans="1:27" s="167" customFormat="1" x14ac:dyDescent="0.35">
      <c r="A408" s="44">
        <v>397</v>
      </c>
      <c r="B408" s="232"/>
      <c r="C408" s="233"/>
      <c r="D408" s="233"/>
      <c r="E408" s="233"/>
      <c r="F408" s="229"/>
      <c r="G408" s="29"/>
      <c r="H408" s="42"/>
      <c r="I408" s="29"/>
      <c r="J408" s="233"/>
      <c r="K408" s="29"/>
      <c r="L408" s="29"/>
      <c r="M408" s="29"/>
      <c r="N408" s="233"/>
      <c r="O408" s="57" t="s">
        <v>6102</v>
      </c>
      <c r="P408" s="57" t="s">
        <v>6074</v>
      </c>
      <c r="Q408" s="57"/>
      <c r="R408" s="57" t="s">
        <v>6075</v>
      </c>
      <c r="S408" s="29"/>
      <c r="T408" s="29"/>
      <c r="U408" s="29"/>
      <c r="V408" s="233"/>
      <c r="Z408" s="194"/>
      <c r="AA408" s="167">
        <f>Table258[[#This Row],[buildPower]]/2</f>
        <v>0</v>
      </c>
    </row>
    <row r="409" spans="1:27" s="167" customFormat="1" x14ac:dyDescent="0.35">
      <c r="A409" s="44">
        <v>398</v>
      </c>
      <c r="B409" s="232"/>
      <c r="C409" s="233"/>
      <c r="D409" s="233"/>
      <c r="E409" s="233"/>
      <c r="F409" s="229"/>
      <c r="G409" s="29"/>
      <c r="H409" s="42"/>
      <c r="I409" s="29"/>
      <c r="J409" s="233"/>
      <c r="K409" s="29"/>
      <c r="L409" s="29"/>
      <c r="M409" s="29"/>
      <c r="N409" s="233"/>
      <c r="O409" s="56" t="s">
        <v>6103</v>
      </c>
      <c r="P409" s="56" t="s">
        <v>6076</v>
      </c>
      <c r="Q409" s="56"/>
      <c r="R409" s="56"/>
      <c r="S409" s="29"/>
      <c r="T409" s="29"/>
      <c r="U409" s="29"/>
      <c r="V409" s="233"/>
      <c r="Z409" s="243"/>
      <c r="AA409" s="167">
        <f>Table258[[#This Row],[buildPower]]/2</f>
        <v>0</v>
      </c>
    </row>
    <row r="410" spans="1:27" s="167" customFormat="1" x14ac:dyDescent="0.35">
      <c r="A410" s="44">
        <v>399</v>
      </c>
      <c r="B410" s="232"/>
      <c r="C410" s="233"/>
      <c r="D410" s="233"/>
      <c r="E410" s="233"/>
      <c r="F410" s="229"/>
      <c r="G410" s="29"/>
      <c r="H410" s="42"/>
      <c r="I410" s="29"/>
      <c r="J410" s="233"/>
      <c r="K410" s="29"/>
      <c r="L410" s="29"/>
      <c r="M410" s="29"/>
      <c r="N410" s="233"/>
      <c r="O410" s="92" t="s">
        <v>6104</v>
      </c>
      <c r="P410" s="92" t="s">
        <v>6077</v>
      </c>
      <c r="Q410" s="92"/>
      <c r="R410" s="92" t="s">
        <v>6078</v>
      </c>
      <c r="S410" s="29"/>
      <c r="T410" s="29"/>
      <c r="U410" s="29"/>
      <c r="V410" s="233"/>
      <c r="Z410" s="243"/>
      <c r="AA410" s="167">
        <f>Table258[[#This Row],[buildPower]]/2</f>
        <v>0</v>
      </c>
    </row>
    <row r="411" spans="1:27" s="167" customFormat="1" x14ac:dyDescent="0.35">
      <c r="A411" s="44">
        <v>400</v>
      </c>
      <c r="B411" s="232"/>
      <c r="C411" s="233"/>
      <c r="D411" s="233"/>
      <c r="E411" s="233"/>
      <c r="F411" s="229"/>
      <c r="G411" s="29"/>
      <c r="H411" s="42"/>
      <c r="I411" s="29"/>
      <c r="J411" s="233"/>
      <c r="K411" s="29"/>
      <c r="L411" s="29"/>
      <c r="M411" s="29"/>
      <c r="N411" s="233"/>
      <c r="O411" s="56" t="s">
        <v>6106</v>
      </c>
      <c r="P411" s="56" t="s">
        <v>6079</v>
      </c>
      <c r="Q411" s="56"/>
      <c r="R411" s="56" t="s">
        <v>6080</v>
      </c>
      <c r="S411" s="29"/>
      <c r="T411" s="29"/>
      <c r="U411" s="29"/>
      <c r="V411" s="233"/>
      <c r="Z411" s="243"/>
      <c r="AA411" s="167">
        <f>Table258[[#This Row],[buildPower]]/2</f>
        <v>0</v>
      </c>
    </row>
    <row r="412" spans="1:27" x14ac:dyDescent="0.35">
      <c r="A412" s="44">
        <v>401</v>
      </c>
      <c r="B412" s="39"/>
      <c r="C412" s="21"/>
      <c r="D412" s="21"/>
      <c r="E412" s="21"/>
      <c r="F412" s="229"/>
      <c r="G412" s="29"/>
      <c r="H412" s="42"/>
      <c r="I412" s="29"/>
      <c r="J412" s="21"/>
      <c r="K412" s="29"/>
      <c r="L412" s="29"/>
      <c r="M412" s="29"/>
      <c r="N412" s="21"/>
      <c r="O412" s="29" t="s">
        <v>68</v>
      </c>
      <c r="P412" s="29" t="s">
        <v>722</v>
      </c>
      <c r="Q412" s="29"/>
      <c r="R412" s="253" t="s">
        <v>723</v>
      </c>
      <c r="S412" s="173"/>
      <c r="T412" s="253" t="s">
        <v>8</v>
      </c>
      <c r="U412" s="253">
        <v>2</v>
      </c>
      <c r="V412" s="21">
        <v>2140</v>
      </c>
      <c r="Z412" s="243"/>
      <c r="AA412" s="167">
        <f>Table258[[#This Row],[buildPower]]/2</f>
        <v>0</v>
      </c>
    </row>
    <row r="413" spans="1:27" x14ac:dyDescent="0.35">
      <c r="A413" s="44">
        <v>402</v>
      </c>
      <c r="B413" s="304" t="s">
        <v>5098</v>
      </c>
      <c r="C413" s="21">
        <v>42</v>
      </c>
      <c r="D413" s="21">
        <v>9</v>
      </c>
      <c r="E413" s="21">
        <v>600</v>
      </c>
      <c r="F413" s="229">
        <v>68</v>
      </c>
      <c r="G413" s="253" t="s">
        <v>708</v>
      </c>
      <c r="H413" s="24">
        <v>1</v>
      </c>
      <c r="I413" s="29"/>
      <c r="J413" s="21">
        <v>365</v>
      </c>
      <c r="K413" s="253" t="s">
        <v>5098</v>
      </c>
      <c r="L413" s="253" t="s">
        <v>5099</v>
      </c>
      <c r="M413" s="253" t="s">
        <v>6234</v>
      </c>
      <c r="N413" s="21">
        <v>10525</v>
      </c>
      <c r="O413" s="253" t="s">
        <v>80</v>
      </c>
      <c r="P413" s="253" t="s">
        <v>711</v>
      </c>
      <c r="Q413" s="253"/>
      <c r="R413" s="253" t="s">
        <v>712</v>
      </c>
      <c r="S413" s="169"/>
      <c r="T413" s="29"/>
      <c r="U413" s="42"/>
      <c r="V413" s="21"/>
      <c r="Z413" s="194">
        <v>5400</v>
      </c>
      <c r="AA413" s="167">
        <f>Table258[[#This Row],[buildPower]]/2</f>
        <v>34</v>
      </c>
    </row>
    <row r="414" spans="1:27" x14ac:dyDescent="0.35">
      <c r="A414" s="44">
        <v>403</v>
      </c>
      <c r="B414" s="39"/>
      <c r="C414" s="21"/>
      <c r="D414" s="21"/>
      <c r="E414" s="21"/>
      <c r="F414" s="226"/>
      <c r="G414" s="167"/>
      <c r="H414" s="21"/>
      <c r="I414" s="167"/>
      <c r="J414" s="21"/>
      <c r="K414" s="167"/>
      <c r="L414" s="167"/>
      <c r="M414" s="167"/>
      <c r="N414" s="21"/>
      <c r="O414" s="167" t="s">
        <v>713</v>
      </c>
      <c r="P414" s="167" t="s">
        <v>738</v>
      </c>
      <c r="Q414" s="167" t="s">
        <v>804</v>
      </c>
      <c r="R414" s="253"/>
      <c r="S414" s="57" t="s">
        <v>715</v>
      </c>
      <c r="T414" s="167"/>
      <c r="U414" s="167"/>
      <c r="V414" s="21"/>
      <c r="Z414" s="195"/>
      <c r="AA414" s="167">
        <f>Table258[[#This Row],[buildPower]]/2</f>
        <v>0</v>
      </c>
    </row>
    <row r="415" spans="1:27" x14ac:dyDescent="0.35">
      <c r="A415" s="44">
        <v>404</v>
      </c>
      <c r="B415" s="39"/>
      <c r="C415" s="21"/>
      <c r="D415" s="21"/>
      <c r="E415" s="21"/>
      <c r="F415" s="226"/>
      <c r="G415" s="167"/>
      <c r="H415" s="21"/>
      <c r="I415" s="167"/>
      <c r="J415" s="21"/>
      <c r="K415" s="167"/>
      <c r="L415" s="167"/>
      <c r="M415" s="167"/>
      <c r="N415" s="21"/>
      <c r="O415" s="29" t="s">
        <v>85</v>
      </c>
      <c r="P415" s="29" t="s">
        <v>86</v>
      </c>
      <c r="Q415" s="29"/>
      <c r="R415" s="253"/>
      <c r="S415" s="172"/>
      <c r="T415" s="167"/>
      <c r="U415" s="167"/>
      <c r="V415" s="21"/>
      <c r="Z415" s="194"/>
      <c r="AA415" s="167">
        <f>Table258[[#This Row],[buildPower]]/2</f>
        <v>0</v>
      </c>
    </row>
    <row r="416" spans="1:27" x14ac:dyDescent="0.35">
      <c r="A416" s="44">
        <v>405</v>
      </c>
      <c r="B416" s="39"/>
      <c r="C416" s="21"/>
      <c r="D416" s="21"/>
      <c r="E416" s="21"/>
      <c r="F416" s="226"/>
      <c r="G416" s="167"/>
      <c r="H416" s="21"/>
      <c r="I416" s="167"/>
      <c r="J416" s="21"/>
      <c r="K416" s="167"/>
      <c r="L416" s="167"/>
      <c r="M416" s="167"/>
      <c r="N416" s="21"/>
      <c r="O416" s="29" t="s">
        <v>71</v>
      </c>
      <c r="P416" s="29" t="s">
        <v>739</v>
      </c>
      <c r="Q416" s="29" t="s">
        <v>14</v>
      </c>
      <c r="R416" s="253" t="s">
        <v>740</v>
      </c>
      <c r="S416" s="173"/>
      <c r="T416" s="29"/>
      <c r="U416" s="29"/>
      <c r="V416" s="21"/>
      <c r="Z416" s="194"/>
      <c r="AA416" s="167">
        <f>Table258[[#This Row],[buildPower]]/2</f>
        <v>0</v>
      </c>
    </row>
    <row r="417" spans="1:27" x14ac:dyDescent="0.35">
      <c r="A417" s="44">
        <v>406</v>
      </c>
      <c r="B417" s="39"/>
      <c r="C417" s="21"/>
      <c r="D417" s="21"/>
      <c r="E417" s="21"/>
      <c r="F417" s="229"/>
      <c r="G417" s="29"/>
      <c r="H417" s="42"/>
      <c r="I417" s="29"/>
      <c r="J417" s="21"/>
      <c r="K417" s="29"/>
      <c r="L417" s="29"/>
      <c r="M417" s="29"/>
      <c r="N417" s="21"/>
      <c r="O417" s="29" t="s">
        <v>77</v>
      </c>
      <c r="P417" s="29" t="s">
        <v>719</v>
      </c>
      <c r="Q417" s="29"/>
      <c r="R417" s="253"/>
      <c r="S417" s="172"/>
      <c r="T417" s="29"/>
      <c r="U417" s="29"/>
      <c r="V417" s="21"/>
      <c r="Z417" s="194"/>
      <c r="AA417" s="167">
        <f>Table258[[#This Row],[buildPower]]/2</f>
        <v>0</v>
      </c>
    </row>
    <row r="418" spans="1:27" x14ac:dyDescent="0.35">
      <c r="A418" s="44">
        <v>407</v>
      </c>
      <c r="B418" s="39"/>
      <c r="C418" s="21"/>
      <c r="D418" s="21"/>
      <c r="E418" s="21"/>
      <c r="F418" s="229"/>
      <c r="G418" s="29"/>
      <c r="H418" s="42"/>
      <c r="I418" s="29"/>
      <c r="J418" s="21"/>
      <c r="K418" s="29"/>
      <c r="L418" s="29"/>
      <c r="M418" s="29"/>
      <c r="N418" s="21"/>
      <c r="O418" s="29" t="s">
        <v>74</v>
      </c>
      <c r="P418" s="29" t="s">
        <v>720</v>
      </c>
      <c r="Q418" s="29"/>
      <c r="R418" s="253" t="s">
        <v>721</v>
      </c>
      <c r="S418" s="173"/>
      <c r="T418" s="167"/>
      <c r="U418" s="167"/>
      <c r="V418" s="21"/>
      <c r="Z418" s="194"/>
      <c r="AA418" s="167">
        <f>Table258[[#This Row],[buildPower]]/2</f>
        <v>0</v>
      </c>
    </row>
    <row r="419" spans="1:27" s="167" customFormat="1" x14ac:dyDescent="0.35">
      <c r="A419" s="44">
        <v>408</v>
      </c>
      <c r="B419" s="232"/>
      <c r="C419" s="233"/>
      <c r="D419" s="233"/>
      <c r="E419" s="233"/>
      <c r="F419" s="229"/>
      <c r="G419" s="29"/>
      <c r="H419" s="42"/>
      <c r="I419" s="29"/>
      <c r="J419" s="233"/>
      <c r="K419" s="29"/>
      <c r="L419" s="29"/>
      <c r="M419" s="29"/>
      <c r="N419" s="233"/>
      <c r="O419" s="57" t="s">
        <v>6102</v>
      </c>
      <c r="P419" s="57" t="s">
        <v>6074</v>
      </c>
      <c r="Q419" s="57"/>
      <c r="R419" s="57" t="s">
        <v>6075</v>
      </c>
      <c r="S419" s="29"/>
      <c r="T419" s="29"/>
      <c r="U419" s="29"/>
      <c r="V419" s="233"/>
      <c r="Z419" s="194"/>
      <c r="AA419" s="167">
        <f>Table258[[#This Row],[buildPower]]/2</f>
        <v>0</v>
      </c>
    </row>
    <row r="420" spans="1:27" s="167" customFormat="1" x14ac:dyDescent="0.35">
      <c r="A420" s="44">
        <v>409</v>
      </c>
      <c r="B420" s="232"/>
      <c r="C420" s="233"/>
      <c r="D420" s="233"/>
      <c r="E420" s="233"/>
      <c r="F420" s="229"/>
      <c r="G420" s="29"/>
      <c r="H420" s="42"/>
      <c r="I420" s="29"/>
      <c r="J420" s="233"/>
      <c r="K420" s="29"/>
      <c r="L420" s="29"/>
      <c r="M420" s="29"/>
      <c r="N420" s="233"/>
      <c r="O420" s="56" t="s">
        <v>6103</v>
      </c>
      <c r="P420" s="56" t="s">
        <v>6076</v>
      </c>
      <c r="Q420" s="56"/>
      <c r="R420" s="56"/>
      <c r="S420" s="29"/>
      <c r="T420" s="29"/>
      <c r="U420" s="29"/>
      <c r="V420" s="233"/>
      <c r="Z420" s="243"/>
      <c r="AA420" s="167">
        <f>Table258[[#This Row],[buildPower]]/2</f>
        <v>0</v>
      </c>
    </row>
    <row r="421" spans="1:27" s="167" customFormat="1" x14ac:dyDescent="0.35">
      <c r="A421" s="44">
        <v>410</v>
      </c>
      <c r="B421" s="232"/>
      <c r="C421" s="233"/>
      <c r="D421" s="233"/>
      <c r="E421" s="233"/>
      <c r="F421" s="229"/>
      <c r="G421" s="29"/>
      <c r="H421" s="42"/>
      <c r="I421" s="29"/>
      <c r="J421" s="233"/>
      <c r="K421" s="29"/>
      <c r="L421" s="29"/>
      <c r="M421" s="29"/>
      <c r="N421" s="233"/>
      <c r="O421" s="92" t="s">
        <v>6104</v>
      </c>
      <c r="P421" s="92" t="s">
        <v>6077</v>
      </c>
      <c r="Q421" s="92"/>
      <c r="R421" s="92" t="s">
        <v>6078</v>
      </c>
      <c r="S421" s="29"/>
      <c r="T421" s="29"/>
      <c r="U421" s="29"/>
      <c r="V421" s="233"/>
      <c r="Z421" s="243"/>
      <c r="AA421" s="167">
        <f>Table258[[#This Row],[buildPower]]/2</f>
        <v>0</v>
      </c>
    </row>
    <row r="422" spans="1:27" s="167" customFormat="1" x14ac:dyDescent="0.35">
      <c r="A422" s="44">
        <v>411</v>
      </c>
      <c r="B422" s="232"/>
      <c r="C422" s="233"/>
      <c r="D422" s="233"/>
      <c r="E422" s="233"/>
      <c r="F422" s="229"/>
      <c r="G422" s="29"/>
      <c r="H422" s="42"/>
      <c r="I422" s="29"/>
      <c r="J422" s="233"/>
      <c r="K422" s="29"/>
      <c r="L422" s="29"/>
      <c r="M422" s="29"/>
      <c r="N422" s="233"/>
      <c r="O422" s="56" t="s">
        <v>6106</v>
      </c>
      <c r="P422" s="56" t="s">
        <v>6079</v>
      </c>
      <c r="Q422" s="56"/>
      <c r="R422" s="56" t="s">
        <v>6080</v>
      </c>
      <c r="S422" s="29"/>
      <c r="T422" s="29"/>
      <c r="U422" s="29"/>
      <c r="V422" s="233"/>
      <c r="Z422" s="243"/>
      <c r="AA422" s="167">
        <f>Table258[[#This Row],[buildPower]]/2</f>
        <v>0</v>
      </c>
    </row>
    <row r="423" spans="1:27" x14ac:dyDescent="0.35">
      <c r="A423" s="44">
        <v>412</v>
      </c>
      <c r="B423" s="39"/>
      <c r="C423" s="21"/>
      <c r="D423" s="21"/>
      <c r="E423" s="21"/>
      <c r="F423" s="226"/>
      <c r="G423" s="167"/>
      <c r="H423" s="21"/>
      <c r="I423" s="167"/>
      <c r="J423" s="21"/>
      <c r="K423" s="167"/>
      <c r="L423" s="167"/>
      <c r="M423" s="167"/>
      <c r="N423" s="21"/>
      <c r="O423" s="167" t="s">
        <v>68</v>
      </c>
      <c r="P423" s="167" t="s">
        <v>722</v>
      </c>
      <c r="Q423" s="167"/>
      <c r="R423" s="253" t="s">
        <v>723</v>
      </c>
      <c r="S423" s="172"/>
      <c r="T423" s="253" t="s">
        <v>8</v>
      </c>
      <c r="U423" s="253">
        <v>2</v>
      </c>
      <c r="V423" s="21">
        <v>5250</v>
      </c>
      <c r="Z423" s="243"/>
      <c r="AA423" s="167">
        <f>Table258[[#This Row],[buildPower]]/2</f>
        <v>0</v>
      </c>
    </row>
    <row r="424" spans="1:27" x14ac:dyDescent="0.35">
      <c r="A424" s="44">
        <v>413</v>
      </c>
      <c r="B424" s="304" t="s">
        <v>5100</v>
      </c>
      <c r="C424" s="21">
        <v>0</v>
      </c>
      <c r="D424" s="21">
        <v>58</v>
      </c>
      <c r="E424" s="21">
        <v>600</v>
      </c>
      <c r="F424" s="229">
        <v>86</v>
      </c>
      <c r="G424" s="253" t="s">
        <v>708</v>
      </c>
      <c r="H424" s="24">
        <v>1</v>
      </c>
      <c r="I424" s="29"/>
      <c r="J424" s="21">
        <v>400</v>
      </c>
      <c r="K424" s="253" t="s">
        <v>5100</v>
      </c>
      <c r="L424" s="253" t="s">
        <v>5101</v>
      </c>
      <c r="M424" s="464" t="s">
        <v>6235</v>
      </c>
      <c r="N424" s="21">
        <v>10970</v>
      </c>
      <c r="O424" s="253" t="s">
        <v>80</v>
      </c>
      <c r="P424" s="253" t="s">
        <v>711</v>
      </c>
      <c r="Q424" s="253"/>
      <c r="R424" s="253" t="s">
        <v>712</v>
      </c>
      <c r="S424" s="170"/>
      <c r="T424" s="29"/>
      <c r="U424" s="42"/>
      <c r="V424" s="21"/>
      <c r="Z424" s="194">
        <v>6400</v>
      </c>
      <c r="AA424" s="167">
        <f>Table258[[#This Row],[buildPower]]/2</f>
        <v>43</v>
      </c>
    </row>
    <row r="425" spans="1:27" x14ac:dyDescent="0.35">
      <c r="A425" s="44">
        <v>414</v>
      </c>
      <c r="B425" s="39"/>
      <c r="C425" s="21"/>
      <c r="D425" s="21"/>
      <c r="E425" s="21"/>
      <c r="F425" s="226"/>
      <c r="G425" s="167"/>
      <c r="H425" s="21"/>
      <c r="I425" s="167"/>
      <c r="J425" s="21"/>
      <c r="K425" s="167"/>
      <c r="L425" s="167"/>
      <c r="M425" s="167"/>
      <c r="N425" s="21"/>
      <c r="O425" s="167" t="s">
        <v>713</v>
      </c>
      <c r="P425" s="167" t="s">
        <v>738</v>
      </c>
      <c r="Q425" s="167" t="s">
        <v>804</v>
      </c>
      <c r="R425" s="253"/>
      <c r="S425" s="56" t="s">
        <v>715</v>
      </c>
      <c r="T425" s="167"/>
      <c r="U425" s="167"/>
      <c r="V425" s="21"/>
      <c r="Z425" s="194"/>
      <c r="AA425" s="167">
        <f>Table258[[#This Row],[buildPower]]/2</f>
        <v>0</v>
      </c>
    </row>
    <row r="426" spans="1:27" x14ac:dyDescent="0.35">
      <c r="A426" s="44">
        <v>415</v>
      </c>
      <c r="B426" s="39"/>
      <c r="C426" s="21"/>
      <c r="D426" s="21"/>
      <c r="E426" s="21"/>
      <c r="F426" s="226"/>
      <c r="G426" s="167"/>
      <c r="H426" s="21"/>
      <c r="I426" s="167"/>
      <c r="J426" s="21"/>
      <c r="K426" s="167"/>
      <c r="L426" s="167"/>
      <c r="M426" s="167"/>
      <c r="N426" s="21"/>
      <c r="O426" s="167" t="s">
        <v>85</v>
      </c>
      <c r="P426" s="167" t="s">
        <v>86</v>
      </c>
      <c r="Q426" s="167"/>
      <c r="R426" s="253"/>
      <c r="S426" s="173"/>
      <c r="T426" s="167"/>
      <c r="U426" s="167"/>
      <c r="V426" s="21"/>
      <c r="Z426" s="194"/>
      <c r="AA426" s="167">
        <f>Table258[[#This Row],[buildPower]]/2</f>
        <v>0</v>
      </c>
    </row>
    <row r="427" spans="1:27" x14ac:dyDescent="0.35">
      <c r="A427" s="44">
        <v>416</v>
      </c>
      <c r="B427" s="39"/>
      <c r="C427" s="21"/>
      <c r="D427" s="21"/>
      <c r="E427" s="21"/>
      <c r="F427" s="226"/>
      <c r="G427" s="167"/>
      <c r="H427" s="21"/>
      <c r="I427" s="167"/>
      <c r="J427" s="21"/>
      <c r="K427" s="167"/>
      <c r="L427" s="167"/>
      <c r="M427" s="167"/>
      <c r="N427" s="21"/>
      <c r="O427" s="29" t="s">
        <v>71</v>
      </c>
      <c r="P427" s="29" t="s">
        <v>739</v>
      </c>
      <c r="Q427" s="29" t="s">
        <v>14</v>
      </c>
      <c r="R427" s="253" t="s">
        <v>740</v>
      </c>
      <c r="S427" s="172"/>
      <c r="T427" s="167"/>
      <c r="U427" s="167"/>
      <c r="V427" s="21"/>
      <c r="Z427" s="194"/>
      <c r="AA427" s="167">
        <f>Table258[[#This Row],[buildPower]]/2</f>
        <v>0</v>
      </c>
    </row>
    <row r="428" spans="1:27" x14ac:dyDescent="0.35">
      <c r="A428" s="44">
        <v>417</v>
      </c>
      <c r="B428" s="39"/>
      <c r="C428" s="21"/>
      <c r="D428" s="21"/>
      <c r="E428" s="21"/>
      <c r="F428" s="226"/>
      <c r="G428" s="167"/>
      <c r="H428" s="21"/>
      <c r="I428" s="167"/>
      <c r="J428" s="21"/>
      <c r="K428" s="167"/>
      <c r="L428" s="167"/>
      <c r="M428" s="167"/>
      <c r="N428" s="21"/>
      <c r="O428" s="29" t="s">
        <v>77</v>
      </c>
      <c r="P428" s="29" t="s">
        <v>719</v>
      </c>
      <c r="Q428" s="29"/>
      <c r="R428" s="253"/>
      <c r="S428" s="173"/>
      <c r="T428" s="29"/>
      <c r="U428" s="29"/>
      <c r="V428" s="21"/>
      <c r="Z428" s="194"/>
      <c r="AA428" s="167">
        <f>Table258[[#This Row],[buildPower]]/2</f>
        <v>0</v>
      </c>
    </row>
    <row r="429" spans="1:27" x14ac:dyDescent="0.35">
      <c r="A429" s="44">
        <v>418</v>
      </c>
      <c r="B429" s="39"/>
      <c r="C429" s="21"/>
      <c r="D429" s="21"/>
      <c r="E429" s="21"/>
      <c r="F429" s="229"/>
      <c r="G429" s="29"/>
      <c r="H429" s="42"/>
      <c r="I429" s="29"/>
      <c r="J429" s="21"/>
      <c r="K429" s="29"/>
      <c r="L429" s="29"/>
      <c r="M429" s="29"/>
      <c r="N429" s="21"/>
      <c r="O429" s="29" t="s">
        <v>74</v>
      </c>
      <c r="P429" s="29" t="s">
        <v>720</v>
      </c>
      <c r="Q429" s="29"/>
      <c r="R429" s="253" t="s">
        <v>721</v>
      </c>
      <c r="S429" s="172"/>
      <c r="T429" s="29"/>
      <c r="U429" s="29"/>
      <c r="V429" s="21"/>
      <c r="Z429" s="194"/>
      <c r="AA429" s="167">
        <f>Table258[[#This Row],[buildPower]]/2</f>
        <v>0</v>
      </c>
    </row>
    <row r="430" spans="1:27" s="167" customFormat="1" x14ac:dyDescent="0.35">
      <c r="A430" s="44">
        <v>419</v>
      </c>
      <c r="B430" s="232"/>
      <c r="C430" s="233"/>
      <c r="D430" s="233"/>
      <c r="E430" s="233"/>
      <c r="F430" s="229"/>
      <c r="G430" s="29"/>
      <c r="H430" s="42"/>
      <c r="I430" s="29"/>
      <c r="J430" s="233"/>
      <c r="K430" s="29"/>
      <c r="L430" s="29"/>
      <c r="M430" s="29"/>
      <c r="N430" s="233"/>
      <c r="O430" s="57" t="s">
        <v>6102</v>
      </c>
      <c r="P430" s="57" t="s">
        <v>6074</v>
      </c>
      <c r="Q430" s="57"/>
      <c r="R430" s="57" t="s">
        <v>6075</v>
      </c>
      <c r="S430" s="29"/>
      <c r="T430" s="29"/>
      <c r="U430" s="29"/>
      <c r="V430" s="233"/>
      <c r="Z430" s="194"/>
      <c r="AA430" s="167">
        <f>Table258[[#This Row],[buildPower]]/2</f>
        <v>0</v>
      </c>
    </row>
    <row r="431" spans="1:27" s="167" customFormat="1" x14ac:dyDescent="0.35">
      <c r="A431" s="44">
        <v>420</v>
      </c>
      <c r="B431" s="232"/>
      <c r="C431" s="233"/>
      <c r="D431" s="233"/>
      <c r="E431" s="233"/>
      <c r="F431" s="229"/>
      <c r="G431" s="29"/>
      <c r="H431" s="42"/>
      <c r="I431" s="29"/>
      <c r="J431" s="233"/>
      <c r="K431" s="29"/>
      <c r="L431" s="29"/>
      <c r="M431" s="29"/>
      <c r="N431" s="233"/>
      <c r="O431" s="56" t="s">
        <v>6103</v>
      </c>
      <c r="P431" s="56" t="s">
        <v>6076</v>
      </c>
      <c r="Q431" s="56"/>
      <c r="R431" s="56"/>
      <c r="S431" s="29"/>
      <c r="T431" s="29"/>
      <c r="U431" s="29"/>
      <c r="V431" s="233"/>
      <c r="Z431" s="243"/>
      <c r="AA431" s="167">
        <f>Table258[[#This Row],[buildPower]]/2</f>
        <v>0</v>
      </c>
    </row>
    <row r="432" spans="1:27" s="167" customFormat="1" x14ac:dyDescent="0.35">
      <c r="A432" s="44">
        <v>421</v>
      </c>
      <c r="B432" s="232"/>
      <c r="C432" s="233"/>
      <c r="D432" s="233"/>
      <c r="E432" s="233"/>
      <c r="F432" s="229"/>
      <c r="G432" s="29"/>
      <c r="H432" s="42"/>
      <c r="I432" s="29"/>
      <c r="J432" s="233"/>
      <c r="K432" s="29"/>
      <c r="L432" s="29"/>
      <c r="M432" s="29"/>
      <c r="N432" s="233"/>
      <c r="O432" s="92" t="s">
        <v>6104</v>
      </c>
      <c r="P432" s="92" t="s">
        <v>6077</v>
      </c>
      <c r="Q432" s="92"/>
      <c r="R432" s="92" t="s">
        <v>6078</v>
      </c>
      <c r="S432" s="29"/>
      <c r="T432" s="29"/>
      <c r="U432" s="29"/>
      <c r="V432" s="233"/>
      <c r="Z432" s="243"/>
      <c r="AA432" s="167">
        <f>Table258[[#This Row],[buildPower]]/2</f>
        <v>0</v>
      </c>
    </row>
    <row r="433" spans="1:27" s="167" customFormat="1" x14ac:dyDescent="0.35">
      <c r="A433" s="44">
        <v>422</v>
      </c>
      <c r="B433" s="232"/>
      <c r="C433" s="233"/>
      <c r="D433" s="233"/>
      <c r="E433" s="233"/>
      <c r="F433" s="229"/>
      <c r="G433" s="29"/>
      <c r="H433" s="42"/>
      <c r="I433" s="29"/>
      <c r="J433" s="233"/>
      <c r="K433" s="29"/>
      <c r="L433" s="29"/>
      <c r="M433" s="29"/>
      <c r="N433" s="233"/>
      <c r="O433" s="56" t="s">
        <v>6106</v>
      </c>
      <c r="P433" s="56" t="s">
        <v>6079</v>
      </c>
      <c r="Q433" s="56"/>
      <c r="R433" s="56" t="s">
        <v>6080</v>
      </c>
      <c r="S433" s="29"/>
      <c r="T433" s="29"/>
      <c r="U433" s="29"/>
      <c r="V433" s="233"/>
      <c r="Z433" s="243"/>
      <c r="AA433" s="167">
        <f>Table258[[#This Row],[buildPower]]/2</f>
        <v>0</v>
      </c>
    </row>
    <row r="434" spans="1:27" x14ac:dyDescent="0.35">
      <c r="A434" s="44">
        <v>423</v>
      </c>
      <c r="B434" s="39"/>
      <c r="C434" s="21"/>
      <c r="D434" s="21"/>
      <c r="E434" s="21"/>
      <c r="F434" s="229"/>
      <c r="G434" s="29"/>
      <c r="H434" s="42"/>
      <c r="I434" s="29"/>
      <c r="J434" s="21"/>
      <c r="K434" s="29"/>
      <c r="L434" s="29"/>
      <c r="M434" s="29"/>
      <c r="N434" s="21"/>
      <c r="O434" s="29" t="s">
        <v>68</v>
      </c>
      <c r="P434" s="29" t="s">
        <v>722</v>
      </c>
      <c r="Q434" s="29"/>
      <c r="R434" s="253" t="s">
        <v>723</v>
      </c>
      <c r="S434" s="173"/>
      <c r="T434" s="253" t="s">
        <v>8</v>
      </c>
      <c r="U434" s="253">
        <v>2</v>
      </c>
      <c r="V434" s="21">
        <v>6600</v>
      </c>
      <c r="Z434" s="243"/>
      <c r="AA434" s="167">
        <f>Table258[[#This Row],[buildPower]]/2</f>
        <v>0</v>
      </c>
    </row>
    <row r="435" spans="1:27" x14ac:dyDescent="0.35">
      <c r="A435" s="44">
        <v>424</v>
      </c>
      <c r="B435" s="304" t="s">
        <v>5102</v>
      </c>
      <c r="C435" s="21">
        <v>22</v>
      </c>
      <c r="D435" s="21">
        <v>30</v>
      </c>
      <c r="E435" s="21">
        <v>900</v>
      </c>
      <c r="F435" s="229">
        <v>125</v>
      </c>
      <c r="G435" s="253" t="s">
        <v>708</v>
      </c>
      <c r="H435" s="24">
        <v>1</v>
      </c>
      <c r="I435" s="29"/>
      <c r="J435" s="21">
        <v>550</v>
      </c>
      <c r="K435" s="253" t="s">
        <v>5102</v>
      </c>
      <c r="L435" s="253" t="s">
        <v>5103</v>
      </c>
      <c r="M435" s="253" t="s">
        <v>6236</v>
      </c>
      <c r="N435" s="21">
        <v>11600</v>
      </c>
      <c r="O435" s="253" t="s">
        <v>80</v>
      </c>
      <c r="P435" s="253" t="s">
        <v>711</v>
      </c>
      <c r="Q435" s="253"/>
      <c r="R435" s="253" t="s">
        <v>712</v>
      </c>
      <c r="S435" s="169"/>
      <c r="T435" s="29"/>
      <c r="U435" s="42"/>
      <c r="V435" s="21"/>
      <c r="Z435" s="194">
        <v>6500</v>
      </c>
      <c r="AA435" s="167">
        <f>Table258[[#This Row],[buildPower]]/2</f>
        <v>62.5</v>
      </c>
    </row>
    <row r="436" spans="1:27" x14ac:dyDescent="0.35">
      <c r="A436" s="44">
        <v>425</v>
      </c>
      <c r="B436" s="39"/>
      <c r="C436" s="168"/>
      <c r="D436" s="168"/>
      <c r="E436" s="168"/>
      <c r="F436" s="456"/>
      <c r="G436" s="167"/>
      <c r="H436" s="21"/>
      <c r="I436" s="167"/>
      <c r="J436" s="21"/>
      <c r="K436" s="167"/>
      <c r="L436" s="167"/>
      <c r="M436" s="167"/>
      <c r="N436" s="21"/>
      <c r="O436" s="167" t="s">
        <v>713</v>
      </c>
      <c r="P436" s="167" t="s">
        <v>738</v>
      </c>
      <c r="Q436" s="167" t="s">
        <v>804</v>
      </c>
      <c r="R436" s="253"/>
      <c r="S436" s="57" t="s">
        <v>715</v>
      </c>
      <c r="T436" s="167"/>
      <c r="U436" s="167"/>
      <c r="V436" s="21"/>
      <c r="AA436" s="167">
        <f>Table258[[#This Row],[buildPower]]/2</f>
        <v>0</v>
      </c>
    </row>
    <row r="437" spans="1:27" x14ac:dyDescent="0.35">
      <c r="A437" s="44">
        <v>426</v>
      </c>
      <c r="B437" s="39"/>
      <c r="C437" s="168"/>
      <c r="D437" s="168"/>
      <c r="E437" s="168"/>
      <c r="F437" s="456"/>
      <c r="G437" s="167"/>
      <c r="H437" s="21"/>
      <c r="I437" s="167"/>
      <c r="J437" s="21"/>
      <c r="K437" s="167"/>
      <c r="L437" s="167"/>
      <c r="M437" s="167"/>
      <c r="N437" s="21"/>
      <c r="O437" s="167" t="s">
        <v>85</v>
      </c>
      <c r="P437" s="167" t="s">
        <v>86</v>
      </c>
      <c r="Q437" s="167"/>
      <c r="R437" s="253"/>
      <c r="S437" s="172"/>
      <c r="T437" s="167"/>
      <c r="U437" s="167"/>
      <c r="V437" s="21"/>
      <c r="AA437" s="167">
        <f>Table258[[#This Row],[buildPower]]/2</f>
        <v>0</v>
      </c>
    </row>
    <row r="438" spans="1:27" x14ac:dyDescent="0.35">
      <c r="A438" s="44">
        <v>427</v>
      </c>
      <c r="B438" s="39"/>
      <c r="C438" s="168"/>
      <c r="D438" s="168"/>
      <c r="E438" s="168"/>
      <c r="F438" s="456"/>
      <c r="G438" s="27"/>
      <c r="H438" s="21"/>
      <c r="I438" s="27"/>
      <c r="J438" s="21"/>
      <c r="K438" s="27"/>
      <c r="L438" s="27"/>
      <c r="M438" s="27"/>
      <c r="N438" s="21"/>
      <c r="O438" s="27" t="s">
        <v>71</v>
      </c>
      <c r="P438" s="27" t="s">
        <v>739</v>
      </c>
      <c r="Q438" s="27" t="s">
        <v>14</v>
      </c>
      <c r="R438" s="253" t="s">
        <v>740</v>
      </c>
      <c r="S438" s="173"/>
      <c r="T438" s="167"/>
      <c r="U438" s="167"/>
      <c r="V438" s="21"/>
      <c r="AA438" s="167">
        <f>Table258[[#This Row],[buildPower]]/2</f>
        <v>0</v>
      </c>
    </row>
    <row r="439" spans="1:27" x14ac:dyDescent="0.35">
      <c r="A439" s="44">
        <v>428</v>
      </c>
      <c r="B439" s="39"/>
      <c r="C439" s="168"/>
      <c r="D439" s="168"/>
      <c r="E439" s="168"/>
      <c r="F439" s="456"/>
      <c r="G439" s="167"/>
      <c r="H439" s="21"/>
      <c r="I439" s="167"/>
      <c r="J439" s="21"/>
      <c r="K439" s="167"/>
      <c r="L439" s="167"/>
      <c r="M439" s="167"/>
      <c r="N439" s="21"/>
      <c r="O439" s="167" t="s">
        <v>77</v>
      </c>
      <c r="P439" s="167" t="s">
        <v>719</v>
      </c>
      <c r="Q439" s="167"/>
      <c r="R439" s="253"/>
      <c r="S439" s="172"/>
      <c r="T439" s="27"/>
      <c r="U439" s="27"/>
      <c r="V439" s="21"/>
      <c r="AA439" s="167">
        <f>Table258[[#This Row],[buildPower]]/2</f>
        <v>0</v>
      </c>
    </row>
    <row r="440" spans="1:27" x14ac:dyDescent="0.35">
      <c r="A440" s="44">
        <v>429</v>
      </c>
      <c r="B440" s="39"/>
      <c r="C440" s="168"/>
      <c r="D440" s="168"/>
      <c r="E440" s="168"/>
      <c r="F440" s="456"/>
      <c r="G440" s="27"/>
      <c r="H440" s="21"/>
      <c r="I440" s="27"/>
      <c r="J440" s="21"/>
      <c r="K440" s="27"/>
      <c r="L440" s="27"/>
      <c r="M440" s="27"/>
      <c r="N440" s="21"/>
      <c r="O440" s="29" t="s">
        <v>74</v>
      </c>
      <c r="P440" s="29" t="s">
        <v>720</v>
      </c>
      <c r="Q440" s="29"/>
      <c r="R440" s="253" t="s">
        <v>721</v>
      </c>
      <c r="S440" s="173"/>
      <c r="T440" s="29"/>
      <c r="U440" s="29"/>
      <c r="V440" s="21"/>
      <c r="AA440" s="167">
        <f>Table258[[#This Row],[buildPower]]/2</f>
        <v>0</v>
      </c>
    </row>
    <row r="441" spans="1:27" s="167" customFormat="1" x14ac:dyDescent="0.35">
      <c r="A441" s="44">
        <v>430</v>
      </c>
      <c r="B441" s="232"/>
      <c r="C441" s="233"/>
      <c r="D441" s="233"/>
      <c r="E441" s="233"/>
      <c r="F441" s="457"/>
      <c r="G441" s="29"/>
      <c r="H441" s="42"/>
      <c r="I441" s="29"/>
      <c r="J441" s="233"/>
      <c r="K441" s="29"/>
      <c r="L441" s="29"/>
      <c r="M441" s="29"/>
      <c r="N441" s="233"/>
      <c r="O441" s="57" t="s">
        <v>6102</v>
      </c>
      <c r="P441" s="57" t="s">
        <v>6074</v>
      </c>
      <c r="Q441" s="57"/>
      <c r="R441" s="57" t="s">
        <v>6075</v>
      </c>
      <c r="S441" s="29"/>
      <c r="T441" s="29"/>
      <c r="U441" s="29"/>
      <c r="V441" s="233"/>
      <c r="AA441" s="167">
        <f>Table258[[#This Row],[buildPower]]/2</f>
        <v>0</v>
      </c>
    </row>
    <row r="442" spans="1:27" s="167" customFormat="1" x14ac:dyDescent="0.35">
      <c r="A442" s="44">
        <v>431</v>
      </c>
      <c r="B442" s="232"/>
      <c r="C442" s="233"/>
      <c r="D442" s="233"/>
      <c r="E442" s="233"/>
      <c r="F442" s="457"/>
      <c r="G442" s="29"/>
      <c r="H442" s="42"/>
      <c r="I442" s="29"/>
      <c r="J442" s="233"/>
      <c r="K442" s="29"/>
      <c r="L442" s="29"/>
      <c r="M442" s="29"/>
      <c r="N442" s="233"/>
      <c r="O442" s="56" t="s">
        <v>6103</v>
      </c>
      <c r="P442" s="56" t="s">
        <v>6076</v>
      </c>
      <c r="Q442" s="56"/>
      <c r="R442" s="56"/>
      <c r="S442" s="29"/>
      <c r="T442" s="29"/>
      <c r="U442" s="29"/>
      <c r="V442" s="233"/>
      <c r="AA442" s="167">
        <f>Table258[[#This Row],[buildPower]]/2</f>
        <v>0</v>
      </c>
    </row>
    <row r="443" spans="1:27" s="167" customFormat="1" x14ac:dyDescent="0.35">
      <c r="A443" s="44">
        <v>432</v>
      </c>
      <c r="B443" s="232"/>
      <c r="C443" s="233"/>
      <c r="D443" s="233"/>
      <c r="E443" s="233"/>
      <c r="F443" s="457"/>
      <c r="G443" s="29"/>
      <c r="H443" s="42"/>
      <c r="I443" s="29"/>
      <c r="J443" s="233"/>
      <c r="K443" s="29"/>
      <c r="L443" s="29"/>
      <c r="M443" s="29"/>
      <c r="N443" s="233"/>
      <c r="O443" s="92" t="s">
        <v>6104</v>
      </c>
      <c r="P443" s="92" t="s">
        <v>6077</v>
      </c>
      <c r="Q443" s="92"/>
      <c r="R443" s="92" t="s">
        <v>6078</v>
      </c>
      <c r="S443" s="29"/>
      <c r="T443" s="29"/>
      <c r="U443" s="29"/>
      <c r="V443" s="233"/>
      <c r="AA443" s="167">
        <f>Table258[[#This Row],[buildPower]]/2</f>
        <v>0</v>
      </c>
    </row>
    <row r="444" spans="1:27" s="167" customFormat="1" x14ac:dyDescent="0.35">
      <c r="A444" s="44">
        <v>433</v>
      </c>
      <c r="B444" s="232"/>
      <c r="C444" s="233"/>
      <c r="D444" s="233"/>
      <c r="E444" s="233"/>
      <c r="F444" s="457"/>
      <c r="G444" s="29"/>
      <c r="H444" s="42"/>
      <c r="I444" s="29"/>
      <c r="J444" s="233"/>
      <c r="K444" s="29"/>
      <c r="L444" s="29"/>
      <c r="M444" s="29"/>
      <c r="N444" s="233"/>
      <c r="O444" s="56" t="s">
        <v>6106</v>
      </c>
      <c r="P444" s="56" t="s">
        <v>6079</v>
      </c>
      <c r="Q444" s="56"/>
      <c r="R444" s="56" t="s">
        <v>6080</v>
      </c>
      <c r="S444" s="29"/>
      <c r="T444" s="29"/>
      <c r="U444" s="29"/>
      <c r="V444" s="233"/>
      <c r="AA444" s="167">
        <f>Table258[[#This Row],[buildPower]]/2</f>
        <v>0</v>
      </c>
    </row>
    <row r="445" spans="1:27" x14ac:dyDescent="0.35">
      <c r="A445" s="44">
        <v>434</v>
      </c>
      <c r="B445" s="39"/>
      <c r="C445" s="168"/>
      <c r="D445" s="168"/>
      <c r="E445" s="168"/>
      <c r="F445" s="456"/>
      <c r="G445" s="167"/>
      <c r="H445" s="21"/>
      <c r="I445" s="167"/>
      <c r="J445" s="21"/>
      <c r="K445" s="167"/>
      <c r="L445" s="167"/>
      <c r="M445" s="167"/>
      <c r="N445" s="21"/>
      <c r="O445" s="167" t="s">
        <v>68</v>
      </c>
      <c r="P445" s="167" t="s">
        <v>722</v>
      </c>
      <c r="Q445" s="167"/>
      <c r="R445" s="253" t="s">
        <v>723</v>
      </c>
      <c r="S445" s="172"/>
      <c r="T445" s="253" t="s">
        <v>8</v>
      </c>
      <c r="U445" s="253">
        <v>2</v>
      </c>
      <c r="V445" s="21">
        <v>6300</v>
      </c>
      <c r="AA445" s="167">
        <f>Table258[[#This Row],[buildPower]]/2</f>
        <v>0</v>
      </c>
    </row>
    <row r="446" spans="1:27" x14ac:dyDescent="0.35">
      <c r="A446" s="44">
        <v>435</v>
      </c>
      <c r="B446" s="29" t="s">
        <v>7400</v>
      </c>
      <c r="C446" s="167">
        <v>6</v>
      </c>
      <c r="D446" s="167">
        <v>12</v>
      </c>
      <c r="E446" s="167">
        <v>125</v>
      </c>
      <c r="F446" s="226">
        <v>15</v>
      </c>
      <c r="G446" s="167" t="s">
        <v>808</v>
      </c>
      <c r="H446" s="167"/>
      <c r="I446" s="167" t="s">
        <v>812</v>
      </c>
      <c r="J446" s="167">
        <v>200</v>
      </c>
      <c r="K446" s="167" t="s">
        <v>7400</v>
      </c>
      <c r="L446" s="29" t="s">
        <v>10</v>
      </c>
      <c r="M446" s="167" t="s">
        <v>8586</v>
      </c>
      <c r="N446" s="167">
        <v>500</v>
      </c>
      <c r="O446" s="29"/>
      <c r="P446" s="29"/>
      <c r="Q446" s="29"/>
      <c r="R446" s="29"/>
      <c r="S446" s="29"/>
      <c r="T446" s="29" t="s">
        <v>1</v>
      </c>
      <c r="U446" s="29">
        <v>1</v>
      </c>
      <c r="V446" s="168">
        <v>150</v>
      </c>
      <c r="AA446" s="167">
        <f>Table258[[#This Row],[buildPower]]/2</f>
        <v>7.5</v>
      </c>
    </row>
    <row r="447" spans="1:27" x14ac:dyDescent="0.35">
      <c r="A447" s="44">
        <v>436</v>
      </c>
      <c r="B447" s="29" t="s">
        <v>7397</v>
      </c>
      <c r="C447" s="167">
        <v>6</v>
      </c>
      <c r="D447" s="167">
        <v>12</v>
      </c>
      <c r="E447" s="167">
        <v>125</v>
      </c>
      <c r="F447" s="226">
        <v>15</v>
      </c>
      <c r="G447" s="29" t="s">
        <v>808</v>
      </c>
      <c r="H447" s="29"/>
      <c r="I447" s="29" t="s">
        <v>812</v>
      </c>
      <c r="J447" s="167">
        <v>200</v>
      </c>
      <c r="K447" s="29" t="s">
        <v>7397</v>
      </c>
      <c r="L447" s="29" t="s">
        <v>10</v>
      </c>
      <c r="M447" s="29" t="s">
        <v>8588</v>
      </c>
      <c r="N447" s="167">
        <v>500</v>
      </c>
      <c r="O447" s="29"/>
      <c r="P447" s="29"/>
      <c r="Q447" s="29"/>
      <c r="R447" s="29"/>
      <c r="S447" s="29"/>
      <c r="T447" s="167" t="s">
        <v>1</v>
      </c>
      <c r="U447" s="167">
        <v>1</v>
      </c>
      <c r="V447" s="168">
        <v>150</v>
      </c>
      <c r="AA447" s="167">
        <f>Table258[[#This Row],[buildPower]]/2</f>
        <v>7.5</v>
      </c>
    </row>
    <row r="448" spans="1:27" x14ac:dyDescent="0.35">
      <c r="A448" s="44">
        <v>437</v>
      </c>
      <c r="B448" s="29" t="s">
        <v>7395</v>
      </c>
      <c r="C448" s="167">
        <v>6</v>
      </c>
      <c r="D448" s="167">
        <v>12</v>
      </c>
      <c r="E448" s="167">
        <v>125</v>
      </c>
      <c r="F448" s="226">
        <v>15</v>
      </c>
      <c r="G448" s="167" t="s">
        <v>808</v>
      </c>
      <c r="H448" s="167"/>
      <c r="I448" s="167" t="s">
        <v>812</v>
      </c>
      <c r="J448" s="167">
        <v>200</v>
      </c>
      <c r="K448" s="167" t="s">
        <v>7395</v>
      </c>
      <c r="L448" s="29" t="s">
        <v>10</v>
      </c>
      <c r="M448" s="167" t="s">
        <v>8589</v>
      </c>
      <c r="N448" s="167">
        <v>500</v>
      </c>
      <c r="O448" s="29"/>
      <c r="P448" s="29"/>
      <c r="Q448" s="29"/>
      <c r="R448" s="29"/>
      <c r="S448" s="29"/>
      <c r="T448" s="167" t="s">
        <v>1</v>
      </c>
      <c r="U448" s="167">
        <v>1</v>
      </c>
      <c r="V448" s="168">
        <v>150</v>
      </c>
      <c r="AA448" s="167">
        <f>Table258[[#This Row],[buildPower]]/2</f>
        <v>7.5</v>
      </c>
    </row>
    <row r="449" spans="1:27" x14ac:dyDescent="0.35">
      <c r="A449" s="44">
        <v>438</v>
      </c>
      <c r="B449" s="29" t="s">
        <v>7384</v>
      </c>
      <c r="C449" s="167">
        <v>6</v>
      </c>
      <c r="D449" s="167">
        <v>12</v>
      </c>
      <c r="E449" s="167">
        <v>100</v>
      </c>
      <c r="F449" s="226">
        <v>12</v>
      </c>
      <c r="G449" s="167" t="s">
        <v>808</v>
      </c>
      <c r="H449" s="167"/>
      <c r="I449" s="167" t="s">
        <v>812</v>
      </c>
      <c r="J449" s="167">
        <v>200</v>
      </c>
      <c r="K449" s="167" t="s">
        <v>7384</v>
      </c>
      <c r="L449" s="29" t="s">
        <v>10</v>
      </c>
      <c r="M449" s="167" t="s">
        <v>7732</v>
      </c>
      <c r="N449" s="167">
        <v>600</v>
      </c>
      <c r="O449" s="29"/>
      <c r="P449" s="29"/>
      <c r="Q449" s="29"/>
      <c r="R449" s="29"/>
      <c r="S449" s="29"/>
      <c r="T449" s="167" t="s">
        <v>1</v>
      </c>
      <c r="U449" s="167">
        <v>1</v>
      </c>
      <c r="V449" s="168">
        <v>150</v>
      </c>
      <c r="AA449" s="167">
        <f>Table258[[#This Row],[buildPower]]/2</f>
        <v>6</v>
      </c>
    </row>
    <row r="450" spans="1:27" x14ac:dyDescent="0.35">
      <c r="A450" s="44">
        <v>439</v>
      </c>
      <c r="B450" s="29" t="s">
        <v>7383</v>
      </c>
      <c r="C450" s="167">
        <v>15</v>
      </c>
      <c r="D450" s="167">
        <v>18</v>
      </c>
      <c r="E450" s="167">
        <v>125</v>
      </c>
      <c r="F450" s="226">
        <v>15</v>
      </c>
      <c r="G450" s="167" t="s">
        <v>808</v>
      </c>
      <c r="H450" s="167"/>
      <c r="I450" s="167" t="s">
        <v>812</v>
      </c>
      <c r="J450" s="167">
        <v>370</v>
      </c>
      <c r="K450" s="167" t="s">
        <v>7383</v>
      </c>
      <c r="L450" s="167" t="s">
        <v>10</v>
      </c>
      <c r="M450" s="167" t="s">
        <v>7735</v>
      </c>
      <c r="N450" s="167">
        <v>675</v>
      </c>
      <c r="O450" s="29"/>
      <c r="P450" s="29"/>
      <c r="Q450" s="29"/>
      <c r="R450" s="29"/>
      <c r="S450" s="29"/>
      <c r="T450" s="167" t="s">
        <v>1</v>
      </c>
      <c r="U450" s="167">
        <v>1</v>
      </c>
      <c r="V450" s="168">
        <v>150</v>
      </c>
      <c r="AA450" s="167">
        <f>Table258[[#This Row],[buildPower]]/2</f>
        <v>7.5</v>
      </c>
    </row>
    <row r="451" spans="1:27" x14ac:dyDescent="0.35">
      <c r="A451" s="44">
        <v>440</v>
      </c>
      <c r="B451" s="29" t="s">
        <v>7382</v>
      </c>
      <c r="C451" s="167">
        <v>15</v>
      </c>
      <c r="D451" s="167">
        <v>18</v>
      </c>
      <c r="E451" s="167">
        <v>125</v>
      </c>
      <c r="F451" s="226">
        <v>15</v>
      </c>
      <c r="G451" s="167" t="s">
        <v>808</v>
      </c>
      <c r="H451" s="167"/>
      <c r="I451" s="167" t="s">
        <v>812</v>
      </c>
      <c r="J451" s="167">
        <v>370</v>
      </c>
      <c r="K451" s="167" t="s">
        <v>7382</v>
      </c>
      <c r="L451" s="167" t="s">
        <v>10</v>
      </c>
      <c r="M451" s="167" t="s">
        <v>7734</v>
      </c>
      <c r="N451" s="167">
        <v>675</v>
      </c>
      <c r="O451" s="29"/>
      <c r="P451" s="29"/>
      <c r="Q451" s="29"/>
      <c r="R451" s="29"/>
      <c r="S451" s="167"/>
      <c r="T451" s="167" t="s">
        <v>1</v>
      </c>
      <c r="U451" s="167">
        <v>1</v>
      </c>
      <c r="V451" s="168">
        <v>150</v>
      </c>
      <c r="AA451" s="167">
        <f>Table258[[#This Row],[buildPower]]/2</f>
        <v>7.5</v>
      </c>
    </row>
    <row r="452" spans="1:27" x14ac:dyDescent="0.35">
      <c r="A452" s="44">
        <v>441</v>
      </c>
      <c r="B452" s="29" t="s">
        <v>7381</v>
      </c>
      <c r="C452" s="167">
        <v>15</v>
      </c>
      <c r="D452" s="167">
        <v>18</v>
      </c>
      <c r="E452" s="167">
        <v>125</v>
      </c>
      <c r="F452" s="226">
        <v>15</v>
      </c>
      <c r="G452" s="167" t="s">
        <v>808</v>
      </c>
      <c r="H452" s="167"/>
      <c r="I452" s="167" t="s">
        <v>812</v>
      </c>
      <c r="J452" s="167">
        <v>370</v>
      </c>
      <c r="K452" s="167" t="s">
        <v>7381</v>
      </c>
      <c r="L452" s="167" t="s">
        <v>10</v>
      </c>
      <c r="M452" s="167" t="s">
        <v>7736</v>
      </c>
      <c r="N452" s="167">
        <v>675</v>
      </c>
      <c r="O452" s="29"/>
      <c r="P452" s="29"/>
      <c r="Q452" s="29"/>
      <c r="R452" s="29"/>
      <c r="S452" s="167"/>
      <c r="T452" s="167" t="s">
        <v>1</v>
      </c>
      <c r="U452" s="167">
        <v>1</v>
      </c>
      <c r="V452" s="168">
        <v>150</v>
      </c>
      <c r="AA452" s="167">
        <f>Table258[[#This Row],[buildPower]]/2</f>
        <v>7.5</v>
      </c>
    </row>
    <row r="453" spans="1:27" x14ac:dyDescent="0.35">
      <c r="A453" s="44">
        <v>442</v>
      </c>
      <c r="B453" s="29" t="s">
        <v>7376</v>
      </c>
      <c r="C453" s="167">
        <v>6</v>
      </c>
      <c r="D453" s="167">
        <v>12</v>
      </c>
      <c r="E453" s="167">
        <v>100</v>
      </c>
      <c r="F453" s="226">
        <v>12</v>
      </c>
      <c r="G453" s="167" t="s">
        <v>808</v>
      </c>
      <c r="H453" s="167"/>
      <c r="I453" s="167" t="s">
        <v>812</v>
      </c>
      <c r="J453" s="167">
        <v>200</v>
      </c>
      <c r="K453" s="167" t="s">
        <v>7376</v>
      </c>
      <c r="L453" s="29" t="s">
        <v>10</v>
      </c>
      <c r="M453" s="167" t="s">
        <v>7733</v>
      </c>
      <c r="N453" s="167">
        <v>600</v>
      </c>
      <c r="O453" s="29"/>
      <c r="P453" s="29"/>
      <c r="Q453" s="29"/>
      <c r="R453" s="29"/>
      <c r="S453" s="29"/>
      <c r="T453" s="29" t="s">
        <v>1</v>
      </c>
      <c r="U453" s="29">
        <v>1</v>
      </c>
      <c r="V453" s="168">
        <v>150</v>
      </c>
      <c r="AA453" s="167">
        <f>Table258[[#This Row],[buildPower]]/2</f>
        <v>6</v>
      </c>
    </row>
    <row r="454" spans="1:27" x14ac:dyDescent="0.35">
      <c r="A454" s="44">
        <v>443</v>
      </c>
      <c r="B454" s="29" t="s">
        <v>7380</v>
      </c>
      <c r="C454" s="167">
        <v>6</v>
      </c>
      <c r="D454" s="167">
        <v>12</v>
      </c>
      <c r="E454" s="167">
        <v>125</v>
      </c>
      <c r="F454" s="226">
        <v>15</v>
      </c>
      <c r="G454" s="167" t="s">
        <v>808</v>
      </c>
      <c r="H454" s="167"/>
      <c r="I454" s="167" t="s">
        <v>812</v>
      </c>
      <c r="J454" s="167">
        <v>200</v>
      </c>
      <c r="K454" s="167" t="s">
        <v>7380</v>
      </c>
      <c r="L454" s="29" t="s">
        <v>10</v>
      </c>
      <c r="M454" s="167" t="s">
        <v>7731</v>
      </c>
      <c r="N454" s="167">
        <v>500</v>
      </c>
      <c r="O454" s="167"/>
      <c r="P454" s="167"/>
      <c r="Q454" s="167"/>
      <c r="R454" s="167"/>
      <c r="S454" s="29"/>
      <c r="T454" s="167" t="s">
        <v>1</v>
      </c>
      <c r="U454" s="167">
        <v>1</v>
      </c>
      <c r="V454" s="168">
        <v>150</v>
      </c>
      <c r="AA454" s="167">
        <f>Table258[[#This Row],[buildPower]]/2</f>
        <v>7.5</v>
      </c>
    </row>
    <row r="455" spans="1:27" x14ac:dyDescent="0.35">
      <c r="A455" s="44">
        <v>444</v>
      </c>
      <c r="B455" s="29" t="s">
        <v>7379</v>
      </c>
      <c r="C455" s="167">
        <v>6</v>
      </c>
      <c r="D455" s="167">
        <v>12</v>
      </c>
      <c r="E455" s="167">
        <v>125</v>
      </c>
      <c r="F455" s="226">
        <v>15</v>
      </c>
      <c r="G455" s="167" t="s">
        <v>808</v>
      </c>
      <c r="H455" s="167"/>
      <c r="I455" s="167" t="s">
        <v>812</v>
      </c>
      <c r="J455" s="167">
        <v>200</v>
      </c>
      <c r="K455" s="167" t="s">
        <v>7379</v>
      </c>
      <c r="L455" s="167" t="s">
        <v>10</v>
      </c>
      <c r="M455" s="167" t="s">
        <v>7727</v>
      </c>
      <c r="N455" s="167">
        <v>500</v>
      </c>
      <c r="O455" s="167"/>
      <c r="P455" s="167"/>
      <c r="Q455" s="167"/>
      <c r="R455" s="167"/>
      <c r="S455" s="29"/>
      <c r="T455" s="167" t="s">
        <v>1</v>
      </c>
      <c r="U455" s="167">
        <v>1</v>
      </c>
      <c r="V455" s="168">
        <v>150</v>
      </c>
      <c r="AA455" s="167">
        <f>Table258[[#This Row],[buildPower]]/2</f>
        <v>7.5</v>
      </c>
    </row>
    <row r="456" spans="1:27" x14ac:dyDescent="0.35">
      <c r="A456" s="44">
        <v>445</v>
      </c>
      <c r="B456" s="29" t="s">
        <v>7378</v>
      </c>
      <c r="C456" s="167">
        <v>6</v>
      </c>
      <c r="D456" s="167">
        <v>12</v>
      </c>
      <c r="E456" s="167">
        <v>125</v>
      </c>
      <c r="F456" s="226">
        <v>15</v>
      </c>
      <c r="G456" s="167" t="s">
        <v>808</v>
      </c>
      <c r="H456" s="167"/>
      <c r="I456" s="167" t="s">
        <v>812</v>
      </c>
      <c r="J456" s="167">
        <v>200</v>
      </c>
      <c r="K456" s="167" t="s">
        <v>7378</v>
      </c>
      <c r="L456" s="167" t="s">
        <v>10</v>
      </c>
      <c r="M456" s="167" t="s">
        <v>7732</v>
      </c>
      <c r="N456" s="167">
        <v>500</v>
      </c>
      <c r="O456" s="167"/>
      <c r="P456" s="167"/>
      <c r="Q456" s="167"/>
      <c r="R456" s="167"/>
      <c r="S456" s="29"/>
      <c r="T456" s="29" t="s">
        <v>1</v>
      </c>
      <c r="U456" s="29">
        <v>1</v>
      </c>
      <c r="V456" s="168">
        <v>150</v>
      </c>
      <c r="AA456" s="167">
        <f>Table258[[#This Row],[buildPower]]/2</f>
        <v>7.5</v>
      </c>
    </row>
    <row r="457" spans="1:27" x14ac:dyDescent="0.35">
      <c r="A457" s="44">
        <v>446</v>
      </c>
      <c r="B457" s="29" t="s">
        <v>7377</v>
      </c>
      <c r="C457" s="167">
        <v>6</v>
      </c>
      <c r="D457" s="167">
        <v>12</v>
      </c>
      <c r="E457" s="167">
        <v>125</v>
      </c>
      <c r="F457" s="226">
        <v>15</v>
      </c>
      <c r="G457" s="29" t="s">
        <v>808</v>
      </c>
      <c r="H457" s="29"/>
      <c r="I457" s="29" t="s">
        <v>812</v>
      </c>
      <c r="J457" s="167">
        <v>200</v>
      </c>
      <c r="K457" s="29" t="s">
        <v>7377</v>
      </c>
      <c r="L457" s="29" t="s">
        <v>10</v>
      </c>
      <c r="M457" s="29" t="s">
        <v>7728</v>
      </c>
      <c r="N457" s="167">
        <v>500</v>
      </c>
      <c r="O457" s="29"/>
      <c r="P457" s="29"/>
      <c r="Q457" s="29"/>
      <c r="R457" s="29"/>
      <c r="S457" s="29"/>
      <c r="T457" s="167" t="s">
        <v>1</v>
      </c>
      <c r="U457" s="167">
        <v>1</v>
      </c>
      <c r="V457" s="168">
        <v>150</v>
      </c>
      <c r="AA457" s="167">
        <f>Table258[[#This Row],[buildPower]]/2</f>
        <v>7.5</v>
      </c>
    </row>
    <row r="458" spans="1:27" x14ac:dyDescent="0.35">
      <c r="A458" s="44">
        <v>447</v>
      </c>
      <c r="B458" s="29" t="s">
        <v>7373</v>
      </c>
      <c r="C458" s="167">
        <v>999</v>
      </c>
      <c r="D458" s="167">
        <v>999</v>
      </c>
      <c r="E458" s="167">
        <v>10</v>
      </c>
      <c r="F458" s="226">
        <v>5</v>
      </c>
      <c r="G458" s="29" t="s">
        <v>708</v>
      </c>
      <c r="H458" s="29"/>
      <c r="I458" s="167"/>
      <c r="J458" s="167">
        <v>9000</v>
      </c>
      <c r="K458" s="29" t="s">
        <v>7373</v>
      </c>
      <c r="L458" s="29" t="s">
        <v>724</v>
      </c>
      <c r="M458" s="29" t="s">
        <v>10471</v>
      </c>
      <c r="N458" s="167">
        <v>40000</v>
      </c>
      <c r="O458" s="29"/>
      <c r="P458" s="29"/>
      <c r="Q458" s="29"/>
      <c r="R458" s="29"/>
      <c r="S458" s="29"/>
      <c r="T458" s="167" t="s">
        <v>8</v>
      </c>
      <c r="U458" s="167">
        <v>1</v>
      </c>
      <c r="V458" s="168">
        <v>2700</v>
      </c>
      <c r="AA458" s="167">
        <f>Table258[[#This Row],[buildPower]]/2</f>
        <v>2.5</v>
      </c>
    </row>
    <row r="470" spans="9:16" x14ac:dyDescent="0.35">
      <c r="I470" s="57" t="s">
        <v>5086</v>
      </c>
      <c r="J470" s="410" t="s">
        <v>5122</v>
      </c>
      <c r="N470" s="195">
        <v>14000</v>
      </c>
      <c r="P470">
        <f>N470*1.75</f>
        <v>24500</v>
      </c>
    </row>
    <row r="471" spans="9:16" x14ac:dyDescent="0.35">
      <c r="I471" s="56" t="s">
        <v>5088</v>
      </c>
      <c r="J471" s="410" t="s">
        <v>5123</v>
      </c>
      <c r="N471" s="194">
        <v>16500</v>
      </c>
      <c r="P471" s="167">
        <f t="shared" ref="P471:P473" si="0">N471*1.75</f>
        <v>28875</v>
      </c>
    </row>
    <row r="472" spans="9:16" x14ac:dyDescent="0.35">
      <c r="I472" s="57" t="s">
        <v>5090</v>
      </c>
      <c r="J472" s="410" t="s">
        <v>5124</v>
      </c>
      <c r="N472" s="195">
        <v>8000</v>
      </c>
      <c r="P472" s="167">
        <f t="shared" si="0"/>
        <v>14000</v>
      </c>
    </row>
    <row r="473" spans="9:16" x14ac:dyDescent="0.35">
      <c r="I473" s="94" t="s">
        <v>5100</v>
      </c>
      <c r="J473" s="411" t="s">
        <v>6235</v>
      </c>
      <c r="N473" s="194">
        <v>9600</v>
      </c>
      <c r="P473" s="167">
        <f t="shared" si="0"/>
        <v>16800</v>
      </c>
    </row>
    <row r="482" spans="2:13" x14ac:dyDescent="0.35">
      <c r="B482" s="95"/>
      <c r="M482" s="57" t="s">
        <v>5074</v>
      </c>
    </row>
    <row r="483" spans="2:13" x14ac:dyDescent="0.35">
      <c r="B483" s="95"/>
      <c r="M483" s="56" t="s">
        <v>6930</v>
      </c>
    </row>
    <row r="484" spans="2:13" x14ac:dyDescent="0.35">
      <c r="B484" s="95"/>
      <c r="M484" s="57" t="s">
        <v>6929</v>
      </c>
    </row>
    <row r="485" spans="2:13" x14ac:dyDescent="0.35">
      <c r="B485" s="95"/>
      <c r="M485" s="56" t="s">
        <v>6922</v>
      </c>
    </row>
    <row r="486" spans="2:13" x14ac:dyDescent="0.35">
      <c r="B486" s="95"/>
      <c r="M486" s="57" t="s">
        <v>6922</v>
      </c>
    </row>
    <row r="487" spans="2:13" x14ac:dyDescent="0.35">
      <c r="B487" s="95"/>
      <c r="M487" s="56" t="s">
        <v>6931</v>
      </c>
    </row>
    <row r="488" spans="2:13" x14ac:dyDescent="0.35">
      <c r="B488" s="95"/>
      <c r="M488" s="92" t="s">
        <v>6927</v>
      </c>
    </row>
    <row r="489" spans="2:13" x14ac:dyDescent="0.35">
      <c r="B489" s="95"/>
      <c r="M489" s="56" t="s">
        <v>6924</v>
      </c>
    </row>
    <row r="490" spans="2:13" x14ac:dyDescent="0.35">
      <c r="B490" s="95"/>
      <c r="M490" s="57" t="s">
        <v>6928</v>
      </c>
    </row>
    <row r="491" spans="2:13" x14ac:dyDescent="0.35">
      <c r="B491" s="95"/>
      <c r="M491" s="56" t="s">
        <v>6136</v>
      </c>
    </row>
    <row r="492" spans="2:13" x14ac:dyDescent="0.35">
      <c r="B492" s="95"/>
      <c r="M492" s="57" t="s">
        <v>6123</v>
      </c>
    </row>
    <row r="493" spans="2:13" x14ac:dyDescent="0.35">
      <c r="B493" s="95"/>
      <c r="M493" s="56" t="s">
        <v>6115</v>
      </c>
    </row>
    <row r="494" spans="2:13" x14ac:dyDescent="0.35">
      <c r="B494" s="95"/>
      <c r="M494" s="337" t="s">
        <v>5117</v>
      </c>
    </row>
    <row r="495" spans="2:13" x14ac:dyDescent="0.35">
      <c r="B495" s="95"/>
      <c r="M495" s="338" t="s">
        <v>5118</v>
      </c>
    </row>
    <row r="496" spans="2:13" x14ac:dyDescent="0.35">
      <c r="B496" s="95"/>
      <c r="M496" s="57" t="s">
        <v>5119</v>
      </c>
    </row>
    <row r="497" spans="2:13" x14ac:dyDescent="0.35">
      <c r="B497" s="95"/>
      <c r="M497" s="56" t="s">
        <v>5120</v>
      </c>
    </row>
    <row r="498" spans="2:13" x14ac:dyDescent="0.35">
      <c r="B498" s="95"/>
      <c r="M498" s="57" t="s">
        <v>5121</v>
      </c>
    </row>
    <row r="499" spans="2:13" x14ac:dyDescent="0.35">
      <c r="B499" s="95"/>
      <c r="M499" s="56" t="s">
        <v>5122</v>
      </c>
    </row>
    <row r="500" spans="2:13" x14ac:dyDescent="0.35">
      <c r="B500" s="95"/>
      <c r="M500" s="57" t="s">
        <v>6148</v>
      </c>
    </row>
    <row r="501" spans="2:13" x14ac:dyDescent="0.35">
      <c r="B501" s="95"/>
      <c r="M501" s="94" t="s">
        <v>5123</v>
      </c>
    </row>
    <row r="502" spans="2:13" x14ac:dyDescent="0.35">
      <c r="B502" s="95"/>
      <c r="M502" s="57" t="s">
        <v>5124</v>
      </c>
    </row>
    <row r="503" spans="2:13" x14ac:dyDescent="0.35">
      <c r="B503" s="339"/>
      <c r="M503" s="56" t="s">
        <v>6231</v>
      </c>
    </row>
    <row r="504" spans="2:13" x14ac:dyDescent="0.35">
      <c r="B504" s="339"/>
      <c r="M504" s="57" t="s">
        <v>6233</v>
      </c>
    </row>
    <row r="505" spans="2:13" x14ac:dyDescent="0.35">
      <c r="B505" s="339"/>
      <c r="M505" s="56" t="s">
        <v>6232</v>
      </c>
    </row>
    <row r="506" spans="2:13" x14ac:dyDescent="0.35">
      <c r="B506" s="339"/>
      <c r="M506" s="57" t="s">
        <v>6234</v>
      </c>
    </row>
    <row r="507" spans="2:13" x14ac:dyDescent="0.35">
      <c r="B507" s="339"/>
      <c r="M507" s="56" t="s">
        <v>6235</v>
      </c>
    </row>
    <row r="508" spans="2:13" x14ac:dyDescent="0.35">
      <c r="B508" s="339"/>
      <c r="M508" s="57" t="s">
        <v>6236</v>
      </c>
    </row>
    <row r="509" spans="2:13" x14ac:dyDescent="0.35">
      <c r="B509" s="95"/>
      <c r="M509" s="56" t="s">
        <v>6113</v>
      </c>
    </row>
    <row r="510" spans="2:13" x14ac:dyDescent="0.35">
      <c r="B510" s="95"/>
      <c r="M510" s="57" t="s">
        <v>6139</v>
      </c>
    </row>
    <row r="511" spans="2:13" x14ac:dyDescent="0.35">
      <c r="B511" s="95"/>
      <c r="M511" s="56" t="s">
        <v>6144</v>
      </c>
    </row>
    <row r="512" spans="2:13" x14ac:dyDescent="0.35">
      <c r="B512" s="95"/>
      <c r="M512" s="57" t="s">
        <v>6110</v>
      </c>
    </row>
    <row r="513" spans="2:13" x14ac:dyDescent="0.35">
      <c r="B513" s="95"/>
      <c r="M513" s="56" t="s">
        <v>6147</v>
      </c>
    </row>
    <row r="514" spans="2:13" x14ac:dyDescent="0.35">
      <c r="B514" s="95"/>
      <c r="M514" s="57" t="s">
        <v>6940</v>
      </c>
    </row>
    <row r="515" spans="2:13" x14ac:dyDescent="0.35">
      <c r="B515" s="95"/>
      <c r="M515" s="56" t="s">
        <v>6282</v>
      </c>
    </row>
    <row r="516" spans="2:13" x14ac:dyDescent="0.35">
      <c r="B516" s="95"/>
      <c r="M516" s="57" t="s">
        <v>6282</v>
      </c>
    </row>
    <row r="517" spans="2:13" x14ac:dyDescent="0.35">
      <c r="B517" s="95"/>
      <c r="M517" s="56" t="s">
        <v>7249</v>
      </c>
    </row>
    <row r="518" spans="2:13" x14ac:dyDescent="0.35">
      <c r="B518" s="95"/>
      <c r="M518" s="57" t="s">
        <v>7249</v>
      </c>
    </row>
    <row r="519" spans="2:13" x14ac:dyDescent="0.35">
      <c r="B519" s="50"/>
      <c r="M519" s="56" t="s">
        <v>6205</v>
      </c>
    </row>
    <row r="520" spans="2:13" x14ac:dyDescent="0.35">
      <c r="B520" s="50"/>
      <c r="M520" s="57" t="s">
        <v>6941</v>
      </c>
    </row>
    <row r="521" spans="2:13" x14ac:dyDescent="0.35">
      <c r="B521" s="50"/>
      <c r="M521" s="56" t="s">
        <v>6938</v>
      </c>
    </row>
    <row r="522" spans="2:13" x14ac:dyDescent="0.35">
      <c r="B522" s="50"/>
      <c r="M522" s="57" t="s">
        <v>6933</v>
      </c>
    </row>
    <row r="523" spans="2:13" x14ac:dyDescent="0.35">
      <c r="B523" s="50"/>
      <c r="M523" s="56" t="s">
        <v>6937</v>
      </c>
    </row>
    <row r="524" spans="2:13" x14ac:dyDescent="0.35">
      <c r="B524" s="95"/>
      <c r="M524" s="92" t="s">
        <v>6932</v>
      </c>
    </row>
    <row r="525" spans="2:13" x14ac:dyDescent="0.35">
      <c r="B525" s="95"/>
      <c r="M525" s="56" t="s">
        <v>6935</v>
      </c>
    </row>
    <row r="526" spans="2:13" x14ac:dyDescent="0.35">
      <c r="B526" s="95"/>
      <c r="M526" s="92" t="s">
        <v>6936</v>
      </c>
    </row>
    <row r="527" spans="2:13" x14ac:dyDescent="0.35">
      <c r="B527" s="95"/>
      <c r="M527" s="94" t="s">
        <v>6934</v>
      </c>
    </row>
    <row r="528" spans="2:13" x14ac:dyDescent="0.35">
      <c r="B528" s="95"/>
      <c r="M528" s="92" t="s">
        <v>6247</v>
      </c>
    </row>
    <row r="529" spans="2:13" x14ac:dyDescent="0.35">
      <c r="B529" s="95"/>
      <c r="M529" s="94" t="s">
        <v>6246</v>
      </c>
    </row>
  </sheetData>
  <mergeCells count="1">
    <mergeCell ref="A1:B1"/>
  </mergeCells>
  <conditionalFormatting sqref="A30:N33 S30:V33 A45:V45 A67:V67 A133:V133 A166:V166 A188:V188 A210:V210 A243:V243 A265:V265 A445:V445 A111:V111 A277:V277 R279:V279 S280:W280 A3:E4 L281:L282 T281:V282 A285:V286 N287:V287 A6:E6 A8:E8 A10:E10 A12:V12 A14:A277 G10:V10 G8:V8 G6:V6 A14:H15 J14:V15 A287:L287 G3:V4 A16:V21 A24:V29 T23:V23 A22:Q23 S22:V22 A279:M280 A290:A458 A34:V40 I46 A57:V62 I68 A79:V84 A89:V95 A100:V106 I112 A123:V128 I134 A145:V150 A155:V161 I167 A178:V183 A255:V260 I266 A288:V291 A302:E308 A313:E319 A324:E330 A335:E341 A346:E352 A357:E363 A368:E374 A379:E385 A390:E396 A401:E407 A412:E418 A423:E429 A436:V440 I189 A200:V205 I211 A222:V227 A232:V238 I244 A434:E435 G434:V435 G423:V429 G412:V418 G401:V407 G390:V396 G379:V385 G368:V374 G357:V363 G346:V352 G335:V341 G324:V330 G313:V319 G302:V308 A292:E297 G292:V297">
    <cfRule type="expression" dxfId="4095" priority="444">
      <formula>ISBLANK(A3)</formula>
    </cfRule>
  </conditionalFormatting>
  <conditionalFormatting sqref="A245:V249 A254:V254 A244:D244 K244:V244 G244:H244">
    <cfRule type="expression" dxfId="4094" priority="442">
      <formula>ISBLANK(A244)</formula>
    </cfRule>
  </conditionalFormatting>
  <conditionalFormatting sqref="O30:R33">
    <cfRule type="expression" dxfId="4093" priority="441">
      <formula>ISBLANK(O30)</formula>
    </cfRule>
  </conditionalFormatting>
  <conditionalFormatting sqref="A41:N44 S41:V44">
    <cfRule type="expression" dxfId="4092" priority="440">
      <formula>ISBLANK(A41)</formula>
    </cfRule>
  </conditionalFormatting>
  <conditionalFormatting sqref="O41:R44">
    <cfRule type="expression" dxfId="4091" priority="439">
      <formula>ISBLANK(O41)</formula>
    </cfRule>
  </conditionalFormatting>
  <conditionalFormatting sqref="A63:N66 S63:V66">
    <cfRule type="expression" dxfId="4090" priority="438">
      <formula>ISBLANK(A63)</formula>
    </cfRule>
  </conditionalFormatting>
  <conditionalFormatting sqref="O63:R66">
    <cfRule type="expression" dxfId="4089" priority="437">
      <formula>ISBLANK(O63)</formula>
    </cfRule>
  </conditionalFormatting>
  <conditionalFormatting sqref="A85:N88 S85:V88">
    <cfRule type="expression" dxfId="4088" priority="436">
      <formula>ISBLANK(A85)</formula>
    </cfRule>
  </conditionalFormatting>
  <conditionalFormatting sqref="O85:R88">
    <cfRule type="expression" dxfId="4087" priority="435">
      <formula>ISBLANK(O85)</formula>
    </cfRule>
  </conditionalFormatting>
  <conditionalFormatting sqref="A96:N99 S96:V99">
    <cfRule type="expression" dxfId="4086" priority="434">
      <formula>ISBLANK(A96)</formula>
    </cfRule>
  </conditionalFormatting>
  <conditionalFormatting sqref="O96:O99">
    <cfRule type="expression" dxfId="4085" priority="433">
      <formula>ISBLANK(O96)</formula>
    </cfRule>
  </conditionalFormatting>
  <conditionalFormatting sqref="A129:N132 S129:V132">
    <cfRule type="expression" dxfId="4084" priority="432">
      <formula>ISBLANK(A129)</formula>
    </cfRule>
  </conditionalFormatting>
  <conditionalFormatting sqref="O129:O132 Q129:Q132">
    <cfRule type="expression" dxfId="4083" priority="431">
      <formula>ISBLANK(O129)</formula>
    </cfRule>
  </conditionalFormatting>
  <conditionalFormatting sqref="A151:N154 S151:V154">
    <cfRule type="expression" dxfId="4082" priority="430">
      <formula>ISBLANK(A151)</formula>
    </cfRule>
  </conditionalFormatting>
  <conditionalFormatting sqref="O151:O154 Q151:Q154">
    <cfRule type="expression" dxfId="4081" priority="429">
      <formula>ISBLANK(O151)</formula>
    </cfRule>
  </conditionalFormatting>
  <conditionalFormatting sqref="A162:N165 S162:V165">
    <cfRule type="expression" dxfId="4080" priority="428">
      <formula>ISBLANK(A162)</formula>
    </cfRule>
  </conditionalFormatting>
  <conditionalFormatting sqref="O162:O165 Q162:Q165">
    <cfRule type="expression" dxfId="4079" priority="427">
      <formula>ISBLANK(O162)</formula>
    </cfRule>
  </conditionalFormatting>
  <conditionalFormatting sqref="A184:N187 S184:V187">
    <cfRule type="expression" dxfId="4078" priority="426">
      <formula>ISBLANK(A184)</formula>
    </cfRule>
  </conditionalFormatting>
  <conditionalFormatting sqref="O184:O187 Q185:R185 Q184 Q186:Q187">
    <cfRule type="expression" dxfId="4077" priority="425">
      <formula>ISBLANK(O184)</formula>
    </cfRule>
  </conditionalFormatting>
  <conditionalFormatting sqref="A206:N209 S206:V209">
    <cfRule type="expression" dxfId="4076" priority="424">
      <formula>ISBLANK(A206)</formula>
    </cfRule>
  </conditionalFormatting>
  <conditionalFormatting sqref="O206:O209 Q206:Q209">
    <cfRule type="expression" dxfId="4075" priority="423">
      <formula>ISBLANK(O206)</formula>
    </cfRule>
  </conditionalFormatting>
  <conditionalFormatting sqref="A228:N231 S228:V231">
    <cfRule type="expression" dxfId="4074" priority="422">
      <formula>ISBLANK(A228)</formula>
    </cfRule>
  </conditionalFormatting>
  <conditionalFormatting sqref="O228:O231 Q228:Q231">
    <cfRule type="expression" dxfId="4073" priority="421">
      <formula>ISBLANK(O228)</formula>
    </cfRule>
  </conditionalFormatting>
  <conditionalFormatting sqref="A239:N242 S239:V242">
    <cfRule type="expression" dxfId="4072" priority="420">
      <formula>ISBLANK(A239)</formula>
    </cfRule>
  </conditionalFormatting>
  <conditionalFormatting sqref="O239:O242 Q239:Q242">
    <cfRule type="expression" dxfId="4071" priority="419">
      <formula>ISBLANK(O239)</formula>
    </cfRule>
  </conditionalFormatting>
  <conditionalFormatting sqref="A250:N253 S250:V253">
    <cfRule type="expression" dxfId="4070" priority="418">
      <formula>ISBLANK(A250)</formula>
    </cfRule>
  </conditionalFormatting>
  <conditionalFormatting sqref="O250:O253 Q250:Q253">
    <cfRule type="expression" dxfId="4069" priority="417">
      <formula>ISBLANK(O250)</formula>
    </cfRule>
  </conditionalFormatting>
  <conditionalFormatting sqref="A261:N264 S261:V264">
    <cfRule type="expression" dxfId="4068" priority="416">
      <formula>ISBLANK(A261)</formula>
    </cfRule>
  </conditionalFormatting>
  <conditionalFormatting sqref="O261:R264">
    <cfRule type="expression" dxfId="4067" priority="415">
      <formula>ISBLANK(O261)</formula>
    </cfRule>
  </conditionalFormatting>
  <conditionalFormatting sqref="A298:E301 S298:V301 G298:N301">
    <cfRule type="expression" dxfId="4066" priority="414">
      <formula>ISBLANK(A298)</formula>
    </cfRule>
  </conditionalFormatting>
  <conditionalFormatting sqref="O298:O301 Q298:Q301">
    <cfRule type="expression" dxfId="4065" priority="413">
      <formula>ISBLANK(O298)</formula>
    </cfRule>
  </conditionalFormatting>
  <conditionalFormatting sqref="A309:E312 S309:V312 G309:N312">
    <cfRule type="expression" dxfId="4064" priority="412">
      <formula>ISBLANK(A309)</formula>
    </cfRule>
  </conditionalFormatting>
  <conditionalFormatting sqref="O309:O312 Q309:Q312">
    <cfRule type="expression" dxfId="4063" priority="411">
      <formula>ISBLANK(O309)</formula>
    </cfRule>
  </conditionalFormatting>
  <conditionalFormatting sqref="A320:E323 S320:V323 G320:N323">
    <cfRule type="expression" dxfId="4062" priority="410">
      <formula>ISBLANK(A320)</formula>
    </cfRule>
  </conditionalFormatting>
  <conditionalFormatting sqref="O320:O323 Q320:Q323">
    <cfRule type="expression" dxfId="4061" priority="409">
      <formula>ISBLANK(O320)</formula>
    </cfRule>
  </conditionalFormatting>
  <conditionalFormatting sqref="A331:E334 S331:V334 G331:N334">
    <cfRule type="expression" dxfId="4060" priority="408">
      <formula>ISBLANK(A331)</formula>
    </cfRule>
  </conditionalFormatting>
  <conditionalFormatting sqref="O331:O334 Q331:Q334">
    <cfRule type="expression" dxfId="4059" priority="407">
      <formula>ISBLANK(O331)</formula>
    </cfRule>
  </conditionalFormatting>
  <conditionalFormatting sqref="A342:E345 S342:V345 G342:N345">
    <cfRule type="expression" dxfId="4058" priority="406">
      <formula>ISBLANK(A342)</formula>
    </cfRule>
  </conditionalFormatting>
  <conditionalFormatting sqref="O342:R345">
    <cfRule type="expression" dxfId="4057" priority="405">
      <formula>ISBLANK(O342)</formula>
    </cfRule>
  </conditionalFormatting>
  <conditionalFormatting sqref="A353:E356 S353:V356 G353:N356">
    <cfRule type="expression" dxfId="4056" priority="404">
      <formula>ISBLANK(A353)</formula>
    </cfRule>
  </conditionalFormatting>
  <conditionalFormatting sqref="O353:O356 Q353:Q356">
    <cfRule type="expression" dxfId="4055" priority="403">
      <formula>ISBLANK(O353)</formula>
    </cfRule>
  </conditionalFormatting>
  <conditionalFormatting sqref="A364:E367 S364:V367 G364:N367">
    <cfRule type="expression" dxfId="4054" priority="402">
      <formula>ISBLANK(A364)</formula>
    </cfRule>
  </conditionalFormatting>
  <conditionalFormatting sqref="O364:O367 Q364:Q367">
    <cfRule type="expression" dxfId="4053" priority="401">
      <formula>ISBLANK(O364)</formula>
    </cfRule>
  </conditionalFormatting>
  <conditionalFormatting sqref="A375:E378 S375:V378 G375:N378">
    <cfRule type="expression" dxfId="4052" priority="400">
      <formula>ISBLANK(A375)</formula>
    </cfRule>
  </conditionalFormatting>
  <conditionalFormatting sqref="O375:R378">
    <cfRule type="expression" dxfId="4051" priority="399">
      <formula>ISBLANK(O375)</formula>
    </cfRule>
  </conditionalFormatting>
  <conditionalFormatting sqref="A386:E389 S386:V389 G386:N389">
    <cfRule type="expression" dxfId="4050" priority="398">
      <formula>ISBLANK(A386)</formula>
    </cfRule>
  </conditionalFormatting>
  <conditionalFormatting sqref="O386:R389">
    <cfRule type="expression" dxfId="4049" priority="397">
      <formula>ISBLANK(O386)</formula>
    </cfRule>
  </conditionalFormatting>
  <conditionalFormatting sqref="A397:E400 S397:V400 G397:N400">
    <cfRule type="expression" dxfId="4048" priority="396">
      <formula>ISBLANK(A397)</formula>
    </cfRule>
  </conditionalFormatting>
  <conditionalFormatting sqref="O397:R400">
    <cfRule type="expression" dxfId="4047" priority="395">
      <formula>ISBLANK(O397)</formula>
    </cfRule>
  </conditionalFormatting>
  <conditionalFormatting sqref="A408:E411 S408:V411 G408:N411">
    <cfRule type="expression" dxfId="4046" priority="394">
      <formula>ISBLANK(A408)</formula>
    </cfRule>
  </conditionalFormatting>
  <conditionalFormatting sqref="O408:R411">
    <cfRule type="expression" dxfId="4045" priority="393">
      <formula>ISBLANK(O408)</formula>
    </cfRule>
  </conditionalFormatting>
  <conditionalFormatting sqref="A419:E422 S419:V422 G419:N422">
    <cfRule type="expression" dxfId="4044" priority="392">
      <formula>ISBLANK(A419)</formula>
    </cfRule>
  </conditionalFormatting>
  <conditionalFormatting sqref="O419:R422">
    <cfRule type="expression" dxfId="4043" priority="391">
      <formula>ISBLANK(O419)</formula>
    </cfRule>
  </conditionalFormatting>
  <conditionalFormatting sqref="A430:E433 S430:V433 G430:N433">
    <cfRule type="expression" dxfId="4042" priority="390">
      <formula>ISBLANK(A430)</formula>
    </cfRule>
  </conditionalFormatting>
  <conditionalFormatting sqref="O430:R433">
    <cfRule type="expression" dxfId="4041" priority="389">
      <formula>ISBLANK(O430)</formula>
    </cfRule>
  </conditionalFormatting>
  <conditionalFormatting sqref="A441:N444 S441:V444 A446:A447 A449:A450 A452:A453 A455:A456 A458">
    <cfRule type="expression" dxfId="4040" priority="388">
      <formula>ISBLANK(A441)</formula>
    </cfRule>
  </conditionalFormatting>
  <conditionalFormatting sqref="O441:R444">
    <cfRule type="expression" dxfId="4039" priority="387">
      <formula>ISBLANK(O441)</formula>
    </cfRule>
  </conditionalFormatting>
  <conditionalFormatting sqref="R331">
    <cfRule type="expression" dxfId="4038" priority="259">
      <formula>ISBLANK(R331)</formula>
    </cfRule>
  </conditionalFormatting>
  <conditionalFormatting sqref="A107:A110">
    <cfRule type="expression" dxfId="4037" priority="385">
      <formula>ISBLANK(A107)</formula>
    </cfRule>
  </conditionalFormatting>
  <conditionalFormatting sqref="A107:N110 S107:V110">
    <cfRule type="expression" dxfId="4036" priority="384">
      <formula>ISBLANK(A107)</formula>
    </cfRule>
  </conditionalFormatting>
  <conditionalFormatting sqref="O107:O110 Q108:R108 Q107 Q109:Q110">
    <cfRule type="expression" dxfId="4035" priority="383">
      <formula>ISBLANK(O107)</formula>
    </cfRule>
  </conditionalFormatting>
  <conditionalFormatting sqref="R367">
    <cfRule type="expression" dxfId="4034" priority="253">
      <formula>ISBLANK(R367)</formula>
    </cfRule>
  </conditionalFormatting>
  <conditionalFormatting sqref="R251">
    <cfRule type="expression" dxfId="4033" priority="268">
      <formula>ISBLANK(R251)</formula>
    </cfRule>
  </conditionalFormatting>
  <conditionalFormatting sqref="P364">
    <cfRule type="expression" dxfId="4032" priority="374">
      <formula>ISBLANK(P364)</formula>
    </cfRule>
  </conditionalFormatting>
  <conditionalFormatting sqref="P365">
    <cfRule type="expression" dxfId="4031" priority="373">
      <formula>ISBLANK(P365)</formula>
    </cfRule>
  </conditionalFormatting>
  <conditionalFormatting sqref="P366">
    <cfRule type="expression" dxfId="4030" priority="372">
      <formula>ISBLANK(P366)</formula>
    </cfRule>
  </conditionalFormatting>
  <conditionalFormatting sqref="P367">
    <cfRule type="expression" dxfId="4029" priority="371">
      <formula>ISBLANK(P367)</formula>
    </cfRule>
  </conditionalFormatting>
  <conditionalFormatting sqref="P353">
    <cfRule type="expression" dxfId="4028" priority="370">
      <formula>ISBLANK(P353)</formula>
    </cfRule>
  </conditionalFormatting>
  <conditionalFormatting sqref="P354">
    <cfRule type="expression" dxfId="4027" priority="369">
      <formula>ISBLANK(P354)</formula>
    </cfRule>
  </conditionalFormatting>
  <conditionalFormatting sqref="P355">
    <cfRule type="expression" dxfId="4026" priority="368">
      <formula>ISBLANK(P355)</formula>
    </cfRule>
  </conditionalFormatting>
  <conditionalFormatting sqref="P356">
    <cfRule type="expression" dxfId="4025" priority="367">
      <formula>ISBLANK(P356)</formula>
    </cfRule>
  </conditionalFormatting>
  <conditionalFormatting sqref="P331">
    <cfRule type="expression" dxfId="4024" priority="366">
      <formula>ISBLANK(P331)</formula>
    </cfRule>
  </conditionalFormatting>
  <conditionalFormatting sqref="P332">
    <cfRule type="expression" dxfId="4023" priority="365">
      <formula>ISBLANK(P332)</formula>
    </cfRule>
  </conditionalFormatting>
  <conditionalFormatting sqref="P333">
    <cfRule type="expression" dxfId="4022" priority="364">
      <formula>ISBLANK(P333)</formula>
    </cfRule>
  </conditionalFormatting>
  <conditionalFormatting sqref="P334">
    <cfRule type="expression" dxfId="4021" priority="363">
      <formula>ISBLANK(P334)</formula>
    </cfRule>
  </conditionalFormatting>
  <conditionalFormatting sqref="P320">
    <cfRule type="expression" dxfId="4020" priority="362">
      <formula>ISBLANK(P320)</formula>
    </cfRule>
  </conditionalFormatting>
  <conditionalFormatting sqref="P321">
    <cfRule type="expression" dxfId="4019" priority="361">
      <formula>ISBLANK(P321)</formula>
    </cfRule>
  </conditionalFormatting>
  <conditionalFormatting sqref="P322">
    <cfRule type="expression" dxfId="4018" priority="360">
      <formula>ISBLANK(P322)</formula>
    </cfRule>
  </conditionalFormatting>
  <conditionalFormatting sqref="P323">
    <cfRule type="expression" dxfId="4017" priority="359">
      <formula>ISBLANK(P323)</formula>
    </cfRule>
  </conditionalFormatting>
  <conditionalFormatting sqref="P309">
    <cfRule type="expression" dxfId="4016" priority="358">
      <formula>ISBLANK(P309)</formula>
    </cfRule>
  </conditionalFormatting>
  <conditionalFormatting sqref="P310">
    <cfRule type="expression" dxfId="4015" priority="357">
      <formula>ISBLANK(P310)</formula>
    </cfRule>
  </conditionalFormatting>
  <conditionalFormatting sqref="P311">
    <cfRule type="expression" dxfId="4014" priority="356">
      <formula>ISBLANK(P311)</formula>
    </cfRule>
  </conditionalFormatting>
  <conditionalFormatting sqref="P312">
    <cfRule type="expression" dxfId="4013" priority="355">
      <formula>ISBLANK(P312)</formula>
    </cfRule>
  </conditionalFormatting>
  <conditionalFormatting sqref="P298">
    <cfRule type="expression" dxfId="4012" priority="354">
      <formula>ISBLANK(P298)</formula>
    </cfRule>
  </conditionalFormatting>
  <conditionalFormatting sqref="P299">
    <cfRule type="expression" dxfId="4011" priority="353">
      <formula>ISBLANK(P299)</formula>
    </cfRule>
  </conditionalFormatting>
  <conditionalFormatting sqref="P300">
    <cfRule type="expression" dxfId="4010" priority="352">
      <formula>ISBLANK(P300)</formula>
    </cfRule>
  </conditionalFormatting>
  <conditionalFormatting sqref="P301">
    <cfRule type="expression" dxfId="4009" priority="351">
      <formula>ISBLANK(P301)</formula>
    </cfRule>
  </conditionalFormatting>
  <conditionalFormatting sqref="R365">
    <cfRule type="expression" dxfId="4008" priority="256">
      <formula>ISBLANK(R365)</formula>
    </cfRule>
  </conditionalFormatting>
  <conditionalFormatting sqref="P250">
    <cfRule type="expression" dxfId="4007" priority="346">
      <formula>ISBLANK(P250)</formula>
    </cfRule>
  </conditionalFormatting>
  <conditionalFormatting sqref="P251">
    <cfRule type="expression" dxfId="4006" priority="345">
      <formula>ISBLANK(P251)</formula>
    </cfRule>
  </conditionalFormatting>
  <conditionalFormatting sqref="P252">
    <cfRule type="expression" dxfId="4005" priority="344">
      <formula>ISBLANK(P252)</formula>
    </cfRule>
  </conditionalFormatting>
  <conditionalFormatting sqref="P253">
    <cfRule type="expression" dxfId="4004" priority="343">
      <formula>ISBLANK(P253)</formula>
    </cfRule>
  </conditionalFormatting>
  <conditionalFormatting sqref="P239">
    <cfRule type="expression" dxfId="4003" priority="342">
      <formula>ISBLANK(P239)</formula>
    </cfRule>
  </conditionalFormatting>
  <conditionalFormatting sqref="P240">
    <cfRule type="expression" dxfId="4002" priority="341">
      <formula>ISBLANK(P240)</formula>
    </cfRule>
  </conditionalFormatting>
  <conditionalFormatting sqref="P241">
    <cfRule type="expression" dxfId="4001" priority="340">
      <formula>ISBLANK(P241)</formula>
    </cfRule>
  </conditionalFormatting>
  <conditionalFormatting sqref="P242">
    <cfRule type="expression" dxfId="4000" priority="339">
      <formula>ISBLANK(P242)</formula>
    </cfRule>
  </conditionalFormatting>
  <conditionalFormatting sqref="P228">
    <cfRule type="expression" dxfId="3999" priority="338">
      <formula>ISBLANK(P228)</formula>
    </cfRule>
  </conditionalFormatting>
  <conditionalFormatting sqref="P229">
    <cfRule type="expression" dxfId="3998" priority="337">
      <formula>ISBLANK(P229)</formula>
    </cfRule>
  </conditionalFormatting>
  <conditionalFormatting sqref="P230">
    <cfRule type="expression" dxfId="3997" priority="336">
      <formula>ISBLANK(P230)</formula>
    </cfRule>
  </conditionalFormatting>
  <conditionalFormatting sqref="P231">
    <cfRule type="expression" dxfId="3996" priority="335">
      <formula>ISBLANK(P231)</formula>
    </cfRule>
  </conditionalFormatting>
  <conditionalFormatting sqref="P206">
    <cfRule type="expression" dxfId="3995" priority="334">
      <formula>ISBLANK(P206)</formula>
    </cfRule>
  </conditionalFormatting>
  <conditionalFormatting sqref="P207">
    <cfRule type="expression" dxfId="3994" priority="333">
      <formula>ISBLANK(P207)</formula>
    </cfRule>
  </conditionalFormatting>
  <conditionalFormatting sqref="P208">
    <cfRule type="expression" dxfId="3993" priority="332">
      <formula>ISBLANK(P208)</formula>
    </cfRule>
  </conditionalFormatting>
  <conditionalFormatting sqref="P209">
    <cfRule type="expression" dxfId="3992" priority="331">
      <formula>ISBLANK(P209)</formula>
    </cfRule>
  </conditionalFormatting>
  <conditionalFormatting sqref="P184">
    <cfRule type="expression" dxfId="3991" priority="330">
      <formula>ISBLANK(P184)</formula>
    </cfRule>
  </conditionalFormatting>
  <conditionalFormatting sqref="P185">
    <cfRule type="expression" dxfId="3990" priority="329">
      <formula>ISBLANK(P185)</formula>
    </cfRule>
  </conditionalFormatting>
  <conditionalFormatting sqref="P186">
    <cfRule type="expression" dxfId="3989" priority="328">
      <formula>ISBLANK(P186)</formula>
    </cfRule>
  </conditionalFormatting>
  <conditionalFormatting sqref="P187">
    <cfRule type="expression" dxfId="3988" priority="327">
      <formula>ISBLANK(P187)</formula>
    </cfRule>
  </conditionalFormatting>
  <conditionalFormatting sqref="P162">
    <cfRule type="expression" dxfId="3987" priority="326">
      <formula>ISBLANK(P162)</formula>
    </cfRule>
  </conditionalFormatting>
  <conditionalFormatting sqref="P163">
    <cfRule type="expression" dxfId="3986" priority="325">
      <formula>ISBLANK(P163)</formula>
    </cfRule>
  </conditionalFormatting>
  <conditionalFormatting sqref="P164">
    <cfRule type="expression" dxfId="3985" priority="324">
      <formula>ISBLANK(P164)</formula>
    </cfRule>
  </conditionalFormatting>
  <conditionalFormatting sqref="P165">
    <cfRule type="expression" dxfId="3984" priority="323">
      <formula>ISBLANK(P165)</formula>
    </cfRule>
  </conditionalFormatting>
  <conditionalFormatting sqref="P151">
    <cfRule type="expression" dxfId="3983" priority="322">
      <formula>ISBLANK(P151)</formula>
    </cfRule>
  </conditionalFormatting>
  <conditionalFormatting sqref="P152">
    <cfRule type="expression" dxfId="3982" priority="321">
      <formula>ISBLANK(P152)</formula>
    </cfRule>
  </conditionalFormatting>
  <conditionalFormatting sqref="P153">
    <cfRule type="expression" dxfId="3981" priority="320">
      <formula>ISBLANK(P153)</formula>
    </cfRule>
  </conditionalFormatting>
  <conditionalFormatting sqref="P154">
    <cfRule type="expression" dxfId="3980" priority="319">
      <formula>ISBLANK(P154)</formula>
    </cfRule>
  </conditionalFormatting>
  <conditionalFormatting sqref="P129">
    <cfRule type="expression" dxfId="3979" priority="318">
      <formula>ISBLANK(P129)</formula>
    </cfRule>
  </conditionalFormatting>
  <conditionalFormatting sqref="P130">
    <cfRule type="expression" dxfId="3978" priority="317">
      <formula>ISBLANK(P130)</formula>
    </cfRule>
  </conditionalFormatting>
  <conditionalFormatting sqref="P131">
    <cfRule type="expression" dxfId="3977" priority="316">
      <formula>ISBLANK(P131)</formula>
    </cfRule>
  </conditionalFormatting>
  <conditionalFormatting sqref="P132">
    <cfRule type="expression" dxfId="3976" priority="315">
      <formula>ISBLANK(P132)</formula>
    </cfRule>
  </conditionalFormatting>
  <conditionalFormatting sqref="P107">
    <cfRule type="expression" dxfId="3975" priority="314">
      <formula>ISBLANK(P107)</formula>
    </cfRule>
  </conditionalFormatting>
  <conditionalFormatting sqref="P108">
    <cfRule type="expression" dxfId="3974" priority="313">
      <formula>ISBLANK(P108)</formula>
    </cfRule>
  </conditionalFormatting>
  <conditionalFormatting sqref="P109">
    <cfRule type="expression" dxfId="3973" priority="312">
      <formula>ISBLANK(P109)</formula>
    </cfRule>
  </conditionalFormatting>
  <conditionalFormatting sqref="P110">
    <cfRule type="expression" dxfId="3972" priority="311">
      <formula>ISBLANK(P110)</formula>
    </cfRule>
  </conditionalFormatting>
  <conditionalFormatting sqref="R107">
    <cfRule type="expression" dxfId="3971" priority="310">
      <formula>ISBLANK(R107)</formula>
    </cfRule>
  </conditionalFormatting>
  <conditionalFormatting sqref="R109">
    <cfRule type="expression" dxfId="3970" priority="309">
      <formula>ISBLANK(R109)</formula>
    </cfRule>
  </conditionalFormatting>
  <conditionalFormatting sqref="R110">
    <cfRule type="expression" dxfId="3969" priority="308">
      <formula>ISBLANK(R110)</formula>
    </cfRule>
  </conditionalFormatting>
  <conditionalFormatting sqref="R130">
    <cfRule type="expression" dxfId="3968" priority="307">
      <formula>ISBLANK(R130)</formula>
    </cfRule>
  </conditionalFormatting>
  <conditionalFormatting sqref="R129">
    <cfRule type="expression" dxfId="3967" priority="306">
      <formula>ISBLANK(R129)</formula>
    </cfRule>
  </conditionalFormatting>
  <conditionalFormatting sqref="R131">
    <cfRule type="expression" dxfId="3966" priority="305">
      <formula>ISBLANK(R131)</formula>
    </cfRule>
  </conditionalFormatting>
  <conditionalFormatting sqref="R132">
    <cfRule type="expression" dxfId="3965" priority="304">
      <formula>ISBLANK(R132)</formula>
    </cfRule>
  </conditionalFormatting>
  <conditionalFormatting sqref="R152">
    <cfRule type="expression" dxfId="3964" priority="303">
      <formula>ISBLANK(R152)</formula>
    </cfRule>
  </conditionalFormatting>
  <conditionalFormatting sqref="R151">
    <cfRule type="expression" dxfId="3963" priority="302">
      <formula>ISBLANK(R151)</formula>
    </cfRule>
  </conditionalFormatting>
  <conditionalFormatting sqref="R153">
    <cfRule type="expression" dxfId="3962" priority="301">
      <formula>ISBLANK(R153)</formula>
    </cfRule>
  </conditionalFormatting>
  <conditionalFormatting sqref="R154">
    <cfRule type="expression" dxfId="3961" priority="300">
      <formula>ISBLANK(R154)</formula>
    </cfRule>
  </conditionalFormatting>
  <conditionalFormatting sqref="R163">
    <cfRule type="expression" dxfId="3960" priority="299">
      <formula>ISBLANK(R163)</formula>
    </cfRule>
  </conditionalFormatting>
  <conditionalFormatting sqref="R162">
    <cfRule type="expression" dxfId="3959" priority="298">
      <formula>ISBLANK(R162)</formula>
    </cfRule>
  </conditionalFormatting>
  <conditionalFormatting sqref="R164">
    <cfRule type="expression" dxfId="3958" priority="297">
      <formula>ISBLANK(R164)</formula>
    </cfRule>
  </conditionalFormatting>
  <conditionalFormatting sqref="R165">
    <cfRule type="expression" dxfId="3957" priority="296">
      <formula>ISBLANK(R165)</formula>
    </cfRule>
  </conditionalFormatting>
  <conditionalFormatting sqref="R299">
    <cfRule type="expression" dxfId="3956" priority="295">
      <formula>ISBLANK(R299)</formula>
    </cfRule>
  </conditionalFormatting>
  <conditionalFormatting sqref="R298">
    <cfRule type="expression" dxfId="3955" priority="294">
      <formula>ISBLANK(R298)</formula>
    </cfRule>
  </conditionalFormatting>
  <conditionalFormatting sqref="R300">
    <cfRule type="expression" dxfId="3954" priority="293">
      <formula>ISBLANK(R300)</formula>
    </cfRule>
  </conditionalFormatting>
  <conditionalFormatting sqref="R301">
    <cfRule type="expression" dxfId="3953" priority="292">
      <formula>ISBLANK(R301)</formula>
    </cfRule>
  </conditionalFormatting>
  <conditionalFormatting sqref="R321">
    <cfRule type="expression" dxfId="3952" priority="291">
      <formula>ISBLANK(R321)</formula>
    </cfRule>
  </conditionalFormatting>
  <conditionalFormatting sqref="R320">
    <cfRule type="expression" dxfId="3951" priority="290">
      <formula>ISBLANK(R320)</formula>
    </cfRule>
  </conditionalFormatting>
  <conditionalFormatting sqref="R322">
    <cfRule type="expression" dxfId="3950" priority="289">
      <formula>ISBLANK(R322)</formula>
    </cfRule>
  </conditionalFormatting>
  <conditionalFormatting sqref="R323">
    <cfRule type="expression" dxfId="3949" priority="288">
      <formula>ISBLANK(R323)</formula>
    </cfRule>
  </conditionalFormatting>
  <conditionalFormatting sqref="R354">
    <cfRule type="expression" dxfId="3948" priority="287">
      <formula>ISBLANK(R354)</formula>
    </cfRule>
  </conditionalFormatting>
  <conditionalFormatting sqref="R353">
    <cfRule type="expression" dxfId="3947" priority="286">
      <formula>ISBLANK(R353)</formula>
    </cfRule>
  </conditionalFormatting>
  <conditionalFormatting sqref="R355">
    <cfRule type="expression" dxfId="3946" priority="285">
      <formula>ISBLANK(R355)</formula>
    </cfRule>
  </conditionalFormatting>
  <conditionalFormatting sqref="R356">
    <cfRule type="expression" dxfId="3945" priority="284">
      <formula>ISBLANK(R356)</formula>
    </cfRule>
  </conditionalFormatting>
  <conditionalFormatting sqref="R184">
    <cfRule type="expression" dxfId="3944" priority="283">
      <formula>ISBLANK(R184)</formula>
    </cfRule>
  </conditionalFormatting>
  <conditionalFormatting sqref="R186">
    <cfRule type="expression" dxfId="3943" priority="282">
      <formula>ISBLANK(R186)</formula>
    </cfRule>
  </conditionalFormatting>
  <conditionalFormatting sqref="R187">
    <cfRule type="expression" dxfId="3942" priority="281">
      <formula>ISBLANK(R187)</formula>
    </cfRule>
  </conditionalFormatting>
  <conditionalFormatting sqref="R207">
    <cfRule type="expression" dxfId="3941" priority="280">
      <formula>ISBLANK(R207)</formula>
    </cfRule>
  </conditionalFormatting>
  <conditionalFormatting sqref="R206">
    <cfRule type="expression" dxfId="3940" priority="279">
      <formula>ISBLANK(R206)</formula>
    </cfRule>
  </conditionalFormatting>
  <conditionalFormatting sqref="R208">
    <cfRule type="expression" dxfId="3939" priority="278">
      <formula>ISBLANK(R208)</formula>
    </cfRule>
  </conditionalFormatting>
  <conditionalFormatting sqref="R209">
    <cfRule type="expression" dxfId="3938" priority="277">
      <formula>ISBLANK(R209)</formula>
    </cfRule>
  </conditionalFormatting>
  <conditionalFormatting sqref="R229">
    <cfRule type="expression" dxfId="3937" priority="276">
      <formula>ISBLANK(R229)</formula>
    </cfRule>
  </conditionalFormatting>
  <conditionalFormatting sqref="R228">
    <cfRule type="expression" dxfId="3936" priority="275">
      <formula>ISBLANK(R228)</formula>
    </cfRule>
  </conditionalFormatting>
  <conditionalFormatting sqref="R230">
    <cfRule type="expression" dxfId="3935" priority="274">
      <formula>ISBLANK(R230)</formula>
    </cfRule>
  </conditionalFormatting>
  <conditionalFormatting sqref="R231">
    <cfRule type="expression" dxfId="3934" priority="273">
      <formula>ISBLANK(R231)</formula>
    </cfRule>
  </conditionalFormatting>
  <conditionalFormatting sqref="R240">
    <cfRule type="expression" dxfId="3933" priority="272">
      <formula>ISBLANK(R240)</formula>
    </cfRule>
  </conditionalFormatting>
  <conditionalFormatting sqref="R239">
    <cfRule type="expression" dxfId="3932" priority="271">
      <formula>ISBLANK(R239)</formula>
    </cfRule>
  </conditionalFormatting>
  <conditionalFormatting sqref="R241">
    <cfRule type="expression" dxfId="3931" priority="270">
      <formula>ISBLANK(R241)</formula>
    </cfRule>
  </conditionalFormatting>
  <conditionalFormatting sqref="R242">
    <cfRule type="expression" dxfId="3930" priority="269">
      <formula>ISBLANK(R242)</formula>
    </cfRule>
  </conditionalFormatting>
  <conditionalFormatting sqref="R250">
    <cfRule type="expression" dxfId="3929" priority="267">
      <formula>ISBLANK(R250)</formula>
    </cfRule>
  </conditionalFormatting>
  <conditionalFormatting sqref="R252">
    <cfRule type="expression" dxfId="3928" priority="266">
      <formula>ISBLANK(R252)</formula>
    </cfRule>
  </conditionalFormatting>
  <conditionalFormatting sqref="R253">
    <cfRule type="expression" dxfId="3927" priority="265">
      <formula>ISBLANK(R253)</formula>
    </cfRule>
  </conditionalFormatting>
  <conditionalFormatting sqref="R310">
    <cfRule type="expression" dxfId="3926" priority="264">
      <formula>ISBLANK(R310)</formula>
    </cfRule>
  </conditionalFormatting>
  <conditionalFormatting sqref="R309">
    <cfRule type="expression" dxfId="3925" priority="263">
      <formula>ISBLANK(R309)</formula>
    </cfRule>
  </conditionalFormatting>
  <conditionalFormatting sqref="R311">
    <cfRule type="expression" dxfId="3924" priority="262">
      <formula>ISBLANK(R311)</formula>
    </cfRule>
  </conditionalFormatting>
  <conditionalFormatting sqref="R312">
    <cfRule type="expression" dxfId="3923" priority="261">
      <formula>ISBLANK(R312)</formula>
    </cfRule>
  </conditionalFormatting>
  <conditionalFormatting sqref="R332">
    <cfRule type="expression" dxfId="3922" priority="260">
      <formula>ISBLANK(R332)</formula>
    </cfRule>
  </conditionalFormatting>
  <conditionalFormatting sqref="R333">
    <cfRule type="expression" dxfId="3921" priority="258">
      <formula>ISBLANK(R333)</formula>
    </cfRule>
  </conditionalFormatting>
  <conditionalFormatting sqref="R334">
    <cfRule type="expression" dxfId="3920" priority="257">
      <formula>ISBLANK(R334)</formula>
    </cfRule>
  </conditionalFormatting>
  <conditionalFormatting sqref="R364">
    <cfRule type="expression" dxfId="3919" priority="255">
      <formula>ISBLANK(R364)</formula>
    </cfRule>
  </conditionalFormatting>
  <conditionalFormatting sqref="R366">
    <cfRule type="expression" dxfId="3918" priority="254">
      <formula>ISBLANK(R366)</formula>
    </cfRule>
  </conditionalFormatting>
  <conditionalFormatting sqref="A168:V172 A177:V177 A173:A176 A167:D167 G167:H167 K167:V167">
    <cfRule type="expression" dxfId="3917" priority="252">
      <formula>ISBLANK(A167)</formula>
    </cfRule>
  </conditionalFormatting>
  <conditionalFormatting sqref="A173:N176 S173:V176">
    <cfRule type="expression" dxfId="3916" priority="251">
      <formula>ISBLANK(A173)</formula>
    </cfRule>
  </conditionalFormatting>
  <conditionalFormatting sqref="O173:O176 Q173:Q176">
    <cfRule type="expression" dxfId="3915" priority="250">
      <formula>ISBLANK(O173)</formula>
    </cfRule>
  </conditionalFormatting>
  <conditionalFormatting sqref="P173">
    <cfRule type="expression" dxfId="3914" priority="249">
      <formula>ISBLANK(P173)</formula>
    </cfRule>
  </conditionalFormatting>
  <conditionalFormatting sqref="P174">
    <cfRule type="expression" dxfId="3913" priority="248">
      <formula>ISBLANK(P174)</formula>
    </cfRule>
  </conditionalFormatting>
  <conditionalFormatting sqref="P175">
    <cfRule type="expression" dxfId="3912" priority="247">
      <formula>ISBLANK(P175)</formula>
    </cfRule>
  </conditionalFormatting>
  <conditionalFormatting sqref="P176">
    <cfRule type="expression" dxfId="3911" priority="246">
      <formula>ISBLANK(P176)</formula>
    </cfRule>
  </conditionalFormatting>
  <conditionalFormatting sqref="R174">
    <cfRule type="expression" dxfId="3910" priority="245">
      <formula>ISBLANK(R174)</formula>
    </cfRule>
  </conditionalFormatting>
  <conditionalFormatting sqref="R173">
    <cfRule type="expression" dxfId="3909" priority="244">
      <formula>ISBLANK(R173)</formula>
    </cfRule>
  </conditionalFormatting>
  <conditionalFormatting sqref="R175">
    <cfRule type="expression" dxfId="3908" priority="243">
      <formula>ISBLANK(R175)</formula>
    </cfRule>
  </conditionalFormatting>
  <conditionalFormatting sqref="R176">
    <cfRule type="expression" dxfId="3907" priority="242">
      <formula>ISBLANK(R176)</formula>
    </cfRule>
  </conditionalFormatting>
  <conditionalFormatting sqref="A69:V73 A78:V78 A74:A77 A68:D68 K68:V68 G68:H68">
    <cfRule type="expression" dxfId="3906" priority="241">
      <formula>ISBLANK(A68)</formula>
    </cfRule>
  </conditionalFormatting>
  <conditionalFormatting sqref="A74:N77 S74:V77">
    <cfRule type="expression" dxfId="3905" priority="240">
      <formula>ISBLANK(A74)</formula>
    </cfRule>
  </conditionalFormatting>
  <conditionalFormatting sqref="O74:R77">
    <cfRule type="expression" dxfId="3904" priority="239">
      <formula>ISBLANK(O74)</formula>
    </cfRule>
  </conditionalFormatting>
  <conditionalFormatting sqref="A113:V117 A122:V122 A118:A121 A112:D112 K112:V112 G112:H112">
    <cfRule type="expression" dxfId="3903" priority="238">
      <formula>ISBLANK(A112)</formula>
    </cfRule>
  </conditionalFormatting>
  <conditionalFormatting sqref="A118:A121">
    <cfRule type="expression" dxfId="3902" priority="237">
      <formula>ISBLANK(A118)</formula>
    </cfRule>
  </conditionalFormatting>
  <conditionalFormatting sqref="A118:N121 S118:V121">
    <cfRule type="expression" dxfId="3901" priority="236">
      <formula>ISBLANK(A118)</formula>
    </cfRule>
  </conditionalFormatting>
  <conditionalFormatting sqref="O118:O121 Q119:R119 Q118 Q120:Q121">
    <cfRule type="expression" dxfId="3900" priority="235">
      <formula>ISBLANK(O118)</formula>
    </cfRule>
  </conditionalFormatting>
  <conditionalFormatting sqref="P118">
    <cfRule type="expression" dxfId="3899" priority="234">
      <formula>ISBLANK(P118)</formula>
    </cfRule>
  </conditionalFormatting>
  <conditionalFormatting sqref="P119">
    <cfRule type="expression" dxfId="3898" priority="233">
      <formula>ISBLANK(P119)</formula>
    </cfRule>
  </conditionalFormatting>
  <conditionalFormatting sqref="P120">
    <cfRule type="expression" dxfId="3897" priority="232">
      <formula>ISBLANK(P120)</formula>
    </cfRule>
  </conditionalFormatting>
  <conditionalFormatting sqref="P121">
    <cfRule type="expression" dxfId="3896" priority="231">
      <formula>ISBLANK(P121)</formula>
    </cfRule>
  </conditionalFormatting>
  <conditionalFormatting sqref="R118">
    <cfRule type="expression" dxfId="3895" priority="230">
      <formula>ISBLANK(R118)</formula>
    </cfRule>
  </conditionalFormatting>
  <conditionalFormatting sqref="R120">
    <cfRule type="expression" dxfId="3894" priority="229">
      <formula>ISBLANK(R120)</formula>
    </cfRule>
  </conditionalFormatting>
  <conditionalFormatting sqref="R121">
    <cfRule type="expression" dxfId="3893" priority="228">
      <formula>ISBLANK(R121)</formula>
    </cfRule>
  </conditionalFormatting>
  <conditionalFormatting sqref="B47:V51 B56:V56 B46:D46 K46:V46 G46:H46">
    <cfRule type="expression" dxfId="3892" priority="227">
      <formula>ISBLANK(B46)</formula>
    </cfRule>
  </conditionalFormatting>
  <conditionalFormatting sqref="B52:N55 S52:V55">
    <cfRule type="expression" dxfId="3891" priority="226">
      <formula>ISBLANK(B52)</formula>
    </cfRule>
  </conditionalFormatting>
  <conditionalFormatting sqref="O52:R55">
    <cfRule type="expression" dxfId="3890" priority="225">
      <formula>ISBLANK(O52)</formula>
    </cfRule>
  </conditionalFormatting>
  <conditionalFormatting sqref="B144:V144 B135:V139 B134:D134 K134:V134 F134:H134">
    <cfRule type="expression" dxfId="3889" priority="224">
      <formula>ISBLANK(B134)</formula>
    </cfRule>
  </conditionalFormatting>
  <conditionalFormatting sqref="B140:N143 S140:V143">
    <cfRule type="expression" dxfId="3888" priority="223">
      <formula>ISBLANK(B140)</formula>
    </cfRule>
  </conditionalFormatting>
  <conditionalFormatting sqref="O140:O143 Q140:Q143">
    <cfRule type="expression" dxfId="3887" priority="222">
      <formula>ISBLANK(O140)</formula>
    </cfRule>
  </conditionalFormatting>
  <conditionalFormatting sqref="P140">
    <cfRule type="expression" dxfId="3886" priority="221">
      <formula>ISBLANK(P140)</formula>
    </cfRule>
  </conditionalFormatting>
  <conditionalFormatting sqref="P141">
    <cfRule type="expression" dxfId="3885" priority="220">
      <formula>ISBLANK(P141)</formula>
    </cfRule>
  </conditionalFormatting>
  <conditionalFormatting sqref="P142">
    <cfRule type="expression" dxfId="3884" priority="219">
      <formula>ISBLANK(P142)</formula>
    </cfRule>
  </conditionalFormatting>
  <conditionalFormatting sqref="P143">
    <cfRule type="expression" dxfId="3883" priority="218">
      <formula>ISBLANK(P143)</formula>
    </cfRule>
  </conditionalFormatting>
  <conditionalFormatting sqref="R141">
    <cfRule type="expression" dxfId="3882" priority="217">
      <formula>ISBLANK(R141)</formula>
    </cfRule>
  </conditionalFormatting>
  <conditionalFormatting sqref="R140">
    <cfRule type="expression" dxfId="3881" priority="216">
      <formula>ISBLANK(R140)</formula>
    </cfRule>
  </conditionalFormatting>
  <conditionalFormatting sqref="R142">
    <cfRule type="expression" dxfId="3880" priority="215">
      <formula>ISBLANK(R142)</formula>
    </cfRule>
  </conditionalFormatting>
  <conditionalFormatting sqref="R143">
    <cfRule type="expression" dxfId="3879" priority="214">
      <formula>ISBLANK(R143)</formula>
    </cfRule>
  </conditionalFormatting>
  <conditionalFormatting sqref="B199:V199 B190:V194 B189:E189 G189:H189 J189:V189">
    <cfRule type="expression" dxfId="3878" priority="213">
      <formula>ISBLANK(B189)</formula>
    </cfRule>
  </conditionalFormatting>
  <conditionalFormatting sqref="B195:N198 S195:V198">
    <cfRule type="expression" dxfId="3877" priority="212">
      <formula>ISBLANK(B195)</formula>
    </cfRule>
  </conditionalFormatting>
  <conditionalFormatting sqref="O195:O198 Q196:R196 Q195 Q197:Q198">
    <cfRule type="expression" dxfId="3876" priority="211">
      <formula>ISBLANK(O195)</formula>
    </cfRule>
  </conditionalFormatting>
  <conditionalFormatting sqref="P195">
    <cfRule type="expression" dxfId="3875" priority="210">
      <formula>ISBLANK(P195)</formula>
    </cfRule>
  </conditionalFormatting>
  <conditionalFormatting sqref="P196">
    <cfRule type="expression" dxfId="3874" priority="209">
      <formula>ISBLANK(P196)</formula>
    </cfRule>
  </conditionalFormatting>
  <conditionalFormatting sqref="P197">
    <cfRule type="expression" dxfId="3873" priority="208">
      <formula>ISBLANK(P197)</formula>
    </cfRule>
  </conditionalFormatting>
  <conditionalFormatting sqref="P198">
    <cfRule type="expression" dxfId="3872" priority="207">
      <formula>ISBLANK(P198)</formula>
    </cfRule>
  </conditionalFormatting>
  <conditionalFormatting sqref="R195">
    <cfRule type="expression" dxfId="3871" priority="206">
      <formula>ISBLANK(R195)</formula>
    </cfRule>
  </conditionalFormatting>
  <conditionalFormatting sqref="R197">
    <cfRule type="expression" dxfId="3870" priority="205">
      <formula>ISBLANK(R197)</formula>
    </cfRule>
  </conditionalFormatting>
  <conditionalFormatting sqref="R198">
    <cfRule type="expression" dxfId="3869" priority="204">
      <formula>ISBLANK(R198)</formula>
    </cfRule>
  </conditionalFormatting>
  <conditionalFormatting sqref="B221:V221 B212:V216 B211:D211 G211:H211 K211:V211">
    <cfRule type="expression" dxfId="3868" priority="203">
      <formula>ISBLANK(B211)</formula>
    </cfRule>
  </conditionalFormatting>
  <conditionalFormatting sqref="B217:N220 S217:V220">
    <cfRule type="expression" dxfId="3867" priority="202">
      <formula>ISBLANK(B217)</formula>
    </cfRule>
  </conditionalFormatting>
  <conditionalFormatting sqref="O217:O220 Q217:Q220">
    <cfRule type="expression" dxfId="3866" priority="201">
      <formula>ISBLANK(O217)</formula>
    </cfRule>
  </conditionalFormatting>
  <conditionalFormatting sqref="P217">
    <cfRule type="expression" dxfId="3865" priority="200">
      <formula>ISBLANK(P217)</formula>
    </cfRule>
  </conditionalFormatting>
  <conditionalFormatting sqref="P218">
    <cfRule type="expression" dxfId="3864" priority="199">
      <formula>ISBLANK(P218)</formula>
    </cfRule>
  </conditionalFormatting>
  <conditionalFormatting sqref="P219">
    <cfRule type="expression" dxfId="3863" priority="198">
      <formula>ISBLANK(P219)</formula>
    </cfRule>
  </conditionalFormatting>
  <conditionalFormatting sqref="P220">
    <cfRule type="expression" dxfId="3862" priority="197">
      <formula>ISBLANK(P220)</formula>
    </cfRule>
  </conditionalFormatting>
  <conditionalFormatting sqref="R218">
    <cfRule type="expression" dxfId="3861" priority="196">
      <formula>ISBLANK(R218)</formula>
    </cfRule>
  </conditionalFormatting>
  <conditionalFormatting sqref="R217">
    <cfRule type="expression" dxfId="3860" priority="195">
      <formula>ISBLANK(R217)</formula>
    </cfRule>
  </conditionalFormatting>
  <conditionalFormatting sqref="R219">
    <cfRule type="expression" dxfId="3859" priority="194">
      <formula>ISBLANK(R219)</formula>
    </cfRule>
  </conditionalFormatting>
  <conditionalFormatting sqref="R220">
    <cfRule type="expression" dxfId="3858" priority="193">
      <formula>ISBLANK(R220)</formula>
    </cfRule>
  </conditionalFormatting>
  <conditionalFormatting sqref="B267:V271 B276:V276 B266:D266 K266:V266 G266:H266">
    <cfRule type="expression" dxfId="3857" priority="192">
      <formula>ISBLANK(B266)</formula>
    </cfRule>
  </conditionalFormatting>
  <conditionalFormatting sqref="B272:N275 S272:V275">
    <cfRule type="expression" dxfId="3856" priority="191">
      <formula>ISBLANK(B272)</formula>
    </cfRule>
  </conditionalFormatting>
  <conditionalFormatting sqref="O272:R275">
    <cfRule type="expression" dxfId="3855" priority="190">
      <formula>ISBLANK(O272)</formula>
    </cfRule>
  </conditionalFormatting>
  <conditionalFormatting sqref="A281:B281 P281:S281 M281:N281 J281:K281 G281:H281">
    <cfRule type="expression" dxfId="3854" priority="189">
      <formula>ISBLANK(A281)</formula>
    </cfRule>
  </conditionalFormatting>
  <conditionalFormatting sqref="A282:B282 P282:S282 M282:N282 J282:K282 G282:H282">
    <cfRule type="expression" dxfId="3853" priority="188">
      <formula>ISBLANK(A282)</formula>
    </cfRule>
  </conditionalFormatting>
  <conditionalFormatting sqref="O282">
    <cfRule type="expression" dxfId="3852" priority="185">
      <formula>ISBLANK(O282)</formula>
    </cfRule>
  </conditionalFormatting>
  <conditionalFormatting sqref="O281">
    <cfRule type="expression" dxfId="3851" priority="184">
      <formula>ISBLANK(O281)</formula>
    </cfRule>
  </conditionalFormatting>
  <conditionalFormatting sqref="O280:Q280">
    <cfRule type="expression" dxfId="3850" priority="173">
      <formula>ISBLANK(O280)</formula>
    </cfRule>
  </conditionalFormatting>
  <conditionalFormatting sqref="O279:Q279">
    <cfRule type="expression" dxfId="3849" priority="172">
      <formula>ISBLANK(O279)</formula>
    </cfRule>
  </conditionalFormatting>
  <conditionalFormatting sqref="L283 T283:V283">
    <cfRule type="expression" dxfId="3848" priority="171">
      <formula>ISBLANK(L283)</formula>
    </cfRule>
  </conditionalFormatting>
  <conditionalFormatting sqref="A283:H283 P283:S283 M283:N283 J283:K283">
    <cfRule type="expression" dxfId="3847" priority="170">
      <formula>ISBLANK(A283)</formula>
    </cfRule>
  </conditionalFormatting>
  <conditionalFormatting sqref="O283">
    <cfRule type="expression" dxfId="3846" priority="169">
      <formula>ISBLANK(O283)</formula>
    </cfRule>
  </conditionalFormatting>
  <conditionalFormatting sqref="Z3:Z4 Z6 Z8 Z10 Z12 Z14:Z30">
    <cfRule type="expression" dxfId="3845" priority="167">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3844" priority="166">
      <formula>ISBLANK(Z35)</formula>
    </cfRule>
  </conditionalFormatting>
  <conditionalFormatting sqref="Z234:Z239 Z244">
    <cfRule type="expression" dxfId="3843" priority="165">
      <formula>ISBLANK(Z234)</formula>
    </cfRule>
  </conditionalFormatting>
  <conditionalFormatting sqref="Z31:Z34">
    <cfRule type="expression" dxfId="3842" priority="164">
      <formula>ISBLANK(Z31)</formula>
    </cfRule>
  </conditionalFormatting>
  <conditionalFormatting sqref="Z53:Z56">
    <cfRule type="expression" dxfId="3841" priority="163">
      <formula>ISBLANK(Z53)</formula>
    </cfRule>
  </conditionalFormatting>
  <conditionalFormatting sqref="Z75:Z78">
    <cfRule type="expression" dxfId="3840" priority="162">
      <formula>ISBLANK(Z75)</formula>
    </cfRule>
  </conditionalFormatting>
  <conditionalFormatting sqref="Z86:Z89">
    <cfRule type="expression" dxfId="3839" priority="161">
      <formula>ISBLANK(Z86)</formula>
    </cfRule>
  </conditionalFormatting>
  <conditionalFormatting sqref="Z119:Z122">
    <cfRule type="expression" dxfId="3838" priority="160">
      <formula>ISBLANK(Z119)</formula>
    </cfRule>
  </conditionalFormatting>
  <conditionalFormatting sqref="Z141:Z144">
    <cfRule type="expression" dxfId="3837" priority="159">
      <formula>ISBLANK(Z141)</formula>
    </cfRule>
  </conditionalFormatting>
  <conditionalFormatting sqref="Z152:Z155">
    <cfRule type="expression" dxfId="3836" priority="158">
      <formula>ISBLANK(Z152)</formula>
    </cfRule>
  </conditionalFormatting>
  <conditionalFormatting sqref="Z174:Z177">
    <cfRule type="expression" dxfId="3835" priority="157">
      <formula>ISBLANK(Z174)</formula>
    </cfRule>
  </conditionalFormatting>
  <conditionalFormatting sqref="Z196:Z199">
    <cfRule type="expression" dxfId="3834" priority="156">
      <formula>ISBLANK(Z196)</formula>
    </cfRule>
  </conditionalFormatting>
  <conditionalFormatting sqref="Z218:Z221">
    <cfRule type="expression" dxfId="3833" priority="155">
      <formula>ISBLANK(Z218)</formula>
    </cfRule>
  </conditionalFormatting>
  <conditionalFormatting sqref="Z229:Z232">
    <cfRule type="expression" dxfId="3832" priority="154">
      <formula>ISBLANK(Z229)</formula>
    </cfRule>
  </conditionalFormatting>
  <conditionalFormatting sqref="Z240:Z243">
    <cfRule type="expression" dxfId="3831" priority="153">
      <formula>ISBLANK(Z240)</formula>
    </cfRule>
  </conditionalFormatting>
  <conditionalFormatting sqref="Z251:Z254">
    <cfRule type="expression" dxfId="3830" priority="152">
      <formula>ISBLANK(Z251)</formula>
    </cfRule>
  </conditionalFormatting>
  <conditionalFormatting sqref="Z286:Z287 Z290:Z291">
    <cfRule type="expression" dxfId="3829" priority="151">
      <formula>ISBLANK(Z286)</formula>
    </cfRule>
  </conditionalFormatting>
  <conditionalFormatting sqref="Z299:Z302">
    <cfRule type="expression" dxfId="3828" priority="150">
      <formula>ISBLANK(Z299)</formula>
    </cfRule>
  </conditionalFormatting>
  <conditionalFormatting sqref="Z310:Z313">
    <cfRule type="expression" dxfId="3827" priority="149">
      <formula>ISBLANK(Z310)</formula>
    </cfRule>
  </conditionalFormatting>
  <conditionalFormatting sqref="Z321:Z324">
    <cfRule type="expression" dxfId="3826" priority="148">
      <formula>ISBLANK(Z321)</formula>
    </cfRule>
  </conditionalFormatting>
  <conditionalFormatting sqref="Z332:Z335">
    <cfRule type="expression" dxfId="3825" priority="147">
      <formula>ISBLANK(Z332)</formula>
    </cfRule>
  </conditionalFormatting>
  <conditionalFormatting sqref="Z343:Z346">
    <cfRule type="expression" dxfId="3824" priority="146">
      <formula>ISBLANK(Z343)</formula>
    </cfRule>
  </conditionalFormatting>
  <conditionalFormatting sqref="Z354:Z357">
    <cfRule type="expression" dxfId="3823" priority="145">
      <formula>ISBLANK(Z354)</formula>
    </cfRule>
  </conditionalFormatting>
  <conditionalFormatting sqref="Z365:Z368">
    <cfRule type="expression" dxfId="3822" priority="144">
      <formula>ISBLANK(Z365)</formula>
    </cfRule>
  </conditionalFormatting>
  <conditionalFormatting sqref="Z376:Z379">
    <cfRule type="expression" dxfId="3821" priority="143">
      <formula>ISBLANK(Z376)</formula>
    </cfRule>
  </conditionalFormatting>
  <conditionalFormatting sqref="Z387:Z390">
    <cfRule type="expression" dxfId="3820" priority="142">
      <formula>ISBLANK(Z387)</formula>
    </cfRule>
  </conditionalFormatting>
  <conditionalFormatting sqref="Z398:Z401">
    <cfRule type="expression" dxfId="3819" priority="141">
      <formula>ISBLANK(Z398)</formula>
    </cfRule>
  </conditionalFormatting>
  <conditionalFormatting sqref="Z409:Z412">
    <cfRule type="expression" dxfId="3818" priority="140">
      <formula>ISBLANK(Z409)</formula>
    </cfRule>
  </conditionalFormatting>
  <conditionalFormatting sqref="Z420:Z423">
    <cfRule type="expression" dxfId="3817" priority="139">
      <formula>ISBLANK(Z420)</formula>
    </cfRule>
  </conditionalFormatting>
  <conditionalFormatting sqref="Z431:Z434">
    <cfRule type="expression" dxfId="3816" priority="138">
      <formula>ISBLANK(Z431)</formula>
    </cfRule>
  </conditionalFormatting>
  <conditionalFormatting sqref="Z97:Z100">
    <cfRule type="expression" dxfId="3815" priority="137">
      <formula>ISBLANK(Z97)</formula>
    </cfRule>
  </conditionalFormatting>
  <conditionalFormatting sqref="Z157:Z162 Z167">
    <cfRule type="expression" dxfId="3814" priority="136">
      <formula>ISBLANK(Z157)</formula>
    </cfRule>
  </conditionalFormatting>
  <conditionalFormatting sqref="Z163:Z166">
    <cfRule type="expression" dxfId="3813" priority="135">
      <formula>ISBLANK(Z163)</formula>
    </cfRule>
  </conditionalFormatting>
  <conditionalFormatting sqref="Z58:Z63 Z68">
    <cfRule type="expression" dxfId="3812" priority="134">
      <formula>ISBLANK(Z58)</formula>
    </cfRule>
  </conditionalFormatting>
  <conditionalFormatting sqref="Z64:Z67">
    <cfRule type="expression" dxfId="3811" priority="133">
      <formula>ISBLANK(Z64)</formula>
    </cfRule>
  </conditionalFormatting>
  <conditionalFormatting sqref="Z102:Z107 Z112">
    <cfRule type="expression" dxfId="3810" priority="132">
      <formula>ISBLANK(Z102)</formula>
    </cfRule>
  </conditionalFormatting>
  <conditionalFormatting sqref="Z108:Z111">
    <cfRule type="expression" dxfId="3809" priority="131">
      <formula>ISBLANK(Z108)</formula>
    </cfRule>
  </conditionalFormatting>
  <conditionalFormatting sqref="Z36:Z41 Z46">
    <cfRule type="expression" dxfId="3808" priority="130">
      <formula>ISBLANK(Z36)</formula>
    </cfRule>
  </conditionalFormatting>
  <conditionalFormatting sqref="Z42:Z45">
    <cfRule type="expression" dxfId="3807" priority="129">
      <formula>ISBLANK(Z42)</formula>
    </cfRule>
  </conditionalFormatting>
  <conditionalFormatting sqref="Z134 Z124:Z129">
    <cfRule type="expression" dxfId="3806" priority="128">
      <formula>ISBLANK(Z124)</formula>
    </cfRule>
  </conditionalFormatting>
  <conditionalFormatting sqref="Z130:Z133">
    <cfRule type="expression" dxfId="3805" priority="127">
      <formula>ISBLANK(Z130)</formula>
    </cfRule>
  </conditionalFormatting>
  <conditionalFormatting sqref="Z189 Z179:Z184">
    <cfRule type="expression" dxfId="3804" priority="126">
      <formula>ISBLANK(Z179)</formula>
    </cfRule>
  </conditionalFormatting>
  <conditionalFormatting sqref="Z185:Z188">
    <cfRule type="expression" dxfId="3803" priority="125">
      <formula>ISBLANK(Z185)</formula>
    </cfRule>
  </conditionalFormatting>
  <conditionalFormatting sqref="Z211 Z201:Z206">
    <cfRule type="expression" dxfId="3802" priority="124">
      <formula>ISBLANK(Z201)</formula>
    </cfRule>
  </conditionalFormatting>
  <conditionalFormatting sqref="Z207:Z210">
    <cfRule type="expression" dxfId="3801" priority="123">
      <formula>ISBLANK(Z207)</formula>
    </cfRule>
  </conditionalFormatting>
  <conditionalFormatting sqref="Z256:Z261 Z266">
    <cfRule type="expression" dxfId="3800" priority="122">
      <formula>ISBLANK(Z256)</formula>
    </cfRule>
  </conditionalFormatting>
  <conditionalFormatting sqref="Z262:Z265">
    <cfRule type="expression" dxfId="3799" priority="121">
      <formula>ISBLANK(Z262)</formula>
    </cfRule>
  </conditionalFormatting>
  <conditionalFormatting sqref="Z272">
    <cfRule type="expression" dxfId="3798" priority="120">
      <formula>ISBLANK(Z272)</formula>
    </cfRule>
  </conditionalFormatting>
  <conditionalFormatting sqref="Z288:Z289">
    <cfRule type="expression" dxfId="3797" priority="118">
      <formula>ISBLANK(Z288)</formula>
    </cfRule>
  </conditionalFormatting>
  <conditionalFormatting sqref="M289">
    <cfRule type="expression" dxfId="3796" priority="117">
      <formula>ISBLANK(M289)</formula>
    </cfRule>
  </conditionalFormatting>
  <conditionalFormatting sqref="M287">
    <cfRule type="expression" dxfId="3795" priority="116">
      <formula>ISBLANK(M287)</formula>
    </cfRule>
  </conditionalFormatting>
  <conditionalFormatting sqref="M287">
    <cfRule type="expression" dxfId="3794" priority="115">
      <formula>ISBLANK(M287)</formula>
    </cfRule>
  </conditionalFormatting>
  <conditionalFormatting sqref="A278:V278">
    <cfRule type="expression" dxfId="3793" priority="114">
      <formula>ISBLANK(A278)</formula>
    </cfRule>
  </conditionalFormatting>
  <conditionalFormatting sqref="Z278">
    <cfRule type="expression" dxfId="3792" priority="113">
      <formula>ISBLANK(Z278)</formula>
    </cfRule>
  </conditionalFormatting>
  <conditionalFormatting sqref="A5:E5 G5:V5">
    <cfRule type="expression" dxfId="3791" priority="112">
      <formula>ISBLANK(A5)</formula>
    </cfRule>
  </conditionalFormatting>
  <conditionalFormatting sqref="Z5">
    <cfRule type="expression" dxfId="3790" priority="111">
      <formula>ISBLANK(Z5)</formula>
    </cfRule>
  </conditionalFormatting>
  <conditionalFormatting sqref="A7:E7 G7:V7">
    <cfRule type="expression" dxfId="3789" priority="110">
      <formula>ISBLANK(A7)</formula>
    </cfRule>
  </conditionalFormatting>
  <conditionalFormatting sqref="Z7">
    <cfRule type="expression" dxfId="3788" priority="109">
      <formula>ISBLANK(Z7)</formula>
    </cfRule>
  </conditionalFormatting>
  <conditionalFormatting sqref="A9:E9 G9:V9">
    <cfRule type="expression" dxfId="3787" priority="108">
      <formula>ISBLANK(A9)</formula>
    </cfRule>
  </conditionalFormatting>
  <conditionalFormatting sqref="Z9">
    <cfRule type="expression" dxfId="3786" priority="107">
      <formula>ISBLANK(Z9)</formula>
    </cfRule>
  </conditionalFormatting>
  <conditionalFormatting sqref="A11:E11 G11:V11">
    <cfRule type="expression" dxfId="3785" priority="106">
      <formula>ISBLANK(A11)</formula>
    </cfRule>
  </conditionalFormatting>
  <conditionalFormatting sqref="Z11">
    <cfRule type="expression" dxfId="3784" priority="105">
      <formula>ISBLANK(Z11)</formula>
    </cfRule>
  </conditionalFormatting>
  <conditionalFormatting sqref="A13:V13">
    <cfRule type="expression" dxfId="3783" priority="104">
      <formula>ISBLANK(A13)</formula>
    </cfRule>
  </conditionalFormatting>
  <conditionalFormatting sqref="Z13">
    <cfRule type="expression" dxfId="3782" priority="103">
      <formula>ISBLANK(Z13)</formula>
    </cfRule>
  </conditionalFormatting>
  <conditionalFormatting sqref="P96:R99">
    <cfRule type="expression" dxfId="3781" priority="99">
      <formula>ISBLANK(P96)</formula>
    </cfRule>
  </conditionalFormatting>
  <conditionalFormatting sqref="F3:F11">
    <cfRule type="expression" dxfId="3780" priority="98">
      <formula>ISBLANK(F3)</formula>
    </cfRule>
  </conditionalFormatting>
  <conditionalFormatting sqref="A284:V284">
    <cfRule type="expression" dxfId="3779" priority="97">
      <formula>ISBLANK(A284)</formula>
    </cfRule>
  </conditionalFormatting>
  <conditionalFormatting sqref="Z284">
    <cfRule type="expression" dxfId="3778" priority="96">
      <formula>ISBLANK(Z284)</formula>
    </cfRule>
  </conditionalFormatting>
  <conditionalFormatting sqref="I281">
    <cfRule type="expression" dxfId="3777" priority="95">
      <formula>ISBLANK(I281)</formula>
    </cfRule>
  </conditionalFormatting>
  <conditionalFormatting sqref="I283">
    <cfRule type="expression" dxfId="3776" priority="94">
      <formula>ISBLANK(I283)</formula>
    </cfRule>
  </conditionalFormatting>
  <conditionalFormatting sqref="I282">
    <cfRule type="expression" dxfId="3775" priority="93">
      <formula>ISBLANK(I282)</formula>
    </cfRule>
  </conditionalFormatting>
  <conditionalFormatting sqref="S23">
    <cfRule type="expression" dxfId="3774" priority="92">
      <formula>ISBLANK(S23)</formula>
    </cfRule>
  </conditionalFormatting>
  <conditionalFormatting sqref="R22:R23">
    <cfRule type="expression" dxfId="3773" priority="91">
      <formula>ISBLANK(R22)</formula>
    </cfRule>
  </conditionalFormatting>
  <conditionalFormatting sqref="C282:F282">
    <cfRule type="expression" dxfId="3772" priority="90">
      <formula>ISBLANK(C282)</formula>
    </cfRule>
  </conditionalFormatting>
  <conditionalFormatting sqref="C281:F281">
    <cfRule type="expression" dxfId="3771" priority="89">
      <formula>ISBLANK(C281)</formula>
    </cfRule>
  </conditionalFormatting>
  <conditionalFormatting sqref="N279">
    <cfRule type="expression" dxfId="3770" priority="88">
      <formula>ISBLANK(N279)</formula>
    </cfRule>
  </conditionalFormatting>
  <conditionalFormatting sqref="N280">
    <cfRule type="expression" dxfId="3769" priority="87">
      <formula>ISBLANK(N280)</formula>
    </cfRule>
  </conditionalFormatting>
  <conditionalFormatting sqref="E167">
    <cfRule type="expression" dxfId="3768" priority="86">
      <formula>ISBLANK(E167)</formula>
    </cfRule>
  </conditionalFormatting>
  <conditionalFormatting sqref="J167">
    <cfRule type="expression" dxfId="3767" priority="85">
      <formula>ISBLANK(J167)</formula>
    </cfRule>
  </conditionalFormatting>
  <conditionalFormatting sqref="J134">
    <cfRule type="expression" dxfId="3766" priority="84">
      <formula>ISBLANK(J134)</formula>
    </cfRule>
  </conditionalFormatting>
  <conditionalFormatting sqref="E134">
    <cfRule type="expression" dxfId="3765" priority="83">
      <formula>ISBLANK(E134)</formula>
    </cfRule>
  </conditionalFormatting>
  <conditionalFormatting sqref="F167">
    <cfRule type="expression" dxfId="3764" priority="81">
      <formula>ISBLANK(F167)</formula>
    </cfRule>
  </conditionalFormatting>
  <conditionalFormatting sqref="F189">
    <cfRule type="expression" dxfId="3763" priority="80">
      <formula>ISBLANK(F189)</formula>
    </cfRule>
  </conditionalFormatting>
  <conditionalFormatting sqref="F211">
    <cfRule type="expression" dxfId="3762" priority="79">
      <formula>ISBLANK(F211)</formula>
    </cfRule>
  </conditionalFormatting>
  <conditionalFormatting sqref="J211">
    <cfRule type="expression" dxfId="3761" priority="78">
      <formula>ISBLANK(J211)</formula>
    </cfRule>
  </conditionalFormatting>
  <conditionalFormatting sqref="E211">
    <cfRule type="expression" dxfId="3760" priority="77">
      <formula>ISBLANK(E211)</formula>
    </cfRule>
  </conditionalFormatting>
  <conditionalFormatting sqref="J244">
    <cfRule type="expression" dxfId="3759" priority="76">
      <formula>ISBLANK(J244)</formula>
    </cfRule>
  </conditionalFormatting>
  <conditionalFormatting sqref="F244">
    <cfRule type="expression" dxfId="3758" priority="75">
      <formula>ISBLANK(F244)</formula>
    </cfRule>
  </conditionalFormatting>
  <conditionalFormatting sqref="E244">
    <cfRule type="expression" dxfId="3757" priority="74">
      <formula>ISBLANK(E244)</formula>
    </cfRule>
  </conditionalFormatting>
  <conditionalFormatting sqref="J266">
    <cfRule type="expression" dxfId="3756" priority="73">
      <formula>ISBLANK(J266)</formula>
    </cfRule>
  </conditionalFormatting>
  <conditionalFormatting sqref="F266">
    <cfRule type="expression" dxfId="3755" priority="72">
      <formula>ISBLANK(F266)</formula>
    </cfRule>
  </conditionalFormatting>
  <conditionalFormatting sqref="E266">
    <cfRule type="expression" dxfId="3754" priority="71">
      <formula>ISBLANK(E266)</formula>
    </cfRule>
  </conditionalFormatting>
  <conditionalFormatting sqref="J112">
    <cfRule type="expression" dxfId="3753" priority="70">
      <formula>ISBLANK(J112)</formula>
    </cfRule>
  </conditionalFormatting>
  <conditionalFormatting sqref="F112">
    <cfRule type="expression" dxfId="3752" priority="68">
      <formula>ISBLANK(F112)</formula>
    </cfRule>
  </conditionalFormatting>
  <conditionalFormatting sqref="E112">
    <cfRule type="expression" dxfId="3751" priority="67">
      <formula>ISBLANK(E112)</formula>
    </cfRule>
  </conditionalFormatting>
  <conditionalFormatting sqref="J68">
    <cfRule type="expression" dxfId="3750" priority="66">
      <formula>ISBLANK(J68)</formula>
    </cfRule>
  </conditionalFormatting>
  <conditionalFormatting sqref="F68">
    <cfRule type="expression" dxfId="3749" priority="65">
      <formula>ISBLANK(F68)</formula>
    </cfRule>
  </conditionalFormatting>
  <conditionalFormatting sqref="E68">
    <cfRule type="expression" dxfId="3748" priority="64">
      <formula>ISBLANK(E68)</formula>
    </cfRule>
  </conditionalFormatting>
  <conditionalFormatting sqref="J46">
    <cfRule type="expression" dxfId="3747" priority="63">
      <formula>ISBLANK(J46)</formula>
    </cfRule>
  </conditionalFormatting>
  <conditionalFormatting sqref="F46">
    <cfRule type="expression" dxfId="3746" priority="62">
      <formula>ISBLANK(F46)</formula>
    </cfRule>
  </conditionalFormatting>
  <conditionalFormatting sqref="E46">
    <cfRule type="expression" dxfId="3745" priority="61">
      <formula>ISBLANK(E46)</formula>
    </cfRule>
  </conditionalFormatting>
  <conditionalFormatting sqref="B1:B445 B459:B1048576">
    <cfRule type="duplicateValues" dxfId="3744" priority="60"/>
  </conditionalFormatting>
  <conditionalFormatting sqref="M512">
    <cfRule type="expression" dxfId="3743" priority="20">
      <formula>ISBLANK(M512)</formula>
    </cfRule>
  </conditionalFormatting>
  <conditionalFormatting sqref="B482">
    <cfRule type="expression" dxfId="3742" priority="59">
      <formula>ISBLANK(B482)</formula>
    </cfRule>
  </conditionalFormatting>
  <conditionalFormatting sqref="B483">
    <cfRule type="expression" dxfId="3741" priority="58">
      <formula>ISBLANK(B483)</formula>
    </cfRule>
  </conditionalFormatting>
  <conditionalFormatting sqref="B484">
    <cfRule type="expression" dxfId="3740" priority="57">
      <formula>ISBLANK(B484)</formula>
    </cfRule>
  </conditionalFormatting>
  <conditionalFormatting sqref="B485">
    <cfRule type="expression" dxfId="3739" priority="56">
      <formula>ISBLANK(B485)</formula>
    </cfRule>
  </conditionalFormatting>
  <conditionalFormatting sqref="B513:B529 B507:B508 B487:B496">
    <cfRule type="expression" dxfId="3738" priority="55">
      <formula>ISBLANK(B487)</formula>
    </cfRule>
  </conditionalFormatting>
  <conditionalFormatting sqref="B486">
    <cfRule type="expression" dxfId="3737" priority="54">
      <formula>ISBLANK(B486)</formula>
    </cfRule>
  </conditionalFormatting>
  <conditionalFormatting sqref="B497">
    <cfRule type="expression" dxfId="3736" priority="53">
      <formula>ISBLANK(B497)</formula>
    </cfRule>
  </conditionalFormatting>
  <conditionalFormatting sqref="B498">
    <cfRule type="expression" dxfId="3735" priority="52">
      <formula>ISBLANK(B498)</formula>
    </cfRule>
  </conditionalFormatting>
  <conditionalFormatting sqref="B499">
    <cfRule type="expression" dxfId="3734" priority="51">
      <formula>ISBLANK(B499)</formula>
    </cfRule>
  </conditionalFormatting>
  <conditionalFormatting sqref="B500">
    <cfRule type="expression" dxfId="3733" priority="50">
      <formula>ISBLANK(B500)</formula>
    </cfRule>
  </conditionalFormatting>
  <conditionalFormatting sqref="B501">
    <cfRule type="expression" dxfId="3732" priority="49">
      <formula>ISBLANK(B501)</formula>
    </cfRule>
  </conditionalFormatting>
  <conditionalFormatting sqref="B502">
    <cfRule type="expression" dxfId="3731" priority="48">
      <formula>ISBLANK(B502)</formula>
    </cfRule>
  </conditionalFormatting>
  <conditionalFormatting sqref="B503">
    <cfRule type="expression" dxfId="3730" priority="47">
      <formula>ISBLANK(B503)</formula>
    </cfRule>
  </conditionalFormatting>
  <conditionalFormatting sqref="B504">
    <cfRule type="expression" dxfId="3729" priority="46">
      <formula>ISBLANK(B504)</formula>
    </cfRule>
  </conditionalFormatting>
  <conditionalFormatting sqref="B505">
    <cfRule type="expression" dxfId="3728" priority="45">
      <formula>ISBLANK(B505)</formula>
    </cfRule>
  </conditionalFormatting>
  <conditionalFormatting sqref="B509">
    <cfRule type="expression" dxfId="3727" priority="44">
      <formula>ISBLANK(B509)</formula>
    </cfRule>
  </conditionalFormatting>
  <conditionalFormatting sqref="B510">
    <cfRule type="expression" dxfId="3726" priority="43">
      <formula>ISBLANK(B510)</formula>
    </cfRule>
  </conditionalFormatting>
  <conditionalFormatting sqref="B511">
    <cfRule type="expression" dxfId="3725" priority="42">
      <formula>ISBLANK(B511)</formula>
    </cfRule>
  </conditionalFormatting>
  <conditionalFormatting sqref="B506">
    <cfRule type="expression" dxfId="3724" priority="41">
      <formula>ISBLANK(B506)</formula>
    </cfRule>
  </conditionalFormatting>
  <conditionalFormatting sqref="B512">
    <cfRule type="expression" dxfId="3723" priority="40">
      <formula>ISBLANK(B512)</formula>
    </cfRule>
  </conditionalFormatting>
  <conditionalFormatting sqref="M482">
    <cfRule type="expression" dxfId="3722" priority="39">
      <formula>ISBLANK(M482)</formula>
    </cfRule>
  </conditionalFormatting>
  <conditionalFormatting sqref="M483">
    <cfRule type="expression" dxfId="3721" priority="38">
      <formula>ISBLANK(M483)</formula>
    </cfRule>
  </conditionalFormatting>
  <conditionalFormatting sqref="M484">
    <cfRule type="expression" dxfId="3720" priority="37">
      <formula>ISBLANK(M484)</formula>
    </cfRule>
  </conditionalFormatting>
  <conditionalFormatting sqref="M485">
    <cfRule type="expression" dxfId="3719" priority="36">
      <formula>ISBLANK(M485)</formula>
    </cfRule>
  </conditionalFormatting>
  <conditionalFormatting sqref="M513:M529 M507:M508 M487:M496">
    <cfRule type="expression" dxfId="3718" priority="35">
      <formula>ISBLANK(M487)</formula>
    </cfRule>
  </conditionalFormatting>
  <conditionalFormatting sqref="M486">
    <cfRule type="expression" dxfId="3717" priority="34">
      <formula>ISBLANK(M486)</formula>
    </cfRule>
  </conditionalFormatting>
  <conditionalFormatting sqref="M497">
    <cfRule type="expression" dxfId="3716" priority="33">
      <formula>ISBLANK(M497)</formula>
    </cfRule>
  </conditionalFormatting>
  <conditionalFormatting sqref="M498">
    <cfRule type="expression" dxfId="3715" priority="32">
      <formula>ISBLANK(M498)</formula>
    </cfRule>
  </conditionalFormatting>
  <conditionalFormatting sqref="M499">
    <cfRule type="expression" dxfId="3714" priority="31">
      <formula>ISBLANK(M499)</formula>
    </cfRule>
  </conditionalFormatting>
  <conditionalFormatting sqref="M500">
    <cfRule type="expression" dxfId="3713" priority="30">
      <formula>ISBLANK(M500)</formula>
    </cfRule>
  </conditionalFormatting>
  <conditionalFormatting sqref="M501">
    <cfRule type="expression" dxfId="3712" priority="29">
      <formula>ISBLANK(M501)</formula>
    </cfRule>
  </conditionalFormatting>
  <conditionalFormatting sqref="M502">
    <cfRule type="expression" dxfId="3711" priority="28">
      <formula>ISBLANK(M502)</formula>
    </cfRule>
  </conditionalFormatting>
  <conditionalFormatting sqref="M503">
    <cfRule type="expression" dxfId="3710" priority="27">
      <formula>ISBLANK(M503)</formula>
    </cfRule>
  </conditionalFormatting>
  <conditionalFormatting sqref="M504">
    <cfRule type="expression" dxfId="3709" priority="26">
      <formula>ISBLANK(M504)</formula>
    </cfRule>
  </conditionalFormatting>
  <conditionalFormatting sqref="M505">
    <cfRule type="expression" dxfId="3708" priority="25">
      <formula>ISBLANK(M505)</formula>
    </cfRule>
  </conditionalFormatting>
  <conditionalFormatting sqref="M509">
    <cfRule type="expression" dxfId="3707" priority="24">
      <formula>ISBLANK(M509)</formula>
    </cfRule>
  </conditionalFormatting>
  <conditionalFormatting sqref="M510">
    <cfRule type="expression" dxfId="3706" priority="23">
      <formula>ISBLANK(M510)</formula>
    </cfRule>
  </conditionalFormatting>
  <conditionalFormatting sqref="M511">
    <cfRule type="expression" dxfId="3705" priority="22">
      <formula>ISBLANK(M511)</formula>
    </cfRule>
  </conditionalFormatting>
  <conditionalFormatting sqref="M506">
    <cfRule type="expression" dxfId="3704" priority="21">
      <formula>ISBLANK(M506)</formula>
    </cfRule>
  </conditionalFormatting>
  <conditionalFormatting sqref="B446:B458">
    <cfRule type="duplicateValues" dxfId="3703" priority="19"/>
  </conditionalFormatting>
  <conditionalFormatting sqref="I470:I473">
    <cfRule type="expression" dxfId="3702" priority="17">
      <formula>ISBLANK(I470)</formula>
    </cfRule>
  </conditionalFormatting>
  <conditionalFormatting sqref="J470:J473">
    <cfRule type="expression" dxfId="3701" priority="16">
      <formula>ISBLANK(J470)</formula>
    </cfRule>
  </conditionalFormatting>
  <conditionalFormatting sqref="N470:N473">
    <cfRule type="expression" dxfId="3700" priority="15">
      <formula>ISBLANK(N470)</formula>
    </cfRule>
  </conditionalFormatting>
  <conditionalFormatting sqref="F434:F435 F423:F429 F412:F418 F401:F407 F390:F396 F379:F385 F368:F374 F357:F363 F346:F352 F335:F341 F324:F330 F313:F319 F302:F308 F292:F297">
    <cfRule type="expression" dxfId="3699" priority="14">
      <formula>ISBLANK(F292)</formula>
    </cfRule>
  </conditionalFormatting>
  <conditionalFormatting sqref="F298:F301">
    <cfRule type="expression" dxfId="3698" priority="13">
      <formula>ISBLANK(F298)</formula>
    </cfRule>
  </conditionalFormatting>
  <conditionalFormatting sqref="F309:F312">
    <cfRule type="expression" dxfId="3697" priority="12">
      <formula>ISBLANK(F309)</formula>
    </cfRule>
  </conditionalFormatting>
  <conditionalFormatting sqref="F320:F323">
    <cfRule type="expression" dxfId="3696" priority="11">
      <formula>ISBLANK(F320)</formula>
    </cfRule>
  </conditionalFormatting>
  <conditionalFormatting sqref="F331:F334">
    <cfRule type="expression" dxfId="3695" priority="10">
      <formula>ISBLANK(F331)</formula>
    </cfRule>
  </conditionalFormatting>
  <conditionalFormatting sqref="F342:F345">
    <cfRule type="expression" dxfId="3694" priority="9">
      <formula>ISBLANK(F342)</formula>
    </cfRule>
  </conditionalFormatting>
  <conditionalFormatting sqref="F353:F356">
    <cfRule type="expression" dxfId="3693" priority="8">
      <formula>ISBLANK(F353)</formula>
    </cfRule>
  </conditionalFormatting>
  <conditionalFormatting sqref="F364:F367">
    <cfRule type="expression" dxfId="3692" priority="7">
      <formula>ISBLANK(F364)</formula>
    </cfRule>
  </conditionalFormatting>
  <conditionalFormatting sqref="F375:F378">
    <cfRule type="expression" dxfId="3691" priority="6">
      <formula>ISBLANK(F375)</formula>
    </cfRule>
  </conditionalFormatting>
  <conditionalFormatting sqref="F386:F389">
    <cfRule type="expression" dxfId="3690" priority="5">
      <formula>ISBLANK(F386)</formula>
    </cfRule>
  </conditionalFormatting>
  <conditionalFormatting sqref="F397:F400">
    <cfRule type="expression" dxfId="3689" priority="4">
      <formula>ISBLANK(F397)</formula>
    </cfRule>
  </conditionalFormatting>
  <conditionalFormatting sqref="F408:F411">
    <cfRule type="expression" dxfId="3688" priority="3">
      <formula>ISBLANK(F408)</formula>
    </cfRule>
  </conditionalFormatting>
  <conditionalFormatting sqref="F419:F422">
    <cfRule type="expression" dxfId="3687" priority="2">
      <formula>ISBLANK(F419)</formula>
    </cfRule>
  </conditionalFormatting>
  <conditionalFormatting sqref="F430:F433">
    <cfRule type="expression" dxfId="3686" priority="1">
      <formula>ISBLANK(F430)</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12</xdr:col>
                <xdr:colOff>0</xdr:colOff>
                <xdr:row>0</xdr:row>
                <xdr:rowOff>12700</xdr:rowOff>
              </from>
              <to>
                <xdr:col>12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75" t="s">
        <v>2766</v>
      </c>
      <c r="B1" s="476"/>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673"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D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75" t="s">
        <v>2766</v>
      </c>
      <c r="B1" s="476"/>
      <c r="C1" s="20"/>
      <c r="D1" s="20"/>
      <c r="E1" s="20"/>
      <c r="F1" s="193"/>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4" customFormat="1" ht="14.4" customHeight="1" x14ac:dyDescent="0.35">
      <c r="A3" s="165">
        <v>1</v>
      </c>
      <c r="B3" s="17" t="s">
        <v>4879</v>
      </c>
      <c r="C3" s="21">
        <v>25</v>
      </c>
      <c r="D3" s="21">
        <v>5</v>
      </c>
      <c r="E3" s="21">
        <v>10</v>
      </c>
      <c r="F3" s="167" t="s">
        <v>5368</v>
      </c>
      <c r="G3" s="27"/>
      <c r="H3" s="21">
        <v>35</v>
      </c>
      <c r="I3" s="27" t="s">
        <v>4879</v>
      </c>
      <c r="J3" s="27"/>
      <c r="K3" s="27" t="s">
        <v>4880</v>
      </c>
      <c r="L3" s="27" t="s">
        <v>4881</v>
      </c>
      <c r="M3" s="21">
        <v>800</v>
      </c>
      <c r="O3" s="164">
        <f>Table360[[#This Row],[buildPower]]/2</f>
        <v>2.5</v>
      </c>
    </row>
    <row r="4" spans="1:17" s="164" customFormat="1" ht="14.4" customHeight="1" x14ac:dyDescent="0.35">
      <c r="A4" s="165">
        <v>2</v>
      </c>
      <c r="B4" s="17" t="s">
        <v>4882</v>
      </c>
      <c r="C4" s="21">
        <v>25</v>
      </c>
      <c r="D4" s="21">
        <v>5</v>
      </c>
      <c r="E4" s="21">
        <v>13</v>
      </c>
      <c r="F4" s="167" t="s">
        <v>5368</v>
      </c>
      <c r="G4" s="27"/>
      <c r="H4" s="21">
        <v>35</v>
      </c>
      <c r="I4" s="27" t="s">
        <v>4882</v>
      </c>
      <c r="J4" s="27"/>
      <c r="K4" s="27" t="s">
        <v>4860</v>
      </c>
      <c r="L4" s="27" t="s">
        <v>4883</v>
      </c>
      <c r="M4" s="21">
        <v>800</v>
      </c>
      <c r="O4" s="164">
        <f>Table360[[#This Row],[buildPower]]/2</f>
        <v>2.5</v>
      </c>
    </row>
    <row r="5" spans="1:17" x14ac:dyDescent="0.35">
      <c r="A5" s="165">
        <v>3</v>
      </c>
      <c r="B5" s="17" t="s">
        <v>44</v>
      </c>
      <c r="C5" s="21">
        <v>20</v>
      </c>
      <c r="D5" s="21">
        <v>17</v>
      </c>
      <c r="E5" s="21">
        <v>5</v>
      </c>
      <c r="F5" t="s">
        <v>2209</v>
      </c>
      <c r="G5" s="21"/>
      <c r="H5" s="21">
        <v>20</v>
      </c>
      <c r="I5" t="s">
        <v>44</v>
      </c>
      <c r="J5" t="s">
        <v>6301</v>
      </c>
      <c r="K5" t="s">
        <v>2208</v>
      </c>
      <c r="L5" t="s">
        <v>45</v>
      </c>
      <c r="M5" s="21">
        <v>175</v>
      </c>
      <c r="O5" s="164">
        <v>17</v>
      </c>
    </row>
    <row r="6" spans="1:17" s="167" customFormat="1" x14ac:dyDescent="0.35">
      <c r="A6" s="165">
        <v>4</v>
      </c>
      <c r="B6" s="17" t="s">
        <v>6376</v>
      </c>
      <c r="C6" s="21">
        <v>30</v>
      </c>
      <c r="D6" s="21">
        <v>22</v>
      </c>
      <c r="E6" s="21">
        <v>6</v>
      </c>
      <c r="F6" s="167" t="s">
        <v>2209</v>
      </c>
      <c r="G6" s="21"/>
      <c r="H6" s="21">
        <v>20</v>
      </c>
      <c r="I6" s="167" t="s">
        <v>6376</v>
      </c>
      <c r="J6" s="167" t="s">
        <v>6301</v>
      </c>
      <c r="K6" s="167" t="s">
        <v>6378</v>
      </c>
      <c r="L6" s="167" t="s">
        <v>45</v>
      </c>
      <c r="M6" s="21">
        <v>175</v>
      </c>
      <c r="O6" s="164">
        <v>22</v>
      </c>
    </row>
    <row r="7" spans="1:17" x14ac:dyDescent="0.35">
      <c r="A7" s="165">
        <v>5</v>
      </c>
      <c r="B7" s="17" t="s">
        <v>43</v>
      </c>
      <c r="C7" s="21">
        <v>50</v>
      </c>
      <c r="D7" s="21">
        <v>15</v>
      </c>
      <c r="E7" s="21">
        <v>7</v>
      </c>
      <c r="F7" t="s">
        <v>5368</v>
      </c>
      <c r="G7" s="21">
        <v>1</v>
      </c>
      <c r="H7" s="21">
        <v>25</v>
      </c>
      <c r="I7" t="s">
        <v>43</v>
      </c>
      <c r="K7" t="s">
        <v>823</v>
      </c>
      <c r="L7" t="s">
        <v>42</v>
      </c>
      <c r="M7" s="21">
        <v>50</v>
      </c>
      <c r="O7" s="164">
        <f>Table360[[#This Row],[buildPower]]/2</f>
        <v>7.5</v>
      </c>
    </row>
    <row r="8" spans="1:17" s="167" customFormat="1" x14ac:dyDescent="0.35">
      <c r="A8" s="165">
        <v>6</v>
      </c>
      <c r="B8" s="17" t="s">
        <v>6249</v>
      </c>
      <c r="C8" s="21">
        <f>C7*0.9</f>
        <v>45</v>
      </c>
      <c r="D8" s="21">
        <v>37</v>
      </c>
      <c r="E8" s="21">
        <v>9</v>
      </c>
      <c r="F8" s="167" t="s">
        <v>5368</v>
      </c>
      <c r="G8" s="21">
        <v>1</v>
      </c>
      <c r="H8" s="21">
        <v>25</v>
      </c>
      <c r="I8" s="167" t="s">
        <v>6249</v>
      </c>
      <c r="K8" s="167" t="s">
        <v>6248</v>
      </c>
      <c r="L8" s="167" t="s">
        <v>6250</v>
      </c>
      <c r="M8" s="21">
        <v>50</v>
      </c>
      <c r="O8" s="164">
        <v>37</v>
      </c>
    </row>
    <row r="9" spans="1:17" x14ac:dyDescent="0.35">
      <c r="A9" s="165">
        <v>7</v>
      </c>
      <c r="B9" s="17" t="s">
        <v>41</v>
      </c>
      <c r="C9" s="21"/>
      <c r="D9" s="21"/>
      <c r="E9" s="21"/>
      <c r="F9" s="21"/>
      <c r="G9" s="21"/>
      <c r="H9" s="21"/>
      <c r="I9" t="s">
        <v>41</v>
      </c>
      <c r="J9" t="s">
        <v>42</v>
      </c>
      <c r="K9" t="s">
        <v>41</v>
      </c>
      <c r="L9" t="s">
        <v>42</v>
      </c>
      <c r="M9" s="21"/>
      <c r="O9" s="164"/>
    </row>
    <row r="10" spans="1:17" x14ac:dyDescent="0.35">
      <c r="A10" s="165">
        <v>8</v>
      </c>
      <c r="B10" s="17" t="s">
        <v>5071</v>
      </c>
      <c r="C10" s="21">
        <v>50</v>
      </c>
      <c r="D10" s="21">
        <v>5</v>
      </c>
      <c r="E10" s="21">
        <v>6</v>
      </c>
      <c r="F10" s="167" t="s">
        <v>2209</v>
      </c>
      <c r="G10" s="21"/>
      <c r="H10" s="21"/>
      <c r="I10" s="35" t="s">
        <v>5071</v>
      </c>
      <c r="J10" s="35" t="s">
        <v>612</v>
      </c>
      <c r="K10" s="35" t="s">
        <v>5071</v>
      </c>
      <c r="L10" s="35" t="s">
        <v>45</v>
      </c>
      <c r="M10" s="21"/>
      <c r="O10" s="164">
        <f>Table360[[#This Row],[buildPower]]/2</f>
        <v>2.5</v>
      </c>
    </row>
    <row r="11" spans="1:17" x14ac:dyDescent="0.35">
      <c r="A11" s="165">
        <v>9</v>
      </c>
      <c r="B11" s="17" t="s">
        <v>5072</v>
      </c>
      <c r="C11" s="21">
        <v>350</v>
      </c>
      <c r="D11" s="21">
        <v>62</v>
      </c>
      <c r="E11" s="21">
        <v>22</v>
      </c>
      <c r="F11" s="167" t="s">
        <v>5368</v>
      </c>
      <c r="G11" s="21">
        <v>1</v>
      </c>
      <c r="H11" s="21"/>
      <c r="I11" s="35" t="s">
        <v>5072</v>
      </c>
      <c r="J11" s="35"/>
      <c r="K11" s="35" t="s">
        <v>6786</v>
      </c>
      <c r="L11" s="35" t="s">
        <v>5073</v>
      </c>
      <c r="M11" s="21">
        <v>5400</v>
      </c>
      <c r="O11" s="164">
        <v>62</v>
      </c>
    </row>
  </sheetData>
  <mergeCells count="1">
    <mergeCell ref="A1:B1"/>
  </mergeCells>
  <conditionalFormatting sqref="B9:B1048576 B1:B5 B7">
    <cfRule type="duplicateValues" dxfId="3669" priority="24"/>
  </conditionalFormatting>
  <conditionalFormatting sqref="B9:M9 B10:E11 G10:M11 A3:E5 G3:M5 G7:M7 B7:E7 A6:A11">
    <cfRule type="expression" dxfId="3668" priority="23">
      <formula>ISBLANK(A3)</formula>
    </cfRule>
  </conditionalFormatting>
  <conditionalFormatting sqref="B8">
    <cfRule type="duplicateValues" dxfId="3667" priority="22"/>
  </conditionalFormatting>
  <conditionalFormatting sqref="B8:E8 G8:M8">
    <cfRule type="expression" dxfId="3666" priority="21">
      <formula>ISBLANK(B8)</formula>
    </cfRule>
  </conditionalFormatting>
  <conditionalFormatting sqref="B6">
    <cfRule type="duplicateValues" dxfId="3665" priority="11"/>
  </conditionalFormatting>
  <conditionalFormatting sqref="B6:E6 G6:M6">
    <cfRule type="expression" dxfId="3664"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75" t="s">
        <v>2766</v>
      </c>
      <c r="B1" s="476"/>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624"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75" t="s">
        <v>2766</v>
      </c>
      <c r="B1" s="476"/>
      <c r="C1" s="20"/>
      <c r="D1" s="20"/>
      <c r="E1" s="20"/>
      <c r="F1" s="193"/>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7" t="s">
        <v>1981</v>
      </c>
      <c r="K3" t="s">
        <v>825</v>
      </c>
      <c r="L3">
        <v>1280</v>
      </c>
      <c r="M3" s="167" t="s">
        <v>1992</v>
      </c>
      <c r="N3">
        <v>100</v>
      </c>
    </row>
    <row r="4" spans="1:18" s="167" customFormat="1" x14ac:dyDescent="0.35">
      <c r="A4" s="28">
        <v>2</v>
      </c>
      <c r="B4" s="17" t="s">
        <v>6393</v>
      </c>
      <c r="C4" s="167">
        <v>100</v>
      </c>
      <c r="D4" s="167">
        <v>20</v>
      </c>
      <c r="G4" s="167">
        <v>200</v>
      </c>
      <c r="H4" s="167" t="s">
        <v>6393</v>
      </c>
      <c r="I4" s="167" t="s">
        <v>91</v>
      </c>
      <c r="K4" s="167" t="s">
        <v>6394</v>
      </c>
      <c r="L4" s="167">
        <v>512</v>
      </c>
      <c r="N4" s="167">
        <v>100</v>
      </c>
    </row>
    <row r="5" spans="1:18" s="167" customFormat="1" x14ac:dyDescent="0.35">
      <c r="A5" s="28">
        <v>2</v>
      </c>
      <c r="B5" s="17" t="s">
        <v>6434</v>
      </c>
      <c r="C5" s="167">
        <v>100</v>
      </c>
      <c r="D5" s="167">
        <v>20</v>
      </c>
      <c r="H5" s="167" t="s">
        <v>6434</v>
      </c>
      <c r="I5" s="167" t="s">
        <v>91</v>
      </c>
      <c r="K5" s="167" t="s">
        <v>6435</v>
      </c>
      <c r="L5" s="167">
        <v>75</v>
      </c>
      <c r="N5" s="167">
        <v>100</v>
      </c>
    </row>
    <row r="6" spans="1:18" s="167" customFormat="1" x14ac:dyDescent="0.35">
      <c r="A6" s="28">
        <v>2</v>
      </c>
      <c r="B6" s="17" t="s">
        <v>6468</v>
      </c>
      <c r="C6" s="167">
        <v>100</v>
      </c>
      <c r="D6" s="167">
        <v>20</v>
      </c>
      <c r="H6" s="167" t="s">
        <v>6468</v>
      </c>
      <c r="I6" s="167" t="s">
        <v>91</v>
      </c>
      <c r="J6" s="167" t="s">
        <v>7262</v>
      </c>
      <c r="K6" s="167" t="s">
        <v>6469</v>
      </c>
      <c r="L6" s="167">
        <v>2560</v>
      </c>
      <c r="M6" s="167" t="s">
        <v>7261</v>
      </c>
      <c r="N6" s="167">
        <v>100</v>
      </c>
    </row>
    <row r="7" spans="1:18" x14ac:dyDescent="0.35">
      <c r="A7" s="1">
        <v>3</v>
      </c>
      <c r="B7" s="17" t="s">
        <v>180</v>
      </c>
      <c r="H7" t="s">
        <v>180</v>
      </c>
      <c r="I7" t="s">
        <v>94</v>
      </c>
      <c r="K7" t="s">
        <v>827</v>
      </c>
      <c r="M7" t="s">
        <v>828</v>
      </c>
      <c r="N7">
        <v>250000</v>
      </c>
    </row>
    <row r="8" spans="1:18" s="167" customFormat="1" x14ac:dyDescent="0.35">
      <c r="A8" s="28">
        <v>3</v>
      </c>
      <c r="B8" s="17" t="s">
        <v>7326</v>
      </c>
      <c r="H8" s="167" t="s">
        <v>7326</v>
      </c>
      <c r="I8" s="167" t="s">
        <v>94</v>
      </c>
      <c r="K8" s="167" t="s">
        <v>7328</v>
      </c>
      <c r="M8" s="167" t="s">
        <v>7327</v>
      </c>
      <c r="N8" s="167">
        <v>500000</v>
      </c>
    </row>
    <row r="9" spans="1:18" x14ac:dyDescent="0.35">
      <c r="A9" s="1">
        <v>4</v>
      </c>
      <c r="B9" s="17" t="s">
        <v>116</v>
      </c>
      <c r="H9" t="s">
        <v>116</v>
      </c>
      <c r="I9" t="s">
        <v>91</v>
      </c>
      <c r="K9" t="s">
        <v>116</v>
      </c>
    </row>
  </sheetData>
  <mergeCells count="1">
    <mergeCell ref="A1:B1"/>
  </mergeCells>
  <conditionalFormatting sqref="A7:N7 A3:E3 G3:N3 A9:N9">
    <cfRule type="expression" dxfId="3620" priority="39">
      <formula>ISBLANK(A3)</formula>
    </cfRule>
  </conditionalFormatting>
  <conditionalFormatting sqref="A4:E4 G4:N4">
    <cfRule type="expression" dxfId="3619" priority="38">
      <formula>ISBLANK(A4)</formula>
    </cfRule>
  </conditionalFormatting>
  <conditionalFormatting sqref="A5:E5 G5:N5">
    <cfRule type="expression" dxfId="3618" priority="29">
      <formula>ISBLANK(A5)</formula>
    </cfRule>
  </conditionalFormatting>
  <conditionalFormatting sqref="A6:E6 G6:N6">
    <cfRule type="expression" dxfId="3617" priority="20">
      <formula>ISBLANK(A6)</formula>
    </cfRule>
  </conditionalFormatting>
  <conditionalFormatting sqref="M6">
    <cfRule type="expression" dxfId="3616" priority="11">
      <formula>ISBLANK(M6)</formula>
    </cfRule>
  </conditionalFormatting>
  <conditionalFormatting sqref="J6">
    <cfRule type="expression" dxfId="3615" priority="10">
      <formula>ISBLANK(J6)</formula>
    </cfRule>
  </conditionalFormatting>
  <conditionalFormatting sqref="A8:N8">
    <cfRule type="expression" dxfId="3614"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75" t="s">
        <v>2766</v>
      </c>
      <c r="B1" s="476"/>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586"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U57"/>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21" s="3" customFormat="1" ht="20" customHeight="1" x14ac:dyDescent="0.35">
      <c r="A1" s="475" t="s">
        <v>2766</v>
      </c>
      <c r="B1" s="476"/>
      <c r="C1" s="20"/>
      <c r="D1" s="20"/>
      <c r="E1" s="20"/>
      <c r="F1" s="20"/>
      <c r="G1" s="20"/>
      <c r="H1" s="20" t="s">
        <v>3291</v>
      </c>
      <c r="I1" s="20"/>
      <c r="J1" s="20"/>
      <c r="K1" s="20"/>
      <c r="L1" s="20"/>
      <c r="M1" s="20"/>
      <c r="N1" s="20"/>
      <c r="O1" s="20"/>
      <c r="P1" s="20"/>
      <c r="Q1" s="20"/>
      <c r="R1" s="20"/>
    </row>
    <row r="2" spans="1:21"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21"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c r="U3">
        <v>1</v>
      </c>
    </row>
    <row r="4" spans="1:21" x14ac:dyDescent="0.35">
      <c r="A4" s="1">
        <v>2</v>
      </c>
      <c r="B4" s="17" t="s">
        <v>83</v>
      </c>
      <c r="C4" s="8"/>
      <c r="D4" s="8">
        <v>15</v>
      </c>
      <c r="E4" s="8">
        <v>1</v>
      </c>
      <c r="F4" s="8"/>
      <c r="G4" s="8"/>
      <c r="H4" s="8">
        <v>50</v>
      </c>
      <c r="I4" s="7" t="s">
        <v>83</v>
      </c>
      <c r="J4" s="7"/>
      <c r="K4" s="7" t="s">
        <v>83</v>
      </c>
      <c r="L4" s="8"/>
      <c r="M4" s="8">
        <v>200</v>
      </c>
      <c r="N4" s="8"/>
      <c r="O4" s="8"/>
      <c r="P4" s="8"/>
      <c r="Q4" s="7" t="s">
        <v>66</v>
      </c>
      <c r="R4" s="8">
        <v>10</v>
      </c>
      <c r="U4" s="167">
        <v>1</v>
      </c>
    </row>
    <row r="5" spans="1:21" x14ac:dyDescent="0.35">
      <c r="A5" s="1">
        <v>3</v>
      </c>
      <c r="B5" s="17" t="s">
        <v>82</v>
      </c>
      <c r="C5" s="8"/>
      <c r="D5" s="8">
        <v>50</v>
      </c>
      <c r="E5" s="8">
        <v>5</v>
      </c>
      <c r="F5" s="8"/>
      <c r="G5" s="8">
        <v>450</v>
      </c>
      <c r="H5" s="46">
        <v>50</v>
      </c>
      <c r="I5" s="7" t="s">
        <v>82</v>
      </c>
      <c r="J5" s="253" t="s">
        <v>6176</v>
      </c>
      <c r="K5" s="7" t="s">
        <v>829</v>
      </c>
      <c r="L5" s="8"/>
      <c r="M5" s="46">
        <v>352</v>
      </c>
      <c r="N5" s="8">
        <v>45</v>
      </c>
      <c r="O5" s="8">
        <v>450</v>
      </c>
      <c r="P5" s="8">
        <v>225</v>
      </c>
      <c r="Q5" s="7" t="s">
        <v>81</v>
      </c>
      <c r="R5" s="46">
        <v>320</v>
      </c>
      <c r="U5" s="167">
        <f>Table1664[[#This Row],[buildPower]]/2</f>
        <v>2.5</v>
      </c>
    </row>
    <row r="6" spans="1:21" s="167" customFormat="1" x14ac:dyDescent="0.35">
      <c r="A6" s="28">
        <v>4</v>
      </c>
      <c r="B6" s="17" t="s">
        <v>6371</v>
      </c>
      <c r="C6" s="8"/>
      <c r="D6" s="8">
        <v>50</v>
      </c>
      <c r="E6" s="8">
        <v>5</v>
      </c>
      <c r="F6" s="8"/>
      <c r="G6" s="8">
        <v>450</v>
      </c>
      <c r="H6" s="46">
        <v>50</v>
      </c>
      <c r="I6" s="7" t="s">
        <v>6371</v>
      </c>
      <c r="J6" s="34"/>
      <c r="K6" s="7" t="s">
        <v>6372</v>
      </c>
      <c r="L6" s="8"/>
      <c r="M6" s="46">
        <v>352</v>
      </c>
      <c r="N6" s="8">
        <v>45</v>
      </c>
      <c r="O6" s="8">
        <v>450</v>
      </c>
      <c r="P6" s="8">
        <v>225</v>
      </c>
      <c r="Q6" s="7" t="s">
        <v>73</v>
      </c>
      <c r="R6" s="46">
        <v>320</v>
      </c>
      <c r="U6" s="167">
        <f>Table1664[[#This Row],[buildPower]]/2</f>
        <v>2.5</v>
      </c>
    </row>
    <row r="7" spans="1:21" s="167" customFormat="1" x14ac:dyDescent="0.35">
      <c r="A7" s="28">
        <v>5</v>
      </c>
      <c r="B7" s="17" t="s">
        <v>6178</v>
      </c>
      <c r="C7" s="8"/>
      <c r="D7" s="8">
        <v>50</v>
      </c>
      <c r="E7" s="8">
        <v>5</v>
      </c>
      <c r="F7" s="8"/>
      <c r="G7" s="8">
        <v>450</v>
      </c>
      <c r="H7" s="46">
        <v>50</v>
      </c>
      <c r="I7" s="7" t="s">
        <v>6178</v>
      </c>
      <c r="J7" s="253" t="s">
        <v>6176</v>
      </c>
      <c r="K7" s="7" t="s">
        <v>7248</v>
      </c>
      <c r="L7" s="8"/>
      <c r="M7" s="46">
        <v>352</v>
      </c>
      <c r="N7" s="8">
        <v>45</v>
      </c>
      <c r="O7" s="8">
        <v>450</v>
      </c>
      <c r="P7" s="8">
        <v>225</v>
      </c>
      <c r="Q7" s="7" t="s">
        <v>81</v>
      </c>
      <c r="R7" s="46">
        <v>320</v>
      </c>
      <c r="U7" s="167">
        <f>Table1664[[#This Row],[buildPower]]/2</f>
        <v>2.5</v>
      </c>
    </row>
    <row r="8" spans="1:21" x14ac:dyDescent="0.35">
      <c r="A8" s="28">
        <v>6</v>
      </c>
      <c r="B8" s="45" t="s">
        <v>80</v>
      </c>
      <c r="C8" s="8"/>
      <c r="D8" s="8">
        <v>75</v>
      </c>
      <c r="E8" s="8">
        <v>150</v>
      </c>
      <c r="F8" s="8">
        <v>1</v>
      </c>
      <c r="G8" s="8"/>
      <c r="H8" s="47">
        <v>200</v>
      </c>
      <c r="I8" s="7" t="s">
        <v>80</v>
      </c>
      <c r="J8" s="7" t="s">
        <v>78</v>
      </c>
      <c r="K8" s="7" t="s">
        <v>830</v>
      </c>
      <c r="L8" s="8">
        <v>500</v>
      </c>
      <c r="M8" s="47">
        <v>192</v>
      </c>
      <c r="N8" s="8"/>
      <c r="O8" s="8"/>
      <c r="P8" s="8"/>
      <c r="Q8" s="7" t="s">
        <v>79</v>
      </c>
      <c r="R8" s="47">
        <v>420</v>
      </c>
      <c r="U8" s="167">
        <v>37</v>
      </c>
    </row>
    <row r="9" spans="1:21" s="167" customFormat="1" x14ac:dyDescent="0.35">
      <c r="A9" s="28">
        <v>7</v>
      </c>
      <c r="B9" s="17" t="s">
        <v>6102</v>
      </c>
      <c r="C9" s="8"/>
      <c r="D9" s="8">
        <f>D8*0.9</f>
        <v>67.5</v>
      </c>
      <c r="E9" s="8">
        <v>175</v>
      </c>
      <c r="F9" s="8">
        <v>1</v>
      </c>
      <c r="G9" s="8"/>
      <c r="H9" s="47">
        <v>220</v>
      </c>
      <c r="I9" s="7" t="s">
        <v>6102</v>
      </c>
      <c r="J9" s="7" t="s">
        <v>6061</v>
      </c>
      <c r="K9" s="7" t="s">
        <v>6101</v>
      </c>
      <c r="L9" s="8">
        <v>700</v>
      </c>
      <c r="M9" s="47">
        <v>212</v>
      </c>
      <c r="N9" s="8"/>
      <c r="O9" s="8"/>
      <c r="P9" s="8"/>
      <c r="Q9" s="7" t="s">
        <v>79</v>
      </c>
      <c r="R9" s="47">
        <v>360</v>
      </c>
      <c r="U9" s="167">
        <f>Table1664[[#This Row],[buildPower]]/2</f>
        <v>87.5</v>
      </c>
    </row>
    <row r="10" spans="1:21" x14ac:dyDescent="0.35">
      <c r="A10" s="28">
        <v>8</v>
      </c>
      <c r="B10" s="17" t="s">
        <v>713</v>
      </c>
      <c r="C10" s="8">
        <v>25</v>
      </c>
      <c r="D10" s="8">
        <v>100</v>
      </c>
      <c r="E10" s="8">
        <v>100</v>
      </c>
      <c r="F10" s="8">
        <v>1</v>
      </c>
      <c r="G10" s="8">
        <v>250</v>
      </c>
      <c r="H10" s="8">
        <v>275</v>
      </c>
      <c r="I10" s="7" t="s">
        <v>713</v>
      </c>
      <c r="J10" s="7" t="s">
        <v>831</v>
      </c>
      <c r="K10" s="7" t="s">
        <v>713</v>
      </c>
      <c r="L10" s="8"/>
      <c r="M10" s="8">
        <v>640</v>
      </c>
      <c r="N10" s="8"/>
      <c r="O10" s="8">
        <v>5</v>
      </c>
      <c r="P10" s="8">
        <v>10</v>
      </c>
      <c r="Q10" s="7" t="s">
        <v>70</v>
      </c>
      <c r="R10" s="8">
        <v>350</v>
      </c>
      <c r="U10" s="167">
        <f>Table1664[[#This Row],[buildPower]]/2</f>
        <v>50</v>
      </c>
    </row>
    <row r="11" spans="1:21" x14ac:dyDescent="0.35">
      <c r="A11" s="28">
        <v>9</v>
      </c>
      <c r="B11" s="17" t="s">
        <v>85</v>
      </c>
      <c r="C11" s="8"/>
      <c r="D11" s="8">
        <v>150</v>
      </c>
      <c r="E11" s="8">
        <v>75</v>
      </c>
      <c r="F11" s="8">
        <v>1</v>
      </c>
      <c r="G11" s="8"/>
      <c r="H11" s="8">
        <v>300</v>
      </c>
      <c r="I11" s="7" t="s">
        <v>85</v>
      </c>
      <c r="J11" s="7" t="s">
        <v>86</v>
      </c>
      <c r="K11" s="7" t="s">
        <v>85</v>
      </c>
      <c r="L11" s="8"/>
      <c r="M11" s="8">
        <v>300</v>
      </c>
      <c r="N11" s="8"/>
      <c r="O11" s="8"/>
      <c r="P11" s="8"/>
      <c r="Q11" s="7" t="s">
        <v>87</v>
      </c>
      <c r="R11" s="8">
        <v>300</v>
      </c>
      <c r="U11" s="167">
        <f>Table1664[[#This Row],[buildPower]]/2</f>
        <v>37.5</v>
      </c>
    </row>
    <row r="12" spans="1:21" x14ac:dyDescent="0.35">
      <c r="A12" s="28">
        <v>10</v>
      </c>
      <c r="B12" s="17" t="s">
        <v>71</v>
      </c>
      <c r="C12" s="8">
        <v>200</v>
      </c>
      <c r="D12" s="8">
        <v>125</v>
      </c>
      <c r="E12" s="8">
        <v>400</v>
      </c>
      <c r="F12" s="8">
        <v>1</v>
      </c>
      <c r="G12" s="8">
        <v>1000</v>
      </c>
      <c r="H12" s="8">
        <v>100</v>
      </c>
      <c r="I12" s="7" t="s">
        <v>71</v>
      </c>
      <c r="J12" s="7" t="s">
        <v>69</v>
      </c>
      <c r="K12" s="7" t="s">
        <v>832</v>
      </c>
      <c r="L12" s="8"/>
      <c r="M12" s="8">
        <v>1280</v>
      </c>
      <c r="N12" s="8"/>
      <c r="O12" s="8">
        <v>200</v>
      </c>
      <c r="P12" s="8">
        <v>100</v>
      </c>
      <c r="Q12" s="7" t="s">
        <v>70</v>
      </c>
      <c r="R12" s="8">
        <v>90</v>
      </c>
      <c r="U12" s="167">
        <f>Table1664[[#This Row],[buildPower]]/2</f>
        <v>200</v>
      </c>
    </row>
    <row r="13" spans="1:21" x14ac:dyDescent="0.35">
      <c r="A13" s="28">
        <v>11</v>
      </c>
      <c r="B13" s="17" t="s">
        <v>64</v>
      </c>
      <c r="C13" s="8"/>
      <c r="D13" s="8"/>
      <c r="E13" s="8"/>
      <c r="F13" s="8"/>
      <c r="G13" s="8"/>
      <c r="H13" s="8"/>
      <c r="I13" s="7" t="s">
        <v>64</v>
      </c>
      <c r="J13" s="7" t="s">
        <v>65</v>
      </c>
      <c r="K13" s="7" t="s">
        <v>64</v>
      </c>
      <c r="L13" s="8"/>
      <c r="M13" s="8"/>
      <c r="N13" s="8"/>
      <c r="O13" s="8"/>
      <c r="P13" s="8"/>
      <c r="Q13" s="7" t="s">
        <v>66</v>
      </c>
      <c r="R13" s="8"/>
      <c r="U13" s="167"/>
    </row>
    <row r="14" spans="1:21" x14ac:dyDescent="0.35">
      <c r="A14" s="28">
        <v>12</v>
      </c>
      <c r="B14" s="17" t="s">
        <v>77</v>
      </c>
      <c r="C14" s="8"/>
      <c r="D14" s="8">
        <v>100</v>
      </c>
      <c r="E14" s="8">
        <v>325</v>
      </c>
      <c r="F14" s="8">
        <v>1</v>
      </c>
      <c r="G14" s="8"/>
      <c r="H14" s="8">
        <v>125</v>
      </c>
      <c r="I14" s="7" t="s">
        <v>77</v>
      </c>
      <c r="J14" s="7" t="s">
        <v>75</v>
      </c>
      <c r="K14" s="7" t="s">
        <v>76</v>
      </c>
      <c r="L14" s="8">
        <v>100</v>
      </c>
      <c r="M14" s="8">
        <v>384</v>
      </c>
      <c r="N14" s="8"/>
      <c r="O14" s="8"/>
      <c r="P14" s="8"/>
      <c r="Q14" s="7" t="s">
        <v>76</v>
      </c>
      <c r="R14" s="8">
        <v>210</v>
      </c>
      <c r="U14" s="167">
        <v>92</v>
      </c>
    </row>
    <row r="15" spans="1:21" s="167" customFormat="1" x14ac:dyDescent="0.35">
      <c r="A15" s="28">
        <v>13</v>
      </c>
      <c r="B15" s="17" t="s">
        <v>6103</v>
      </c>
      <c r="C15" s="8"/>
      <c r="D15" s="8">
        <f>D14*0.9</f>
        <v>90</v>
      </c>
      <c r="E15" s="8">
        <v>350</v>
      </c>
      <c r="F15" s="8">
        <v>1</v>
      </c>
      <c r="G15" s="8"/>
      <c r="H15" s="8">
        <v>140</v>
      </c>
      <c r="I15" s="7" t="s">
        <v>6103</v>
      </c>
      <c r="J15" s="7" t="s">
        <v>6062</v>
      </c>
      <c r="K15" s="7" t="s">
        <v>6098</v>
      </c>
      <c r="L15" s="8">
        <v>150</v>
      </c>
      <c r="M15" s="8">
        <v>404</v>
      </c>
      <c r="N15" s="8"/>
      <c r="O15" s="8"/>
      <c r="P15" s="8"/>
      <c r="Q15" s="7" t="s">
        <v>76</v>
      </c>
      <c r="R15" s="8">
        <v>170</v>
      </c>
      <c r="U15" s="167">
        <f>Table1664[[#This Row],[buildPower]]/2</f>
        <v>175</v>
      </c>
    </row>
    <row r="16" spans="1:21" x14ac:dyDescent="0.35">
      <c r="A16" s="28">
        <v>14</v>
      </c>
      <c r="B16" s="17" t="s">
        <v>74</v>
      </c>
      <c r="C16" s="8"/>
      <c r="D16" s="8">
        <v>125</v>
      </c>
      <c r="E16" s="8">
        <v>225</v>
      </c>
      <c r="F16" s="8">
        <v>1</v>
      </c>
      <c r="G16" s="8"/>
      <c r="H16" s="8">
        <v>350</v>
      </c>
      <c r="I16" s="7" t="s">
        <v>74</v>
      </c>
      <c r="J16" s="7" t="s">
        <v>72</v>
      </c>
      <c r="K16" s="7" t="s">
        <v>833</v>
      </c>
      <c r="L16" s="8"/>
      <c r="M16" s="8">
        <v>141</v>
      </c>
      <c r="N16" s="8">
        <v>45</v>
      </c>
      <c r="O16" s="8"/>
      <c r="P16" s="8"/>
      <c r="Q16" s="7" t="s">
        <v>73</v>
      </c>
      <c r="R16" s="8">
        <v>340</v>
      </c>
      <c r="U16" s="167">
        <v>62</v>
      </c>
    </row>
    <row r="17" spans="1:21" s="167" customFormat="1" x14ac:dyDescent="0.35">
      <c r="A17" s="28">
        <v>15</v>
      </c>
      <c r="B17" s="17" t="s">
        <v>6104</v>
      </c>
      <c r="C17" s="8"/>
      <c r="D17" s="8">
        <v>112</v>
      </c>
      <c r="E17" s="8">
        <v>250</v>
      </c>
      <c r="F17" s="8">
        <v>1</v>
      </c>
      <c r="G17" s="8"/>
      <c r="H17" s="8">
        <v>370</v>
      </c>
      <c r="I17" s="7" t="s">
        <v>6104</v>
      </c>
      <c r="J17" s="7" t="s">
        <v>6063</v>
      </c>
      <c r="K17" s="7" t="s">
        <v>6099</v>
      </c>
      <c r="L17" s="8"/>
      <c r="M17" s="8">
        <v>161</v>
      </c>
      <c r="N17" s="8">
        <v>45</v>
      </c>
      <c r="O17" s="8"/>
      <c r="P17" s="8"/>
      <c r="Q17" s="7" t="s">
        <v>73</v>
      </c>
      <c r="R17" s="8">
        <v>260</v>
      </c>
      <c r="U17" s="167">
        <f>Table1664[[#This Row],[buildPower]]/2</f>
        <v>125</v>
      </c>
    </row>
    <row r="18" spans="1:21" x14ac:dyDescent="0.35">
      <c r="A18" s="28">
        <v>16</v>
      </c>
      <c r="B18" s="17" t="s">
        <v>68</v>
      </c>
      <c r="C18" s="8"/>
      <c r="D18" s="8">
        <v>10</v>
      </c>
      <c r="E18" s="8">
        <v>5</v>
      </c>
      <c r="F18" s="8">
        <v>1</v>
      </c>
      <c r="G18" s="8"/>
      <c r="H18" s="8">
        <v>120</v>
      </c>
      <c r="I18" s="7" t="s">
        <v>68</v>
      </c>
      <c r="J18" s="7" t="s">
        <v>67</v>
      </c>
      <c r="K18" s="7" t="s">
        <v>834</v>
      </c>
      <c r="L18" s="8">
        <v>350</v>
      </c>
      <c r="M18" s="8">
        <v>295</v>
      </c>
      <c r="N18" s="8"/>
      <c r="O18" s="8"/>
      <c r="P18" s="8"/>
      <c r="Q18" s="7" t="s">
        <v>66</v>
      </c>
      <c r="R18" s="8">
        <v>320</v>
      </c>
      <c r="U18" s="167">
        <f>Table1664[[#This Row],[buildPower]]/2</f>
        <v>2.5</v>
      </c>
    </row>
    <row r="19" spans="1:21" s="167" customFormat="1" x14ac:dyDescent="0.35">
      <c r="A19" s="28">
        <v>17</v>
      </c>
      <c r="B19" s="231" t="s">
        <v>6106</v>
      </c>
      <c r="C19" s="8"/>
      <c r="D19" s="8">
        <v>10</v>
      </c>
      <c r="E19" s="8">
        <v>75</v>
      </c>
      <c r="F19" s="8">
        <v>1</v>
      </c>
      <c r="G19" s="8"/>
      <c r="H19" s="8">
        <v>125</v>
      </c>
      <c r="I19" s="7" t="s">
        <v>6106</v>
      </c>
      <c r="J19" s="7" t="s">
        <v>6064</v>
      </c>
      <c r="K19" s="7" t="s">
        <v>6100</v>
      </c>
      <c r="L19" s="8">
        <v>500</v>
      </c>
      <c r="M19" s="8">
        <v>315</v>
      </c>
      <c r="N19" s="8"/>
      <c r="O19" s="8"/>
      <c r="P19" s="8"/>
      <c r="Q19" s="7" t="s">
        <v>66</v>
      </c>
      <c r="R19" s="8">
        <v>250</v>
      </c>
      <c r="U19" s="167">
        <v>87</v>
      </c>
    </row>
    <row r="20" spans="1:21" x14ac:dyDescent="0.35">
      <c r="A20" s="28"/>
      <c r="B20" s="413"/>
      <c r="C20" s="8"/>
      <c r="D20" s="8"/>
      <c r="E20" s="8"/>
      <c r="F20" s="8"/>
      <c r="G20" s="8"/>
      <c r="H20" s="8"/>
      <c r="I20" s="7"/>
      <c r="J20" s="7"/>
      <c r="K20" s="7"/>
      <c r="L20" s="8"/>
      <c r="M20" s="8"/>
      <c r="N20" s="8"/>
      <c r="O20" s="8"/>
      <c r="P20" s="8"/>
      <c r="Q20" s="7"/>
      <c r="R20" s="8"/>
    </row>
    <row r="21" spans="1:21" x14ac:dyDescent="0.35">
      <c r="A21" s="28"/>
      <c r="B21" s="413"/>
      <c r="C21" s="8"/>
      <c r="D21" s="8"/>
      <c r="E21" s="8"/>
      <c r="F21" s="8"/>
      <c r="G21" s="8"/>
      <c r="H21" s="8"/>
      <c r="I21" s="7"/>
      <c r="J21" s="7"/>
      <c r="K21" s="7"/>
      <c r="L21" s="8"/>
      <c r="M21" s="8"/>
      <c r="N21" s="8"/>
      <c r="O21" s="8"/>
      <c r="P21" s="8"/>
      <c r="Q21" s="7"/>
      <c r="R21" s="8"/>
    </row>
    <row r="22" spans="1:21" x14ac:dyDescent="0.35">
      <c r="A22" s="28"/>
      <c r="B22" s="413"/>
      <c r="C22" s="8">
        <f>C3*1.25</f>
        <v>0</v>
      </c>
      <c r="D22" s="8">
        <v>15</v>
      </c>
      <c r="E22" s="8">
        <v>1</v>
      </c>
      <c r="F22" s="8"/>
      <c r="G22" s="8">
        <f>G3*1.25</f>
        <v>562.5</v>
      </c>
      <c r="H22" s="8">
        <v>50</v>
      </c>
      <c r="I22" s="7" t="s">
        <v>84</v>
      </c>
      <c r="J22" s="7"/>
      <c r="K22" s="7"/>
      <c r="L22" s="8">
        <f>L3*1.25</f>
        <v>0</v>
      </c>
      <c r="M22" s="8">
        <f>M3*1.25</f>
        <v>250</v>
      </c>
      <c r="N22" s="8">
        <f>N3*1.25</f>
        <v>56.25</v>
      </c>
      <c r="O22" s="8">
        <f>O3*1.25</f>
        <v>562.5</v>
      </c>
      <c r="P22" s="8">
        <f>P3*1.25</f>
        <v>281.25</v>
      </c>
      <c r="Q22" s="7" t="s">
        <v>81</v>
      </c>
      <c r="R22" s="8">
        <f>R3*0.25</f>
        <v>2.5</v>
      </c>
    </row>
    <row r="23" spans="1:21" x14ac:dyDescent="0.35">
      <c r="A23" s="28"/>
      <c r="B23" s="413"/>
      <c r="C23" s="8">
        <f t="shared" ref="C23:C38" si="0">C4*1.25</f>
        <v>0</v>
      </c>
      <c r="D23" s="8">
        <v>15</v>
      </c>
      <c r="E23" s="8">
        <v>1</v>
      </c>
      <c r="F23" s="8"/>
      <c r="G23" s="8">
        <f t="shared" ref="G23:G38" si="1">G4*1.25</f>
        <v>0</v>
      </c>
      <c r="H23" s="8">
        <v>50</v>
      </c>
      <c r="I23" s="7" t="s">
        <v>83</v>
      </c>
      <c r="J23" s="7"/>
      <c r="K23" s="7"/>
      <c r="L23" s="8">
        <f t="shared" ref="L23:M38" si="2">L4*1.25</f>
        <v>0</v>
      </c>
      <c r="M23" s="8">
        <f t="shared" si="2"/>
        <v>250</v>
      </c>
      <c r="N23" s="8">
        <f t="shared" ref="N23:N38" si="3">N4*1.25</f>
        <v>0</v>
      </c>
      <c r="O23" s="8">
        <f t="shared" ref="O23:O38" si="4">O4*1.25</f>
        <v>0</v>
      </c>
      <c r="P23" s="8">
        <f t="shared" ref="P23:P38" si="5">P4*1.25</f>
        <v>0</v>
      </c>
      <c r="Q23" s="7" t="s">
        <v>66</v>
      </c>
      <c r="R23" s="8">
        <f t="shared" ref="R23:R39" si="6">R4*0.25</f>
        <v>2.5</v>
      </c>
    </row>
    <row r="24" spans="1:21" x14ac:dyDescent="0.35">
      <c r="A24" s="28"/>
      <c r="B24" s="413"/>
      <c r="C24" s="8">
        <f t="shared" si="0"/>
        <v>0</v>
      </c>
      <c r="D24" s="8">
        <v>50</v>
      </c>
      <c r="E24" s="8">
        <v>10</v>
      </c>
      <c r="F24" s="8"/>
      <c r="G24" s="8">
        <f t="shared" si="1"/>
        <v>562.5</v>
      </c>
      <c r="H24" s="8">
        <v>50</v>
      </c>
      <c r="I24" s="7" t="s">
        <v>82</v>
      </c>
      <c r="J24" s="7" t="s">
        <v>6176</v>
      </c>
      <c r="K24" s="7"/>
      <c r="L24" s="8">
        <f t="shared" si="2"/>
        <v>0</v>
      </c>
      <c r="M24" s="8">
        <f t="shared" si="2"/>
        <v>440</v>
      </c>
      <c r="N24" s="8">
        <f t="shared" si="3"/>
        <v>56.25</v>
      </c>
      <c r="O24" s="8">
        <f t="shared" si="4"/>
        <v>562.5</v>
      </c>
      <c r="P24" s="8">
        <f t="shared" si="5"/>
        <v>281.25</v>
      </c>
      <c r="Q24" s="7" t="s">
        <v>81</v>
      </c>
      <c r="R24" s="8">
        <f t="shared" si="6"/>
        <v>80</v>
      </c>
    </row>
    <row r="25" spans="1:21" x14ac:dyDescent="0.35">
      <c r="A25" s="28"/>
      <c r="B25" s="413"/>
      <c r="C25" s="8">
        <f t="shared" si="0"/>
        <v>0</v>
      </c>
      <c r="D25" s="8">
        <v>50</v>
      </c>
      <c r="E25" s="8">
        <v>10</v>
      </c>
      <c r="F25" s="8"/>
      <c r="G25" s="8">
        <f t="shared" si="1"/>
        <v>562.5</v>
      </c>
      <c r="H25" s="8">
        <v>50</v>
      </c>
      <c r="I25" s="7" t="s">
        <v>6371</v>
      </c>
      <c r="J25" s="7"/>
      <c r="K25" s="7"/>
      <c r="L25" s="8">
        <f t="shared" si="2"/>
        <v>0</v>
      </c>
      <c r="M25" s="8">
        <f t="shared" si="2"/>
        <v>440</v>
      </c>
      <c r="N25" s="8">
        <f t="shared" si="3"/>
        <v>56.25</v>
      </c>
      <c r="O25" s="8">
        <f t="shared" si="4"/>
        <v>562.5</v>
      </c>
      <c r="P25" s="8">
        <f t="shared" si="5"/>
        <v>281.25</v>
      </c>
      <c r="Q25" s="7" t="s">
        <v>73</v>
      </c>
      <c r="R25" s="8">
        <f t="shared" si="6"/>
        <v>80</v>
      </c>
    </row>
    <row r="26" spans="1:21" x14ac:dyDescent="0.35">
      <c r="A26" s="28"/>
      <c r="B26" s="413"/>
      <c r="C26" s="8">
        <f t="shared" si="0"/>
        <v>0</v>
      </c>
      <c r="D26" s="8">
        <v>50</v>
      </c>
      <c r="E26" s="8">
        <v>10</v>
      </c>
      <c r="F26" s="8"/>
      <c r="G26" s="8">
        <f t="shared" si="1"/>
        <v>562.5</v>
      </c>
      <c r="H26" s="8">
        <v>50</v>
      </c>
      <c r="I26" s="7" t="s">
        <v>6178</v>
      </c>
      <c r="J26" s="7" t="s">
        <v>6176</v>
      </c>
      <c r="K26" s="7"/>
      <c r="L26" s="8">
        <f t="shared" si="2"/>
        <v>0</v>
      </c>
      <c r="M26" s="8">
        <f t="shared" si="2"/>
        <v>440</v>
      </c>
      <c r="N26" s="8">
        <f t="shared" si="3"/>
        <v>56.25</v>
      </c>
      <c r="O26" s="8">
        <f t="shared" si="4"/>
        <v>562.5</v>
      </c>
      <c r="P26" s="8">
        <f t="shared" si="5"/>
        <v>281.25</v>
      </c>
      <c r="Q26" s="7" t="s">
        <v>81</v>
      </c>
      <c r="R26" s="8">
        <f t="shared" si="6"/>
        <v>80</v>
      </c>
    </row>
    <row r="27" spans="1:21" x14ac:dyDescent="0.35">
      <c r="A27" s="28"/>
      <c r="B27" s="413"/>
      <c r="C27" s="8">
        <f t="shared" si="0"/>
        <v>0</v>
      </c>
      <c r="D27" s="8">
        <v>75</v>
      </c>
      <c r="E27" s="8">
        <v>75</v>
      </c>
      <c r="F27" s="8">
        <v>1</v>
      </c>
      <c r="G27" s="8">
        <f t="shared" si="1"/>
        <v>0</v>
      </c>
      <c r="H27" s="8">
        <v>200</v>
      </c>
      <c r="I27" s="7" t="s">
        <v>80</v>
      </c>
      <c r="J27" s="7" t="s">
        <v>78</v>
      </c>
      <c r="K27" s="7"/>
      <c r="L27" s="8">
        <f t="shared" si="2"/>
        <v>625</v>
      </c>
      <c r="M27" s="8">
        <f t="shared" si="2"/>
        <v>240</v>
      </c>
      <c r="N27" s="8">
        <f t="shared" si="3"/>
        <v>0</v>
      </c>
      <c r="O27" s="8">
        <f t="shared" si="4"/>
        <v>0</v>
      </c>
      <c r="P27" s="8">
        <f t="shared" si="5"/>
        <v>0</v>
      </c>
      <c r="Q27" s="7" t="s">
        <v>79</v>
      </c>
      <c r="R27" s="8">
        <f t="shared" si="6"/>
        <v>105</v>
      </c>
    </row>
    <row r="28" spans="1:21" x14ac:dyDescent="0.35">
      <c r="A28" s="28"/>
      <c r="B28" s="413"/>
      <c r="C28" s="8">
        <f t="shared" si="0"/>
        <v>0</v>
      </c>
      <c r="D28" s="8">
        <v>67.5</v>
      </c>
      <c r="E28" s="8">
        <v>150</v>
      </c>
      <c r="F28" s="8">
        <v>1</v>
      </c>
      <c r="G28" s="8">
        <f t="shared" si="1"/>
        <v>0</v>
      </c>
      <c r="H28" s="8">
        <v>220</v>
      </c>
      <c r="I28" s="7" t="s">
        <v>6102</v>
      </c>
      <c r="J28" s="7" t="s">
        <v>6061</v>
      </c>
      <c r="K28" s="7"/>
      <c r="L28" s="8">
        <f t="shared" si="2"/>
        <v>875</v>
      </c>
      <c r="M28" s="8">
        <f t="shared" si="2"/>
        <v>265</v>
      </c>
      <c r="N28" s="8">
        <f t="shared" si="3"/>
        <v>0</v>
      </c>
      <c r="O28" s="8">
        <f t="shared" si="4"/>
        <v>0</v>
      </c>
      <c r="P28" s="8">
        <f t="shared" si="5"/>
        <v>0</v>
      </c>
      <c r="Q28" s="7" t="s">
        <v>79</v>
      </c>
      <c r="R28" s="8">
        <f t="shared" si="6"/>
        <v>90</v>
      </c>
    </row>
    <row r="29" spans="1:21" x14ac:dyDescent="0.35">
      <c r="A29" s="28"/>
      <c r="B29" s="413"/>
      <c r="C29" s="8">
        <f t="shared" si="0"/>
        <v>31.25</v>
      </c>
      <c r="D29" s="8">
        <v>100</v>
      </c>
      <c r="E29" s="8">
        <v>100</v>
      </c>
      <c r="F29" s="8">
        <v>1</v>
      </c>
      <c r="G29" s="8">
        <f t="shared" si="1"/>
        <v>312.5</v>
      </c>
      <c r="H29" s="8">
        <v>275</v>
      </c>
      <c r="I29" s="7" t="s">
        <v>713</v>
      </c>
      <c r="J29" s="7" t="s">
        <v>831</v>
      </c>
      <c r="K29" s="7"/>
      <c r="L29" s="8">
        <f t="shared" si="2"/>
        <v>0</v>
      </c>
      <c r="M29" s="8">
        <f t="shared" si="2"/>
        <v>800</v>
      </c>
      <c r="N29" s="8">
        <f t="shared" si="3"/>
        <v>0</v>
      </c>
      <c r="O29" s="8">
        <f t="shared" si="4"/>
        <v>6.25</v>
      </c>
      <c r="P29" s="8">
        <f t="shared" si="5"/>
        <v>12.5</v>
      </c>
      <c r="Q29" s="7" t="s">
        <v>70</v>
      </c>
      <c r="R29" s="8">
        <f t="shared" si="6"/>
        <v>87.5</v>
      </c>
    </row>
    <row r="30" spans="1:21" x14ac:dyDescent="0.35">
      <c r="A30" s="28"/>
      <c r="B30" s="413"/>
      <c r="C30" s="8">
        <f t="shared" si="0"/>
        <v>0</v>
      </c>
      <c r="D30" s="8">
        <v>150</v>
      </c>
      <c r="E30" s="8">
        <v>150</v>
      </c>
      <c r="F30" s="8">
        <v>1</v>
      </c>
      <c r="G30" s="8">
        <f t="shared" si="1"/>
        <v>0</v>
      </c>
      <c r="H30" s="8">
        <v>300</v>
      </c>
      <c r="I30" s="7" t="s">
        <v>85</v>
      </c>
      <c r="J30" s="7" t="s">
        <v>86</v>
      </c>
      <c r="K30" s="7"/>
      <c r="L30" s="8">
        <f t="shared" si="2"/>
        <v>0</v>
      </c>
      <c r="M30" s="8">
        <f t="shared" si="2"/>
        <v>375</v>
      </c>
      <c r="N30" s="8">
        <f t="shared" si="3"/>
        <v>0</v>
      </c>
      <c r="O30" s="8">
        <f t="shared" si="4"/>
        <v>0</v>
      </c>
      <c r="P30" s="8">
        <f t="shared" si="5"/>
        <v>0</v>
      </c>
      <c r="Q30" s="7" t="s">
        <v>87</v>
      </c>
      <c r="R30" s="8">
        <f t="shared" si="6"/>
        <v>75</v>
      </c>
    </row>
    <row r="31" spans="1:21" x14ac:dyDescent="0.35">
      <c r="A31" s="28"/>
      <c r="B31" s="413"/>
      <c r="C31" s="8">
        <f t="shared" si="0"/>
        <v>250</v>
      </c>
      <c r="D31" s="8">
        <v>125</v>
      </c>
      <c r="E31" s="8">
        <v>300</v>
      </c>
      <c r="F31" s="8">
        <v>1</v>
      </c>
      <c r="G31" s="8">
        <f t="shared" si="1"/>
        <v>1250</v>
      </c>
      <c r="H31" s="8">
        <v>100</v>
      </c>
      <c r="I31" s="7" t="s">
        <v>71</v>
      </c>
      <c r="J31" s="7" t="s">
        <v>69</v>
      </c>
      <c r="K31" s="7"/>
      <c r="L31" s="8">
        <f t="shared" si="2"/>
        <v>0</v>
      </c>
      <c r="M31" s="8">
        <f t="shared" si="2"/>
        <v>1600</v>
      </c>
      <c r="N31" s="8">
        <f t="shared" si="3"/>
        <v>0</v>
      </c>
      <c r="O31" s="8">
        <f t="shared" si="4"/>
        <v>250</v>
      </c>
      <c r="P31" s="8">
        <f t="shared" si="5"/>
        <v>125</v>
      </c>
      <c r="Q31" s="7" t="s">
        <v>70</v>
      </c>
      <c r="R31" s="8">
        <f t="shared" si="6"/>
        <v>22.5</v>
      </c>
    </row>
    <row r="32" spans="1:21" x14ac:dyDescent="0.35">
      <c r="C32" s="8">
        <f t="shared" si="0"/>
        <v>0</v>
      </c>
      <c r="G32" s="8">
        <f t="shared" si="1"/>
        <v>0</v>
      </c>
      <c r="I32" t="s">
        <v>64</v>
      </c>
      <c r="J32" t="s">
        <v>65</v>
      </c>
      <c r="L32" s="8">
        <f t="shared" si="2"/>
        <v>0</v>
      </c>
      <c r="M32" s="8">
        <f t="shared" si="2"/>
        <v>0</v>
      </c>
      <c r="N32" s="8">
        <f t="shared" si="3"/>
        <v>0</v>
      </c>
      <c r="O32" s="8">
        <f t="shared" si="4"/>
        <v>0</v>
      </c>
      <c r="P32" s="8">
        <f t="shared" si="5"/>
        <v>0</v>
      </c>
      <c r="Q32" t="s">
        <v>66</v>
      </c>
      <c r="R32" s="8">
        <f t="shared" si="6"/>
        <v>0</v>
      </c>
    </row>
    <row r="33" spans="2:18" x14ac:dyDescent="0.35">
      <c r="C33" s="8">
        <f t="shared" si="0"/>
        <v>0</v>
      </c>
      <c r="D33">
        <v>100</v>
      </c>
      <c r="E33">
        <v>185</v>
      </c>
      <c r="F33">
        <v>1</v>
      </c>
      <c r="G33" s="8">
        <f t="shared" si="1"/>
        <v>0</v>
      </c>
      <c r="H33">
        <v>125</v>
      </c>
      <c r="I33" t="s">
        <v>77</v>
      </c>
      <c r="J33" t="s">
        <v>75</v>
      </c>
      <c r="L33" s="8">
        <f t="shared" si="2"/>
        <v>125</v>
      </c>
      <c r="M33" s="8">
        <f t="shared" si="2"/>
        <v>480</v>
      </c>
      <c r="N33" s="8">
        <f t="shared" si="3"/>
        <v>0</v>
      </c>
      <c r="O33" s="8">
        <f t="shared" si="4"/>
        <v>0</v>
      </c>
      <c r="P33" s="8">
        <f t="shared" si="5"/>
        <v>0</v>
      </c>
      <c r="Q33" t="s">
        <v>76</v>
      </c>
      <c r="R33" s="8">
        <f t="shared" si="6"/>
        <v>52.5</v>
      </c>
    </row>
    <row r="34" spans="2:18" x14ac:dyDescent="0.35">
      <c r="C34" s="8">
        <f t="shared" si="0"/>
        <v>0</v>
      </c>
      <c r="D34">
        <v>90</v>
      </c>
      <c r="E34">
        <v>280</v>
      </c>
      <c r="F34">
        <v>1</v>
      </c>
      <c r="G34" s="8">
        <f t="shared" si="1"/>
        <v>0</v>
      </c>
      <c r="H34">
        <v>140</v>
      </c>
      <c r="I34" t="s">
        <v>6103</v>
      </c>
      <c r="J34" t="s">
        <v>6062</v>
      </c>
      <c r="L34" s="8">
        <f t="shared" si="2"/>
        <v>187.5</v>
      </c>
      <c r="M34" s="8">
        <f t="shared" si="2"/>
        <v>505</v>
      </c>
      <c r="N34" s="8">
        <f t="shared" si="3"/>
        <v>0</v>
      </c>
      <c r="O34" s="8">
        <f t="shared" si="4"/>
        <v>0</v>
      </c>
      <c r="P34" s="8">
        <f t="shared" si="5"/>
        <v>0</v>
      </c>
      <c r="Q34" t="s">
        <v>76</v>
      </c>
      <c r="R34" s="8">
        <f t="shared" si="6"/>
        <v>42.5</v>
      </c>
    </row>
    <row r="35" spans="2:18" x14ac:dyDescent="0.35">
      <c r="C35" s="8">
        <f t="shared" si="0"/>
        <v>0</v>
      </c>
      <c r="D35">
        <v>125</v>
      </c>
      <c r="E35">
        <v>125</v>
      </c>
      <c r="F35">
        <v>1</v>
      </c>
      <c r="G35" s="8">
        <f t="shared" si="1"/>
        <v>0</v>
      </c>
      <c r="H35">
        <v>350</v>
      </c>
      <c r="I35" t="s">
        <v>74</v>
      </c>
      <c r="J35" t="s">
        <v>72</v>
      </c>
      <c r="L35" s="8">
        <f t="shared" si="2"/>
        <v>0</v>
      </c>
      <c r="M35" s="8">
        <f t="shared" si="2"/>
        <v>176.25</v>
      </c>
      <c r="N35" s="8">
        <f t="shared" si="3"/>
        <v>56.25</v>
      </c>
      <c r="O35" s="8">
        <f t="shared" si="4"/>
        <v>0</v>
      </c>
      <c r="P35" s="8">
        <f t="shared" si="5"/>
        <v>0</v>
      </c>
      <c r="Q35" t="s">
        <v>73</v>
      </c>
      <c r="R35" s="8">
        <f t="shared" si="6"/>
        <v>85</v>
      </c>
    </row>
    <row r="36" spans="2:18" x14ac:dyDescent="0.35">
      <c r="C36" s="8">
        <f t="shared" si="0"/>
        <v>0</v>
      </c>
      <c r="D36">
        <v>112.5</v>
      </c>
      <c r="E36">
        <v>210</v>
      </c>
      <c r="F36">
        <v>1</v>
      </c>
      <c r="G36" s="8">
        <f t="shared" si="1"/>
        <v>0</v>
      </c>
      <c r="H36">
        <v>370</v>
      </c>
      <c r="I36" t="s">
        <v>6104</v>
      </c>
      <c r="J36" t="s">
        <v>6063</v>
      </c>
      <c r="L36" s="8">
        <f t="shared" si="2"/>
        <v>0</v>
      </c>
      <c r="M36" s="8">
        <f t="shared" si="2"/>
        <v>201.25</v>
      </c>
      <c r="N36" s="8">
        <f t="shared" si="3"/>
        <v>56.25</v>
      </c>
      <c r="O36" s="8">
        <f t="shared" si="4"/>
        <v>0</v>
      </c>
      <c r="P36" s="8">
        <f t="shared" si="5"/>
        <v>0</v>
      </c>
      <c r="Q36" t="s">
        <v>73</v>
      </c>
      <c r="R36" s="8">
        <f t="shared" si="6"/>
        <v>65</v>
      </c>
    </row>
    <row r="37" spans="2:18" x14ac:dyDescent="0.35">
      <c r="C37" s="8">
        <f t="shared" si="0"/>
        <v>0</v>
      </c>
      <c r="D37">
        <v>10</v>
      </c>
      <c r="E37">
        <v>50</v>
      </c>
      <c r="F37">
        <v>1</v>
      </c>
      <c r="G37" s="8">
        <f t="shared" si="1"/>
        <v>0</v>
      </c>
      <c r="H37">
        <v>120</v>
      </c>
      <c r="I37" t="s">
        <v>68</v>
      </c>
      <c r="J37" t="s">
        <v>67</v>
      </c>
      <c r="L37" s="8">
        <f t="shared" si="2"/>
        <v>437.5</v>
      </c>
      <c r="M37" s="8">
        <f t="shared" si="2"/>
        <v>368.75</v>
      </c>
      <c r="N37" s="8">
        <f t="shared" si="3"/>
        <v>0</v>
      </c>
      <c r="O37" s="8">
        <f t="shared" si="4"/>
        <v>0</v>
      </c>
      <c r="P37" s="8">
        <f t="shared" si="5"/>
        <v>0</v>
      </c>
      <c r="Q37" t="s">
        <v>66</v>
      </c>
      <c r="R37" s="8">
        <f t="shared" si="6"/>
        <v>80</v>
      </c>
    </row>
    <row r="38" spans="2:18" x14ac:dyDescent="0.35">
      <c r="C38" s="8">
        <f t="shared" si="0"/>
        <v>0</v>
      </c>
      <c r="D38">
        <v>10</v>
      </c>
      <c r="E38">
        <v>175</v>
      </c>
      <c r="F38">
        <v>1</v>
      </c>
      <c r="G38" s="8">
        <f t="shared" si="1"/>
        <v>0</v>
      </c>
      <c r="H38">
        <v>125</v>
      </c>
      <c r="I38" t="s">
        <v>6106</v>
      </c>
      <c r="J38" t="s">
        <v>6064</v>
      </c>
      <c r="L38" s="8">
        <f t="shared" si="2"/>
        <v>625</v>
      </c>
      <c r="M38" s="8">
        <f t="shared" si="2"/>
        <v>393.75</v>
      </c>
      <c r="N38" s="8">
        <f t="shared" si="3"/>
        <v>0</v>
      </c>
      <c r="O38" s="8">
        <f t="shared" si="4"/>
        <v>0</v>
      </c>
      <c r="P38" s="8">
        <f t="shared" si="5"/>
        <v>0</v>
      </c>
      <c r="Q38" t="s">
        <v>66</v>
      </c>
      <c r="R38" s="8">
        <f t="shared" si="6"/>
        <v>62.5</v>
      </c>
    </row>
    <row r="39" spans="2:18" x14ac:dyDescent="0.35">
      <c r="R39" s="8">
        <f t="shared" si="6"/>
        <v>0</v>
      </c>
    </row>
    <row r="40" spans="2:18" x14ac:dyDescent="0.35">
      <c r="R40" s="8">
        <f>R21*0.25</f>
        <v>0</v>
      </c>
    </row>
    <row r="46" spans="2:18" x14ac:dyDescent="0.35">
      <c r="B46" s="56" t="s">
        <v>7770</v>
      </c>
      <c r="C46" s="71"/>
      <c r="D46" s="71">
        <v>50</v>
      </c>
      <c r="E46" s="71">
        <v>10</v>
      </c>
      <c r="F46" s="71"/>
      <c r="G46" s="71">
        <v>450</v>
      </c>
      <c r="H46" s="46">
        <v>50</v>
      </c>
      <c r="I46" s="180" t="s">
        <v>82</v>
      </c>
      <c r="J46" s="94" t="s">
        <v>6176</v>
      </c>
      <c r="K46" s="180" t="s">
        <v>829</v>
      </c>
      <c r="L46" s="71"/>
      <c r="M46" s="46">
        <v>352</v>
      </c>
      <c r="N46" s="71">
        <v>45</v>
      </c>
      <c r="O46" s="71">
        <v>450</v>
      </c>
      <c r="P46" s="71">
        <v>225</v>
      </c>
      <c r="Q46" s="180" t="s">
        <v>81</v>
      </c>
      <c r="R46" s="46">
        <v>320</v>
      </c>
    </row>
    <row r="47" spans="2:18" x14ac:dyDescent="0.35">
      <c r="B47" s="57" t="s">
        <v>7772</v>
      </c>
      <c r="C47" s="70"/>
      <c r="D47" s="70">
        <v>50</v>
      </c>
      <c r="E47" s="70">
        <v>10</v>
      </c>
      <c r="F47" s="70"/>
      <c r="G47" s="70">
        <v>450</v>
      </c>
      <c r="H47" s="46">
        <v>50</v>
      </c>
      <c r="I47" s="390" t="s">
        <v>82</v>
      </c>
      <c r="J47" s="92" t="s">
        <v>6176</v>
      </c>
      <c r="K47" s="390" t="s">
        <v>829</v>
      </c>
      <c r="L47" s="70"/>
      <c r="M47" s="46">
        <v>352</v>
      </c>
      <c r="N47" s="70">
        <v>45</v>
      </c>
      <c r="O47" s="70">
        <v>450</v>
      </c>
      <c r="P47" s="70">
        <v>225</v>
      </c>
      <c r="Q47" s="390" t="s">
        <v>81</v>
      </c>
      <c r="R47" s="46">
        <v>320</v>
      </c>
    </row>
    <row r="48" spans="2:18" x14ac:dyDescent="0.35">
      <c r="B48" s="56" t="s">
        <v>7766</v>
      </c>
      <c r="C48" s="71"/>
      <c r="D48" s="71">
        <v>75</v>
      </c>
      <c r="E48" s="71">
        <v>75</v>
      </c>
      <c r="F48" s="71">
        <v>1</v>
      </c>
      <c r="G48" s="71"/>
      <c r="H48" s="47">
        <v>200</v>
      </c>
      <c r="I48" s="180" t="s">
        <v>80</v>
      </c>
      <c r="J48" s="180" t="s">
        <v>78</v>
      </c>
      <c r="K48" s="180" t="s">
        <v>830</v>
      </c>
      <c r="L48" s="71">
        <v>500</v>
      </c>
      <c r="M48" s="47">
        <v>192</v>
      </c>
      <c r="N48" s="71"/>
      <c r="O48" s="71"/>
      <c r="P48" s="71"/>
      <c r="Q48" s="180" t="s">
        <v>79</v>
      </c>
      <c r="R48" s="47">
        <v>420</v>
      </c>
    </row>
    <row r="49" spans="2:18" x14ac:dyDescent="0.35">
      <c r="B49" s="57" t="s">
        <v>7768</v>
      </c>
      <c r="C49" s="70"/>
      <c r="D49" s="70">
        <v>75</v>
      </c>
      <c r="E49" s="70">
        <v>75</v>
      </c>
      <c r="F49" s="70">
        <v>1</v>
      </c>
      <c r="G49" s="70"/>
      <c r="H49" s="412">
        <v>200</v>
      </c>
      <c r="I49" s="390" t="s">
        <v>80</v>
      </c>
      <c r="J49" s="390" t="s">
        <v>78</v>
      </c>
      <c r="K49" s="390" t="s">
        <v>830</v>
      </c>
      <c r="L49" s="70">
        <v>500</v>
      </c>
      <c r="M49" s="412">
        <v>192</v>
      </c>
      <c r="N49" s="70"/>
      <c r="O49" s="70"/>
      <c r="P49" s="70"/>
      <c r="Q49" s="390" t="s">
        <v>79</v>
      </c>
      <c r="R49" s="412">
        <v>420</v>
      </c>
    </row>
    <row r="50" spans="2:18" x14ac:dyDescent="0.35">
      <c r="B50" s="56" t="s">
        <v>7761</v>
      </c>
      <c r="C50" s="71">
        <v>200</v>
      </c>
      <c r="D50" s="71">
        <v>125</v>
      </c>
      <c r="E50" s="71">
        <v>300</v>
      </c>
      <c r="F50" s="71">
        <v>1</v>
      </c>
      <c r="G50" s="71">
        <v>1000</v>
      </c>
      <c r="H50" s="71">
        <v>100</v>
      </c>
      <c r="I50" s="180" t="s">
        <v>71</v>
      </c>
      <c r="J50" s="180" t="s">
        <v>69</v>
      </c>
      <c r="K50" s="180" t="s">
        <v>832</v>
      </c>
      <c r="L50" s="71"/>
      <c r="M50" s="71">
        <v>1280</v>
      </c>
      <c r="N50" s="71"/>
      <c r="O50" s="71">
        <v>200</v>
      </c>
      <c r="P50" s="71">
        <v>100</v>
      </c>
      <c r="Q50" s="180" t="s">
        <v>70</v>
      </c>
      <c r="R50" s="71">
        <v>90</v>
      </c>
    </row>
    <row r="51" spans="2:18" x14ac:dyDescent="0.35">
      <c r="B51" s="57" t="s">
        <v>7763</v>
      </c>
      <c r="C51" s="70">
        <v>200</v>
      </c>
      <c r="D51" s="70">
        <v>125</v>
      </c>
      <c r="E51" s="70">
        <v>300</v>
      </c>
      <c r="F51" s="70">
        <v>1</v>
      </c>
      <c r="G51" s="70">
        <v>1000</v>
      </c>
      <c r="H51" s="70">
        <v>100</v>
      </c>
      <c r="I51" s="390" t="s">
        <v>71</v>
      </c>
      <c r="J51" s="390" t="s">
        <v>69</v>
      </c>
      <c r="K51" s="390" t="s">
        <v>832</v>
      </c>
      <c r="L51" s="70"/>
      <c r="M51" s="70">
        <v>1280</v>
      </c>
      <c r="N51" s="70"/>
      <c r="O51" s="70">
        <v>200</v>
      </c>
      <c r="P51" s="70">
        <v>100</v>
      </c>
      <c r="Q51" s="390" t="s">
        <v>70</v>
      </c>
      <c r="R51" s="70">
        <v>90</v>
      </c>
    </row>
    <row r="52" spans="2:18" x14ac:dyDescent="0.35">
      <c r="B52" s="56" t="s">
        <v>7756</v>
      </c>
      <c r="C52" s="71"/>
      <c r="D52" s="71">
        <v>100</v>
      </c>
      <c r="E52" s="71">
        <v>185</v>
      </c>
      <c r="F52" s="71">
        <v>1</v>
      </c>
      <c r="G52" s="71"/>
      <c r="H52" s="71">
        <v>125</v>
      </c>
      <c r="I52" s="180" t="s">
        <v>77</v>
      </c>
      <c r="J52" s="180" t="s">
        <v>75</v>
      </c>
      <c r="K52" s="180" t="s">
        <v>76</v>
      </c>
      <c r="L52" s="71">
        <v>100</v>
      </c>
      <c r="M52" s="71">
        <v>384</v>
      </c>
      <c r="N52" s="71"/>
      <c r="O52" s="71"/>
      <c r="P52" s="71"/>
      <c r="Q52" s="180" t="s">
        <v>76</v>
      </c>
      <c r="R52" s="71">
        <v>210</v>
      </c>
    </row>
    <row r="53" spans="2:18" x14ac:dyDescent="0.35">
      <c r="B53" s="57" t="s">
        <v>7758</v>
      </c>
      <c r="C53" s="70"/>
      <c r="D53" s="70">
        <v>100</v>
      </c>
      <c r="E53" s="70">
        <v>185</v>
      </c>
      <c r="F53" s="70">
        <v>1</v>
      </c>
      <c r="G53" s="70"/>
      <c r="H53" s="70">
        <v>125</v>
      </c>
      <c r="I53" s="390" t="s">
        <v>77</v>
      </c>
      <c r="J53" s="390" t="s">
        <v>75</v>
      </c>
      <c r="K53" s="390" t="s">
        <v>76</v>
      </c>
      <c r="L53" s="70">
        <v>100</v>
      </c>
      <c r="M53" s="70">
        <v>384</v>
      </c>
      <c r="N53" s="70"/>
      <c r="O53" s="70"/>
      <c r="P53" s="70"/>
      <c r="Q53" s="390" t="s">
        <v>76</v>
      </c>
      <c r="R53" s="70">
        <v>210</v>
      </c>
    </row>
    <row r="54" spans="2:18" x14ac:dyDescent="0.35">
      <c r="B54" s="56" t="s">
        <v>7751</v>
      </c>
      <c r="C54" s="71"/>
      <c r="D54" s="71">
        <v>125</v>
      </c>
      <c r="E54" s="71">
        <v>125</v>
      </c>
      <c r="F54" s="71">
        <v>1</v>
      </c>
      <c r="G54" s="71"/>
      <c r="H54" s="71">
        <v>350</v>
      </c>
      <c r="I54" s="180" t="s">
        <v>74</v>
      </c>
      <c r="J54" s="180" t="s">
        <v>72</v>
      </c>
      <c r="K54" s="180" t="s">
        <v>833</v>
      </c>
      <c r="L54" s="71"/>
      <c r="M54" s="71">
        <v>141</v>
      </c>
      <c r="N54" s="71">
        <v>45</v>
      </c>
      <c r="O54" s="71"/>
      <c r="P54" s="71"/>
      <c r="Q54" s="180" t="s">
        <v>73</v>
      </c>
      <c r="R54" s="71">
        <v>340</v>
      </c>
    </row>
    <row r="55" spans="2:18" x14ac:dyDescent="0.35">
      <c r="B55" s="57" t="s">
        <v>7753</v>
      </c>
      <c r="C55" s="70"/>
      <c r="D55" s="70">
        <v>125</v>
      </c>
      <c r="E55" s="70">
        <v>125</v>
      </c>
      <c r="F55" s="70">
        <v>1</v>
      </c>
      <c r="G55" s="70"/>
      <c r="H55" s="70">
        <v>350</v>
      </c>
      <c r="I55" s="390" t="s">
        <v>74</v>
      </c>
      <c r="J55" s="390" t="s">
        <v>72</v>
      </c>
      <c r="K55" s="390" t="s">
        <v>833</v>
      </c>
      <c r="L55" s="70"/>
      <c r="M55" s="70">
        <v>141</v>
      </c>
      <c r="N55" s="70">
        <v>45</v>
      </c>
      <c r="O55" s="70"/>
      <c r="P55" s="70"/>
      <c r="Q55" s="390" t="s">
        <v>73</v>
      </c>
      <c r="R55" s="70">
        <v>340</v>
      </c>
    </row>
    <row r="56" spans="2:18" x14ac:dyDescent="0.35">
      <c r="B56" s="56" t="s">
        <v>7746</v>
      </c>
      <c r="C56" s="71"/>
      <c r="D56" s="71">
        <v>10</v>
      </c>
      <c r="E56" s="71">
        <v>50</v>
      </c>
      <c r="F56" s="71">
        <v>1</v>
      </c>
      <c r="G56" s="71"/>
      <c r="H56" s="71">
        <v>120</v>
      </c>
      <c r="I56" s="180" t="s">
        <v>68</v>
      </c>
      <c r="J56" s="180" t="s">
        <v>67</v>
      </c>
      <c r="K56" s="180" t="s">
        <v>834</v>
      </c>
      <c r="L56" s="71">
        <v>350</v>
      </c>
      <c r="M56" s="71">
        <v>295</v>
      </c>
      <c r="N56" s="71"/>
      <c r="O56" s="71"/>
      <c r="P56" s="71"/>
      <c r="Q56" s="180" t="s">
        <v>66</v>
      </c>
      <c r="R56" s="71">
        <v>320</v>
      </c>
    </row>
    <row r="57" spans="2:18" x14ac:dyDescent="0.35">
      <c r="B57" s="57" t="s">
        <v>7748</v>
      </c>
      <c r="C57" s="70"/>
      <c r="D57" s="70">
        <v>10</v>
      </c>
      <c r="E57" s="70">
        <v>50</v>
      </c>
      <c r="F57" s="70">
        <v>1</v>
      </c>
      <c r="G57" s="70"/>
      <c r="H57" s="70">
        <v>120</v>
      </c>
      <c r="I57" s="390" t="s">
        <v>68</v>
      </c>
      <c r="J57" s="390" t="s">
        <v>67</v>
      </c>
      <c r="K57" s="390" t="s">
        <v>834</v>
      </c>
      <c r="L57" s="70">
        <v>350</v>
      </c>
      <c r="M57" s="70">
        <v>295</v>
      </c>
      <c r="N57" s="70"/>
      <c r="O57" s="70"/>
      <c r="P57" s="70"/>
      <c r="Q57" s="390" t="s">
        <v>66</v>
      </c>
      <c r="R57" s="70">
        <v>320</v>
      </c>
    </row>
  </sheetData>
  <mergeCells count="1">
    <mergeCell ref="A1:B1"/>
  </mergeCells>
  <conditionalFormatting sqref="A3:R4 B8:R19 A5:I5 K5:R5 B7:I7 K7:R7 A6:A31">
    <cfRule type="expression" dxfId="3566" priority="132">
      <formula>ISBLANK(A3)</formula>
    </cfRule>
  </conditionalFormatting>
  <conditionalFormatting sqref="J7">
    <cfRule type="expression" dxfId="3565" priority="109">
      <formula>ISBLANK(J7)</formula>
    </cfRule>
  </conditionalFormatting>
  <conditionalFormatting sqref="B6:I6 K6:P6 R6">
    <cfRule type="expression" dxfId="3564" priority="103">
      <formula>ISBLANK(B6)</formula>
    </cfRule>
  </conditionalFormatting>
  <conditionalFormatting sqref="J6">
    <cfRule type="expression" dxfId="3563" priority="102">
      <formula>ISBLANK(J6)</formula>
    </cfRule>
  </conditionalFormatting>
  <conditionalFormatting sqref="Q6">
    <cfRule type="expression" dxfId="3562" priority="101">
      <formula>ISBLANK(Q6)</formula>
    </cfRule>
  </conditionalFormatting>
  <conditionalFormatting sqref="J5">
    <cfRule type="expression" dxfId="3561" priority="88">
      <formula>ISBLANK(J5)</formula>
    </cfRule>
  </conditionalFormatting>
  <conditionalFormatting sqref="B46:B57">
    <cfRule type="duplicateValues" dxfId="3560" priority="87"/>
  </conditionalFormatting>
  <conditionalFormatting sqref="K3:K19">
    <cfRule type="duplicateValues" dxfId="3559" priority="871628"/>
  </conditionalFormatting>
  <conditionalFormatting sqref="B3:B19">
    <cfRule type="duplicateValues" dxfId="3558" priority="871629"/>
  </conditionalFormatting>
  <conditionalFormatting sqref="I3:I19">
    <cfRule type="duplicateValues" dxfId="3557" priority="871630"/>
  </conditionalFormatting>
  <conditionalFormatting sqref="C46:I46 K46:R46">
    <cfRule type="expression" dxfId="3556" priority="86">
      <formula>ISBLANK(C46)</formula>
    </cfRule>
  </conditionalFormatting>
  <conditionalFormatting sqref="J46">
    <cfRule type="expression" dxfId="3555" priority="85">
      <formula>ISBLANK(J46)</formula>
    </cfRule>
  </conditionalFormatting>
  <conditionalFormatting sqref="K46">
    <cfRule type="duplicateValues" dxfId="3554" priority="80"/>
  </conditionalFormatting>
  <conditionalFormatting sqref="I46">
    <cfRule type="duplicateValues" dxfId="3553" priority="79"/>
  </conditionalFormatting>
  <conditionalFormatting sqref="C47:I47 K47:R47">
    <cfRule type="expression" dxfId="3552" priority="78">
      <formula>ISBLANK(C47)</formula>
    </cfRule>
  </conditionalFormatting>
  <conditionalFormatting sqref="J47">
    <cfRule type="expression" dxfId="3551" priority="77">
      <formula>ISBLANK(J47)</formula>
    </cfRule>
  </conditionalFormatting>
  <conditionalFormatting sqref="K47">
    <cfRule type="duplicateValues" dxfId="3550" priority="72"/>
  </conditionalFormatting>
  <conditionalFormatting sqref="I47">
    <cfRule type="duplicateValues" dxfId="3549" priority="71"/>
  </conditionalFormatting>
  <conditionalFormatting sqref="C48:R48">
    <cfRule type="expression" dxfId="3548" priority="70">
      <formula>ISBLANK(C48)</formula>
    </cfRule>
  </conditionalFormatting>
  <conditionalFormatting sqref="K48">
    <cfRule type="duplicateValues" dxfId="3547" priority="65"/>
  </conditionalFormatting>
  <conditionalFormatting sqref="I48">
    <cfRule type="duplicateValues" dxfId="3546" priority="64"/>
  </conditionalFormatting>
  <conditionalFormatting sqref="C49:R49">
    <cfRule type="expression" dxfId="3545" priority="63">
      <formula>ISBLANK(C49)</formula>
    </cfRule>
  </conditionalFormatting>
  <conditionalFormatting sqref="K49">
    <cfRule type="duplicateValues" dxfId="3544" priority="58"/>
  </conditionalFormatting>
  <conditionalFormatting sqref="I49">
    <cfRule type="duplicateValues" dxfId="3543" priority="57"/>
  </conditionalFormatting>
  <conditionalFormatting sqref="C50:R50">
    <cfRule type="expression" dxfId="3542" priority="56">
      <formula>ISBLANK(C50)</formula>
    </cfRule>
  </conditionalFormatting>
  <conditionalFormatting sqref="K50">
    <cfRule type="duplicateValues" dxfId="3541" priority="51"/>
  </conditionalFormatting>
  <conditionalFormatting sqref="I50">
    <cfRule type="duplicateValues" dxfId="3540" priority="50"/>
  </conditionalFormatting>
  <conditionalFormatting sqref="C51:R51">
    <cfRule type="expression" dxfId="3539" priority="49">
      <formula>ISBLANK(C51)</formula>
    </cfRule>
  </conditionalFormatting>
  <conditionalFormatting sqref="K51">
    <cfRule type="duplicateValues" dxfId="3538" priority="44"/>
  </conditionalFormatting>
  <conditionalFormatting sqref="I51">
    <cfRule type="duplicateValues" dxfId="3537" priority="43"/>
  </conditionalFormatting>
  <conditionalFormatting sqref="C52:R52">
    <cfRule type="expression" dxfId="3536" priority="42">
      <formula>ISBLANK(C52)</formula>
    </cfRule>
  </conditionalFormatting>
  <conditionalFormatting sqref="K52">
    <cfRule type="duplicateValues" dxfId="3535" priority="37"/>
  </conditionalFormatting>
  <conditionalFormatting sqref="I52">
    <cfRule type="duplicateValues" dxfId="3534" priority="36"/>
  </conditionalFormatting>
  <conditionalFormatting sqref="C53:R53">
    <cfRule type="expression" dxfId="3533" priority="35">
      <formula>ISBLANK(C53)</formula>
    </cfRule>
  </conditionalFormatting>
  <conditionalFormatting sqref="K53">
    <cfRule type="duplicateValues" dxfId="3532" priority="30"/>
  </conditionalFormatting>
  <conditionalFormatting sqref="I53">
    <cfRule type="duplicateValues" dxfId="3531" priority="29"/>
  </conditionalFormatting>
  <conditionalFormatting sqref="C54:R54">
    <cfRule type="expression" dxfId="3530" priority="28">
      <formula>ISBLANK(C54)</formula>
    </cfRule>
  </conditionalFormatting>
  <conditionalFormatting sqref="K54">
    <cfRule type="duplicateValues" dxfId="3529" priority="23"/>
  </conditionalFormatting>
  <conditionalFormatting sqref="I54">
    <cfRule type="duplicateValues" dxfId="3528" priority="22"/>
  </conditionalFormatting>
  <conditionalFormatting sqref="C55:R55">
    <cfRule type="expression" dxfId="3527" priority="21">
      <formula>ISBLANK(C55)</formula>
    </cfRule>
  </conditionalFormatting>
  <conditionalFormatting sqref="K55">
    <cfRule type="duplicateValues" dxfId="3526" priority="16"/>
  </conditionalFormatting>
  <conditionalFormatting sqref="I55">
    <cfRule type="duplicateValues" dxfId="3525" priority="15"/>
  </conditionalFormatting>
  <conditionalFormatting sqref="C56:R56">
    <cfRule type="expression" dxfId="3524" priority="14">
      <formula>ISBLANK(C56)</formula>
    </cfRule>
  </conditionalFormatting>
  <conditionalFormatting sqref="K56">
    <cfRule type="duplicateValues" dxfId="3523" priority="9"/>
  </conditionalFormatting>
  <conditionalFormatting sqref="I56">
    <cfRule type="duplicateValues" dxfId="3522" priority="8"/>
  </conditionalFormatting>
  <conditionalFormatting sqref="C57:R57">
    <cfRule type="expression" dxfId="3521" priority="7">
      <formula>ISBLANK(C57)</formula>
    </cfRule>
  </conditionalFormatting>
  <conditionalFormatting sqref="K57">
    <cfRule type="duplicateValues" dxfId="3520" priority="2"/>
  </conditionalFormatting>
  <conditionalFormatting sqref="I57">
    <cfRule type="duplicateValues" dxfId="3519"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C46&gt;'propulsion-original'!C20</xm:f>
            <x14:dxf>
              <fill>
                <patternFill>
                  <bgColor rgb="FF00B050"/>
                </patternFill>
              </fill>
            </x14:dxf>
          </x14:cfRule>
          <x14:cfRule type="expression" priority="141" id="{044E4853-2785-47DE-BF1E-E785FC7EE75C}">
            <xm:f>C46&lt;'propulsion-original'!C20</xm:f>
            <x14:dxf>
              <fill>
                <patternFill>
                  <bgColor rgb="FFFF0000"/>
                </patternFill>
              </fill>
            </x14:dxf>
          </x14:cfRule>
          <xm:sqref>C46:C47 F46:I47 K46:Q47</xm:sqref>
        </x14:conditionalFormatting>
        <x14:conditionalFormatting xmlns:xm="http://schemas.microsoft.com/office/excel/2006/main">
          <x14:cfRule type="expression" priority="138" id="{0F92B321-8EA8-4061-B39B-BA9E5911416B}">
            <xm:f>D46&gt;'propulsion-original'!D20</xm:f>
            <x14:dxf>
              <fill>
                <patternFill>
                  <bgColor rgb="FFFF0000"/>
                </patternFill>
              </fill>
            </x14:dxf>
          </x14:cfRule>
          <x14:cfRule type="expression" priority="139" id="{E26B4B3D-AD8F-46C5-8489-58DBD1C20A65}">
            <xm:f>D46&lt;'propulsion-original'!D20</xm:f>
            <x14:dxf>
              <fill>
                <patternFill>
                  <bgColor rgb="FF00B050"/>
                </patternFill>
              </fill>
            </x14:dxf>
          </x14:cfRule>
          <xm:sqref>D46:E47 R46:R47</xm:sqref>
        </x14:conditionalFormatting>
        <x14:conditionalFormatting xmlns:xm="http://schemas.microsoft.com/office/excel/2006/main">
          <x14:cfRule type="expression" priority="457100" id="{DBDFDE66-8C09-48D8-AF02-7F3D9E90C831}">
            <xm:f>C50&gt;'propulsion-original'!C21</xm:f>
            <x14:dxf>
              <fill>
                <patternFill>
                  <bgColor rgb="FF00B050"/>
                </patternFill>
              </fill>
            </x14:dxf>
          </x14:cfRule>
          <x14:cfRule type="expression" priority="457101" id="{044E4853-2785-47DE-BF1E-E785FC7EE75C}">
            <xm:f>C50&lt;'propulsion-original'!C21</xm:f>
            <x14:dxf>
              <fill>
                <patternFill>
                  <bgColor rgb="FFFF0000"/>
                </patternFill>
              </fill>
            </x14:dxf>
          </x14:cfRule>
          <xm:sqref>F50:Q53 C50:C53</xm:sqref>
        </x14:conditionalFormatting>
        <x14:conditionalFormatting xmlns:xm="http://schemas.microsoft.com/office/excel/2006/main">
          <x14:cfRule type="expression" priority="457108" id="{0F92B321-8EA8-4061-B39B-BA9E5911416B}">
            <xm:f>D50&gt;'propulsion-original'!D21</xm:f>
            <x14:dxf>
              <fill>
                <patternFill>
                  <bgColor rgb="FFFF0000"/>
                </patternFill>
              </fill>
            </x14:dxf>
          </x14:cfRule>
          <x14:cfRule type="expression" priority="457109" id="{E26B4B3D-AD8F-46C5-8489-58DBD1C20A65}">
            <xm:f>D50&lt;'propulsion-original'!D21</xm:f>
            <x14:dxf>
              <fill>
                <patternFill>
                  <bgColor rgb="FF00B050"/>
                </patternFill>
              </fill>
            </x14:dxf>
          </x14:cfRule>
          <xm:sqref>R50:R53 D50:E53</xm:sqref>
        </x14:conditionalFormatting>
        <x14:conditionalFormatting xmlns:xm="http://schemas.microsoft.com/office/excel/2006/main">
          <x14:cfRule type="expression" priority="457151" id="{DBDFDE66-8C09-48D8-AF02-7F3D9E90C831}">
            <xm:f>C54&gt;'propulsion-original'!C24</xm:f>
            <x14:dxf>
              <fill>
                <patternFill>
                  <bgColor rgb="FF00B050"/>
                </patternFill>
              </fill>
            </x14:dxf>
          </x14:cfRule>
          <x14:cfRule type="expression" priority="457152" id="{044E4853-2785-47DE-BF1E-E785FC7EE75C}">
            <xm:f>C54&lt;'propulsion-original'!C24</xm:f>
            <x14:dxf>
              <fill>
                <patternFill>
                  <bgColor rgb="FFFF0000"/>
                </patternFill>
              </fill>
            </x14:dxf>
          </x14:cfRule>
          <xm:sqref>F54:Q55 C54:C55</xm:sqref>
        </x14:conditionalFormatting>
        <x14:conditionalFormatting xmlns:xm="http://schemas.microsoft.com/office/excel/2006/main">
          <x14:cfRule type="expression" priority="457159" id="{0F92B321-8EA8-4061-B39B-BA9E5911416B}">
            <xm:f>D54&gt;'propulsion-original'!D24</xm:f>
            <x14:dxf>
              <fill>
                <patternFill>
                  <bgColor rgb="FFFF0000"/>
                </patternFill>
              </fill>
            </x14:dxf>
          </x14:cfRule>
          <x14:cfRule type="expression" priority="457160" id="{E26B4B3D-AD8F-46C5-8489-58DBD1C20A65}">
            <xm:f>D54&lt;'propulsion-original'!D24</xm:f>
            <x14:dxf>
              <fill>
                <patternFill>
                  <bgColor rgb="FF00B050"/>
                </patternFill>
              </fill>
            </x14:dxf>
          </x14:cfRule>
          <xm:sqref>R54:R55 D54:E55</xm:sqref>
        </x14:conditionalFormatting>
        <x14:conditionalFormatting xmlns:xm="http://schemas.microsoft.com/office/excel/2006/main">
          <x14:cfRule type="expression" priority="457210" id="{DBDFDE66-8C09-48D8-AF02-7F3D9E90C831}">
            <xm:f>C56&gt;'propulsion-original'!C25</xm:f>
            <x14:dxf>
              <fill>
                <patternFill>
                  <bgColor rgb="FF00B050"/>
                </patternFill>
              </fill>
            </x14:dxf>
          </x14:cfRule>
          <x14:cfRule type="expression" priority="457211" id="{044E4853-2785-47DE-BF1E-E785FC7EE75C}">
            <xm:f>C56&lt;'propulsion-original'!C25</xm:f>
            <x14:dxf>
              <fill>
                <patternFill>
                  <bgColor rgb="FFFF0000"/>
                </patternFill>
              </fill>
            </x14:dxf>
          </x14:cfRule>
          <xm:sqref>F56:Q57 C56:C57</xm:sqref>
        </x14:conditionalFormatting>
        <x14:conditionalFormatting xmlns:xm="http://schemas.microsoft.com/office/excel/2006/main">
          <x14:cfRule type="expression" priority="457218" id="{0F92B321-8EA8-4061-B39B-BA9E5911416B}">
            <xm:f>D56&gt;'propulsion-original'!D25</xm:f>
            <x14:dxf>
              <fill>
                <patternFill>
                  <bgColor rgb="FFFF0000"/>
                </patternFill>
              </fill>
            </x14:dxf>
          </x14:cfRule>
          <x14:cfRule type="expression" priority="457219" id="{E26B4B3D-AD8F-46C5-8489-58DBD1C20A65}">
            <xm:f>D56&lt;'propulsion-original'!D25</xm:f>
            <x14:dxf>
              <fill>
                <patternFill>
                  <bgColor rgb="FF00B050"/>
                </patternFill>
              </fill>
            </x14:dxf>
          </x14:cfRule>
          <xm:sqref>R56:R57 D56:E57</xm:sqref>
        </x14:conditionalFormatting>
        <x14:conditionalFormatting xmlns:xm="http://schemas.microsoft.com/office/excel/2006/main">
          <x14:cfRule type="expression" priority="465772" id="{DBDFDE66-8C09-48D8-AF02-7F3D9E90C831}">
            <xm:f>C48&gt;'propulsion-original'!C20</xm:f>
            <x14:dxf>
              <fill>
                <patternFill>
                  <bgColor rgb="FF00B050"/>
                </patternFill>
              </fill>
            </x14:dxf>
          </x14:cfRule>
          <x14:cfRule type="expression" priority="465773" id="{044E4853-2785-47DE-BF1E-E785FC7EE75C}">
            <xm:f>C48&lt;'propulsion-original'!C20</xm:f>
            <x14:dxf>
              <fill>
                <patternFill>
                  <bgColor rgb="FFFF0000"/>
                </patternFill>
              </fill>
            </x14:dxf>
          </x14:cfRule>
          <xm:sqref>F48:Q49 C48:C49</xm:sqref>
        </x14:conditionalFormatting>
        <x14:conditionalFormatting xmlns:xm="http://schemas.microsoft.com/office/excel/2006/main">
          <x14:cfRule type="expression" priority="465780" id="{0F92B321-8EA8-4061-B39B-BA9E5911416B}">
            <xm:f>D48&gt;'propulsion-original'!D20</xm:f>
            <x14:dxf>
              <fill>
                <patternFill>
                  <bgColor rgb="FFFF0000"/>
                </patternFill>
              </fill>
            </x14:dxf>
          </x14:cfRule>
          <x14:cfRule type="expression" priority="465781" id="{E26B4B3D-AD8F-46C5-8489-58DBD1C20A65}">
            <xm:f>D48&lt;'propulsion-original'!D20</xm:f>
            <x14:dxf>
              <fill>
                <patternFill>
                  <bgColor rgb="FF00B050"/>
                </patternFill>
              </fill>
            </x14:dxf>
          </x14:cfRule>
          <xm:sqref>R48:R49 D48:E49</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888890" id="{DBDFDE66-8C09-48D8-AF02-7F3D9E90C831}">
            <xm:f>C6&gt;'propulsion-original'!C2</xm:f>
            <x14:dxf>
              <fill>
                <patternFill>
                  <bgColor rgb="FF00B050"/>
                </patternFill>
              </fill>
            </x14:dxf>
          </x14:cfRule>
          <x14:cfRule type="expression" priority="888891"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888898" id="{0F92B321-8EA8-4061-B39B-BA9E5911416B}">
            <xm:f>D16&gt;'propulsion-original'!D12</xm:f>
            <x14:dxf>
              <fill>
                <patternFill>
                  <bgColor rgb="FFFF0000"/>
                </patternFill>
              </fill>
            </x14:dxf>
          </x14:cfRule>
          <x14:cfRule type="expression" priority="888899"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888904" id="{DBDFDE66-8C09-48D8-AF02-7F3D9E90C831}">
            <xm:f>C18&gt;'propulsion-original'!C13</xm:f>
            <x14:dxf>
              <fill>
                <patternFill>
                  <bgColor rgb="FF00B050"/>
                </patternFill>
              </fill>
            </x14:dxf>
          </x14:cfRule>
          <x14:cfRule type="expression" priority="888905"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888910" id="{0F92B321-8EA8-4061-B39B-BA9E5911416B}">
            <xm:f>D18&gt;'propulsion-original'!D13</xm:f>
            <x14:dxf>
              <fill>
                <patternFill>
                  <bgColor rgb="FFFF0000"/>
                </patternFill>
              </fill>
            </x14:dxf>
          </x14:cfRule>
          <x14:cfRule type="expression" priority="88891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75" t="s">
        <v>2766</v>
      </c>
      <c r="B1" s="476"/>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75" t="s">
        <v>2766</v>
      </c>
      <c r="B1" s="476"/>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75" t="s">
        <v>2766</v>
      </c>
      <c r="B1" s="476"/>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75" t="s">
        <v>2766</v>
      </c>
      <c r="B1" s="476"/>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75" t="s">
        <v>2766</v>
      </c>
      <c r="B1" s="476"/>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426"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75" t="s">
        <v>2766</v>
      </c>
      <c r="B1" s="476"/>
      <c r="C1" s="20"/>
      <c r="D1" s="20"/>
      <c r="E1" s="20"/>
      <c r="F1" s="193"/>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17</v>
      </c>
      <c r="E4" s="21"/>
      <c r="F4" t="s">
        <v>2225</v>
      </c>
      <c r="G4" t="s">
        <v>99</v>
      </c>
      <c r="H4" t="s">
        <v>94</v>
      </c>
      <c r="I4" t="s">
        <v>100</v>
      </c>
      <c r="J4" t="s">
        <v>6301</v>
      </c>
      <c r="K4" t="s">
        <v>6302</v>
      </c>
      <c r="L4" s="21">
        <v>32</v>
      </c>
      <c r="M4" s="21">
        <v>7</v>
      </c>
      <c r="N4" s="21">
        <v>185</v>
      </c>
      <c r="P4" s="167">
        <v>17</v>
      </c>
    </row>
    <row r="5" spans="1:18" s="167" customFormat="1" x14ac:dyDescent="0.35">
      <c r="A5" s="28">
        <v>3</v>
      </c>
      <c r="B5" s="17" t="s">
        <v>6300</v>
      </c>
      <c r="C5" s="21">
        <v>100</v>
      </c>
      <c r="D5" s="21">
        <v>17</v>
      </c>
      <c r="E5" s="21"/>
      <c r="F5" s="167" t="s">
        <v>2225</v>
      </c>
      <c r="G5" s="167" t="s">
        <v>6300</v>
      </c>
      <c r="H5" s="167" t="s">
        <v>94</v>
      </c>
      <c r="I5" s="167" t="s">
        <v>100</v>
      </c>
      <c r="J5" s="167" t="s">
        <v>6301</v>
      </c>
      <c r="K5" s="167" t="s">
        <v>6303</v>
      </c>
      <c r="L5" s="21">
        <v>37</v>
      </c>
      <c r="M5" s="21">
        <v>7</v>
      </c>
      <c r="N5" s="21">
        <v>185</v>
      </c>
      <c r="P5" s="167">
        <v>17</v>
      </c>
    </row>
    <row r="6" spans="1:18" x14ac:dyDescent="0.35">
      <c r="A6" s="28">
        <v>4</v>
      </c>
      <c r="B6" s="17" t="s">
        <v>97</v>
      </c>
      <c r="C6" s="21">
        <v>500</v>
      </c>
      <c r="D6" s="21">
        <v>75</v>
      </c>
      <c r="E6" s="21">
        <v>1</v>
      </c>
      <c r="F6" t="s">
        <v>5370</v>
      </c>
      <c r="G6" t="s">
        <v>97</v>
      </c>
      <c r="H6" t="s">
        <v>94</v>
      </c>
      <c r="I6" t="s">
        <v>98</v>
      </c>
      <c r="J6" t="s">
        <v>96</v>
      </c>
      <c r="K6" t="s">
        <v>847</v>
      </c>
      <c r="L6" s="21">
        <v>150</v>
      </c>
      <c r="M6" s="21">
        <v>7</v>
      </c>
      <c r="N6" s="21">
        <v>1800</v>
      </c>
      <c r="P6" s="167">
        <f>Table2970[[#This Row],[buildPower]]/2</f>
        <v>37.5</v>
      </c>
    </row>
    <row r="7" spans="1:18" x14ac:dyDescent="0.35">
      <c r="A7" s="28">
        <v>5</v>
      </c>
      <c r="B7" s="17" t="s">
        <v>93</v>
      </c>
      <c r="C7" s="21">
        <v>250</v>
      </c>
      <c r="D7" s="21">
        <v>25</v>
      </c>
      <c r="E7" s="21">
        <v>1</v>
      </c>
      <c r="F7" t="s">
        <v>5370</v>
      </c>
      <c r="G7" t="s">
        <v>93</v>
      </c>
      <c r="H7" t="s">
        <v>94</v>
      </c>
      <c r="I7" t="s">
        <v>95</v>
      </c>
      <c r="J7" t="s">
        <v>96</v>
      </c>
      <c r="K7" t="s">
        <v>848</v>
      </c>
      <c r="L7" s="21">
        <v>50</v>
      </c>
      <c r="M7" s="21">
        <v>7</v>
      </c>
      <c r="N7" s="21">
        <v>400</v>
      </c>
      <c r="P7" s="167">
        <f>Table2970[[#This Row],[buildPower]]/2</f>
        <v>12.5</v>
      </c>
    </row>
    <row r="8" spans="1:18" s="167" customFormat="1" x14ac:dyDescent="0.35">
      <c r="A8" s="28">
        <v>6</v>
      </c>
      <c r="B8" s="17" t="s">
        <v>6295</v>
      </c>
      <c r="C8" s="21">
        <f>C7*0.9</f>
        <v>225</v>
      </c>
      <c r="D8" s="21">
        <v>40</v>
      </c>
      <c r="E8" s="21">
        <v>1</v>
      </c>
      <c r="F8" s="167" t="s">
        <v>5370</v>
      </c>
      <c r="G8" s="167" t="s">
        <v>6295</v>
      </c>
      <c r="H8" s="167" t="s">
        <v>94</v>
      </c>
      <c r="I8" s="167" t="s">
        <v>6299</v>
      </c>
      <c r="J8" s="167" t="s">
        <v>6296</v>
      </c>
      <c r="K8" s="167" t="s">
        <v>6297</v>
      </c>
      <c r="L8" s="21">
        <v>60</v>
      </c>
      <c r="M8" s="21">
        <v>7</v>
      </c>
      <c r="N8" s="21">
        <v>380</v>
      </c>
      <c r="P8" s="167">
        <f>Table2970[[#This Row],[buildPower]]/2</f>
        <v>20</v>
      </c>
    </row>
    <row r="9" spans="1:18" x14ac:dyDescent="0.35">
      <c r="A9" s="28">
        <v>7</v>
      </c>
      <c r="B9" s="17" t="s">
        <v>92</v>
      </c>
      <c r="C9" s="21"/>
      <c r="D9" s="21"/>
      <c r="E9" s="21"/>
      <c r="F9" s="167" t="s">
        <v>5370</v>
      </c>
      <c r="G9" t="s">
        <v>92</v>
      </c>
      <c r="H9" t="s">
        <v>91</v>
      </c>
      <c r="K9" t="s">
        <v>92</v>
      </c>
      <c r="L9" s="21">
        <v>100</v>
      </c>
      <c r="M9" s="21">
        <v>100</v>
      </c>
      <c r="N9" s="21"/>
      <c r="P9" s="167"/>
    </row>
    <row r="10" spans="1:18" x14ac:dyDescent="0.35">
      <c r="A10" s="28">
        <v>8</v>
      </c>
      <c r="B10" s="17" t="s">
        <v>90</v>
      </c>
      <c r="C10" s="21"/>
      <c r="D10" s="21"/>
      <c r="E10" s="21"/>
      <c r="F10" s="21"/>
      <c r="G10" t="s">
        <v>90</v>
      </c>
      <c r="H10" t="s">
        <v>91</v>
      </c>
      <c r="K10" t="s">
        <v>90</v>
      </c>
      <c r="L10" s="21"/>
      <c r="M10" s="21">
        <v>100</v>
      </c>
      <c r="N10" s="21"/>
      <c r="P10" s="167"/>
    </row>
    <row r="11" spans="1:18" x14ac:dyDescent="0.35">
      <c r="A11" s="28">
        <v>9</v>
      </c>
      <c r="B11" s="17" t="s">
        <v>3674</v>
      </c>
      <c r="C11" s="21">
        <v>500</v>
      </c>
      <c r="D11" s="21">
        <v>75</v>
      </c>
      <c r="E11" s="21"/>
      <c r="F11" s="167" t="s">
        <v>2225</v>
      </c>
      <c r="G11" s="27" t="s">
        <v>3674</v>
      </c>
      <c r="H11" s="27" t="s">
        <v>94</v>
      </c>
      <c r="I11" s="27" t="s">
        <v>98</v>
      </c>
      <c r="J11" s="27" t="s">
        <v>612</v>
      </c>
      <c r="K11" s="27" t="s">
        <v>3675</v>
      </c>
      <c r="L11" s="21">
        <v>100</v>
      </c>
      <c r="M11" s="21">
        <v>1</v>
      </c>
      <c r="N11" s="21">
        <v>380</v>
      </c>
      <c r="P11" s="167">
        <f>Table2970[[#This Row],[buildPower]]/2</f>
        <v>37.5</v>
      </c>
    </row>
    <row r="12" spans="1:18" x14ac:dyDescent="0.35">
      <c r="A12" s="28">
        <v>10</v>
      </c>
      <c r="B12" s="17" t="s">
        <v>5070</v>
      </c>
      <c r="C12" s="21">
        <v>50</v>
      </c>
      <c r="D12" s="21">
        <v>5</v>
      </c>
      <c r="E12" s="21"/>
      <c r="F12" s="167" t="s">
        <v>2225</v>
      </c>
      <c r="G12" s="167" t="s">
        <v>5070</v>
      </c>
      <c r="H12" s="167" t="s">
        <v>94</v>
      </c>
      <c r="I12" s="167" t="s">
        <v>100</v>
      </c>
      <c r="J12" s="167" t="s">
        <v>612</v>
      </c>
      <c r="K12" s="167" t="s">
        <v>5070</v>
      </c>
      <c r="L12" s="21">
        <v>6</v>
      </c>
      <c r="M12" s="21">
        <v>1</v>
      </c>
      <c r="N12" s="21"/>
      <c r="P12" s="167">
        <f>Table2970[[#This Row],[buildPower]]/2</f>
        <v>2.5</v>
      </c>
    </row>
  </sheetData>
  <mergeCells count="1">
    <mergeCell ref="A1:B1"/>
  </mergeCells>
  <conditionalFormatting sqref="C3:N3 C10:N10 C4:E4 G4:N4 G6:N7 C6:E7 C9:E9 G9:N9 C11:E12 G11:N12">
    <cfRule type="expression" dxfId="3422" priority="24">
      <formula>ISBLANK(C3)</formula>
    </cfRule>
  </conditionalFormatting>
  <conditionalFormatting sqref="B9:B1048576 B1:B4 B6:B7">
    <cfRule type="duplicateValues" dxfId="3421" priority="23"/>
  </conditionalFormatting>
  <conditionalFormatting sqref="C8:E8 G8:N8">
    <cfRule type="expression" dxfId="3420" priority="22">
      <formula>ISBLANK(C8)</formula>
    </cfRule>
  </conditionalFormatting>
  <conditionalFormatting sqref="B8">
    <cfRule type="duplicateValues" dxfId="3419" priority="21"/>
  </conditionalFormatting>
  <conditionalFormatting sqref="C5:E5 G5:N5">
    <cfRule type="expression" dxfId="3418" priority="11">
      <formula>ISBLANK(C5)</formula>
    </cfRule>
  </conditionalFormatting>
  <conditionalFormatting sqref="B5">
    <cfRule type="duplicateValues" dxfId="3417"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127"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75" t="s">
        <v>2766</v>
      </c>
      <c r="B1" s="476"/>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370" priority="306">
      <formula>C2 &gt; C2</formula>
    </cfRule>
    <cfRule type="expression" dxfId="3369" priority="307">
      <formula>C2 &lt; C2</formula>
    </cfRule>
  </conditionalFormatting>
  <conditionalFormatting sqref="I3:I7 J3:J18">
    <cfRule type="expression" dxfId="3368" priority="22408">
      <formula>#REF! &gt; I3</formula>
    </cfRule>
    <cfRule type="expression" dxfId="3367" priority="22409">
      <formula>#REF! &lt; I3</formula>
    </cfRule>
  </conditionalFormatting>
  <conditionalFormatting sqref="A3:X138 A143:X561 A139:U142 W139:X142">
    <cfRule type="expression" dxfId="3366" priority="295">
      <formula>ISBLANK(A3)</formula>
    </cfRule>
  </conditionalFormatting>
  <conditionalFormatting sqref="V139:V142">
    <cfRule type="expression" dxfId="3365" priority="292">
      <formula>ISBLANK(V139)</formula>
    </cfRule>
    <cfRule type="expression" dxfId="3364" priority="293">
      <formula>V139&gt;V139</formula>
    </cfRule>
    <cfRule type="expression" dxfId="3363"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86" t="s">
        <v>10653</v>
      </c>
      <c r="B1" s="387" t="s">
        <v>10654</v>
      </c>
    </row>
    <row r="2" spans="1:2" x14ac:dyDescent="0.35">
      <c r="A2" s="388" t="s">
        <v>10655</v>
      </c>
      <c r="B2" s="389" t="s">
        <v>10656</v>
      </c>
    </row>
    <row r="3" spans="1:2" x14ac:dyDescent="0.35">
      <c r="A3" s="386" t="s">
        <v>10657</v>
      </c>
      <c r="B3" s="387" t="s">
        <v>10658</v>
      </c>
    </row>
    <row r="4" spans="1:2" x14ac:dyDescent="0.35">
      <c r="A4" s="388" t="s">
        <v>10659</v>
      </c>
      <c r="B4" s="389" t="s">
        <v>10660</v>
      </c>
    </row>
    <row r="5" spans="1:2" x14ac:dyDescent="0.35">
      <c r="A5" s="386" t="s">
        <v>10661</v>
      </c>
      <c r="B5" s="387" t="s">
        <v>10662</v>
      </c>
    </row>
    <row r="6" spans="1:2" x14ac:dyDescent="0.35">
      <c r="A6" s="388" t="s">
        <v>10663</v>
      </c>
      <c r="B6" s="389" t="s">
        <v>10664</v>
      </c>
    </row>
    <row r="7" spans="1:2" x14ac:dyDescent="0.35">
      <c r="A7" s="386" t="s">
        <v>10665</v>
      </c>
      <c r="B7" s="387" t="s">
        <v>10666</v>
      </c>
    </row>
    <row r="8" spans="1:2" x14ac:dyDescent="0.35">
      <c r="A8" s="388" t="s">
        <v>10667</v>
      </c>
      <c r="B8" s="389" t="s">
        <v>10668</v>
      </c>
    </row>
    <row r="9" spans="1:2" x14ac:dyDescent="0.35">
      <c r="A9" s="386" t="s">
        <v>10669</v>
      </c>
      <c r="B9" s="387" t="s">
        <v>10670</v>
      </c>
    </row>
    <row r="10" spans="1:2" x14ac:dyDescent="0.35">
      <c r="A10" s="388" t="s">
        <v>10671</v>
      </c>
      <c r="B10" s="389" t="s">
        <v>10672</v>
      </c>
    </row>
    <row r="11" spans="1:2" x14ac:dyDescent="0.35">
      <c r="A11" s="386" t="s">
        <v>10673</v>
      </c>
      <c r="B11" s="387" t="s">
        <v>10674</v>
      </c>
    </row>
    <row r="12" spans="1:2" x14ac:dyDescent="0.35">
      <c r="A12" s="388" t="s">
        <v>10675</v>
      </c>
      <c r="B12" s="389" t="s">
        <v>10676</v>
      </c>
    </row>
    <row r="13" spans="1:2" x14ac:dyDescent="0.35">
      <c r="A13" s="386" t="s">
        <v>10677</v>
      </c>
      <c r="B13" s="387" t="s">
        <v>10678</v>
      </c>
    </row>
    <row r="14" spans="1:2" x14ac:dyDescent="0.35">
      <c r="A14" s="388" t="s">
        <v>10679</v>
      </c>
      <c r="B14" s="389" t="s">
        <v>10680</v>
      </c>
    </row>
    <row r="15" spans="1:2" x14ac:dyDescent="0.35">
      <c r="A15" s="386" t="s">
        <v>10681</v>
      </c>
      <c r="B15" s="387" t="s">
        <v>10682</v>
      </c>
    </row>
    <row r="16" spans="1:2" x14ac:dyDescent="0.35">
      <c r="A16" s="388" t="s">
        <v>10683</v>
      </c>
      <c r="B16" s="389" t="s">
        <v>10684</v>
      </c>
    </row>
    <row r="17" spans="1:2" x14ac:dyDescent="0.35">
      <c r="A17" s="386" t="s">
        <v>10685</v>
      </c>
      <c r="B17" s="387" t="s">
        <v>10686</v>
      </c>
    </row>
    <row r="18" spans="1:2" x14ac:dyDescent="0.35">
      <c r="A18" s="388" t="s">
        <v>10687</v>
      </c>
      <c r="B18" s="389" t="s">
        <v>10688</v>
      </c>
    </row>
    <row r="19" spans="1:2" x14ac:dyDescent="0.35">
      <c r="A19" s="386" t="s">
        <v>10689</v>
      </c>
      <c r="B19" s="387" t="s">
        <v>10690</v>
      </c>
    </row>
    <row r="20" spans="1:2" x14ac:dyDescent="0.35">
      <c r="A20" s="388" t="s">
        <v>10691</v>
      </c>
      <c r="B20" s="389" t="s">
        <v>10692</v>
      </c>
    </row>
    <row r="21" spans="1:2" x14ac:dyDescent="0.35">
      <c r="A21" s="386" t="s">
        <v>10693</v>
      </c>
      <c r="B21" s="387" t="s">
        <v>10694</v>
      </c>
    </row>
    <row r="22" spans="1:2" x14ac:dyDescent="0.35">
      <c r="A22" s="388" t="s">
        <v>10695</v>
      </c>
      <c r="B22" s="389" t="s">
        <v>10696</v>
      </c>
    </row>
    <row r="23" spans="1:2" x14ac:dyDescent="0.35">
      <c r="A23" s="386" t="s">
        <v>10697</v>
      </c>
      <c r="B23" s="387" t="s">
        <v>10698</v>
      </c>
    </row>
    <row r="24" spans="1:2" x14ac:dyDescent="0.35">
      <c r="A24" s="388" t="s">
        <v>10699</v>
      </c>
      <c r="B24" s="389" t="s">
        <v>10700</v>
      </c>
    </row>
    <row r="25" spans="1:2" x14ac:dyDescent="0.35">
      <c r="A25" s="386" t="s">
        <v>10701</v>
      </c>
      <c r="B25" s="387" t="s">
        <v>10702</v>
      </c>
    </row>
    <row r="26" spans="1:2" x14ac:dyDescent="0.35">
      <c r="A26" s="388" t="s">
        <v>10703</v>
      </c>
      <c r="B26" s="389" t="s">
        <v>10704</v>
      </c>
    </row>
    <row r="27" spans="1:2" x14ac:dyDescent="0.35">
      <c r="A27" s="386" t="s">
        <v>10705</v>
      </c>
      <c r="B27" s="387" t="s">
        <v>10706</v>
      </c>
    </row>
    <row r="28" spans="1:2" x14ac:dyDescent="0.35">
      <c r="A28" s="388" t="s">
        <v>10707</v>
      </c>
      <c r="B28" s="389" t="s">
        <v>10708</v>
      </c>
    </row>
    <row r="29" spans="1:2" x14ac:dyDescent="0.35">
      <c r="A29" s="386" t="s">
        <v>10709</v>
      </c>
      <c r="B29" s="387" t="s">
        <v>10710</v>
      </c>
    </row>
    <row r="30" spans="1:2" x14ac:dyDescent="0.35">
      <c r="A30" s="388" t="s">
        <v>10711</v>
      </c>
      <c r="B30" s="389" t="s">
        <v>10712</v>
      </c>
    </row>
    <row r="31" spans="1:2" x14ac:dyDescent="0.35">
      <c r="A31" s="386" t="s">
        <v>10713</v>
      </c>
      <c r="B31" s="387" t="s">
        <v>10714</v>
      </c>
    </row>
    <row r="32" spans="1:2" x14ac:dyDescent="0.35">
      <c r="A32" s="388" t="s">
        <v>10715</v>
      </c>
      <c r="B32" s="389" t="s">
        <v>10716</v>
      </c>
    </row>
    <row r="33" spans="1:2" x14ac:dyDescent="0.35">
      <c r="A33" s="386" t="s">
        <v>10717</v>
      </c>
      <c r="B33" s="387" t="s">
        <v>10718</v>
      </c>
    </row>
    <row r="34" spans="1:2" x14ac:dyDescent="0.35">
      <c r="A34" s="388" t="s">
        <v>10719</v>
      </c>
      <c r="B34" s="389" t="s">
        <v>10720</v>
      </c>
    </row>
    <row r="35" spans="1:2" x14ac:dyDescent="0.35">
      <c r="A35" s="386" t="s">
        <v>10721</v>
      </c>
      <c r="B35" s="387" t="s">
        <v>10722</v>
      </c>
    </row>
    <row r="36" spans="1:2" x14ac:dyDescent="0.35">
      <c r="A36" s="388" t="s">
        <v>10723</v>
      </c>
      <c r="B36" s="389" t="s">
        <v>10724</v>
      </c>
    </row>
    <row r="37" spans="1:2" x14ac:dyDescent="0.35">
      <c r="A37" s="386" t="s">
        <v>10725</v>
      </c>
      <c r="B37" s="387" t="s">
        <v>10726</v>
      </c>
    </row>
    <row r="38" spans="1:2" x14ac:dyDescent="0.35">
      <c r="A38" s="388" t="s">
        <v>10727</v>
      </c>
      <c r="B38" s="389" t="s">
        <v>10728</v>
      </c>
    </row>
    <row r="39" spans="1:2" x14ac:dyDescent="0.35">
      <c r="A39" s="386" t="s">
        <v>10729</v>
      </c>
      <c r="B39" s="387" t="s">
        <v>10730</v>
      </c>
    </row>
    <row r="40" spans="1:2" x14ac:dyDescent="0.35">
      <c r="A40" s="388" t="s">
        <v>10731</v>
      </c>
      <c r="B40" s="389" t="s">
        <v>10732</v>
      </c>
    </row>
    <row r="41" spans="1:2" x14ac:dyDescent="0.35">
      <c r="A41" s="386" t="s">
        <v>10733</v>
      </c>
      <c r="B41" s="387" t="s">
        <v>10734</v>
      </c>
    </row>
    <row r="42" spans="1:2" x14ac:dyDescent="0.35">
      <c r="A42" s="388" t="s">
        <v>10735</v>
      </c>
      <c r="B42" s="389" t="s">
        <v>10736</v>
      </c>
    </row>
    <row r="43" spans="1:2" x14ac:dyDescent="0.35">
      <c r="A43" s="386" t="s">
        <v>10737</v>
      </c>
      <c r="B43" s="387" t="s">
        <v>10738</v>
      </c>
    </row>
    <row r="44" spans="1:2" x14ac:dyDescent="0.35">
      <c r="A44" s="388" t="s">
        <v>10739</v>
      </c>
      <c r="B44" s="389" t="s">
        <v>10740</v>
      </c>
    </row>
    <row r="45" spans="1:2" x14ac:dyDescent="0.35">
      <c r="A45" s="386" t="s">
        <v>10741</v>
      </c>
      <c r="B45" s="387" t="s">
        <v>10742</v>
      </c>
    </row>
    <row r="46" spans="1:2" x14ac:dyDescent="0.35">
      <c r="A46" s="388" t="s">
        <v>10743</v>
      </c>
      <c r="B46" s="389" t="s">
        <v>10744</v>
      </c>
    </row>
    <row r="47" spans="1:2" x14ac:dyDescent="0.35">
      <c r="A47" s="386" t="s">
        <v>10745</v>
      </c>
      <c r="B47" s="387" t="s">
        <v>10746</v>
      </c>
    </row>
    <row r="48" spans="1:2" x14ac:dyDescent="0.35">
      <c r="A48" s="388" t="s">
        <v>10747</v>
      </c>
      <c r="B48" s="389" t="s">
        <v>10748</v>
      </c>
    </row>
    <row r="49" spans="1:2" x14ac:dyDescent="0.35">
      <c r="A49" s="386" t="s">
        <v>10749</v>
      </c>
      <c r="B49" s="387" t="s">
        <v>10750</v>
      </c>
    </row>
    <row r="50" spans="1:2" x14ac:dyDescent="0.35">
      <c r="A50" s="388" t="s">
        <v>10751</v>
      </c>
      <c r="B50" s="389" t="s">
        <v>10752</v>
      </c>
    </row>
    <row r="51" spans="1:2" x14ac:dyDescent="0.35">
      <c r="A51" s="386" t="s">
        <v>10753</v>
      </c>
      <c r="B51" s="387" t="s">
        <v>10754</v>
      </c>
    </row>
    <row r="52" spans="1:2" x14ac:dyDescent="0.35">
      <c r="A52" s="388" t="s">
        <v>10755</v>
      </c>
      <c r="B52" s="389" t="s">
        <v>10756</v>
      </c>
    </row>
    <row r="53" spans="1:2" x14ac:dyDescent="0.35">
      <c r="A53" s="386" t="s">
        <v>10757</v>
      </c>
      <c r="B53" s="387" t="s">
        <v>10758</v>
      </c>
    </row>
    <row r="54" spans="1:2" x14ac:dyDescent="0.35">
      <c r="A54" s="388" t="s">
        <v>10759</v>
      </c>
      <c r="B54" s="389" t="s">
        <v>10760</v>
      </c>
    </row>
    <row r="55" spans="1:2" x14ac:dyDescent="0.35">
      <c r="A55" s="386" t="s">
        <v>10761</v>
      </c>
      <c r="B55" s="387" t="s">
        <v>10762</v>
      </c>
    </row>
    <row r="56" spans="1:2" x14ac:dyDescent="0.35">
      <c r="A56" s="388" t="s">
        <v>10763</v>
      </c>
      <c r="B56" s="389" t="s">
        <v>10764</v>
      </c>
    </row>
    <row r="57" spans="1:2" x14ac:dyDescent="0.35">
      <c r="A57" s="386" t="s">
        <v>10765</v>
      </c>
      <c r="B57" s="387" t="s">
        <v>10766</v>
      </c>
    </row>
    <row r="58" spans="1:2" x14ac:dyDescent="0.35">
      <c r="A58" s="388" t="s">
        <v>10767</v>
      </c>
      <c r="B58" s="389" t="s">
        <v>10768</v>
      </c>
    </row>
    <row r="59" spans="1:2" x14ac:dyDescent="0.35">
      <c r="A59" s="386" t="s">
        <v>10769</v>
      </c>
      <c r="B59" s="387" t="s">
        <v>10770</v>
      </c>
    </row>
    <row r="60" spans="1:2" x14ac:dyDescent="0.35">
      <c r="A60" s="388" t="s">
        <v>10771</v>
      </c>
      <c r="B60" s="389" t="s">
        <v>10772</v>
      </c>
    </row>
    <row r="61" spans="1:2" x14ac:dyDescent="0.35">
      <c r="A61" s="386" t="s">
        <v>10773</v>
      </c>
      <c r="B61" s="387" t="s">
        <v>10774</v>
      </c>
    </row>
    <row r="62" spans="1:2" x14ac:dyDescent="0.35">
      <c r="A62" s="388" t="s">
        <v>10775</v>
      </c>
      <c r="B62" s="389" t="s">
        <v>10776</v>
      </c>
    </row>
    <row r="63" spans="1:2" x14ac:dyDescent="0.35">
      <c r="A63" s="386" t="s">
        <v>10777</v>
      </c>
      <c r="B63" s="387" t="s">
        <v>10778</v>
      </c>
    </row>
    <row r="64" spans="1:2" x14ac:dyDescent="0.35">
      <c r="A64" s="388" t="s">
        <v>10779</v>
      </c>
      <c r="B64" s="389" t="s">
        <v>10780</v>
      </c>
    </row>
    <row r="65" spans="1:2" x14ac:dyDescent="0.35">
      <c r="A65" s="386" t="s">
        <v>10781</v>
      </c>
      <c r="B65" s="387" t="s">
        <v>10782</v>
      </c>
    </row>
    <row r="66" spans="1:2" x14ac:dyDescent="0.35">
      <c r="A66" s="388" t="s">
        <v>10783</v>
      </c>
      <c r="B66" s="389" t="s">
        <v>10784</v>
      </c>
    </row>
    <row r="67" spans="1:2" x14ac:dyDescent="0.35">
      <c r="A67" s="386" t="s">
        <v>10785</v>
      </c>
      <c r="B67" s="387" t="s">
        <v>10786</v>
      </c>
    </row>
    <row r="68" spans="1:2" x14ac:dyDescent="0.35">
      <c r="A68" s="388" t="s">
        <v>10787</v>
      </c>
      <c r="B68" s="389" t="s">
        <v>10788</v>
      </c>
    </row>
    <row r="69" spans="1:2" x14ac:dyDescent="0.35">
      <c r="A69" s="386" t="s">
        <v>10789</v>
      </c>
      <c r="B69" s="387" t="s">
        <v>10790</v>
      </c>
    </row>
    <row r="70" spans="1:2" x14ac:dyDescent="0.35">
      <c r="A70" s="388" t="s">
        <v>10791</v>
      </c>
      <c r="B70" s="389" t="s">
        <v>10792</v>
      </c>
    </row>
    <row r="71" spans="1:2" x14ac:dyDescent="0.35">
      <c r="A71" s="386" t="s">
        <v>10793</v>
      </c>
      <c r="B71" s="387" t="s">
        <v>10794</v>
      </c>
    </row>
    <row r="72" spans="1:2" x14ac:dyDescent="0.35">
      <c r="A72" s="388" t="s">
        <v>10795</v>
      </c>
      <c r="B72" s="389" t="s">
        <v>10796</v>
      </c>
    </row>
    <row r="73" spans="1:2" x14ac:dyDescent="0.35">
      <c r="A73" s="386" t="s">
        <v>10797</v>
      </c>
      <c r="B73" s="387" t="s">
        <v>10798</v>
      </c>
    </row>
    <row r="74" spans="1:2" x14ac:dyDescent="0.35">
      <c r="A74" s="388" t="s">
        <v>10799</v>
      </c>
      <c r="B74" s="389" t="s">
        <v>10800</v>
      </c>
    </row>
    <row r="75" spans="1:2" x14ac:dyDescent="0.35">
      <c r="A75" s="386" t="s">
        <v>10801</v>
      </c>
      <c r="B75" s="387" t="s">
        <v>10802</v>
      </c>
    </row>
    <row r="76" spans="1:2" x14ac:dyDescent="0.35">
      <c r="A76" s="388" t="s">
        <v>10803</v>
      </c>
      <c r="B76" s="389" t="s">
        <v>10804</v>
      </c>
    </row>
    <row r="77" spans="1:2" x14ac:dyDescent="0.35">
      <c r="A77" s="386" t="s">
        <v>10805</v>
      </c>
      <c r="B77" s="387" t="s">
        <v>10806</v>
      </c>
    </row>
    <row r="78" spans="1:2" x14ac:dyDescent="0.35">
      <c r="A78" s="388" t="s">
        <v>10807</v>
      </c>
      <c r="B78" s="389" t="s">
        <v>10808</v>
      </c>
    </row>
    <row r="79" spans="1:2" x14ac:dyDescent="0.35">
      <c r="A79" s="386" t="s">
        <v>10809</v>
      </c>
      <c r="B79" s="387" t="s">
        <v>10810</v>
      </c>
    </row>
    <row r="80" spans="1:2" x14ac:dyDescent="0.35">
      <c r="A80" s="388" t="s">
        <v>10811</v>
      </c>
      <c r="B80" s="389" t="s">
        <v>10812</v>
      </c>
    </row>
    <row r="81" spans="1:2" x14ac:dyDescent="0.35">
      <c r="A81" s="386" t="s">
        <v>10813</v>
      </c>
      <c r="B81" s="387" t="s">
        <v>10814</v>
      </c>
    </row>
    <row r="82" spans="1:2" x14ac:dyDescent="0.35">
      <c r="A82" s="388" t="s">
        <v>10815</v>
      </c>
      <c r="B82" s="389" t="s">
        <v>10816</v>
      </c>
    </row>
    <row r="83" spans="1:2" x14ac:dyDescent="0.35">
      <c r="A83" s="386" t="s">
        <v>10817</v>
      </c>
      <c r="B83" s="387" t="s">
        <v>10818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565"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7" t="s">
        <v>5127</v>
      </c>
      <c r="H5" s="420" t="s">
        <v>5526</v>
      </c>
      <c r="I5" s="421" t="s">
        <v>7342</v>
      </c>
      <c r="J5" s="167" t="s">
        <v>7343</v>
      </c>
      <c r="K5" s="167" t="s">
        <v>7344</v>
      </c>
      <c r="L5" s="167" t="s">
        <v>7345</v>
      </c>
    </row>
    <row r="6" spans="7:12" x14ac:dyDescent="0.35">
      <c r="G6" t="s">
        <v>11281</v>
      </c>
      <c r="H6" s="420">
        <v>43670</v>
      </c>
      <c r="I6" s="421">
        <v>0.23611111111111113</v>
      </c>
      <c r="J6" t="s">
        <v>11282</v>
      </c>
      <c r="K6">
        <v>2375</v>
      </c>
      <c r="L6" t="s">
        <v>11283</v>
      </c>
    </row>
    <row r="7" spans="7:12" hidden="1" x14ac:dyDescent="0.35">
      <c r="G7" t="s">
        <v>11281</v>
      </c>
      <c r="H7" s="420">
        <v>43662</v>
      </c>
      <c r="I7" s="421">
        <v>0.33263888888888887</v>
      </c>
      <c r="J7" t="s">
        <v>11284</v>
      </c>
      <c r="K7">
        <v>1381</v>
      </c>
    </row>
    <row r="8" spans="7:12" x14ac:dyDescent="0.35">
      <c r="G8" t="s">
        <v>11281</v>
      </c>
      <c r="H8" s="420">
        <v>43670</v>
      </c>
      <c r="I8" s="421">
        <v>0.23611111111111113</v>
      </c>
      <c r="J8" t="s">
        <v>11282</v>
      </c>
      <c r="K8">
        <v>3763</v>
      </c>
      <c r="L8" t="s">
        <v>11285</v>
      </c>
    </row>
    <row r="9" spans="7:12" hidden="1" x14ac:dyDescent="0.35">
      <c r="G9" t="s">
        <v>11281</v>
      </c>
      <c r="H9" s="420">
        <v>43662</v>
      </c>
      <c r="I9" s="421">
        <v>0.33263888888888887</v>
      </c>
      <c r="J9" t="s">
        <v>11284</v>
      </c>
      <c r="K9">
        <v>341</v>
      </c>
    </row>
    <row r="10" spans="7:12" x14ac:dyDescent="0.35">
      <c r="G10" t="s">
        <v>11281</v>
      </c>
      <c r="H10" s="420">
        <v>43670</v>
      </c>
      <c r="I10" s="421">
        <v>0.23611111111111113</v>
      </c>
      <c r="J10" t="s">
        <v>11282</v>
      </c>
      <c r="K10">
        <v>6934</v>
      </c>
      <c r="L10" t="s">
        <v>11286</v>
      </c>
    </row>
    <row r="11" spans="7:12" hidden="1" x14ac:dyDescent="0.35">
      <c r="G11" t="s">
        <v>11281</v>
      </c>
      <c r="H11" s="420">
        <v>43662</v>
      </c>
      <c r="I11" s="421">
        <v>0.33263888888888887</v>
      </c>
      <c r="J11" t="s">
        <v>11284</v>
      </c>
      <c r="K11">
        <v>343</v>
      </c>
    </row>
    <row r="12" spans="7:12" x14ac:dyDescent="0.35">
      <c r="G12" t="s">
        <v>11281</v>
      </c>
      <c r="H12" s="420">
        <v>43670</v>
      </c>
      <c r="I12" s="421">
        <v>0.24722222222222223</v>
      </c>
      <c r="J12" t="s">
        <v>11282</v>
      </c>
      <c r="K12">
        <v>6657</v>
      </c>
      <c r="L12" t="s">
        <v>11287</v>
      </c>
    </row>
    <row r="13" spans="7:12" hidden="1" x14ac:dyDescent="0.35">
      <c r="G13" t="s">
        <v>11281</v>
      </c>
      <c r="H13" s="420">
        <v>43662</v>
      </c>
      <c r="I13" s="421">
        <v>0.33263888888888887</v>
      </c>
      <c r="J13" t="s">
        <v>11284</v>
      </c>
      <c r="K13">
        <v>342</v>
      </c>
    </row>
    <row r="14" spans="7:12" x14ac:dyDescent="0.35">
      <c r="G14" t="s">
        <v>11281</v>
      </c>
      <c r="H14" s="420">
        <v>43670</v>
      </c>
      <c r="I14" s="421">
        <v>0.24722222222222223</v>
      </c>
      <c r="J14" t="s">
        <v>11282</v>
      </c>
      <c r="K14">
        <v>7427</v>
      </c>
      <c r="L14" t="s">
        <v>11288</v>
      </c>
    </row>
    <row r="15" spans="7:12" hidden="1" x14ac:dyDescent="0.35">
      <c r="G15" t="s">
        <v>11281</v>
      </c>
      <c r="H15" s="420">
        <v>43662</v>
      </c>
      <c r="I15" s="421">
        <v>0.33263888888888887</v>
      </c>
      <c r="J15" t="s">
        <v>11284</v>
      </c>
      <c r="K15">
        <v>340</v>
      </c>
    </row>
    <row r="16" spans="7:12" x14ac:dyDescent="0.35">
      <c r="G16" t="s">
        <v>11281</v>
      </c>
      <c r="H16" s="420">
        <v>43670</v>
      </c>
      <c r="I16" s="421">
        <v>0.24722222222222223</v>
      </c>
      <c r="J16" t="s">
        <v>11282</v>
      </c>
      <c r="K16">
        <v>9075</v>
      </c>
      <c r="L16" t="s">
        <v>11289</v>
      </c>
    </row>
    <row r="17" spans="7:12" hidden="1" x14ac:dyDescent="0.35">
      <c r="G17" t="s">
        <v>11281</v>
      </c>
      <c r="H17" s="420">
        <v>43662</v>
      </c>
      <c r="I17" s="421">
        <v>0.33263888888888887</v>
      </c>
      <c r="J17" t="s">
        <v>11284</v>
      </c>
      <c r="K17">
        <v>356</v>
      </c>
    </row>
    <row r="18" spans="7:12" x14ac:dyDescent="0.35">
      <c r="G18" t="s">
        <v>11281</v>
      </c>
      <c r="H18" s="420">
        <v>43670</v>
      </c>
      <c r="I18" s="421">
        <v>0.27083333333333331</v>
      </c>
      <c r="J18" t="s">
        <v>11282</v>
      </c>
      <c r="K18">
        <v>6782</v>
      </c>
      <c r="L18" t="s">
        <v>11292</v>
      </c>
    </row>
    <row r="19" spans="7:12" x14ac:dyDescent="0.35">
      <c r="G19" t="s">
        <v>11281</v>
      </c>
      <c r="H19" s="420">
        <v>43667</v>
      </c>
      <c r="I19" s="421">
        <v>0.44791666666666669</v>
      </c>
      <c r="J19" t="s">
        <v>11282</v>
      </c>
      <c r="K19">
        <v>4549</v>
      </c>
      <c r="L19" t="s">
        <v>11291</v>
      </c>
    </row>
    <row r="20" spans="7:12" x14ac:dyDescent="0.35">
      <c r="G20" t="s">
        <v>11281</v>
      </c>
      <c r="H20" s="420">
        <v>43670</v>
      </c>
      <c r="I20" s="421">
        <v>0.23541666666666669</v>
      </c>
      <c r="J20" t="s">
        <v>11282</v>
      </c>
      <c r="K20">
        <v>4874</v>
      </c>
      <c r="L20" t="s">
        <v>11293</v>
      </c>
    </row>
    <row r="21" spans="7:12" x14ac:dyDescent="0.35">
      <c r="G21" t="s">
        <v>11281</v>
      </c>
      <c r="H21" s="420">
        <v>43670</v>
      </c>
      <c r="I21" s="421">
        <v>0.24722222222222223</v>
      </c>
      <c r="J21" t="s">
        <v>11282</v>
      </c>
      <c r="K21">
        <v>10203</v>
      </c>
      <c r="L21" t="s">
        <v>11294</v>
      </c>
    </row>
    <row r="22" spans="7:12" x14ac:dyDescent="0.35">
      <c r="G22" t="s">
        <v>11281</v>
      </c>
      <c r="H22" s="420">
        <v>43662</v>
      </c>
      <c r="I22" s="421">
        <v>0.33263888888888887</v>
      </c>
      <c r="J22" t="s">
        <v>11284</v>
      </c>
      <c r="K22">
        <v>3930</v>
      </c>
      <c r="L22" t="s">
        <v>11295</v>
      </c>
    </row>
    <row r="23" spans="7:12" x14ac:dyDescent="0.35">
      <c r="G23" t="s">
        <v>11281</v>
      </c>
      <c r="H23" s="420">
        <v>43667</v>
      </c>
      <c r="I23" s="421">
        <v>0.44791666666666669</v>
      </c>
      <c r="J23" t="s">
        <v>11282</v>
      </c>
      <c r="K23">
        <v>6944</v>
      </c>
      <c r="L23" t="s">
        <v>11290</v>
      </c>
    </row>
    <row r="24" spans="7:12" hidden="1" x14ac:dyDescent="0.35">
      <c r="G24" t="s">
        <v>11281</v>
      </c>
      <c r="H24" s="420">
        <v>43662</v>
      </c>
      <c r="I24" s="421">
        <v>0.33263888888888887</v>
      </c>
      <c r="J24" t="s">
        <v>11284</v>
      </c>
      <c r="K24">
        <v>354</v>
      </c>
    </row>
    <row r="25" spans="7:12" x14ac:dyDescent="0.35">
      <c r="G25" t="s">
        <v>11281</v>
      </c>
      <c r="H25" s="420">
        <v>43662</v>
      </c>
      <c r="I25" s="421">
        <v>0.33263888888888887</v>
      </c>
      <c r="J25" t="s">
        <v>11284</v>
      </c>
      <c r="K25">
        <v>350</v>
      </c>
      <c r="L25" t="s">
        <v>11296</v>
      </c>
    </row>
    <row r="26" spans="7:12" hidden="1" x14ac:dyDescent="0.35">
      <c r="G26" t="s">
        <v>11281</v>
      </c>
      <c r="H26" s="420">
        <v>43662</v>
      </c>
      <c r="I26" s="421">
        <v>0.33263888888888887</v>
      </c>
      <c r="J26" t="s">
        <v>11284</v>
      </c>
      <c r="K26">
        <v>620</v>
      </c>
    </row>
    <row r="27" spans="7:12" x14ac:dyDescent="0.35">
      <c r="G27" t="s">
        <v>11281</v>
      </c>
      <c r="H27" s="420">
        <v>43662</v>
      </c>
      <c r="I27" s="421">
        <v>0.33263888888888887</v>
      </c>
      <c r="J27" t="s">
        <v>11284</v>
      </c>
      <c r="K27">
        <v>4546</v>
      </c>
      <c r="L27" t="s">
        <v>11297</v>
      </c>
    </row>
    <row r="28" spans="7:12" x14ac:dyDescent="0.35">
      <c r="G28" t="s">
        <v>11281</v>
      </c>
      <c r="H28" s="420">
        <v>43662</v>
      </c>
      <c r="I28" s="421">
        <v>0.33263888888888887</v>
      </c>
      <c r="J28" t="s">
        <v>11284</v>
      </c>
      <c r="K28">
        <v>5928</v>
      </c>
      <c r="L28" t="s">
        <v>11298</v>
      </c>
    </row>
    <row r="29" spans="7:12" hidden="1" x14ac:dyDescent="0.35">
      <c r="G29" t="s">
        <v>11281</v>
      </c>
      <c r="H29" s="420">
        <v>43662</v>
      </c>
      <c r="I29" s="421">
        <v>0.33263888888888887</v>
      </c>
      <c r="J29" t="s">
        <v>11284</v>
      </c>
      <c r="K29">
        <v>440</v>
      </c>
    </row>
    <row r="30" spans="7:12" x14ac:dyDescent="0.35">
      <c r="G30" t="s">
        <v>11281</v>
      </c>
      <c r="H30" s="420">
        <v>43662</v>
      </c>
      <c r="I30" s="421">
        <v>0.33263888888888887</v>
      </c>
      <c r="J30" t="s">
        <v>11284</v>
      </c>
      <c r="K30">
        <v>5010</v>
      </c>
      <c r="L30" t="s">
        <v>11299</v>
      </c>
    </row>
    <row r="31" spans="7:12" hidden="1" x14ac:dyDescent="0.35">
      <c r="G31" t="s">
        <v>11281</v>
      </c>
      <c r="H31" s="420">
        <v>43662</v>
      </c>
      <c r="I31" s="421">
        <v>0.33263888888888887</v>
      </c>
      <c r="J31" t="s">
        <v>11284</v>
      </c>
      <c r="K31">
        <v>423</v>
      </c>
    </row>
    <row r="32" spans="7:12" x14ac:dyDescent="0.35">
      <c r="G32" t="s">
        <v>11281</v>
      </c>
      <c r="H32" s="420">
        <v>43662</v>
      </c>
      <c r="I32" s="421">
        <v>0.33263888888888887</v>
      </c>
      <c r="J32" t="s">
        <v>11284</v>
      </c>
      <c r="K32">
        <v>6241</v>
      </c>
      <c r="L32" t="s">
        <v>11300</v>
      </c>
    </row>
    <row r="33" spans="7:19" hidden="1" x14ac:dyDescent="0.35">
      <c r="G33" t="s">
        <v>11281</v>
      </c>
      <c r="H33" s="420">
        <v>43662</v>
      </c>
      <c r="I33" s="421">
        <v>0.33263888888888887</v>
      </c>
      <c r="J33" t="s">
        <v>11284</v>
      </c>
      <c r="K33">
        <v>439</v>
      </c>
    </row>
    <row r="34" spans="7:19" x14ac:dyDescent="0.35">
      <c r="G34" t="s">
        <v>11281</v>
      </c>
      <c r="H34" s="420">
        <v>43662</v>
      </c>
      <c r="I34" s="421">
        <v>0.33263888888888887</v>
      </c>
      <c r="J34" t="s">
        <v>11284</v>
      </c>
      <c r="K34">
        <v>6522</v>
      </c>
      <c r="L34" t="s">
        <v>11301</v>
      </c>
    </row>
    <row r="35" spans="7:19" hidden="1" x14ac:dyDescent="0.35">
      <c r="G35" t="s">
        <v>11281</v>
      </c>
      <c r="H35" s="420">
        <v>43662</v>
      </c>
      <c r="I35" s="421">
        <v>0.33263888888888887</v>
      </c>
      <c r="J35" t="s">
        <v>11284</v>
      </c>
      <c r="K35">
        <v>426</v>
      </c>
    </row>
    <row r="36" spans="7:19" x14ac:dyDescent="0.35">
      <c r="G36" t="s">
        <v>11281</v>
      </c>
      <c r="H36" s="420">
        <v>43662</v>
      </c>
      <c r="I36" s="421">
        <v>0.33263888888888887</v>
      </c>
      <c r="J36" t="s">
        <v>11284</v>
      </c>
      <c r="K36">
        <v>5157</v>
      </c>
      <c r="L36" t="s">
        <v>11302</v>
      </c>
    </row>
    <row r="37" spans="7:19" hidden="1" x14ac:dyDescent="0.35">
      <c r="G37" t="s">
        <v>11281</v>
      </c>
      <c r="H37" s="420">
        <v>43662</v>
      </c>
      <c r="I37" s="421">
        <v>0.33263888888888887</v>
      </c>
      <c r="J37" t="s">
        <v>11284</v>
      </c>
      <c r="K37">
        <v>425</v>
      </c>
    </row>
    <row r="38" spans="7:19" x14ac:dyDescent="0.35">
      <c r="G38" t="s">
        <v>11281</v>
      </c>
      <c r="H38" s="420">
        <v>43670</v>
      </c>
      <c r="I38" s="421">
        <v>0.27083333333333331</v>
      </c>
      <c r="J38" t="s">
        <v>11282</v>
      </c>
      <c r="K38">
        <v>9195</v>
      </c>
      <c r="L38" t="s">
        <v>11303</v>
      </c>
    </row>
    <row r="39" spans="7:19" x14ac:dyDescent="0.35">
      <c r="G39" t="s">
        <v>11281</v>
      </c>
      <c r="H39" s="420">
        <v>43668</v>
      </c>
      <c r="I39" s="421">
        <v>0.12430555555555556</v>
      </c>
      <c r="J39" t="s">
        <v>11282</v>
      </c>
      <c r="K39">
        <v>6676</v>
      </c>
      <c r="L39" t="s">
        <v>11304</v>
      </c>
    </row>
    <row r="40" spans="7:19" x14ac:dyDescent="0.35">
      <c r="G40" t="s">
        <v>11281</v>
      </c>
      <c r="H40" s="420">
        <v>43662</v>
      </c>
      <c r="I40" s="421">
        <v>0.33263888888888887</v>
      </c>
      <c r="J40" t="s">
        <v>11284</v>
      </c>
      <c r="K40">
        <v>11411</v>
      </c>
      <c r="L40" t="s">
        <v>11305</v>
      </c>
    </row>
    <row r="41" spans="7:19" x14ac:dyDescent="0.35">
      <c r="G41" t="s">
        <v>11281</v>
      </c>
      <c r="H41" s="420">
        <v>43662</v>
      </c>
      <c r="I41" s="421">
        <v>0.33263888888888887</v>
      </c>
      <c r="J41" t="s">
        <v>11284</v>
      </c>
      <c r="K41">
        <v>4467</v>
      </c>
      <c r="L41" t="s">
        <v>11306</v>
      </c>
    </row>
    <row r="42" spans="7:19" hidden="1" x14ac:dyDescent="0.35">
      <c r="G42" t="s">
        <v>11281</v>
      </c>
      <c r="H42" s="420">
        <v>43662</v>
      </c>
      <c r="I42" s="421">
        <v>0.33263888888888887</v>
      </c>
      <c r="J42" t="s">
        <v>11284</v>
      </c>
      <c r="K42">
        <v>439</v>
      </c>
    </row>
    <row r="43" spans="7:19" x14ac:dyDescent="0.35">
      <c r="G43" t="s">
        <v>11281</v>
      </c>
      <c r="H43" s="420">
        <v>43662</v>
      </c>
      <c r="I43" s="421">
        <v>0.33263888888888887</v>
      </c>
      <c r="J43" t="s">
        <v>11284</v>
      </c>
      <c r="K43">
        <v>5196</v>
      </c>
      <c r="L43" t="s">
        <v>11307</v>
      </c>
      <c r="O43" s="167" t="s">
        <v>5127</v>
      </c>
      <c r="P43" s="167" t="s">
        <v>5526</v>
      </c>
      <c r="Q43" s="167" t="s">
        <v>7342</v>
      </c>
      <c r="R43" s="167" t="s">
        <v>7343</v>
      </c>
      <c r="S43" s="167" t="s">
        <v>7344</v>
      </c>
    </row>
    <row r="44" spans="7:19" hidden="1" x14ac:dyDescent="0.35">
      <c r="G44" t="s">
        <v>11281</v>
      </c>
      <c r="H44" s="420">
        <v>43662</v>
      </c>
      <c r="I44" s="421">
        <v>0.33263888888888887</v>
      </c>
      <c r="J44" t="s">
        <v>11284</v>
      </c>
      <c r="K44">
        <v>9808</v>
      </c>
      <c r="L44" t="s">
        <v>11308</v>
      </c>
    </row>
    <row r="45" spans="7:19" hidden="1" x14ac:dyDescent="0.35">
      <c r="G45" t="s">
        <v>11281</v>
      </c>
      <c r="H45" s="420">
        <v>43662</v>
      </c>
      <c r="I45" s="421">
        <v>0.33263888888888887</v>
      </c>
      <c r="J45" t="s">
        <v>11284</v>
      </c>
      <c r="K45">
        <v>398</v>
      </c>
    </row>
    <row r="46" spans="7:19" hidden="1" x14ac:dyDescent="0.35">
      <c r="G46" t="s">
        <v>11281</v>
      </c>
      <c r="H46" s="420">
        <v>43662</v>
      </c>
      <c r="I46" s="421">
        <v>0.33263888888888887</v>
      </c>
      <c r="J46" t="s">
        <v>11284</v>
      </c>
      <c r="K46">
        <v>7957</v>
      </c>
      <c r="L46" t="s">
        <v>11309</v>
      </c>
    </row>
    <row r="47" spans="7:19" hidden="1" x14ac:dyDescent="0.35">
      <c r="G47" t="s">
        <v>11281</v>
      </c>
      <c r="H47" s="420">
        <v>43662</v>
      </c>
      <c r="I47" s="421">
        <v>0.33263888888888887</v>
      </c>
      <c r="J47" t="s">
        <v>11284</v>
      </c>
      <c r="K47">
        <v>394</v>
      </c>
    </row>
    <row r="48" spans="7:19" hidden="1" x14ac:dyDescent="0.35">
      <c r="G48" t="s">
        <v>11281</v>
      </c>
      <c r="H48" s="420">
        <v>43662</v>
      </c>
      <c r="I48" s="421">
        <v>0.33263888888888887</v>
      </c>
      <c r="J48" t="s">
        <v>11284</v>
      </c>
      <c r="K48">
        <v>8560</v>
      </c>
      <c r="L48" t="s">
        <v>11310</v>
      </c>
    </row>
    <row r="49" spans="7:17" x14ac:dyDescent="0.35">
      <c r="G49" t="s">
        <v>11281</v>
      </c>
      <c r="H49" s="420">
        <v>43662</v>
      </c>
      <c r="I49" s="421">
        <v>0.33263888888888887</v>
      </c>
      <c r="J49" t="s">
        <v>11284</v>
      </c>
      <c r="K49">
        <v>519</v>
      </c>
      <c r="O49" t="s">
        <v>10817</v>
      </c>
      <c r="P49" t="s">
        <v>10818</v>
      </c>
    </row>
    <row r="50" spans="7:17" hidden="1" x14ac:dyDescent="0.35">
      <c r="G50" t="s">
        <v>11281</v>
      </c>
      <c r="H50" s="420">
        <v>43662</v>
      </c>
      <c r="I50" s="421">
        <v>0.33263888888888887</v>
      </c>
      <c r="J50" t="s">
        <v>11284</v>
      </c>
      <c r="K50">
        <v>9177</v>
      </c>
      <c r="L50" t="s">
        <v>11311</v>
      </c>
    </row>
    <row r="51" spans="7:17" hidden="1" x14ac:dyDescent="0.35">
      <c r="G51" t="s">
        <v>11281</v>
      </c>
      <c r="H51" s="420">
        <v>43662</v>
      </c>
      <c r="I51" s="421">
        <v>0.33263888888888887</v>
      </c>
      <c r="J51" t="s">
        <v>11284</v>
      </c>
      <c r="K51">
        <v>6661</v>
      </c>
      <c r="L51" t="s">
        <v>11312</v>
      </c>
    </row>
    <row r="52" spans="7:17" hidden="1" x14ac:dyDescent="0.35">
      <c r="G52" t="s">
        <v>11281</v>
      </c>
      <c r="H52" s="420">
        <v>43662</v>
      </c>
      <c r="I52" s="421">
        <v>0.33263888888888887</v>
      </c>
      <c r="J52" t="s">
        <v>11284</v>
      </c>
      <c r="K52">
        <v>8663</v>
      </c>
      <c r="L52" t="s">
        <v>11313</v>
      </c>
    </row>
    <row r="53" spans="7:17" hidden="1" x14ac:dyDescent="0.35">
      <c r="G53" t="s">
        <v>11281</v>
      </c>
      <c r="H53" s="420">
        <v>43662</v>
      </c>
      <c r="I53" s="421">
        <v>0.33263888888888887</v>
      </c>
      <c r="J53" t="s">
        <v>11284</v>
      </c>
      <c r="K53">
        <v>8064</v>
      </c>
      <c r="L53" t="s">
        <v>11314</v>
      </c>
    </row>
    <row r="54" spans="7:17" hidden="1" x14ac:dyDescent="0.35">
      <c r="G54" t="s">
        <v>11281</v>
      </c>
      <c r="H54" s="420">
        <v>43662</v>
      </c>
      <c r="I54" s="421">
        <v>0.33263888888888887</v>
      </c>
      <c r="J54" t="s">
        <v>11284</v>
      </c>
      <c r="K54">
        <v>8576</v>
      </c>
      <c r="L54" t="s">
        <v>11315</v>
      </c>
    </row>
    <row r="55" spans="7:17" hidden="1" x14ac:dyDescent="0.35">
      <c r="G55" t="s">
        <v>11281</v>
      </c>
      <c r="H55" s="420">
        <v>43662</v>
      </c>
      <c r="I55" s="421">
        <v>0.33263888888888887</v>
      </c>
      <c r="J55" t="s">
        <v>11284</v>
      </c>
      <c r="K55">
        <v>6363</v>
      </c>
      <c r="L55" t="s">
        <v>11316</v>
      </c>
    </row>
    <row r="56" spans="7:17" hidden="1" x14ac:dyDescent="0.35">
      <c r="G56" t="s">
        <v>11281</v>
      </c>
      <c r="H56" s="420">
        <v>43670</v>
      </c>
      <c r="I56" s="421">
        <v>0.21666666666666667</v>
      </c>
      <c r="J56" t="s">
        <v>11282</v>
      </c>
      <c r="K56">
        <v>127605</v>
      </c>
      <c r="L56" t="s">
        <v>11317</v>
      </c>
    </row>
    <row r="57" spans="7:17" hidden="1" x14ac:dyDescent="0.35">
      <c r="G57" t="s">
        <v>11281</v>
      </c>
      <c r="H57" s="420">
        <v>43662</v>
      </c>
      <c r="I57" s="421">
        <v>0.33263888888888887</v>
      </c>
      <c r="J57" t="s">
        <v>11284</v>
      </c>
      <c r="K57">
        <v>7094</v>
      </c>
      <c r="L57" t="s">
        <v>11318</v>
      </c>
    </row>
    <row r="58" spans="7:17" hidden="1" x14ac:dyDescent="0.35">
      <c r="G58" t="s">
        <v>11281</v>
      </c>
      <c r="H58" s="420">
        <v>43670</v>
      </c>
      <c r="I58" s="421">
        <v>0.26180555555555557</v>
      </c>
      <c r="J58" t="s">
        <v>11282</v>
      </c>
      <c r="K58">
        <v>7928</v>
      </c>
      <c r="L58" t="s">
        <v>11319</v>
      </c>
    </row>
    <row r="59" spans="7:17" hidden="1" x14ac:dyDescent="0.35"/>
    <row r="60" spans="7:17" hidden="1" x14ac:dyDescent="0.35"/>
    <row r="61" spans="7:17" x14ac:dyDescent="0.35">
      <c r="O61" t="s">
        <v>11385</v>
      </c>
      <c r="Q61" t="s">
        <v>10740</v>
      </c>
    </row>
    <row r="62" spans="7:17" x14ac:dyDescent="0.35">
      <c r="O62" t="s">
        <v>11386</v>
      </c>
      <c r="Q62" t="s">
        <v>10742</v>
      </c>
    </row>
    <row r="63" spans="7:17" x14ac:dyDescent="0.35">
      <c r="O63" t="s">
        <v>11387</v>
      </c>
      <c r="Q63" t="s">
        <v>10744</v>
      </c>
    </row>
    <row r="64" spans="7:17" x14ac:dyDescent="0.35">
      <c r="O64" t="s">
        <v>11388</v>
      </c>
      <c r="Q64" t="s">
        <v>11389</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11390</v>
      </c>
      <c r="Q76" t="s">
        <v>10702</v>
      </c>
    </row>
    <row r="77" spans="15:17" x14ac:dyDescent="0.35">
      <c r="O77" t="s">
        <v>11391</v>
      </c>
      <c r="Q77" t="s">
        <v>10704</v>
      </c>
    </row>
    <row r="78" spans="15:17" x14ac:dyDescent="0.35">
      <c r="O78" t="s">
        <v>11392</v>
      </c>
      <c r="Q78" t="s">
        <v>10706</v>
      </c>
    </row>
    <row r="79" spans="15:17" x14ac:dyDescent="0.35">
      <c r="O79" t="s">
        <v>11393</v>
      </c>
      <c r="Q79" t="s">
        <v>11394</v>
      </c>
    </row>
    <row r="80" spans="15:17" x14ac:dyDescent="0.35">
      <c r="O80" t="s">
        <v>11395</v>
      </c>
      <c r="Q80" t="s">
        <v>11396</v>
      </c>
    </row>
    <row r="81" spans="15:17" x14ac:dyDescent="0.35">
      <c r="O81" t="s">
        <v>11397</v>
      </c>
      <c r="Q81" t="s">
        <v>11398</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11399</v>
      </c>
      <c r="Q93" t="s">
        <v>11400</v>
      </c>
    </row>
    <row r="94" spans="15:17" x14ac:dyDescent="0.35">
      <c r="O94" t="s">
        <v>11401</v>
      </c>
      <c r="Q94" t="s">
        <v>11402</v>
      </c>
    </row>
    <row r="95" spans="15:17" x14ac:dyDescent="0.35">
      <c r="O95" t="s">
        <v>11403</v>
      </c>
      <c r="Q95" t="s">
        <v>11404</v>
      </c>
    </row>
    <row r="96" spans="15:17" x14ac:dyDescent="0.35">
      <c r="O96" t="s">
        <v>11405</v>
      </c>
      <c r="Q96" t="s">
        <v>11406</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11407</v>
      </c>
      <c r="Q108" t="s">
        <v>10710</v>
      </c>
    </row>
    <row r="109" spans="15:17" x14ac:dyDescent="0.35">
      <c r="O109" t="s">
        <v>11408</v>
      </c>
      <c r="Q109" t="s">
        <v>10712</v>
      </c>
    </row>
    <row r="110" spans="15:17" x14ac:dyDescent="0.35">
      <c r="O110" t="s">
        <v>11409</v>
      </c>
      <c r="Q110" t="s">
        <v>10714</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11410</v>
      </c>
      <c r="Q122" t="s">
        <v>10772</v>
      </c>
    </row>
    <row r="123" spans="15:17" x14ac:dyDescent="0.35">
      <c r="O123" t="s">
        <v>11411</v>
      </c>
      <c r="Q123" t="s">
        <v>11412</v>
      </c>
    </row>
    <row r="124" spans="15:17" x14ac:dyDescent="0.35">
      <c r="O124" t="s">
        <v>11413</v>
      </c>
      <c r="Q124" t="s">
        <v>10768</v>
      </c>
    </row>
    <row r="125" spans="15:17" x14ac:dyDescent="0.35">
      <c r="O125" t="s">
        <v>11414</v>
      </c>
      <c r="Q125" t="s">
        <v>10770</v>
      </c>
    </row>
    <row r="126" spans="15:17" x14ac:dyDescent="0.35">
      <c r="O126" t="s">
        <v>11415</v>
      </c>
      <c r="Q126" t="s">
        <v>11416</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11417</v>
      </c>
      <c r="Q138" t="s">
        <v>10732</v>
      </c>
    </row>
    <row r="139" spans="15:17" x14ac:dyDescent="0.35">
      <c r="O139" t="s">
        <v>11418</v>
      </c>
      <c r="Q139" t="s">
        <v>11419</v>
      </c>
    </row>
    <row r="140" spans="15:17" x14ac:dyDescent="0.35">
      <c r="O140" t="s">
        <v>11420</v>
      </c>
      <c r="Q140" t="s">
        <v>11421</v>
      </c>
    </row>
    <row r="141" spans="15:17" x14ac:dyDescent="0.35">
      <c r="O141" t="s">
        <v>11422</v>
      </c>
      <c r="Q141" t="s">
        <v>11423</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11424</v>
      </c>
      <c r="Q153" t="s">
        <v>11425</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11426</v>
      </c>
      <c r="Q165" t="s">
        <v>10726</v>
      </c>
    </row>
    <row r="166" spans="15:17" x14ac:dyDescent="0.35">
      <c r="O166" t="s">
        <v>11427</v>
      </c>
      <c r="Q166" t="s">
        <v>10728</v>
      </c>
    </row>
    <row r="167" spans="15:17" x14ac:dyDescent="0.35">
      <c r="O167" t="s">
        <v>11428</v>
      </c>
      <c r="Q167" t="s">
        <v>10730</v>
      </c>
    </row>
    <row r="168" spans="15:17" x14ac:dyDescent="0.35">
      <c r="O168" t="s">
        <v>11429</v>
      </c>
      <c r="Q168" t="s">
        <v>11430</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11431</v>
      </c>
      <c r="Q180" t="s">
        <v>10736</v>
      </c>
    </row>
    <row r="181" spans="15:17" x14ac:dyDescent="0.35">
      <c r="O181" t="s">
        <v>11432</v>
      </c>
      <c r="Q181" t="s">
        <v>11433</v>
      </c>
    </row>
    <row r="182" spans="15:17" x14ac:dyDescent="0.35">
      <c r="O182" t="s">
        <v>11434</v>
      </c>
      <c r="Q182" t="s">
        <v>11435</v>
      </c>
    </row>
    <row r="183" spans="15:17" x14ac:dyDescent="0.35">
      <c r="O183" t="s">
        <v>11436</v>
      </c>
      <c r="Q183" t="s">
        <v>11437</v>
      </c>
    </row>
    <row r="184" spans="15:17" x14ac:dyDescent="0.35">
      <c r="O184" t="s">
        <v>11438</v>
      </c>
      <c r="Q184" t="s">
        <v>11439</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11440</v>
      </c>
      <c r="Q196" t="s">
        <v>10694</v>
      </c>
    </row>
    <row r="197" spans="15:17" x14ac:dyDescent="0.35">
      <c r="O197" t="s">
        <v>11441</v>
      </c>
      <c r="Q197" t="s">
        <v>10696</v>
      </c>
    </row>
    <row r="198" spans="15:17" x14ac:dyDescent="0.35">
      <c r="O198" t="s">
        <v>11442</v>
      </c>
      <c r="Q198" t="s">
        <v>11443</v>
      </c>
    </row>
    <row r="199" spans="15:17" x14ac:dyDescent="0.35">
      <c r="O199" t="s">
        <v>11444</v>
      </c>
      <c r="Q199" t="s">
        <v>10698</v>
      </c>
    </row>
    <row r="200" spans="15:17" x14ac:dyDescent="0.35">
      <c r="O200" t="s">
        <v>11445</v>
      </c>
      <c r="Q200" t="s">
        <v>10700</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11446</v>
      </c>
      <c r="Q212" t="s">
        <v>10792</v>
      </c>
    </row>
    <row r="213" spans="15:17" x14ac:dyDescent="0.35">
      <c r="O213" t="s">
        <v>11447</v>
      </c>
      <c r="Q213" t="s">
        <v>10794</v>
      </c>
    </row>
    <row r="214" spans="15:17" x14ac:dyDescent="0.35">
      <c r="O214" t="s">
        <v>11448</v>
      </c>
      <c r="Q214" t="s">
        <v>10796</v>
      </c>
    </row>
    <row r="215" spans="15:17" x14ac:dyDescent="0.35">
      <c r="O215" t="s">
        <v>11449</v>
      </c>
      <c r="Q215" t="s">
        <v>10798</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11450</v>
      </c>
      <c r="Q227" t="s">
        <v>10746</v>
      </c>
    </row>
    <row r="228" spans="15:17" x14ac:dyDescent="0.35">
      <c r="O228" t="s">
        <v>11451</v>
      </c>
      <c r="Q228" t="s">
        <v>11452</v>
      </c>
    </row>
    <row r="229" spans="15:17" x14ac:dyDescent="0.35">
      <c r="O229" t="s">
        <v>11453</v>
      </c>
      <c r="Q229" t="s">
        <v>10750</v>
      </c>
    </row>
    <row r="230" spans="15:17" x14ac:dyDescent="0.35">
      <c r="O230" t="s">
        <v>11454</v>
      </c>
      <c r="Q230" t="s">
        <v>11455</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11456</v>
      </c>
      <c r="Q242" t="s">
        <v>10800</v>
      </c>
    </row>
    <row r="243" spans="15:17" x14ac:dyDescent="0.35">
      <c r="O243" t="s">
        <v>11457</v>
      </c>
      <c r="Q243" t="s">
        <v>10802</v>
      </c>
    </row>
    <row r="244" spans="15:17" x14ac:dyDescent="0.35">
      <c r="O244" t="s">
        <v>11458</v>
      </c>
      <c r="Q244" t="s">
        <v>11459</v>
      </c>
    </row>
    <row r="245" spans="15:17" x14ac:dyDescent="0.35">
      <c r="O245" t="s">
        <v>11460</v>
      </c>
      <c r="Q245" t="s">
        <v>10806</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11461</v>
      </c>
      <c r="Q257" t="s">
        <v>10718</v>
      </c>
    </row>
    <row r="258" spans="15:17" x14ac:dyDescent="0.35">
      <c r="O258" t="s">
        <v>11462</v>
      </c>
      <c r="Q258" t="s">
        <v>10720</v>
      </c>
    </row>
    <row r="259" spans="15:17" x14ac:dyDescent="0.35">
      <c r="O259" t="s">
        <v>11463</v>
      </c>
      <c r="Q259" t="s">
        <v>10722</v>
      </c>
    </row>
    <row r="260" spans="15:17" x14ac:dyDescent="0.35">
      <c r="O260" t="s">
        <v>11464</v>
      </c>
      <c r="Q260" t="s">
        <v>11465</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11466</v>
      </c>
      <c r="Q272" t="s">
        <v>10660</v>
      </c>
    </row>
    <row r="273" spans="15:17" x14ac:dyDescent="0.35">
      <c r="O273" t="s">
        <v>11467</v>
      </c>
      <c r="Q273" t="s">
        <v>10662</v>
      </c>
    </row>
    <row r="274" spans="15:17" x14ac:dyDescent="0.35">
      <c r="O274" t="s">
        <v>11468</v>
      </c>
      <c r="Q274" t="s">
        <v>10664</v>
      </c>
    </row>
    <row r="275" spans="15:17" x14ac:dyDescent="0.35">
      <c r="O275" t="s">
        <v>11469</v>
      </c>
      <c r="Q275" t="s">
        <v>10666</v>
      </c>
    </row>
    <row r="276" spans="15:17" x14ac:dyDescent="0.35">
      <c r="O276" t="s">
        <v>11470</v>
      </c>
      <c r="Q276" t="s">
        <v>11471</v>
      </c>
    </row>
    <row r="277" spans="15:17" x14ac:dyDescent="0.35">
      <c r="O277" t="s">
        <v>11472</v>
      </c>
      <c r="Q277" t="s">
        <v>11473</v>
      </c>
    </row>
    <row r="278" spans="15:17" x14ac:dyDescent="0.35">
      <c r="O278" t="s">
        <v>11474</v>
      </c>
      <c r="Q278" t="s">
        <v>11475</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11476</v>
      </c>
      <c r="Q290" t="s">
        <v>10654</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11477</v>
      </c>
      <c r="Q302" t="s">
        <v>10668</v>
      </c>
    </row>
    <row r="303" spans="15:17" x14ac:dyDescent="0.35">
      <c r="O303" t="s">
        <v>11478</v>
      </c>
      <c r="Q303" t="s">
        <v>10670</v>
      </c>
    </row>
    <row r="304" spans="15:17" x14ac:dyDescent="0.35">
      <c r="O304" t="s">
        <v>11479</v>
      </c>
      <c r="Q304" t="s">
        <v>11480</v>
      </c>
    </row>
    <row r="305" spans="15:17" x14ac:dyDescent="0.35">
      <c r="O305" t="s">
        <v>11481</v>
      </c>
      <c r="Q305" t="s">
        <v>11482</v>
      </c>
    </row>
    <row r="306" spans="15:17" x14ac:dyDescent="0.35">
      <c r="O306" t="s">
        <v>11483</v>
      </c>
      <c r="Q306" t="s">
        <v>11484</v>
      </c>
    </row>
    <row r="307" spans="15:17" x14ac:dyDescent="0.35">
      <c r="O307" t="s">
        <v>11485</v>
      </c>
      <c r="Q307" t="s">
        <v>11486</v>
      </c>
    </row>
    <row r="308" spans="15:17" x14ac:dyDescent="0.35">
      <c r="O308" t="s">
        <v>11487</v>
      </c>
      <c r="Q308" t="s">
        <v>11488</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11489</v>
      </c>
      <c r="Q320" t="s">
        <v>11490</v>
      </c>
    </row>
    <row r="321" spans="15:17" x14ac:dyDescent="0.35">
      <c r="O321" t="s">
        <v>11491</v>
      </c>
      <c r="Q321" t="s">
        <v>10676</v>
      </c>
    </row>
    <row r="322" spans="15:17" x14ac:dyDescent="0.35">
      <c r="O322" t="s">
        <v>11492</v>
      </c>
      <c r="Q322" t="s">
        <v>10678</v>
      </c>
    </row>
    <row r="323" spans="15:17" x14ac:dyDescent="0.35">
      <c r="O323" t="s">
        <v>11493</v>
      </c>
      <c r="Q323" t="s">
        <v>10680</v>
      </c>
    </row>
    <row r="324" spans="15:17" x14ac:dyDescent="0.35">
      <c r="O324" t="s">
        <v>11494</v>
      </c>
      <c r="Q324" t="s">
        <v>11495</v>
      </c>
    </row>
    <row r="325" spans="15:17" x14ac:dyDescent="0.35">
      <c r="O325" t="s">
        <v>11496</v>
      </c>
      <c r="Q325" t="s">
        <v>11497</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11498</v>
      </c>
      <c r="Q337" t="s">
        <v>10686</v>
      </c>
    </row>
    <row r="338" spans="15:17" x14ac:dyDescent="0.35">
      <c r="O338" t="s">
        <v>11499</v>
      </c>
      <c r="Q338" t="s">
        <v>10688</v>
      </c>
    </row>
    <row r="339" spans="15:17" x14ac:dyDescent="0.35">
      <c r="O339" t="s">
        <v>11500</v>
      </c>
      <c r="Q339" t="s">
        <v>10690</v>
      </c>
    </row>
    <row r="340" spans="15:17" x14ac:dyDescent="0.35">
      <c r="O340" t="s">
        <v>11501</v>
      </c>
      <c r="Q340" t="s">
        <v>10692</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11502</v>
      </c>
      <c r="Q352" t="s">
        <v>10656</v>
      </c>
    </row>
    <row r="353" spans="15:17" x14ac:dyDescent="0.35">
      <c r="O353" t="s">
        <v>11503</v>
      </c>
      <c r="Q353" t="s">
        <v>10658</v>
      </c>
    </row>
    <row r="354" spans="15:17" x14ac:dyDescent="0.35">
      <c r="O354" t="s">
        <v>11504</v>
      </c>
      <c r="Q354" t="s">
        <v>11505</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11506</v>
      </c>
      <c r="Q366" t="s">
        <v>10754</v>
      </c>
    </row>
    <row r="367" spans="15:17" x14ac:dyDescent="0.35">
      <c r="O367" t="s">
        <v>11507</v>
      </c>
      <c r="Q367" t="s">
        <v>10756</v>
      </c>
    </row>
    <row r="368" spans="15:17" x14ac:dyDescent="0.35">
      <c r="O368" t="s">
        <v>11508</v>
      </c>
      <c r="Q368" t="s">
        <v>10758</v>
      </c>
    </row>
    <row r="369" spans="15:17" x14ac:dyDescent="0.35">
      <c r="O369" t="s">
        <v>11509</v>
      </c>
      <c r="Q369" t="s">
        <v>11510</v>
      </c>
    </row>
    <row r="370" spans="15:17" x14ac:dyDescent="0.35">
      <c r="O370" t="s">
        <v>11511</v>
      </c>
      <c r="Q370" t="s">
        <v>10762</v>
      </c>
    </row>
    <row r="371" spans="15:17" x14ac:dyDescent="0.35">
      <c r="O371" t="s">
        <v>11512</v>
      </c>
      <c r="Q371" t="s">
        <v>10764</v>
      </c>
    </row>
    <row r="372" spans="15:17" x14ac:dyDescent="0.35">
      <c r="O372" t="s">
        <v>11513</v>
      </c>
      <c r="Q372" t="s">
        <v>10766</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11514</v>
      </c>
      <c r="Q384" t="s">
        <v>10786</v>
      </c>
    </row>
    <row r="385" spans="11:17" x14ac:dyDescent="0.35">
      <c r="O385" t="s">
        <v>11515</v>
      </c>
      <c r="Q385" t="s">
        <v>10788</v>
      </c>
    </row>
    <row r="386" spans="11:17" x14ac:dyDescent="0.35">
      <c r="O386" t="s">
        <v>11516</v>
      </c>
      <c r="Q386" t="s">
        <v>10790</v>
      </c>
    </row>
    <row r="387" spans="11:17" x14ac:dyDescent="0.35">
      <c r="O387" t="s">
        <v>11517</v>
      </c>
      <c r="Q387" t="s">
        <v>11518</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11519</v>
      </c>
      <c r="Q399" t="s">
        <v>10782</v>
      </c>
    </row>
    <row r="400" spans="11:17" x14ac:dyDescent="0.35">
      <c r="K400" t="s">
        <v>10817</v>
      </c>
      <c r="L400" t="s">
        <v>10818</v>
      </c>
      <c r="Q400" t="s">
        <v>10784</v>
      </c>
    </row>
    <row r="401" spans="11:17" hidden="1" x14ac:dyDescent="0.35">
      <c r="K401" t="s">
        <v>11385</v>
      </c>
      <c r="M401" t="s">
        <v>10740</v>
      </c>
    </row>
    <row r="402" spans="11:17" hidden="1" x14ac:dyDescent="0.35">
      <c r="K402" t="s">
        <v>11386</v>
      </c>
      <c r="M402" t="s">
        <v>10742</v>
      </c>
    </row>
    <row r="403" spans="11:17" hidden="1" x14ac:dyDescent="0.35">
      <c r="K403" t="s">
        <v>11387</v>
      </c>
      <c r="M403" t="s">
        <v>10744</v>
      </c>
    </row>
    <row r="404" spans="11:17" hidden="1" x14ac:dyDescent="0.35">
      <c r="K404" t="s">
        <v>11388</v>
      </c>
      <c r="M404" t="s">
        <v>11389</v>
      </c>
    </row>
    <row r="405" spans="11:17" hidden="1" x14ac:dyDescent="0.35">
      <c r="K405" t="s">
        <v>11390</v>
      </c>
      <c r="M405" t="s">
        <v>10702</v>
      </c>
    </row>
    <row r="406" spans="11:17" hidden="1" x14ac:dyDescent="0.35">
      <c r="K406" t="s">
        <v>11391</v>
      </c>
      <c r="M406" t="s">
        <v>10704</v>
      </c>
    </row>
    <row r="407" spans="11:17" hidden="1" x14ac:dyDescent="0.35">
      <c r="K407" t="s">
        <v>11392</v>
      </c>
      <c r="M407" t="s">
        <v>10706</v>
      </c>
    </row>
    <row r="408" spans="11:17" hidden="1" x14ac:dyDescent="0.35">
      <c r="K408" t="s">
        <v>11393</v>
      </c>
      <c r="M408" t="s">
        <v>11394</v>
      </c>
    </row>
    <row r="409" spans="11:17" hidden="1" x14ac:dyDescent="0.35">
      <c r="K409" t="s">
        <v>11395</v>
      </c>
      <c r="M409" t="s">
        <v>11396</v>
      </c>
    </row>
    <row r="410" spans="11:17" hidden="1" x14ac:dyDescent="0.35">
      <c r="K410" t="s">
        <v>11397</v>
      </c>
      <c r="M410" t="s">
        <v>11398</v>
      </c>
    </row>
    <row r="411" spans="11:17" hidden="1" x14ac:dyDescent="0.35">
      <c r="K411" t="s">
        <v>11399</v>
      </c>
      <c r="M411" t="s">
        <v>11400</v>
      </c>
    </row>
    <row r="412" spans="11:17" x14ac:dyDescent="0.35">
      <c r="K412" t="s">
        <v>11401</v>
      </c>
      <c r="M412" t="s">
        <v>11402</v>
      </c>
      <c r="Q412" t="s">
        <v>10776</v>
      </c>
    </row>
    <row r="413" spans="11:17" x14ac:dyDescent="0.35">
      <c r="K413" t="s">
        <v>11403</v>
      </c>
      <c r="M413" t="s">
        <v>11404</v>
      </c>
      <c r="Q413" t="s">
        <v>10778</v>
      </c>
    </row>
    <row r="414" spans="11:17" x14ac:dyDescent="0.35">
      <c r="K414" t="s">
        <v>11405</v>
      </c>
      <c r="M414" t="s">
        <v>11406</v>
      </c>
      <c r="Q414" t="s">
        <v>10780</v>
      </c>
    </row>
    <row r="415" spans="11:17" hidden="1" x14ac:dyDescent="0.35">
      <c r="K415" t="s">
        <v>11407</v>
      </c>
      <c r="M415" t="s">
        <v>10710</v>
      </c>
    </row>
    <row r="416" spans="11:17" hidden="1" x14ac:dyDescent="0.35">
      <c r="K416" t="s">
        <v>11408</v>
      </c>
      <c r="M416" t="s">
        <v>10712</v>
      </c>
    </row>
    <row r="417" spans="11:19" hidden="1" x14ac:dyDescent="0.35">
      <c r="K417" t="s">
        <v>11409</v>
      </c>
      <c r="M417" t="s">
        <v>10714</v>
      </c>
    </row>
    <row r="418" spans="11:19" hidden="1" x14ac:dyDescent="0.35">
      <c r="K418" t="s">
        <v>11410</v>
      </c>
      <c r="M418" t="s">
        <v>10772</v>
      </c>
    </row>
    <row r="419" spans="11:19" hidden="1" x14ac:dyDescent="0.35">
      <c r="K419" t="s">
        <v>11411</v>
      </c>
      <c r="M419" t="s">
        <v>11412</v>
      </c>
    </row>
    <row r="420" spans="11:19" hidden="1" x14ac:dyDescent="0.35">
      <c r="K420" t="s">
        <v>11413</v>
      </c>
      <c r="M420" t="s">
        <v>10768</v>
      </c>
    </row>
    <row r="421" spans="11:19" hidden="1" x14ac:dyDescent="0.35">
      <c r="K421" t="s">
        <v>11414</v>
      </c>
      <c r="M421" t="s">
        <v>10770</v>
      </c>
    </row>
    <row r="422" spans="11:19" hidden="1" x14ac:dyDescent="0.35">
      <c r="K422" t="s">
        <v>11415</v>
      </c>
      <c r="M422" t="s">
        <v>11416</v>
      </c>
    </row>
    <row r="423" spans="11:19" hidden="1" x14ac:dyDescent="0.35">
      <c r="K423" t="s">
        <v>11417</v>
      </c>
      <c r="M423" t="s">
        <v>10732</v>
      </c>
    </row>
    <row r="424" spans="11:19" hidden="1" x14ac:dyDescent="0.35">
      <c r="K424" t="s">
        <v>11418</v>
      </c>
      <c r="M424" t="s">
        <v>11419</v>
      </c>
    </row>
    <row r="425" spans="11:19" hidden="1" x14ac:dyDescent="0.35">
      <c r="K425" t="s">
        <v>11420</v>
      </c>
      <c r="M425" t="s">
        <v>11421</v>
      </c>
    </row>
    <row r="426" spans="11:19" x14ac:dyDescent="0.35">
      <c r="K426" t="s">
        <v>11422</v>
      </c>
      <c r="M426" t="s">
        <v>11423</v>
      </c>
      <c r="S426" t="s">
        <v>10682</v>
      </c>
    </row>
    <row r="427" spans="11:19" hidden="1" x14ac:dyDescent="0.35">
      <c r="K427" t="s">
        <v>11424</v>
      </c>
      <c r="M427" t="s">
        <v>11425</v>
      </c>
    </row>
    <row r="428" spans="11:19" hidden="1" x14ac:dyDescent="0.35">
      <c r="K428" t="s">
        <v>11426</v>
      </c>
      <c r="M428" t="s">
        <v>10726</v>
      </c>
    </row>
    <row r="429" spans="11:19" hidden="1" x14ac:dyDescent="0.35">
      <c r="K429" t="s">
        <v>11427</v>
      </c>
      <c r="M429" t="s">
        <v>10728</v>
      </c>
    </row>
    <row r="430" spans="11:19" hidden="1" x14ac:dyDescent="0.35">
      <c r="K430" t="s">
        <v>11428</v>
      </c>
      <c r="M430" t="s">
        <v>10730</v>
      </c>
    </row>
    <row r="431" spans="11:19" hidden="1" x14ac:dyDescent="0.35">
      <c r="K431" t="s">
        <v>11429</v>
      </c>
      <c r="M431" t="s">
        <v>11430</v>
      </c>
    </row>
    <row r="432" spans="11:19" hidden="1" x14ac:dyDescent="0.35">
      <c r="K432" t="s">
        <v>11431</v>
      </c>
      <c r="M432" t="s">
        <v>10736</v>
      </c>
    </row>
    <row r="433" spans="11:17" hidden="1" x14ac:dyDescent="0.35">
      <c r="K433" t="s">
        <v>11432</v>
      </c>
      <c r="M433" t="s">
        <v>11433</v>
      </c>
    </row>
    <row r="434" spans="11:17" hidden="1" x14ac:dyDescent="0.35">
      <c r="K434" t="s">
        <v>11434</v>
      </c>
      <c r="M434" t="s">
        <v>11435</v>
      </c>
    </row>
    <row r="435" spans="11:17" hidden="1" x14ac:dyDescent="0.35">
      <c r="K435" t="s">
        <v>11436</v>
      </c>
      <c r="M435" t="s">
        <v>11437</v>
      </c>
    </row>
    <row r="436" spans="11:17" hidden="1" x14ac:dyDescent="0.35">
      <c r="K436" t="s">
        <v>11438</v>
      </c>
      <c r="M436" t="s">
        <v>11439</v>
      </c>
    </row>
    <row r="437" spans="11:17" hidden="1" x14ac:dyDescent="0.35">
      <c r="K437" t="s">
        <v>11440</v>
      </c>
      <c r="M437" t="s">
        <v>10694</v>
      </c>
    </row>
    <row r="438" spans="11:17" x14ac:dyDescent="0.35">
      <c r="K438" t="s">
        <v>11441</v>
      </c>
      <c r="M438" t="s">
        <v>10696</v>
      </c>
      <c r="Q438" t="s">
        <v>10684</v>
      </c>
    </row>
    <row r="439" spans="11:17" hidden="1" x14ac:dyDescent="0.35">
      <c r="K439" t="s">
        <v>11442</v>
      </c>
      <c r="M439" t="s">
        <v>11443</v>
      </c>
    </row>
    <row r="440" spans="11:17" hidden="1" x14ac:dyDescent="0.35">
      <c r="K440" t="s">
        <v>11444</v>
      </c>
      <c r="M440" t="s">
        <v>10698</v>
      </c>
    </row>
    <row r="441" spans="11:17" hidden="1" x14ac:dyDescent="0.35">
      <c r="K441" t="s">
        <v>11445</v>
      </c>
      <c r="M441" t="s">
        <v>10700</v>
      </c>
    </row>
    <row r="442" spans="11:17" hidden="1" x14ac:dyDescent="0.35">
      <c r="K442" t="s">
        <v>11446</v>
      </c>
      <c r="M442" t="s">
        <v>10792</v>
      </c>
    </row>
    <row r="443" spans="11:17" hidden="1" x14ac:dyDescent="0.35">
      <c r="K443" t="s">
        <v>11447</v>
      </c>
      <c r="M443" t="s">
        <v>10794</v>
      </c>
    </row>
    <row r="444" spans="11:17" hidden="1" x14ac:dyDescent="0.35">
      <c r="K444" t="s">
        <v>11448</v>
      </c>
      <c r="M444" t="s">
        <v>10796</v>
      </c>
    </row>
    <row r="445" spans="11:17" hidden="1" x14ac:dyDescent="0.35">
      <c r="K445" t="s">
        <v>11449</v>
      </c>
      <c r="M445" t="s">
        <v>10798</v>
      </c>
    </row>
    <row r="446" spans="11:17" hidden="1" x14ac:dyDescent="0.35">
      <c r="K446" t="s">
        <v>11450</v>
      </c>
      <c r="M446" t="s">
        <v>10746</v>
      </c>
    </row>
    <row r="447" spans="11:17" hidden="1" x14ac:dyDescent="0.35">
      <c r="K447" t="s">
        <v>11451</v>
      </c>
      <c r="M447" t="s">
        <v>11452</v>
      </c>
    </row>
    <row r="448" spans="11:17" hidden="1" x14ac:dyDescent="0.35">
      <c r="K448" t="s">
        <v>11453</v>
      </c>
      <c r="M448" t="s">
        <v>10750</v>
      </c>
    </row>
    <row r="449" spans="11:17" hidden="1" x14ac:dyDescent="0.35">
      <c r="K449" t="s">
        <v>11454</v>
      </c>
      <c r="M449" t="s">
        <v>11455</v>
      </c>
    </row>
    <row r="450" spans="11:17" x14ac:dyDescent="0.35">
      <c r="K450" t="s">
        <v>11456</v>
      </c>
      <c r="M450" t="s">
        <v>10800</v>
      </c>
      <c r="Q450" t="s">
        <v>10808</v>
      </c>
    </row>
    <row r="451" spans="11:17" x14ac:dyDescent="0.35">
      <c r="K451" t="s">
        <v>11457</v>
      </c>
      <c r="M451" t="s">
        <v>10802</v>
      </c>
      <c r="Q451" t="s">
        <v>10810</v>
      </c>
    </row>
    <row r="452" spans="11:17" x14ac:dyDescent="0.35">
      <c r="K452" t="s">
        <v>11458</v>
      </c>
      <c r="M452" t="s">
        <v>11459</v>
      </c>
      <c r="Q452" t="s">
        <v>10812</v>
      </c>
    </row>
    <row r="453" spans="11:17" x14ac:dyDescent="0.35">
      <c r="K453" t="s">
        <v>11460</v>
      </c>
      <c r="M453" t="s">
        <v>10806</v>
      </c>
      <c r="Q453" t="s">
        <v>10814</v>
      </c>
    </row>
    <row r="454" spans="11:17" x14ac:dyDescent="0.35">
      <c r="K454" t="s">
        <v>11461</v>
      </c>
      <c r="M454" t="s">
        <v>10718</v>
      </c>
      <c r="Q454" t="s">
        <v>10816</v>
      </c>
    </row>
    <row r="455" spans="11:17" hidden="1" x14ac:dyDescent="0.35">
      <c r="K455" t="s">
        <v>11462</v>
      </c>
      <c r="M455" t="s">
        <v>10720</v>
      </c>
    </row>
    <row r="456" spans="11:17" hidden="1" x14ac:dyDescent="0.35">
      <c r="K456" t="s">
        <v>11463</v>
      </c>
      <c r="M456" t="s">
        <v>10722</v>
      </c>
    </row>
    <row r="457" spans="11:17" hidden="1" x14ac:dyDescent="0.35">
      <c r="K457" t="s">
        <v>11464</v>
      </c>
      <c r="M457" t="s">
        <v>11465</v>
      </c>
    </row>
    <row r="458" spans="11:17" hidden="1" x14ac:dyDescent="0.35">
      <c r="K458" t="s">
        <v>11466</v>
      </c>
      <c r="M458" t="s">
        <v>10660</v>
      </c>
    </row>
    <row r="459" spans="11:17" hidden="1" x14ac:dyDescent="0.35">
      <c r="K459" t="s">
        <v>11467</v>
      </c>
      <c r="M459" t="s">
        <v>10662</v>
      </c>
    </row>
    <row r="460" spans="11:17" hidden="1" x14ac:dyDescent="0.35">
      <c r="K460" t="s">
        <v>11468</v>
      </c>
      <c r="M460" t="s">
        <v>10664</v>
      </c>
    </row>
    <row r="461" spans="11:17" x14ac:dyDescent="0.35">
      <c r="K461" t="s">
        <v>11469</v>
      </c>
      <c r="M461" t="s">
        <v>10666</v>
      </c>
    </row>
    <row r="462" spans="11:17" x14ac:dyDescent="0.35">
      <c r="K462" t="s">
        <v>11470</v>
      </c>
      <c r="M462" t="s">
        <v>11471</v>
      </c>
    </row>
    <row r="463" spans="11:17" x14ac:dyDescent="0.35">
      <c r="K463" t="s">
        <v>11472</v>
      </c>
      <c r="M463" t="s">
        <v>11473</v>
      </c>
    </row>
    <row r="464" spans="11:17" x14ac:dyDescent="0.35">
      <c r="K464" t="s">
        <v>11474</v>
      </c>
      <c r="M464" t="s">
        <v>11475</v>
      </c>
    </row>
    <row r="465" spans="11:24" x14ac:dyDescent="0.35">
      <c r="K465" t="s">
        <v>11476</v>
      </c>
      <c r="M465" t="s">
        <v>10654</v>
      </c>
    </row>
    <row r="466" spans="11:24" x14ac:dyDescent="0.35">
      <c r="K466" t="s">
        <v>11477</v>
      </c>
      <c r="M466" t="s">
        <v>10668</v>
      </c>
    </row>
    <row r="467" spans="11:24" x14ac:dyDescent="0.35">
      <c r="K467" t="s">
        <v>11478</v>
      </c>
      <c r="M467" t="s">
        <v>10670</v>
      </c>
    </row>
    <row r="468" spans="11:24" x14ac:dyDescent="0.35">
      <c r="K468" t="s">
        <v>11479</v>
      </c>
      <c r="M468" t="s">
        <v>11480</v>
      </c>
    </row>
    <row r="469" spans="11:24" x14ac:dyDescent="0.35">
      <c r="K469" t="s">
        <v>11481</v>
      </c>
      <c r="M469" t="s">
        <v>11482</v>
      </c>
      <c r="T469" s="167" t="s">
        <v>5127</v>
      </c>
      <c r="U469" s="167" t="s">
        <v>5526</v>
      </c>
      <c r="V469" s="167" t="s">
        <v>7342</v>
      </c>
      <c r="W469" s="167" t="s">
        <v>7343</v>
      </c>
      <c r="X469" s="167" t="s">
        <v>7344</v>
      </c>
    </row>
    <row r="470" spans="11:24" x14ac:dyDescent="0.35">
      <c r="K470" t="s">
        <v>11483</v>
      </c>
      <c r="M470" t="s">
        <v>11484</v>
      </c>
      <c r="T470" t="s">
        <v>11476</v>
      </c>
      <c r="V470" t="s">
        <v>10654</v>
      </c>
    </row>
    <row r="471" spans="11:24" x14ac:dyDescent="0.35">
      <c r="K471" t="s">
        <v>11485</v>
      </c>
      <c r="M471" t="s">
        <v>11486</v>
      </c>
      <c r="T471" t="s">
        <v>11502</v>
      </c>
      <c r="V471" t="s">
        <v>10656</v>
      </c>
    </row>
    <row r="472" spans="11:24" x14ac:dyDescent="0.35">
      <c r="K472" t="s">
        <v>11487</v>
      </c>
      <c r="M472" t="s">
        <v>11488</v>
      </c>
      <c r="T472" t="s">
        <v>11503</v>
      </c>
      <c r="V472" t="s">
        <v>10658</v>
      </c>
    </row>
    <row r="473" spans="11:24" x14ac:dyDescent="0.35">
      <c r="K473" t="s">
        <v>11489</v>
      </c>
      <c r="M473" t="s">
        <v>11490</v>
      </c>
      <c r="T473" t="s">
        <v>11504</v>
      </c>
      <c r="V473" t="s">
        <v>11505</v>
      </c>
    </row>
    <row r="474" spans="11:24" x14ac:dyDescent="0.35">
      <c r="K474" t="s">
        <v>11491</v>
      </c>
      <c r="M474" t="s">
        <v>10676</v>
      </c>
      <c r="T474" t="s">
        <v>11466</v>
      </c>
      <c r="V474" t="s">
        <v>10660</v>
      </c>
    </row>
    <row r="475" spans="11:24" x14ac:dyDescent="0.35">
      <c r="K475" t="s">
        <v>11492</v>
      </c>
      <c r="M475" t="s">
        <v>10678</v>
      </c>
      <c r="T475" t="s">
        <v>11467</v>
      </c>
      <c r="V475" t="s">
        <v>10662</v>
      </c>
    </row>
    <row r="476" spans="11:24" x14ac:dyDescent="0.35">
      <c r="K476" t="s">
        <v>11493</v>
      </c>
      <c r="M476" t="s">
        <v>10680</v>
      </c>
      <c r="T476" t="s">
        <v>11468</v>
      </c>
      <c r="V476" t="s">
        <v>10664</v>
      </c>
    </row>
    <row r="477" spans="11:24" x14ac:dyDescent="0.35">
      <c r="K477" t="s">
        <v>11494</v>
      </c>
      <c r="M477" t="s">
        <v>11495</v>
      </c>
      <c r="T477" t="s">
        <v>11469</v>
      </c>
      <c r="V477" t="s">
        <v>10666</v>
      </c>
    </row>
    <row r="478" spans="11:24" x14ac:dyDescent="0.35">
      <c r="K478" t="s">
        <v>11496</v>
      </c>
      <c r="M478" t="s">
        <v>11497</v>
      </c>
      <c r="T478" t="s">
        <v>11470</v>
      </c>
      <c r="V478" t="s">
        <v>11471</v>
      </c>
    </row>
    <row r="479" spans="11:24" x14ac:dyDescent="0.35">
      <c r="K479" t="s">
        <v>11498</v>
      </c>
      <c r="M479" t="s">
        <v>10686</v>
      </c>
      <c r="T479" t="s">
        <v>11472</v>
      </c>
      <c r="V479" t="s">
        <v>11473</v>
      </c>
    </row>
    <row r="480" spans="11:24" x14ac:dyDescent="0.35">
      <c r="K480" t="s">
        <v>11499</v>
      </c>
      <c r="M480" t="s">
        <v>10688</v>
      </c>
      <c r="T480" t="s">
        <v>11474</v>
      </c>
      <c r="V480" t="s">
        <v>11475</v>
      </c>
    </row>
    <row r="481" spans="11:24" x14ac:dyDescent="0.35">
      <c r="K481" t="s">
        <v>11500</v>
      </c>
      <c r="M481" t="s">
        <v>10690</v>
      </c>
      <c r="T481" t="s">
        <v>11477</v>
      </c>
      <c r="V481" t="s">
        <v>10668</v>
      </c>
    </row>
    <row r="482" spans="11:24" x14ac:dyDescent="0.35">
      <c r="K482" t="s">
        <v>11501</v>
      </c>
      <c r="M482" t="s">
        <v>10692</v>
      </c>
      <c r="T482" t="s">
        <v>11478</v>
      </c>
      <c r="V482" t="s">
        <v>10670</v>
      </c>
    </row>
    <row r="483" spans="11:24" x14ac:dyDescent="0.35">
      <c r="K483" t="s">
        <v>11502</v>
      </c>
      <c r="M483" t="s">
        <v>10656</v>
      </c>
      <c r="T483" t="s">
        <v>11479</v>
      </c>
      <c r="V483" t="s">
        <v>11480</v>
      </c>
    </row>
    <row r="484" spans="11:24" x14ac:dyDescent="0.35">
      <c r="K484" t="s">
        <v>11503</v>
      </c>
      <c r="M484" t="s">
        <v>10658</v>
      </c>
      <c r="T484" t="s">
        <v>11481</v>
      </c>
      <c r="V484" t="s">
        <v>11482</v>
      </c>
    </row>
    <row r="485" spans="11:24" x14ac:dyDescent="0.35">
      <c r="K485" t="s">
        <v>11504</v>
      </c>
      <c r="M485" t="s">
        <v>11505</v>
      </c>
      <c r="T485" t="s">
        <v>11483</v>
      </c>
      <c r="V485" t="s">
        <v>11484</v>
      </c>
    </row>
    <row r="486" spans="11:24" x14ac:dyDescent="0.35">
      <c r="K486" t="s">
        <v>11506</v>
      </c>
      <c r="M486" t="s">
        <v>10754</v>
      </c>
      <c r="T486" t="s">
        <v>11485</v>
      </c>
      <c r="V486" t="s">
        <v>11486</v>
      </c>
    </row>
    <row r="487" spans="11:24" x14ac:dyDescent="0.35">
      <c r="K487" t="s">
        <v>11507</v>
      </c>
      <c r="M487" t="s">
        <v>10756</v>
      </c>
      <c r="T487" t="s">
        <v>11487</v>
      </c>
      <c r="V487" t="s">
        <v>11488</v>
      </c>
    </row>
    <row r="488" spans="11:24" x14ac:dyDescent="0.35">
      <c r="K488" t="s">
        <v>11508</v>
      </c>
      <c r="M488" t="s">
        <v>10758</v>
      </c>
      <c r="T488" t="s">
        <v>11489</v>
      </c>
      <c r="V488" t="s">
        <v>11490</v>
      </c>
    </row>
    <row r="489" spans="11:24" x14ac:dyDescent="0.35">
      <c r="K489" t="s">
        <v>11509</v>
      </c>
      <c r="M489" t="s">
        <v>11510</v>
      </c>
      <c r="T489" t="s">
        <v>11491</v>
      </c>
      <c r="V489" t="s">
        <v>10676</v>
      </c>
    </row>
    <row r="490" spans="11:24" x14ac:dyDescent="0.35">
      <c r="K490" t="s">
        <v>11511</v>
      </c>
      <c r="M490" t="s">
        <v>10762</v>
      </c>
      <c r="T490" t="s">
        <v>11492</v>
      </c>
      <c r="V490" t="s">
        <v>10678</v>
      </c>
    </row>
    <row r="491" spans="11:24" x14ac:dyDescent="0.35">
      <c r="K491" t="s">
        <v>11512</v>
      </c>
      <c r="M491" t="s">
        <v>10764</v>
      </c>
      <c r="T491" t="s">
        <v>11493</v>
      </c>
      <c r="V491" t="s">
        <v>10680</v>
      </c>
    </row>
    <row r="492" spans="11:24" x14ac:dyDescent="0.35">
      <c r="K492" t="s">
        <v>11513</v>
      </c>
      <c r="M492" t="s">
        <v>10766</v>
      </c>
      <c r="T492" t="s">
        <v>11494</v>
      </c>
      <c r="V492" t="s">
        <v>11495</v>
      </c>
    </row>
    <row r="493" spans="11:24" x14ac:dyDescent="0.35">
      <c r="K493" t="s">
        <v>11514</v>
      </c>
      <c r="M493" t="s">
        <v>10786</v>
      </c>
      <c r="T493" t="s">
        <v>11496</v>
      </c>
      <c r="V493" t="s">
        <v>11497</v>
      </c>
    </row>
    <row r="494" spans="11:24" x14ac:dyDescent="0.35">
      <c r="K494" t="s">
        <v>11515</v>
      </c>
      <c r="M494" t="s">
        <v>10788</v>
      </c>
      <c r="T494" t="s">
        <v>11525</v>
      </c>
      <c r="V494" t="s">
        <v>10684</v>
      </c>
    </row>
    <row r="495" spans="11:24" x14ac:dyDescent="0.35">
      <c r="K495" t="s">
        <v>11516</v>
      </c>
      <c r="M495" t="s">
        <v>10790</v>
      </c>
      <c r="T495" t="s">
        <v>11524</v>
      </c>
      <c r="X495" t="s">
        <v>10682</v>
      </c>
    </row>
    <row r="496" spans="11:24" x14ac:dyDescent="0.35">
      <c r="K496" t="s">
        <v>11517</v>
      </c>
      <c r="M496" t="s">
        <v>11518</v>
      </c>
      <c r="T496" t="s">
        <v>11498</v>
      </c>
      <c r="V496" t="s">
        <v>10686</v>
      </c>
    </row>
    <row r="497" spans="11:22" x14ac:dyDescent="0.35">
      <c r="K497" t="s">
        <v>11519</v>
      </c>
      <c r="M497" t="s">
        <v>10782</v>
      </c>
      <c r="T497" t="s">
        <v>11499</v>
      </c>
      <c r="V497" t="s">
        <v>10688</v>
      </c>
    </row>
    <row r="498" spans="11:22" x14ac:dyDescent="0.35">
      <c r="K498" t="s">
        <v>11520</v>
      </c>
      <c r="M498" t="s">
        <v>10784</v>
      </c>
      <c r="T498" t="s">
        <v>11500</v>
      </c>
      <c r="V498" t="s">
        <v>10690</v>
      </c>
    </row>
    <row r="499" spans="11:22" x14ac:dyDescent="0.35">
      <c r="K499" t="s">
        <v>11521</v>
      </c>
      <c r="M499" t="s">
        <v>10776</v>
      </c>
      <c r="T499" t="s">
        <v>11501</v>
      </c>
      <c r="V499" t="s">
        <v>10692</v>
      </c>
    </row>
    <row r="500" spans="11:22" x14ac:dyDescent="0.35">
      <c r="K500" t="s">
        <v>11522</v>
      </c>
      <c r="M500" t="s">
        <v>10778</v>
      </c>
      <c r="T500" t="s">
        <v>11440</v>
      </c>
      <c r="V500" t="s">
        <v>10694</v>
      </c>
    </row>
    <row r="501" spans="11:22" x14ac:dyDescent="0.35">
      <c r="K501" t="s">
        <v>11523</v>
      </c>
      <c r="M501" t="s">
        <v>10780</v>
      </c>
      <c r="T501" t="s">
        <v>11441</v>
      </c>
      <c r="V501" t="s">
        <v>10696</v>
      </c>
    </row>
    <row r="502" spans="11:22" x14ac:dyDescent="0.35">
      <c r="K502" t="s">
        <v>11524</v>
      </c>
      <c r="O502" t="s">
        <v>10682</v>
      </c>
      <c r="T502" t="s">
        <v>11442</v>
      </c>
      <c r="V502" t="s">
        <v>11443</v>
      </c>
    </row>
    <row r="503" spans="11:22" x14ac:dyDescent="0.35">
      <c r="K503" t="s">
        <v>11525</v>
      </c>
      <c r="M503" t="s">
        <v>10684</v>
      </c>
      <c r="T503" t="s">
        <v>11444</v>
      </c>
      <c r="V503" t="s">
        <v>10698</v>
      </c>
    </row>
    <row r="504" spans="11:22" x14ac:dyDescent="0.35">
      <c r="K504" t="s">
        <v>11526</v>
      </c>
      <c r="M504" t="s">
        <v>10808</v>
      </c>
      <c r="T504" t="s">
        <v>11445</v>
      </c>
      <c r="V504" t="s">
        <v>10700</v>
      </c>
    </row>
    <row r="505" spans="11:22" x14ac:dyDescent="0.35">
      <c r="K505" t="s">
        <v>11527</v>
      </c>
      <c r="M505" t="s">
        <v>10810</v>
      </c>
      <c r="T505" t="s">
        <v>11390</v>
      </c>
      <c r="V505" t="s">
        <v>10702</v>
      </c>
    </row>
    <row r="506" spans="11:22" x14ac:dyDescent="0.35">
      <c r="K506" t="s">
        <v>11528</v>
      </c>
      <c r="M506" t="s">
        <v>10812</v>
      </c>
      <c r="T506" t="s">
        <v>11391</v>
      </c>
      <c r="V506" t="s">
        <v>10704</v>
      </c>
    </row>
    <row r="507" spans="11:22" x14ac:dyDescent="0.35">
      <c r="K507" t="s">
        <v>11529</v>
      </c>
      <c r="M507" t="s">
        <v>10814</v>
      </c>
      <c r="T507" t="s">
        <v>11392</v>
      </c>
      <c r="V507" t="s">
        <v>10706</v>
      </c>
    </row>
    <row r="508" spans="11:22" x14ac:dyDescent="0.35">
      <c r="K508" t="s">
        <v>11530</v>
      </c>
      <c r="M508" t="s">
        <v>10816</v>
      </c>
      <c r="T508" t="s">
        <v>11393</v>
      </c>
      <c r="V508" t="s">
        <v>11394</v>
      </c>
    </row>
    <row r="509" spans="11:22" x14ac:dyDescent="0.35">
      <c r="T509" t="s">
        <v>11395</v>
      </c>
      <c r="V509" t="s">
        <v>11396</v>
      </c>
    </row>
    <row r="510" spans="11:22" x14ac:dyDescent="0.35">
      <c r="T510" t="s">
        <v>11397</v>
      </c>
      <c r="V510" t="s">
        <v>11398</v>
      </c>
    </row>
    <row r="511" spans="11:22" x14ac:dyDescent="0.35">
      <c r="T511" t="s">
        <v>11407</v>
      </c>
      <c r="V511" t="s">
        <v>10710</v>
      </c>
    </row>
    <row r="512" spans="11:22" x14ac:dyDescent="0.35">
      <c r="T512" t="s">
        <v>11408</v>
      </c>
      <c r="V512" t="s">
        <v>10712</v>
      </c>
    </row>
    <row r="513" spans="20:22" x14ac:dyDescent="0.35">
      <c r="T513" t="s">
        <v>11409</v>
      </c>
      <c r="V513" t="s">
        <v>10714</v>
      </c>
    </row>
    <row r="514" spans="20:22" x14ac:dyDescent="0.35">
      <c r="T514" t="s">
        <v>11424</v>
      </c>
      <c r="V514" t="s">
        <v>11425</v>
      </c>
    </row>
    <row r="515" spans="20:22" x14ac:dyDescent="0.35">
      <c r="T515" t="s">
        <v>11399</v>
      </c>
      <c r="V515" t="s">
        <v>11400</v>
      </c>
    </row>
    <row r="516" spans="20:22" x14ac:dyDescent="0.35">
      <c r="T516" t="s">
        <v>11401</v>
      </c>
      <c r="V516" t="s">
        <v>11402</v>
      </c>
    </row>
    <row r="517" spans="20:22" x14ac:dyDescent="0.35">
      <c r="T517" t="s">
        <v>11403</v>
      </c>
      <c r="V517" t="s">
        <v>11404</v>
      </c>
    </row>
    <row r="518" spans="20:22" x14ac:dyDescent="0.35">
      <c r="T518" t="s">
        <v>11405</v>
      </c>
      <c r="V518" t="s">
        <v>11406</v>
      </c>
    </row>
    <row r="519" spans="20:22" x14ac:dyDescent="0.35">
      <c r="T519" t="s">
        <v>11461</v>
      </c>
      <c r="V519" t="s">
        <v>10718</v>
      </c>
    </row>
    <row r="520" spans="20:22" x14ac:dyDescent="0.35">
      <c r="T520" t="s">
        <v>11462</v>
      </c>
      <c r="V520" t="s">
        <v>10720</v>
      </c>
    </row>
    <row r="521" spans="20:22" x14ac:dyDescent="0.35">
      <c r="T521" t="s">
        <v>11463</v>
      </c>
      <c r="V521" t="s">
        <v>10722</v>
      </c>
    </row>
    <row r="522" spans="20:22" x14ac:dyDescent="0.35">
      <c r="T522" t="s">
        <v>11464</v>
      </c>
      <c r="V522" t="s">
        <v>11465</v>
      </c>
    </row>
    <row r="523" spans="20:22" x14ac:dyDescent="0.35">
      <c r="T523" t="s">
        <v>11426</v>
      </c>
      <c r="V523" t="s">
        <v>10726</v>
      </c>
    </row>
    <row r="524" spans="20:22" x14ac:dyDescent="0.35">
      <c r="T524" t="s">
        <v>11427</v>
      </c>
      <c r="V524" t="s">
        <v>10728</v>
      </c>
    </row>
    <row r="525" spans="20:22" x14ac:dyDescent="0.35">
      <c r="T525" t="s">
        <v>11428</v>
      </c>
      <c r="V525" t="s">
        <v>10730</v>
      </c>
    </row>
    <row r="526" spans="20:22" x14ac:dyDescent="0.35">
      <c r="T526" t="s">
        <v>11429</v>
      </c>
      <c r="V526" t="s">
        <v>11430</v>
      </c>
    </row>
    <row r="527" spans="20:22" x14ac:dyDescent="0.35">
      <c r="T527" t="s">
        <v>11422</v>
      </c>
      <c r="V527" t="s">
        <v>11423</v>
      </c>
    </row>
    <row r="528" spans="20:22" x14ac:dyDescent="0.35">
      <c r="T528" t="s">
        <v>11417</v>
      </c>
      <c r="V528" t="s">
        <v>10732</v>
      </c>
    </row>
    <row r="529" spans="20:22" x14ac:dyDescent="0.35">
      <c r="T529" t="s">
        <v>11418</v>
      </c>
      <c r="V529" t="s">
        <v>11419</v>
      </c>
    </row>
    <row r="530" spans="20:22" x14ac:dyDescent="0.35">
      <c r="T530" t="s">
        <v>11420</v>
      </c>
      <c r="V530" t="s">
        <v>11421</v>
      </c>
    </row>
    <row r="531" spans="20:22" x14ac:dyDescent="0.35">
      <c r="T531" t="s">
        <v>11431</v>
      </c>
      <c r="V531" t="s">
        <v>10736</v>
      </c>
    </row>
    <row r="532" spans="20:22" x14ac:dyDescent="0.35">
      <c r="T532" t="s">
        <v>11432</v>
      </c>
      <c r="V532" t="s">
        <v>11433</v>
      </c>
    </row>
    <row r="533" spans="20:22" x14ac:dyDescent="0.35">
      <c r="T533" t="s">
        <v>11434</v>
      </c>
      <c r="V533" t="s">
        <v>11435</v>
      </c>
    </row>
    <row r="534" spans="20:22" x14ac:dyDescent="0.35">
      <c r="T534" t="s">
        <v>11436</v>
      </c>
      <c r="V534" t="s">
        <v>11437</v>
      </c>
    </row>
    <row r="535" spans="20:22" x14ac:dyDescent="0.35">
      <c r="T535" t="s">
        <v>11438</v>
      </c>
      <c r="V535" t="s">
        <v>11439</v>
      </c>
    </row>
    <row r="536" spans="20:22" x14ac:dyDescent="0.35">
      <c r="T536" t="s">
        <v>11385</v>
      </c>
      <c r="V536" t="s">
        <v>10740</v>
      </c>
    </row>
    <row r="537" spans="20:22" x14ac:dyDescent="0.35">
      <c r="T537" t="s">
        <v>11386</v>
      </c>
      <c r="V537" t="s">
        <v>10742</v>
      </c>
    </row>
    <row r="538" spans="20:22" x14ac:dyDescent="0.35">
      <c r="T538" t="s">
        <v>11387</v>
      </c>
      <c r="V538" t="s">
        <v>10744</v>
      </c>
    </row>
    <row r="539" spans="20:22" x14ac:dyDescent="0.35">
      <c r="T539" t="s">
        <v>11388</v>
      </c>
      <c r="V539" t="s">
        <v>11389</v>
      </c>
    </row>
    <row r="540" spans="20:22" x14ac:dyDescent="0.35">
      <c r="T540" t="s">
        <v>11450</v>
      </c>
      <c r="V540" t="s">
        <v>10746</v>
      </c>
    </row>
    <row r="541" spans="20:22" x14ac:dyDescent="0.35">
      <c r="T541" t="s">
        <v>11451</v>
      </c>
      <c r="V541" t="s">
        <v>11452</v>
      </c>
    </row>
    <row r="542" spans="20:22" x14ac:dyDescent="0.35">
      <c r="T542" t="s">
        <v>11453</v>
      </c>
      <c r="V542" t="s">
        <v>10750</v>
      </c>
    </row>
    <row r="543" spans="20:22" x14ac:dyDescent="0.35">
      <c r="T543" t="s">
        <v>11454</v>
      </c>
      <c r="V543" t="s">
        <v>11455</v>
      </c>
    </row>
    <row r="544" spans="20:22" x14ac:dyDescent="0.35">
      <c r="T544" t="s">
        <v>11506</v>
      </c>
      <c r="V544" t="s">
        <v>10754</v>
      </c>
    </row>
    <row r="545" spans="20:22" x14ac:dyDescent="0.35">
      <c r="T545" t="s">
        <v>11507</v>
      </c>
      <c r="V545" t="s">
        <v>10756</v>
      </c>
    </row>
    <row r="546" spans="20:22" x14ac:dyDescent="0.35">
      <c r="T546" t="s">
        <v>11508</v>
      </c>
      <c r="V546" t="s">
        <v>10758</v>
      </c>
    </row>
    <row r="547" spans="20:22" x14ac:dyDescent="0.35">
      <c r="T547" t="s">
        <v>11509</v>
      </c>
      <c r="V547" t="s">
        <v>11510</v>
      </c>
    </row>
    <row r="548" spans="20:22" x14ac:dyDescent="0.35">
      <c r="T548" t="s">
        <v>11511</v>
      </c>
      <c r="V548" t="s">
        <v>10762</v>
      </c>
    </row>
    <row r="549" spans="20:22" x14ac:dyDescent="0.35">
      <c r="T549" t="s">
        <v>11512</v>
      </c>
      <c r="V549" t="s">
        <v>10764</v>
      </c>
    </row>
    <row r="550" spans="20:22" x14ac:dyDescent="0.35">
      <c r="T550" t="s">
        <v>11513</v>
      </c>
      <c r="V550" t="s">
        <v>10766</v>
      </c>
    </row>
    <row r="551" spans="20:22" x14ac:dyDescent="0.35">
      <c r="T551" t="s">
        <v>11410</v>
      </c>
      <c r="V551" t="s">
        <v>10772</v>
      </c>
    </row>
    <row r="552" spans="20:22" x14ac:dyDescent="0.35">
      <c r="T552" t="s">
        <v>11411</v>
      </c>
      <c r="V552" t="s">
        <v>11412</v>
      </c>
    </row>
    <row r="553" spans="20:22" x14ac:dyDescent="0.35">
      <c r="T553" t="s">
        <v>11413</v>
      </c>
      <c r="V553" t="s">
        <v>10768</v>
      </c>
    </row>
    <row r="554" spans="20:22" x14ac:dyDescent="0.35">
      <c r="T554" t="s">
        <v>11414</v>
      </c>
      <c r="V554" t="s">
        <v>10770</v>
      </c>
    </row>
    <row r="555" spans="20:22" x14ac:dyDescent="0.35">
      <c r="T555" t="s">
        <v>11415</v>
      </c>
      <c r="V555" t="s">
        <v>11416</v>
      </c>
    </row>
    <row r="556" spans="20:22" x14ac:dyDescent="0.35">
      <c r="T556" t="s">
        <v>11521</v>
      </c>
      <c r="V556" t="s">
        <v>10776</v>
      </c>
    </row>
    <row r="557" spans="20:22" x14ac:dyDescent="0.35">
      <c r="T557" t="s">
        <v>11522</v>
      </c>
      <c r="V557" t="s">
        <v>10778</v>
      </c>
    </row>
    <row r="558" spans="20:22" x14ac:dyDescent="0.35">
      <c r="T558" t="s">
        <v>11523</v>
      </c>
      <c r="V558" t="s">
        <v>10780</v>
      </c>
    </row>
    <row r="559" spans="20:22" x14ac:dyDescent="0.35">
      <c r="T559" t="s">
        <v>11519</v>
      </c>
      <c r="V559" t="s">
        <v>10782</v>
      </c>
    </row>
    <row r="560" spans="20:22" x14ac:dyDescent="0.35">
      <c r="T560" t="s">
        <v>11520</v>
      </c>
      <c r="V560" t="s">
        <v>10784</v>
      </c>
    </row>
    <row r="561" spans="20:22" x14ac:dyDescent="0.35">
      <c r="T561" t="s">
        <v>11514</v>
      </c>
      <c r="V561" t="s">
        <v>10786</v>
      </c>
    </row>
    <row r="562" spans="20:22" x14ac:dyDescent="0.35">
      <c r="T562" t="s">
        <v>11515</v>
      </c>
      <c r="V562" t="s">
        <v>10788</v>
      </c>
    </row>
    <row r="563" spans="20:22" x14ac:dyDescent="0.35">
      <c r="T563" t="s">
        <v>11516</v>
      </c>
      <c r="V563" t="s">
        <v>10790</v>
      </c>
    </row>
    <row r="564" spans="20:22" x14ac:dyDescent="0.35">
      <c r="T564" t="s">
        <v>11517</v>
      </c>
      <c r="V564" t="s">
        <v>11518</v>
      </c>
    </row>
    <row r="565" spans="20:22" x14ac:dyDescent="0.35">
      <c r="T565" t="s">
        <v>11446</v>
      </c>
      <c r="V565" t="s">
        <v>10792</v>
      </c>
    </row>
    <row r="566" spans="20:22" x14ac:dyDescent="0.35">
      <c r="T566" t="s">
        <v>11447</v>
      </c>
      <c r="V566" t="s">
        <v>10794</v>
      </c>
    </row>
    <row r="567" spans="20:22" x14ac:dyDescent="0.35">
      <c r="T567" t="s">
        <v>11448</v>
      </c>
      <c r="V567" t="s">
        <v>10796</v>
      </c>
    </row>
    <row r="568" spans="20:22" x14ac:dyDescent="0.35">
      <c r="T568" t="s">
        <v>11449</v>
      </c>
      <c r="V568" t="s">
        <v>10798</v>
      </c>
    </row>
    <row r="569" spans="20:22" x14ac:dyDescent="0.35">
      <c r="T569" t="s">
        <v>11456</v>
      </c>
      <c r="V569" t="s">
        <v>10800</v>
      </c>
    </row>
    <row r="570" spans="20:22" x14ac:dyDescent="0.35">
      <c r="T570" t="s">
        <v>11457</v>
      </c>
      <c r="V570" t="s">
        <v>10802</v>
      </c>
    </row>
    <row r="571" spans="20:22" x14ac:dyDescent="0.35">
      <c r="T571" t="s">
        <v>11458</v>
      </c>
      <c r="V571" t="s">
        <v>11459</v>
      </c>
    </row>
    <row r="572" spans="20:22" x14ac:dyDescent="0.35">
      <c r="T572" t="s">
        <v>11460</v>
      </c>
      <c r="V572" t="s">
        <v>10806</v>
      </c>
    </row>
    <row r="573" spans="20:22" x14ac:dyDescent="0.35">
      <c r="T573" t="s">
        <v>11526</v>
      </c>
      <c r="V573" t="s">
        <v>10808</v>
      </c>
    </row>
    <row r="574" spans="20:22" x14ac:dyDescent="0.35">
      <c r="T574" t="s">
        <v>11527</v>
      </c>
      <c r="V574" t="s">
        <v>10810</v>
      </c>
    </row>
    <row r="575" spans="20:22" x14ac:dyDescent="0.35">
      <c r="T575" t="s">
        <v>11528</v>
      </c>
      <c r="V575" t="s">
        <v>10812</v>
      </c>
    </row>
    <row r="576" spans="20:22" x14ac:dyDescent="0.35">
      <c r="T576" t="s">
        <v>11529</v>
      </c>
      <c r="V576" t="s">
        <v>10814</v>
      </c>
    </row>
    <row r="577" spans="20:22" x14ac:dyDescent="0.35">
      <c r="T577" t="s">
        <v>11530</v>
      </c>
      <c r="V577" t="s">
        <v>10816</v>
      </c>
    </row>
    <row r="578" spans="20:22" x14ac:dyDescent="0.35">
      <c r="T578" t="s">
        <v>10817</v>
      </c>
      <c r="U578" t="s">
        <v>10818</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B3:AC683"/>
  <sheetViews>
    <sheetView topLeftCell="A297" workbookViewId="0">
      <selection activeCell="E680" sqref="E680"/>
    </sheetView>
  </sheetViews>
  <sheetFormatPr defaultRowHeight="14.5" x14ac:dyDescent="0.35"/>
  <cols>
    <col min="2" max="2" width="28.453125" customWidth="1"/>
    <col min="3" max="3" width="23.1796875" customWidth="1"/>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2:29" x14ac:dyDescent="0.35">
      <c r="B3" s="95" t="s">
        <v>5127</v>
      </c>
      <c r="C3" s="142" t="s">
        <v>5526</v>
      </c>
      <c r="D3" t="s">
        <v>7342</v>
      </c>
      <c r="G3" s="167"/>
      <c r="H3" s="167"/>
      <c r="M3" s="167">
        <v>500</v>
      </c>
      <c r="N3" s="167">
        <v>2</v>
      </c>
      <c r="O3" s="167">
        <v>10</v>
      </c>
      <c r="P3" s="167">
        <v>1000</v>
      </c>
      <c r="Q3" s="167">
        <v>0</v>
      </c>
      <c r="R3" s="167">
        <v>100</v>
      </c>
      <c r="S3" s="167">
        <v>0</v>
      </c>
      <c r="T3" s="167">
        <v>150</v>
      </c>
      <c r="U3" s="167">
        <v>255</v>
      </c>
      <c r="V3">
        <v>0</v>
      </c>
      <c r="W3" s="167" t="s">
        <v>180</v>
      </c>
      <c r="X3" s="167" t="s">
        <v>117</v>
      </c>
      <c r="Y3" s="167">
        <v>0</v>
      </c>
      <c r="Z3" t="s">
        <v>181</v>
      </c>
      <c r="AA3" s="167" t="s">
        <v>182</v>
      </c>
      <c r="AB3">
        <v>1</v>
      </c>
      <c r="AC3">
        <v>0</v>
      </c>
    </row>
    <row r="4" spans="2:29" x14ac:dyDescent="0.35">
      <c r="B4" s="95" t="s">
        <v>850</v>
      </c>
      <c r="C4" s="142">
        <v>6.7073170731707314</v>
      </c>
      <c r="D4">
        <v>1</v>
      </c>
      <c r="M4">
        <v>500</v>
      </c>
      <c r="N4">
        <v>2</v>
      </c>
      <c r="O4">
        <v>10</v>
      </c>
      <c r="P4">
        <v>1000</v>
      </c>
      <c r="Q4">
        <v>0</v>
      </c>
      <c r="R4">
        <v>100</v>
      </c>
      <c r="S4">
        <v>0</v>
      </c>
      <c r="T4">
        <v>150</v>
      </c>
      <c r="U4">
        <v>255</v>
      </c>
      <c r="V4">
        <v>0</v>
      </c>
      <c r="W4" t="s">
        <v>180</v>
      </c>
      <c r="X4" t="s">
        <v>117</v>
      </c>
      <c r="Y4">
        <v>0</v>
      </c>
      <c r="Z4" t="s">
        <v>181</v>
      </c>
      <c r="AA4" t="s">
        <v>182</v>
      </c>
      <c r="AB4">
        <v>1</v>
      </c>
      <c r="AC4">
        <v>0</v>
      </c>
    </row>
    <row r="5" spans="2:29" x14ac:dyDescent="0.35">
      <c r="B5" s="95" t="s">
        <v>5357</v>
      </c>
      <c r="C5" s="142">
        <v>22.222222222222221</v>
      </c>
      <c r="D5">
        <v>3</v>
      </c>
      <c r="G5" s="167"/>
      <c r="H5" s="167"/>
      <c r="M5" s="167">
        <v>500</v>
      </c>
      <c r="N5" s="167">
        <v>2</v>
      </c>
      <c r="O5" s="167">
        <v>10</v>
      </c>
      <c r="P5" s="167">
        <v>1000</v>
      </c>
      <c r="Q5" s="167">
        <v>0</v>
      </c>
      <c r="R5" s="167">
        <v>100</v>
      </c>
      <c r="S5" s="167">
        <v>0</v>
      </c>
      <c r="T5" s="167">
        <v>150</v>
      </c>
      <c r="U5" s="167">
        <v>255</v>
      </c>
      <c r="V5">
        <v>0</v>
      </c>
      <c r="W5" s="167" t="s">
        <v>180</v>
      </c>
      <c r="X5" s="167" t="s">
        <v>117</v>
      </c>
      <c r="Y5" s="167">
        <v>0</v>
      </c>
      <c r="Z5" t="s">
        <v>5047</v>
      </c>
      <c r="AA5" s="167" t="s">
        <v>182</v>
      </c>
      <c r="AB5">
        <v>1</v>
      </c>
      <c r="AC5">
        <v>0</v>
      </c>
    </row>
    <row r="6" spans="2:29" x14ac:dyDescent="0.35">
      <c r="B6" s="95" t="s">
        <v>8021</v>
      </c>
      <c r="C6" s="142">
        <v>244.44444444444446</v>
      </c>
      <c r="D6">
        <v>941</v>
      </c>
    </row>
    <row r="7" spans="2:29" x14ac:dyDescent="0.35">
      <c r="B7" s="95" t="s">
        <v>8023</v>
      </c>
      <c r="C7" s="142">
        <v>257.77777777777777</v>
      </c>
      <c r="D7" s="167">
        <v>942</v>
      </c>
    </row>
    <row r="8" spans="2:29" x14ac:dyDescent="0.35">
      <c r="B8" s="95" t="s">
        <v>8025</v>
      </c>
      <c r="C8" s="142">
        <v>266.66666666666669</v>
      </c>
      <c r="D8" s="167">
        <v>943</v>
      </c>
    </row>
    <row r="9" spans="2:29" x14ac:dyDescent="0.35">
      <c r="B9" s="95" t="s">
        <v>856</v>
      </c>
      <c r="C9" s="142">
        <v>11.538461538461538</v>
      </c>
      <c r="D9" s="167">
        <v>7</v>
      </c>
    </row>
    <row r="10" spans="2:29" x14ac:dyDescent="0.35">
      <c r="B10" s="95" t="s">
        <v>860</v>
      </c>
      <c r="C10" s="142">
        <v>28.8</v>
      </c>
      <c r="D10" s="167">
        <v>8</v>
      </c>
    </row>
    <row r="11" spans="2:29" x14ac:dyDescent="0.35">
      <c r="B11" s="95" t="s">
        <v>870</v>
      </c>
      <c r="C11" s="142">
        <v>30.573248407643312</v>
      </c>
      <c r="D11" s="167">
        <v>9</v>
      </c>
    </row>
    <row r="12" spans="2:29" x14ac:dyDescent="0.35">
      <c r="B12" s="95" t="s">
        <v>872</v>
      </c>
      <c r="C12" s="142">
        <v>32.085561497326204</v>
      </c>
      <c r="D12" s="167">
        <v>10</v>
      </c>
    </row>
    <row r="13" spans="2:29" x14ac:dyDescent="0.35">
      <c r="B13" s="95" t="s">
        <v>874</v>
      </c>
      <c r="C13" s="142">
        <v>34.042553191489361</v>
      </c>
      <c r="D13" s="167">
        <v>11</v>
      </c>
    </row>
    <row r="14" spans="2:29" x14ac:dyDescent="0.35">
      <c r="B14" s="95" t="s">
        <v>878</v>
      </c>
      <c r="C14" s="142">
        <v>35.460992907801419</v>
      </c>
      <c r="D14" s="167">
        <v>12</v>
      </c>
    </row>
    <row r="15" spans="2:29" x14ac:dyDescent="0.35">
      <c r="B15" s="95" t="s">
        <v>880</v>
      </c>
      <c r="C15" s="142">
        <v>34.782608695652172</v>
      </c>
      <c r="D15" s="167">
        <v>13</v>
      </c>
    </row>
    <row r="16" spans="2:29" x14ac:dyDescent="0.35">
      <c r="B16" s="95" t="s">
        <v>882</v>
      </c>
      <c r="C16" s="142">
        <v>35.897435897435898</v>
      </c>
      <c r="D16" s="167">
        <v>14</v>
      </c>
    </row>
    <row r="17" spans="2:4" x14ac:dyDescent="0.35">
      <c r="B17" s="95" t="s">
        <v>884</v>
      </c>
      <c r="C17" s="142">
        <v>36.613272311212818</v>
      </c>
      <c r="D17" s="167">
        <v>15</v>
      </c>
    </row>
    <row r="18" spans="2:4" x14ac:dyDescent="0.35">
      <c r="B18" s="95" t="s">
        <v>886</v>
      </c>
      <c r="C18" s="142">
        <v>38.514442916093536</v>
      </c>
      <c r="D18" s="167">
        <v>16</v>
      </c>
    </row>
    <row r="19" spans="2:4" x14ac:dyDescent="0.35">
      <c r="B19" s="95" t="s">
        <v>3512</v>
      </c>
      <c r="C19" s="142">
        <v>16.551724137931036</v>
      </c>
      <c r="D19" s="167">
        <v>17</v>
      </c>
    </row>
    <row r="20" spans="2:4" x14ac:dyDescent="0.35">
      <c r="B20" s="95" t="s">
        <v>3513</v>
      </c>
      <c r="C20" s="142">
        <v>34.482758620689658</v>
      </c>
      <c r="D20" s="167">
        <v>18</v>
      </c>
    </row>
    <row r="21" spans="2:4" x14ac:dyDescent="0.35">
      <c r="B21" s="95" t="s">
        <v>3545</v>
      </c>
      <c r="C21" s="142">
        <v>37.974683544303801</v>
      </c>
      <c r="D21" s="167">
        <v>19</v>
      </c>
    </row>
    <row r="22" spans="2:4" x14ac:dyDescent="0.35">
      <c r="B22" s="95" t="s">
        <v>3514</v>
      </c>
      <c r="C22" s="142">
        <v>41.666666666666664</v>
      </c>
      <c r="D22" s="167">
        <v>20</v>
      </c>
    </row>
    <row r="23" spans="2:4" x14ac:dyDescent="0.35">
      <c r="B23" s="95" t="s">
        <v>3516</v>
      </c>
      <c r="C23" s="142">
        <v>41.745730550284627</v>
      </c>
      <c r="D23" s="167">
        <v>21</v>
      </c>
    </row>
    <row r="24" spans="2:4" x14ac:dyDescent="0.35">
      <c r="B24" s="95" t="s">
        <v>3517</v>
      </c>
      <c r="C24" s="142">
        <v>41.6</v>
      </c>
      <c r="D24" s="167">
        <v>22</v>
      </c>
    </row>
    <row r="25" spans="2:4" x14ac:dyDescent="0.35">
      <c r="B25" s="95" t="s">
        <v>3528</v>
      </c>
      <c r="C25" s="142">
        <v>20.571428571428573</v>
      </c>
      <c r="D25" s="167">
        <v>23</v>
      </c>
    </row>
    <row r="26" spans="2:4" x14ac:dyDescent="0.35">
      <c r="B26" s="95" t="s">
        <v>893</v>
      </c>
      <c r="C26" s="142">
        <v>34.782608695652172</v>
      </c>
      <c r="D26" s="167">
        <v>35</v>
      </c>
    </row>
    <row r="27" spans="2:4" x14ac:dyDescent="0.35">
      <c r="B27" s="95" t="s">
        <v>6291</v>
      </c>
      <c r="C27" s="142">
        <v>34.782608695652172</v>
      </c>
      <c r="D27" s="167">
        <v>58</v>
      </c>
    </row>
    <row r="28" spans="2:4" x14ac:dyDescent="0.35">
      <c r="B28" s="95" t="s">
        <v>888</v>
      </c>
      <c r="C28" s="142">
        <v>34.482758620689658</v>
      </c>
      <c r="D28" s="167">
        <v>36</v>
      </c>
    </row>
    <row r="29" spans="2:4" x14ac:dyDescent="0.35">
      <c r="B29" s="95" t="s">
        <v>6360</v>
      </c>
      <c r="C29" s="142">
        <v>36.548223350253807</v>
      </c>
      <c r="D29" s="167">
        <v>49</v>
      </c>
    </row>
    <row r="30" spans="2:4" x14ac:dyDescent="0.35">
      <c r="B30" s="95" t="s">
        <v>6285</v>
      </c>
      <c r="C30" s="142">
        <v>34.482758620689658</v>
      </c>
      <c r="D30" s="167">
        <v>43</v>
      </c>
    </row>
    <row r="31" spans="2:4" x14ac:dyDescent="0.35">
      <c r="B31" s="95" t="s">
        <v>897</v>
      </c>
      <c r="C31" s="142">
        <v>35.897435897435898</v>
      </c>
      <c r="D31" s="167">
        <v>37</v>
      </c>
    </row>
    <row r="32" spans="2:4" x14ac:dyDescent="0.35">
      <c r="B32" s="95" t="s">
        <v>3837</v>
      </c>
      <c r="C32" s="142">
        <v>34.482758620689658</v>
      </c>
      <c r="D32" s="167">
        <v>38</v>
      </c>
    </row>
    <row r="33" spans="2:4" x14ac:dyDescent="0.35">
      <c r="B33" s="95" t="s">
        <v>901</v>
      </c>
      <c r="C33" s="142">
        <v>34.782608695652172</v>
      </c>
      <c r="D33" s="167">
        <v>39</v>
      </c>
    </row>
    <row r="34" spans="2:4" x14ac:dyDescent="0.35">
      <c r="B34" s="95" t="s">
        <v>6529</v>
      </c>
      <c r="C34" s="142">
        <v>34.782608695652172</v>
      </c>
      <c r="D34" s="167">
        <v>55</v>
      </c>
    </row>
    <row r="35" spans="2:4" x14ac:dyDescent="0.35">
      <c r="B35" s="95" t="s">
        <v>6289</v>
      </c>
      <c r="C35" s="142">
        <v>34.782608695652172</v>
      </c>
      <c r="D35" s="167">
        <v>57</v>
      </c>
    </row>
    <row r="36" spans="2:4" x14ac:dyDescent="0.35">
      <c r="B36" s="95" t="s">
        <v>6347</v>
      </c>
      <c r="C36" s="142">
        <v>49.655172413793103</v>
      </c>
      <c r="D36" s="167">
        <v>45</v>
      </c>
    </row>
    <row r="37" spans="2:4" x14ac:dyDescent="0.35">
      <c r="B37" s="95" t="s">
        <v>906</v>
      </c>
      <c r="C37" s="142">
        <v>34.482758620689658</v>
      </c>
      <c r="D37" s="167">
        <v>40</v>
      </c>
    </row>
    <row r="38" spans="2:4" x14ac:dyDescent="0.35">
      <c r="B38" s="95" t="s">
        <v>910</v>
      </c>
      <c r="C38" s="142">
        <v>36.666666666666664</v>
      </c>
      <c r="D38" s="167">
        <v>41</v>
      </c>
    </row>
    <row r="39" spans="2:4" x14ac:dyDescent="0.35">
      <c r="B39" s="95" t="s">
        <v>6358</v>
      </c>
      <c r="C39" s="142">
        <v>36.548223350253807</v>
      </c>
      <c r="D39" s="167">
        <v>53</v>
      </c>
    </row>
    <row r="40" spans="2:4" x14ac:dyDescent="0.35">
      <c r="B40" s="95" t="s">
        <v>6348</v>
      </c>
      <c r="C40" s="142">
        <v>31.724137931034484</v>
      </c>
      <c r="D40" s="167">
        <v>46</v>
      </c>
    </row>
    <row r="41" spans="2:4" x14ac:dyDescent="0.35">
      <c r="B41" s="95" t="s">
        <v>6349</v>
      </c>
      <c r="C41" s="142">
        <v>34.848484848484851</v>
      </c>
      <c r="D41" s="167">
        <v>50</v>
      </c>
    </row>
    <row r="42" spans="2:4" x14ac:dyDescent="0.35">
      <c r="B42" s="95" t="s">
        <v>7272</v>
      </c>
      <c r="C42" s="142">
        <v>31.724137931034484</v>
      </c>
      <c r="D42" s="167">
        <v>47</v>
      </c>
    </row>
    <row r="43" spans="2:4" x14ac:dyDescent="0.35">
      <c r="B43" s="95" t="s">
        <v>6350</v>
      </c>
      <c r="C43" s="142">
        <v>33.802816901408448</v>
      </c>
      <c r="D43" s="167">
        <v>51</v>
      </c>
    </row>
    <row r="44" spans="2:4" x14ac:dyDescent="0.35">
      <c r="B44" s="95" t="s">
        <v>6351</v>
      </c>
      <c r="C44" s="142">
        <v>34.306569343065696</v>
      </c>
      <c r="D44" s="167">
        <v>52</v>
      </c>
    </row>
    <row r="45" spans="2:4" x14ac:dyDescent="0.35">
      <c r="B45" s="95" t="s">
        <v>7274</v>
      </c>
      <c r="C45" s="142">
        <v>26.395939086294415</v>
      </c>
      <c r="D45" s="167">
        <v>48</v>
      </c>
    </row>
    <row r="46" spans="2:4" x14ac:dyDescent="0.35">
      <c r="B46" s="95" t="s">
        <v>6352</v>
      </c>
      <c r="C46" s="142">
        <v>36.548223350253807</v>
      </c>
      <c r="D46" s="167">
        <v>54</v>
      </c>
    </row>
    <row r="47" spans="2:4" x14ac:dyDescent="0.35">
      <c r="B47" s="95" t="s">
        <v>914</v>
      </c>
      <c r="C47" s="142">
        <v>34.482758620689658</v>
      </c>
      <c r="D47" s="167">
        <v>42</v>
      </c>
    </row>
    <row r="48" spans="2:4" x14ac:dyDescent="0.35">
      <c r="B48" s="95" t="s">
        <v>6287</v>
      </c>
      <c r="C48" s="142">
        <v>39.613526570048307</v>
      </c>
      <c r="D48" s="167">
        <v>44</v>
      </c>
    </row>
    <row r="49" spans="2:4" x14ac:dyDescent="0.35">
      <c r="B49" s="95" t="s">
        <v>6277</v>
      </c>
      <c r="C49" s="142">
        <v>41.8848167539267</v>
      </c>
      <c r="D49" s="167">
        <v>25</v>
      </c>
    </row>
    <row r="50" spans="2:4" x14ac:dyDescent="0.35">
      <c r="B50" s="95" t="s">
        <v>6321</v>
      </c>
      <c r="C50" s="142">
        <v>43.956043956043956</v>
      </c>
      <c r="D50" s="167">
        <v>28</v>
      </c>
    </row>
    <row r="51" spans="2:4" x14ac:dyDescent="0.35">
      <c r="B51" s="95" t="s">
        <v>6322</v>
      </c>
      <c r="C51" s="142">
        <v>43.956043956043956</v>
      </c>
      <c r="D51" s="167">
        <v>29</v>
      </c>
    </row>
    <row r="52" spans="2:4" x14ac:dyDescent="0.35">
      <c r="B52" s="95" t="s">
        <v>6326</v>
      </c>
      <c r="C52" s="142">
        <v>43.956043956043956</v>
      </c>
      <c r="D52" s="167">
        <v>33</v>
      </c>
    </row>
    <row r="53" spans="2:4" x14ac:dyDescent="0.35">
      <c r="B53" s="95" t="s">
        <v>6324</v>
      </c>
      <c r="C53" s="142">
        <v>43.956043956043956</v>
      </c>
      <c r="D53" s="167">
        <v>31</v>
      </c>
    </row>
    <row r="54" spans="2:4" x14ac:dyDescent="0.35">
      <c r="B54" s="95" t="s">
        <v>6325</v>
      </c>
      <c r="C54" s="142">
        <v>43.956043956043956</v>
      </c>
      <c r="D54" s="167">
        <v>32</v>
      </c>
    </row>
    <row r="55" spans="2:4" x14ac:dyDescent="0.35">
      <c r="B55" s="95" t="s">
        <v>6327</v>
      </c>
      <c r="C55" s="142">
        <v>43.956043956043956</v>
      </c>
      <c r="D55" s="167">
        <v>34</v>
      </c>
    </row>
    <row r="56" spans="2:4" x14ac:dyDescent="0.35">
      <c r="B56" s="95" t="s">
        <v>6323</v>
      </c>
      <c r="C56" s="142">
        <v>43.956043956043956</v>
      </c>
      <c r="D56" s="167">
        <v>30</v>
      </c>
    </row>
    <row r="57" spans="2:4" x14ac:dyDescent="0.35">
      <c r="B57" s="95" t="s">
        <v>918</v>
      </c>
      <c r="C57" s="142">
        <v>12.5</v>
      </c>
      <c r="D57" s="167">
        <v>59</v>
      </c>
    </row>
    <row r="58" spans="2:4" x14ac:dyDescent="0.35">
      <c r="B58" s="95" t="s">
        <v>925</v>
      </c>
      <c r="C58" s="142">
        <v>32</v>
      </c>
      <c r="D58" s="167">
        <v>61</v>
      </c>
    </row>
    <row r="59" spans="2:4" x14ac:dyDescent="0.35">
      <c r="B59" s="95" t="s">
        <v>865</v>
      </c>
      <c r="C59" s="142">
        <v>28.877005347593585</v>
      </c>
      <c r="D59" s="167">
        <v>63</v>
      </c>
    </row>
    <row r="60" spans="2:4" x14ac:dyDescent="0.35">
      <c r="B60" s="95" t="s">
        <v>891</v>
      </c>
      <c r="C60" s="142">
        <v>22.4</v>
      </c>
      <c r="D60" s="167">
        <v>65</v>
      </c>
    </row>
    <row r="61" spans="2:4" x14ac:dyDescent="0.35">
      <c r="B61" s="95" t="s">
        <v>931</v>
      </c>
      <c r="C61" s="142">
        <v>24.358974358974358</v>
      </c>
      <c r="D61" s="167">
        <v>67</v>
      </c>
    </row>
    <row r="62" spans="2:4" x14ac:dyDescent="0.35">
      <c r="B62" s="95" t="s">
        <v>877</v>
      </c>
      <c r="C62" s="142">
        <v>25.6</v>
      </c>
      <c r="D62" s="167">
        <v>69</v>
      </c>
    </row>
    <row r="63" spans="2:4" x14ac:dyDescent="0.35">
      <c r="B63" s="95" t="s">
        <v>934</v>
      </c>
      <c r="C63" s="142">
        <v>26.544622425629292</v>
      </c>
      <c r="D63" s="167">
        <v>71</v>
      </c>
    </row>
    <row r="64" spans="2:4" x14ac:dyDescent="0.35">
      <c r="B64" s="95" t="s">
        <v>937</v>
      </c>
      <c r="C64" s="142">
        <v>27.2</v>
      </c>
      <c r="D64" s="167">
        <v>73</v>
      </c>
    </row>
    <row r="65" spans="2:4" x14ac:dyDescent="0.35">
      <c r="B65" s="95" t="s">
        <v>939</v>
      </c>
      <c r="C65" s="142">
        <v>27.758007117437721</v>
      </c>
      <c r="D65" s="167">
        <v>75</v>
      </c>
    </row>
    <row r="66" spans="2:4" x14ac:dyDescent="0.35">
      <c r="B66" s="95" t="s">
        <v>941</v>
      </c>
      <c r="C66" s="142">
        <v>18.46153846153846</v>
      </c>
      <c r="D66" s="167">
        <v>77</v>
      </c>
    </row>
    <row r="67" spans="2:4" x14ac:dyDescent="0.35">
      <c r="B67" s="95" t="s">
        <v>6824</v>
      </c>
      <c r="C67" s="142">
        <v>35.036496350364963</v>
      </c>
      <c r="D67" s="167">
        <v>238</v>
      </c>
    </row>
    <row r="68" spans="2:4" x14ac:dyDescent="0.35">
      <c r="B68" s="95" t="s">
        <v>946</v>
      </c>
      <c r="C68" s="142">
        <v>36.548223350253807</v>
      </c>
      <c r="D68" s="167">
        <v>79</v>
      </c>
    </row>
    <row r="69" spans="2:4" x14ac:dyDescent="0.35">
      <c r="B69" s="95" t="s">
        <v>951</v>
      </c>
      <c r="C69" s="142">
        <v>35.036496350364963</v>
      </c>
      <c r="D69" s="167">
        <v>80</v>
      </c>
    </row>
    <row r="70" spans="2:4" x14ac:dyDescent="0.35">
      <c r="B70" s="95" t="s">
        <v>955</v>
      </c>
      <c r="C70" s="142">
        <v>33.644859813084111</v>
      </c>
      <c r="D70" s="167">
        <v>81</v>
      </c>
    </row>
    <row r="71" spans="2:4" x14ac:dyDescent="0.35">
      <c r="B71" s="95" t="s">
        <v>959</v>
      </c>
      <c r="C71" s="142">
        <v>37.974683544303801</v>
      </c>
      <c r="D71" s="167">
        <v>82</v>
      </c>
    </row>
    <row r="72" spans="2:4" x14ac:dyDescent="0.35">
      <c r="B72" s="95" t="s">
        <v>6898</v>
      </c>
      <c r="C72" s="142">
        <v>35.036496350364963</v>
      </c>
      <c r="D72" s="167">
        <v>255</v>
      </c>
    </row>
    <row r="73" spans="2:4" x14ac:dyDescent="0.35">
      <c r="B73" s="95" t="s">
        <v>6822</v>
      </c>
      <c r="C73" s="142">
        <v>35.036496350364963</v>
      </c>
      <c r="D73" s="167">
        <v>229</v>
      </c>
    </row>
    <row r="74" spans="2:4" x14ac:dyDescent="0.35">
      <c r="B74" s="95" t="s">
        <v>6901</v>
      </c>
      <c r="C74" s="142">
        <v>35.036496350364963</v>
      </c>
      <c r="D74" s="167">
        <v>258</v>
      </c>
    </row>
    <row r="75" spans="2:4" x14ac:dyDescent="0.35">
      <c r="B75" s="95" t="s">
        <v>963</v>
      </c>
      <c r="C75" s="142">
        <v>36.571428571428569</v>
      </c>
      <c r="D75" s="167">
        <v>83</v>
      </c>
    </row>
    <row r="76" spans="2:4" x14ac:dyDescent="0.35">
      <c r="B76" s="95" t="s">
        <v>6809</v>
      </c>
      <c r="C76" s="142">
        <v>35.036496350364963</v>
      </c>
      <c r="D76" s="167">
        <v>230</v>
      </c>
    </row>
    <row r="77" spans="2:4" x14ac:dyDescent="0.35">
      <c r="B77" s="95" t="s">
        <v>6816</v>
      </c>
      <c r="C77" s="142">
        <v>35.036496350364963</v>
      </c>
      <c r="D77" s="167">
        <v>223</v>
      </c>
    </row>
    <row r="78" spans="2:4" x14ac:dyDescent="0.35">
      <c r="B78" s="95" t="s">
        <v>6817</v>
      </c>
      <c r="C78" s="142">
        <v>35.036496350364963</v>
      </c>
      <c r="D78" s="167">
        <v>224</v>
      </c>
    </row>
    <row r="79" spans="2:4" x14ac:dyDescent="0.35">
      <c r="B79" s="95" t="s">
        <v>7165</v>
      </c>
      <c r="C79" s="142">
        <v>9.2592592592592595</v>
      </c>
      <c r="D79" s="167">
        <v>206</v>
      </c>
    </row>
    <row r="80" spans="2:4" x14ac:dyDescent="0.35">
      <c r="B80" s="95" t="s">
        <v>6806</v>
      </c>
      <c r="C80" s="142">
        <v>35.036496350364963</v>
      </c>
      <c r="D80" s="167">
        <v>207</v>
      </c>
    </row>
    <row r="81" spans="2:4" x14ac:dyDescent="0.35">
      <c r="B81" s="95" t="s">
        <v>6807</v>
      </c>
      <c r="C81" s="142">
        <v>35.036496350364963</v>
      </c>
      <c r="D81" s="167">
        <v>208</v>
      </c>
    </row>
    <row r="82" spans="2:4" x14ac:dyDescent="0.35">
      <c r="B82" s="95" t="s">
        <v>6808</v>
      </c>
      <c r="C82" s="142">
        <v>35.036496350364963</v>
      </c>
      <c r="D82" s="167">
        <v>209</v>
      </c>
    </row>
    <row r="83" spans="2:4" x14ac:dyDescent="0.35">
      <c r="B83" s="95" t="s">
        <v>968</v>
      </c>
      <c r="C83" s="142">
        <v>41.53846153846154</v>
      </c>
      <c r="D83" s="167">
        <v>84</v>
      </c>
    </row>
    <row r="84" spans="2:4" x14ac:dyDescent="0.35">
      <c r="B84" s="95" t="s">
        <v>975</v>
      </c>
      <c r="C84" s="142">
        <v>22.535211267605632</v>
      </c>
      <c r="D84" s="167">
        <v>85</v>
      </c>
    </row>
    <row r="85" spans="2:4" x14ac:dyDescent="0.35">
      <c r="B85" s="95" t="s">
        <v>972</v>
      </c>
      <c r="C85" s="142">
        <v>41.53846153846154</v>
      </c>
      <c r="D85" s="167">
        <v>86</v>
      </c>
    </row>
    <row r="86" spans="2:4" x14ac:dyDescent="0.35">
      <c r="B86" s="95" t="s">
        <v>978</v>
      </c>
      <c r="C86" s="142">
        <v>36.548223350253807</v>
      </c>
      <c r="D86" s="167">
        <v>87</v>
      </c>
    </row>
    <row r="87" spans="2:4" x14ac:dyDescent="0.35">
      <c r="B87" s="95" t="s">
        <v>981</v>
      </c>
      <c r="C87" s="142">
        <v>36.548223350253807</v>
      </c>
      <c r="D87" s="167">
        <v>88</v>
      </c>
    </row>
    <row r="88" spans="2:4" x14ac:dyDescent="0.35">
      <c r="B88" s="95" t="s">
        <v>7171</v>
      </c>
      <c r="C88" s="142">
        <v>36.548223350253807</v>
      </c>
      <c r="D88" s="167">
        <v>89</v>
      </c>
    </row>
    <row r="89" spans="2:4" x14ac:dyDescent="0.35">
      <c r="B89" s="95" t="s">
        <v>985</v>
      </c>
      <c r="C89" s="142">
        <v>10.588235294117647</v>
      </c>
      <c r="D89" s="167">
        <v>90</v>
      </c>
    </row>
    <row r="90" spans="2:4" x14ac:dyDescent="0.35">
      <c r="B90" s="95" t="s">
        <v>988</v>
      </c>
      <c r="C90" s="142">
        <v>10</v>
      </c>
      <c r="D90" s="167">
        <v>91</v>
      </c>
    </row>
    <row r="91" spans="2:4" x14ac:dyDescent="0.35">
      <c r="B91" s="95" t="s">
        <v>991</v>
      </c>
      <c r="C91" s="142">
        <v>39.735099337748345</v>
      </c>
      <c r="D91" s="167">
        <v>93</v>
      </c>
    </row>
    <row r="92" spans="2:4" x14ac:dyDescent="0.35">
      <c r="B92" s="95" t="s">
        <v>6810</v>
      </c>
      <c r="C92" s="142">
        <v>35.036496350364963</v>
      </c>
      <c r="D92" s="167">
        <v>242</v>
      </c>
    </row>
    <row r="93" spans="2:4" x14ac:dyDescent="0.35">
      <c r="B93" s="95" t="s">
        <v>6811</v>
      </c>
      <c r="C93" s="142">
        <v>35.036496350364963</v>
      </c>
      <c r="D93" s="167">
        <v>232</v>
      </c>
    </row>
    <row r="94" spans="2:4" x14ac:dyDescent="0.35">
      <c r="B94" s="95" t="s">
        <v>995</v>
      </c>
      <c r="C94" s="142">
        <v>35.036496350364963</v>
      </c>
      <c r="D94" s="167">
        <v>94</v>
      </c>
    </row>
    <row r="95" spans="2:4" x14ac:dyDescent="0.35">
      <c r="B95" s="95" t="s">
        <v>999</v>
      </c>
      <c r="C95" s="142">
        <v>35.036496350364963</v>
      </c>
      <c r="D95" s="167">
        <v>99</v>
      </c>
    </row>
    <row r="96" spans="2:4" x14ac:dyDescent="0.35">
      <c r="B96" s="95" t="s">
        <v>6642</v>
      </c>
      <c r="C96" s="142">
        <v>35.036496350364963</v>
      </c>
      <c r="D96" s="167">
        <v>98</v>
      </c>
    </row>
    <row r="97" spans="2:4" x14ac:dyDescent="0.35">
      <c r="B97" s="95" t="s">
        <v>6641</v>
      </c>
      <c r="C97" s="142">
        <v>35.036496350364963</v>
      </c>
      <c r="D97" s="167">
        <v>97</v>
      </c>
    </row>
    <row r="98" spans="2:4" x14ac:dyDescent="0.35">
      <c r="B98" s="95" t="s">
        <v>6640</v>
      </c>
      <c r="C98" s="142">
        <v>35.036496350364963</v>
      </c>
      <c r="D98" s="167">
        <v>96</v>
      </c>
    </row>
    <row r="99" spans="2:4" x14ac:dyDescent="0.35">
      <c r="B99" s="95" t="s">
        <v>6639</v>
      </c>
      <c r="C99" s="142">
        <v>35.036496350364963</v>
      </c>
      <c r="D99" s="167">
        <v>95</v>
      </c>
    </row>
    <row r="100" spans="2:4" x14ac:dyDescent="0.35">
      <c r="B100" s="460" t="s">
        <v>1006</v>
      </c>
      <c r="C100" s="142">
        <v>41.498559077809801</v>
      </c>
      <c r="D100" s="167">
        <v>100</v>
      </c>
    </row>
    <row r="101" spans="2:4" x14ac:dyDescent="0.35">
      <c r="B101" s="95" t="s">
        <v>1003</v>
      </c>
      <c r="C101" s="142">
        <v>35.036496350364963</v>
      </c>
      <c r="D101" s="167">
        <v>103</v>
      </c>
    </row>
    <row r="102" spans="2:4" x14ac:dyDescent="0.35">
      <c r="B102" s="95" t="s">
        <v>1010</v>
      </c>
      <c r="C102" s="142">
        <v>34.782608695652172</v>
      </c>
      <c r="D102" s="167">
        <v>104</v>
      </c>
    </row>
    <row r="103" spans="2:4" x14ac:dyDescent="0.35">
      <c r="B103" s="95" t="s">
        <v>1014</v>
      </c>
      <c r="C103" s="142">
        <v>36.363636363636367</v>
      </c>
      <c r="D103" s="167">
        <v>105</v>
      </c>
    </row>
    <row r="104" spans="2:4" x14ac:dyDescent="0.35">
      <c r="B104" s="95" t="s">
        <v>6654</v>
      </c>
      <c r="C104" s="142">
        <v>36.363636363636367</v>
      </c>
      <c r="D104" s="167">
        <v>114</v>
      </c>
    </row>
    <row r="105" spans="2:4" x14ac:dyDescent="0.35">
      <c r="B105" s="95" t="s">
        <v>6653</v>
      </c>
      <c r="C105" s="142">
        <v>36.363636363636367</v>
      </c>
      <c r="D105" s="167">
        <v>113</v>
      </c>
    </row>
    <row r="106" spans="2:4" x14ac:dyDescent="0.35">
      <c r="B106" s="95" t="s">
        <v>6652</v>
      </c>
      <c r="C106" s="142">
        <v>36.363636363636367</v>
      </c>
      <c r="D106" s="167">
        <v>112</v>
      </c>
    </row>
    <row r="107" spans="2:4" x14ac:dyDescent="0.35">
      <c r="B107" s="95" t="s">
        <v>6651</v>
      </c>
      <c r="C107" s="142">
        <v>36.363636363636367</v>
      </c>
      <c r="D107" s="167">
        <v>111</v>
      </c>
    </row>
    <row r="108" spans="2:4" x14ac:dyDescent="0.35">
      <c r="B108" s="95" t="s">
        <v>6650</v>
      </c>
      <c r="C108" s="142">
        <v>36.363636363636367</v>
      </c>
      <c r="D108" s="167">
        <v>110</v>
      </c>
    </row>
    <row r="109" spans="2:4" x14ac:dyDescent="0.35">
      <c r="B109" s="95" t="s">
        <v>6649</v>
      </c>
      <c r="C109" s="142">
        <v>36.363636363636367</v>
      </c>
      <c r="D109" s="167">
        <v>109</v>
      </c>
    </row>
    <row r="110" spans="2:4" x14ac:dyDescent="0.35">
      <c r="B110" s="95" t="s">
        <v>6648</v>
      </c>
      <c r="C110" s="142">
        <v>36.363636363636367</v>
      </c>
      <c r="D110" s="167">
        <v>108</v>
      </c>
    </row>
    <row r="111" spans="2:4" x14ac:dyDescent="0.35">
      <c r="B111" s="95" t="s">
        <v>6647</v>
      </c>
      <c r="C111" s="142">
        <v>36.363636363636367</v>
      </c>
      <c r="D111" s="167">
        <v>107</v>
      </c>
    </row>
    <row r="112" spans="2:4" x14ac:dyDescent="0.35">
      <c r="B112" s="95" t="s">
        <v>6646</v>
      </c>
      <c r="C112" s="142">
        <v>36.363636363636367</v>
      </c>
      <c r="D112" s="167">
        <v>106</v>
      </c>
    </row>
    <row r="113" spans="2:4" x14ac:dyDescent="0.35">
      <c r="B113" s="95" t="s">
        <v>1018</v>
      </c>
      <c r="C113" s="142">
        <v>33.644859813084111</v>
      </c>
      <c r="D113" s="167">
        <v>115</v>
      </c>
    </row>
    <row r="114" spans="2:4" x14ac:dyDescent="0.35">
      <c r="B114" s="95" t="s">
        <v>6690</v>
      </c>
      <c r="C114" s="142">
        <v>33.644859813084111</v>
      </c>
      <c r="D114" s="167">
        <v>117</v>
      </c>
    </row>
    <row r="115" spans="2:4" x14ac:dyDescent="0.35">
      <c r="B115" s="95" t="s">
        <v>6659</v>
      </c>
      <c r="C115" s="142">
        <v>33.644859813084111</v>
      </c>
      <c r="D115" s="167">
        <v>118</v>
      </c>
    </row>
    <row r="116" spans="2:4" x14ac:dyDescent="0.35">
      <c r="B116" s="460" t="s">
        <v>6660</v>
      </c>
      <c r="C116" s="142">
        <v>33.644859813084111</v>
      </c>
      <c r="D116" s="167">
        <v>119</v>
      </c>
    </row>
    <row r="117" spans="2:4" x14ac:dyDescent="0.35">
      <c r="B117" s="460" t="s">
        <v>6661</v>
      </c>
      <c r="C117" s="142">
        <v>33.644859813084111</v>
      </c>
      <c r="D117" s="167">
        <v>121</v>
      </c>
    </row>
    <row r="118" spans="2:4" x14ac:dyDescent="0.35">
      <c r="B118" s="95" t="s">
        <v>6703</v>
      </c>
      <c r="C118" s="142">
        <v>33.644859813084111</v>
      </c>
      <c r="D118" s="167">
        <v>116</v>
      </c>
    </row>
    <row r="119" spans="2:4" x14ac:dyDescent="0.35">
      <c r="B119" s="95" t="s">
        <v>1023</v>
      </c>
      <c r="C119" s="142">
        <v>35.036496350364963</v>
      </c>
      <c r="D119" s="167">
        <v>123</v>
      </c>
    </row>
    <row r="120" spans="2:4" x14ac:dyDescent="0.35">
      <c r="B120" s="95" t="s">
        <v>6812</v>
      </c>
      <c r="C120" s="142">
        <v>35.036496350364963</v>
      </c>
      <c r="D120" s="167">
        <v>243</v>
      </c>
    </row>
    <row r="121" spans="2:4" x14ac:dyDescent="0.35">
      <c r="B121" s="95" t="s">
        <v>6820</v>
      </c>
      <c r="C121" s="142">
        <v>35.036496350364963</v>
      </c>
      <c r="D121" s="167">
        <v>227</v>
      </c>
    </row>
    <row r="122" spans="2:4" x14ac:dyDescent="0.35">
      <c r="B122" s="95" t="s">
        <v>6899</v>
      </c>
      <c r="C122" s="142">
        <v>35.036496350364963</v>
      </c>
      <c r="D122" s="167">
        <v>256</v>
      </c>
    </row>
    <row r="123" spans="2:4" x14ac:dyDescent="0.35">
      <c r="B123" s="95" t="s">
        <v>6902</v>
      </c>
      <c r="C123" s="142">
        <v>35.036496350364963</v>
      </c>
      <c r="D123" s="167">
        <v>259</v>
      </c>
    </row>
    <row r="124" spans="2:4" x14ac:dyDescent="0.35">
      <c r="B124" s="95" t="s">
        <v>1031</v>
      </c>
      <c r="C124" s="142">
        <v>41.543026706231451</v>
      </c>
      <c r="D124" s="167">
        <v>124</v>
      </c>
    </row>
    <row r="125" spans="2:4" x14ac:dyDescent="0.35">
      <c r="B125" s="95" t="s">
        <v>1037</v>
      </c>
      <c r="C125" s="142">
        <v>41.498559077809801</v>
      </c>
      <c r="D125" s="167">
        <v>139</v>
      </c>
    </row>
    <row r="126" spans="2:4" x14ac:dyDescent="0.35">
      <c r="B126" s="95" t="s">
        <v>6821</v>
      </c>
      <c r="C126" s="142">
        <v>35.036496350364963</v>
      </c>
      <c r="D126" s="167">
        <v>228</v>
      </c>
    </row>
    <row r="127" spans="2:4" x14ac:dyDescent="0.35">
      <c r="B127" s="95" t="s">
        <v>6889</v>
      </c>
      <c r="C127" s="142">
        <v>35.036496350364963</v>
      </c>
      <c r="D127" s="167">
        <v>241</v>
      </c>
    </row>
    <row r="128" spans="2:4" x14ac:dyDescent="0.35">
      <c r="B128" s="95" t="s">
        <v>6895</v>
      </c>
      <c r="C128" s="142">
        <v>35.036496350364963</v>
      </c>
      <c r="D128" s="167">
        <v>252</v>
      </c>
    </row>
    <row r="129" spans="2:4" x14ac:dyDescent="0.35">
      <c r="B129" s="95" t="s">
        <v>6897</v>
      </c>
      <c r="C129" s="142">
        <v>35.036496350364963</v>
      </c>
      <c r="D129" s="167">
        <v>254</v>
      </c>
    </row>
    <row r="130" spans="2:4" x14ac:dyDescent="0.35">
      <c r="B130" s="95" t="s">
        <v>6893</v>
      </c>
      <c r="C130" s="142">
        <v>35.036496350364963</v>
      </c>
      <c r="D130" s="167">
        <v>248</v>
      </c>
    </row>
    <row r="131" spans="2:4" x14ac:dyDescent="0.35">
      <c r="B131" s="95" t="s">
        <v>6892</v>
      </c>
      <c r="C131" s="142">
        <v>35.036496350364963</v>
      </c>
      <c r="D131" s="167">
        <v>247</v>
      </c>
    </row>
    <row r="132" spans="2:4" x14ac:dyDescent="0.35">
      <c r="B132" s="95" t="s">
        <v>1021</v>
      </c>
      <c r="C132" s="142">
        <v>11.538461538461538</v>
      </c>
      <c r="D132" s="167">
        <v>140</v>
      </c>
    </row>
    <row r="133" spans="2:4" x14ac:dyDescent="0.35">
      <c r="B133" s="95" t="s">
        <v>1044</v>
      </c>
      <c r="C133" s="142">
        <v>22.222222222222221</v>
      </c>
      <c r="D133" s="167">
        <v>147</v>
      </c>
    </row>
    <row r="134" spans="2:4" x14ac:dyDescent="0.35">
      <c r="B134" s="95" t="s">
        <v>6664</v>
      </c>
      <c r="C134" s="142">
        <v>11.538461538461538</v>
      </c>
      <c r="D134" s="167">
        <v>142</v>
      </c>
    </row>
    <row r="135" spans="2:4" x14ac:dyDescent="0.35">
      <c r="B135" s="460" t="s">
        <v>6665</v>
      </c>
      <c r="C135" s="142">
        <v>11.538461538461538</v>
      </c>
      <c r="D135" s="167">
        <v>143</v>
      </c>
    </row>
    <row r="136" spans="2:4" x14ac:dyDescent="0.35">
      <c r="B136" s="460" t="s">
        <v>6666</v>
      </c>
      <c r="C136" s="142">
        <v>11.538461538461538</v>
      </c>
      <c r="D136" s="167">
        <v>145</v>
      </c>
    </row>
    <row r="137" spans="2:4" x14ac:dyDescent="0.35">
      <c r="B137" s="95" t="s">
        <v>6705</v>
      </c>
      <c r="C137" s="142">
        <v>11.538461538461538</v>
      </c>
      <c r="D137" s="167">
        <v>141</v>
      </c>
    </row>
    <row r="138" spans="2:4" x14ac:dyDescent="0.35">
      <c r="B138" s="95" t="s">
        <v>1027</v>
      </c>
      <c r="C138" s="142">
        <v>11.538461538461538</v>
      </c>
      <c r="D138" s="167">
        <v>148</v>
      </c>
    </row>
    <row r="139" spans="2:4" x14ac:dyDescent="0.35">
      <c r="B139" s="95" t="s">
        <v>1048</v>
      </c>
      <c r="C139" s="142">
        <v>10.714285714285714</v>
      </c>
      <c r="D139" s="167">
        <v>149</v>
      </c>
    </row>
    <row r="140" spans="2:4" x14ac:dyDescent="0.35">
      <c r="B140" s="95" t="s">
        <v>3444</v>
      </c>
      <c r="C140" s="142">
        <v>7.1428571428571432</v>
      </c>
      <c r="D140" s="167">
        <v>150</v>
      </c>
    </row>
    <row r="141" spans="2:4" x14ac:dyDescent="0.35">
      <c r="B141" s="95" t="s">
        <v>1052</v>
      </c>
      <c r="C141" s="142">
        <v>10.714285714285714</v>
      </c>
      <c r="D141" s="167">
        <v>151</v>
      </c>
    </row>
    <row r="142" spans="2:4" x14ac:dyDescent="0.35">
      <c r="B142" s="95" t="s">
        <v>1056</v>
      </c>
      <c r="C142" s="142">
        <v>10.714285714285714</v>
      </c>
      <c r="D142" s="167">
        <v>152</v>
      </c>
    </row>
    <row r="143" spans="2:4" x14ac:dyDescent="0.35">
      <c r="B143" s="95" t="s">
        <v>1060</v>
      </c>
      <c r="C143" s="142">
        <v>10.714285714285714</v>
      </c>
      <c r="D143" s="167">
        <v>153</v>
      </c>
    </row>
    <row r="144" spans="2:4" x14ac:dyDescent="0.35">
      <c r="B144" s="95" t="s">
        <v>1064</v>
      </c>
      <c r="C144" s="142">
        <v>41.498559077809801</v>
      </c>
      <c r="D144" s="167">
        <v>154</v>
      </c>
    </row>
    <row r="145" spans="2:4" x14ac:dyDescent="0.35">
      <c r="B145" s="460" t="s">
        <v>1068</v>
      </c>
      <c r="C145" s="142">
        <v>34.782608695652172</v>
      </c>
      <c r="D145" s="167">
        <v>155</v>
      </c>
    </row>
    <row r="146" spans="2:4" x14ac:dyDescent="0.35">
      <c r="B146" s="95" t="s">
        <v>6894</v>
      </c>
      <c r="C146" s="142">
        <v>35.036496350364963</v>
      </c>
      <c r="D146" s="167">
        <v>249</v>
      </c>
    </row>
    <row r="147" spans="2:4" x14ac:dyDescent="0.35">
      <c r="B147" s="95" t="s">
        <v>6891</v>
      </c>
      <c r="C147" s="142">
        <v>35.036496350364963</v>
      </c>
      <c r="D147" s="167">
        <v>246</v>
      </c>
    </row>
    <row r="148" spans="2:4" x14ac:dyDescent="0.35">
      <c r="B148" s="95" t="s">
        <v>6874</v>
      </c>
      <c r="C148" s="142">
        <v>35.036496350364963</v>
      </c>
      <c r="D148" s="167">
        <v>210</v>
      </c>
    </row>
    <row r="149" spans="2:4" x14ac:dyDescent="0.35">
      <c r="B149" s="95" t="s">
        <v>6875</v>
      </c>
      <c r="C149" s="142">
        <v>35.036496350364963</v>
      </c>
      <c r="D149" s="167">
        <v>211</v>
      </c>
    </row>
    <row r="150" spans="2:4" x14ac:dyDescent="0.35">
      <c r="B150" s="95" t="s">
        <v>6876</v>
      </c>
      <c r="C150" s="142">
        <v>35.036496350364963</v>
      </c>
      <c r="D150" s="167">
        <v>212</v>
      </c>
    </row>
    <row r="151" spans="2:4" x14ac:dyDescent="0.35">
      <c r="B151" s="95" t="s">
        <v>6877</v>
      </c>
      <c r="C151" s="142">
        <v>35.036496350364963</v>
      </c>
      <c r="D151" s="167">
        <v>213</v>
      </c>
    </row>
    <row r="152" spans="2:4" x14ac:dyDescent="0.35">
      <c r="B152" s="95" t="s">
        <v>6878</v>
      </c>
      <c r="C152" s="142">
        <v>35.036496350364963</v>
      </c>
      <c r="D152" s="167">
        <v>214</v>
      </c>
    </row>
    <row r="153" spans="2:4" x14ac:dyDescent="0.35">
      <c r="B153" s="95" t="s">
        <v>6879</v>
      </c>
      <c r="C153" s="142">
        <v>35.036496350364963</v>
      </c>
      <c r="D153" s="167">
        <v>215</v>
      </c>
    </row>
    <row r="154" spans="2:4" x14ac:dyDescent="0.35">
      <c r="B154" s="95" t="s">
        <v>6880</v>
      </c>
      <c r="C154" s="142">
        <v>35.036496350364963</v>
      </c>
      <c r="D154" s="167">
        <v>216</v>
      </c>
    </row>
    <row r="155" spans="2:4" x14ac:dyDescent="0.35">
      <c r="B155" s="95" t="s">
        <v>6881</v>
      </c>
      <c r="C155" s="142">
        <v>35.036496350364963</v>
      </c>
      <c r="D155" s="167">
        <v>217</v>
      </c>
    </row>
    <row r="156" spans="2:4" x14ac:dyDescent="0.35">
      <c r="B156" s="95" t="s">
        <v>6882</v>
      </c>
      <c r="C156" s="142">
        <v>35.036496350364963</v>
      </c>
      <c r="D156" s="167">
        <v>218</v>
      </c>
    </row>
    <row r="157" spans="2:4" x14ac:dyDescent="0.35">
      <c r="B157" s="95" t="s">
        <v>6883</v>
      </c>
      <c r="C157" s="142">
        <v>35.036496350364963</v>
      </c>
      <c r="D157" s="167">
        <v>219</v>
      </c>
    </row>
    <row r="158" spans="2:4" x14ac:dyDescent="0.35">
      <c r="B158" s="95" t="s">
        <v>6884</v>
      </c>
      <c r="C158" s="142">
        <v>35.036496350364963</v>
      </c>
      <c r="D158" s="167">
        <v>220</v>
      </c>
    </row>
    <row r="159" spans="2:4" x14ac:dyDescent="0.35">
      <c r="B159" s="95" t="s">
        <v>6885</v>
      </c>
      <c r="C159" s="142">
        <v>35.036496350364963</v>
      </c>
      <c r="D159" s="167">
        <v>221</v>
      </c>
    </row>
    <row r="160" spans="2:4" x14ac:dyDescent="0.35">
      <c r="B160" s="95" t="s">
        <v>6886</v>
      </c>
      <c r="C160" s="142">
        <v>35.036496350364963</v>
      </c>
      <c r="D160" s="167">
        <v>222</v>
      </c>
    </row>
    <row r="161" spans="2:4" x14ac:dyDescent="0.35">
      <c r="B161" s="95" t="s">
        <v>1072</v>
      </c>
      <c r="C161" s="142">
        <v>41.498559077809801</v>
      </c>
      <c r="D161" s="167">
        <v>157</v>
      </c>
    </row>
    <row r="162" spans="2:4" x14ac:dyDescent="0.35">
      <c r="B162" s="95" t="s">
        <v>1076</v>
      </c>
      <c r="C162" s="142">
        <v>41.498559077809801</v>
      </c>
      <c r="D162" s="167">
        <v>158</v>
      </c>
    </row>
    <row r="163" spans="2:4" x14ac:dyDescent="0.35">
      <c r="B163" s="95" t="s">
        <v>1079</v>
      </c>
      <c r="C163" s="142">
        <v>37.735849056603776</v>
      </c>
      <c r="D163" s="167">
        <v>159</v>
      </c>
    </row>
    <row r="164" spans="2:4" x14ac:dyDescent="0.35">
      <c r="B164" s="95" t="s">
        <v>1082</v>
      </c>
      <c r="C164" s="142">
        <v>37.735849056603776</v>
      </c>
      <c r="D164" s="167">
        <v>160</v>
      </c>
    </row>
    <row r="165" spans="2:4" x14ac:dyDescent="0.35">
      <c r="B165" s="95" t="s">
        <v>6823</v>
      </c>
      <c r="C165" s="142">
        <v>35.036496350364963</v>
      </c>
      <c r="D165" s="167">
        <v>251</v>
      </c>
    </row>
    <row r="166" spans="2:4" x14ac:dyDescent="0.35">
      <c r="B166" s="95" t="s">
        <v>6813</v>
      </c>
      <c r="C166" s="142">
        <v>35.036496350364963</v>
      </c>
      <c r="D166" s="167">
        <v>235</v>
      </c>
    </row>
    <row r="167" spans="2:4" x14ac:dyDescent="0.35">
      <c r="B167" s="95" t="s">
        <v>6900</v>
      </c>
      <c r="C167" s="142">
        <v>35.036496350364963</v>
      </c>
      <c r="D167" s="167">
        <v>257</v>
      </c>
    </row>
    <row r="168" spans="2:4" x14ac:dyDescent="0.35">
      <c r="B168" s="95" t="s">
        <v>6814</v>
      </c>
      <c r="C168" s="142">
        <v>35.036496350364963</v>
      </c>
      <c r="D168" s="167">
        <v>245</v>
      </c>
    </row>
    <row r="169" spans="2:4" x14ac:dyDescent="0.35">
      <c r="B169" s="95" t="s">
        <v>6896</v>
      </c>
      <c r="C169" s="142">
        <v>35.036496350364963</v>
      </c>
      <c r="D169" s="167">
        <v>253</v>
      </c>
    </row>
    <row r="170" spans="2:4" x14ac:dyDescent="0.35">
      <c r="B170" s="95" t="s">
        <v>6903</v>
      </c>
      <c r="C170" s="142">
        <v>35.036496350364963</v>
      </c>
      <c r="D170" s="167">
        <v>260</v>
      </c>
    </row>
    <row r="171" spans="2:4" x14ac:dyDescent="0.35">
      <c r="B171" s="95" t="s">
        <v>6815</v>
      </c>
      <c r="C171" s="142">
        <v>35.036496350364963</v>
      </c>
      <c r="D171" s="167">
        <v>250</v>
      </c>
    </row>
    <row r="172" spans="2:4" x14ac:dyDescent="0.35">
      <c r="B172" s="95" t="s">
        <v>6890</v>
      </c>
      <c r="C172" s="142">
        <v>35.036496350364963</v>
      </c>
      <c r="D172" s="167">
        <v>244</v>
      </c>
    </row>
    <row r="173" spans="2:4" x14ac:dyDescent="0.35">
      <c r="B173" s="95" t="s">
        <v>6904</v>
      </c>
      <c r="C173" s="142">
        <v>35.036496350364963</v>
      </c>
      <c r="D173" s="167">
        <v>261</v>
      </c>
    </row>
    <row r="174" spans="2:4" x14ac:dyDescent="0.35">
      <c r="B174" s="95" t="s">
        <v>1085</v>
      </c>
      <c r="C174" s="142">
        <v>34.482758620689658</v>
      </c>
      <c r="D174" s="167">
        <v>161</v>
      </c>
    </row>
    <row r="175" spans="2:4" x14ac:dyDescent="0.35">
      <c r="B175" s="95" t="s">
        <v>6674</v>
      </c>
      <c r="C175" s="142">
        <v>34.482758620689658</v>
      </c>
      <c r="D175" s="167">
        <v>162</v>
      </c>
    </row>
    <row r="176" spans="2:4" x14ac:dyDescent="0.35">
      <c r="B176" s="95" t="s">
        <v>6675</v>
      </c>
      <c r="C176" s="142">
        <v>34.482758620689658</v>
      </c>
      <c r="D176" s="167">
        <v>163</v>
      </c>
    </row>
    <row r="177" spans="2:4" x14ac:dyDescent="0.35">
      <c r="B177" s="95" t="s">
        <v>6676</v>
      </c>
      <c r="C177" s="142">
        <v>34.482758620689658</v>
      </c>
      <c r="D177" s="167">
        <v>164</v>
      </c>
    </row>
    <row r="178" spans="2:4" x14ac:dyDescent="0.35">
      <c r="B178" s="95" t="s">
        <v>6677</v>
      </c>
      <c r="C178" s="142">
        <v>34.482758620689658</v>
      </c>
      <c r="D178" s="167">
        <v>165</v>
      </c>
    </row>
    <row r="179" spans="2:4" x14ac:dyDescent="0.35">
      <c r="B179" s="95" t="s">
        <v>6678</v>
      </c>
      <c r="C179" s="142">
        <v>34.482758620689658</v>
      </c>
      <c r="D179" s="167">
        <v>166</v>
      </c>
    </row>
    <row r="180" spans="2:4" x14ac:dyDescent="0.35">
      <c r="B180" s="95" t="s">
        <v>1089</v>
      </c>
      <c r="C180" s="142">
        <v>35.036496350364963</v>
      </c>
      <c r="D180" s="167">
        <v>167</v>
      </c>
    </row>
    <row r="181" spans="2:4" x14ac:dyDescent="0.35">
      <c r="B181" s="95" t="s">
        <v>1092</v>
      </c>
      <c r="C181" s="142">
        <v>35.036496350364963</v>
      </c>
      <c r="D181" s="167">
        <v>168</v>
      </c>
    </row>
    <row r="182" spans="2:4" x14ac:dyDescent="0.35">
      <c r="B182" s="95" t="s">
        <v>6684</v>
      </c>
      <c r="C182" s="142">
        <v>35.036496350364963</v>
      </c>
      <c r="D182" s="167">
        <v>169</v>
      </c>
    </row>
    <row r="183" spans="2:4" x14ac:dyDescent="0.35">
      <c r="B183" s="95" t="s">
        <v>6685</v>
      </c>
      <c r="C183" s="142">
        <v>35.036496350364963</v>
      </c>
      <c r="D183" s="167">
        <v>170</v>
      </c>
    </row>
    <row r="184" spans="2:4" x14ac:dyDescent="0.35">
      <c r="B184" s="95" t="s">
        <v>6686</v>
      </c>
      <c r="C184" s="142">
        <v>35.036496350364963</v>
      </c>
      <c r="D184" s="167">
        <v>171</v>
      </c>
    </row>
    <row r="185" spans="2:4" x14ac:dyDescent="0.35">
      <c r="B185" s="95" t="s">
        <v>6825</v>
      </c>
      <c r="C185" s="142">
        <v>35.036496350364963</v>
      </c>
      <c r="D185" s="167">
        <v>239</v>
      </c>
    </row>
    <row r="186" spans="2:4" x14ac:dyDescent="0.35">
      <c r="B186" s="95" t="s">
        <v>1096</v>
      </c>
      <c r="C186" s="142">
        <v>36.571428571428569</v>
      </c>
      <c r="D186" s="167">
        <v>172</v>
      </c>
    </row>
    <row r="187" spans="2:4" x14ac:dyDescent="0.35">
      <c r="B187" s="95" t="s">
        <v>1100</v>
      </c>
      <c r="C187" s="142">
        <v>38.095238095238095</v>
      </c>
      <c r="D187" s="167">
        <v>173</v>
      </c>
    </row>
    <row r="188" spans="2:4" x14ac:dyDescent="0.35">
      <c r="B188" s="95" t="s">
        <v>6826</v>
      </c>
      <c r="C188" s="142">
        <v>35.036496350364963</v>
      </c>
      <c r="D188" s="167">
        <v>240</v>
      </c>
    </row>
    <row r="189" spans="2:4" x14ac:dyDescent="0.35">
      <c r="B189" s="95" t="s">
        <v>6818</v>
      </c>
      <c r="C189" s="142">
        <v>35.036496350364963</v>
      </c>
      <c r="D189" s="167">
        <v>225</v>
      </c>
    </row>
    <row r="190" spans="2:4" x14ac:dyDescent="0.35">
      <c r="B190" s="95" t="s">
        <v>6819</v>
      </c>
      <c r="C190" s="142">
        <v>35.036496350364963</v>
      </c>
      <c r="D190" s="167">
        <v>226</v>
      </c>
    </row>
    <row r="191" spans="2:4" x14ac:dyDescent="0.35">
      <c r="B191" s="95" t="s">
        <v>1104</v>
      </c>
      <c r="C191" s="142">
        <v>10.588235294117647</v>
      </c>
      <c r="D191" s="167">
        <v>174</v>
      </c>
    </row>
    <row r="192" spans="2:4" x14ac:dyDescent="0.35">
      <c r="B192" s="95" t="s">
        <v>6611</v>
      </c>
      <c r="C192" s="142">
        <v>10.588235294117647</v>
      </c>
      <c r="D192" s="167">
        <v>175</v>
      </c>
    </row>
    <row r="193" spans="2:4" x14ac:dyDescent="0.35">
      <c r="B193" s="95" t="s">
        <v>1107</v>
      </c>
      <c r="C193" s="142">
        <v>37.333333333333336</v>
      </c>
      <c r="D193" s="167">
        <v>176</v>
      </c>
    </row>
    <row r="194" spans="2:4" x14ac:dyDescent="0.35">
      <c r="B194" s="95" t="s">
        <v>6721</v>
      </c>
      <c r="C194" s="142">
        <v>41.543026706231451</v>
      </c>
      <c r="D194" s="167">
        <v>125</v>
      </c>
    </row>
    <row r="195" spans="2:4" x14ac:dyDescent="0.35">
      <c r="B195" s="95" t="s">
        <v>6722</v>
      </c>
      <c r="C195" s="142">
        <v>41.543026706231451</v>
      </c>
      <c r="D195" s="167">
        <v>126</v>
      </c>
    </row>
    <row r="196" spans="2:4" x14ac:dyDescent="0.35">
      <c r="B196" s="95" t="s">
        <v>6712</v>
      </c>
      <c r="C196" s="142">
        <v>41.543026706231451</v>
      </c>
      <c r="D196" s="167">
        <v>136</v>
      </c>
    </row>
    <row r="197" spans="2:4" x14ac:dyDescent="0.35">
      <c r="B197" s="95" t="s">
        <v>6711</v>
      </c>
      <c r="C197" s="142">
        <v>41.543026706231451</v>
      </c>
      <c r="D197" s="167">
        <v>135</v>
      </c>
    </row>
    <row r="198" spans="2:4" x14ac:dyDescent="0.35">
      <c r="B198" s="95" t="s">
        <v>6714</v>
      </c>
      <c r="C198" s="142">
        <v>41.543026706231451</v>
      </c>
      <c r="D198" s="167">
        <v>138</v>
      </c>
    </row>
    <row r="199" spans="2:4" x14ac:dyDescent="0.35">
      <c r="B199" s="95" t="s">
        <v>6713</v>
      </c>
      <c r="C199" s="142">
        <v>41.543026706231451</v>
      </c>
      <c r="D199" s="167">
        <v>137</v>
      </c>
    </row>
    <row r="200" spans="2:4" x14ac:dyDescent="0.35">
      <c r="B200" s="95" t="s">
        <v>6723</v>
      </c>
      <c r="C200" s="142">
        <v>41.543026706231451</v>
      </c>
      <c r="D200" s="167">
        <v>127</v>
      </c>
    </row>
    <row r="201" spans="2:4" x14ac:dyDescent="0.35">
      <c r="B201" s="95" t="s">
        <v>6724</v>
      </c>
      <c r="C201" s="142">
        <v>41.543026706231451</v>
      </c>
      <c r="D201" s="167">
        <v>128</v>
      </c>
    </row>
    <row r="202" spans="2:4" x14ac:dyDescent="0.35">
      <c r="B202" s="95" t="s">
        <v>6725</v>
      </c>
      <c r="C202" s="142">
        <v>41.543026706231451</v>
      </c>
      <c r="D202" s="167">
        <v>129</v>
      </c>
    </row>
    <row r="203" spans="2:4" x14ac:dyDescent="0.35">
      <c r="B203" s="95" t="s">
        <v>1112</v>
      </c>
      <c r="C203" s="142">
        <v>41.543026706231451</v>
      </c>
      <c r="D203" s="167">
        <v>177</v>
      </c>
    </row>
    <row r="204" spans="2:4" x14ac:dyDescent="0.35">
      <c r="B204" s="95" t="s">
        <v>6726</v>
      </c>
      <c r="C204" s="142">
        <v>41.543026706231451</v>
      </c>
      <c r="D204" s="167">
        <v>130</v>
      </c>
    </row>
    <row r="205" spans="2:4" x14ac:dyDescent="0.35">
      <c r="B205" s="95" t="s">
        <v>6710</v>
      </c>
      <c r="C205" s="142">
        <v>41.543026706231451</v>
      </c>
      <c r="D205" s="167">
        <v>134</v>
      </c>
    </row>
    <row r="206" spans="2:4" x14ac:dyDescent="0.35">
      <c r="B206" s="95" t="s">
        <v>6709</v>
      </c>
      <c r="C206" s="142">
        <v>41.543026706231451</v>
      </c>
      <c r="D206" s="167">
        <v>133</v>
      </c>
    </row>
    <row r="207" spans="2:4" x14ac:dyDescent="0.35">
      <c r="B207" s="95" t="s">
        <v>6708</v>
      </c>
      <c r="C207" s="142">
        <v>41.543026706231451</v>
      </c>
      <c r="D207" s="167">
        <v>132</v>
      </c>
    </row>
    <row r="208" spans="2:4" x14ac:dyDescent="0.35">
      <c r="B208" s="95" t="s">
        <v>6707</v>
      </c>
      <c r="C208" s="142">
        <v>41.543026706231451</v>
      </c>
      <c r="D208" s="167">
        <v>131</v>
      </c>
    </row>
    <row r="209" spans="2:4" x14ac:dyDescent="0.35">
      <c r="B209" s="95" t="s">
        <v>1116</v>
      </c>
      <c r="C209" s="142">
        <v>39.735099337748345</v>
      </c>
      <c r="D209" s="167">
        <v>178</v>
      </c>
    </row>
    <row r="210" spans="2:4" x14ac:dyDescent="0.35">
      <c r="B210" s="95" t="s">
        <v>1121</v>
      </c>
      <c r="C210" s="142">
        <v>10</v>
      </c>
      <c r="D210" s="167">
        <v>179</v>
      </c>
    </row>
    <row r="211" spans="2:4" x14ac:dyDescent="0.35">
      <c r="B211" s="95" t="s">
        <v>1124</v>
      </c>
      <c r="C211" s="142">
        <v>7.083333333333333</v>
      </c>
      <c r="D211" s="167">
        <v>180</v>
      </c>
    </row>
    <row r="212" spans="2:4" x14ac:dyDescent="0.35">
      <c r="B212" s="460" t="s">
        <v>3904</v>
      </c>
      <c r="C212" s="142">
        <v>10.714285714285714</v>
      </c>
      <c r="D212" s="167">
        <v>183</v>
      </c>
    </row>
    <row r="213" spans="2:4" x14ac:dyDescent="0.35">
      <c r="B213" s="95" t="s">
        <v>1128</v>
      </c>
      <c r="C213" s="142">
        <v>10.714285714285714</v>
      </c>
      <c r="D213" s="167">
        <v>185</v>
      </c>
    </row>
    <row r="214" spans="2:4" x14ac:dyDescent="0.35">
      <c r="B214" s="95" t="s">
        <v>6573</v>
      </c>
      <c r="C214" s="142">
        <v>10.714285714285714</v>
      </c>
      <c r="D214" s="167">
        <v>186</v>
      </c>
    </row>
    <row r="215" spans="2:4" x14ac:dyDescent="0.35">
      <c r="B215" s="95" t="s">
        <v>6696</v>
      </c>
      <c r="C215" s="142">
        <v>10.714285714285714</v>
      </c>
      <c r="D215" s="167">
        <v>187</v>
      </c>
    </row>
    <row r="216" spans="2:4" x14ac:dyDescent="0.35">
      <c r="B216" s="95" t="s">
        <v>6697</v>
      </c>
      <c r="C216" s="142">
        <v>10.714285714285714</v>
      </c>
      <c r="D216" s="167">
        <v>188</v>
      </c>
    </row>
    <row r="217" spans="2:4" x14ac:dyDescent="0.35">
      <c r="B217" s="95" t="s">
        <v>1132</v>
      </c>
      <c r="C217" s="142">
        <v>35.036496350364963</v>
      </c>
      <c r="D217" s="167">
        <v>189</v>
      </c>
    </row>
    <row r="218" spans="2:4" x14ac:dyDescent="0.35">
      <c r="B218" s="95" t="s">
        <v>1173</v>
      </c>
      <c r="C218" s="142">
        <v>10.434782608695652</v>
      </c>
      <c r="D218" s="167">
        <v>190</v>
      </c>
    </row>
    <row r="219" spans="2:4" x14ac:dyDescent="0.35">
      <c r="B219" s="95" t="s">
        <v>1177</v>
      </c>
      <c r="C219" s="142">
        <v>13.043478260869565</v>
      </c>
      <c r="D219" s="167">
        <v>191</v>
      </c>
    </row>
    <row r="220" spans="2:4" x14ac:dyDescent="0.35">
      <c r="B220" s="95" t="s">
        <v>1180</v>
      </c>
      <c r="C220" s="142">
        <v>15.652173913043478</v>
      </c>
      <c r="D220" s="167">
        <v>192</v>
      </c>
    </row>
    <row r="221" spans="2:4" x14ac:dyDescent="0.35">
      <c r="B221" s="95" t="s">
        <v>1183</v>
      </c>
      <c r="C221" s="142">
        <v>20.869565217391305</v>
      </c>
      <c r="D221" s="167">
        <v>193</v>
      </c>
    </row>
    <row r="222" spans="2:4" x14ac:dyDescent="0.35">
      <c r="B222" s="95" t="s">
        <v>1187</v>
      </c>
      <c r="C222" s="142">
        <v>13.043478260869565</v>
      </c>
      <c r="D222" s="167">
        <v>194</v>
      </c>
    </row>
    <row r="223" spans="2:4" x14ac:dyDescent="0.35">
      <c r="B223" s="95" t="s">
        <v>1138</v>
      </c>
      <c r="C223" s="142">
        <v>35.036496350364963</v>
      </c>
      <c r="D223" s="167">
        <v>195</v>
      </c>
    </row>
    <row r="224" spans="2:4" x14ac:dyDescent="0.35">
      <c r="B224" s="95" t="s">
        <v>1141</v>
      </c>
      <c r="C224" s="142">
        <v>41.498559077809801</v>
      </c>
      <c r="D224" s="167">
        <v>196</v>
      </c>
    </row>
    <row r="225" spans="2:4" x14ac:dyDescent="0.35">
      <c r="B225" s="95" t="s">
        <v>6905</v>
      </c>
      <c r="C225" s="142">
        <v>35.036496350364963</v>
      </c>
      <c r="D225" s="167">
        <v>231</v>
      </c>
    </row>
    <row r="226" spans="2:4" x14ac:dyDescent="0.35">
      <c r="B226" s="95" t="s">
        <v>1144</v>
      </c>
      <c r="C226" s="142">
        <v>35.036496350364963</v>
      </c>
      <c r="D226" s="167">
        <v>197</v>
      </c>
    </row>
    <row r="227" spans="2:4" x14ac:dyDescent="0.35">
      <c r="B227" s="95" t="s">
        <v>1147</v>
      </c>
      <c r="C227" s="142">
        <v>35.036496350364963</v>
      </c>
      <c r="D227" s="167">
        <v>198</v>
      </c>
    </row>
    <row r="228" spans="2:4" x14ac:dyDescent="0.35">
      <c r="B228" s="95" t="s">
        <v>6906</v>
      </c>
      <c r="C228" s="142">
        <v>35.036496350364963</v>
      </c>
      <c r="D228" s="167">
        <v>233</v>
      </c>
    </row>
    <row r="229" spans="2:4" x14ac:dyDescent="0.35">
      <c r="B229" s="95" t="s">
        <v>1150</v>
      </c>
      <c r="C229" s="142">
        <v>35.036496350364963</v>
      </c>
      <c r="D229" s="167">
        <v>199</v>
      </c>
    </row>
    <row r="230" spans="2:4" x14ac:dyDescent="0.35">
      <c r="B230" s="95" t="s">
        <v>1153</v>
      </c>
      <c r="C230" s="142">
        <v>41.666666666666664</v>
      </c>
      <c r="D230" s="167">
        <v>200</v>
      </c>
    </row>
    <row r="231" spans="2:4" x14ac:dyDescent="0.35">
      <c r="B231" s="95" t="s">
        <v>1156</v>
      </c>
      <c r="C231" s="142">
        <v>35.036496350364963</v>
      </c>
      <c r="D231" s="167">
        <v>201</v>
      </c>
    </row>
    <row r="232" spans="2:4" x14ac:dyDescent="0.35">
      <c r="B232" s="95" t="s">
        <v>1159</v>
      </c>
      <c r="C232" s="142">
        <v>35.036496350364963</v>
      </c>
      <c r="D232" s="167">
        <v>202</v>
      </c>
    </row>
    <row r="233" spans="2:4" x14ac:dyDescent="0.35">
      <c r="B233" s="95" t="s">
        <v>6907</v>
      </c>
      <c r="C233" s="142">
        <v>35.036496350364963</v>
      </c>
      <c r="D233" s="167">
        <v>234</v>
      </c>
    </row>
    <row r="234" spans="2:4" x14ac:dyDescent="0.35">
      <c r="B234" s="95" t="s">
        <v>6908</v>
      </c>
      <c r="C234" s="142">
        <v>35.036496350364963</v>
      </c>
      <c r="D234" s="167">
        <v>236</v>
      </c>
    </row>
    <row r="235" spans="2:4" x14ac:dyDescent="0.35">
      <c r="B235" s="95" t="s">
        <v>6909</v>
      </c>
      <c r="C235" s="142">
        <v>35.036496350364963</v>
      </c>
      <c r="D235" s="167">
        <v>237</v>
      </c>
    </row>
    <row r="236" spans="2:4" x14ac:dyDescent="0.35">
      <c r="B236" s="95" t="s">
        <v>1162</v>
      </c>
      <c r="C236" s="142">
        <v>41.543026706231451</v>
      </c>
      <c r="D236" s="167">
        <v>203</v>
      </c>
    </row>
    <row r="237" spans="2:4" x14ac:dyDescent="0.35">
      <c r="B237" s="95" t="s">
        <v>1166</v>
      </c>
      <c r="C237" s="142">
        <v>41.543026706231451</v>
      </c>
      <c r="D237" s="167">
        <v>204</v>
      </c>
    </row>
    <row r="238" spans="2:4" x14ac:dyDescent="0.35">
      <c r="B238" s="95" t="s">
        <v>1169</v>
      </c>
      <c r="C238" s="142">
        <v>41.666666666666664</v>
      </c>
      <c r="D238" s="167">
        <v>205</v>
      </c>
    </row>
    <row r="239" spans="2:4" x14ac:dyDescent="0.35">
      <c r="B239" s="95" t="s">
        <v>1191</v>
      </c>
      <c r="C239" s="142">
        <v>8.5714285714285712</v>
      </c>
      <c r="D239" s="167">
        <v>262</v>
      </c>
    </row>
    <row r="240" spans="2:4" x14ac:dyDescent="0.35">
      <c r="B240" s="95" t="s">
        <v>1197</v>
      </c>
      <c r="C240" s="142">
        <v>18.46153846153846</v>
      </c>
      <c r="D240" s="167">
        <v>264</v>
      </c>
    </row>
    <row r="241" spans="2:4" x14ac:dyDescent="0.35">
      <c r="B241" s="95" t="s">
        <v>1199</v>
      </c>
      <c r="C241" s="142">
        <v>27.272727272727273</v>
      </c>
      <c r="D241" s="167">
        <v>266</v>
      </c>
    </row>
    <row r="242" spans="2:4" x14ac:dyDescent="0.35">
      <c r="B242" s="95" t="s">
        <v>966</v>
      </c>
      <c r="C242" s="142">
        <v>28.985507246376812</v>
      </c>
      <c r="D242" s="167">
        <v>268</v>
      </c>
    </row>
    <row r="243" spans="2:4" x14ac:dyDescent="0.35">
      <c r="B243" s="95" t="s">
        <v>1111</v>
      </c>
      <c r="C243" s="142">
        <v>30.188679245283019</v>
      </c>
      <c r="D243" s="167">
        <v>270</v>
      </c>
    </row>
    <row r="244" spans="2:4" x14ac:dyDescent="0.35">
      <c r="B244" s="95" t="s">
        <v>1205</v>
      </c>
      <c r="C244" s="142">
        <v>31.746031746031747</v>
      </c>
      <c r="D244" s="167">
        <v>272</v>
      </c>
    </row>
    <row r="245" spans="2:4" x14ac:dyDescent="0.35">
      <c r="B245" s="95" t="s">
        <v>1165</v>
      </c>
      <c r="C245" s="142">
        <v>33.333333333333336</v>
      </c>
      <c r="D245" s="167">
        <v>274</v>
      </c>
    </row>
    <row r="246" spans="2:4" x14ac:dyDescent="0.35">
      <c r="B246" s="95" t="s">
        <v>1210</v>
      </c>
      <c r="C246" s="142">
        <v>33.175355450236964</v>
      </c>
      <c r="D246" s="167">
        <v>277</v>
      </c>
    </row>
    <row r="247" spans="2:4" x14ac:dyDescent="0.35">
      <c r="B247" s="95" t="s">
        <v>1212</v>
      </c>
      <c r="C247" s="142">
        <v>33.19502074688797</v>
      </c>
      <c r="D247" s="167">
        <v>279</v>
      </c>
    </row>
    <row r="248" spans="2:4" x14ac:dyDescent="0.35">
      <c r="B248" s="95" t="s">
        <v>1036</v>
      </c>
      <c r="C248" s="142">
        <v>33.333333333333336</v>
      </c>
      <c r="D248" s="167">
        <v>281</v>
      </c>
    </row>
    <row r="249" spans="2:4" x14ac:dyDescent="0.35">
      <c r="B249" s="95" t="s">
        <v>1215</v>
      </c>
      <c r="C249" s="142">
        <v>33.199195171026155</v>
      </c>
      <c r="D249" s="167">
        <v>284</v>
      </c>
    </row>
    <row r="250" spans="2:4" x14ac:dyDescent="0.35">
      <c r="B250" s="95" t="s">
        <v>1217</v>
      </c>
      <c r="C250" s="142">
        <v>33.333333333333336</v>
      </c>
      <c r="D250" s="167">
        <v>286</v>
      </c>
    </row>
    <row r="251" spans="2:4" x14ac:dyDescent="0.35">
      <c r="B251" s="95" t="s">
        <v>1135</v>
      </c>
      <c r="C251" s="142">
        <v>35.036496350364963</v>
      </c>
      <c r="D251" s="167">
        <v>288</v>
      </c>
    </row>
    <row r="252" spans="2:4" x14ac:dyDescent="0.35">
      <c r="B252" s="95" t="s">
        <v>6314</v>
      </c>
      <c r="C252" s="142">
        <v>58.394160583941606</v>
      </c>
      <c r="D252" s="167">
        <v>290</v>
      </c>
    </row>
    <row r="253" spans="2:4" x14ac:dyDescent="0.35">
      <c r="B253" s="95" t="s">
        <v>854</v>
      </c>
      <c r="C253" s="142">
        <v>10.810810810810811</v>
      </c>
      <c r="D253" s="167">
        <v>289</v>
      </c>
    </row>
    <row r="254" spans="2:4" x14ac:dyDescent="0.35">
      <c r="B254" s="95" t="s">
        <v>944</v>
      </c>
      <c r="C254" s="142">
        <v>5.5172413793103452</v>
      </c>
      <c r="D254" s="167">
        <v>291</v>
      </c>
    </row>
    <row r="255" spans="2:4" x14ac:dyDescent="0.35">
      <c r="B255" s="95" t="s">
        <v>6557</v>
      </c>
      <c r="C255" s="142">
        <v>38.167938931297712</v>
      </c>
      <c r="D255" s="167">
        <v>27</v>
      </c>
    </row>
    <row r="256" spans="2:4" x14ac:dyDescent="0.35">
      <c r="B256" s="95" t="s">
        <v>922</v>
      </c>
      <c r="C256" s="142">
        <v>22.429906542056074</v>
      </c>
      <c r="D256" s="167">
        <v>296</v>
      </c>
    </row>
    <row r="257" spans="2:4" x14ac:dyDescent="0.35">
      <c r="B257" s="95" t="s">
        <v>1228</v>
      </c>
      <c r="C257" s="142">
        <v>22.222222222222221</v>
      </c>
      <c r="D257" s="167">
        <v>298</v>
      </c>
    </row>
    <row r="258" spans="2:4" x14ac:dyDescent="0.35">
      <c r="B258" s="95" t="s">
        <v>1233</v>
      </c>
      <c r="C258" s="142">
        <v>37.551020408163268</v>
      </c>
      <c r="D258" s="167">
        <v>299</v>
      </c>
    </row>
    <row r="259" spans="2:4" x14ac:dyDescent="0.35">
      <c r="B259" s="95" t="s">
        <v>1237</v>
      </c>
      <c r="C259" s="142">
        <v>41.643835616438359</v>
      </c>
      <c r="D259" s="167">
        <v>300</v>
      </c>
    </row>
    <row r="260" spans="2:4" x14ac:dyDescent="0.35">
      <c r="B260" s="95" t="s">
        <v>1240</v>
      </c>
      <c r="C260" s="142">
        <v>38.356164383561641</v>
      </c>
      <c r="D260" s="167">
        <v>303</v>
      </c>
    </row>
    <row r="261" spans="2:4" x14ac:dyDescent="0.35">
      <c r="B261" s="95" t="s">
        <v>10476</v>
      </c>
      <c r="C261" s="142">
        <v>21.818181818181817</v>
      </c>
      <c r="D261" s="167">
        <v>944</v>
      </c>
    </row>
    <row r="262" spans="2:4" x14ac:dyDescent="0.35">
      <c r="B262" s="95" t="s">
        <v>1242</v>
      </c>
      <c r="C262" s="142">
        <v>10.588235294117647</v>
      </c>
      <c r="D262" s="167">
        <v>304</v>
      </c>
    </row>
    <row r="263" spans="2:4" x14ac:dyDescent="0.35">
      <c r="B263" s="95" t="s">
        <v>1246</v>
      </c>
      <c r="C263" s="142">
        <v>36</v>
      </c>
      <c r="D263" s="167">
        <v>306</v>
      </c>
    </row>
    <row r="264" spans="2:4" x14ac:dyDescent="0.35">
      <c r="B264" s="95" t="s">
        <v>1248</v>
      </c>
      <c r="C264" s="142">
        <v>36</v>
      </c>
      <c r="D264" s="167">
        <v>308</v>
      </c>
    </row>
    <row r="265" spans="2:4" x14ac:dyDescent="0.35">
      <c r="B265" s="95" t="s">
        <v>1250</v>
      </c>
      <c r="C265" s="142">
        <v>42.857142857142854</v>
      </c>
      <c r="D265" s="167">
        <v>310</v>
      </c>
    </row>
    <row r="266" spans="2:4" x14ac:dyDescent="0.35">
      <c r="B266" s="95" t="s">
        <v>1253</v>
      </c>
      <c r="C266" s="142">
        <v>37.037037037037038</v>
      </c>
      <c r="D266" s="167">
        <v>312</v>
      </c>
    </row>
    <row r="267" spans="2:4" x14ac:dyDescent="0.35">
      <c r="B267" s="95" t="s">
        <v>1255</v>
      </c>
      <c r="C267" s="142">
        <v>39.682539682539684</v>
      </c>
      <c r="D267" s="167">
        <v>314</v>
      </c>
    </row>
    <row r="268" spans="2:4" x14ac:dyDescent="0.35">
      <c r="B268" s="95" t="s">
        <v>1257</v>
      </c>
      <c r="C268" s="142">
        <v>41.666666666666664</v>
      </c>
      <c r="D268" s="167">
        <v>316</v>
      </c>
    </row>
    <row r="269" spans="2:4" x14ac:dyDescent="0.35">
      <c r="B269" s="95" t="s">
        <v>1260</v>
      </c>
      <c r="C269" s="142">
        <v>41.469194312796212</v>
      </c>
      <c r="D269" s="167">
        <v>318</v>
      </c>
    </row>
    <row r="270" spans="2:4" x14ac:dyDescent="0.35">
      <c r="B270" s="95" t="s">
        <v>1262</v>
      </c>
      <c r="C270" s="142">
        <v>41.49377593360996</v>
      </c>
      <c r="D270" s="167">
        <v>320</v>
      </c>
    </row>
    <row r="271" spans="2:4" x14ac:dyDescent="0.35">
      <c r="B271" s="95" t="s">
        <v>1227</v>
      </c>
      <c r="C271" s="142">
        <v>16.058394160583941</v>
      </c>
      <c r="D271" s="167">
        <v>322</v>
      </c>
    </row>
    <row r="272" spans="2:4" x14ac:dyDescent="0.35">
      <c r="B272" s="95" t="s">
        <v>1264</v>
      </c>
      <c r="C272" s="142">
        <v>32</v>
      </c>
      <c r="D272" s="167">
        <v>324</v>
      </c>
    </row>
    <row r="273" spans="2:4" x14ac:dyDescent="0.35">
      <c r="B273" s="95" t="s">
        <v>1269</v>
      </c>
      <c r="C273" s="142">
        <v>32.051282051282051</v>
      </c>
      <c r="D273" s="167">
        <v>325</v>
      </c>
    </row>
    <row r="274" spans="2:4" x14ac:dyDescent="0.35">
      <c r="B274" s="95" t="s">
        <v>1271</v>
      </c>
      <c r="C274" s="142">
        <v>32</v>
      </c>
      <c r="D274" s="167">
        <v>326</v>
      </c>
    </row>
    <row r="275" spans="2:4" x14ac:dyDescent="0.35">
      <c r="B275" s="95" t="s">
        <v>1273</v>
      </c>
      <c r="C275" s="142">
        <v>29.787234042553191</v>
      </c>
      <c r="D275" s="167">
        <v>327</v>
      </c>
    </row>
    <row r="276" spans="2:4" x14ac:dyDescent="0.35">
      <c r="B276" s="95" t="s">
        <v>1277</v>
      </c>
      <c r="C276" s="142">
        <v>28.469750889679716</v>
      </c>
      <c r="D276" s="167">
        <v>328</v>
      </c>
    </row>
    <row r="277" spans="2:4" x14ac:dyDescent="0.35">
      <c r="B277" s="95" t="s">
        <v>1279</v>
      </c>
      <c r="C277" s="142">
        <v>26.200873362445414</v>
      </c>
      <c r="D277" s="167">
        <v>329</v>
      </c>
    </row>
    <row r="278" spans="2:4" x14ac:dyDescent="0.35">
      <c r="B278" s="95" t="s">
        <v>1284</v>
      </c>
      <c r="C278" s="142">
        <v>43.795620437956202</v>
      </c>
      <c r="D278" s="167">
        <v>330</v>
      </c>
    </row>
    <row r="279" spans="2:4" x14ac:dyDescent="0.35">
      <c r="B279" s="95" t="s">
        <v>923</v>
      </c>
      <c r="C279" s="142">
        <v>11.214953271028037</v>
      </c>
      <c r="D279" s="167">
        <v>331</v>
      </c>
    </row>
    <row r="280" spans="2:4" x14ac:dyDescent="0.35">
      <c r="B280" s="95" t="s">
        <v>1289</v>
      </c>
      <c r="C280" s="142">
        <v>8.7591240875912408</v>
      </c>
      <c r="D280" s="167">
        <v>333</v>
      </c>
    </row>
    <row r="281" spans="2:4" x14ac:dyDescent="0.35">
      <c r="B281" s="95" t="s">
        <v>1294</v>
      </c>
      <c r="C281" s="142">
        <v>14.814814814814815</v>
      </c>
      <c r="D281" s="167">
        <v>334</v>
      </c>
    </row>
    <row r="282" spans="2:4" x14ac:dyDescent="0.35">
      <c r="B282" s="95" t="s">
        <v>1236</v>
      </c>
      <c r="C282" s="142">
        <v>19.251336898395721</v>
      </c>
      <c r="D282" s="167">
        <v>335</v>
      </c>
    </row>
    <row r="283" spans="2:4" x14ac:dyDescent="0.35">
      <c r="B283" s="95" t="s">
        <v>930</v>
      </c>
      <c r="C283" s="142">
        <v>31.818181818181817</v>
      </c>
      <c r="D283" s="167">
        <v>336</v>
      </c>
    </row>
    <row r="284" spans="2:4" x14ac:dyDescent="0.35">
      <c r="B284" s="95" t="s">
        <v>1299</v>
      </c>
      <c r="C284" s="142">
        <v>21.276595744680851</v>
      </c>
      <c r="D284" s="167">
        <v>338</v>
      </c>
    </row>
    <row r="285" spans="2:4" x14ac:dyDescent="0.35">
      <c r="B285" s="95" t="s">
        <v>1301</v>
      </c>
      <c r="C285" s="142">
        <v>28.985507246376812</v>
      </c>
      <c r="D285" s="167">
        <v>339</v>
      </c>
    </row>
    <row r="286" spans="2:4" x14ac:dyDescent="0.35">
      <c r="B286" s="95" t="s">
        <v>1276</v>
      </c>
      <c r="C286" s="142">
        <v>36.613272311212818</v>
      </c>
      <c r="D286" s="167">
        <v>340</v>
      </c>
    </row>
    <row r="287" spans="2:4" x14ac:dyDescent="0.35">
      <c r="B287" s="95" t="s">
        <v>1305</v>
      </c>
      <c r="C287" s="142">
        <v>33.834586466165412</v>
      </c>
      <c r="D287" s="167">
        <v>341</v>
      </c>
    </row>
    <row r="288" spans="2:4" x14ac:dyDescent="0.35">
      <c r="B288" s="95" t="s">
        <v>1307</v>
      </c>
      <c r="C288" s="142">
        <v>35.200000000000003</v>
      </c>
      <c r="D288" s="167">
        <v>342</v>
      </c>
    </row>
    <row r="289" spans="2:4" x14ac:dyDescent="0.35">
      <c r="B289" s="95" t="s">
        <v>1309</v>
      </c>
      <c r="C289" s="142">
        <v>35.036496350364963</v>
      </c>
      <c r="D289" s="167">
        <v>343</v>
      </c>
    </row>
    <row r="290" spans="2:4" x14ac:dyDescent="0.35">
      <c r="B290" s="95" t="s">
        <v>1314</v>
      </c>
      <c r="C290" s="142">
        <v>36.363636363636367</v>
      </c>
      <c r="D290" s="167">
        <v>344</v>
      </c>
    </row>
    <row r="291" spans="2:4" x14ac:dyDescent="0.35">
      <c r="B291" s="95" t="s">
        <v>1317</v>
      </c>
      <c r="C291" s="142">
        <v>37.735849056603776</v>
      </c>
      <c r="D291" s="167">
        <v>345</v>
      </c>
    </row>
    <row r="292" spans="2:4" x14ac:dyDescent="0.35">
      <c r="B292" s="95" t="s">
        <v>945</v>
      </c>
      <c r="C292" s="142">
        <v>28.037383177570092</v>
      </c>
      <c r="D292" s="167">
        <v>346</v>
      </c>
    </row>
    <row r="293" spans="2:4" x14ac:dyDescent="0.35">
      <c r="B293" s="95" t="s">
        <v>1322</v>
      </c>
      <c r="C293" s="142">
        <v>39.252336448598129</v>
      </c>
      <c r="D293" s="167">
        <v>347</v>
      </c>
    </row>
    <row r="294" spans="2:4" x14ac:dyDescent="0.35">
      <c r="B294" s="95" t="s">
        <v>1325</v>
      </c>
      <c r="C294" s="142">
        <v>35.036496350364963</v>
      </c>
      <c r="D294" s="167">
        <v>348</v>
      </c>
    </row>
    <row r="295" spans="2:4" x14ac:dyDescent="0.35">
      <c r="B295" s="95" t="s">
        <v>1329</v>
      </c>
      <c r="C295" s="142">
        <v>36.363636363636367</v>
      </c>
      <c r="D295" s="167">
        <v>349</v>
      </c>
    </row>
    <row r="296" spans="2:4" x14ac:dyDescent="0.35">
      <c r="B296" s="95" t="s">
        <v>1331</v>
      </c>
      <c r="C296" s="142">
        <v>37.735849056603776</v>
      </c>
      <c r="D296" s="167">
        <v>350</v>
      </c>
    </row>
    <row r="297" spans="2:4" x14ac:dyDescent="0.35">
      <c r="B297" s="95" t="s">
        <v>1333</v>
      </c>
      <c r="C297" s="142">
        <v>37.735849056603776</v>
      </c>
      <c r="D297" s="167">
        <v>351</v>
      </c>
    </row>
    <row r="298" spans="2:4" x14ac:dyDescent="0.35">
      <c r="B298" s="95" t="s">
        <v>1336</v>
      </c>
      <c r="C298" s="142">
        <v>39.735099337748345</v>
      </c>
      <c r="D298" s="167">
        <v>352</v>
      </c>
    </row>
    <row r="299" spans="2:4" x14ac:dyDescent="0.35">
      <c r="B299" s="95" t="s">
        <v>1338</v>
      </c>
      <c r="C299" s="142">
        <v>41.543026706231451</v>
      </c>
      <c r="D299" s="167">
        <v>353</v>
      </c>
    </row>
    <row r="300" spans="2:4" x14ac:dyDescent="0.35">
      <c r="B300" s="95" t="s">
        <v>1340</v>
      </c>
      <c r="C300" s="142">
        <v>34.782608695652172</v>
      </c>
      <c r="D300" s="167">
        <v>354</v>
      </c>
    </row>
    <row r="301" spans="2:4" x14ac:dyDescent="0.35">
      <c r="B301" s="95" t="s">
        <v>1343</v>
      </c>
      <c r="C301" s="142">
        <v>41.498559077809801</v>
      </c>
      <c r="D301" s="167">
        <v>356</v>
      </c>
    </row>
    <row r="302" spans="2:4" x14ac:dyDescent="0.35">
      <c r="B302" s="95" t="s">
        <v>1349</v>
      </c>
      <c r="C302" s="142">
        <v>33.644859813084111</v>
      </c>
      <c r="D302" s="167">
        <v>357</v>
      </c>
    </row>
    <row r="303" spans="2:4" x14ac:dyDescent="0.35">
      <c r="B303" s="95" t="s">
        <v>1354</v>
      </c>
      <c r="C303" s="142">
        <v>35.036496350364963</v>
      </c>
      <c r="D303" s="167">
        <v>358</v>
      </c>
    </row>
    <row r="304" spans="2:4" x14ac:dyDescent="0.35">
      <c r="B304" s="95" t="s">
        <v>1358</v>
      </c>
      <c r="C304" s="142">
        <v>9.7560975609756095</v>
      </c>
      <c r="D304" s="167">
        <v>359</v>
      </c>
    </row>
    <row r="305" spans="2:4" x14ac:dyDescent="0.35">
      <c r="B305" s="95" t="s">
        <v>1361</v>
      </c>
      <c r="C305" s="142">
        <v>38</v>
      </c>
      <c r="D305" s="167">
        <v>360</v>
      </c>
    </row>
    <row r="306" spans="2:4" x14ac:dyDescent="0.35">
      <c r="B306" s="95" t="s">
        <v>990</v>
      </c>
      <c r="C306" s="142">
        <v>7.3622047244094491</v>
      </c>
      <c r="D306" s="167">
        <v>361</v>
      </c>
    </row>
    <row r="307" spans="2:4" x14ac:dyDescent="0.35">
      <c r="B307" s="95" t="s">
        <v>1203</v>
      </c>
      <c r="C307" s="142">
        <v>28.571428571428573</v>
      </c>
      <c r="D307" s="167">
        <v>362</v>
      </c>
    </row>
    <row r="308" spans="2:4" x14ac:dyDescent="0.35">
      <c r="B308" s="95" t="s">
        <v>1209</v>
      </c>
      <c r="C308" s="142">
        <v>23.762376237623762</v>
      </c>
      <c r="D308" s="167">
        <v>363</v>
      </c>
    </row>
    <row r="309" spans="2:4" x14ac:dyDescent="0.35">
      <c r="B309" s="95" t="s">
        <v>3518</v>
      </c>
      <c r="C309" s="142">
        <v>41.558441558441558</v>
      </c>
      <c r="D309" s="167">
        <v>364</v>
      </c>
    </row>
    <row r="310" spans="2:4" x14ac:dyDescent="0.35">
      <c r="B310" s="95" t="s">
        <v>1287</v>
      </c>
      <c r="C310" s="142">
        <v>6.3492063492063489</v>
      </c>
      <c r="D310" s="167">
        <v>365</v>
      </c>
    </row>
    <row r="311" spans="2:4" x14ac:dyDescent="0.35">
      <c r="B311" s="95" t="s">
        <v>1379</v>
      </c>
      <c r="C311" s="142">
        <v>33.898305084745765</v>
      </c>
      <c r="D311" s="167">
        <v>367</v>
      </c>
    </row>
    <row r="312" spans="2:4" x14ac:dyDescent="0.35">
      <c r="B312" s="95" t="s">
        <v>1381</v>
      </c>
      <c r="C312" s="142">
        <v>11.111111111111111</v>
      </c>
      <c r="D312" s="167">
        <v>368</v>
      </c>
    </row>
    <row r="313" spans="2:4" x14ac:dyDescent="0.35">
      <c r="B313" s="95" t="s">
        <v>8247</v>
      </c>
      <c r="C313" s="142">
        <v>41.498559077809801</v>
      </c>
      <c r="D313" s="167">
        <v>369</v>
      </c>
    </row>
    <row r="314" spans="2:4" x14ac:dyDescent="0.35">
      <c r="B314" s="459" t="s">
        <v>8249</v>
      </c>
      <c r="C314" s="142">
        <v>55.928411633109619</v>
      </c>
      <c r="D314" s="167">
        <v>371</v>
      </c>
    </row>
    <row r="315" spans="2:4" x14ac:dyDescent="0.35">
      <c r="B315" s="459" t="s">
        <v>8251</v>
      </c>
      <c r="C315" s="142">
        <v>155.55555555555554</v>
      </c>
      <c r="D315" s="167">
        <v>373</v>
      </c>
    </row>
    <row r="316" spans="2:4" x14ac:dyDescent="0.35">
      <c r="B316" s="459" t="s">
        <v>8253</v>
      </c>
      <c r="C316" s="142">
        <v>200</v>
      </c>
      <c r="D316" s="167">
        <v>375</v>
      </c>
    </row>
    <row r="317" spans="2:4" x14ac:dyDescent="0.35">
      <c r="B317" s="95" t="s">
        <v>1222</v>
      </c>
      <c r="C317" s="142">
        <v>5.4054054054054053</v>
      </c>
      <c r="D317" s="167">
        <v>377</v>
      </c>
    </row>
    <row r="318" spans="2:4" x14ac:dyDescent="0.35">
      <c r="B318" s="460" t="s">
        <v>1391</v>
      </c>
      <c r="C318" s="142">
        <v>11.538461538461538</v>
      </c>
      <c r="D318" s="167">
        <v>379</v>
      </c>
    </row>
    <row r="319" spans="2:4" x14ac:dyDescent="0.35">
      <c r="B319" s="95" t="s">
        <v>6400</v>
      </c>
      <c r="C319" s="142">
        <v>21.53846153846154</v>
      </c>
      <c r="D319" s="167">
        <v>381</v>
      </c>
    </row>
    <row r="320" spans="2:4" x14ac:dyDescent="0.35">
      <c r="B320" s="95" t="s">
        <v>1390</v>
      </c>
      <c r="C320" s="142">
        <v>6.5625</v>
      </c>
      <c r="D320" s="167">
        <v>382</v>
      </c>
    </row>
    <row r="321" spans="2:4" x14ac:dyDescent="0.35">
      <c r="B321" s="95" t="s">
        <v>1352</v>
      </c>
      <c r="C321" s="142">
        <v>16.551724137931036</v>
      </c>
      <c r="D321" s="167">
        <v>384</v>
      </c>
    </row>
    <row r="322" spans="2:4" x14ac:dyDescent="0.35">
      <c r="B322" s="95" t="s">
        <v>1402</v>
      </c>
      <c r="C322" s="142">
        <v>37.681159420289852</v>
      </c>
      <c r="D322" s="167">
        <v>385</v>
      </c>
    </row>
    <row r="323" spans="2:4" x14ac:dyDescent="0.35">
      <c r="B323" s="95" t="s">
        <v>1367</v>
      </c>
      <c r="C323" s="142">
        <v>33.670033670033668</v>
      </c>
      <c r="D323" s="167">
        <v>386</v>
      </c>
    </row>
    <row r="324" spans="2:4" x14ac:dyDescent="0.35">
      <c r="B324" s="95" t="s">
        <v>1396</v>
      </c>
      <c r="C324" s="142">
        <v>41.438848920863308</v>
      </c>
      <c r="D324" s="167">
        <v>387</v>
      </c>
    </row>
    <row r="325" spans="2:4" x14ac:dyDescent="0.35">
      <c r="B325" s="95" t="s">
        <v>1407</v>
      </c>
      <c r="C325" s="142">
        <v>41.498559077809801</v>
      </c>
      <c r="D325" s="167">
        <v>388</v>
      </c>
    </row>
    <row r="326" spans="2:4" x14ac:dyDescent="0.35">
      <c r="B326" s="95" t="s">
        <v>1387</v>
      </c>
      <c r="C326" s="142">
        <v>41.518987341772153</v>
      </c>
      <c r="D326" s="167">
        <v>389</v>
      </c>
    </row>
    <row r="327" spans="2:4" x14ac:dyDescent="0.35">
      <c r="B327" s="460" t="s">
        <v>1414</v>
      </c>
      <c r="C327" s="142" t="e">
        <v>#DIV/0!</v>
      </c>
      <c r="D327" s="167">
        <v>391</v>
      </c>
    </row>
    <row r="328" spans="2:4" x14ac:dyDescent="0.35">
      <c r="B328" s="95" t="s">
        <v>7186</v>
      </c>
      <c r="C328" s="142">
        <v>36.548223350253807</v>
      </c>
      <c r="D328" s="167">
        <v>394</v>
      </c>
    </row>
    <row r="329" spans="2:4" x14ac:dyDescent="0.35">
      <c r="B329" s="95" t="s">
        <v>1416</v>
      </c>
      <c r="C329" s="142">
        <v>36.548223350253807</v>
      </c>
      <c r="D329" s="167">
        <v>393</v>
      </c>
    </row>
    <row r="330" spans="2:4" x14ac:dyDescent="0.35">
      <c r="B330" s="95" t="s">
        <v>1418</v>
      </c>
      <c r="C330" s="142">
        <v>41.498559077809801</v>
      </c>
      <c r="D330" s="167">
        <v>395</v>
      </c>
    </row>
    <row r="331" spans="2:4" x14ac:dyDescent="0.35">
      <c r="B331" s="95" t="s">
        <v>3765</v>
      </c>
      <c r="C331" s="142">
        <v>51.948051948051948</v>
      </c>
      <c r="D331" s="167">
        <v>397</v>
      </c>
    </row>
    <row r="332" spans="2:4" x14ac:dyDescent="0.35">
      <c r="B332" s="95" t="s">
        <v>1410</v>
      </c>
      <c r="C332" s="142">
        <v>36.548223350253807</v>
      </c>
      <c r="D332" s="167">
        <v>398</v>
      </c>
    </row>
    <row r="333" spans="2:4" x14ac:dyDescent="0.35">
      <c r="B333" s="95" t="s">
        <v>1423</v>
      </c>
      <c r="C333" s="142">
        <v>37.333333333333336</v>
      </c>
      <c r="D333" s="167">
        <v>399</v>
      </c>
    </row>
    <row r="334" spans="2:4" x14ac:dyDescent="0.35">
      <c r="B334" s="95" t="s">
        <v>1411</v>
      </c>
      <c r="C334" s="142">
        <v>36.548223350253807</v>
      </c>
      <c r="D334" s="167">
        <v>400</v>
      </c>
    </row>
    <row r="335" spans="2:4" x14ac:dyDescent="0.35">
      <c r="B335" s="95" t="s">
        <v>1429</v>
      </c>
      <c r="C335" s="142">
        <v>36.548223350253807</v>
      </c>
      <c r="D335" s="167">
        <v>401</v>
      </c>
    </row>
    <row r="336" spans="2:4" x14ac:dyDescent="0.35">
      <c r="B336" s="95" t="s">
        <v>1433</v>
      </c>
      <c r="C336" s="142">
        <v>37.956204379562045</v>
      </c>
      <c r="D336" s="167">
        <v>402</v>
      </c>
    </row>
    <row r="337" spans="2:4" x14ac:dyDescent="0.35">
      <c r="B337" s="95" t="s">
        <v>1438</v>
      </c>
      <c r="C337" s="142">
        <v>38.974358974358971</v>
      </c>
      <c r="D337" s="167">
        <v>403</v>
      </c>
    </row>
    <row r="338" spans="2:4" x14ac:dyDescent="0.35">
      <c r="B338" s="95" t="s">
        <v>1440</v>
      </c>
      <c r="C338" s="142">
        <v>42.194092827004219</v>
      </c>
      <c r="D338" s="167">
        <v>404</v>
      </c>
    </row>
    <row r="339" spans="2:4" x14ac:dyDescent="0.35">
      <c r="B339" s="95" t="s">
        <v>1442</v>
      </c>
      <c r="C339" s="142">
        <v>43.321299638989167</v>
      </c>
      <c r="D339" s="167">
        <v>405</v>
      </c>
    </row>
    <row r="340" spans="2:4" x14ac:dyDescent="0.35">
      <c r="B340" s="95" t="s">
        <v>1446</v>
      </c>
      <c r="C340" s="142">
        <v>44.871794871794869</v>
      </c>
      <c r="D340" s="167">
        <v>406</v>
      </c>
    </row>
    <row r="341" spans="2:4" x14ac:dyDescent="0.35">
      <c r="B341" s="95" t="s">
        <v>1448</v>
      </c>
      <c r="C341" s="142">
        <v>47.222222222222221</v>
      </c>
      <c r="D341" s="167">
        <v>407</v>
      </c>
    </row>
    <row r="342" spans="2:4" x14ac:dyDescent="0.35">
      <c r="B342" s="95" t="s">
        <v>1450</v>
      </c>
      <c r="C342" s="142">
        <v>41.745730550284627</v>
      </c>
      <c r="D342" s="167">
        <v>408</v>
      </c>
    </row>
    <row r="343" spans="2:4" x14ac:dyDescent="0.35">
      <c r="B343" s="95" t="s">
        <v>1453</v>
      </c>
      <c r="C343" s="142">
        <v>41.594454072790292</v>
      </c>
      <c r="D343" s="167">
        <v>409</v>
      </c>
    </row>
    <row r="344" spans="2:4" x14ac:dyDescent="0.35">
      <c r="B344" s="95" t="s">
        <v>1455</v>
      </c>
      <c r="C344" s="142">
        <v>38.4</v>
      </c>
      <c r="D344" s="167">
        <v>410</v>
      </c>
    </row>
    <row r="345" spans="2:4" x14ac:dyDescent="0.35">
      <c r="B345" s="95" t="s">
        <v>1457</v>
      </c>
      <c r="C345" s="142">
        <v>4</v>
      </c>
      <c r="D345" s="167">
        <v>411</v>
      </c>
    </row>
    <row r="346" spans="2:4" x14ac:dyDescent="0.35">
      <c r="B346" s="95" t="s">
        <v>1460</v>
      </c>
      <c r="C346" s="142">
        <v>18.181818181818183</v>
      </c>
      <c r="D346" s="167">
        <v>412</v>
      </c>
    </row>
    <row r="347" spans="2:4" x14ac:dyDescent="0.35">
      <c r="B347" s="95" t="s">
        <v>1464</v>
      </c>
      <c r="C347" s="142">
        <v>19.2</v>
      </c>
      <c r="D347" s="167">
        <v>415</v>
      </c>
    </row>
    <row r="348" spans="2:4" x14ac:dyDescent="0.35">
      <c r="B348" s="95" t="s">
        <v>1469</v>
      </c>
      <c r="C348" s="142">
        <v>8.4507042253521121</v>
      </c>
      <c r="D348" s="167">
        <v>416</v>
      </c>
    </row>
    <row r="349" spans="2:4" x14ac:dyDescent="0.35">
      <c r="B349" s="95" t="s">
        <v>1473</v>
      </c>
      <c r="C349" s="142">
        <v>10.909090909090908</v>
      </c>
      <c r="D349" s="167">
        <v>418</v>
      </c>
    </row>
    <row r="350" spans="2:4" x14ac:dyDescent="0.35">
      <c r="B350" s="95" t="s">
        <v>1476</v>
      </c>
      <c r="C350" s="142">
        <v>32.692307692307693</v>
      </c>
      <c r="D350" s="167">
        <v>420</v>
      </c>
    </row>
    <row r="351" spans="2:4" x14ac:dyDescent="0.35">
      <c r="B351" s="95" t="s">
        <v>1479</v>
      </c>
      <c r="C351" s="142">
        <v>20.775623268698062</v>
      </c>
      <c r="D351" s="167">
        <v>422</v>
      </c>
    </row>
    <row r="352" spans="2:4" x14ac:dyDescent="0.35">
      <c r="B352" s="95" t="s">
        <v>1484</v>
      </c>
      <c r="C352" s="142">
        <v>18.867924528301888</v>
      </c>
      <c r="D352" s="167">
        <v>424</v>
      </c>
    </row>
    <row r="353" spans="2:4" x14ac:dyDescent="0.35">
      <c r="B353" s="95" t="s">
        <v>1488</v>
      </c>
      <c r="C353" s="142">
        <v>17.872340425531913</v>
      </c>
      <c r="D353" s="167">
        <v>426</v>
      </c>
    </row>
    <row r="354" spans="2:4" x14ac:dyDescent="0.35">
      <c r="B354" s="95" t="s">
        <v>1492</v>
      </c>
      <c r="C354" s="142">
        <v>20.79002079002079</v>
      </c>
      <c r="D354" s="167">
        <v>428</v>
      </c>
    </row>
    <row r="355" spans="2:4" x14ac:dyDescent="0.35">
      <c r="B355" s="95" t="s">
        <v>1491</v>
      </c>
      <c r="C355" s="142">
        <v>18.867924528301888</v>
      </c>
      <c r="D355" s="167">
        <v>429</v>
      </c>
    </row>
    <row r="356" spans="2:4" x14ac:dyDescent="0.35">
      <c r="B356" s="95" t="s">
        <v>1499</v>
      </c>
      <c r="C356" s="142">
        <v>18.666666666666668</v>
      </c>
      <c r="D356" s="167">
        <v>432</v>
      </c>
    </row>
    <row r="357" spans="2:4" x14ac:dyDescent="0.35">
      <c r="B357" s="95" t="s">
        <v>1503</v>
      </c>
      <c r="C357" s="142">
        <v>20.79002079002079</v>
      </c>
      <c r="D357" s="167">
        <v>435</v>
      </c>
    </row>
    <row r="358" spans="2:4" x14ac:dyDescent="0.35">
      <c r="B358" s="95" t="s">
        <v>1507</v>
      </c>
      <c r="C358" s="142">
        <v>16</v>
      </c>
      <c r="D358" s="167">
        <v>436</v>
      </c>
    </row>
    <row r="359" spans="2:4" x14ac:dyDescent="0.35">
      <c r="B359" s="95" t="s">
        <v>5104</v>
      </c>
      <c r="C359" s="142">
        <v>30.666666666666668</v>
      </c>
      <c r="D359" s="167">
        <v>437</v>
      </c>
    </row>
    <row r="360" spans="2:4" x14ac:dyDescent="0.35">
      <c r="B360" s="95" t="s">
        <v>5105</v>
      </c>
      <c r="C360" s="142">
        <v>28.888888888888889</v>
      </c>
      <c r="D360" s="167">
        <v>438</v>
      </c>
    </row>
    <row r="361" spans="2:4" x14ac:dyDescent="0.35">
      <c r="B361" s="95" t="s">
        <v>5106</v>
      </c>
      <c r="C361" s="142">
        <v>5.3571428571428568</v>
      </c>
      <c r="D361" s="167">
        <v>439</v>
      </c>
    </row>
    <row r="362" spans="2:4" x14ac:dyDescent="0.35">
      <c r="B362" s="95" t="s">
        <v>5107</v>
      </c>
      <c r="C362" s="142">
        <v>19.047619047619047</v>
      </c>
      <c r="D362" s="167">
        <v>440</v>
      </c>
    </row>
    <row r="363" spans="2:4" x14ac:dyDescent="0.35">
      <c r="B363" s="95" t="s">
        <v>5108</v>
      </c>
      <c r="C363" s="142">
        <v>18.75</v>
      </c>
      <c r="D363" s="167">
        <v>441</v>
      </c>
    </row>
    <row r="364" spans="2:4" x14ac:dyDescent="0.35">
      <c r="B364" s="95" t="s">
        <v>5109</v>
      </c>
      <c r="C364" s="142">
        <v>10.37037037037037</v>
      </c>
      <c r="D364" s="167">
        <v>443</v>
      </c>
    </row>
    <row r="365" spans="2:4" x14ac:dyDescent="0.35">
      <c r="B365" s="95" t="s">
        <v>5110</v>
      </c>
      <c r="C365" s="142">
        <v>10.909090909090908</v>
      </c>
      <c r="D365" s="167">
        <v>444</v>
      </c>
    </row>
    <row r="366" spans="2:4" x14ac:dyDescent="0.35">
      <c r="B366" s="95" t="s">
        <v>6119</v>
      </c>
      <c r="C366" s="142">
        <v>23.357664233576642</v>
      </c>
      <c r="D366" s="167">
        <v>445</v>
      </c>
    </row>
    <row r="367" spans="2:4" x14ac:dyDescent="0.35">
      <c r="B367" s="95" t="s">
        <v>6122</v>
      </c>
      <c r="C367" s="142">
        <v>5.6696428571428568</v>
      </c>
      <c r="D367" s="167">
        <v>447</v>
      </c>
    </row>
    <row r="368" spans="2:4" x14ac:dyDescent="0.35">
      <c r="B368" s="95" t="s">
        <v>1283</v>
      </c>
      <c r="C368" s="142">
        <v>7.992957746478873</v>
      </c>
      <c r="D368" s="167">
        <v>448</v>
      </c>
    </row>
    <row r="369" spans="2:4" x14ac:dyDescent="0.35">
      <c r="B369" s="95" t="s">
        <v>1514</v>
      </c>
      <c r="C369" s="142">
        <v>16.901408450704224</v>
      </c>
      <c r="D369" s="167">
        <v>449</v>
      </c>
    </row>
    <row r="370" spans="2:4" x14ac:dyDescent="0.35">
      <c r="B370" s="95" t="s">
        <v>1516</v>
      </c>
      <c r="C370" s="142">
        <v>30.573248407643312</v>
      </c>
      <c r="D370" s="167">
        <v>450</v>
      </c>
    </row>
    <row r="371" spans="2:4" x14ac:dyDescent="0.35">
      <c r="B371" s="95" t="s">
        <v>1502</v>
      </c>
      <c r="C371" s="142">
        <v>35.897435897435898</v>
      </c>
      <c r="D371" s="167">
        <v>451</v>
      </c>
    </row>
    <row r="372" spans="2:4" x14ac:dyDescent="0.35">
      <c r="B372" s="95" t="s">
        <v>1468</v>
      </c>
      <c r="C372" s="142">
        <v>35.019455252918291</v>
      </c>
      <c r="D372" s="167">
        <v>452</v>
      </c>
    </row>
    <row r="373" spans="2:4" x14ac:dyDescent="0.35">
      <c r="B373" s="95" t="s">
        <v>1482</v>
      </c>
      <c r="C373" s="142">
        <v>41.558441558441558</v>
      </c>
      <c r="D373" s="167">
        <v>453</v>
      </c>
    </row>
    <row r="374" spans="2:4" x14ac:dyDescent="0.35">
      <c r="B374" s="50" t="s">
        <v>1496</v>
      </c>
      <c r="C374" s="142">
        <v>29.748283752860413</v>
      </c>
      <c r="D374" s="167">
        <v>454</v>
      </c>
    </row>
    <row r="375" spans="2:4" x14ac:dyDescent="0.35">
      <c r="B375" s="50" t="s">
        <v>1524</v>
      </c>
      <c r="C375" s="142">
        <v>28.195488721804512</v>
      </c>
      <c r="D375" s="167">
        <v>455</v>
      </c>
    </row>
    <row r="376" spans="2:4" x14ac:dyDescent="0.35">
      <c r="B376" s="50" t="s">
        <v>1506</v>
      </c>
      <c r="C376" s="142">
        <v>32.017075773746001</v>
      </c>
      <c r="D376" s="167">
        <v>456</v>
      </c>
    </row>
    <row r="377" spans="2:4" x14ac:dyDescent="0.35">
      <c r="B377" s="50" t="s">
        <v>1472</v>
      </c>
      <c r="C377" s="142">
        <v>13.333333333333334</v>
      </c>
      <c r="D377" s="167">
        <v>457</v>
      </c>
    </row>
    <row r="378" spans="2:4" x14ac:dyDescent="0.35">
      <c r="B378" s="50" t="s">
        <v>1487</v>
      </c>
      <c r="C378" s="142">
        <v>32</v>
      </c>
      <c r="D378" s="167">
        <v>459</v>
      </c>
    </row>
    <row r="379" spans="2:4" x14ac:dyDescent="0.35">
      <c r="B379" s="50" t="s">
        <v>1437</v>
      </c>
      <c r="C379" s="142">
        <v>28.877005347593585</v>
      </c>
      <c r="D379" s="167">
        <v>461</v>
      </c>
    </row>
    <row r="380" spans="2:4" x14ac:dyDescent="0.35">
      <c r="B380" s="95" t="s">
        <v>1463</v>
      </c>
      <c r="C380" s="142">
        <v>30.4</v>
      </c>
      <c r="D380" s="167">
        <v>463</v>
      </c>
    </row>
    <row r="381" spans="2:4" x14ac:dyDescent="0.35">
      <c r="B381" s="95" t="s">
        <v>1533</v>
      </c>
      <c r="C381" s="142">
        <v>30.76923076923077</v>
      </c>
      <c r="D381" s="167">
        <v>465</v>
      </c>
    </row>
    <row r="382" spans="2:4" x14ac:dyDescent="0.35">
      <c r="B382" s="95" t="s">
        <v>1445</v>
      </c>
      <c r="C382" s="142">
        <v>30.933333333333334</v>
      </c>
      <c r="D382" s="167">
        <v>467</v>
      </c>
    </row>
    <row r="383" spans="2:4" x14ac:dyDescent="0.35">
      <c r="B383" s="95" t="s">
        <v>1467</v>
      </c>
      <c r="C383" s="142">
        <v>31.121281464530892</v>
      </c>
      <c r="D383" s="167">
        <v>469</v>
      </c>
    </row>
    <row r="384" spans="2:4" x14ac:dyDescent="0.35">
      <c r="B384" s="95" t="s">
        <v>1483</v>
      </c>
      <c r="C384" s="142">
        <v>36</v>
      </c>
      <c r="D384" s="167">
        <v>471</v>
      </c>
    </row>
    <row r="385" spans="2:4" x14ac:dyDescent="0.35">
      <c r="B385" s="95" t="s">
        <v>1495</v>
      </c>
      <c r="C385" s="142">
        <v>39.145907473309606</v>
      </c>
      <c r="D385" s="167">
        <v>473</v>
      </c>
    </row>
    <row r="386" spans="2:4" x14ac:dyDescent="0.35">
      <c r="B386" s="95" t="s">
        <v>1540</v>
      </c>
      <c r="C386" s="142">
        <v>14</v>
      </c>
      <c r="D386" s="167">
        <v>475</v>
      </c>
    </row>
    <row r="387" spans="2:4" x14ac:dyDescent="0.35">
      <c r="B387" s="95" t="s">
        <v>3448</v>
      </c>
      <c r="C387" s="142">
        <v>29.565217391304348</v>
      </c>
      <c r="D387" s="167">
        <v>477</v>
      </c>
    </row>
    <row r="388" spans="2:4" x14ac:dyDescent="0.35">
      <c r="B388" s="95" t="s">
        <v>1543</v>
      </c>
      <c r="C388" s="142">
        <v>25.714285714285715</v>
      </c>
      <c r="D388" s="167">
        <v>478</v>
      </c>
    </row>
    <row r="389" spans="2:4" x14ac:dyDescent="0.35">
      <c r="B389" s="95" t="s">
        <v>1546</v>
      </c>
      <c r="C389" s="142">
        <v>20.869565217391305</v>
      </c>
      <c r="D389" s="167">
        <v>480</v>
      </c>
    </row>
    <row r="390" spans="2:4" x14ac:dyDescent="0.35">
      <c r="B390" s="95" t="s">
        <v>1321</v>
      </c>
      <c r="C390" s="142">
        <v>32.558139534883722</v>
      </c>
      <c r="D390" s="167">
        <v>482</v>
      </c>
    </row>
    <row r="391" spans="2:4" x14ac:dyDescent="0.35">
      <c r="B391" s="95" t="s">
        <v>1551</v>
      </c>
      <c r="C391" s="142">
        <v>11.538461538461538</v>
      </c>
      <c r="D391" s="167">
        <v>483</v>
      </c>
    </row>
    <row r="392" spans="2:4" x14ac:dyDescent="0.35">
      <c r="B392" s="95" t="s">
        <v>6105</v>
      </c>
      <c r="C392" s="142">
        <v>3.5060975609756095</v>
      </c>
      <c r="D392" s="167">
        <v>484</v>
      </c>
    </row>
    <row r="393" spans="2:4" x14ac:dyDescent="0.35">
      <c r="B393" s="95" t="s">
        <v>954</v>
      </c>
      <c r="C393" s="142">
        <v>23.80952380952381</v>
      </c>
      <c r="D393" s="167">
        <v>485</v>
      </c>
    </row>
    <row r="394" spans="2:4" x14ac:dyDescent="0.35">
      <c r="B394" s="95" t="s">
        <v>958</v>
      </c>
      <c r="C394" s="142">
        <v>24.827586206896552</v>
      </c>
      <c r="D394" s="167">
        <v>486</v>
      </c>
    </row>
    <row r="395" spans="2:4" x14ac:dyDescent="0.35">
      <c r="B395" s="95" t="s">
        <v>962</v>
      </c>
      <c r="C395" s="142">
        <v>28.14569536423841</v>
      </c>
      <c r="D395" s="167">
        <v>487</v>
      </c>
    </row>
    <row r="396" spans="2:4" x14ac:dyDescent="0.35">
      <c r="B396" s="95" t="s">
        <v>6831</v>
      </c>
      <c r="C396" s="142">
        <v>15.748031496062993</v>
      </c>
      <c r="D396" s="167">
        <v>488</v>
      </c>
    </row>
    <row r="397" spans="2:4" x14ac:dyDescent="0.35">
      <c r="B397" s="95" t="s">
        <v>6832</v>
      </c>
      <c r="C397" s="142">
        <v>33.950617283950621</v>
      </c>
      <c r="D397" s="167">
        <v>489</v>
      </c>
    </row>
    <row r="398" spans="2:4" x14ac:dyDescent="0.35">
      <c r="B398" s="95" t="s">
        <v>6833</v>
      </c>
      <c r="C398" s="142">
        <v>34.437086092715234</v>
      </c>
      <c r="D398" s="167">
        <v>490</v>
      </c>
    </row>
    <row r="399" spans="2:4" x14ac:dyDescent="0.35">
      <c r="B399" s="95" t="s">
        <v>6839</v>
      </c>
      <c r="C399" s="142">
        <v>34.437086092715234</v>
      </c>
      <c r="D399" s="167">
        <v>491</v>
      </c>
    </row>
    <row r="400" spans="2:4" x14ac:dyDescent="0.35">
      <c r="B400" s="95" t="s">
        <v>1554</v>
      </c>
      <c r="C400" s="142">
        <v>36.363636363636367</v>
      </c>
      <c r="D400" s="167">
        <v>492</v>
      </c>
    </row>
    <row r="401" spans="2:4" x14ac:dyDescent="0.35">
      <c r="B401" s="95" t="s">
        <v>1559</v>
      </c>
      <c r="C401" s="142">
        <v>36.548223350253807</v>
      </c>
      <c r="D401" s="167">
        <v>493</v>
      </c>
    </row>
    <row r="402" spans="2:4" x14ac:dyDescent="0.35">
      <c r="B402" s="95" t="s">
        <v>1563</v>
      </c>
      <c r="C402" s="142">
        <v>37.333333333333336</v>
      </c>
      <c r="D402" s="167">
        <v>494</v>
      </c>
    </row>
    <row r="403" spans="2:4" x14ac:dyDescent="0.35">
      <c r="B403" s="95" t="s">
        <v>1566</v>
      </c>
      <c r="C403" s="142">
        <v>36.363636363636367</v>
      </c>
      <c r="D403" s="167">
        <v>495</v>
      </c>
    </row>
    <row r="404" spans="2:4" x14ac:dyDescent="0.35">
      <c r="B404" s="95" t="s">
        <v>1572</v>
      </c>
      <c r="C404" s="142">
        <v>36.548223350253807</v>
      </c>
      <c r="D404" s="167">
        <v>497</v>
      </c>
    </row>
    <row r="405" spans="2:4" x14ac:dyDescent="0.35">
      <c r="B405" s="95" t="s">
        <v>1574</v>
      </c>
      <c r="C405" s="142">
        <v>37.333333333333336</v>
      </c>
      <c r="D405" s="167">
        <v>499</v>
      </c>
    </row>
    <row r="406" spans="2:4" x14ac:dyDescent="0.35">
      <c r="B406" s="95" t="s">
        <v>1576</v>
      </c>
      <c r="C406" s="142">
        <v>38.095238095238095</v>
      </c>
      <c r="D406" s="167">
        <v>501</v>
      </c>
    </row>
    <row r="407" spans="2:4" x14ac:dyDescent="0.35">
      <c r="B407" s="95" t="s">
        <v>1580</v>
      </c>
      <c r="C407" s="142">
        <v>39.705882352941174</v>
      </c>
      <c r="D407" s="167">
        <v>503</v>
      </c>
    </row>
    <row r="408" spans="2:4" x14ac:dyDescent="0.35">
      <c r="B408" s="95" t="s">
        <v>1582</v>
      </c>
      <c r="C408" s="142">
        <v>39.735099337748345</v>
      </c>
      <c r="D408" s="167">
        <v>505</v>
      </c>
    </row>
    <row r="409" spans="2:4" x14ac:dyDescent="0.35">
      <c r="B409" s="95" t="s">
        <v>1584</v>
      </c>
      <c r="C409" s="142">
        <v>33.644859813084111</v>
      </c>
      <c r="D409" s="167">
        <v>507</v>
      </c>
    </row>
    <row r="410" spans="2:4" x14ac:dyDescent="0.35">
      <c r="B410" s="95" t="s">
        <v>1590</v>
      </c>
      <c r="C410" s="142">
        <v>35.036496350364963</v>
      </c>
      <c r="D410" s="167">
        <v>508</v>
      </c>
    </row>
    <row r="411" spans="2:4" x14ac:dyDescent="0.35">
      <c r="B411" s="95" t="s">
        <v>1592</v>
      </c>
      <c r="C411" s="142">
        <v>37.735849056603776</v>
      </c>
      <c r="D411" s="167">
        <v>509</v>
      </c>
    </row>
    <row r="412" spans="2:4" x14ac:dyDescent="0.35">
      <c r="B412" s="95" t="s">
        <v>1594</v>
      </c>
      <c r="C412" s="142">
        <v>37.735849056603776</v>
      </c>
      <c r="D412" s="167">
        <v>510</v>
      </c>
    </row>
    <row r="413" spans="2:4" x14ac:dyDescent="0.35">
      <c r="B413" s="95" t="s">
        <v>1598</v>
      </c>
      <c r="C413" s="142">
        <v>37.735849056603776</v>
      </c>
      <c r="D413" s="167">
        <v>511</v>
      </c>
    </row>
    <row r="414" spans="2:4" x14ac:dyDescent="0.35">
      <c r="B414" s="95" t="s">
        <v>1600</v>
      </c>
      <c r="C414" s="142">
        <v>39.735099337748345</v>
      </c>
      <c r="D414" s="167">
        <v>512</v>
      </c>
    </row>
    <row r="415" spans="2:4" x14ac:dyDescent="0.35">
      <c r="B415" s="95" t="s">
        <v>950</v>
      </c>
      <c r="C415" s="142">
        <v>27.692307692307693</v>
      </c>
      <c r="D415" s="167">
        <v>513</v>
      </c>
    </row>
    <row r="416" spans="2:4" x14ac:dyDescent="0.35">
      <c r="B416" s="95" t="s">
        <v>1616</v>
      </c>
      <c r="C416" s="142">
        <v>17.543859649122808</v>
      </c>
      <c r="D416" s="167">
        <v>515</v>
      </c>
    </row>
    <row r="417" spans="2:4" x14ac:dyDescent="0.35">
      <c r="B417" s="95" t="s">
        <v>1626</v>
      </c>
      <c r="C417" s="142">
        <v>30</v>
      </c>
      <c r="D417" s="167">
        <v>516</v>
      </c>
    </row>
    <row r="418" spans="2:4" x14ac:dyDescent="0.35">
      <c r="B418" s="95" t="s">
        <v>1629</v>
      </c>
      <c r="C418" s="142">
        <v>22.058823529411764</v>
      </c>
      <c r="D418" s="167">
        <v>517</v>
      </c>
    </row>
    <row r="419" spans="2:4" x14ac:dyDescent="0.35">
      <c r="B419" s="95" t="s">
        <v>1633</v>
      </c>
      <c r="C419" s="142">
        <v>21.645021645021647</v>
      </c>
      <c r="D419" s="167">
        <v>518</v>
      </c>
    </row>
    <row r="420" spans="2:4" x14ac:dyDescent="0.35">
      <c r="B420" s="95" t="s">
        <v>1637</v>
      </c>
      <c r="C420" s="142">
        <v>24.930747922437675</v>
      </c>
      <c r="D420" s="167">
        <v>520</v>
      </c>
    </row>
    <row r="421" spans="2:4" x14ac:dyDescent="0.35">
      <c r="B421" s="95" t="s">
        <v>1640</v>
      </c>
      <c r="C421" s="142">
        <v>27.777777777777779</v>
      </c>
      <c r="D421" s="167">
        <v>521</v>
      </c>
    </row>
    <row r="422" spans="2:4" x14ac:dyDescent="0.35">
      <c r="B422" s="95" t="s">
        <v>7276</v>
      </c>
      <c r="C422" s="142">
        <v>39.716312056737586</v>
      </c>
      <c r="D422" s="167">
        <v>522</v>
      </c>
    </row>
    <row r="423" spans="2:4" x14ac:dyDescent="0.35">
      <c r="B423" s="95" t="s">
        <v>1612</v>
      </c>
      <c r="C423" s="142">
        <v>39.593908629441621</v>
      </c>
      <c r="D423" s="167">
        <v>523</v>
      </c>
    </row>
    <row r="424" spans="2:4" x14ac:dyDescent="0.35">
      <c r="B424" s="95" t="s">
        <v>1618</v>
      </c>
      <c r="C424" s="142">
        <v>37.551020408163268</v>
      </c>
      <c r="D424" s="167">
        <v>526</v>
      </c>
    </row>
    <row r="425" spans="2:4" x14ac:dyDescent="0.35">
      <c r="B425" s="95" t="s">
        <v>1621</v>
      </c>
      <c r="C425" s="142">
        <v>39.716312056737586</v>
      </c>
      <c r="D425" s="167">
        <v>529</v>
      </c>
    </row>
    <row r="426" spans="2:4" x14ac:dyDescent="0.35">
      <c r="B426" s="95" t="s">
        <v>3501</v>
      </c>
      <c r="C426" s="142">
        <v>26.666666666666668</v>
      </c>
      <c r="D426" s="167">
        <v>532</v>
      </c>
    </row>
    <row r="427" spans="2:4" x14ac:dyDescent="0.35">
      <c r="B427" s="95" t="s">
        <v>3502</v>
      </c>
      <c r="C427" s="142">
        <v>26.680896478121664</v>
      </c>
      <c r="D427" s="167">
        <v>537</v>
      </c>
    </row>
    <row r="428" spans="2:4" x14ac:dyDescent="0.35">
      <c r="B428" s="95" t="s">
        <v>3503</v>
      </c>
      <c r="C428" s="142">
        <v>26.666666666666668</v>
      </c>
      <c r="D428" s="167">
        <v>542</v>
      </c>
    </row>
    <row r="429" spans="2:4" x14ac:dyDescent="0.35">
      <c r="B429" s="95" t="s">
        <v>1055</v>
      </c>
      <c r="C429" s="142">
        <v>15.555555555555555</v>
      </c>
      <c r="D429" s="167">
        <v>547</v>
      </c>
    </row>
    <row r="430" spans="2:4" x14ac:dyDescent="0.35">
      <c r="B430" s="95" t="s">
        <v>905</v>
      </c>
      <c r="C430" s="142">
        <v>26.277372262773724</v>
      </c>
      <c r="D430" s="167">
        <v>550</v>
      </c>
    </row>
    <row r="431" spans="2:4" x14ac:dyDescent="0.35">
      <c r="B431" s="95" t="s">
        <v>5202</v>
      </c>
      <c r="C431" s="142">
        <v>29.975429975429975</v>
      </c>
      <c r="D431" s="167">
        <v>553</v>
      </c>
    </row>
    <row r="432" spans="2:4" x14ac:dyDescent="0.35">
      <c r="B432" s="95" t="s">
        <v>1186</v>
      </c>
      <c r="C432" s="142">
        <v>27.5</v>
      </c>
      <c r="D432" s="167">
        <v>554</v>
      </c>
    </row>
    <row r="433" spans="2:4" x14ac:dyDescent="0.35">
      <c r="B433" s="95" t="s">
        <v>902</v>
      </c>
      <c r="C433" s="142">
        <v>25.120772946859905</v>
      </c>
      <c r="D433" s="167">
        <v>556</v>
      </c>
    </row>
    <row r="434" spans="2:4" x14ac:dyDescent="0.35">
      <c r="B434" s="95" t="s">
        <v>5326</v>
      </c>
      <c r="C434" s="142">
        <v>34.42622950819672</v>
      </c>
      <c r="D434" s="167">
        <v>559</v>
      </c>
    </row>
    <row r="435" spans="2:4" x14ac:dyDescent="0.35">
      <c r="B435" s="95" t="s">
        <v>5327</v>
      </c>
      <c r="C435" s="142">
        <v>34.42622950819672</v>
      </c>
      <c r="D435" s="167">
        <v>560</v>
      </c>
    </row>
    <row r="436" spans="2:4" x14ac:dyDescent="0.35">
      <c r="B436" s="95" t="s">
        <v>896</v>
      </c>
      <c r="C436" s="142">
        <v>26.415094339622641</v>
      </c>
      <c r="D436" s="167">
        <v>561</v>
      </c>
    </row>
    <row r="437" spans="2:4" x14ac:dyDescent="0.35">
      <c r="B437" s="95" t="s">
        <v>6053</v>
      </c>
      <c r="C437" s="142">
        <v>26.415094339622641</v>
      </c>
      <c r="D437" s="167">
        <v>563</v>
      </c>
    </row>
    <row r="438" spans="2:4" x14ac:dyDescent="0.35">
      <c r="B438" s="95" t="s">
        <v>5338</v>
      </c>
      <c r="C438" s="142">
        <v>26.415094339622641</v>
      </c>
      <c r="D438" s="167">
        <v>564</v>
      </c>
    </row>
    <row r="439" spans="2:4" x14ac:dyDescent="0.35">
      <c r="B439" s="95" t="s">
        <v>967</v>
      </c>
      <c r="C439" s="142">
        <v>27.748691099476439</v>
      </c>
      <c r="D439" s="167">
        <v>566</v>
      </c>
    </row>
    <row r="440" spans="2:4" x14ac:dyDescent="0.35">
      <c r="B440" s="95" t="s">
        <v>5341</v>
      </c>
      <c r="C440" s="142">
        <v>27.748691099476439</v>
      </c>
      <c r="D440" s="167">
        <v>568</v>
      </c>
    </row>
    <row r="441" spans="2:4" x14ac:dyDescent="0.35">
      <c r="B441" s="95" t="s">
        <v>1643</v>
      </c>
      <c r="C441" s="142">
        <v>33.644859813084111</v>
      </c>
      <c r="D441" s="167">
        <v>569</v>
      </c>
    </row>
    <row r="442" spans="2:4" x14ac:dyDescent="0.35">
      <c r="B442" s="95" t="s">
        <v>1647</v>
      </c>
      <c r="C442" s="142">
        <v>35.036496350364963</v>
      </c>
      <c r="D442" s="167">
        <v>570</v>
      </c>
    </row>
    <row r="443" spans="2:4" x14ac:dyDescent="0.35">
      <c r="B443" s="95" t="s">
        <v>1650</v>
      </c>
      <c r="C443" s="142">
        <v>7.6923076923076925</v>
      </c>
      <c r="D443" s="167">
        <v>571</v>
      </c>
    </row>
    <row r="444" spans="2:4" x14ac:dyDescent="0.35">
      <c r="B444" s="95" t="s">
        <v>1646</v>
      </c>
      <c r="C444" s="142">
        <v>22.222222222222221</v>
      </c>
      <c r="D444" s="167">
        <v>573</v>
      </c>
    </row>
    <row r="445" spans="2:4" x14ac:dyDescent="0.35">
      <c r="B445" s="95" t="s">
        <v>1654</v>
      </c>
      <c r="C445" s="142">
        <v>33.644859813084111</v>
      </c>
      <c r="D445" s="167">
        <v>575</v>
      </c>
    </row>
    <row r="446" spans="2:4" x14ac:dyDescent="0.35">
      <c r="B446" s="95" t="s">
        <v>1656</v>
      </c>
      <c r="C446" s="142">
        <v>36.363636363636367</v>
      </c>
      <c r="D446" s="167">
        <v>577</v>
      </c>
    </row>
    <row r="447" spans="2:4" x14ac:dyDescent="0.35">
      <c r="B447" s="95" t="s">
        <v>1110</v>
      </c>
      <c r="C447" s="142">
        <v>36.548223350253807</v>
      </c>
      <c r="D447" s="167">
        <v>579</v>
      </c>
    </row>
    <row r="448" spans="2:4" x14ac:dyDescent="0.35">
      <c r="B448" s="95" t="s">
        <v>1660</v>
      </c>
      <c r="C448" s="142">
        <v>37.333333333333336</v>
      </c>
      <c r="D448" s="167">
        <v>581</v>
      </c>
    </row>
    <row r="449" spans="2:4" x14ac:dyDescent="0.35">
      <c r="B449" s="95" t="s">
        <v>1579</v>
      </c>
      <c r="C449" s="142">
        <v>38.095238095238095</v>
      </c>
      <c r="D449" s="167">
        <v>583</v>
      </c>
    </row>
    <row r="450" spans="2:4" x14ac:dyDescent="0.35">
      <c r="B450" s="95" t="s">
        <v>1664</v>
      </c>
      <c r="C450" s="142">
        <v>39.705882352941174</v>
      </c>
      <c r="D450" s="167">
        <v>585</v>
      </c>
    </row>
    <row r="451" spans="2:4" x14ac:dyDescent="0.35">
      <c r="B451" s="95" t="s">
        <v>1666</v>
      </c>
      <c r="C451" s="142">
        <v>39.735099337748345</v>
      </c>
      <c r="D451" s="167">
        <v>587</v>
      </c>
    </row>
    <row r="452" spans="2:4" x14ac:dyDescent="0.35">
      <c r="B452" s="95" t="s">
        <v>5131</v>
      </c>
      <c r="C452" s="142">
        <v>40</v>
      </c>
      <c r="D452" s="167">
        <v>589</v>
      </c>
    </row>
    <row r="453" spans="2:4" x14ac:dyDescent="0.35">
      <c r="B453" s="95" t="s">
        <v>5132</v>
      </c>
      <c r="C453" s="142">
        <v>37.433155080213901</v>
      </c>
      <c r="D453" s="167">
        <v>590</v>
      </c>
    </row>
    <row r="454" spans="2:4" x14ac:dyDescent="0.35">
      <c r="B454" s="95" t="s">
        <v>5133</v>
      </c>
      <c r="C454" s="142">
        <v>48.07692307692308</v>
      </c>
      <c r="D454" s="167">
        <v>591</v>
      </c>
    </row>
    <row r="455" spans="2:4" x14ac:dyDescent="0.35">
      <c r="B455" s="95" t="s">
        <v>1668</v>
      </c>
      <c r="C455" s="142">
        <v>34.782608695652172</v>
      </c>
      <c r="D455" s="167">
        <v>592</v>
      </c>
    </row>
    <row r="456" spans="2:4" x14ac:dyDescent="0.35">
      <c r="B456" s="95" t="s">
        <v>1671</v>
      </c>
      <c r="C456" s="142">
        <v>36.363636363636367</v>
      </c>
      <c r="D456" s="167">
        <v>593</v>
      </c>
    </row>
    <row r="457" spans="2:4" x14ac:dyDescent="0.35">
      <c r="B457" s="95" t="s">
        <v>1673</v>
      </c>
      <c r="C457" s="142">
        <v>37.735849056603776</v>
      </c>
      <c r="D457" s="167">
        <v>594</v>
      </c>
    </row>
    <row r="458" spans="2:4" x14ac:dyDescent="0.35">
      <c r="B458" s="95" t="s">
        <v>1597</v>
      </c>
      <c r="C458" s="142">
        <v>37.735849056603776</v>
      </c>
      <c r="D458" s="167">
        <v>595</v>
      </c>
    </row>
    <row r="459" spans="2:4" x14ac:dyDescent="0.35">
      <c r="B459" s="95" t="s">
        <v>1677</v>
      </c>
      <c r="C459" s="142">
        <v>39.735099337748345</v>
      </c>
      <c r="D459" s="167">
        <v>596</v>
      </c>
    </row>
    <row r="460" spans="2:4" x14ac:dyDescent="0.35">
      <c r="B460" s="95" t="s">
        <v>1679</v>
      </c>
      <c r="C460" s="142">
        <v>41.543026706231451</v>
      </c>
      <c r="D460" s="167">
        <v>597</v>
      </c>
    </row>
    <row r="461" spans="2:4" x14ac:dyDescent="0.35">
      <c r="B461" s="95" t="s">
        <v>971</v>
      </c>
      <c r="C461" s="142">
        <v>27.692307692307693</v>
      </c>
      <c r="D461" s="167">
        <v>598</v>
      </c>
    </row>
    <row r="462" spans="2:4" x14ac:dyDescent="0.35">
      <c r="B462" s="95" t="s">
        <v>3519</v>
      </c>
      <c r="C462" s="142">
        <v>39.743589743589745</v>
      </c>
      <c r="D462" s="167">
        <v>599</v>
      </c>
    </row>
    <row r="463" spans="2:4" x14ac:dyDescent="0.35">
      <c r="B463" s="95" t="s">
        <v>3520</v>
      </c>
      <c r="C463" s="142">
        <v>41.498559077809801</v>
      </c>
      <c r="D463" s="167">
        <v>601</v>
      </c>
    </row>
    <row r="464" spans="2:4" x14ac:dyDescent="0.35">
      <c r="B464" s="95" t="s">
        <v>3521</v>
      </c>
      <c r="C464" s="142">
        <v>41.518987341772153</v>
      </c>
      <c r="D464" s="167">
        <v>603</v>
      </c>
    </row>
    <row r="465" spans="2:4" x14ac:dyDescent="0.35">
      <c r="B465" s="95" t="s">
        <v>1695</v>
      </c>
      <c r="C465" s="142">
        <v>39.735099337748345</v>
      </c>
      <c r="D465" s="167">
        <v>605</v>
      </c>
    </row>
    <row r="466" spans="2:4" x14ac:dyDescent="0.35">
      <c r="B466" s="95" t="s">
        <v>1698</v>
      </c>
      <c r="C466" s="142">
        <v>41.498559077809801</v>
      </c>
      <c r="D466" s="167">
        <v>606</v>
      </c>
    </row>
    <row r="467" spans="2:4" x14ac:dyDescent="0.35">
      <c r="B467" s="95" t="s">
        <v>1701</v>
      </c>
      <c r="C467" s="142">
        <v>41.53846153846154</v>
      </c>
      <c r="D467" s="167">
        <v>608</v>
      </c>
    </row>
    <row r="468" spans="2:4" x14ac:dyDescent="0.35">
      <c r="B468" s="95" t="s">
        <v>1703</v>
      </c>
      <c r="C468" s="142">
        <v>41.666666666666664</v>
      </c>
      <c r="D468" s="167">
        <v>610</v>
      </c>
    </row>
    <row r="469" spans="2:4" x14ac:dyDescent="0.35">
      <c r="B469" s="95" t="s">
        <v>3472</v>
      </c>
      <c r="C469" s="142">
        <v>42.729970326409493</v>
      </c>
      <c r="D469" s="167">
        <v>612</v>
      </c>
    </row>
    <row r="470" spans="2:4" x14ac:dyDescent="0.35">
      <c r="B470" s="95" t="s">
        <v>3474</v>
      </c>
      <c r="C470" s="142">
        <v>41.498559077809801</v>
      </c>
      <c r="D470" s="167">
        <v>613</v>
      </c>
    </row>
    <row r="471" spans="2:4" x14ac:dyDescent="0.35">
      <c r="B471" s="95" t="s">
        <v>3473</v>
      </c>
      <c r="C471" s="142">
        <v>41.53846153846154</v>
      </c>
      <c r="D471" s="167">
        <v>614</v>
      </c>
    </row>
    <row r="472" spans="2:4" x14ac:dyDescent="0.35">
      <c r="B472" s="95" t="s">
        <v>3756</v>
      </c>
      <c r="C472" s="142">
        <v>41.6</v>
      </c>
      <c r="D472" s="167">
        <v>615</v>
      </c>
    </row>
    <row r="473" spans="2:4" x14ac:dyDescent="0.35">
      <c r="B473" s="95" t="s">
        <v>1611</v>
      </c>
      <c r="C473" s="142">
        <v>41.498559077809801</v>
      </c>
      <c r="D473" s="167">
        <v>616</v>
      </c>
    </row>
    <row r="474" spans="2:4" x14ac:dyDescent="0.35">
      <c r="B474" s="95" t="s">
        <v>1707</v>
      </c>
      <c r="C474" s="142">
        <v>41.53846153846154</v>
      </c>
      <c r="D474" s="167">
        <v>617</v>
      </c>
    </row>
    <row r="475" spans="2:4" x14ac:dyDescent="0.35">
      <c r="B475" s="95" t="s">
        <v>1709</v>
      </c>
      <c r="C475" s="142">
        <v>41.666666666666664</v>
      </c>
      <c r="D475" s="167">
        <v>618</v>
      </c>
    </row>
    <row r="476" spans="2:4" x14ac:dyDescent="0.35">
      <c r="B476" s="460" t="s">
        <v>1013</v>
      </c>
      <c r="C476" s="142">
        <v>36.548223350253807</v>
      </c>
      <c r="D476" s="167">
        <v>619</v>
      </c>
    </row>
    <row r="477" spans="2:4" x14ac:dyDescent="0.35">
      <c r="B477" s="95" t="s">
        <v>5344</v>
      </c>
      <c r="C477" s="142">
        <v>36.548223350253807</v>
      </c>
      <c r="D477" s="167">
        <v>623</v>
      </c>
    </row>
    <row r="478" spans="2:4" x14ac:dyDescent="0.35">
      <c r="B478" s="95" t="s">
        <v>6551</v>
      </c>
      <c r="C478" s="142">
        <v>36.548223350253807</v>
      </c>
      <c r="D478" s="167">
        <v>624</v>
      </c>
    </row>
    <row r="479" spans="2:4" x14ac:dyDescent="0.35">
      <c r="B479" s="95" t="s">
        <v>1059</v>
      </c>
      <c r="C479" s="142">
        <v>8.9285714285714288</v>
      </c>
      <c r="D479" s="167">
        <v>625</v>
      </c>
    </row>
    <row r="480" spans="2:4" x14ac:dyDescent="0.35">
      <c r="B480" s="95" t="s">
        <v>1715</v>
      </c>
      <c r="C480" s="142">
        <v>4.838709677419355</v>
      </c>
      <c r="D480" s="167">
        <v>627</v>
      </c>
    </row>
    <row r="481" spans="2:4" x14ac:dyDescent="0.35">
      <c r="B481" s="95" t="s">
        <v>1718</v>
      </c>
      <c r="C481" s="142">
        <v>12.5</v>
      </c>
      <c r="D481" s="167">
        <v>629</v>
      </c>
    </row>
    <row r="482" spans="2:4" x14ac:dyDescent="0.35">
      <c r="B482" s="95" t="s">
        <v>1632</v>
      </c>
      <c r="C482" s="142">
        <v>21.53846153846154</v>
      </c>
      <c r="D482" s="167">
        <v>631</v>
      </c>
    </row>
    <row r="483" spans="2:4" x14ac:dyDescent="0.35">
      <c r="B483" s="95" t="s">
        <v>1714</v>
      </c>
      <c r="C483" s="142">
        <v>36.548223350253807</v>
      </c>
      <c r="D483" s="167">
        <v>633</v>
      </c>
    </row>
    <row r="484" spans="2:4" x14ac:dyDescent="0.35">
      <c r="B484" s="95" t="s">
        <v>1636</v>
      </c>
      <c r="C484" s="142">
        <v>37.551020408163268</v>
      </c>
      <c r="D484" s="167">
        <v>635</v>
      </c>
    </row>
    <row r="485" spans="2:4" x14ac:dyDescent="0.35">
      <c r="B485" s="95" t="s">
        <v>1724</v>
      </c>
      <c r="C485" s="142">
        <v>39.716312056737586</v>
      </c>
      <c r="D485" s="167">
        <v>637</v>
      </c>
    </row>
    <row r="486" spans="2:4" x14ac:dyDescent="0.35">
      <c r="B486" s="95" t="s">
        <v>1726</v>
      </c>
      <c r="C486" s="142">
        <v>41.25</v>
      </c>
      <c r="D486" s="167">
        <v>639</v>
      </c>
    </row>
    <row r="487" spans="2:4" x14ac:dyDescent="0.35">
      <c r="B487" s="95" t="s">
        <v>1729</v>
      </c>
      <c r="C487" s="142">
        <v>41.643835616438359</v>
      </c>
      <c r="D487" s="167">
        <v>646</v>
      </c>
    </row>
    <row r="488" spans="2:4" x14ac:dyDescent="0.35">
      <c r="B488" s="95" t="s">
        <v>1731</v>
      </c>
      <c r="C488" s="142">
        <v>41.747572815533978</v>
      </c>
      <c r="D488" s="167">
        <v>653</v>
      </c>
    </row>
    <row r="489" spans="2:4" x14ac:dyDescent="0.35">
      <c r="B489" s="95" t="s">
        <v>3455</v>
      </c>
      <c r="C489" s="142">
        <v>34.090909090909093</v>
      </c>
      <c r="D489" s="167">
        <v>660</v>
      </c>
    </row>
    <row r="490" spans="2:4" x14ac:dyDescent="0.35">
      <c r="B490" s="95" t="s">
        <v>3463</v>
      </c>
      <c r="C490" s="142">
        <v>38.095238095238095</v>
      </c>
      <c r="D490" s="167">
        <v>662</v>
      </c>
    </row>
    <row r="491" spans="2:4" x14ac:dyDescent="0.35">
      <c r="B491" s="95" t="s">
        <v>3464</v>
      </c>
      <c r="C491" s="142">
        <v>41.509433962264154</v>
      </c>
      <c r="D491" s="167">
        <v>664</v>
      </c>
    </row>
    <row r="492" spans="2:4" x14ac:dyDescent="0.35">
      <c r="B492" s="95" t="s">
        <v>1733</v>
      </c>
      <c r="C492" s="142">
        <v>5.4878048780487809</v>
      </c>
      <c r="D492" s="167">
        <v>666</v>
      </c>
    </row>
    <row r="493" spans="2:4" x14ac:dyDescent="0.35">
      <c r="B493" s="95" t="s">
        <v>1736</v>
      </c>
      <c r="C493" s="142">
        <v>36.363636363636367</v>
      </c>
      <c r="D493" s="167">
        <v>667</v>
      </c>
    </row>
    <row r="494" spans="2:4" x14ac:dyDescent="0.35">
      <c r="B494" s="95" t="s">
        <v>1738</v>
      </c>
      <c r="C494" s="142">
        <v>37.735849056603776</v>
      </c>
      <c r="D494" s="167">
        <v>668</v>
      </c>
    </row>
    <row r="495" spans="2:4" x14ac:dyDescent="0.35">
      <c r="B495" s="95" t="s">
        <v>3555</v>
      </c>
      <c r="C495" s="142">
        <v>41.25</v>
      </c>
      <c r="D495" s="167">
        <v>669</v>
      </c>
    </row>
    <row r="496" spans="2:4" x14ac:dyDescent="0.35">
      <c r="B496" s="95" t="s">
        <v>3556</v>
      </c>
      <c r="C496" s="142">
        <v>41.643835616438359</v>
      </c>
      <c r="D496" s="167">
        <v>670</v>
      </c>
    </row>
    <row r="497" spans="2:4" x14ac:dyDescent="0.35">
      <c r="B497" s="95" t="s">
        <v>3557</v>
      </c>
      <c r="C497" s="142">
        <v>41.747572815533978</v>
      </c>
      <c r="D497" s="167">
        <v>671</v>
      </c>
    </row>
    <row r="498" spans="2:4" x14ac:dyDescent="0.35">
      <c r="B498" s="95" t="s">
        <v>1088</v>
      </c>
      <c r="C498" s="142">
        <v>27.692307692307693</v>
      </c>
      <c r="D498" s="167">
        <v>672</v>
      </c>
    </row>
    <row r="499" spans="2:4" x14ac:dyDescent="0.35">
      <c r="B499" s="95" t="s">
        <v>5381</v>
      </c>
      <c r="C499" s="142">
        <v>27.692307692307693</v>
      </c>
      <c r="D499" s="167">
        <v>673</v>
      </c>
    </row>
    <row r="500" spans="2:4" x14ac:dyDescent="0.35">
      <c r="B500" s="95" t="s">
        <v>5382</v>
      </c>
      <c r="C500" s="142">
        <v>27.692307692307693</v>
      </c>
      <c r="D500" s="167">
        <v>674</v>
      </c>
    </row>
    <row r="501" spans="2:4" x14ac:dyDescent="0.35">
      <c r="B501" s="95" t="s">
        <v>5384</v>
      </c>
      <c r="C501" s="142">
        <v>27.692307692307693</v>
      </c>
      <c r="D501" s="167">
        <v>675</v>
      </c>
    </row>
    <row r="502" spans="2:4" x14ac:dyDescent="0.35">
      <c r="B502" s="95" t="s">
        <v>5383</v>
      </c>
      <c r="C502" s="142">
        <v>27.692307692307693</v>
      </c>
      <c r="D502" s="167">
        <v>676</v>
      </c>
    </row>
    <row r="503" spans="2:4" x14ac:dyDescent="0.35">
      <c r="B503" s="95" t="s">
        <v>5385</v>
      </c>
      <c r="C503" s="142">
        <v>27.692307692307693</v>
      </c>
      <c r="D503" s="167">
        <v>677</v>
      </c>
    </row>
    <row r="504" spans="2:4" x14ac:dyDescent="0.35">
      <c r="B504" s="95" t="s">
        <v>1562</v>
      </c>
      <c r="C504" s="142">
        <v>36.548223350253807</v>
      </c>
      <c r="D504" s="167">
        <v>678</v>
      </c>
    </row>
    <row r="505" spans="2:4" x14ac:dyDescent="0.35">
      <c r="B505" s="95" t="s">
        <v>1744</v>
      </c>
      <c r="C505" s="142">
        <v>39.711191335740075</v>
      </c>
      <c r="D505" s="167">
        <v>679</v>
      </c>
    </row>
    <row r="506" spans="2:4" x14ac:dyDescent="0.35">
      <c r="B506" s="95" t="s">
        <v>1746</v>
      </c>
      <c r="C506" s="142">
        <v>41.666666666666664</v>
      </c>
      <c r="D506" s="167">
        <v>680</v>
      </c>
    </row>
    <row r="507" spans="2:4" x14ac:dyDescent="0.35">
      <c r="B507" s="95" t="s">
        <v>1749</v>
      </c>
      <c r="C507" s="142">
        <v>37.735849056603776</v>
      </c>
      <c r="D507" s="167">
        <v>681</v>
      </c>
    </row>
    <row r="508" spans="2:4" x14ac:dyDescent="0.35">
      <c r="B508" s="95" t="s">
        <v>1752</v>
      </c>
      <c r="C508" s="142">
        <v>39.711191335740075</v>
      </c>
      <c r="D508" s="167">
        <v>684</v>
      </c>
    </row>
    <row r="509" spans="2:4" x14ac:dyDescent="0.35">
      <c r="B509" s="95" t="s">
        <v>1754</v>
      </c>
      <c r="C509" s="142">
        <v>41.543026706231451</v>
      </c>
      <c r="D509" s="167">
        <v>687</v>
      </c>
    </row>
    <row r="510" spans="2:4" x14ac:dyDescent="0.35">
      <c r="B510" s="95" t="s">
        <v>1756</v>
      </c>
      <c r="C510" s="142">
        <v>41.666666666666664</v>
      </c>
      <c r="D510" s="167">
        <v>690</v>
      </c>
    </row>
    <row r="511" spans="2:4" x14ac:dyDescent="0.35">
      <c r="B511" s="95" t="s">
        <v>1759</v>
      </c>
      <c r="C511" s="142">
        <v>41.49377593360996</v>
      </c>
      <c r="D511" s="167">
        <v>693</v>
      </c>
    </row>
    <row r="512" spans="2:4" x14ac:dyDescent="0.35">
      <c r="B512" s="95" t="s">
        <v>1761</v>
      </c>
      <c r="C512" s="142">
        <v>41.666666666666664</v>
      </c>
      <c r="D512" s="167">
        <v>696</v>
      </c>
    </row>
    <row r="513" spans="2:4" x14ac:dyDescent="0.35">
      <c r="B513" s="95" t="s">
        <v>1002</v>
      </c>
      <c r="C513" s="142">
        <v>27.777777777777779</v>
      </c>
      <c r="D513" s="167">
        <v>699</v>
      </c>
    </row>
    <row r="514" spans="2:4" x14ac:dyDescent="0.35">
      <c r="B514" s="95" t="s">
        <v>998</v>
      </c>
      <c r="C514" s="142">
        <v>26.490066225165563</v>
      </c>
      <c r="D514" s="167">
        <v>700</v>
      </c>
    </row>
    <row r="515" spans="2:4" x14ac:dyDescent="0.35">
      <c r="B515" s="95" t="s">
        <v>5393</v>
      </c>
      <c r="C515" s="142">
        <v>26.490066225165563</v>
      </c>
      <c r="D515" s="167">
        <v>701</v>
      </c>
    </row>
    <row r="516" spans="2:4" x14ac:dyDescent="0.35">
      <c r="B516" s="95" t="s">
        <v>5394</v>
      </c>
      <c r="C516" s="142">
        <v>26.490066225165563</v>
      </c>
      <c r="D516" s="167">
        <v>702</v>
      </c>
    </row>
    <row r="517" spans="2:4" x14ac:dyDescent="0.35">
      <c r="B517" s="95" t="s">
        <v>5395</v>
      </c>
      <c r="C517" s="142">
        <v>26.490066225165563</v>
      </c>
      <c r="D517" s="167">
        <v>703</v>
      </c>
    </row>
    <row r="518" spans="2:4" x14ac:dyDescent="0.35">
      <c r="B518" s="95" t="s">
        <v>3478</v>
      </c>
      <c r="C518" s="142">
        <v>33.11258278145695</v>
      </c>
      <c r="D518" s="167">
        <v>704</v>
      </c>
    </row>
    <row r="519" spans="2:4" x14ac:dyDescent="0.35">
      <c r="B519" s="95" t="s">
        <v>3480</v>
      </c>
      <c r="C519" s="142">
        <v>53.412462908011868</v>
      </c>
      <c r="D519" s="167">
        <v>705</v>
      </c>
    </row>
    <row r="520" spans="2:4" x14ac:dyDescent="0.35">
      <c r="B520" s="95" t="s">
        <v>3479</v>
      </c>
      <c r="C520" s="142">
        <v>57.870370370370374</v>
      </c>
      <c r="D520" s="167">
        <v>706</v>
      </c>
    </row>
    <row r="521" spans="2:4" x14ac:dyDescent="0.35">
      <c r="B521" s="95" t="s">
        <v>1765</v>
      </c>
      <c r="C521" s="142">
        <v>39.735099337748345</v>
      </c>
      <c r="D521" s="167">
        <v>707</v>
      </c>
    </row>
    <row r="522" spans="2:4" x14ac:dyDescent="0.35">
      <c r="B522" s="95" t="s">
        <v>1768</v>
      </c>
      <c r="C522" s="142">
        <v>41.558441558441558</v>
      </c>
      <c r="D522" s="167">
        <v>708</v>
      </c>
    </row>
    <row r="523" spans="2:4" x14ac:dyDescent="0.35">
      <c r="B523" s="95" t="s">
        <v>1770</v>
      </c>
      <c r="C523" s="142">
        <v>41.666666666666664</v>
      </c>
      <c r="D523" s="167">
        <v>709</v>
      </c>
    </row>
    <row r="524" spans="2:4" x14ac:dyDescent="0.35">
      <c r="B524" s="95" t="s">
        <v>1772</v>
      </c>
      <c r="C524" s="142">
        <v>41.594454072790292</v>
      </c>
      <c r="D524" s="167">
        <v>710</v>
      </c>
    </row>
    <row r="525" spans="2:4" x14ac:dyDescent="0.35">
      <c r="B525" s="95" t="s">
        <v>1009</v>
      </c>
      <c r="C525" s="142">
        <v>27.777777777777779</v>
      </c>
      <c r="D525" s="167">
        <v>711</v>
      </c>
    </row>
    <row r="526" spans="2:4" x14ac:dyDescent="0.35">
      <c r="B526" s="95" t="s">
        <v>1017</v>
      </c>
      <c r="C526" s="142">
        <v>49.723756906077348</v>
      </c>
      <c r="D526" s="167">
        <v>712</v>
      </c>
    </row>
    <row r="527" spans="2:4" x14ac:dyDescent="0.35">
      <c r="B527" s="95" t="s">
        <v>5403</v>
      </c>
      <c r="C527" s="142">
        <v>49.723756906077348</v>
      </c>
      <c r="D527" s="167">
        <v>713</v>
      </c>
    </row>
    <row r="528" spans="2:4" x14ac:dyDescent="0.35">
      <c r="B528" s="95" t="s">
        <v>5404</v>
      </c>
      <c r="C528" s="142">
        <v>34.155597722960152</v>
      </c>
      <c r="D528" s="167">
        <v>714</v>
      </c>
    </row>
    <row r="529" spans="2:4" x14ac:dyDescent="0.35">
      <c r="B529" s="95" t="s">
        <v>5405</v>
      </c>
      <c r="C529" s="142">
        <v>49.723756906077348</v>
      </c>
      <c r="D529" s="167">
        <v>715</v>
      </c>
    </row>
    <row r="530" spans="2:4" x14ac:dyDescent="0.35">
      <c r="B530" s="95" t="s">
        <v>5423</v>
      </c>
      <c r="C530" s="142">
        <v>34.155597722960152</v>
      </c>
      <c r="D530" s="167">
        <v>717</v>
      </c>
    </row>
    <row r="531" spans="2:4" x14ac:dyDescent="0.35">
      <c r="B531" s="95" t="s">
        <v>5417</v>
      </c>
      <c r="C531" s="142">
        <v>28.708133971291865</v>
      </c>
      <c r="D531" s="167">
        <v>719</v>
      </c>
    </row>
    <row r="532" spans="2:4" x14ac:dyDescent="0.35">
      <c r="B532" s="95" t="s">
        <v>5422</v>
      </c>
      <c r="C532" s="142">
        <v>31.195840554592721</v>
      </c>
      <c r="D532" s="167">
        <v>718</v>
      </c>
    </row>
    <row r="533" spans="2:4" x14ac:dyDescent="0.35">
      <c r="B533" s="95" t="s">
        <v>5419</v>
      </c>
      <c r="C533" s="142">
        <v>31.195840554592721</v>
      </c>
      <c r="D533" s="167">
        <v>720</v>
      </c>
    </row>
    <row r="534" spans="2:4" x14ac:dyDescent="0.35">
      <c r="B534" s="95" t="s">
        <v>5411</v>
      </c>
      <c r="C534" s="142">
        <v>49.723756906077348</v>
      </c>
      <c r="D534" s="167">
        <v>716</v>
      </c>
    </row>
    <row r="535" spans="2:4" x14ac:dyDescent="0.35">
      <c r="B535" s="95" t="s">
        <v>994</v>
      </c>
      <c r="C535" s="142">
        <v>40</v>
      </c>
      <c r="D535" s="167">
        <v>721</v>
      </c>
    </row>
    <row r="536" spans="2:4" x14ac:dyDescent="0.35">
      <c r="B536" s="95" t="s">
        <v>5377</v>
      </c>
      <c r="C536" s="142">
        <v>40</v>
      </c>
      <c r="D536" s="167">
        <v>723</v>
      </c>
    </row>
    <row r="537" spans="2:4" x14ac:dyDescent="0.35">
      <c r="B537" s="95" t="s">
        <v>5378</v>
      </c>
      <c r="C537" s="142">
        <v>40</v>
      </c>
      <c r="D537" s="167">
        <v>724</v>
      </c>
    </row>
    <row r="538" spans="2:4" x14ac:dyDescent="0.35">
      <c r="B538" s="95" t="s">
        <v>5379</v>
      </c>
      <c r="C538" s="142">
        <v>40</v>
      </c>
      <c r="D538" s="167">
        <v>725</v>
      </c>
    </row>
    <row r="539" spans="2:4" x14ac:dyDescent="0.35">
      <c r="B539" s="95" t="s">
        <v>1075</v>
      </c>
      <c r="C539" s="142">
        <v>27.014218009478672</v>
      </c>
      <c r="D539" s="167">
        <v>726</v>
      </c>
    </row>
    <row r="540" spans="2:4" x14ac:dyDescent="0.35">
      <c r="B540" s="460" t="s">
        <v>909</v>
      </c>
      <c r="C540" s="142">
        <v>41.463414634146339</v>
      </c>
      <c r="D540" s="167">
        <v>729</v>
      </c>
    </row>
    <row r="541" spans="2:4" x14ac:dyDescent="0.35">
      <c r="B541" s="95" t="s">
        <v>5431</v>
      </c>
      <c r="C541" s="142">
        <v>41.463414634146339</v>
      </c>
      <c r="D541" s="167">
        <v>732</v>
      </c>
    </row>
    <row r="542" spans="2:4" x14ac:dyDescent="0.35">
      <c r="B542" s="95" t="s">
        <v>5432</v>
      </c>
      <c r="C542" s="142">
        <v>41.463414634146339</v>
      </c>
      <c r="D542" s="167">
        <v>733</v>
      </c>
    </row>
    <row r="543" spans="2:4" x14ac:dyDescent="0.35">
      <c r="B543" s="95" t="s">
        <v>5433</v>
      </c>
      <c r="C543" s="142">
        <v>41.463414634146339</v>
      </c>
      <c r="D543" s="167">
        <v>734</v>
      </c>
    </row>
    <row r="544" spans="2:4" x14ac:dyDescent="0.35">
      <c r="B544" s="95" t="s">
        <v>5434</v>
      </c>
      <c r="C544" s="142">
        <v>41.463414634146339</v>
      </c>
      <c r="D544" s="167">
        <v>735</v>
      </c>
    </row>
    <row r="545" spans="2:4" x14ac:dyDescent="0.35">
      <c r="B545" s="95" t="s">
        <v>5435</v>
      </c>
      <c r="C545" s="142">
        <v>41.463414634146339</v>
      </c>
      <c r="D545" s="167">
        <v>736</v>
      </c>
    </row>
    <row r="546" spans="2:4" x14ac:dyDescent="0.35">
      <c r="B546" s="95" t="s">
        <v>5436</v>
      </c>
      <c r="C546" s="142">
        <v>41.463414634146339</v>
      </c>
      <c r="D546" s="167">
        <v>737</v>
      </c>
    </row>
    <row r="547" spans="2:4" x14ac:dyDescent="0.35">
      <c r="B547" s="95" t="s">
        <v>1787</v>
      </c>
      <c r="C547" s="142">
        <v>30.048076923076923</v>
      </c>
      <c r="D547" s="167">
        <v>738</v>
      </c>
    </row>
    <row r="548" spans="2:4" x14ac:dyDescent="0.35">
      <c r="B548" s="95" t="s">
        <v>1040</v>
      </c>
      <c r="C548" s="142">
        <v>27.692307692307693</v>
      </c>
      <c r="D548" s="167">
        <v>739</v>
      </c>
    </row>
    <row r="549" spans="2:4" x14ac:dyDescent="0.35">
      <c r="B549" s="95" t="s">
        <v>6829</v>
      </c>
      <c r="C549" s="142">
        <v>32.857142857142854</v>
      </c>
      <c r="D549" s="167">
        <v>741</v>
      </c>
    </row>
    <row r="550" spans="2:4" x14ac:dyDescent="0.35">
      <c r="B550" s="95" t="s">
        <v>1127</v>
      </c>
      <c r="C550" s="142">
        <v>0.81081081081081086</v>
      </c>
      <c r="D550" s="167">
        <v>742</v>
      </c>
    </row>
    <row r="551" spans="2:4" x14ac:dyDescent="0.35">
      <c r="B551" s="95" t="s">
        <v>1606</v>
      </c>
      <c r="C551" s="142">
        <v>6.666666666666667</v>
      </c>
      <c r="D551" s="167">
        <v>745</v>
      </c>
    </row>
    <row r="552" spans="2:4" x14ac:dyDescent="0.35">
      <c r="B552" s="95" t="s">
        <v>1176</v>
      </c>
      <c r="C552" s="142">
        <v>22.429906542056074</v>
      </c>
      <c r="D552" s="167">
        <v>747</v>
      </c>
    </row>
    <row r="553" spans="2:4" x14ac:dyDescent="0.35">
      <c r="B553" s="95" t="s">
        <v>6540</v>
      </c>
      <c r="C553" s="142">
        <v>36.363636363636367</v>
      </c>
      <c r="D553" s="167">
        <v>750</v>
      </c>
    </row>
    <row r="554" spans="2:4" x14ac:dyDescent="0.35">
      <c r="B554" s="95" t="s">
        <v>6366</v>
      </c>
      <c r="C554" s="142">
        <v>36.363636363636367</v>
      </c>
      <c r="D554" s="167">
        <v>749</v>
      </c>
    </row>
    <row r="555" spans="2:4" x14ac:dyDescent="0.35">
      <c r="B555" s="460" t="s">
        <v>1091</v>
      </c>
      <c r="C555" s="142">
        <v>36.548223350253807</v>
      </c>
      <c r="D555" s="167">
        <v>751</v>
      </c>
    </row>
    <row r="556" spans="2:4" x14ac:dyDescent="0.35">
      <c r="B556" s="95" t="s">
        <v>6541</v>
      </c>
      <c r="C556" s="142">
        <v>36.363636363636367</v>
      </c>
      <c r="D556" s="167">
        <v>760</v>
      </c>
    </row>
    <row r="557" spans="2:4" x14ac:dyDescent="0.35">
      <c r="B557" s="95" t="s">
        <v>6543</v>
      </c>
      <c r="C557" s="142">
        <v>36.363636363636367</v>
      </c>
      <c r="D557" s="167">
        <v>761</v>
      </c>
    </row>
    <row r="558" spans="2:4" x14ac:dyDescent="0.35">
      <c r="B558" s="95" t="s">
        <v>1172</v>
      </c>
      <c r="C558" s="142">
        <v>33.185840707964601</v>
      </c>
      <c r="D558" s="167">
        <v>763</v>
      </c>
    </row>
    <row r="559" spans="2:4" x14ac:dyDescent="0.35">
      <c r="B559" s="95" t="s">
        <v>6545</v>
      </c>
      <c r="C559" s="142">
        <v>36.363636363636367</v>
      </c>
      <c r="D559" s="167">
        <v>764</v>
      </c>
    </row>
    <row r="560" spans="2:4" x14ac:dyDescent="0.35">
      <c r="B560" s="95" t="s">
        <v>6546</v>
      </c>
      <c r="C560" s="142">
        <v>36.363636363636367</v>
      </c>
      <c r="D560" s="167">
        <v>765</v>
      </c>
    </row>
    <row r="561" spans="2:4" x14ac:dyDescent="0.35">
      <c r="B561" s="95" t="s">
        <v>1051</v>
      </c>
      <c r="C561" s="142">
        <v>4.838709677419355</v>
      </c>
      <c r="D561" s="167">
        <v>766</v>
      </c>
    </row>
    <row r="562" spans="2:4" x14ac:dyDescent="0.35">
      <c r="B562" s="95" t="s">
        <v>1796</v>
      </c>
      <c r="C562" s="142">
        <v>15</v>
      </c>
      <c r="D562" s="167">
        <v>767</v>
      </c>
    </row>
    <row r="563" spans="2:4" x14ac:dyDescent="0.35">
      <c r="B563" s="95" t="s">
        <v>1799</v>
      </c>
      <c r="C563" s="142">
        <v>22.222222222222221</v>
      </c>
      <c r="D563" s="167">
        <v>768</v>
      </c>
    </row>
    <row r="564" spans="2:4" x14ac:dyDescent="0.35">
      <c r="B564" s="95" t="s">
        <v>1801</v>
      </c>
      <c r="C564" s="142">
        <v>36.548223350253807</v>
      </c>
      <c r="D564" s="167">
        <v>769</v>
      </c>
    </row>
    <row r="565" spans="2:4" x14ac:dyDescent="0.35">
      <c r="B565" s="95" t="s">
        <v>1803</v>
      </c>
      <c r="C565" s="142">
        <v>37.551020408163268</v>
      </c>
      <c r="D565" s="167">
        <v>770</v>
      </c>
    </row>
    <row r="566" spans="2:4" x14ac:dyDescent="0.35">
      <c r="B566" s="95" t="s">
        <v>1805</v>
      </c>
      <c r="C566" s="142">
        <v>39.716312056737586</v>
      </c>
      <c r="D566" s="167">
        <v>771</v>
      </c>
    </row>
    <row r="567" spans="2:4" x14ac:dyDescent="0.35">
      <c r="B567" s="95" t="s">
        <v>1807</v>
      </c>
      <c r="C567" s="142">
        <v>41.25</v>
      </c>
      <c r="D567" s="167">
        <v>772</v>
      </c>
    </row>
    <row r="568" spans="2:4" x14ac:dyDescent="0.35">
      <c r="B568" s="95" t="s">
        <v>1809</v>
      </c>
      <c r="C568" s="142">
        <v>36.960985626283367</v>
      </c>
      <c r="D568" s="167">
        <v>773</v>
      </c>
    </row>
    <row r="569" spans="2:4" x14ac:dyDescent="0.35">
      <c r="B569" s="95" t="s">
        <v>1589</v>
      </c>
      <c r="C569" s="142">
        <v>33.644859813084111</v>
      </c>
      <c r="D569" s="167">
        <v>774</v>
      </c>
    </row>
    <row r="570" spans="2:4" x14ac:dyDescent="0.35">
      <c r="B570" s="95" t="s">
        <v>1813</v>
      </c>
      <c r="C570" s="142">
        <v>35.036496350364963</v>
      </c>
      <c r="D570" s="167">
        <v>775</v>
      </c>
    </row>
    <row r="571" spans="2:4" x14ac:dyDescent="0.35">
      <c r="B571" s="95" t="s">
        <v>1816</v>
      </c>
      <c r="C571" s="142">
        <v>36.363636363636367</v>
      </c>
      <c r="D571" s="167">
        <v>776</v>
      </c>
    </row>
    <row r="572" spans="2:4" x14ac:dyDescent="0.35">
      <c r="B572" s="460" t="s">
        <v>892</v>
      </c>
      <c r="C572" s="142">
        <v>41.498559077809801</v>
      </c>
      <c r="D572" s="167">
        <v>777</v>
      </c>
    </row>
    <row r="573" spans="2:4" x14ac:dyDescent="0.35">
      <c r="B573" s="95" t="s">
        <v>1831</v>
      </c>
      <c r="C573" s="142">
        <v>41.498559077809801</v>
      </c>
      <c r="D573" s="167">
        <v>782</v>
      </c>
    </row>
    <row r="574" spans="2:4" x14ac:dyDescent="0.35">
      <c r="B574" s="95" t="s">
        <v>1835</v>
      </c>
      <c r="C574" s="142">
        <v>41.53846153846154</v>
      </c>
      <c r="D574" s="167">
        <v>783</v>
      </c>
    </row>
    <row r="575" spans="2:4" x14ac:dyDescent="0.35">
      <c r="B575" s="95" t="s">
        <v>1834</v>
      </c>
      <c r="C575" s="142">
        <v>41.498559077809801</v>
      </c>
      <c r="D575" s="167">
        <v>784</v>
      </c>
    </row>
    <row r="576" spans="2:4" x14ac:dyDescent="0.35">
      <c r="B576" s="95" t="s">
        <v>1782</v>
      </c>
      <c r="C576" s="142">
        <v>41.53846153846154</v>
      </c>
      <c r="D576" s="167">
        <v>786</v>
      </c>
    </row>
    <row r="577" spans="2:4" x14ac:dyDescent="0.35">
      <c r="B577" s="95" t="s">
        <v>1842</v>
      </c>
      <c r="C577" s="142">
        <v>41.6</v>
      </c>
      <c r="D577" s="167">
        <v>788</v>
      </c>
    </row>
    <row r="578" spans="2:4" x14ac:dyDescent="0.35">
      <c r="B578" s="95" t="s">
        <v>1103</v>
      </c>
      <c r="C578" s="142">
        <v>27.692307692307693</v>
      </c>
      <c r="D578" s="167">
        <v>790</v>
      </c>
    </row>
    <row r="579" spans="2:4" x14ac:dyDescent="0.35">
      <c r="B579" s="95" t="s">
        <v>6548</v>
      </c>
      <c r="C579" s="142">
        <v>27.692307692307693</v>
      </c>
      <c r="D579" s="167">
        <v>791</v>
      </c>
    </row>
    <row r="580" spans="2:4" x14ac:dyDescent="0.35">
      <c r="B580" s="95" t="s">
        <v>1099</v>
      </c>
      <c r="C580" s="142">
        <v>27.665706051873197</v>
      </c>
      <c r="D580" s="167">
        <v>792</v>
      </c>
    </row>
    <row r="581" spans="2:4" x14ac:dyDescent="0.35">
      <c r="B581" s="95" t="s">
        <v>6555</v>
      </c>
      <c r="C581" s="142">
        <v>27.665706051873197</v>
      </c>
      <c r="D581" s="167">
        <v>793</v>
      </c>
    </row>
    <row r="582" spans="2:4" x14ac:dyDescent="0.35">
      <c r="B582" s="95" t="s">
        <v>3469</v>
      </c>
      <c r="C582" s="142">
        <v>41.498559077809801</v>
      </c>
      <c r="D582" s="167">
        <v>794</v>
      </c>
    </row>
    <row r="583" spans="2:4" x14ac:dyDescent="0.35">
      <c r="B583" s="95" t="s">
        <v>3471</v>
      </c>
      <c r="C583" s="142">
        <v>41.53846153846154</v>
      </c>
      <c r="D583" s="167">
        <v>795</v>
      </c>
    </row>
    <row r="584" spans="2:4" x14ac:dyDescent="0.35">
      <c r="B584" s="95" t="s">
        <v>3470</v>
      </c>
      <c r="C584" s="142">
        <v>41.6</v>
      </c>
      <c r="D584" s="167">
        <v>796</v>
      </c>
    </row>
    <row r="585" spans="2:4" x14ac:dyDescent="0.35">
      <c r="B585" s="95" t="s">
        <v>1840</v>
      </c>
      <c r="C585" s="142">
        <v>41.498559077809801</v>
      </c>
      <c r="D585" s="167">
        <v>797</v>
      </c>
    </row>
    <row r="586" spans="2:4" x14ac:dyDescent="0.35">
      <c r="B586" s="95" t="s">
        <v>1849</v>
      </c>
      <c r="C586" s="142">
        <v>41.53846153846154</v>
      </c>
      <c r="D586" s="167">
        <v>798</v>
      </c>
    </row>
    <row r="587" spans="2:4" x14ac:dyDescent="0.35">
      <c r="B587" s="95" t="s">
        <v>1115</v>
      </c>
      <c r="C587" s="142">
        <v>41.6</v>
      </c>
      <c r="D587" s="167">
        <v>799</v>
      </c>
    </row>
    <row r="588" spans="2:4" x14ac:dyDescent="0.35">
      <c r="B588" s="95" t="s">
        <v>1043</v>
      </c>
      <c r="C588" s="142">
        <v>21.212121212121211</v>
      </c>
      <c r="D588" s="167">
        <v>800</v>
      </c>
    </row>
    <row r="589" spans="2:4" x14ac:dyDescent="0.35">
      <c r="B589" s="95" t="s">
        <v>6509</v>
      </c>
      <c r="C589" s="142">
        <v>26.058631921824105</v>
      </c>
      <c r="D589" s="167">
        <v>804</v>
      </c>
    </row>
    <row r="590" spans="2:4" x14ac:dyDescent="0.35">
      <c r="B590" s="95" t="s">
        <v>6513</v>
      </c>
      <c r="C590" s="142">
        <v>26.058631921824105</v>
      </c>
      <c r="D590" s="167">
        <v>806</v>
      </c>
    </row>
    <row r="591" spans="2:4" x14ac:dyDescent="0.35">
      <c r="B591" s="95" t="s">
        <v>6514</v>
      </c>
      <c r="C591" s="142">
        <v>26.058631921824105</v>
      </c>
      <c r="D591" s="167">
        <v>807</v>
      </c>
    </row>
    <row r="592" spans="2:4" x14ac:dyDescent="0.35">
      <c r="B592" s="95" t="s">
        <v>1022</v>
      </c>
      <c r="C592" s="142">
        <v>26.470588235294116</v>
      </c>
      <c r="D592" s="167">
        <v>802</v>
      </c>
    </row>
    <row r="593" spans="2:4" x14ac:dyDescent="0.35">
      <c r="B593" s="95" t="s">
        <v>6510</v>
      </c>
      <c r="C593" s="142">
        <v>26.058631921824105</v>
      </c>
      <c r="D593" s="167">
        <v>808</v>
      </c>
    </row>
    <row r="594" spans="2:4" x14ac:dyDescent="0.35">
      <c r="B594" s="95" t="s">
        <v>6515</v>
      </c>
      <c r="C594" s="142">
        <v>26.058631921824105</v>
      </c>
      <c r="D594" s="167">
        <v>809</v>
      </c>
    </row>
    <row r="595" spans="2:4" x14ac:dyDescent="0.35">
      <c r="B595" s="95" t="s">
        <v>6516</v>
      </c>
      <c r="C595" s="142">
        <v>26.058631921824105</v>
      </c>
      <c r="D595" s="167">
        <v>810</v>
      </c>
    </row>
    <row r="596" spans="2:4" x14ac:dyDescent="0.35">
      <c r="B596" s="95" t="s">
        <v>6500</v>
      </c>
      <c r="C596" s="142">
        <v>23.589743589743591</v>
      </c>
      <c r="D596" s="167">
        <v>838</v>
      </c>
    </row>
    <row r="597" spans="2:4" x14ac:dyDescent="0.35">
      <c r="B597" s="95" t="s">
        <v>6503</v>
      </c>
      <c r="C597" s="142">
        <v>23.589743589743591</v>
      </c>
      <c r="D597" s="167">
        <v>839</v>
      </c>
    </row>
    <row r="598" spans="2:4" x14ac:dyDescent="0.35">
      <c r="B598" s="95" t="s">
        <v>1095</v>
      </c>
      <c r="C598" s="142">
        <v>26.058631921824105</v>
      </c>
      <c r="D598" s="167">
        <v>803</v>
      </c>
    </row>
    <row r="599" spans="2:4" x14ac:dyDescent="0.35">
      <c r="B599" s="95" t="s">
        <v>6511</v>
      </c>
      <c r="C599" s="142">
        <v>26.058631921824105</v>
      </c>
      <c r="D599" s="167">
        <v>811</v>
      </c>
    </row>
    <row r="600" spans="2:4" x14ac:dyDescent="0.35">
      <c r="B600" s="95" t="s">
        <v>6517</v>
      </c>
      <c r="C600" s="142">
        <v>26.058631921824105</v>
      </c>
      <c r="D600" s="167">
        <v>812</v>
      </c>
    </row>
    <row r="601" spans="2:4" x14ac:dyDescent="0.35">
      <c r="B601" s="95" t="s">
        <v>6518</v>
      </c>
      <c r="C601" s="142">
        <v>26.058631921824105</v>
      </c>
      <c r="D601" s="167">
        <v>813</v>
      </c>
    </row>
    <row r="602" spans="2:4" x14ac:dyDescent="0.35">
      <c r="B602" s="95" t="s">
        <v>1353</v>
      </c>
      <c r="C602" s="142">
        <v>33.644859813084111</v>
      </c>
      <c r="D602" s="167">
        <v>814</v>
      </c>
    </row>
    <row r="603" spans="2:4" x14ac:dyDescent="0.35">
      <c r="B603" s="95" t="s">
        <v>1857</v>
      </c>
      <c r="C603" s="142">
        <v>36.548223350253807</v>
      </c>
      <c r="D603" s="167">
        <v>815</v>
      </c>
    </row>
    <row r="604" spans="2:4" x14ac:dyDescent="0.35">
      <c r="B604" s="95" t="s">
        <v>1860</v>
      </c>
      <c r="C604" s="142">
        <v>37.551020408163268</v>
      </c>
      <c r="D604" s="167">
        <v>816</v>
      </c>
    </row>
    <row r="605" spans="2:4" x14ac:dyDescent="0.35">
      <c r="B605" s="95" t="s">
        <v>1856</v>
      </c>
      <c r="C605" s="142">
        <v>33.644859813084111</v>
      </c>
      <c r="D605" s="167">
        <v>817</v>
      </c>
    </row>
    <row r="606" spans="2:4" x14ac:dyDescent="0.35">
      <c r="B606" s="95" t="s">
        <v>1615</v>
      </c>
      <c r="C606" s="142">
        <v>35.036496350364963</v>
      </c>
      <c r="D606" s="167">
        <v>820</v>
      </c>
    </row>
    <row r="607" spans="2:4" x14ac:dyDescent="0.35">
      <c r="B607" s="95" t="s">
        <v>1866</v>
      </c>
      <c r="C607" s="142">
        <v>36.548223350253807</v>
      </c>
      <c r="D607" s="167">
        <v>823</v>
      </c>
    </row>
    <row r="608" spans="2:4" x14ac:dyDescent="0.35">
      <c r="B608" s="95" t="s">
        <v>1779</v>
      </c>
      <c r="C608" s="142">
        <v>37.551020408163268</v>
      </c>
      <c r="D608" s="167">
        <v>826</v>
      </c>
    </row>
    <row r="609" spans="2:4" x14ac:dyDescent="0.35">
      <c r="B609" s="95" t="s">
        <v>1870</v>
      </c>
      <c r="C609" s="142">
        <v>39.716312056737586</v>
      </c>
      <c r="D609" s="167">
        <v>829</v>
      </c>
    </row>
    <row r="610" spans="2:4" x14ac:dyDescent="0.35">
      <c r="B610" s="95" t="s">
        <v>1872</v>
      </c>
      <c r="C610" s="142">
        <v>41.25</v>
      </c>
      <c r="D610" s="167">
        <v>832</v>
      </c>
    </row>
    <row r="611" spans="2:4" x14ac:dyDescent="0.35">
      <c r="B611" s="95" t="s">
        <v>1892</v>
      </c>
      <c r="C611" s="142">
        <v>41.498559077809801</v>
      </c>
      <c r="D611" s="167">
        <v>835</v>
      </c>
    </row>
    <row r="612" spans="2:4" x14ac:dyDescent="0.35">
      <c r="B612" s="95" t="s">
        <v>1047</v>
      </c>
      <c r="C612" s="142">
        <v>23.589743589743591</v>
      </c>
      <c r="D612" s="167">
        <v>836</v>
      </c>
    </row>
    <row r="613" spans="2:4" x14ac:dyDescent="0.35">
      <c r="B613" s="95" t="s">
        <v>3453</v>
      </c>
      <c r="C613" s="142">
        <v>34.090909090909093</v>
      </c>
      <c r="D613" s="167">
        <v>840</v>
      </c>
    </row>
    <row r="614" spans="2:4" x14ac:dyDescent="0.35">
      <c r="B614" s="95" t="s">
        <v>3456</v>
      </c>
      <c r="C614" s="142">
        <v>42.452830188679243</v>
      </c>
      <c r="D614" s="167">
        <v>841</v>
      </c>
    </row>
    <row r="615" spans="2:4" x14ac:dyDescent="0.35">
      <c r="B615" s="95" t="s">
        <v>3457</v>
      </c>
      <c r="C615" s="142">
        <v>43.893129770992367</v>
      </c>
      <c r="D615" s="167">
        <v>842</v>
      </c>
    </row>
    <row r="616" spans="2:4" x14ac:dyDescent="0.35">
      <c r="B616" s="95" t="s">
        <v>1876</v>
      </c>
      <c r="C616" s="142">
        <v>33.644859813084111</v>
      </c>
      <c r="D616" s="167">
        <v>843</v>
      </c>
    </row>
    <row r="617" spans="2:4" x14ac:dyDescent="0.35">
      <c r="B617" s="95" t="s">
        <v>1879</v>
      </c>
      <c r="C617" s="142">
        <v>36.363636363636367</v>
      </c>
      <c r="D617" s="167">
        <v>844</v>
      </c>
    </row>
    <row r="618" spans="2:4" x14ac:dyDescent="0.35">
      <c r="B618" s="95" t="s">
        <v>1881</v>
      </c>
      <c r="C618" s="142">
        <v>37.735849056603776</v>
      </c>
      <c r="D618" s="167">
        <v>845</v>
      </c>
    </row>
    <row r="619" spans="2:4" x14ac:dyDescent="0.35">
      <c r="B619" s="95" t="s">
        <v>1883</v>
      </c>
      <c r="C619" s="142">
        <v>37.735849056603776</v>
      </c>
      <c r="D619" s="167">
        <v>846</v>
      </c>
    </row>
    <row r="620" spans="2:4" x14ac:dyDescent="0.35">
      <c r="B620" s="95" t="s">
        <v>1067</v>
      </c>
      <c r="C620" s="142">
        <v>27.777777777777779</v>
      </c>
      <c r="D620" s="167">
        <v>847</v>
      </c>
    </row>
    <row r="621" spans="2:4" x14ac:dyDescent="0.35">
      <c r="B621" s="95" t="s">
        <v>6536</v>
      </c>
      <c r="C621" s="142">
        <v>27.777777777777779</v>
      </c>
      <c r="D621" s="167">
        <v>848</v>
      </c>
    </row>
    <row r="622" spans="2:4" x14ac:dyDescent="0.35">
      <c r="B622" s="95" t="s">
        <v>6539</v>
      </c>
      <c r="C622" s="142">
        <v>27.777777777777779</v>
      </c>
      <c r="D622" s="167">
        <v>849</v>
      </c>
    </row>
    <row r="623" spans="2:4" x14ac:dyDescent="0.35">
      <c r="B623" s="95" t="s">
        <v>1071</v>
      </c>
      <c r="C623" s="142">
        <v>26.470588235294116</v>
      </c>
      <c r="D623" s="167">
        <v>850</v>
      </c>
    </row>
    <row r="624" spans="2:4" x14ac:dyDescent="0.35">
      <c r="B624" s="95" t="s">
        <v>1898</v>
      </c>
      <c r="C624" s="142">
        <v>41.498559077809801</v>
      </c>
      <c r="D624" s="167">
        <v>851</v>
      </c>
    </row>
    <row r="625" spans="2:4" x14ac:dyDescent="0.35">
      <c r="B625" s="95" t="s">
        <v>1901</v>
      </c>
      <c r="C625" s="142">
        <v>41.498559077809801</v>
      </c>
      <c r="D625" s="167">
        <v>852</v>
      </c>
    </row>
    <row r="626" spans="2:4" x14ac:dyDescent="0.35">
      <c r="B626" s="95" t="s">
        <v>1904</v>
      </c>
      <c r="C626" s="142">
        <v>41.53846153846154</v>
      </c>
      <c r="D626" s="167">
        <v>854</v>
      </c>
    </row>
    <row r="627" spans="2:4" x14ac:dyDescent="0.35">
      <c r="B627" s="95" t="s">
        <v>1906</v>
      </c>
      <c r="C627" s="142">
        <v>41.6</v>
      </c>
      <c r="D627" s="167">
        <v>856</v>
      </c>
    </row>
    <row r="628" spans="2:4" x14ac:dyDescent="0.35">
      <c r="B628" s="95" t="s">
        <v>984</v>
      </c>
      <c r="C628" s="142">
        <v>27.692307692307693</v>
      </c>
      <c r="D628" s="167">
        <v>858</v>
      </c>
    </row>
    <row r="629" spans="2:4" x14ac:dyDescent="0.35">
      <c r="B629" s="460" t="s">
        <v>913</v>
      </c>
      <c r="C629" s="142">
        <v>41.53846153846154</v>
      </c>
      <c r="D629" s="167">
        <v>861</v>
      </c>
    </row>
    <row r="630" spans="2:4" x14ac:dyDescent="0.35">
      <c r="B630" s="95" t="s">
        <v>1034</v>
      </c>
      <c r="C630" s="142">
        <v>22.222222222222221</v>
      </c>
      <c r="D630" s="167">
        <v>864</v>
      </c>
    </row>
    <row r="631" spans="2:4" x14ac:dyDescent="0.35">
      <c r="B631" s="95" t="s">
        <v>6554</v>
      </c>
      <c r="C631" s="142">
        <v>22.222222222222221</v>
      </c>
      <c r="D631" s="167">
        <v>865</v>
      </c>
    </row>
    <row r="632" spans="2:4" x14ac:dyDescent="0.35">
      <c r="B632" s="95" t="s">
        <v>6834</v>
      </c>
      <c r="C632" s="142">
        <v>46.153846153846153</v>
      </c>
      <c r="D632" s="167">
        <v>866</v>
      </c>
    </row>
    <row r="633" spans="2:4" x14ac:dyDescent="0.35">
      <c r="B633" s="95" t="s">
        <v>6835</v>
      </c>
      <c r="C633" s="142">
        <v>22.222222222222221</v>
      </c>
      <c r="D633" s="167">
        <v>867</v>
      </c>
    </row>
    <row r="634" spans="2:4" x14ac:dyDescent="0.35">
      <c r="B634" s="95" t="s">
        <v>6836</v>
      </c>
      <c r="C634" s="142">
        <v>22.222222222222221</v>
      </c>
      <c r="D634" s="167">
        <v>868</v>
      </c>
    </row>
    <row r="635" spans="2:4" x14ac:dyDescent="0.35">
      <c r="B635" s="95" t="s">
        <v>6840</v>
      </c>
      <c r="C635" s="142">
        <v>22.222222222222221</v>
      </c>
      <c r="D635" s="167">
        <v>869</v>
      </c>
    </row>
    <row r="636" spans="2:4" x14ac:dyDescent="0.35">
      <c r="B636" s="95" t="s">
        <v>6841</v>
      </c>
      <c r="C636" s="142">
        <v>22.222222222222221</v>
      </c>
      <c r="D636" s="167">
        <v>871</v>
      </c>
    </row>
    <row r="637" spans="2:4" x14ac:dyDescent="0.35">
      <c r="B637" s="95" t="s">
        <v>6888</v>
      </c>
      <c r="C637" s="142">
        <v>27.748691099476439</v>
      </c>
      <c r="D637" s="167">
        <v>567</v>
      </c>
    </row>
    <row r="638" spans="2:4" x14ac:dyDescent="0.35">
      <c r="B638" s="95" t="s">
        <v>3475</v>
      </c>
      <c r="C638" s="142">
        <v>41.498559077809801</v>
      </c>
      <c r="D638" s="167">
        <v>872</v>
      </c>
    </row>
    <row r="639" spans="2:4" x14ac:dyDescent="0.35">
      <c r="B639" s="95" t="s">
        <v>3476</v>
      </c>
      <c r="C639" s="142">
        <v>41.53846153846154</v>
      </c>
      <c r="D639" s="167">
        <v>873</v>
      </c>
    </row>
    <row r="640" spans="2:4" x14ac:dyDescent="0.35">
      <c r="B640" s="95" t="s">
        <v>3477</v>
      </c>
      <c r="C640" s="142">
        <v>41.6</v>
      </c>
      <c r="D640" s="167">
        <v>874</v>
      </c>
    </row>
    <row r="641" spans="2:4" x14ac:dyDescent="0.35">
      <c r="B641" s="95" t="s">
        <v>1908</v>
      </c>
      <c r="C641" s="142">
        <v>41.498559077809801</v>
      </c>
      <c r="D641" s="167">
        <v>875</v>
      </c>
    </row>
    <row r="642" spans="2:4" x14ac:dyDescent="0.35">
      <c r="B642" s="95" t="s">
        <v>1911</v>
      </c>
      <c r="C642" s="142">
        <v>41.53846153846154</v>
      </c>
      <c r="D642" s="167">
        <v>876</v>
      </c>
    </row>
    <row r="643" spans="2:4" x14ac:dyDescent="0.35">
      <c r="B643" s="95" t="s">
        <v>1035</v>
      </c>
      <c r="C643" s="142">
        <v>41.666666666666664</v>
      </c>
      <c r="D643" s="167">
        <v>877</v>
      </c>
    </row>
    <row r="644" spans="2:4" x14ac:dyDescent="0.35">
      <c r="B644" s="95" t="s">
        <v>1063</v>
      </c>
      <c r="C644" s="142">
        <v>24</v>
      </c>
      <c r="D644" s="167">
        <v>878</v>
      </c>
    </row>
    <row r="645" spans="2:4" x14ac:dyDescent="0.35">
      <c r="B645" s="95" t="s">
        <v>6384</v>
      </c>
      <c r="C645" s="142">
        <v>24.365482233502537</v>
      </c>
      <c r="D645" s="167">
        <v>881</v>
      </c>
    </row>
    <row r="646" spans="2:4" x14ac:dyDescent="0.35">
      <c r="B646" s="95" t="s">
        <v>1030</v>
      </c>
      <c r="C646" s="142">
        <v>22.429906542056074</v>
      </c>
      <c r="D646" s="167">
        <v>882</v>
      </c>
    </row>
    <row r="647" spans="2:4" x14ac:dyDescent="0.35">
      <c r="B647" s="95" t="s">
        <v>1955</v>
      </c>
      <c r="C647" s="142">
        <v>24.365482233502537</v>
      </c>
      <c r="D647" s="167">
        <v>884</v>
      </c>
    </row>
    <row r="648" spans="2:4" x14ac:dyDescent="0.35">
      <c r="B648" s="95" t="s">
        <v>6838</v>
      </c>
      <c r="C648" s="142">
        <v>24.365482233502537</v>
      </c>
      <c r="D648" s="167">
        <v>886</v>
      </c>
    </row>
    <row r="649" spans="2:4" x14ac:dyDescent="0.35">
      <c r="B649" s="95" t="s">
        <v>1131</v>
      </c>
      <c r="C649" s="142">
        <v>19.642857142857142</v>
      </c>
      <c r="D649" s="167">
        <v>888</v>
      </c>
    </row>
    <row r="650" spans="2:4" x14ac:dyDescent="0.35">
      <c r="B650" s="95" t="s">
        <v>6461</v>
      </c>
      <c r="C650" s="142">
        <v>35.036496350364963</v>
      </c>
      <c r="D650" s="167">
        <v>890</v>
      </c>
    </row>
    <row r="651" spans="2:4" x14ac:dyDescent="0.35">
      <c r="B651" s="95" t="s">
        <v>6339</v>
      </c>
      <c r="C651" s="142">
        <v>41.498559077809801</v>
      </c>
      <c r="D651" s="167">
        <v>893</v>
      </c>
    </row>
    <row r="652" spans="2:4" x14ac:dyDescent="0.35">
      <c r="B652" s="95" t="s">
        <v>1026</v>
      </c>
      <c r="C652" s="142">
        <v>26.470588235294116</v>
      </c>
      <c r="D652" s="167">
        <v>894</v>
      </c>
    </row>
    <row r="653" spans="2:4" x14ac:dyDescent="0.35">
      <c r="B653" s="95" t="s">
        <v>917</v>
      </c>
      <c r="C653" s="142">
        <v>26.470588235294116</v>
      </c>
      <c r="D653" s="167">
        <v>895</v>
      </c>
    </row>
    <row r="654" spans="2:4" x14ac:dyDescent="0.35">
      <c r="B654" s="95" t="s">
        <v>6381</v>
      </c>
      <c r="C654" s="142">
        <v>33.823529411764703</v>
      </c>
      <c r="D654" s="167">
        <v>898</v>
      </c>
    </row>
    <row r="655" spans="2:4" x14ac:dyDescent="0.35">
      <c r="B655" s="95" t="s">
        <v>1920</v>
      </c>
      <c r="C655" s="142">
        <v>33.644859813084111</v>
      </c>
      <c r="D655" s="167">
        <v>899</v>
      </c>
    </row>
    <row r="656" spans="2:4" x14ac:dyDescent="0.35">
      <c r="B656" s="95" t="s">
        <v>1924</v>
      </c>
      <c r="C656" s="142">
        <v>35.036496350364963</v>
      </c>
      <c r="D656" s="167">
        <v>900</v>
      </c>
    </row>
    <row r="657" spans="2:4" x14ac:dyDescent="0.35">
      <c r="B657" s="95" t="s">
        <v>6837</v>
      </c>
      <c r="C657" s="142">
        <v>35.036496350364963</v>
      </c>
      <c r="D657" s="167">
        <v>892</v>
      </c>
    </row>
    <row r="658" spans="2:4" x14ac:dyDescent="0.35">
      <c r="B658" s="95" t="s">
        <v>1927</v>
      </c>
      <c r="C658" s="142">
        <v>6.666666666666667</v>
      </c>
      <c r="D658" s="167">
        <v>901</v>
      </c>
    </row>
    <row r="659" spans="2:4" x14ac:dyDescent="0.35">
      <c r="B659" s="95" t="s">
        <v>1923</v>
      </c>
      <c r="C659" s="142">
        <v>22.222222222222221</v>
      </c>
      <c r="D659" s="167">
        <v>903</v>
      </c>
    </row>
    <row r="660" spans="2:4" x14ac:dyDescent="0.35">
      <c r="B660" s="95" t="s">
        <v>1931</v>
      </c>
      <c r="C660" s="142">
        <v>33.644859813084111</v>
      </c>
      <c r="D660" s="167">
        <v>905</v>
      </c>
    </row>
    <row r="661" spans="2:4" x14ac:dyDescent="0.35">
      <c r="B661" s="95" t="s">
        <v>1926</v>
      </c>
      <c r="C661" s="142">
        <v>35.036496350364963</v>
      </c>
      <c r="D661" s="167">
        <v>907</v>
      </c>
    </row>
    <row r="662" spans="2:4" x14ac:dyDescent="0.35">
      <c r="B662" s="95" t="s">
        <v>1935</v>
      </c>
      <c r="C662" s="142">
        <v>36.363636363636367</v>
      </c>
      <c r="D662" s="167">
        <v>909</v>
      </c>
    </row>
    <row r="663" spans="2:4" x14ac:dyDescent="0.35">
      <c r="B663" s="95" t="s">
        <v>1937</v>
      </c>
      <c r="C663" s="142">
        <v>36.548223350253807</v>
      </c>
      <c r="D663" s="167">
        <v>911</v>
      </c>
    </row>
    <row r="664" spans="2:4" x14ac:dyDescent="0.35">
      <c r="B664" s="95" t="s">
        <v>1939</v>
      </c>
      <c r="C664" s="142">
        <v>37.333333333333336</v>
      </c>
      <c r="D664" s="167">
        <v>913</v>
      </c>
    </row>
    <row r="665" spans="2:4" x14ac:dyDescent="0.35">
      <c r="B665" s="95" t="s">
        <v>1120</v>
      </c>
      <c r="C665" s="142">
        <v>38.095238095238095</v>
      </c>
      <c r="D665" s="167">
        <v>915</v>
      </c>
    </row>
    <row r="666" spans="2:4" x14ac:dyDescent="0.35">
      <c r="B666" s="95" t="s">
        <v>1942</v>
      </c>
      <c r="C666" s="142">
        <v>39.705882352941174</v>
      </c>
      <c r="D666" s="167">
        <v>917</v>
      </c>
    </row>
    <row r="667" spans="2:4" x14ac:dyDescent="0.35">
      <c r="B667" s="95" t="s">
        <v>5349</v>
      </c>
      <c r="C667" s="142">
        <v>33.644859813084111</v>
      </c>
      <c r="D667" s="167">
        <v>919</v>
      </c>
    </row>
    <row r="668" spans="2:4" x14ac:dyDescent="0.35">
      <c r="B668" s="95" t="s">
        <v>5350</v>
      </c>
      <c r="C668" s="142">
        <v>28.571428571428573</v>
      </c>
      <c r="D668" s="167">
        <v>921</v>
      </c>
    </row>
    <row r="669" spans="2:4" x14ac:dyDescent="0.35">
      <c r="B669" s="95" t="s">
        <v>7278</v>
      </c>
      <c r="C669" s="142">
        <v>33.644859813084111</v>
      </c>
      <c r="D669" s="167">
        <v>920</v>
      </c>
    </row>
    <row r="670" spans="2:4" x14ac:dyDescent="0.35">
      <c r="B670" s="95" t="s">
        <v>5348</v>
      </c>
      <c r="C670" s="142">
        <v>20.987654320987655</v>
      </c>
      <c r="D670" s="167">
        <v>922</v>
      </c>
    </row>
    <row r="671" spans="2:4" x14ac:dyDescent="0.35">
      <c r="B671" s="95" t="s">
        <v>6466</v>
      </c>
      <c r="C671" s="142">
        <v>22.093023255813954</v>
      </c>
      <c r="D671" s="167">
        <v>923</v>
      </c>
    </row>
    <row r="672" spans="2:4" x14ac:dyDescent="0.35">
      <c r="B672" s="95" t="s">
        <v>5347</v>
      </c>
      <c r="C672" s="142">
        <v>22.047244094488189</v>
      </c>
      <c r="D672" s="167">
        <v>924</v>
      </c>
    </row>
    <row r="673" spans="2:4" x14ac:dyDescent="0.35">
      <c r="B673" s="95" t="s">
        <v>6463</v>
      </c>
      <c r="C673" s="142">
        <v>23.703703703703702</v>
      </c>
      <c r="D673" s="167">
        <v>925</v>
      </c>
    </row>
    <row r="674" spans="2:4" x14ac:dyDescent="0.35">
      <c r="B674" s="95" t="s">
        <v>3451</v>
      </c>
      <c r="C674" s="142">
        <v>36.363636363636367</v>
      </c>
      <c r="D674" s="167">
        <v>926</v>
      </c>
    </row>
    <row r="675" spans="2:4" x14ac:dyDescent="0.35">
      <c r="B675" s="95" t="s">
        <v>3458</v>
      </c>
      <c r="C675" s="142">
        <v>38.095238095238095</v>
      </c>
      <c r="D675" s="167">
        <v>927</v>
      </c>
    </row>
    <row r="676" spans="2:4" x14ac:dyDescent="0.35">
      <c r="B676" s="95" t="s">
        <v>3459</v>
      </c>
      <c r="C676" s="142">
        <v>41.509433962264154</v>
      </c>
      <c r="D676" s="167">
        <v>929</v>
      </c>
    </row>
    <row r="677" spans="2:4" x14ac:dyDescent="0.35">
      <c r="B677" s="95" t="s">
        <v>1944</v>
      </c>
      <c r="C677" s="142">
        <v>22.222222222222221</v>
      </c>
      <c r="D677" s="167">
        <v>930</v>
      </c>
    </row>
    <row r="678" spans="2:4" x14ac:dyDescent="0.35">
      <c r="B678" s="95" t="s">
        <v>1947</v>
      </c>
      <c r="C678" s="142">
        <v>35.036496350364963</v>
      </c>
      <c r="D678" s="167">
        <v>931</v>
      </c>
    </row>
    <row r="679" spans="2:4" x14ac:dyDescent="0.35">
      <c r="B679" s="95" t="s">
        <v>1949</v>
      </c>
      <c r="C679" s="142">
        <v>38.095238095238095</v>
      </c>
      <c r="D679" s="167">
        <v>932</v>
      </c>
    </row>
    <row r="680" spans="2:4" x14ac:dyDescent="0.35">
      <c r="B680" s="95" t="s">
        <v>1964</v>
      </c>
      <c r="C680" s="142">
        <v>36.363636363636367</v>
      </c>
      <c r="D680" s="167">
        <v>933</v>
      </c>
    </row>
    <row r="681" spans="2:4" x14ac:dyDescent="0.35">
      <c r="B681" s="95" t="s">
        <v>1119</v>
      </c>
      <c r="C681" s="142">
        <v>36.548223350253807</v>
      </c>
      <c r="D681" s="167">
        <v>934</v>
      </c>
    </row>
    <row r="682" spans="2:4" x14ac:dyDescent="0.35">
      <c r="B682" s="95" t="s">
        <v>1106</v>
      </c>
      <c r="C682" s="142">
        <v>37.037037037037038</v>
      </c>
      <c r="D682" s="167">
        <v>935</v>
      </c>
    </row>
    <row r="683" spans="2:4" x14ac:dyDescent="0.35">
      <c r="B683" s="95" t="s">
        <v>6533</v>
      </c>
      <c r="C683" s="142">
        <v>37.037037037037038</v>
      </c>
      <c r="D683" s="167">
        <v>938</v>
      </c>
    </row>
  </sheetData>
  <phoneticPr fontId="61" type="noConversion"/>
  <conditionalFormatting sqref="B3">
    <cfRule type="expression" dxfId="3356" priority="18">
      <formula>ISBLANK(B3)</formula>
    </cfRule>
  </conditionalFormatting>
  <conditionalFormatting sqref="B401:B524 B214:B399 B4:B49 B93:B212 B52:B91 B526:B683">
    <cfRule type="expression" dxfId="3355" priority="13">
      <formula>ISBLANK(B4)</formula>
    </cfRule>
  </conditionalFormatting>
  <conditionalFormatting sqref="B213">
    <cfRule type="expression" dxfId="3354" priority="12">
      <formula>ISBLANK(B213)</formula>
    </cfRule>
  </conditionalFormatting>
  <conditionalFormatting sqref="B92">
    <cfRule type="expression" dxfId="3353" priority="11">
      <formula>ISBLANK(B92)</formula>
    </cfRule>
  </conditionalFormatting>
  <conditionalFormatting sqref="B3">
    <cfRule type="duplicateValues" dxfId="3352" priority="17"/>
  </conditionalFormatting>
  <conditionalFormatting sqref="B3">
    <cfRule type="duplicateValues" dxfId="3351" priority="16"/>
  </conditionalFormatting>
  <conditionalFormatting sqref="B3">
    <cfRule type="duplicateValues" dxfId="3350" priority="14"/>
    <cfRule type="duplicateValues" dxfId="3349" priority="15"/>
  </conditionalFormatting>
  <conditionalFormatting sqref="B400">
    <cfRule type="expression" dxfId="3348" priority="10">
      <formula>ISBLANK(B400)</formula>
    </cfRule>
  </conditionalFormatting>
  <conditionalFormatting sqref="B50:B51">
    <cfRule type="expression" dxfId="3347" priority="8">
      <formula>ISBLANK(B50)</formula>
    </cfRule>
  </conditionalFormatting>
  <conditionalFormatting sqref="B525">
    <cfRule type="expression" dxfId="3346" priority="7">
      <formula>ISBLANK(B525)</formula>
    </cfRule>
  </conditionalFormatting>
  <conditionalFormatting sqref="B4:B373 B380:B683">
    <cfRule type="duplicateValues" dxfId="3345" priority="895573"/>
  </conditionalFormatting>
  <conditionalFormatting sqref="B374:B379">
    <cfRule type="duplicateValues" dxfId="3344" priority="895575"/>
  </conditionalFormatting>
  <conditionalFormatting sqref="B4:B683">
    <cfRule type="duplicateValues" dxfId="3343" priority="895576"/>
  </conditionalFormatting>
  <conditionalFormatting sqref="B4:B683">
    <cfRule type="duplicateValues" dxfId="3342" priority="895577"/>
    <cfRule type="duplicateValues" dxfId="3341" priority="895578"/>
  </conditionalFormatting>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29"/>
  <sheetViews>
    <sheetView tabSelected="1" zoomScale="40" zoomScaleNormal="40" workbookViewId="0">
      <pane xSplit="2" ySplit="2" topLeftCell="C227" activePane="bottomRight" state="frozen"/>
      <selection activeCell="E10" sqref="E10"/>
      <selection pane="topRight" activeCell="E10" sqref="E10"/>
      <selection pane="bottomLeft" activeCell="E10" sqref="E10"/>
      <selection pane="bottomRight" activeCell="I241" sqref="I241"/>
    </sheetView>
  </sheetViews>
  <sheetFormatPr defaultRowHeight="14.5" x14ac:dyDescent="0.35"/>
  <cols>
    <col min="1" max="1" width="5.90625" style="140" customWidth="1"/>
    <col min="2" max="2" width="35.54296875" style="142" customWidth="1"/>
    <col min="3" max="4" width="25.6328125" style="142" customWidth="1"/>
    <col min="5" max="5" width="14.81640625" style="142" customWidth="1"/>
    <col min="6" max="6" width="11.90625" style="142" customWidth="1"/>
    <col min="7" max="7" width="24.08984375" style="142" customWidth="1"/>
    <col min="8" max="8" width="37.08984375" style="142" customWidth="1"/>
    <col min="9" max="9" width="19.81640625" style="142" customWidth="1"/>
    <col min="10" max="10" width="17.81640625" style="142" customWidth="1"/>
    <col min="11" max="11" width="23.1796875" style="142" customWidth="1"/>
    <col min="12" max="12" width="62.453125" style="142" customWidth="1"/>
    <col min="13" max="13" width="17.1796875" style="142" customWidth="1"/>
    <col min="14" max="14" width="25.1796875" style="142" customWidth="1"/>
    <col min="15" max="15" width="23.1796875" style="142" customWidth="1"/>
    <col min="16" max="16" width="24.6328125" style="142" customWidth="1"/>
    <col min="17" max="17" width="10" style="142" customWidth="1"/>
    <col min="18" max="18" width="23.1796875" style="142" customWidth="1"/>
    <col min="19" max="19" width="10.81640625" style="142" customWidth="1"/>
    <col min="20" max="20" width="19.08984375" style="142" customWidth="1"/>
    <col min="21" max="21" width="30.36328125" style="142" customWidth="1"/>
    <col min="22" max="22" width="25.81640625" style="142" customWidth="1"/>
    <col min="23" max="23" width="23.453125" style="142" customWidth="1"/>
    <col min="24" max="24" width="31.453125" style="142" customWidth="1"/>
    <col min="25" max="25" width="17.36328125" style="142" customWidth="1"/>
    <col min="26" max="16384" width="8.7265625" style="142"/>
  </cols>
  <sheetData>
    <row r="1" spans="1:34" s="137" customFormat="1" ht="20" customHeight="1" x14ac:dyDescent="0.35">
      <c r="A1" s="475" t="s">
        <v>2766</v>
      </c>
      <c r="B1" s="477"/>
      <c r="C1" s="136"/>
      <c r="D1" s="136"/>
      <c r="E1" s="136"/>
      <c r="F1" s="478" t="s">
        <v>3287</v>
      </c>
      <c r="G1" s="477"/>
      <c r="H1" s="136"/>
      <c r="I1" s="136"/>
      <c r="J1" s="136"/>
      <c r="K1" s="136"/>
      <c r="L1" s="136"/>
      <c r="M1" s="136"/>
      <c r="N1" s="136"/>
      <c r="O1" s="136"/>
      <c r="P1" s="136"/>
      <c r="Q1" s="136"/>
      <c r="R1" s="136"/>
      <c r="S1" s="136"/>
      <c r="T1" s="136"/>
      <c r="U1" s="136"/>
      <c r="V1" s="136"/>
      <c r="W1" s="136"/>
      <c r="X1" s="136"/>
      <c r="Y1" s="136"/>
    </row>
    <row r="2" spans="1:34" s="139" customFormat="1" ht="14.4" customHeight="1" x14ac:dyDescent="0.35">
      <c r="A2" s="138" t="s">
        <v>2756</v>
      </c>
      <c r="B2" s="188" t="s">
        <v>2765</v>
      </c>
      <c r="C2" s="139" t="s">
        <v>2709</v>
      </c>
      <c r="D2" s="139" t="s">
        <v>2680</v>
      </c>
      <c r="E2" s="139" t="s">
        <v>2710</v>
      </c>
      <c r="F2" s="139" t="s">
        <v>2711</v>
      </c>
      <c r="G2" s="139" t="s">
        <v>2712</v>
      </c>
      <c r="H2" s="139" t="s">
        <v>2682</v>
      </c>
      <c r="I2" s="139" t="s">
        <v>2882</v>
      </c>
      <c r="J2" s="139" t="s">
        <v>2883</v>
      </c>
      <c r="K2" s="139" t="s">
        <v>2891</v>
      </c>
      <c r="L2" s="139" t="s">
        <v>2880</v>
      </c>
      <c r="M2" s="139" t="s">
        <v>2713</v>
      </c>
      <c r="N2" s="139" t="s">
        <v>2714</v>
      </c>
      <c r="O2" s="139" t="s">
        <v>2884</v>
      </c>
      <c r="P2" s="139" t="s">
        <v>2885</v>
      </c>
      <c r="Q2" s="139" t="s">
        <v>2881</v>
      </c>
      <c r="R2" s="139" t="s">
        <v>2886</v>
      </c>
      <c r="S2" s="139" t="s">
        <v>2887</v>
      </c>
      <c r="T2" s="139" t="s">
        <v>2888</v>
      </c>
      <c r="U2" s="139" t="s">
        <v>2889</v>
      </c>
      <c r="V2" s="139" t="s">
        <v>2890</v>
      </c>
      <c r="W2" s="139" t="s">
        <v>2717</v>
      </c>
      <c r="X2" s="139" t="s">
        <v>2715</v>
      </c>
      <c r="Y2" s="139" t="s">
        <v>2716</v>
      </c>
    </row>
    <row r="3" spans="1:34" x14ac:dyDescent="0.35">
      <c r="A3" s="141">
        <v>1</v>
      </c>
      <c r="B3" s="39" t="s">
        <v>850</v>
      </c>
      <c r="C3" s="141" t="s">
        <v>851</v>
      </c>
      <c r="D3" s="141" t="s">
        <v>850</v>
      </c>
      <c r="E3" s="141"/>
      <c r="F3" s="141">
        <v>1</v>
      </c>
      <c r="G3" s="141" t="s">
        <v>852</v>
      </c>
      <c r="H3" s="141" t="s">
        <v>853</v>
      </c>
      <c r="I3" s="141"/>
      <c r="J3" s="141"/>
      <c r="K3" s="141"/>
      <c r="L3" s="252" t="s">
        <v>854</v>
      </c>
      <c r="M3" s="141">
        <v>1100</v>
      </c>
      <c r="N3" s="141">
        <v>55</v>
      </c>
      <c r="O3" s="141"/>
      <c r="P3" s="141" t="s">
        <v>855</v>
      </c>
      <c r="Q3" s="141"/>
      <c r="R3" s="141"/>
      <c r="S3" s="141"/>
      <c r="T3" s="141"/>
      <c r="U3" s="141"/>
      <c r="V3" s="146"/>
      <c r="W3" s="141"/>
      <c r="X3" s="141"/>
      <c r="Y3" s="141"/>
      <c r="AB3" s="142">
        <f>Table3072[[#This Row],[researchPower]]/2</f>
        <v>27.5</v>
      </c>
      <c r="AD3" s="142">
        <f>IF(Table3072[[#This Row],[researchPower]] &lt;100, Table3072[[#This Row],[researchPower]]*2,Table3072[[#This Row],[researchPower]])</f>
        <v>110</v>
      </c>
      <c r="AG3" s="95" t="s">
        <v>850</v>
      </c>
      <c r="AH3" s="142">
        <f>Table3072[[#This Row],[researchPoints]]/Table3072[[#This Row],[researchPower]]</f>
        <v>20</v>
      </c>
    </row>
    <row r="4" spans="1:34" x14ac:dyDescent="0.35">
      <c r="A4" s="141">
        <v>2</v>
      </c>
      <c r="B4" s="39"/>
      <c r="C4" s="141"/>
      <c r="D4" s="141"/>
      <c r="E4" s="141"/>
      <c r="F4" s="141"/>
      <c r="G4" s="141"/>
      <c r="H4" s="141"/>
      <c r="I4" s="141"/>
      <c r="J4" s="141"/>
      <c r="K4" s="141"/>
      <c r="L4" s="141"/>
      <c r="M4" s="141"/>
      <c r="N4" s="141"/>
      <c r="O4" s="141"/>
      <c r="P4" s="141" t="s">
        <v>631</v>
      </c>
      <c r="Q4" s="141"/>
      <c r="R4" s="141"/>
      <c r="S4" s="141"/>
      <c r="T4" s="141"/>
      <c r="U4" s="141"/>
      <c r="V4" s="146"/>
      <c r="W4" s="141" t="s">
        <v>855</v>
      </c>
      <c r="X4" s="141"/>
      <c r="Y4" s="141"/>
      <c r="AB4" s="142">
        <f>Table3072[[#This Row],[researchPower]]/2</f>
        <v>0</v>
      </c>
      <c r="AD4" s="142">
        <f>IF(Table3072[[#This Row],[researchPower]] &lt;100, Table3072[[#This Row],[researchPower]]*2,Table3072[[#This Row],[researchPower]])</f>
        <v>0</v>
      </c>
      <c r="AG4" s="95"/>
      <c r="AH4" s="142" t="e">
        <f>Table3072[[#This Row],[researchPoints]]/Table3072[[#This Row],[researchPower]]</f>
        <v>#DIV/0!</v>
      </c>
    </row>
    <row r="5" spans="1:34" x14ac:dyDescent="0.35">
      <c r="A5" s="141">
        <v>3</v>
      </c>
      <c r="B5" s="39" t="s">
        <v>5357</v>
      </c>
      <c r="C5" s="141" t="s">
        <v>851</v>
      </c>
      <c r="D5" s="141" t="s">
        <v>5357</v>
      </c>
      <c r="E5" s="141"/>
      <c r="F5" s="141"/>
      <c r="G5" s="141" t="s">
        <v>5358</v>
      </c>
      <c r="H5" s="141" t="s">
        <v>5359</v>
      </c>
      <c r="I5" s="141"/>
      <c r="J5" s="141"/>
      <c r="K5" s="141"/>
      <c r="L5" s="261" t="s">
        <v>5365</v>
      </c>
      <c r="M5" s="141">
        <v>5000</v>
      </c>
      <c r="N5" s="141">
        <v>250</v>
      </c>
      <c r="O5" s="141"/>
      <c r="P5" s="141" t="s">
        <v>855</v>
      </c>
      <c r="Q5" s="141" t="s">
        <v>2879</v>
      </c>
      <c r="R5" s="141" t="s">
        <v>5360</v>
      </c>
      <c r="S5" s="141"/>
      <c r="T5" s="141"/>
      <c r="U5" s="141" t="s">
        <v>5361</v>
      </c>
      <c r="V5" s="146">
        <v>20</v>
      </c>
      <c r="W5" s="141"/>
      <c r="X5" s="141"/>
      <c r="Y5" s="141"/>
      <c r="AB5" s="142">
        <f>Table3072[[#This Row],[researchPower]]/2</f>
        <v>125</v>
      </c>
      <c r="AD5" s="142">
        <f>IF(Table3072[[#This Row],[researchPower]] &lt;100, Table3072[[#This Row],[researchPower]]*2,Table3072[[#This Row],[researchPower]])</f>
        <v>250</v>
      </c>
      <c r="AG5" s="95" t="s">
        <v>5357</v>
      </c>
      <c r="AH5" s="142">
        <f>Table3072[[#This Row],[researchPoints]]/Table3072[[#This Row],[researchPower]]</f>
        <v>20</v>
      </c>
    </row>
    <row r="6" spans="1:34" x14ac:dyDescent="0.35">
      <c r="A6" s="141">
        <v>4</v>
      </c>
      <c r="B6" s="39"/>
      <c r="C6" s="141"/>
      <c r="D6" s="141"/>
      <c r="E6" s="141"/>
      <c r="F6" s="141"/>
      <c r="G6" s="141"/>
      <c r="H6" s="141"/>
      <c r="I6" s="141"/>
      <c r="J6" s="141"/>
      <c r="K6" s="141"/>
      <c r="L6" s="141"/>
      <c r="M6" s="141"/>
      <c r="N6" s="141"/>
      <c r="O6" s="141"/>
      <c r="P6" s="141"/>
      <c r="Q6" s="141" t="s">
        <v>2879</v>
      </c>
      <c r="R6" s="141" t="s">
        <v>5360</v>
      </c>
      <c r="S6" s="141"/>
      <c r="T6" s="141"/>
      <c r="U6" s="141" t="s">
        <v>5362</v>
      </c>
      <c r="V6" s="146">
        <v>50</v>
      </c>
      <c r="W6" s="141"/>
      <c r="X6" s="141"/>
      <c r="Y6" s="141"/>
      <c r="AB6" s="142">
        <f>Table3072[[#This Row],[researchPower]]/2</f>
        <v>0</v>
      </c>
      <c r="AD6" s="142">
        <f>IF(Table3072[[#This Row],[researchPower]] &lt;100, Table3072[[#This Row],[researchPower]]*2,Table3072[[#This Row],[researchPower]])</f>
        <v>0</v>
      </c>
      <c r="AG6" s="95"/>
      <c r="AH6" s="142" t="e">
        <f>Table3072[[#This Row],[researchPoints]]/Table3072[[#This Row],[researchPower]]</f>
        <v>#DIV/0!</v>
      </c>
    </row>
    <row r="7" spans="1:34" x14ac:dyDescent="0.35">
      <c r="A7" s="141">
        <v>5</v>
      </c>
      <c r="B7" s="39"/>
      <c r="C7" s="141"/>
      <c r="D7" s="141"/>
      <c r="E7" s="141"/>
      <c r="F7" s="141"/>
      <c r="G7" s="141"/>
      <c r="H7" s="141"/>
      <c r="I7" s="141"/>
      <c r="J7" s="141"/>
      <c r="K7" s="141"/>
      <c r="L7" s="141"/>
      <c r="M7" s="141"/>
      <c r="N7" s="141"/>
      <c r="O7" s="141"/>
      <c r="P7" s="141"/>
      <c r="Q7" s="141" t="s">
        <v>2879</v>
      </c>
      <c r="R7" s="141" t="s">
        <v>5360</v>
      </c>
      <c r="S7" s="141" t="s">
        <v>5363</v>
      </c>
      <c r="T7" s="141" t="s">
        <v>855</v>
      </c>
      <c r="U7" s="141" t="s">
        <v>5364</v>
      </c>
      <c r="V7" s="146">
        <v>-10</v>
      </c>
      <c r="W7" s="141"/>
      <c r="X7" s="141"/>
      <c r="Y7" s="141"/>
      <c r="AB7" s="142">
        <f>Table3072[[#This Row],[researchPower]]/2</f>
        <v>0</v>
      </c>
      <c r="AD7" s="142">
        <f>IF(Table3072[[#This Row],[researchPower]] &lt;100, Table3072[[#This Row],[researchPower]]*2,Table3072[[#This Row],[researchPower]])</f>
        <v>0</v>
      </c>
      <c r="AG7" s="95"/>
      <c r="AH7" s="142" t="e">
        <f>Table3072[[#This Row],[researchPoints]]/Table3072[[#This Row],[researchPower]]</f>
        <v>#DIV/0!</v>
      </c>
    </row>
    <row r="8" spans="1:34" x14ac:dyDescent="0.35">
      <c r="A8" s="141">
        <v>6</v>
      </c>
      <c r="B8" s="39"/>
      <c r="C8" s="141"/>
      <c r="D8" s="141"/>
      <c r="E8" s="141"/>
      <c r="F8" s="141"/>
      <c r="G8" s="141"/>
      <c r="H8" s="141"/>
      <c r="I8" s="141"/>
      <c r="J8" s="141"/>
      <c r="K8" s="141"/>
      <c r="L8" s="141"/>
      <c r="M8" s="141"/>
      <c r="N8" s="141"/>
      <c r="O8" s="141"/>
      <c r="P8" s="141"/>
      <c r="Q8" s="141" t="s">
        <v>2879</v>
      </c>
      <c r="R8" s="141" t="s">
        <v>5360</v>
      </c>
      <c r="S8" s="141" t="s">
        <v>5363</v>
      </c>
      <c r="T8" s="141" t="s">
        <v>855</v>
      </c>
      <c r="U8" s="141" t="s">
        <v>924</v>
      </c>
      <c r="V8" s="146">
        <v>20</v>
      </c>
      <c r="W8" s="141" t="s">
        <v>855</v>
      </c>
      <c r="X8" s="141"/>
      <c r="Y8" s="141"/>
      <c r="AB8" s="142">
        <f>Table3072[[#This Row],[researchPower]]/2</f>
        <v>0</v>
      </c>
      <c r="AD8" s="142">
        <f>IF(Table3072[[#This Row],[researchPower]] &lt;100, Table3072[[#This Row],[researchPower]]*2,Table3072[[#This Row],[researchPower]])</f>
        <v>0</v>
      </c>
      <c r="AG8" s="95"/>
      <c r="AH8" s="142" t="e">
        <f>Table3072[[#This Row],[researchPoints]]/Table3072[[#This Row],[researchPower]]</f>
        <v>#DIV/0!</v>
      </c>
    </row>
    <row r="9" spans="1:34" x14ac:dyDescent="0.35">
      <c r="A9" s="141">
        <v>7</v>
      </c>
      <c r="B9" s="39" t="s">
        <v>856</v>
      </c>
      <c r="C9" s="384" t="s">
        <v>851</v>
      </c>
      <c r="D9" s="141" t="s">
        <v>856</v>
      </c>
      <c r="E9" s="141" t="s">
        <v>857</v>
      </c>
      <c r="F9" s="141">
        <v>1</v>
      </c>
      <c r="G9" s="141" t="s">
        <v>858</v>
      </c>
      <c r="H9" s="141" t="s">
        <v>859</v>
      </c>
      <c r="I9" s="141"/>
      <c r="J9" s="141"/>
      <c r="K9" s="141"/>
      <c r="L9" s="141" t="s">
        <v>856</v>
      </c>
      <c r="M9" s="141">
        <v>1200</v>
      </c>
      <c r="N9" s="141">
        <v>120</v>
      </c>
      <c r="O9" s="141"/>
      <c r="P9" s="141"/>
      <c r="Q9" s="141"/>
      <c r="R9" s="141"/>
      <c r="S9" s="141"/>
      <c r="T9" s="141"/>
      <c r="U9" s="141"/>
      <c r="V9" s="146"/>
      <c r="W9" s="141"/>
      <c r="X9" s="141"/>
      <c r="Y9" s="141"/>
      <c r="AB9" s="142">
        <f>Table3072[[#This Row],[researchPower]]/2</f>
        <v>60</v>
      </c>
      <c r="AD9" s="142">
        <f>IF(Table3072[[#This Row],[researchPower]] &lt;100, Table3072[[#This Row],[researchPower]]*2,Table3072[[#This Row],[researchPower]])</f>
        <v>120</v>
      </c>
      <c r="AG9" s="95" t="s">
        <v>856</v>
      </c>
      <c r="AH9" s="142">
        <f>Table3072[[#This Row],[researchPoints]]/Table3072[[#This Row],[researchPower]]</f>
        <v>10</v>
      </c>
    </row>
    <row r="10" spans="1:34" x14ac:dyDescent="0.35">
      <c r="A10" s="141">
        <v>8</v>
      </c>
      <c r="B10" s="39" t="s">
        <v>860</v>
      </c>
      <c r="C10" s="385" t="s">
        <v>861</v>
      </c>
      <c r="D10" s="141" t="s">
        <v>860</v>
      </c>
      <c r="E10" s="141" t="s">
        <v>862</v>
      </c>
      <c r="F10" s="141"/>
      <c r="G10" s="141" t="s">
        <v>863</v>
      </c>
      <c r="H10" s="141" t="s">
        <v>864</v>
      </c>
      <c r="I10" s="141"/>
      <c r="J10" s="141"/>
      <c r="K10" s="141"/>
      <c r="L10" s="141" t="s">
        <v>865</v>
      </c>
      <c r="M10" s="141">
        <v>3600</v>
      </c>
      <c r="N10" s="141">
        <v>180</v>
      </c>
      <c r="O10" s="141"/>
      <c r="P10" s="141"/>
      <c r="Q10" s="141" t="s">
        <v>2879</v>
      </c>
      <c r="R10" s="141" t="s">
        <v>866</v>
      </c>
      <c r="S10" s="141" t="s">
        <v>867</v>
      </c>
      <c r="T10" s="141" t="s">
        <v>808</v>
      </c>
      <c r="U10" s="141" t="s">
        <v>868</v>
      </c>
      <c r="V10" s="146">
        <v>35</v>
      </c>
      <c r="W10" s="145"/>
      <c r="X10" s="141" t="s">
        <v>869</v>
      </c>
      <c r="Y10" s="141"/>
      <c r="AB10" s="142">
        <f>Table3072[[#This Row],[researchPower]]/2</f>
        <v>90</v>
      </c>
      <c r="AD10" s="142">
        <f>IF(Table3072[[#This Row],[researchPower]] &lt;100, Table3072[[#This Row],[researchPower]]*2,Table3072[[#This Row],[researchPower]])</f>
        <v>180</v>
      </c>
      <c r="AG10" s="95" t="s">
        <v>860</v>
      </c>
      <c r="AH10" s="142">
        <f>Table3072[[#This Row],[researchPoints]]/Table3072[[#This Row],[researchPower]]</f>
        <v>20</v>
      </c>
    </row>
    <row r="11" spans="1:34" x14ac:dyDescent="0.35">
      <c r="A11" s="141">
        <v>9</v>
      </c>
      <c r="B11" s="39" t="s">
        <v>870</v>
      </c>
      <c r="C11" s="141" t="s">
        <v>861</v>
      </c>
      <c r="D11" s="141" t="s">
        <v>870</v>
      </c>
      <c r="E11" s="141" t="s">
        <v>862</v>
      </c>
      <c r="F11" s="141"/>
      <c r="G11" s="141" t="s">
        <v>3913</v>
      </c>
      <c r="H11" s="141" t="s">
        <v>871</v>
      </c>
      <c r="I11" s="141"/>
      <c r="J11" s="141"/>
      <c r="K11" s="141"/>
      <c r="L11" s="141" t="s">
        <v>860</v>
      </c>
      <c r="M11" s="141">
        <v>4800</v>
      </c>
      <c r="N11" s="141">
        <v>240</v>
      </c>
      <c r="O11" s="141"/>
      <c r="P11" s="141"/>
      <c r="Q11" s="141" t="s">
        <v>2879</v>
      </c>
      <c r="R11" s="141" t="s">
        <v>866</v>
      </c>
      <c r="S11" s="141" t="s">
        <v>867</v>
      </c>
      <c r="T11" s="141" t="s">
        <v>808</v>
      </c>
      <c r="U11" s="141" t="s">
        <v>868</v>
      </c>
      <c r="V11" s="146">
        <v>55</v>
      </c>
      <c r="W11" s="141"/>
      <c r="X11" s="141" t="s">
        <v>869</v>
      </c>
      <c r="Y11" s="141"/>
      <c r="AB11" s="142">
        <f>Table3072[[#This Row],[researchPower]]/2</f>
        <v>120</v>
      </c>
      <c r="AD11" s="142">
        <f>IF(Table3072[[#This Row],[researchPower]] &lt;100, Table3072[[#This Row],[researchPower]]*2,Table3072[[#This Row],[researchPower]])</f>
        <v>240</v>
      </c>
      <c r="AG11" s="95" t="s">
        <v>870</v>
      </c>
      <c r="AH11" s="142">
        <f>Table3072[[#This Row],[researchPoints]]/Table3072[[#This Row],[researchPower]]</f>
        <v>20</v>
      </c>
    </row>
    <row r="12" spans="1:34" x14ac:dyDescent="0.35">
      <c r="A12" s="141">
        <v>10</v>
      </c>
      <c r="B12" s="39" t="s">
        <v>872</v>
      </c>
      <c r="C12" s="141" t="s">
        <v>861</v>
      </c>
      <c r="D12" s="141" t="s">
        <v>872</v>
      </c>
      <c r="E12" s="141" t="s">
        <v>862</v>
      </c>
      <c r="F12" s="141"/>
      <c r="G12" s="141" t="s">
        <v>3914</v>
      </c>
      <c r="H12" s="141" t="s">
        <v>873</v>
      </c>
      <c r="I12" s="141"/>
      <c r="J12" s="141"/>
      <c r="K12" s="141"/>
      <c r="L12" s="141" t="s">
        <v>870</v>
      </c>
      <c r="M12" s="141">
        <v>6000</v>
      </c>
      <c r="N12" s="141">
        <v>300</v>
      </c>
      <c r="O12" s="141"/>
      <c r="P12" s="141"/>
      <c r="Q12" s="141" t="s">
        <v>2879</v>
      </c>
      <c r="R12" s="141" t="s">
        <v>866</v>
      </c>
      <c r="S12" s="141" t="s">
        <v>867</v>
      </c>
      <c r="T12" s="141" t="s">
        <v>808</v>
      </c>
      <c r="U12" s="141" t="s">
        <v>868</v>
      </c>
      <c r="V12" s="146">
        <v>75</v>
      </c>
      <c r="W12" s="141"/>
      <c r="X12" s="141" t="s">
        <v>869</v>
      </c>
      <c r="Y12" s="141"/>
      <c r="AB12" s="142">
        <f>Table3072[[#This Row],[researchPower]]/2</f>
        <v>150</v>
      </c>
      <c r="AD12" s="142">
        <f>IF(Table3072[[#This Row],[researchPower]] &lt;100, Table3072[[#This Row],[researchPower]]*2,Table3072[[#This Row],[researchPower]])</f>
        <v>300</v>
      </c>
      <c r="AG12" s="95" t="s">
        <v>872</v>
      </c>
      <c r="AH12" s="142">
        <f>Table3072[[#This Row],[researchPoints]]/Table3072[[#This Row],[researchPower]]</f>
        <v>20</v>
      </c>
    </row>
    <row r="13" spans="1:34" x14ac:dyDescent="0.35">
      <c r="A13" s="141">
        <v>11</v>
      </c>
      <c r="B13" s="39" t="s">
        <v>874</v>
      </c>
      <c r="C13" s="141" t="s">
        <v>861</v>
      </c>
      <c r="D13" s="141" t="s">
        <v>874</v>
      </c>
      <c r="E13" s="141" t="s">
        <v>862</v>
      </c>
      <c r="F13" s="141">
        <v>1</v>
      </c>
      <c r="G13" s="141" t="s">
        <v>875</v>
      </c>
      <c r="H13" s="141" t="s">
        <v>876</v>
      </c>
      <c r="I13" s="141"/>
      <c r="J13" s="141"/>
      <c r="K13" s="141"/>
      <c r="L13" s="141" t="s">
        <v>2770</v>
      </c>
      <c r="M13" s="141">
        <v>8000</v>
      </c>
      <c r="N13" s="141">
        <v>400</v>
      </c>
      <c r="O13" s="141"/>
      <c r="P13" s="141"/>
      <c r="Q13" s="141" t="s">
        <v>2879</v>
      </c>
      <c r="R13" s="141" t="s">
        <v>866</v>
      </c>
      <c r="S13" s="141" t="s">
        <v>867</v>
      </c>
      <c r="T13" s="141" t="s">
        <v>808</v>
      </c>
      <c r="U13" s="141" t="s">
        <v>868</v>
      </c>
      <c r="V13" s="146">
        <v>45</v>
      </c>
      <c r="W13" s="141"/>
      <c r="X13" s="141" t="s">
        <v>869</v>
      </c>
      <c r="Y13" s="141"/>
      <c r="AB13" s="142">
        <f>Table3072[[#This Row],[researchPower]]/2</f>
        <v>200</v>
      </c>
      <c r="AD13" s="142">
        <f>IF(Table3072[[#This Row],[researchPower]] &lt;100, Table3072[[#This Row],[researchPower]]*2,Table3072[[#This Row],[researchPower]])</f>
        <v>400</v>
      </c>
      <c r="AG13" s="95" t="s">
        <v>874</v>
      </c>
      <c r="AH13" s="142">
        <f>Table3072[[#This Row],[researchPoints]]/Table3072[[#This Row],[researchPower]]</f>
        <v>20</v>
      </c>
    </row>
    <row r="14" spans="1:34" x14ac:dyDescent="0.35">
      <c r="A14" s="141">
        <v>12</v>
      </c>
      <c r="B14" s="39" t="s">
        <v>878</v>
      </c>
      <c r="C14" s="141" t="s">
        <v>861</v>
      </c>
      <c r="D14" s="141" t="s">
        <v>878</v>
      </c>
      <c r="E14" s="141" t="s">
        <v>862</v>
      </c>
      <c r="F14" s="141"/>
      <c r="G14" s="141" t="s">
        <v>3915</v>
      </c>
      <c r="H14" s="141" t="s">
        <v>879</v>
      </c>
      <c r="I14" s="141"/>
      <c r="J14" s="141"/>
      <c r="K14" s="141"/>
      <c r="L14" s="141" t="s">
        <v>874</v>
      </c>
      <c r="M14" s="141">
        <v>10000</v>
      </c>
      <c r="N14" s="141">
        <v>500</v>
      </c>
      <c r="O14" s="141"/>
      <c r="P14" s="141"/>
      <c r="Q14" s="141" t="s">
        <v>2879</v>
      </c>
      <c r="R14" s="141" t="s">
        <v>866</v>
      </c>
      <c r="S14" s="141" t="s">
        <v>867</v>
      </c>
      <c r="T14" s="141" t="s">
        <v>808</v>
      </c>
      <c r="U14" s="141" t="s">
        <v>868</v>
      </c>
      <c r="V14" s="146">
        <v>65</v>
      </c>
      <c r="W14" s="141"/>
      <c r="X14" s="141" t="s">
        <v>869</v>
      </c>
      <c r="Y14" s="141"/>
      <c r="AB14" s="142">
        <f>Table3072[[#This Row],[researchPower]]/2</f>
        <v>250</v>
      </c>
      <c r="AD14" s="142">
        <f>IF(Table3072[[#This Row],[researchPower]] &lt;100, Table3072[[#This Row],[researchPower]]*2,Table3072[[#This Row],[researchPower]])</f>
        <v>500</v>
      </c>
      <c r="AG14" s="95" t="s">
        <v>878</v>
      </c>
      <c r="AH14" s="142">
        <f>Table3072[[#This Row],[researchPoints]]/Table3072[[#This Row],[researchPower]]</f>
        <v>20</v>
      </c>
    </row>
    <row r="15" spans="1:34" x14ac:dyDescent="0.35">
      <c r="A15" s="141">
        <v>13</v>
      </c>
      <c r="B15" s="39" t="s">
        <v>880</v>
      </c>
      <c r="C15" s="141" t="s">
        <v>861</v>
      </c>
      <c r="D15" s="141" t="s">
        <v>880</v>
      </c>
      <c r="E15" s="141" t="s">
        <v>862</v>
      </c>
      <c r="F15" s="141"/>
      <c r="G15" s="141" t="s">
        <v>3916</v>
      </c>
      <c r="H15" s="141" t="s">
        <v>881</v>
      </c>
      <c r="I15" s="141"/>
      <c r="J15" s="141"/>
      <c r="K15" s="141"/>
      <c r="L15" s="141" t="s">
        <v>878</v>
      </c>
      <c r="M15" s="141">
        <v>12000</v>
      </c>
      <c r="N15" s="141">
        <v>600</v>
      </c>
      <c r="O15" s="141"/>
      <c r="P15" s="141"/>
      <c r="Q15" s="141" t="s">
        <v>2879</v>
      </c>
      <c r="R15" s="141" t="s">
        <v>866</v>
      </c>
      <c r="S15" s="141" t="s">
        <v>867</v>
      </c>
      <c r="T15" s="141" t="s">
        <v>808</v>
      </c>
      <c r="U15" s="141" t="s">
        <v>868</v>
      </c>
      <c r="V15" s="146">
        <v>85</v>
      </c>
      <c r="W15" s="141"/>
      <c r="X15" s="141" t="s">
        <v>869</v>
      </c>
      <c r="Y15" s="141"/>
      <c r="AB15" s="142">
        <f>Table3072[[#This Row],[researchPower]]/2</f>
        <v>300</v>
      </c>
      <c r="AD15" s="142">
        <f>IF(Table3072[[#This Row],[researchPower]] &lt;100, Table3072[[#This Row],[researchPower]]*2,Table3072[[#This Row],[researchPower]])</f>
        <v>600</v>
      </c>
      <c r="AG15" s="95" t="s">
        <v>880</v>
      </c>
      <c r="AH15" s="142">
        <f>Table3072[[#This Row],[researchPoints]]/Table3072[[#This Row],[researchPower]]</f>
        <v>20</v>
      </c>
    </row>
    <row r="16" spans="1:34" x14ac:dyDescent="0.35">
      <c r="A16" s="141">
        <v>14</v>
      </c>
      <c r="B16" s="39" t="s">
        <v>882</v>
      </c>
      <c r="C16" s="141" t="s">
        <v>861</v>
      </c>
      <c r="D16" s="141" t="s">
        <v>882</v>
      </c>
      <c r="E16" s="141" t="s">
        <v>862</v>
      </c>
      <c r="F16" s="141"/>
      <c r="G16" s="141" t="s">
        <v>3917</v>
      </c>
      <c r="H16" s="141" t="s">
        <v>883</v>
      </c>
      <c r="I16" s="141"/>
      <c r="J16" s="141"/>
      <c r="K16" s="141"/>
      <c r="L16" s="141" t="s">
        <v>880</v>
      </c>
      <c r="M16" s="141">
        <v>14000</v>
      </c>
      <c r="N16" s="141">
        <v>700</v>
      </c>
      <c r="O16" s="141"/>
      <c r="P16" s="141"/>
      <c r="Q16" s="141" t="s">
        <v>2879</v>
      </c>
      <c r="R16" s="141" t="s">
        <v>866</v>
      </c>
      <c r="S16" s="141" t="s">
        <v>867</v>
      </c>
      <c r="T16" s="141" t="s">
        <v>808</v>
      </c>
      <c r="U16" s="141" t="s">
        <v>868</v>
      </c>
      <c r="V16" s="146">
        <v>55</v>
      </c>
      <c r="W16" s="141"/>
      <c r="X16" s="141" t="s">
        <v>869</v>
      </c>
      <c r="Y16" s="141"/>
      <c r="AB16" s="142">
        <f>Table3072[[#This Row],[researchPower]]/2</f>
        <v>350</v>
      </c>
      <c r="AD16" s="142">
        <f>IF(Table3072[[#This Row],[researchPower]] &lt;100, Table3072[[#This Row],[researchPower]]*2,Table3072[[#This Row],[researchPower]])</f>
        <v>700</v>
      </c>
      <c r="AG16" s="95" t="s">
        <v>882</v>
      </c>
      <c r="AH16" s="142">
        <f>Table3072[[#This Row],[researchPoints]]/Table3072[[#This Row],[researchPower]]</f>
        <v>20</v>
      </c>
    </row>
    <row r="17" spans="1:34" x14ac:dyDescent="0.35">
      <c r="A17" s="141">
        <v>15</v>
      </c>
      <c r="B17" s="39" t="s">
        <v>884</v>
      </c>
      <c r="C17" s="141" t="s">
        <v>861</v>
      </c>
      <c r="D17" s="141" t="s">
        <v>884</v>
      </c>
      <c r="E17" s="141" t="s">
        <v>862</v>
      </c>
      <c r="F17" s="141"/>
      <c r="G17" s="141" t="s">
        <v>3918</v>
      </c>
      <c r="H17" s="141" t="s">
        <v>885</v>
      </c>
      <c r="I17" s="141"/>
      <c r="J17" s="141"/>
      <c r="K17" s="141"/>
      <c r="L17" s="141" t="s">
        <v>882</v>
      </c>
      <c r="M17" s="141">
        <v>16000</v>
      </c>
      <c r="N17" s="141">
        <v>800</v>
      </c>
      <c r="O17" s="141"/>
      <c r="P17" s="141"/>
      <c r="Q17" s="141" t="s">
        <v>2879</v>
      </c>
      <c r="R17" s="141" t="s">
        <v>866</v>
      </c>
      <c r="S17" s="141" t="s">
        <v>867</v>
      </c>
      <c r="T17" s="141" t="s">
        <v>808</v>
      </c>
      <c r="U17" s="141" t="s">
        <v>868</v>
      </c>
      <c r="V17" s="146">
        <v>80</v>
      </c>
      <c r="W17" s="141"/>
      <c r="X17" s="141" t="s">
        <v>869</v>
      </c>
      <c r="Y17" s="141"/>
      <c r="AB17" s="142">
        <f>Table3072[[#This Row],[researchPower]]/2</f>
        <v>400</v>
      </c>
      <c r="AD17" s="142">
        <f>IF(Table3072[[#This Row],[researchPower]] &lt;100, Table3072[[#This Row],[researchPower]]*2,Table3072[[#This Row],[researchPower]])</f>
        <v>800</v>
      </c>
      <c r="AG17" s="95" t="s">
        <v>884</v>
      </c>
      <c r="AH17" s="142">
        <f>Table3072[[#This Row],[researchPoints]]/Table3072[[#This Row],[researchPower]]</f>
        <v>20</v>
      </c>
    </row>
    <row r="18" spans="1:34" x14ac:dyDescent="0.35">
      <c r="A18" s="141">
        <v>16</v>
      </c>
      <c r="B18" s="39" t="s">
        <v>886</v>
      </c>
      <c r="C18" s="141" t="s">
        <v>861</v>
      </c>
      <c r="D18" s="141" t="s">
        <v>886</v>
      </c>
      <c r="E18" s="141" t="s">
        <v>862</v>
      </c>
      <c r="F18" s="141"/>
      <c r="G18" s="141" t="s">
        <v>3919</v>
      </c>
      <c r="H18" s="141" t="s">
        <v>887</v>
      </c>
      <c r="I18" s="141"/>
      <c r="J18" s="141"/>
      <c r="K18" s="141"/>
      <c r="L18" s="141" t="s">
        <v>884</v>
      </c>
      <c r="M18" s="141">
        <v>28000</v>
      </c>
      <c r="N18" s="141">
        <v>1400</v>
      </c>
      <c r="O18" s="141"/>
      <c r="P18" s="141"/>
      <c r="Q18" s="141" t="s">
        <v>2879</v>
      </c>
      <c r="R18" s="141" t="s">
        <v>866</v>
      </c>
      <c r="S18" s="141" t="s">
        <v>867</v>
      </c>
      <c r="T18" s="141" t="s">
        <v>808</v>
      </c>
      <c r="U18" s="141" t="s">
        <v>868</v>
      </c>
      <c r="V18" s="146">
        <v>105</v>
      </c>
      <c r="W18" s="141"/>
      <c r="X18" s="141" t="s">
        <v>869</v>
      </c>
      <c r="Y18" s="141"/>
      <c r="AB18" s="142">
        <f>Table3072[[#This Row],[researchPower]]/2</f>
        <v>700</v>
      </c>
      <c r="AD18" s="142">
        <f>IF(Table3072[[#This Row],[researchPower]] &lt;100, Table3072[[#This Row],[researchPower]]*2,Table3072[[#This Row],[researchPower]])</f>
        <v>1400</v>
      </c>
      <c r="AG18" s="95" t="s">
        <v>886</v>
      </c>
      <c r="AH18" s="142">
        <f>Table3072[[#This Row],[researchPoints]]/Table3072[[#This Row],[researchPower]]</f>
        <v>20</v>
      </c>
    </row>
    <row r="19" spans="1:34" x14ac:dyDescent="0.35">
      <c r="A19" s="141">
        <v>17</v>
      </c>
      <c r="B19" s="39" t="s">
        <v>3512</v>
      </c>
      <c r="C19" s="385" t="s">
        <v>861</v>
      </c>
      <c r="D19" s="141" t="s">
        <v>3512</v>
      </c>
      <c r="E19" s="252" t="s">
        <v>6177</v>
      </c>
      <c r="F19" s="141"/>
      <c r="G19" s="141" t="s">
        <v>4089</v>
      </c>
      <c r="H19" s="252" t="s">
        <v>6239</v>
      </c>
      <c r="I19" s="141"/>
      <c r="J19" s="141"/>
      <c r="K19" s="141"/>
      <c r="L19" s="141" t="s">
        <v>944</v>
      </c>
      <c r="M19" s="141">
        <v>2400</v>
      </c>
      <c r="N19" s="141">
        <v>120</v>
      </c>
      <c r="O19" s="141"/>
      <c r="P19" s="141"/>
      <c r="Q19" s="141" t="s">
        <v>2879</v>
      </c>
      <c r="R19" s="141" t="s">
        <v>866</v>
      </c>
      <c r="S19" s="141" t="s">
        <v>867</v>
      </c>
      <c r="T19" s="141" t="s">
        <v>808</v>
      </c>
      <c r="U19" s="141" t="s">
        <v>1513</v>
      </c>
      <c r="V19" s="146">
        <v>25</v>
      </c>
      <c r="W19" s="145"/>
      <c r="X19" s="141" t="s">
        <v>869</v>
      </c>
      <c r="Y19" s="141"/>
      <c r="AB19" s="142">
        <f>Table3072[[#This Row],[researchPower]]/2</f>
        <v>60</v>
      </c>
      <c r="AD19" s="142">
        <f>IF(Table3072[[#This Row],[researchPower]] &lt;100, Table3072[[#This Row],[researchPower]]*2,Table3072[[#This Row],[researchPower]])</f>
        <v>120</v>
      </c>
      <c r="AG19" s="95" t="s">
        <v>3512</v>
      </c>
      <c r="AH19" s="142">
        <f>Table3072[[#This Row],[researchPoints]]/Table3072[[#This Row],[researchPower]]</f>
        <v>20</v>
      </c>
    </row>
    <row r="20" spans="1:34" x14ac:dyDescent="0.35">
      <c r="A20" s="141">
        <v>18</v>
      </c>
      <c r="B20" s="39" t="s">
        <v>3513</v>
      </c>
      <c r="C20" s="141" t="s">
        <v>861</v>
      </c>
      <c r="D20" s="141" t="s">
        <v>3513</v>
      </c>
      <c r="E20" s="252" t="s">
        <v>6177</v>
      </c>
      <c r="F20" s="141">
        <v>1</v>
      </c>
      <c r="G20" s="141" t="s">
        <v>4090</v>
      </c>
      <c r="H20" s="252" t="s">
        <v>6240</v>
      </c>
      <c r="I20" s="141"/>
      <c r="J20" s="141"/>
      <c r="K20" s="141"/>
      <c r="L20" s="141" t="s">
        <v>3512</v>
      </c>
      <c r="M20" s="141">
        <v>5000</v>
      </c>
      <c r="N20" s="141">
        <v>250</v>
      </c>
      <c r="O20" s="141"/>
      <c r="P20" s="141"/>
      <c r="Q20" s="141" t="s">
        <v>2879</v>
      </c>
      <c r="R20" s="141" t="s">
        <v>866</v>
      </c>
      <c r="S20" s="141" t="s">
        <v>867</v>
      </c>
      <c r="T20" s="141" t="s">
        <v>808</v>
      </c>
      <c r="U20" s="141" t="s">
        <v>1513</v>
      </c>
      <c r="V20" s="146">
        <v>15</v>
      </c>
      <c r="W20" s="141"/>
      <c r="X20" s="141" t="s">
        <v>869</v>
      </c>
      <c r="Y20" s="141"/>
      <c r="AB20" s="142">
        <f>Table3072[[#This Row],[researchPower]]/2</f>
        <v>125</v>
      </c>
      <c r="AD20" s="142">
        <f>IF(Table3072[[#This Row],[researchPower]] &lt;100, Table3072[[#This Row],[researchPower]]*2,Table3072[[#This Row],[researchPower]])</f>
        <v>250</v>
      </c>
      <c r="AG20" s="95" t="s">
        <v>3513</v>
      </c>
      <c r="AH20" s="142">
        <f>Table3072[[#This Row],[researchPoints]]/Table3072[[#This Row],[researchPower]]</f>
        <v>20</v>
      </c>
    </row>
    <row r="21" spans="1:34" x14ac:dyDescent="0.35">
      <c r="A21" s="141">
        <v>19</v>
      </c>
      <c r="B21" s="39" t="s">
        <v>3545</v>
      </c>
      <c r="C21" s="141" t="s">
        <v>861</v>
      </c>
      <c r="D21" s="141" t="s">
        <v>3545</v>
      </c>
      <c r="E21" s="252" t="s">
        <v>6177</v>
      </c>
      <c r="F21" s="141"/>
      <c r="G21" s="141" t="s">
        <v>4091</v>
      </c>
      <c r="H21" s="252" t="s">
        <v>6241</v>
      </c>
      <c r="I21" s="141"/>
      <c r="J21" s="141"/>
      <c r="K21" s="141"/>
      <c r="L21" s="141" t="s">
        <v>3513</v>
      </c>
      <c r="M21" s="141">
        <v>9000</v>
      </c>
      <c r="N21" s="141">
        <v>450</v>
      </c>
      <c r="O21" s="141"/>
      <c r="P21" s="141"/>
      <c r="Q21" s="141" t="s">
        <v>2879</v>
      </c>
      <c r="R21" s="141" t="s">
        <v>866</v>
      </c>
      <c r="S21" s="141" t="s">
        <v>867</v>
      </c>
      <c r="T21" s="141" t="s">
        <v>808</v>
      </c>
      <c r="U21" s="141" t="s">
        <v>1513</v>
      </c>
      <c r="V21" s="146">
        <v>10</v>
      </c>
      <c r="W21" s="141"/>
      <c r="X21" s="141" t="s">
        <v>869</v>
      </c>
      <c r="Y21" s="141"/>
      <c r="AB21" s="142">
        <f>Table3072[[#This Row],[researchPower]]/2</f>
        <v>225</v>
      </c>
      <c r="AD21" s="142">
        <f>IF(Table3072[[#This Row],[researchPower]] &lt;100, Table3072[[#This Row],[researchPower]]*2,Table3072[[#This Row],[researchPower]])</f>
        <v>450</v>
      </c>
      <c r="AG21" s="95" t="s">
        <v>3545</v>
      </c>
      <c r="AH21" s="142">
        <f>Table3072[[#This Row],[researchPoints]]/Table3072[[#This Row],[researchPower]]</f>
        <v>20</v>
      </c>
    </row>
    <row r="22" spans="1:34" x14ac:dyDescent="0.35">
      <c r="A22" s="141">
        <v>20</v>
      </c>
      <c r="B22" s="39" t="s">
        <v>3514</v>
      </c>
      <c r="C22" s="141" t="s">
        <v>861</v>
      </c>
      <c r="D22" s="141" t="s">
        <v>3514</v>
      </c>
      <c r="E22" s="252" t="s">
        <v>6177</v>
      </c>
      <c r="F22" s="141"/>
      <c r="G22" s="141" t="s">
        <v>4092</v>
      </c>
      <c r="H22" s="252" t="s">
        <v>3855</v>
      </c>
      <c r="I22" s="141"/>
      <c r="J22" s="141"/>
      <c r="K22" s="141"/>
      <c r="L22" s="141" t="s">
        <v>3551</v>
      </c>
      <c r="M22" s="141">
        <v>18000</v>
      </c>
      <c r="N22" s="141">
        <v>900</v>
      </c>
      <c r="O22" s="141"/>
      <c r="P22" s="141"/>
      <c r="Q22" s="141" t="s">
        <v>2879</v>
      </c>
      <c r="R22" s="141" t="s">
        <v>866</v>
      </c>
      <c r="S22" s="141" t="s">
        <v>867</v>
      </c>
      <c r="T22" s="141" t="s">
        <v>808</v>
      </c>
      <c r="U22" s="141" t="s">
        <v>1513</v>
      </c>
      <c r="V22" s="146">
        <v>10</v>
      </c>
      <c r="W22" s="141"/>
      <c r="X22" s="141" t="s">
        <v>869</v>
      </c>
      <c r="Y22" s="141"/>
      <c r="AB22" s="142">
        <f>Table3072[[#This Row],[researchPower]]/2</f>
        <v>450</v>
      </c>
      <c r="AD22" s="142">
        <f>IF(Table3072[[#This Row],[researchPower]] &lt;100, Table3072[[#This Row],[researchPower]]*2,Table3072[[#This Row],[researchPower]])</f>
        <v>900</v>
      </c>
      <c r="AG22" s="95" t="s">
        <v>3514</v>
      </c>
      <c r="AH22" s="142">
        <f>Table3072[[#This Row],[researchPoints]]/Table3072[[#This Row],[researchPower]]</f>
        <v>20</v>
      </c>
    </row>
    <row r="23" spans="1:34" x14ac:dyDescent="0.35">
      <c r="A23" s="141">
        <v>21</v>
      </c>
      <c r="B23" s="39" t="s">
        <v>3516</v>
      </c>
      <c r="C23" s="141" t="s">
        <v>861</v>
      </c>
      <c r="D23" s="141" t="s">
        <v>3516</v>
      </c>
      <c r="E23" s="261" t="s">
        <v>6177</v>
      </c>
      <c r="F23" s="141"/>
      <c r="G23" s="141" t="s">
        <v>4093</v>
      </c>
      <c r="H23" s="141" t="s">
        <v>3856</v>
      </c>
      <c r="I23" s="141"/>
      <c r="J23" s="141"/>
      <c r="K23" s="141"/>
      <c r="L23" s="141" t="s">
        <v>3754</v>
      </c>
      <c r="M23" s="141">
        <v>22000</v>
      </c>
      <c r="N23" s="141">
        <v>1100</v>
      </c>
      <c r="O23" s="141"/>
      <c r="P23" s="141"/>
      <c r="Q23" s="141" t="s">
        <v>2879</v>
      </c>
      <c r="R23" s="141" t="s">
        <v>866</v>
      </c>
      <c r="S23" s="141" t="s">
        <v>867</v>
      </c>
      <c r="T23" s="141" t="s">
        <v>808</v>
      </c>
      <c r="U23" s="141" t="s">
        <v>1513</v>
      </c>
      <c r="V23" s="146">
        <v>10</v>
      </c>
      <c r="W23" s="141"/>
      <c r="X23" s="141" t="s">
        <v>869</v>
      </c>
      <c r="Y23" s="141"/>
      <c r="AB23" s="142">
        <f>Table3072[[#This Row],[researchPower]]/2</f>
        <v>550</v>
      </c>
      <c r="AD23" s="142">
        <f>IF(Table3072[[#This Row],[researchPower]] &lt;100, Table3072[[#This Row],[researchPower]]*2,Table3072[[#This Row],[researchPower]])</f>
        <v>1100</v>
      </c>
      <c r="AG23" s="95" t="s">
        <v>3516</v>
      </c>
      <c r="AH23" s="142">
        <f>Table3072[[#This Row],[researchPoints]]/Table3072[[#This Row],[researchPower]]</f>
        <v>20</v>
      </c>
    </row>
    <row r="24" spans="1:34" x14ac:dyDescent="0.35">
      <c r="A24" s="141">
        <v>22</v>
      </c>
      <c r="B24" s="39" t="s">
        <v>3517</v>
      </c>
      <c r="C24" s="141" t="s">
        <v>861</v>
      </c>
      <c r="D24" s="141" t="s">
        <v>3517</v>
      </c>
      <c r="E24" s="252" t="s">
        <v>6177</v>
      </c>
      <c r="F24" s="141"/>
      <c r="G24" s="141" t="s">
        <v>4094</v>
      </c>
      <c r="H24" s="141" t="s">
        <v>3857</v>
      </c>
      <c r="I24" s="141"/>
      <c r="J24" s="141"/>
      <c r="K24" s="141"/>
      <c r="L24" s="252" t="s">
        <v>11374</v>
      </c>
      <c r="M24" s="141">
        <v>26000</v>
      </c>
      <c r="N24" s="141">
        <v>1300</v>
      </c>
      <c r="O24" s="141"/>
      <c r="P24" s="141"/>
      <c r="Q24" s="141" t="s">
        <v>2879</v>
      </c>
      <c r="R24" s="141" t="s">
        <v>866</v>
      </c>
      <c r="S24" s="141" t="s">
        <v>867</v>
      </c>
      <c r="T24" s="141" t="s">
        <v>808</v>
      </c>
      <c r="U24" s="141" t="s">
        <v>1513</v>
      </c>
      <c r="V24" s="146">
        <v>10</v>
      </c>
      <c r="W24" s="141"/>
      <c r="X24" s="141" t="s">
        <v>869</v>
      </c>
      <c r="Y24" s="141"/>
      <c r="AB24" s="142">
        <f>Table3072[[#This Row],[researchPower]]/2</f>
        <v>650</v>
      </c>
      <c r="AD24" s="142">
        <f>IF(Table3072[[#This Row],[researchPower]] &lt;100, Table3072[[#This Row],[researchPower]]*2,Table3072[[#This Row],[researchPower]])</f>
        <v>1300</v>
      </c>
      <c r="AG24" s="95" t="s">
        <v>3517</v>
      </c>
      <c r="AH24" s="142">
        <f>Table3072[[#This Row],[researchPoints]]/Table3072[[#This Row],[researchPower]]</f>
        <v>20</v>
      </c>
    </row>
    <row r="25" spans="1:34" x14ac:dyDescent="0.35">
      <c r="A25" s="141">
        <v>23</v>
      </c>
      <c r="B25" s="39" t="s">
        <v>3528</v>
      </c>
      <c r="C25" s="385" t="s">
        <v>861</v>
      </c>
      <c r="D25" s="141" t="s">
        <v>3528</v>
      </c>
      <c r="E25" s="163" t="s">
        <v>6172</v>
      </c>
      <c r="F25" s="141">
        <v>1</v>
      </c>
      <c r="G25" s="141" t="s">
        <v>4088</v>
      </c>
      <c r="H25" s="141" t="s">
        <v>3530</v>
      </c>
      <c r="I25" s="141"/>
      <c r="J25" s="141"/>
      <c r="K25" s="141"/>
      <c r="L25" s="141" t="s">
        <v>3550</v>
      </c>
      <c r="M25" s="141">
        <v>3600</v>
      </c>
      <c r="N25" s="141">
        <v>180</v>
      </c>
      <c r="O25" s="141"/>
      <c r="P25" s="240" t="s">
        <v>807</v>
      </c>
      <c r="Q25" s="145"/>
      <c r="R25" s="145"/>
      <c r="S25" s="145"/>
      <c r="T25" s="141"/>
      <c r="U25" s="141"/>
      <c r="V25" s="146"/>
      <c r="W25" s="145"/>
      <c r="X25" s="141"/>
      <c r="Y25" s="141"/>
      <c r="AB25" s="142">
        <f>Table3072[[#This Row],[researchPower]]/2</f>
        <v>90</v>
      </c>
      <c r="AD25" s="142">
        <f>IF(Table3072[[#This Row],[researchPower]] &lt;100, Table3072[[#This Row],[researchPower]]*2,Table3072[[#This Row],[researchPower]])</f>
        <v>180</v>
      </c>
      <c r="AG25" s="95" t="s">
        <v>3528</v>
      </c>
      <c r="AH25" s="142">
        <f>Table3072[[#This Row],[researchPoints]]/Table3072[[#This Row],[researchPower]]</f>
        <v>20</v>
      </c>
    </row>
    <row r="26" spans="1:34" x14ac:dyDescent="0.35">
      <c r="A26" s="141">
        <v>24</v>
      </c>
      <c r="B26" s="39"/>
      <c r="C26" s="141"/>
      <c r="D26" s="141"/>
      <c r="E26" s="218"/>
      <c r="F26" s="141"/>
      <c r="G26" s="141"/>
      <c r="H26" s="141"/>
      <c r="I26" s="141"/>
      <c r="J26" s="141"/>
      <c r="K26" s="141"/>
      <c r="L26" s="141"/>
      <c r="M26" s="141"/>
      <c r="N26" s="141"/>
      <c r="O26" s="144"/>
      <c r="P26" s="240" t="s">
        <v>6179</v>
      </c>
      <c r="Q26" s="145"/>
      <c r="R26" s="145"/>
      <c r="S26" s="145"/>
      <c r="T26" s="141"/>
      <c r="U26" s="141"/>
      <c r="V26" s="146"/>
      <c r="W26" s="144"/>
      <c r="X26" s="141"/>
      <c r="Y26" s="144"/>
      <c r="AB26" s="142">
        <f>Table3072[[#This Row],[researchPower]]/2</f>
        <v>0</v>
      </c>
      <c r="AD26" s="142">
        <f>IF(Table3072[[#This Row],[researchPower]] &lt;100, Table3072[[#This Row],[researchPower]]*2,Table3072[[#This Row],[researchPower]])</f>
        <v>0</v>
      </c>
      <c r="AG26" s="95"/>
      <c r="AH26" s="142" t="e">
        <f>Table3072[[#This Row],[researchPoints]]/Table3072[[#This Row],[researchPower]]</f>
        <v>#DIV/0!</v>
      </c>
    </row>
    <row r="27" spans="1:34" x14ac:dyDescent="0.35">
      <c r="A27" s="141">
        <v>25</v>
      </c>
      <c r="B27" s="39" t="s">
        <v>6277</v>
      </c>
      <c r="C27" s="385" t="s">
        <v>861</v>
      </c>
      <c r="D27" s="141" t="s">
        <v>6277</v>
      </c>
      <c r="E27" s="163" t="s">
        <v>6204</v>
      </c>
      <c r="F27" s="141">
        <v>1</v>
      </c>
      <c r="G27" s="252" t="s">
        <v>7193</v>
      </c>
      <c r="H27" s="252" t="s">
        <v>6329</v>
      </c>
      <c r="I27" s="141"/>
      <c r="J27" s="141"/>
      <c r="K27" s="141"/>
      <c r="L27" s="252" t="s">
        <v>6328</v>
      </c>
      <c r="M27" s="141">
        <v>16000</v>
      </c>
      <c r="N27" s="141">
        <v>800</v>
      </c>
      <c r="O27" s="144"/>
      <c r="P27" s="241" t="s">
        <v>6203</v>
      </c>
      <c r="Q27" s="145"/>
      <c r="R27" s="145"/>
      <c r="S27" s="145"/>
      <c r="T27" s="141"/>
      <c r="U27" s="141"/>
      <c r="V27" s="146"/>
      <c r="W27" s="141"/>
      <c r="X27" s="141"/>
      <c r="Y27" s="141"/>
      <c r="AB27" s="142">
        <f>Table3072[[#This Row],[researchPower]]/2</f>
        <v>400</v>
      </c>
      <c r="AD27" s="142">
        <f>IF(Table3072[[#This Row],[researchPower]] &lt;100, Table3072[[#This Row],[researchPower]]*2,Table3072[[#This Row],[researchPower]])</f>
        <v>800</v>
      </c>
      <c r="AG27" s="95" t="s">
        <v>6277</v>
      </c>
      <c r="AH27" s="142">
        <f>Table3072[[#This Row],[researchPoints]]/Table3072[[#This Row],[researchPower]]</f>
        <v>20</v>
      </c>
    </row>
    <row r="28" spans="1:34" x14ac:dyDescent="0.35">
      <c r="A28" s="141">
        <v>26</v>
      </c>
      <c r="B28" s="39"/>
      <c r="C28" s="141"/>
      <c r="D28" s="141"/>
      <c r="E28" s="254"/>
      <c r="F28" s="141"/>
      <c r="G28" s="141"/>
      <c r="H28" s="252"/>
      <c r="I28" s="141"/>
      <c r="J28" s="141"/>
      <c r="K28" s="141"/>
      <c r="L28" s="252"/>
      <c r="M28" s="141"/>
      <c r="N28" s="141"/>
      <c r="O28" s="144"/>
      <c r="P28" s="241" t="s">
        <v>6371</v>
      </c>
      <c r="Q28" s="145"/>
      <c r="R28" s="145"/>
      <c r="S28" s="145"/>
      <c r="T28" s="141"/>
      <c r="U28" s="141"/>
      <c r="V28" s="146"/>
      <c r="W28" s="144"/>
      <c r="X28" s="141"/>
      <c r="Y28" s="144"/>
      <c r="AB28" s="142">
        <f>Table3072[[#This Row],[researchPower]]/2</f>
        <v>0</v>
      </c>
      <c r="AD28" s="142">
        <f>IF(Table3072[[#This Row],[researchPower]] &lt;100, Table3072[[#This Row],[researchPower]]*2,Table3072[[#This Row],[researchPower]])</f>
        <v>0</v>
      </c>
      <c r="AG28" s="95"/>
      <c r="AH28" s="142" t="e">
        <f>Table3072[[#This Row],[researchPoints]]/Table3072[[#This Row],[researchPower]]</f>
        <v>#DIV/0!</v>
      </c>
    </row>
    <row r="29" spans="1:34" x14ac:dyDescent="0.35">
      <c r="A29" s="141">
        <v>27</v>
      </c>
      <c r="B29" s="39" t="s">
        <v>6557</v>
      </c>
      <c r="C29" s="385" t="s">
        <v>1219</v>
      </c>
      <c r="D29" s="252" t="s">
        <v>6557</v>
      </c>
      <c r="E29" s="162" t="s">
        <v>6457</v>
      </c>
      <c r="F29" s="141"/>
      <c r="G29" s="252" t="s">
        <v>7194</v>
      </c>
      <c r="H29" s="252" t="s">
        <v>6456</v>
      </c>
      <c r="I29" s="141"/>
      <c r="J29" s="141"/>
      <c r="K29" s="141"/>
      <c r="L29" s="252" t="s">
        <v>6277</v>
      </c>
      <c r="M29" s="141">
        <v>10000</v>
      </c>
      <c r="N29" s="141">
        <v>500</v>
      </c>
      <c r="O29" s="141" t="s">
        <v>6455</v>
      </c>
      <c r="P29" s="240"/>
      <c r="Q29" s="141"/>
      <c r="R29" s="141"/>
      <c r="S29" s="141"/>
      <c r="T29" s="141"/>
      <c r="U29" s="141"/>
      <c r="V29" s="146"/>
      <c r="W29" s="141"/>
      <c r="X29" s="141"/>
      <c r="Y29" s="141"/>
      <c r="AB29" s="142">
        <f>Table3072[[#This Row],[researchPower]]/2</f>
        <v>250</v>
      </c>
      <c r="AD29" s="142">
        <f>IF(Table3072[[#This Row],[researchPower]] &lt;100, Table3072[[#This Row],[researchPower]]*2,Table3072[[#This Row],[researchPower]])</f>
        <v>500</v>
      </c>
      <c r="AG29" s="95" t="s">
        <v>6557</v>
      </c>
      <c r="AH29" s="142">
        <f>Table3072[[#This Row],[researchPoints]]/Table3072[[#This Row],[researchPower]]</f>
        <v>20</v>
      </c>
    </row>
    <row r="30" spans="1:34" x14ac:dyDescent="0.35">
      <c r="A30" s="141">
        <v>28</v>
      </c>
      <c r="B30" s="39" t="s">
        <v>6321</v>
      </c>
      <c r="C30" s="141" t="s">
        <v>861</v>
      </c>
      <c r="D30" s="141" t="s">
        <v>6321</v>
      </c>
      <c r="E30" s="163"/>
      <c r="F30" s="141"/>
      <c r="G30" s="252" t="s">
        <v>7195</v>
      </c>
      <c r="H30" s="252" t="s">
        <v>6315</v>
      </c>
      <c r="I30" s="141"/>
      <c r="J30" s="141"/>
      <c r="K30" s="141"/>
      <c r="L30" s="252" t="s">
        <v>6330</v>
      </c>
      <c r="M30" s="141">
        <v>8000</v>
      </c>
      <c r="N30" s="141">
        <v>400</v>
      </c>
      <c r="O30" s="141"/>
      <c r="P30" s="240" t="s">
        <v>6211</v>
      </c>
      <c r="Q30" s="145"/>
      <c r="R30" s="145"/>
      <c r="S30" s="145"/>
      <c r="T30" s="141"/>
      <c r="U30" s="141"/>
      <c r="V30" s="146"/>
      <c r="W30" s="141" t="s">
        <v>6211</v>
      </c>
      <c r="X30" s="141"/>
      <c r="Y30" s="141"/>
      <c r="AB30" s="142">
        <f>Table3072[[#This Row],[researchPower]]/2</f>
        <v>200</v>
      </c>
      <c r="AD30" s="142">
        <f>IF(Table3072[[#This Row],[researchPower]] &lt;100, Table3072[[#This Row],[researchPower]]*2,Table3072[[#This Row],[researchPower]])</f>
        <v>400</v>
      </c>
      <c r="AG30" s="95" t="s">
        <v>6321</v>
      </c>
      <c r="AH30" s="142">
        <f>Table3072[[#This Row],[researchPoints]]/Table3072[[#This Row],[researchPower]]</f>
        <v>20</v>
      </c>
    </row>
    <row r="31" spans="1:34" x14ac:dyDescent="0.35">
      <c r="A31" s="141">
        <v>29</v>
      </c>
      <c r="B31" s="39" t="s">
        <v>6322</v>
      </c>
      <c r="C31" s="141" t="s">
        <v>861</v>
      </c>
      <c r="D31" s="141" t="s">
        <v>6322</v>
      </c>
      <c r="E31" s="163"/>
      <c r="F31" s="141"/>
      <c r="G31" s="252" t="s">
        <v>7196</v>
      </c>
      <c r="H31" s="252" t="s">
        <v>6221</v>
      </c>
      <c r="I31" s="141"/>
      <c r="J31" s="141"/>
      <c r="K31" s="141"/>
      <c r="L31" s="252" t="s">
        <v>6331</v>
      </c>
      <c r="M31" s="141">
        <v>8000</v>
      </c>
      <c r="N31" s="141">
        <v>400</v>
      </c>
      <c r="O31" s="141"/>
      <c r="P31" s="240" t="s">
        <v>6212</v>
      </c>
      <c r="Q31" s="145"/>
      <c r="R31" s="145"/>
      <c r="S31" s="145"/>
      <c r="T31" s="141"/>
      <c r="U31" s="141"/>
      <c r="V31" s="146"/>
      <c r="W31" s="141" t="s">
        <v>6212</v>
      </c>
      <c r="X31" s="141"/>
      <c r="Y31" s="141"/>
      <c r="AB31" s="142">
        <f>Table3072[[#This Row],[researchPower]]/2</f>
        <v>200</v>
      </c>
      <c r="AD31" s="142">
        <f>IF(Table3072[[#This Row],[researchPower]] &lt;100, Table3072[[#This Row],[researchPower]]*2,Table3072[[#This Row],[researchPower]])</f>
        <v>400</v>
      </c>
      <c r="AG31" s="95" t="s">
        <v>6322</v>
      </c>
      <c r="AH31" s="142">
        <f>Table3072[[#This Row],[researchPoints]]/Table3072[[#This Row],[researchPower]]</f>
        <v>20</v>
      </c>
    </row>
    <row r="32" spans="1:34" x14ac:dyDescent="0.35">
      <c r="A32" s="141">
        <v>30</v>
      </c>
      <c r="B32" s="39" t="s">
        <v>6323</v>
      </c>
      <c r="C32" s="141" t="s">
        <v>861</v>
      </c>
      <c r="D32" s="141" t="s">
        <v>6323</v>
      </c>
      <c r="E32" s="163"/>
      <c r="F32" s="141"/>
      <c r="G32" s="252" t="s">
        <v>7197</v>
      </c>
      <c r="H32" s="252" t="s">
        <v>6316</v>
      </c>
      <c r="I32" s="141"/>
      <c r="J32" s="141"/>
      <c r="K32" s="141"/>
      <c r="L32" s="252" t="s">
        <v>6332</v>
      </c>
      <c r="M32" s="141">
        <v>8000</v>
      </c>
      <c r="N32" s="141">
        <v>400</v>
      </c>
      <c r="O32" s="141"/>
      <c r="P32" s="240" t="s">
        <v>6210</v>
      </c>
      <c r="Q32" s="145"/>
      <c r="R32" s="145"/>
      <c r="S32" s="145"/>
      <c r="T32" s="141"/>
      <c r="U32" s="141"/>
      <c r="V32" s="146"/>
      <c r="W32" s="141" t="s">
        <v>6210</v>
      </c>
      <c r="X32" s="141"/>
      <c r="Y32" s="141"/>
      <c r="AB32" s="142">
        <f>Table3072[[#This Row],[researchPower]]/2</f>
        <v>200</v>
      </c>
      <c r="AD32" s="142">
        <f>IF(Table3072[[#This Row],[researchPower]] &lt;100, Table3072[[#This Row],[researchPower]]*2,Table3072[[#This Row],[researchPower]])</f>
        <v>400</v>
      </c>
      <c r="AG32" s="95" t="s">
        <v>6323</v>
      </c>
      <c r="AH32" s="142">
        <f>Table3072[[#This Row],[researchPoints]]/Table3072[[#This Row],[researchPower]]</f>
        <v>20</v>
      </c>
    </row>
    <row r="33" spans="1:34" x14ac:dyDescent="0.35">
      <c r="A33" s="141">
        <v>31</v>
      </c>
      <c r="B33" s="39" t="s">
        <v>6324</v>
      </c>
      <c r="C33" s="141" t="s">
        <v>861</v>
      </c>
      <c r="D33" s="141" t="s">
        <v>6324</v>
      </c>
      <c r="E33" s="163"/>
      <c r="F33" s="141"/>
      <c r="G33" s="252" t="s">
        <v>7198</v>
      </c>
      <c r="H33" s="252" t="s">
        <v>6317</v>
      </c>
      <c r="I33" s="141"/>
      <c r="J33" s="141"/>
      <c r="K33" s="141"/>
      <c r="L33" s="252" t="s">
        <v>6333</v>
      </c>
      <c r="M33" s="141">
        <v>8000</v>
      </c>
      <c r="N33" s="141">
        <v>400</v>
      </c>
      <c r="O33" s="141"/>
      <c r="P33" s="240" t="s">
        <v>6209</v>
      </c>
      <c r="Q33" s="145"/>
      <c r="R33" s="145"/>
      <c r="S33" s="145"/>
      <c r="T33" s="141"/>
      <c r="U33" s="141"/>
      <c r="V33" s="146"/>
      <c r="W33" s="141" t="s">
        <v>6209</v>
      </c>
      <c r="X33" s="141"/>
      <c r="Y33" s="141"/>
      <c r="AB33" s="142">
        <f>Table3072[[#This Row],[researchPower]]/2</f>
        <v>200</v>
      </c>
      <c r="AD33" s="142">
        <f>IF(Table3072[[#This Row],[researchPower]] &lt;100, Table3072[[#This Row],[researchPower]]*2,Table3072[[#This Row],[researchPower]])</f>
        <v>400</v>
      </c>
      <c r="AG33" s="95" t="s">
        <v>6324</v>
      </c>
      <c r="AH33" s="142">
        <f>Table3072[[#This Row],[researchPoints]]/Table3072[[#This Row],[researchPower]]</f>
        <v>20</v>
      </c>
    </row>
    <row r="34" spans="1:34" x14ac:dyDescent="0.35">
      <c r="A34" s="141">
        <v>32</v>
      </c>
      <c r="B34" s="39" t="s">
        <v>6325</v>
      </c>
      <c r="C34" s="141" t="s">
        <v>861</v>
      </c>
      <c r="D34" s="141" t="s">
        <v>6325</v>
      </c>
      <c r="E34" s="163"/>
      <c r="F34" s="141"/>
      <c r="G34" s="252" t="s">
        <v>7199</v>
      </c>
      <c r="H34" s="252" t="s">
        <v>6318</v>
      </c>
      <c r="I34" s="141"/>
      <c r="J34" s="141"/>
      <c r="K34" s="141"/>
      <c r="L34" s="252" t="s">
        <v>6334</v>
      </c>
      <c r="M34" s="141">
        <v>8000</v>
      </c>
      <c r="N34" s="141">
        <v>400</v>
      </c>
      <c r="O34" s="141"/>
      <c r="P34" s="240" t="s">
        <v>6208</v>
      </c>
      <c r="Q34" s="145"/>
      <c r="R34" s="145"/>
      <c r="S34" s="145"/>
      <c r="T34" s="141"/>
      <c r="U34" s="141"/>
      <c r="V34" s="146"/>
      <c r="W34" s="141" t="s">
        <v>6208</v>
      </c>
      <c r="X34" s="141"/>
      <c r="Y34" s="141"/>
      <c r="AB34" s="142">
        <f>Table3072[[#This Row],[researchPower]]/2</f>
        <v>200</v>
      </c>
      <c r="AD34" s="142">
        <f>IF(Table3072[[#This Row],[researchPower]] &lt;100, Table3072[[#This Row],[researchPower]]*2,Table3072[[#This Row],[researchPower]])</f>
        <v>400</v>
      </c>
      <c r="AG34" s="95" t="s">
        <v>6325</v>
      </c>
      <c r="AH34" s="142">
        <f>Table3072[[#This Row],[researchPoints]]/Table3072[[#This Row],[researchPower]]</f>
        <v>20</v>
      </c>
    </row>
    <row r="35" spans="1:34" x14ac:dyDescent="0.35">
      <c r="A35" s="141">
        <v>33</v>
      </c>
      <c r="B35" s="39" t="s">
        <v>6326</v>
      </c>
      <c r="C35" s="141" t="s">
        <v>861</v>
      </c>
      <c r="D35" s="141" t="s">
        <v>6326</v>
      </c>
      <c r="E35" s="163"/>
      <c r="F35" s="141"/>
      <c r="G35" s="252" t="s">
        <v>7200</v>
      </c>
      <c r="H35" s="252" t="s">
        <v>6319</v>
      </c>
      <c r="I35" s="141"/>
      <c r="J35" s="141"/>
      <c r="K35" s="141"/>
      <c r="L35" s="252" t="s">
        <v>6335</v>
      </c>
      <c r="M35" s="141">
        <v>8000</v>
      </c>
      <c r="N35" s="141">
        <v>400</v>
      </c>
      <c r="O35" s="141"/>
      <c r="P35" s="240" t="s">
        <v>6207</v>
      </c>
      <c r="Q35" s="145"/>
      <c r="R35" s="145"/>
      <c r="S35" s="145"/>
      <c r="T35" s="141"/>
      <c r="U35" s="141"/>
      <c r="V35" s="146"/>
      <c r="W35" s="141" t="s">
        <v>6207</v>
      </c>
      <c r="X35" s="141"/>
      <c r="Y35" s="141"/>
      <c r="AB35" s="142">
        <f>Table3072[[#This Row],[researchPower]]/2</f>
        <v>200</v>
      </c>
      <c r="AD35" s="142">
        <f>IF(Table3072[[#This Row],[researchPower]] &lt;100, Table3072[[#This Row],[researchPower]]*2,Table3072[[#This Row],[researchPower]])</f>
        <v>400</v>
      </c>
      <c r="AG35" s="95" t="s">
        <v>6326</v>
      </c>
      <c r="AH35" s="142">
        <f>Table3072[[#This Row],[researchPoints]]/Table3072[[#This Row],[researchPower]]</f>
        <v>20</v>
      </c>
    </row>
    <row r="36" spans="1:34" x14ac:dyDescent="0.35">
      <c r="A36" s="141">
        <v>34</v>
      </c>
      <c r="B36" s="39" t="s">
        <v>6327</v>
      </c>
      <c r="C36" s="141" t="s">
        <v>861</v>
      </c>
      <c r="D36" s="145" t="s">
        <v>6327</v>
      </c>
      <c r="E36" s="163"/>
      <c r="F36" s="145"/>
      <c r="G36" s="261" t="s">
        <v>7201</v>
      </c>
      <c r="H36" s="252" t="s">
        <v>6320</v>
      </c>
      <c r="I36" s="141"/>
      <c r="J36" s="141"/>
      <c r="K36" s="141"/>
      <c r="L36" s="252" t="s">
        <v>6336</v>
      </c>
      <c r="M36" s="141">
        <v>8000</v>
      </c>
      <c r="N36" s="141">
        <v>400</v>
      </c>
      <c r="O36" s="141"/>
      <c r="P36" s="240" t="s">
        <v>6206</v>
      </c>
      <c r="Q36" s="145"/>
      <c r="R36" s="145"/>
      <c r="S36" s="145"/>
      <c r="T36" s="141"/>
      <c r="U36" s="141"/>
      <c r="V36" s="146"/>
      <c r="W36" s="141" t="s">
        <v>6206</v>
      </c>
      <c r="X36" s="141"/>
      <c r="Y36" s="141"/>
      <c r="AB36" s="142">
        <f>Table3072[[#This Row],[researchPower]]/2</f>
        <v>200</v>
      </c>
      <c r="AD36" s="142">
        <f>IF(Table3072[[#This Row],[researchPower]] &lt;100, Table3072[[#This Row],[researchPower]]*2,Table3072[[#This Row],[researchPower]])</f>
        <v>400</v>
      </c>
      <c r="AG36" s="95" t="s">
        <v>6327</v>
      </c>
      <c r="AH36" s="142">
        <f>Table3072[[#This Row],[researchPoints]]/Table3072[[#This Row],[researchPower]]</f>
        <v>20</v>
      </c>
    </row>
    <row r="37" spans="1:34" x14ac:dyDescent="0.35">
      <c r="A37" s="141">
        <v>35</v>
      </c>
      <c r="B37" s="39" t="s">
        <v>893</v>
      </c>
      <c r="C37" s="141" t="s">
        <v>861</v>
      </c>
      <c r="D37" s="141" t="s">
        <v>893</v>
      </c>
      <c r="E37" s="141"/>
      <c r="F37" s="141"/>
      <c r="G37" s="141" t="s">
        <v>894</v>
      </c>
      <c r="H37" s="141" t="s">
        <v>895</v>
      </c>
      <c r="I37" s="141"/>
      <c r="J37" s="141"/>
      <c r="K37" s="141"/>
      <c r="L37" s="141" t="s">
        <v>3537</v>
      </c>
      <c r="M37" s="141">
        <v>4000</v>
      </c>
      <c r="N37" s="141">
        <v>200</v>
      </c>
      <c r="O37" s="141"/>
      <c r="P37" s="240" t="s">
        <v>623</v>
      </c>
      <c r="Q37" s="141"/>
      <c r="R37" s="141"/>
      <c r="S37" s="141"/>
      <c r="T37" s="141"/>
      <c r="U37" s="141"/>
      <c r="V37" s="146"/>
      <c r="W37" s="144" t="s">
        <v>635</v>
      </c>
      <c r="X37" s="141"/>
      <c r="Y37" s="141"/>
      <c r="AB37" s="142">
        <f>Table3072[[#This Row],[researchPower]]/2</f>
        <v>100</v>
      </c>
      <c r="AD37" s="142">
        <f>IF(Table3072[[#This Row],[researchPower]] &lt;100, Table3072[[#This Row],[researchPower]]*2,Table3072[[#This Row],[researchPower]])</f>
        <v>200</v>
      </c>
      <c r="AG37" s="95" t="s">
        <v>893</v>
      </c>
      <c r="AH37" s="142">
        <f>Table3072[[#This Row],[researchPoints]]/Table3072[[#This Row],[researchPower]]</f>
        <v>20</v>
      </c>
    </row>
    <row r="38" spans="1:34" x14ac:dyDescent="0.35">
      <c r="A38" s="141">
        <v>36</v>
      </c>
      <c r="B38" s="39" t="s">
        <v>888</v>
      </c>
      <c r="C38" s="141" t="s">
        <v>861</v>
      </c>
      <c r="D38" s="141" t="s">
        <v>888</v>
      </c>
      <c r="E38" s="141"/>
      <c r="F38" s="141"/>
      <c r="G38" s="141" t="s">
        <v>889</v>
      </c>
      <c r="H38" s="141" t="s">
        <v>890</v>
      </c>
      <c r="I38" s="141"/>
      <c r="J38" s="141"/>
      <c r="K38" s="141"/>
      <c r="L38" s="252" t="s">
        <v>3538</v>
      </c>
      <c r="M38" s="141">
        <v>5000</v>
      </c>
      <c r="N38" s="141">
        <v>250</v>
      </c>
      <c r="O38" s="141"/>
      <c r="P38" s="240" t="s">
        <v>626</v>
      </c>
      <c r="Q38" s="141"/>
      <c r="R38" s="141"/>
      <c r="S38" s="141"/>
      <c r="T38" s="141"/>
      <c r="U38" s="141"/>
      <c r="V38" s="146"/>
      <c r="W38" s="144" t="s">
        <v>517</v>
      </c>
      <c r="X38" s="141"/>
      <c r="Y38" s="141"/>
      <c r="AB38" s="142">
        <f>Table3072[[#This Row],[researchPower]]/2</f>
        <v>125</v>
      </c>
      <c r="AD38" s="142">
        <f>IF(Table3072[[#This Row],[researchPower]] &lt;100, Table3072[[#This Row],[researchPower]]*2,Table3072[[#This Row],[researchPower]])</f>
        <v>250</v>
      </c>
      <c r="AG38" s="95" t="s">
        <v>888</v>
      </c>
      <c r="AH38" s="142">
        <f>Table3072[[#This Row],[researchPoints]]/Table3072[[#This Row],[researchPower]]</f>
        <v>20</v>
      </c>
    </row>
    <row r="39" spans="1:34" x14ac:dyDescent="0.35">
      <c r="A39" s="141">
        <v>37</v>
      </c>
      <c r="B39" s="39" t="s">
        <v>897</v>
      </c>
      <c r="C39" s="141" t="s">
        <v>861</v>
      </c>
      <c r="D39" s="141" t="s">
        <v>897</v>
      </c>
      <c r="E39" s="145"/>
      <c r="F39" s="141"/>
      <c r="G39" s="141" t="s">
        <v>898</v>
      </c>
      <c r="H39" s="141" t="s">
        <v>899</v>
      </c>
      <c r="I39" s="141" t="s">
        <v>618</v>
      </c>
      <c r="J39" s="141"/>
      <c r="K39" s="141"/>
      <c r="L39" s="141" t="s">
        <v>3539</v>
      </c>
      <c r="M39" s="141">
        <v>7000</v>
      </c>
      <c r="N39" s="141">
        <v>350</v>
      </c>
      <c r="O39" s="141"/>
      <c r="P39" s="240" t="s">
        <v>620</v>
      </c>
      <c r="Q39" s="141"/>
      <c r="R39" s="141"/>
      <c r="S39" s="141"/>
      <c r="T39" s="141"/>
      <c r="U39" s="141"/>
      <c r="V39" s="146"/>
      <c r="W39" s="144" t="s">
        <v>642</v>
      </c>
      <c r="X39" s="141"/>
      <c r="Y39" s="141"/>
      <c r="AB39" s="142">
        <f>Table3072[[#This Row],[researchPower]]/2</f>
        <v>175</v>
      </c>
      <c r="AD39" s="142">
        <f>IF(Table3072[[#This Row],[researchPower]] &lt;100, Table3072[[#This Row],[researchPower]]*2,Table3072[[#This Row],[researchPower]])</f>
        <v>350</v>
      </c>
      <c r="AG39" s="95" t="s">
        <v>897</v>
      </c>
      <c r="AH39" s="142">
        <f>Table3072[[#This Row],[researchPoints]]/Table3072[[#This Row],[researchPower]]</f>
        <v>20</v>
      </c>
    </row>
    <row r="40" spans="1:34" x14ac:dyDescent="0.35">
      <c r="A40" s="141">
        <v>38</v>
      </c>
      <c r="B40" s="39" t="s">
        <v>3837</v>
      </c>
      <c r="C40" s="141" t="s">
        <v>861</v>
      </c>
      <c r="D40" s="141" t="s">
        <v>3837</v>
      </c>
      <c r="E40" s="145"/>
      <c r="F40" s="141"/>
      <c r="G40" s="141" t="s">
        <v>3920</v>
      </c>
      <c r="H40" s="252" t="s">
        <v>3836</v>
      </c>
      <c r="I40" s="252" t="s">
        <v>607</v>
      </c>
      <c r="J40" s="141"/>
      <c r="K40" s="141"/>
      <c r="L40" s="252" t="s">
        <v>6566</v>
      </c>
      <c r="M40" s="141">
        <v>5000</v>
      </c>
      <c r="N40" s="141">
        <v>250</v>
      </c>
      <c r="O40" s="141"/>
      <c r="P40" s="240" t="s">
        <v>3835</v>
      </c>
      <c r="Q40" s="141"/>
      <c r="R40" s="141"/>
      <c r="S40" s="141"/>
      <c r="T40" s="141"/>
      <c r="U40" s="141"/>
      <c r="V40" s="146"/>
      <c r="W40" s="144" t="s">
        <v>498</v>
      </c>
      <c r="X40" s="141"/>
      <c r="Y40" s="141"/>
      <c r="AB40" s="142">
        <f>Table3072[[#This Row],[researchPower]]/2</f>
        <v>125</v>
      </c>
      <c r="AD40" s="142">
        <f>IF(Table3072[[#This Row],[researchPower]] &lt;100, Table3072[[#This Row],[researchPower]]*2,Table3072[[#This Row],[researchPower]])</f>
        <v>250</v>
      </c>
      <c r="AG40" s="95" t="s">
        <v>3837</v>
      </c>
      <c r="AH40" s="142">
        <f>Table3072[[#This Row],[researchPoints]]/Table3072[[#This Row],[researchPower]]</f>
        <v>20</v>
      </c>
    </row>
    <row r="41" spans="1:34" x14ac:dyDescent="0.35">
      <c r="A41" s="141">
        <v>39</v>
      </c>
      <c r="B41" s="39" t="s">
        <v>901</v>
      </c>
      <c r="C41" s="141" t="s">
        <v>861</v>
      </c>
      <c r="D41" s="141" t="s">
        <v>901</v>
      </c>
      <c r="E41" s="145"/>
      <c r="F41" s="141"/>
      <c r="G41" s="141" t="s">
        <v>903</v>
      </c>
      <c r="H41" s="141" t="s">
        <v>904</v>
      </c>
      <c r="I41" s="141"/>
      <c r="J41" s="141"/>
      <c r="K41" s="141"/>
      <c r="L41" s="141" t="s">
        <v>3529</v>
      </c>
      <c r="M41" s="141">
        <v>4000</v>
      </c>
      <c r="N41" s="141">
        <v>200</v>
      </c>
      <c r="O41" s="141"/>
      <c r="P41" s="240" t="s">
        <v>618</v>
      </c>
      <c r="Q41" s="141"/>
      <c r="R41" s="141"/>
      <c r="S41" s="141"/>
      <c r="T41" s="141"/>
      <c r="U41" s="141"/>
      <c r="V41" s="146"/>
      <c r="W41" s="144" t="s">
        <v>649</v>
      </c>
      <c r="X41" s="141"/>
      <c r="Y41" s="141"/>
      <c r="AB41" s="142">
        <f>Table3072[[#This Row],[researchPower]]/2</f>
        <v>100</v>
      </c>
      <c r="AD41" s="142">
        <f>IF(Table3072[[#This Row],[researchPower]] &lt;100, Table3072[[#This Row],[researchPower]]*2,Table3072[[#This Row],[researchPower]])</f>
        <v>200</v>
      </c>
      <c r="AG41" s="95" t="s">
        <v>901</v>
      </c>
      <c r="AH41" s="142">
        <f>Table3072[[#This Row],[researchPoints]]/Table3072[[#This Row],[researchPower]]</f>
        <v>20</v>
      </c>
    </row>
    <row r="42" spans="1:34" x14ac:dyDescent="0.35">
      <c r="A42" s="141">
        <v>40</v>
      </c>
      <c r="B42" s="39" t="s">
        <v>906</v>
      </c>
      <c r="C42" s="141" t="s">
        <v>861</v>
      </c>
      <c r="D42" s="141" t="s">
        <v>906</v>
      </c>
      <c r="E42" s="145"/>
      <c r="F42" s="141"/>
      <c r="G42" s="141" t="s">
        <v>907</v>
      </c>
      <c r="H42" s="141" t="s">
        <v>908</v>
      </c>
      <c r="I42" s="141" t="s">
        <v>606</v>
      </c>
      <c r="J42" s="141"/>
      <c r="K42" s="141"/>
      <c r="L42" s="141" t="s">
        <v>3540</v>
      </c>
      <c r="M42" s="141">
        <v>5000</v>
      </c>
      <c r="N42" s="141">
        <v>250</v>
      </c>
      <c r="O42" s="141"/>
      <c r="P42" s="240" t="s">
        <v>616</v>
      </c>
      <c r="Q42" s="141"/>
      <c r="R42" s="141"/>
      <c r="S42" s="141"/>
      <c r="T42" s="141"/>
      <c r="U42" s="141"/>
      <c r="V42" s="146"/>
      <c r="W42" s="144" t="s">
        <v>556</v>
      </c>
      <c r="X42" s="141"/>
      <c r="Y42" s="141"/>
      <c r="AB42" s="142">
        <f>Table3072[[#This Row],[researchPower]]/2</f>
        <v>125</v>
      </c>
      <c r="AD42" s="142">
        <f>IF(Table3072[[#This Row],[researchPower]] &lt;100, Table3072[[#This Row],[researchPower]]*2,Table3072[[#This Row],[researchPower]])</f>
        <v>250</v>
      </c>
      <c r="AG42" s="95" t="s">
        <v>906</v>
      </c>
      <c r="AH42" s="142">
        <f>Table3072[[#This Row],[researchPoints]]/Table3072[[#This Row],[researchPower]]</f>
        <v>20</v>
      </c>
    </row>
    <row r="43" spans="1:34" x14ac:dyDescent="0.35">
      <c r="A43" s="141">
        <v>41</v>
      </c>
      <c r="B43" s="39" t="s">
        <v>910</v>
      </c>
      <c r="C43" s="141" t="s">
        <v>861</v>
      </c>
      <c r="D43" s="141" t="s">
        <v>910</v>
      </c>
      <c r="E43" s="145"/>
      <c r="F43" s="141"/>
      <c r="G43" s="141" t="s">
        <v>911</v>
      </c>
      <c r="H43" s="141" t="s">
        <v>912</v>
      </c>
      <c r="I43" s="141" t="s">
        <v>604</v>
      </c>
      <c r="J43" s="141"/>
      <c r="K43" s="141"/>
      <c r="L43" s="141" t="s">
        <v>3542</v>
      </c>
      <c r="M43" s="141">
        <v>5500</v>
      </c>
      <c r="N43" s="141">
        <v>275</v>
      </c>
      <c r="O43" s="141"/>
      <c r="P43" s="240" t="s">
        <v>613</v>
      </c>
      <c r="Q43" s="141"/>
      <c r="R43" s="141"/>
      <c r="S43" s="141"/>
      <c r="T43" s="141"/>
      <c r="U43" s="141"/>
      <c r="V43" s="146"/>
      <c r="W43" s="144" t="s">
        <v>439</v>
      </c>
      <c r="X43" s="141"/>
      <c r="Y43" s="141"/>
      <c r="AB43" s="142">
        <f>Table3072[[#This Row],[researchPower]]/2</f>
        <v>137.5</v>
      </c>
      <c r="AD43" s="142">
        <f>IF(Table3072[[#This Row],[researchPower]] &lt;100, Table3072[[#This Row],[researchPower]]*2,Table3072[[#This Row],[researchPower]])</f>
        <v>275</v>
      </c>
      <c r="AG43" s="95" t="s">
        <v>910</v>
      </c>
      <c r="AH43" s="142">
        <f>Table3072[[#This Row],[researchPoints]]/Table3072[[#This Row],[researchPower]]</f>
        <v>20</v>
      </c>
    </row>
    <row r="44" spans="1:34" x14ac:dyDescent="0.35">
      <c r="A44" s="141">
        <v>42</v>
      </c>
      <c r="B44" s="39" t="s">
        <v>914</v>
      </c>
      <c r="C44" s="141" t="s">
        <v>861</v>
      </c>
      <c r="D44" s="141" t="s">
        <v>914</v>
      </c>
      <c r="E44" s="141"/>
      <c r="F44" s="141"/>
      <c r="G44" s="141" t="s">
        <v>915</v>
      </c>
      <c r="H44" s="141" t="s">
        <v>916</v>
      </c>
      <c r="I44" s="141" t="s">
        <v>5198</v>
      </c>
      <c r="J44" s="141"/>
      <c r="K44" s="141"/>
      <c r="L44" s="141" t="s">
        <v>3541</v>
      </c>
      <c r="M44" s="141">
        <v>5000</v>
      </c>
      <c r="N44" s="141">
        <v>250</v>
      </c>
      <c r="O44" s="144"/>
      <c r="P44" s="240" t="s">
        <v>610</v>
      </c>
      <c r="Q44" s="141"/>
      <c r="R44" s="141"/>
      <c r="S44" s="141"/>
      <c r="T44" s="141"/>
      <c r="U44" s="141"/>
      <c r="V44" s="146"/>
      <c r="W44" s="141" t="s">
        <v>405</v>
      </c>
      <c r="X44" s="141"/>
      <c r="Y44" s="144"/>
      <c r="AB44" s="142">
        <f>Table3072[[#This Row],[researchPower]]/2</f>
        <v>125</v>
      </c>
      <c r="AD44" s="142">
        <f>IF(Table3072[[#This Row],[researchPower]] &lt;100, Table3072[[#This Row],[researchPower]]*2,Table3072[[#This Row],[researchPower]])</f>
        <v>250</v>
      </c>
      <c r="AG44" s="95" t="s">
        <v>914</v>
      </c>
      <c r="AH44" s="142">
        <f>Table3072[[#This Row],[researchPoints]]/Table3072[[#This Row],[researchPower]]</f>
        <v>20</v>
      </c>
    </row>
    <row r="45" spans="1:34" x14ac:dyDescent="0.35">
      <c r="A45" s="141">
        <v>43</v>
      </c>
      <c r="B45" s="39" t="s">
        <v>6285</v>
      </c>
      <c r="C45" s="141" t="s">
        <v>861</v>
      </c>
      <c r="D45" s="141" t="s">
        <v>6285</v>
      </c>
      <c r="E45" s="141"/>
      <c r="F45" s="141"/>
      <c r="G45" s="252" t="s">
        <v>7202</v>
      </c>
      <c r="H45" s="252" t="s">
        <v>6478</v>
      </c>
      <c r="I45" s="141"/>
      <c r="J45" s="141"/>
      <c r="K45" s="141"/>
      <c r="L45" s="252" t="s">
        <v>6286</v>
      </c>
      <c r="M45" s="141">
        <v>5000</v>
      </c>
      <c r="N45" s="141">
        <v>250</v>
      </c>
      <c r="O45" s="141"/>
      <c r="P45" s="241" t="s">
        <v>5194</v>
      </c>
      <c r="Q45" s="141"/>
      <c r="R45" s="141"/>
      <c r="S45" s="141"/>
      <c r="T45" s="141"/>
      <c r="U45" s="141"/>
      <c r="V45" s="146"/>
      <c r="W45" s="141" t="s">
        <v>578</v>
      </c>
      <c r="X45" s="141"/>
      <c r="Y45" s="141"/>
      <c r="AB45" s="142">
        <f>Table3072[[#This Row],[researchPower]]/2</f>
        <v>125</v>
      </c>
      <c r="AD45" s="142">
        <f>IF(Table3072[[#This Row],[researchPower]] &lt;100, Table3072[[#This Row],[researchPower]]*2,Table3072[[#This Row],[researchPower]])</f>
        <v>250</v>
      </c>
      <c r="AG45" s="95" t="s">
        <v>6285</v>
      </c>
      <c r="AH45" s="142">
        <f>Table3072[[#This Row],[researchPoints]]/Table3072[[#This Row],[researchPower]]</f>
        <v>20</v>
      </c>
    </row>
    <row r="46" spans="1:34" x14ac:dyDescent="0.35">
      <c r="A46" s="141">
        <v>44</v>
      </c>
      <c r="B46" s="39" t="s">
        <v>6287</v>
      </c>
      <c r="C46" s="141" t="s">
        <v>861</v>
      </c>
      <c r="D46" s="141" t="s">
        <v>6287</v>
      </c>
      <c r="E46" s="141"/>
      <c r="F46" s="141"/>
      <c r="G46" s="252" t="s">
        <v>7203</v>
      </c>
      <c r="H46" s="252" t="s">
        <v>6479</v>
      </c>
      <c r="I46" s="241" t="s">
        <v>5194</v>
      </c>
      <c r="J46" s="141"/>
      <c r="K46" s="141"/>
      <c r="L46" s="252" t="s">
        <v>6288</v>
      </c>
      <c r="M46" s="141">
        <v>8200</v>
      </c>
      <c r="N46" s="141">
        <v>410</v>
      </c>
      <c r="O46" s="141"/>
      <c r="P46" s="241" t="s">
        <v>5193</v>
      </c>
      <c r="Q46" s="141"/>
      <c r="R46" s="141"/>
      <c r="S46" s="141"/>
      <c r="T46" s="141"/>
      <c r="U46" s="141"/>
      <c r="V46" s="146"/>
      <c r="W46" s="144" t="s">
        <v>578</v>
      </c>
      <c r="X46" s="141"/>
      <c r="Y46" s="144"/>
      <c r="AB46" s="142">
        <f>Table3072[[#This Row],[researchPower]]/2</f>
        <v>205</v>
      </c>
      <c r="AD46" s="142">
        <f>IF(Table3072[[#This Row],[researchPower]] &lt;100, Table3072[[#This Row],[researchPower]]*2,Table3072[[#This Row],[researchPower]])</f>
        <v>410</v>
      </c>
      <c r="AG46" s="95" t="s">
        <v>6287</v>
      </c>
      <c r="AH46" s="142">
        <f>Table3072[[#This Row],[researchPoints]]/Table3072[[#This Row],[researchPower]]</f>
        <v>20</v>
      </c>
    </row>
    <row r="47" spans="1:34" x14ac:dyDescent="0.35">
      <c r="A47" s="141">
        <v>45</v>
      </c>
      <c r="B47" s="39" t="s">
        <v>6347</v>
      </c>
      <c r="C47" s="141" t="s">
        <v>861</v>
      </c>
      <c r="D47" s="141" t="s">
        <v>6347</v>
      </c>
      <c r="E47" s="145"/>
      <c r="F47" s="141"/>
      <c r="G47" s="252" t="s">
        <v>7204</v>
      </c>
      <c r="H47" s="252" t="s">
        <v>7161</v>
      </c>
      <c r="I47" s="252" t="s">
        <v>607</v>
      </c>
      <c r="J47" s="141"/>
      <c r="K47" s="141"/>
      <c r="L47" s="252" t="s">
        <v>7163</v>
      </c>
      <c r="M47" s="141">
        <v>7200</v>
      </c>
      <c r="N47" s="141">
        <v>360</v>
      </c>
      <c r="O47" s="141"/>
      <c r="P47" s="141" t="s">
        <v>5245</v>
      </c>
      <c r="Q47" s="141"/>
      <c r="R47" s="141"/>
      <c r="S47" s="141"/>
      <c r="T47" s="141"/>
      <c r="U47" s="141"/>
      <c r="V47" s="146"/>
      <c r="W47" s="252" t="s">
        <v>5243</v>
      </c>
      <c r="X47" s="141"/>
      <c r="Y47" s="144"/>
      <c r="AB47" s="142">
        <f>Table3072[[#This Row],[researchPower]]/2</f>
        <v>180</v>
      </c>
      <c r="AD47" s="142">
        <f>IF(Table3072[[#This Row],[researchPower]] &lt;100, Table3072[[#This Row],[researchPower]]*2,Table3072[[#This Row],[researchPower]])</f>
        <v>360</v>
      </c>
      <c r="AG47" s="95" t="s">
        <v>6347</v>
      </c>
      <c r="AH47" s="142">
        <f>Table3072[[#This Row],[researchPoints]]/Table3072[[#This Row],[researchPower]]</f>
        <v>20</v>
      </c>
    </row>
    <row r="48" spans="1:34" x14ac:dyDescent="0.35">
      <c r="A48" s="141">
        <v>46</v>
      </c>
      <c r="B48" s="39" t="s">
        <v>6348</v>
      </c>
      <c r="C48" s="141" t="s">
        <v>861</v>
      </c>
      <c r="D48" s="141" t="s">
        <v>6348</v>
      </c>
      <c r="E48" s="145"/>
      <c r="F48" s="141"/>
      <c r="G48" s="17" t="s">
        <v>10561</v>
      </c>
      <c r="H48" s="252" t="s">
        <v>6480</v>
      </c>
      <c r="I48" s="141" t="s">
        <v>591</v>
      </c>
      <c r="J48" s="141"/>
      <c r="K48" s="141"/>
      <c r="L48" s="252" t="s">
        <v>6353</v>
      </c>
      <c r="M48" s="141">
        <v>4600</v>
      </c>
      <c r="N48" s="141">
        <v>230</v>
      </c>
      <c r="O48" s="141"/>
      <c r="P48" s="141" t="s">
        <v>5198</v>
      </c>
      <c r="Q48" s="141"/>
      <c r="R48" s="141"/>
      <c r="S48" s="141"/>
      <c r="T48" s="141"/>
      <c r="U48" s="141"/>
      <c r="V48" s="146"/>
      <c r="W48" s="238" t="s">
        <v>424</v>
      </c>
      <c r="X48" s="141"/>
      <c r="Y48" s="144"/>
      <c r="AB48" s="142">
        <f>Table3072[[#This Row],[researchPower]]/2</f>
        <v>115</v>
      </c>
      <c r="AD48" s="142">
        <f>IF(Table3072[[#This Row],[researchPower]] &lt;100, Table3072[[#This Row],[researchPower]]*2,Table3072[[#This Row],[researchPower]])</f>
        <v>230</v>
      </c>
      <c r="AG48" s="95" t="s">
        <v>6348</v>
      </c>
      <c r="AH48" s="142">
        <f>Table3072[[#This Row],[researchPoints]]/Table3072[[#This Row],[researchPower]]</f>
        <v>20</v>
      </c>
    </row>
    <row r="49" spans="1:34" x14ac:dyDescent="0.35">
      <c r="A49" s="141">
        <v>47</v>
      </c>
      <c r="B49" s="39" t="s">
        <v>7272</v>
      </c>
      <c r="C49" s="141" t="s">
        <v>861</v>
      </c>
      <c r="D49" s="141" t="s">
        <v>7272</v>
      </c>
      <c r="E49" s="145"/>
      <c r="F49" s="141"/>
      <c r="G49" s="17" t="s">
        <v>10563</v>
      </c>
      <c r="H49" s="252" t="s">
        <v>11539</v>
      </c>
      <c r="I49" s="141"/>
      <c r="J49" s="141"/>
      <c r="K49" s="141"/>
      <c r="L49" s="252" t="s">
        <v>6461</v>
      </c>
      <c r="M49" s="141">
        <v>4600</v>
      </c>
      <c r="N49" s="141">
        <v>230</v>
      </c>
      <c r="O49" s="141"/>
      <c r="P49" s="141" t="s">
        <v>11542</v>
      </c>
      <c r="Q49" s="141"/>
      <c r="R49" s="141"/>
      <c r="S49" s="141"/>
      <c r="T49" s="141"/>
      <c r="U49" s="141"/>
      <c r="V49" s="146"/>
      <c r="W49" s="252" t="s">
        <v>5270</v>
      </c>
      <c r="X49" s="141"/>
      <c r="Y49" s="144"/>
      <c r="AB49" s="142">
        <f>Table3072[[#This Row],[researchPower]]/2</f>
        <v>115</v>
      </c>
      <c r="AD49" s="142">
        <f>IF(Table3072[[#This Row],[researchPower]] &lt;100, Table3072[[#This Row],[researchPower]]*2,Table3072[[#This Row],[researchPower]])</f>
        <v>230</v>
      </c>
      <c r="AG49" s="95" t="s">
        <v>7272</v>
      </c>
      <c r="AH49" s="142">
        <f>Table3072[[#This Row],[researchPoints]]/Table3072[[#This Row],[researchPower]]</f>
        <v>20</v>
      </c>
    </row>
    <row r="50" spans="1:34" x14ac:dyDescent="0.35">
      <c r="A50" s="141">
        <v>48</v>
      </c>
      <c r="B50" s="39" t="s">
        <v>7274</v>
      </c>
      <c r="C50" s="141" t="s">
        <v>861</v>
      </c>
      <c r="D50" s="252" t="s">
        <v>7274</v>
      </c>
      <c r="E50" s="145"/>
      <c r="F50" s="141"/>
      <c r="G50" s="17" t="s">
        <v>10564</v>
      </c>
      <c r="H50" s="252" t="s">
        <v>7273</v>
      </c>
      <c r="I50" s="141" t="s">
        <v>5264</v>
      </c>
      <c r="J50" s="141"/>
      <c r="K50" s="141"/>
      <c r="L50" s="261" t="s">
        <v>7275</v>
      </c>
      <c r="M50" s="141">
        <v>5200</v>
      </c>
      <c r="N50" s="141">
        <v>260</v>
      </c>
      <c r="O50" s="141"/>
      <c r="P50" s="141" t="s">
        <v>5265</v>
      </c>
      <c r="Q50" s="141"/>
      <c r="R50" s="141"/>
      <c r="S50" s="141"/>
      <c r="T50" s="141"/>
      <c r="U50" s="141"/>
      <c r="V50" s="146"/>
      <c r="W50" s="144" t="s">
        <v>5263</v>
      </c>
      <c r="X50" s="141"/>
      <c r="Y50" s="144"/>
      <c r="AB50" s="142">
        <f>Table3072[[#This Row],[researchPower]]/2</f>
        <v>130</v>
      </c>
      <c r="AD50" s="142">
        <f>IF(Table3072[[#This Row],[researchPower]] &lt;100, Table3072[[#This Row],[researchPower]]*2,Table3072[[#This Row],[researchPower]])</f>
        <v>260</v>
      </c>
      <c r="AG50" s="95" t="s">
        <v>7274</v>
      </c>
      <c r="AH50" s="142">
        <f>Table3072[[#This Row],[researchPoints]]/Table3072[[#This Row],[researchPower]]</f>
        <v>20</v>
      </c>
    </row>
    <row r="51" spans="1:34" ht="14.5" customHeight="1" x14ac:dyDescent="0.35">
      <c r="A51" s="141">
        <v>49</v>
      </c>
      <c r="B51" s="39" t="s">
        <v>6360</v>
      </c>
      <c r="C51" s="249" t="s">
        <v>861</v>
      </c>
      <c r="D51" s="249" t="s">
        <v>6360</v>
      </c>
      <c r="E51" s="286"/>
      <c r="F51" s="249"/>
      <c r="G51" s="252" t="s">
        <v>7206</v>
      </c>
      <c r="H51" s="252" t="s">
        <v>5311</v>
      </c>
      <c r="I51" s="249"/>
      <c r="J51" s="249"/>
      <c r="K51" s="249"/>
      <c r="L51" s="252" t="s">
        <v>6284</v>
      </c>
      <c r="M51" s="249">
        <v>7200</v>
      </c>
      <c r="N51" s="141">
        <v>360</v>
      </c>
      <c r="O51" s="249"/>
      <c r="P51" s="249" t="s">
        <v>5192</v>
      </c>
      <c r="Q51" s="249"/>
      <c r="R51" s="249"/>
      <c r="S51" s="249"/>
      <c r="T51" s="249"/>
      <c r="U51" s="249"/>
      <c r="V51" s="251"/>
      <c r="W51" s="250" t="s">
        <v>585</v>
      </c>
      <c r="X51" s="249"/>
      <c r="Y51" s="250"/>
      <c r="AB51" s="142">
        <f>Table3072[[#This Row],[researchPower]]/2</f>
        <v>180</v>
      </c>
      <c r="AD51" s="142">
        <f>IF(Table3072[[#This Row],[researchPower]] &lt;100, Table3072[[#This Row],[researchPower]]*2,Table3072[[#This Row],[researchPower]])</f>
        <v>360</v>
      </c>
      <c r="AG51" s="95" t="s">
        <v>6360</v>
      </c>
      <c r="AH51" s="142">
        <f>Table3072[[#This Row],[researchPoints]]/Table3072[[#This Row],[researchPower]]</f>
        <v>20</v>
      </c>
    </row>
    <row r="52" spans="1:34" ht="14.5" customHeight="1" x14ac:dyDescent="0.35">
      <c r="A52" s="141">
        <v>50</v>
      </c>
      <c r="B52" s="39" t="s">
        <v>6349</v>
      </c>
      <c r="C52" s="141" t="s">
        <v>861</v>
      </c>
      <c r="D52" s="141" t="s">
        <v>6349</v>
      </c>
      <c r="E52" s="141"/>
      <c r="F52" s="141"/>
      <c r="G52" s="252" t="s">
        <v>7207</v>
      </c>
      <c r="H52" s="252" t="s">
        <v>11549</v>
      </c>
      <c r="I52" s="141"/>
      <c r="J52" s="141"/>
      <c r="K52" s="141"/>
      <c r="L52" s="252" t="s">
        <v>1131</v>
      </c>
      <c r="M52" s="141">
        <v>4600</v>
      </c>
      <c r="N52" s="141">
        <v>230</v>
      </c>
      <c r="O52" s="141"/>
      <c r="P52" s="141" t="s">
        <v>11541</v>
      </c>
      <c r="Q52" s="141"/>
      <c r="R52" s="141"/>
      <c r="S52" s="141"/>
      <c r="T52" s="141"/>
      <c r="U52" s="141"/>
      <c r="V52" s="146"/>
      <c r="W52" s="252" t="s">
        <v>412</v>
      </c>
      <c r="X52" s="141"/>
      <c r="Y52" s="144"/>
      <c r="AB52" s="142">
        <f>Table3072[[#This Row],[researchPower]]/2</f>
        <v>115</v>
      </c>
      <c r="AD52" s="142">
        <f>IF(Table3072[[#This Row],[researchPower]] &lt;100, Table3072[[#This Row],[researchPower]]*2,Table3072[[#This Row],[researchPower]])</f>
        <v>230</v>
      </c>
      <c r="AG52" s="95" t="s">
        <v>6349</v>
      </c>
      <c r="AH52" s="142">
        <f>Table3072[[#This Row],[researchPoints]]/Table3072[[#This Row],[researchPower]]</f>
        <v>20</v>
      </c>
    </row>
    <row r="53" spans="1:34" ht="14.5" customHeight="1" x14ac:dyDescent="0.35">
      <c r="A53" s="141">
        <v>51</v>
      </c>
      <c r="B53" s="39" t="s">
        <v>6350</v>
      </c>
      <c r="C53" s="141" t="s">
        <v>861</v>
      </c>
      <c r="D53" s="141" t="s">
        <v>6350</v>
      </c>
      <c r="E53" s="141"/>
      <c r="F53" s="141"/>
      <c r="G53" s="252" t="s">
        <v>7208</v>
      </c>
      <c r="H53" s="252" t="s">
        <v>11538</v>
      </c>
      <c r="I53" s="141"/>
      <c r="J53" s="141"/>
      <c r="K53" s="141"/>
      <c r="L53" s="252" t="s">
        <v>1030</v>
      </c>
      <c r="M53" s="141">
        <v>4800</v>
      </c>
      <c r="N53" s="141">
        <v>240</v>
      </c>
      <c r="O53" s="141"/>
      <c r="P53" s="141" t="s">
        <v>11543</v>
      </c>
      <c r="Q53" s="141"/>
      <c r="R53" s="141"/>
      <c r="S53" s="141"/>
      <c r="T53" s="141"/>
      <c r="U53" s="141"/>
      <c r="V53" s="146"/>
      <c r="W53" s="238" t="s">
        <v>413</v>
      </c>
      <c r="X53" s="141"/>
      <c r="Y53" s="144"/>
      <c r="AB53" s="142">
        <f>Table3072[[#This Row],[researchPower]]/2</f>
        <v>120</v>
      </c>
      <c r="AD53" s="142">
        <f>IF(Table3072[[#This Row],[researchPower]] &lt;100, Table3072[[#This Row],[researchPower]]*2,Table3072[[#This Row],[researchPower]])</f>
        <v>240</v>
      </c>
      <c r="AG53" s="95" t="s">
        <v>6350</v>
      </c>
      <c r="AH53" s="142">
        <f>Table3072[[#This Row],[researchPoints]]/Table3072[[#This Row],[researchPower]]</f>
        <v>20</v>
      </c>
    </row>
    <row r="54" spans="1:34" ht="14.5" customHeight="1" x14ac:dyDescent="0.35">
      <c r="A54" s="141">
        <v>53</v>
      </c>
      <c r="B54" s="39" t="s">
        <v>6351</v>
      </c>
      <c r="C54" s="141" t="s">
        <v>861</v>
      </c>
      <c r="D54" s="141" t="s">
        <v>6351</v>
      </c>
      <c r="E54" s="141"/>
      <c r="F54" s="141"/>
      <c r="G54" s="252" t="s">
        <v>7209</v>
      </c>
      <c r="H54" s="252" t="s">
        <v>6481</v>
      </c>
      <c r="I54" s="252" t="s">
        <v>4922</v>
      </c>
      <c r="J54" s="141"/>
      <c r="K54" s="141"/>
      <c r="L54" s="252" t="s">
        <v>6354</v>
      </c>
      <c r="M54" s="141">
        <v>4700</v>
      </c>
      <c r="N54" s="141">
        <v>235</v>
      </c>
      <c r="O54" s="141"/>
      <c r="P54" s="141" t="s">
        <v>5200</v>
      </c>
      <c r="Q54" s="141"/>
      <c r="R54" s="141"/>
      <c r="S54" s="141"/>
      <c r="T54" s="141"/>
      <c r="U54" s="141"/>
      <c r="V54" s="146"/>
      <c r="W54" s="252" t="s">
        <v>418</v>
      </c>
      <c r="X54" s="141"/>
      <c r="Y54" s="144"/>
      <c r="AB54" s="142">
        <f>Table3072[[#This Row],[researchPower]]/2</f>
        <v>117.5</v>
      </c>
      <c r="AD54" s="142">
        <f>IF(Table3072[[#This Row],[researchPower]] &lt;100, Table3072[[#This Row],[researchPower]]*2,Table3072[[#This Row],[researchPower]])</f>
        <v>235</v>
      </c>
      <c r="AG54" s="95" t="s">
        <v>6351</v>
      </c>
      <c r="AH54" s="142">
        <f>Table3072[[#This Row],[researchPoints]]/Table3072[[#This Row],[researchPower]]</f>
        <v>20</v>
      </c>
    </row>
    <row r="55" spans="1:34" ht="14.5" customHeight="1" x14ac:dyDescent="0.35">
      <c r="A55" s="141">
        <v>54</v>
      </c>
      <c r="B55" s="39" t="s">
        <v>6358</v>
      </c>
      <c r="C55" s="141" t="s">
        <v>861</v>
      </c>
      <c r="D55" s="141" t="s">
        <v>6358</v>
      </c>
      <c r="E55" s="145"/>
      <c r="F55" s="141"/>
      <c r="G55" s="252" t="s">
        <v>7210</v>
      </c>
      <c r="H55" s="252" t="s">
        <v>6377</v>
      </c>
      <c r="I55" s="141"/>
      <c r="J55" s="141"/>
      <c r="K55" s="141"/>
      <c r="L55" s="252" t="s">
        <v>6355</v>
      </c>
      <c r="M55" s="141">
        <v>7200</v>
      </c>
      <c r="N55" s="141">
        <v>360</v>
      </c>
      <c r="O55" s="141"/>
      <c r="P55" s="141" t="s">
        <v>5201</v>
      </c>
      <c r="Q55" s="141"/>
      <c r="R55" s="141"/>
      <c r="S55" s="141"/>
      <c r="T55" s="141"/>
      <c r="U55" s="141"/>
      <c r="V55" s="146"/>
      <c r="W55" s="141" t="s">
        <v>425</v>
      </c>
      <c r="X55" s="141"/>
      <c r="Y55" s="144"/>
      <c r="AB55" s="142">
        <f>Table3072[[#This Row],[researchPower]]/2</f>
        <v>180</v>
      </c>
      <c r="AD55" s="142">
        <f>IF(Table3072[[#This Row],[researchPower]] &lt;100, Table3072[[#This Row],[researchPower]]*2,Table3072[[#This Row],[researchPower]])</f>
        <v>360</v>
      </c>
      <c r="AG55" s="95" t="s">
        <v>6358</v>
      </c>
      <c r="AH55" s="142">
        <f>Table3072[[#This Row],[researchPoints]]/Table3072[[#This Row],[researchPower]]</f>
        <v>20</v>
      </c>
    </row>
    <row r="56" spans="1:34" ht="14.5" customHeight="1" x14ac:dyDescent="0.35">
      <c r="A56" s="141">
        <v>55</v>
      </c>
      <c r="B56" s="39" t="s">
        <v>6352</v>
      </c>
      <c r="C56" s="141" t="s">
        <v>861</v>
      </c>
      <c r="D56" s="141" t="s">
        <v>6352</v>
      </c>
      <c r="E56" s="141"/>
      <c r="F56" s="141"/>
      <c r="G56" s="252" t="s">
        <v>7211</v>
      </c>
      <c r="H56" s="252" t="s">
        <v>6357</v>
      </c>
      <c r="I56" s="141"/>
      <c r="J56" s="141"/>
      <c r="K56" s="141"/>
      <c r="L56" s="252" t="s">
        <v>6356</v>
      </c>
      <c r="M56" s="141">
        <v>7200</v>
      </c>
      <c r="N56" s="141">
        <v>360</v>
      </c>
      <c r="O56" s="141"/>
      <c r="P56" s="141" t="s">
        <v>5285</v>
      </c>
      <c r="Q56" s="141"/>
      <c r="R56" s="141"/>
      <c r="S56" s="141"/>
      <c r="T56" s="141"/>
      <c r="U56" s="141"/>
      <c r="V56" s="146"/>
      <c r="W56" s="238" t="s">
        <v>377</v>
      </c>
      <c r="X56" s="141"/>
      <c r="Y56" s="144"/>
      <c r="AB56" s="142">
        <f>Table3072[[#This Row],[researchPower]]/2</f>
        <v>180</v>
      </c>
      <c r="AD56" s="142">
        <f>IF(Table3072[[#This Row],[researchPower]] &lt;100, Table3072[[#This Row],[researchPower]]*2,Table3072[[#This Row],[researchPower]])</f>
        <v>360</v>
      </c>
      <c r="AG56" s="95" t="s">
        <v>6352</v>
      </c>
      <c r="AH56" s="142">
        <f>Table3072[[#This Row],[researchPoints]]/Table3072[[#This Row],[researchPower]]</f>
        <v>20</v>
      </c>
    </row>
    <row r="57" spans="1:34" ht="14.5" customHeight="1" x14ac:dyDescent="0.35">
      <c r="A57" s="141">
        <v>56</v>
      </c>
      <c r="B57" s="39" t="s">
        <v>6529</v>
      </c>
      <c r="C57" s="141" t="s">
        <v>861</v>
      </c>
      <c r="D57" s="252" t="s">
        <v>6529</v>
      </c>
      <c r="E57" s="145"/>
      <c r="F57" s="141"/>
      <c r="G57" s="252" t="s">
        <v>7212</v>
      </c>
      <c r="H57" s="252" t="s">
        <v>6565</v>
      </c>
      <c r="I57" s="141"/>
      <c r="J57" s="141"/>
      <c r="K57" s="141"/>
      <c r="L57" s="252" t="s">
        <v>6532</v>
      </c>
      <c r="M57" s="141">
        <v>4000</v>
      </c>
      <c r="N57" s="141">
        <v>200</v>
      </c>
      <c r="O57" s="144"/>
      <c r="P57" s="141" t="s">
        <v>5195</v>
      </c>
      <c r="Q57" s="141"/>
      <c r="R57" s="141"/>
      <c r="S57" s="141"/>
      <c r="T57" s="141"/>
      <c r="U57" s="141"/>
      <c r="V57" s="146"/>
      <c r="W57" s="238" t="s">
        <v>529</v>
      </c>
      <c r="X57" s="141"/>
      <c r="Y57" s="144"/>
      <c r="AB57" s="142">
        <f>Table3072[[#This Row],[researchPower]]/2</f>
        <v>100</v>
      </c>
      <c r="AD57" s="142">
        <f>IF(Table3072[[#This Row],[researchPower]] &lt;100, Table3072[[#This Row],[researchPower]]*2,Table3072[[#This Row],[researchPower]])</f>
        <v>200</v>
      </c>
      <c r="AG57" s="95" t="s">
        <v>6529</v>
      </c>
      <c r="AH57" s="142">
        <f>Table3072[[#This Row],[researchPoints]]/Table3072[[#This Row],[researchPower]]</f>
        <v>20</v>
      </c>
    </row>
    <row r="58" spans="1:34" ht="14.5" customHeight="1" x14ac:dyDescent="0.35">
      <c r="A58" s="141">
        <v>57</v>
      </c>
      <c r="B58" s="39"/>
      <c r="C58" s="141"/>
      <c r="D58" s="141"/>
      <c r="E58" s="141"/>
      <c r="F58" s="141"/>
      <c r="G58" s="141"/>
      <c r="H58" s="141"/>
      <c r="I58" s="141"/>
      <c r="J58" s="141"/>
      <c r="K58" s="141"/>
      <c r="L58" s="141"/>
      <c r="M58" s="141"/>
      <c r="N58" s="141"/>
      <c r="O58" s="144"/>
      <c r="P58" s="141"/>
      <c r="Q58" s="141"/>
      <c r="R58" s="141"/>
      <c r="S58" s="141"/>
      <c r="T58" s="141"/>
      <c r="U58" s="141"/>
      <c r="V58" s="146"/>
      <c r="W58" s="144"/>
      <c r="X58" s="141"/>
      <c r="Y58" s="144"/>
      <c r="AB58" s="142">
        <f>Table3072[[#This Row],[researchPower]]/2</f>
        <v>0</v>
      </c>
      <c r="AD58" s="142">
        <f>IF(Table3072[[#This Row],[researchPower]] &lt;100, Table3072[[#This Row],[researchPower]]*2,Table3072[[#This Row],[researchPower]])</f>
        <v>0</v>
      </c>
      <c r="AG58" s="95"/>
      <c r="AH58" s="142" t="e">
        <f>Table3072[[#This Row],[researchPoints]]/Table3072[[#This Row],[researchPower]]</f>
        <v>#DIV/0!</v>
      </c>
    </row>
    <row r="59" spans="1:34" ht="14.5" customHeight="1" x14ac:dyDescent="0.35">
      <c r="A59" s="141">
        <v>58</v>
      </c>
      <c r="B59" s="39" t="s">
        <v>6289</v>
      </c>
      <c r="C59" s="141" t="s">
        <v>861</v>
      </c>
      <c r="D59" s="141" t="s">
        <v>6289</v>
      </c>
      <c r="E59" s="145"/>
      <c r="F59" s="141"/>
      <c r="G59" s="252" t="s">
        <v>7213</v>
      </c>
      <c r="H59" s="252" t="s">
        <v>6290</v>
      </c>
      <c r="I59" s="141" t="s">
        <v>5195</v>
      </c>
      <c r="J59" s="141"/>
      <c r="K59" s="141"/>
      <c r="L59" s="252" t="s">
        <v>6530</v>
      </c>
      <c r="M59" s="141">
        <v>4000</v>
      </c>
      <c r="N59" s="141">
        <v>200</v>
      </c>
      <c r="O59" s="141"/>
      <c r="P59" s="141" t="s">
        <v>5196</v>
      </c>
      <c r="Q59" s="141"/>
      <c r="R59" s="141"/>
      <c r="S59" s="141"/>
      <c r="T59" s="141"/>
      <c r="U59" s="141"/>
      <c r="V59" s="146"/>
      <c r="W59" s="144" t="s">
        <v>523</v>
      </c>
      <c r="X59" s="141"/>
      <c r="Y59" s="144"/>
      <c r="AB59" s="142">
        <f>Table3072[[#This Row],[researchPower]]/2</f>
        <v>100</v>
      </c>
      <c r="AD59" s="142">
        <f>IF(Table3072[[#This Row],[researchPower]] &lt;100, Table3072[[#This Row],[researchPower]]*2,Table3072[[#This Row],[researchPower]])</f>
        <v>200</v>
      </c>
      <c r="AG59" s="95" t="s">
        <v>6289</v>
      </c>
      <c r="AH59" s="142">
        <f>Table3072[[#This Row],[researchPoints]]/Table3072[[#This Row],[researchPower]]</f>
        <v>20</v>
      </c>
    </row>
    <row r="60" spans="1:34" ht="14.5" customHeight="1" x14ac:dyDescent="0.35">
      <c r="A60" s="141">
        <v>59</v>
      </c>
      <c r="B60" s="39" t="s">
        <v>6291</v>
      </c>
      <c r="C60" s="141" t="s">
        <v>861</v>
      </c>
      <c r="D60" s="141" t="s">
        <v>6291</v>
      </c>
      <c r="E60" s="141"/>
      <c r="F60" s="141"/>
      <c r="G60" s="252" t="s">
        <v>7214</v>
      </c>
      <c r="H60" s="252" t="s">
        <v>6292</v>
      </c>
      <c r="I60" s="141" t="s">
        <v>5201</v>
      </c>
      <c r="J60" s="141"/>
      <c r="K60" s="141"/>
      <c r="L60" s="252" t="s">
        <v>6298</v>
      </c>
      <c r="M60" s="141">
        <v>4000</v>
      </c>
      <c r="N60" s="141">
        <v>200</v>
      </c>
      <c r="O60" s="144"/>
      <c r="P60" s="141" t="s">
        <v>5197</v>
      </c>
      <c r="Q60" s="141"/>
      <c r="R60" s="141"/>
      <c r="S60" s="141"/>
      <c r="T60" s="141"/>
      <c r="U60" s="141"/>
      <c r="V60" s="146"/>
      <c r="W60" s="252" t="s">
        <v>514</v>
      </c>
      <c r="X60" s="141"/>
      <c r="Y60" s="144"/>
      <c r="AB60" s="142">
        <f>Table3072[[#This Row],[researchPower]]/2</f>
        <v>100</v>
      </c>
      <c r="AD60" s="142">
        <f>IF(Table3072[[#This Row],[researchPower]] &lt;100, Table3072[[#This Row],[researchPower]]*2,Table3072[[#This Row],[researchPower]])</f>
        <v>200</v>
      </c>
      <c r="AG60" s="95" t="s">
        <v>6291</v>
      </c>
      <c r="AH60" s="142">
        <f>Table3072[[#This Row],[researchPoints]]/Table3072[[#This Row],[researchPower]]</f>
        <v>20</v>
      </c>
    </row>
    <row r="61" spans="1:34" ht="14.5" customHeight="1" x14ac:dyDescent="0.35">
      <c r="A61" s="141">
        <v>60</v>
      </c>
      <c r="B61" s="39" t="s">
        <v>918</v>
      </c>
      <c r="C61" s="385" t="s">
        <v>861</v>
      </c>
      <c r="D61" s="141" t="s">
        <v>918</v>
      </c>
      <c r="E61" s="141" t="s">
        <v>919</v>
      </c>
      <c r="F61" s="141"/>
      <c r="G61" s="141" t="s">
        <v>920</v>
      </c>
      <c r="H61" s="141" t="s">
        <v>921</v>
      </c>
      <c r="I61" s="141"/>
      <c r="J61" s="141"/>
      <c r="K61" s="141"/>
      <c r="L61" s="141" t="s">
        <v>2775</v>
      </c>
      <c r="M61" s="141">
        <v>1400</v>
      </c>
      <c r="N61" s="141">
        <v>140</v>
      </c>
      <c r="O61" s="141"/>
      <c r="P61" s="141"/>
      <c r="Q61" s="141" t="s">
        <v>2879</v>
      </c>
      <c r="R61" s="141" t="s">
        <v>866</v>
      </c>
      <c r="S61" s="141" t="s">
        <v>867</v>
      </c>
      <c r="T61" s="141" t="s">
        <v>808</v>
      </c>
      <c r="U61" s="141" t="s">
        <v>112</v>
      </c>
      <c r="V61" s="146">
        <v>35</v>
      </c>
      <c r="W61" s="145"/>
      <c r="X61" s="141"/>
      <c r="Y61" s="141"/>
      <c r="AB61" s="142">
        <f>Table3072[[#This Row],[researchPower]]/2</f>
        <v>70</v>
      </c>
      <c r="AD61" s="142">
        <f>IF(Table3072[[#This Row],[researchPower]] &lt;100, Table3072[[#This Row],[researchPower]]*2,Table3072[[#This Row],[researchPower]])</f>
        <v>140</v>
      </c>
      <c r="AG61" s="95" t="s">
        <v>918</v>
      </c>
      <c r="AH61" s="142">
        <f>Table3072[[#This Row],[researchPoints]]/Table3072[[#This Row],[researchPower]]</f>
        <v>10</v>
      </c>
    </row>
    <row r="62" spans="1:34" ht="14.5" customHeight="1" x14ac:dyDescent="0.35">
      <c r="A62" s="141">
        <v>61</v>
      </c>
      <c r="B62" s="39"/>
      <c r="C62" s="141"/>
      <c r="D62" s="141"/>
      <c r="E62" s="141"/>
      <c r="F62" s="141"/>
      <c r="G62" s="141"/>
      <c r="H62" s="141"/>
      <c r="I62" s="141"/>
      <c r="J62" s="141"/>
      <c r="K62" s="141"/>
      <c r="L62" s="141"/>
      <c r="M62" s="141"/>
      <c r="N62" s="141"/>
      <c r="O62" s="141"/>
      <c r="P62" s="141"/>
      <c r="Q62" s="141" t="s">
        <v>2879</v>
      </c>
      <c r="R62" s="141" t="s">
        <v>866</v>
      </c>
      <c r="S62" s="141" t="s">
        <v>867</v>
      </c>
      <c r="T62" s="141" t="s">
        <v>808</v>
      </c>
      <c r="U62" s="141" t="s">
        <v>5367</v>
      </c>
      <c r="V62" s="146">
        <v>35</v>
      </c>
      <c r="W62" s="141"/>
      <c r="X62" s="141" t="s">
        <v>869</v>
      </c>
      <c r="Y62" s="141"/>
      <c r="AB62" s="142">
        <f>Table3072[[#This Row],[researchPower]]/2</f>
        <v>0</v>
      </c>
      <c r="AD62" s="142">
        <f>IF(Table3072[[#This Row],[researchPower]] &lt;100, Table3072[[#This Row],[researchPower]]*2,Table3072[[#This Row],[researchPower]])</f>
        <v>0</v>
      </c>
      <c r="AG62" s="95"/>
      <c r="AH62" s="142" t="e">
        <f>Table3072[[#This Row],[researchPoints]]/Table3072[[#This Row],[researchPower]]</f>
        <v>#DIV/0!</v>
      </c>
    </row>
    <row r="63" spans="1:34" ht="14.5" customHeight="1" x14ac:dyDescent="0.35">
      <c r="A63" s="141">
        <v>62</v>
      </c>
      <c r="B63" s="39" t="s">
        <v>925</v>
      </c>
      <c r="C63" s="141" t="s">
        <v>861</v>
      </c>
      <c r="D63" s="141" t="s">
        <v>925</v>
      </c>
      <c r="E63" s="141" t="s">
        <v>919</v>
      </c>
      <c r="F63" s="141"/>
      <c r="G63" s="141" t="s">
        <v>3921</v>
      </c>
      <c r="H63" s="141" t="s">
        <v>926</v>
      </c>
      <c r="I63" s="141"/>
      <c r="J63" s="141"/>
      <c r="K63" s="141"/>
      <c r="L63" s="141" t="s">
        <v>918</v>
      </c>
      <c r="M63" s="141">
        <v>4000</v>
      </c>
      <c r="N63" s="141">
        <v>200</v>
      </c>
      <c r="O63" s="141"/>
      <c r="P63" s="141"/>
      <c r="Q63" s="141" t="s">
        <v>2879</v>
      </c>
      <c r="R63" s="141" t="s">
        <v>866</v>
      </c>
      <c r="S63" s="141" t="s">
        <v>867</v>
      </c>
      <c r="T63" s="141" t="s">
        <v>808</v>
      </c>
      <c r="U63" s="141" t="s">
        <v>112</v>
      </c>
      <c r="V63" s="146">
        <v>35</v>
      </c>
      <c r="W63" s="141"/>
      <c r="X63" s="141"/>
      <c r="Y63" s="141"/>
      <c r="AB63" s="142">
        <f>Table3072[[#This Row],[researchPower]]/2</f>
        <v>100</v>
      </c>
      <c r="AD63" s="142">
        <f>IF(Table3072[[#This Row],[researchPower]] &lt;100, Table3072[[#This Row],[researchPower]]*2,Table3072[[#This Row],[researchPower]])</f>
        <v>200</v>
      </c>
      <c r="AG63" s="95" t="s">
        <v>925</v>
      </c>
      <c r="AH63" s="142">
        <f>Table3072[[#This Row],[researchPoints]]/Table3072[[#This Row],[researchPower]]</f>
        <v>20</v>
      </c>
    </row>
    <row r="64" spans="1:34" ht="14.5" customHeight="1" x14ac:dyDescent="0.35">
      <c r="A64" s="141">
        <v>63</v>
      </c>
      <c r="B64" s="39"/>
      <c r="C64" s="141"/>
      <c r="D64" s="141"/>
      <c r="E64" s="141"/>
      <c r="F64" s="141"/>
      <c r="G64" s="141"/>
      <c r="H64" s="141"/>
      <c r="I64" s="141"/>
      <c r="J64" s="141"/>
      <c r="K64" s="141"/>
      <c r="L64" s="141"/>
      <c r="M64" s="141"/>
      <c r="N64" s="141"/>
      <c r="O64" s="141"/>
      <c r="P64" s="141"/>
      <c r="Q64" s="141" t="s">
        <v>2879</v>
      </c>
      <c r="R64" s="141" t="s">
        <v>866</v>
      </c>
      <c r="S64" s="141" t="s">
        <v>867</v>
      </c>
      <c r="T64" s="141" t="s">
        <v>808</v>
      </c>
      <c r="U64" s="141" t="s">
        <v>5367</v>
      </c>
      <c r="V64" s="146">
        <v>35</v>
      </c>
      <c r="W64" s="141"/>
      <c r="X64" s="141" t="s">
        <v>869</v>
      </c>
      <c r="Y64" s="141"/>
      <c r="AB64" s="142">
        <f>Table3072[[#This Row],[researchPower]]/2</f>
        <v>0</v>
      </c>
      <c r="AD64" s="142">
        <f>IF(Table3072[[#This Row],[researchPower]] &lt;100, Table3072[[#This Row],[researchPower]]*2,Table3072[[#This Row],[researchPower]])</f>
        <v>0</v>
      </c>
      <c r="AG64" s="95"/>
      <c r="AH64" s="142" t="e">
        <f>Table3072[[#This Row],[researchPoints]]/Table3072[[#This Row],[researchPower]]</f>
        <v>#DIV/0!</v>
      </c>
    </row>
    <row r="65" spans="1:34" ht="14.5" customHeight="1" x14ac:dyDescent="0.35">
      <c r="A65" s="141">
        <v>64</v>
      </c>
      <c r="B65" s="39" t="s">
        <v>865</v>
      </c>
      <c r="C65" s="141" t="s">
        <v>861</v>
      </c>
      <c r="D65" s="141" t="s">
        <v>865</v>
      </c>
      <c r="E65" s="141" t="s">
        <v>919</v>
      </c>
      <c r="F65" s="141"/>
      <c r="G65" s="141" t="s">
        <v>3922</v>
      </c>
      <c r="H65" s="141" t="s">
        <v>927</v>
      </c>
      <c r="I65" s="141"/>
      <c r="J65" s="141"/>
      <c r="K65" s="141"/>
      <c r="L65" s="141" t="s">
        <v>925</v>
      </c>
      <c r="M65" s="141">
        <v>5400</v>
      </c>
      <c r="N65" s="141">
        <v>270</v>
      </c>
      <c r="O65" s="141"/>
      <c r="P65" s="141"/>
      <c r="Q65" s="141" t="s">
        <v>2879</v>
      </c>
      <c r="R65" s="141" t="s">
        <v>866</v>
      </c>
      <c r="S65" s="141" t="s">
        <v>867</v>
      </c>
      <c r="T65" s="141" t="s">
        <v>808</v>
      </c>
      <c r="U65" s="141" t="s">
        <v>112</v>
      </c>
      <c r="V65" s="146">
        <v>35</v>
      </c>
      <c r="W65" s="141"/>
      <c r="X65" s="141"/>
      <c r="Y65" s="141"/>
      <c r="AB65" s="142">
        <f>Table3072[[#This Row],[researchPower]]/2</f>
        <v>135</v>
      </c>
      <c r="AD65" s="142">
        <f>IF(Table3072[[#This Row],[researchPower]] &lt;100, Table3072[[#This Row],[researchPower]]*2,Table3072[[#This Row],[researchPower]])</f>
        <v>270</v>
      </c>
      <c r="AG65" s="95" t="s">
        <v>865</v>
      </c>
      <c r="AH65" s="142">
        <f>Table3072[[#This Row],[researchPoints]]/Table3072[[#This Row],[researchPower]]</f>
        <v>20</v>
      </c>
    </row>
    <row r="66" spans="1:34" ht="14.5" customHeight="1" x14ac:dyDescent="0.35">
      <c r="A66" s="141">
        <v>65</v>
      </c>
      <c r="B66" s="39"/>
      <c r="C66" s="141"/>
      <c r="D66" s="141"/>
      <c r="E66" s="141"/>
      <c r="F66" s="141"/>
      <c r="G66" s="141"/>
      <c r="H66" s="141"/>
      <c r="I66" s="141"/>
      <c r="J66" s="141"/>
      <c r="K66" s="141"/>
      <c r="L66" s="141"/>
      <c r="M66" s="141"/>
      <c r="N66" s="141"/>
      <c r="O66" s="141"/>
      <c r="P66" s="141"/>
      <c r="Q66" s="141" t="s">
        <v>2879</v>
      </c>
      <c r="R66" s="141" t="s">
        <v>866</v>
      </c>
      <c r="S66" s="141" t="s">
        <v>867</v>
      </c>
      <c r="T66" s="141" t="s">
        <v>808</v>
      </c>
      <c r="U66" s="141" t="s">
        <v>5367</v>
      </c>
      <c r="V66" s="146">
        <v>35</v>
      </c>
      <c r="W66" s="141"/>
      <c r="X66" s="141" t="s">
        <v>869</v>
      </c>
      <c r="Y66" s="141"/>
      <c r="AB66" s="142">
        <f>Table3072[[#This Row],[researchPower]]/2</f>
        <v>0</v>
      </c>
      <c r="AD66" s="142">
        <f>IF(Table3072[[#This Row],[researchPower]] &lt;100, Table3072[[#This Row],[researchPower]]*2,Table3072[[#This Row],[researchPower]])</f>
        <v>0</v>
      </c>
      <c r="AG66" s="95"/>
      <c r="AH66" s="142" t="e">
        <f>Table3072[[#This Row],[researchPoints]]/Table3072[[#This Row],[researchPower]]</f>
        <v>#DIV/0!</v>
      </c>
    </row>
    <row r="67" spans="1:34" ht="14.5" customHeight="1" x14ac:dyDescent="0.35">
      <c r="A67" s="141">
        <v>66</v>
      </c>
      <c r="B67" s="39" t="s">
        <v>891</v>
      </c>
      <c r="C67" s="141" t="s">
        <v>861</v>
      </c>
      <c r="D67" s="141" t="s">
        <v>891</v>
      </c>
      <c r="E67" s="141" t="s">
        <v>919</v>
      </c>
      <c r="F67" s="141"/>
      <c r="G67" s="141" t="s">
        <v>928</v>
      </c>
      <c r="H67" s="141" t="s">
        <v>929</v>
      </c>
      <c r="I67" s="141"/>
      <c r="J67" s="141"/>
      <c r="K67" s="141"/>
      <c r="L67" s="141" t="s">
        <v>2776</v>
      </c>
      <c r="M67" s="141">
        <v>5600</v>
      </c>
      <c r="N67" s="141">
        <v>280</v>
      </c>
      <c r="O67" s="141"/>
      <c r="P67" s="141"/>
      <c r="Q67" s="141" t="s">
        <v>2879</v>
      </c>
      <c r="R67" s="141" t="s">
        <v>866</v>
      </c>
      <c r="S67" s="141" t="s">
        <v>867</v>
      </c>
      <c r="T67" s="141" t="s">
        <v>808</v>
      </c>
      <c r="U67" s="141" t="s">
        <v>112</v>
      </c>
      <c r="V67" s="146">
        <v>35</v>
      </c>
      <c r="W67" s="141"/>
      <c r="X67" s="141"/>
      <c r="Y67" s="141"/>
      <c r="AB67" s="142">
        <f>Table3072[[#This Row],[researchPower]]/2</f>
        <v>140</v>
      </c>
      <c r="AD67" s="142">
        <f>IF(Table3072[[#This Row],[researchPower]] &lt;100, Table3072[[#This Row],[researchPower]]*2,Table3072[[#This Row],[researchPower]])</f>
        <v>280</v>
      </c>
      <c r="AG67" s="95" t="s">
        <v>891</v>
      </c>
      <c r="AH67" s="142">
        <f>Table3072[[#This Row],[researchPoints]]/Table3072[[#This Row],[researchPower]]</f>
        <v>20</v>
      </c>
    </row>
    <row r="68" spans="1:34" ht="14.5" customHeight="1" x14ac:dyDescent="0.35">
      <c r="A68" s="141">
        <v>67</v>
      </c>
      <c r="B68" s="39"/>
      <c r="C68" s="141"/>
      <c r="D68" s="141"/>
      <c r="E68" s="141"/>
      <c r="F68" s="141"/>
      <c r="G68" s="141"/>
      <c r="H68" s="141"/>
      <c r="I68" s="141"/>
      <c r="J68" s="141"/>
      <c r="K68" s="141"/>
      <c r="L68" s="141"/>
      <c r="M68" s="141"/>
      <c r="N68" s="141"/>
      <c r="O68" s="141"/>
      <c r="P68" s="141"/>
      <c r="Q68" s="141" t="s">
        <v>2879</v>
      </c>
      <c r="R68" s="141" t="s">
        <v>866</v>
      </c>
      <c r="S68" s="141" t="s">
        <v>867</v>
      </c>
      <c r="T68" s="141" t="s">
        <v>808</v>
      </c>
      <c r="U68" s="141" t="s">
        <v>5367</v>
      </c>
      <c r="V68" s="146">
        <v>35</v>
      </c>
      <c r="W68" s="141"/>
      <c r="X68" s="141" t="s">
        <v>869</v>
      </c>
      <c r="Y68" s="141"/>
      <c r="AB68" s="142">
        <f>Table3072[[#This Row],[researchPower]]/2</f>
        <v>0</v>
      </c>
      <c r="AD68" s="142">
        <f>IF(Table3072[[#This Row],[researchPower]] &lt;100, Table3072[[#This Row],[researchPower]]*2,Table3072[[#This Row],[researchPower]])</f>
        <v>0</v>
      </c>
      <c r="AG68" s="95"/>
      <c r="AH68" s="142" t="e">
        <f>Table3072[[#This Row],[researchPoints]]/Table3072[[#This Row],[researchPower]]</f>
        <v>#DIV/0!</v>
      </c>
    </row>
    <row r="69" spans="1:34" ht="14.5" customHeight="1" x14ac:dyDescent="0.35">
      <c r="A69" s="141">
        <v>68</v>
      </c>
      <c r="B69" s="39" t="s">
        <v>931</v>
      </c>
      <c r="C69" s="141" t="s">
        <v>861</v>
      </c>
      <c r="D69" s="141" t="s">
        <v>931</v>
      </c>
      <c r="E69" s="141" t="s">
        <v>919</v>
      </c>
      <c r="F69" s="141"/>
      <c r="G69" s="141" t="s">
        <v>3923</v>
      </c>
      <c r="H69" s="141" t="s">
        <v>932</v>
      </c>
      <c r="I69" s="141"/>
      <c r="J69" s="141"/>
      <c r="K69" s="141"/>
      <c r="L69" s="141" t="s">
        <v>891</v>
      </c>
      <c r="M69" s="141">
        <v>7600</v>
      </c>
      <c r="N69" s="141">
        <v>380</v>
      </c>
      <c r="O69" s="141"/>
      <c r="P69" s="141"/>
      <c r="Q69" s="141" t="s">
        <v>2879</v>
      </c>
      <c r="R69" s="141" t="s">
        <v>866</v>
      </c>
      <c r="S69" s="141" t="s">
        <v>867</v>
      </c>
      <c r="T69" s="141" t="s">
        <v>808</v>
      </c>
      <c r="U69" s="141" t="s">
        <v>112</v>
      </c>
      <c r="V69" s="146">
        <v>35</v>
      </c>
      <c r="W69" s="141"/>
      <c r="X69" s="141"/>
      <c r="Y69" s="141"/>
      <c r="AB69" s="142">
        <f>Table3072[[#This Row],[researchPower]]/2</f>
        <v>190</v>
      </c>
      <c r="AD69" s="142">
        <f>IF(Table3072[[#This Row],[researchPower]] &lt;100, Table3072[[#This Row],[researchPower]]*2,Table3072[[#This Row],[researchPower]])</f>
        <v>380</v>
      </c>
      <c r="AG69" s="95" t="s">
        <v>931</v>
      </c>
      <c r="AH69" s="142">
        <f>Table3072[[#This Row],[researchPoints]]/Table3072[[#This Row],[researchPower]]</f>
        <v>20</v>
      </c>
    </row>
    <row r="70" spans="1:34" ht="14.5" customHeight="1" x14ac:dyDescent="0.35">
      <c r="A70" s="141">
        <v>69</v>
      </c>
      <c r="B70" s="39"/>
      <c r="C70" s="141"/>
      <c r="D70" s="141"/>
      <c r="E70" s="141"/>
      <c r="F70" s="141"/>
      <c r="G70" s="141"/>
      <c r="H70" s="141"/>
      <c r="I70" s="141"/>
      <c r="J70" s="141"/>
      <c r="K70" s="141"/>
      <c r="L70" s="141"/>
      <c r="M70" s="141"/>
      <c r="N70" s="141"/>
      <c r="O70" s="141"/>
      <c r="P70" s="141"/>
      <c r="Q70" s="141" t="s">
        <v>2879</v>
      </c>
      <c r="R70" s="141" t="s">
        <v>866</v>
      </c>
      <c r="S70" s="141" t="s">
        <v>867</v>
      </c>
      <c r="T70" s="141" t="s">
        <v>808</v>
      </c>
      <c r="U70" s="141" t="s">
        <v>5367</v>
      </c>
      <c r="V70" s="146">
        <v>35</v>
      </c>
      <c r="W70" s="141"/>
      <c r="X70" s="141" t="s">
        <v>869</v>
      </c>
      <c r="Y70" s="141"/>
      <c r="AB70" s="142">
        <f>Table3072[[#This Row],[researchPower]]/2</f>
        <v>0</v>
      </c>
      <c r="AD70" s="142">
        <f>IF(Table3072[[#This Row],[researchPower]] &lt;100, Table3072[[#This Row],[researchPower]]*2,Table3072[[#This Row],[researchPower]])</f>
        <v>0</v>
      </c>
      <c r="AG70" s="95"/>
      <c r="AH70" s="142" t="e">
        <f>Table3072[[#This Row],[researchPoints]]/Table3072[[#This Row],[researchPower]]</f>
        <v>#DIV/0!</v>
      </c>
    </row>
    <row r="71" spans="1:34" ht="14.5" customHeight="1" x14ac:dyDescent="0.35">
      <c r="A71" s="141">
        <v>70</v>
      </c>
      <c r="B71" s="39" t="s">
        <v>877</v>
      </c>
      <c r="C71" s="141" t="s">
        <v>861</v>
      </c>
      <c r="D71" s="141" t="s">
        <v>877</v>
      </c>
      <c r="E71" s="141" t="s">
        <v>919</v>
      </c>
      <c r="F71" s="141"/>
      <c r="G71" s="141" t="s">
        <v>3924</v>
      </c>
      <c r="H71" s="141" t="s">
        <v>933</v>
      </c>
      <c r="I71" s="141"/>
      <c r="J71" s="141"/>
      <c r="K71" s="141"/>
      <c r="L71" s="141" t="s">
        <v>931</v>
      </c>
      <c r="M71" s="141">
        <v>9600</v>
      </c>
      <c r="N71" s="141">
        <v>480</v>
      </c>
      <c r="O71" s="141"/>
      <c r="P71" s="141"/>
      <c r="Q71" s="141" t="s">
        <v>2879</v>
      </c>
      <c r="R71" s="141" t="s">
        <v>866</v>
      </c>
      <c r="S71" s="141" t="s">
        <v>867</v>
      </c>
      <c r="T71" s="141" t="s">
        <v>808</v>
      </c>
      <c r="U71" s="141" t="s">
        <v>112</v>
      </c>
      <c r="V71" s="146">
        <v>35</v>
      </c>
      <c r="W71" s="141"/>
      <c r="X71" s="141"/>
      <c r="Y71" s="141"/>
      <c r="AB71" s="142">
        <f>Table3072[[#This Row],[researchPower]]/2</f>
        <v>240</v>
      </c>
      <c r="AD71" s="142">
        <f>IF(Table3072[[#This Row],[researchPower]] &lt;100, Table3072[[#This Row],[researchPower]]*2,Table3072[[#This Row],[researchPower]])</f>
        <v>480</v>
      </c>
      <c r="AG71" s="95" t="s">
        <v>877</v>
      </c>
      <c r="AH71" s="142">
        <f>Table3072[[#This Row],[researchPoints]]/Table3072[[#This Row],[researchPower]]</f>
        <v>20</v>
      </c>
    </row>
    <row r="72" spans="1:34" ht="14.5" customHeight="1" x14ac:dyDescent="0.35">
      <c r="A72" s="141">
        <v>71</v>
      </c>
      <c r="B72" s="39"/>
      <c r="C72" s="141"/>
      <c r="D72" s="141"/>
      <c r="E72" s="141"/>
      <c r="F72" s="141"/>
      <c r="G72" s="141"/>
      <c r="H72" s="141"/>
      <c r="I72" s="141"/>
      <c r="J72" s="141"/>
      <c r="K72" s="141"/>
      <c r="L72" s="141"/>
      <c r="M72" s="141"/>
      <c r="N72" s="141"/>
      <c r="O72" s="141"/>
      <c r="P72" s="141"/>
      <c r="Q72" s="141" t="s">
        <v>2879</v>
      </c>
      <c r="R72" s="141" t="s">
        <v>866</v>
      </c>
      <c r="S72" s="141" t="s">
        <v>867</v>
      </c>
      <c r="T72" s="141" t="s">
        <v>808</v>
      </c>
      <c r="U72" s="141" t="s">
        <v>5367</v>
      </c>
      <c r="V72" s="146">
        <v>35</v>
      </c>
      <c r="W72" s="141"/>
      <c r="X72" s="141" t="s">
        <v>869</v>
      </c>
      <c r="Y72" s="141"/>
      <c r="AB72" s="142">
        <f>Table3072[[#This Row],[researchPower]]/2</f>
        <v>0</v>
      </c>
      <c r="AD72" s="142">
        <f>IF(Table3072[[#This Row],[researchPower]] &lt;100, Table3072[[#This Row],[researchPower]]*2,Table3072[[#This Row],[researchPower]])</f>
        <v>0</v>
      </c>
      <c r="AG72" s="95"/>
      <c r="AH72" s="142" t="e">
        <f>Table3072[[#This Row],[researchPoints]]/Table3072[[#This Row],[researchPower]]</f>
        <v>#DIV/0!</v>
      </c>
    </row>
    <row r="73" spans="1:34" ht="14.5" customHeight="1" x14ac:dyDescent="0.35">
      <c r="A73" s="141">
        <v>72</v>
      </c>
      <c r="B73" s="39" t="s">
        <v>934</v>
      </c>
      <c r="C73" s="141" t="s">
        <v>861</v>
      </c>
      <c r="D73" s="141" t="s">
        <v>934</v>
      </c>
      <c r="E73" s="141" t="s">
        <v>919</v>
      </c>
      <c r="F73" s="141">
        <v>1</v>
      </c>
      <c r="G73" s="141" t="s">
        <v>935</v>
      </c>
      <c r="H73" s="141" t="s">
        <v>936</v>
      </c>
      <c r="I73" s="141"/>
      <c r="J73" s="141"/>
      <c r="K73" s="141"/>
      <c r="L73" s="141" t="s">
        <v>877</v>
      </c>
      <c r="M73" s="141">
        <v>11600</v>
      </c>
      <c r="N73" s="141">
        <v>580</v>
      </c>
      <c r="O73" s="141"/>
      <c r="P73" s="141"/>
      <c r="Q73" s="141" t="s">
        <v>2879</v>
      </c>
      <c r="R73" s="141" t="s">
        <v>866</v>
      </c>
      <c r="S73" s="141" t="s">
        <v>867</v>
      </c>
      <c r="T73" s="141" t="s">
        <v>808</v>
      </c>
      <c r="U73" s="141" t="s">
        <v>112</v>
      </c>
      <c r="V73" s="146">
        <v>35</v>
      </c>
      <c r="W73" s="141"/>
      <c r="X73" s="141"/>
      <c r="Y73" s="141"/>
      <c r="AB73" s="142">
        <f>Table3072[[#This Row],[researchPower]]/2</f>
        <v>290</v>
      </c>
      <c r="AD73" s="142">
        <f>IF(Table3072[[#This Row],[researchPower]] &lt;100, Table3072[[#This Row],[researchPower]]*2,Table3072[[#This Row],[researchPower]])</f>
        <v>580</v>
      </c>
      <c r="AG73" s="95" t="s">
        <v>934</v>
      </c>
      <c r="AH73" s="142">
        <f>Table3072[[#This Row],[researchPoints]]/Table3072[[#This Row],[researchPower]]</f>
        <v>20</v>
      </c>
    </row>
    <row r="74" spans="1:34" ht="14.5" customHeight="1" x14ac:dyDescent="0.35">
      <c r="A74" s="141">
        <v>73</v>
      </c>
      <c r="B74" s="39"/>
      <c r="C74" s="141"/>
      <c r="D74" s="141"/>
      <c r="E74" s="141"/>
      <c r="F74" s="141"/>
      <c r="G74" s="141"/>
      <c r="H74" s="141"/>
      <c r="I74" s="141"/>
      <c r="J74" s="141"/>
      <c r="K74" s="141"/>
      <c r="L74" s="141"/>
      <c r="M74" s="141"/>
      <c r="N74" s="141"/>
      <c r="O74" s="141"/>
      <c r="P74" s="141"/>
      <c r="Q74" s="141" t="s">
        <v>2879</v>
      </c>
      <c r="R74" s="141" t="s">
        <v>866</v>
      </c>
      <c r="S74" s="141" t="s">
        <v>867</v>
      </c>
      <c r="T74" s="141" t="s">
        <v>808</v>
      </c>
      <c r="U74" s="141" t="s">
        <v>5367</v>
      </c>
      <c r="V74" s="146">
        <v>35</v>
      </c>
      <c r="W74" s="141"/>
      <c r="X74" s="141" t="s">
        <v>869</v>
      </c>
      <c r="Y74" s="141"/>
      <c r="AB74" s="142">
        <f>Table3072[[#This Row],[researchPower]]/2</f>
        <v>0</v>
      </c>
      <c r="AD74" s="142">
        <f>IF(Table3072[[#This Row],[researchPower]] &lt;100, Table3072[[#This Row],[researchPower]]*2,Table3072[[#This Row],[researchPower]])</f>
        <v>0</v>
      </c>
      <c r="AG74" s="95"/>
      <c r="AH74" s="142" t="e">
        <f>Table3072[[#This Row],[researchPoints]]/Table3072[[#This Row],[researchPower]]</f>
        <v>#DIV/0!</v>
      </c>
    </row>
    <row r="75" spans="1:34" ht="14.5" customHeight="1" x14ac:dyDescent="0.35">
      <c r="A75" s="141">
        <v>74</v>
      </c>
      <c r="B75" s="39" t="s">
        <v>937</v>
      </c>
      <c r="C75" s="141" t="s">
        <v>861</v>
      </c>
      <c r="D75" s="141" t="s">
        <v>937</v>
      </c>
      <c r="E75" s="141" t="s">
        <v>919</v>
      </c>
      <c r="F75" s="141"/>
      <c r="G75" s="141" t="s">
        <v>3925</v>
      </c>
      <c r="H75" s="141" t="s">
        <v>938</v>
      </c>
      <c r="I75" s="141"/>
      <c r="J75" s="141"/>
      <c r="K75" s="141"/>
      <c r="L75" s="141" t="s">
        <v>934</v>
      </c>
      <c r="M75" s="141">
        <v>13600</v>
      </c>
      <c r="N75" s="141">
        <v>680</v>
      </c>
      <c r="O75" s="141"/>
      <c r="P75" s="141"/>
      <c r="Q75" s="141" t="s">
        <v>2879</v>
      </c>
      <c r="R75" s="141" t="s">
        <v>866</v>
      </c>
      <c r="S75" s="141" t="s">
        <v>867</v>
      </c>
      <c r="T75" s="141" t="s">
        <v>808</v>
      </c>
      <c r="U75" s="141" t="s">
        <v>112</v>
      </c>
      <c r="V75" s="146">
        <v>35</v>
      </c>
      <c r="W75" s="141"/>
      <c r="X75" s="141"/>
      <c r="Y75" s="141"/>
      <c r="AB75" s="142">
        <f>Table3072[[#This Row],[researchPower]]/2</f>
        <v>340</v>
      </c>
      <c r="AD75" s="142">
        <f>IF(Table3072[[#This Row],[researchPower]] &lt;100, Table3072[[#This Row],[researchPower]]*2,Table3072[[#This Row],[researchPower]])</f>
        <v>680</v>
      </c>
      <c r="AG75" s="95" t="s">
        <v>937</v>
      </c>
      <c r="AH75" s="142">
        <f>Table3072[[#This Row],[researchPoints]]/Table3072[[#This Row],[researchPower]]</f>
        <v>20</v>
      </c>
    </row>
    <row r="76" spans="1:34" ht="14.5" customHeight="1" x14ac:dyDescent="0.35">
      <c r="A76" s="141">
        <v>75</v>
      </c>
      <c r="B76" s="39"/>
      <c r="C76" s="141"/>
      <c r="D76" s="141"/>
      <c r="E76" s="141"/>
      <c r="F76" s="141"/>
      <c r="G76" s="141"/>
      <c r="H76" s="141"/>
      <c r="I76" s="141"/>
      <c r="J76" s="141"/>
      <c r="K76" s="141"/>
      <c r="L76" s="141"/>
      <c r="M76" s="141"/>
      <c r="N76" s="141"/>
      <c r="O76" s="141"/>
      <c r="P76" s="141"/>
      <c r="Q76" s="141" t="s">
        <v>2879</v>
      </c>
      <c r="R76" s="141" t="s">
        <v>866</v>
      </c>
      <c r="S76" s="141" t="s">
        <v>867</v>
      </c>
      <c r="T76" s="141" t="s">
        <v>808</v>
      </c>
      <c r="U76" s="141" t="s">
        <v>5367</v>
      </c>
      <c r="V76" s="146">
        <v>35</v>
      </c>
      <c r="W76" s="141"/>
      <c r="X76" s="141" t="s">
        <v>869</v>
      </c>
      <c r="Y76" s="141"/>
      <c r="AB76" s="142">
        <f>Table3072[[#This Row],[researchPower]]/2</f>
        <v>0</v>
      </c>
      <c r="AD76" s="142">
        <f>IF(Table3072[[#This Row],[researchPower]] &lt;100, Table3072[[#This Row],[researchPower]]*2,Table3072[[#This Row],[researchPower]])</f>
        <v>0</v>
      </c>
      <c r="AG76" s="95"/>
      <c r="AH76" s="142" t="e">
        <f>Table3072[[#This Row],[researchPoints]]/Table3072[[#This Row],[researchPower]]</f>
        <v>#DIV/0!</v>
      </c>
    </row>
    <row r="77" spans="1:34" ht="14.5" customHeight="1" x14ac:dyDescent="0.35">
      <c r="A77" s="141">
        <v>76</v>
      </c>
      <c r="B77" s="39" t="s">
        <v>939</v>
      </c>
      <c r="C77" s="141" t="s">
        <v>861</v>
      </c>
      <c r="D77" s="141" t="s">
        <v>939</v>
      </c>
      <c r="E77" s="141" t="s">
        <v>919</v>
      </c>
      <c r="F77" s="141"/>
      <c r="G77" s="141" t="s">
        <v>3926</v>
      </c>
      <c r="H77" s="141" t="s">
        <v>940</v>
      </c>
      <c r="I77" s="141"/>
      <c r="J77" s="141"/>
      <c r="K77" s="141"/>
      <c r="L77" s="141" t="s">
        <v>937</v>
      </c>
      <c r="M77" s="141">
        <v>15600</v>
      </c>
      <c r="N77" s="141">
        <v>780</v>
      </c>
      <c r="O77" s="141"/>
      <c r="P77" s="141"/>
      <c r="Q77" s="141" t="s">
        <v>2879</v>
      </c>
      <c r="R77" s="141" t="s">
        <v>866</v>
      </c>
      <c r="S77" s="141" t="s">
        <v>867</v>
      </c>
      <c r="T77" s="141" t="s">
        <v>808</v>
      </c>
      <c r="U77" s="141" t="s">
        <v>112</v>
      </c>
      <c r="V77" s="146">
        <v>60</v>
      </c>
      <c r="W77" s="141"/>
      <c r="X77" s="141"/>
      <c r="Y77" s="141"/>
      <c r="AB77" s="142">
        <f>Table3072[[#This Row],[researchPower]]/2</f>
        <v>390</v>
      </c>
      <c r="AD77" s="142">
        <f>IF(Table3072[[#This Row],[researchPower]] &lt;100, Table3072[[#This Row],[researchPower]]*2,Table3072[[#This Row],[researchPower]])</f>
        <v>780</v>
      </c>
      <c r="AG77" s="95" t="s">
        <v>939</v>
      </c>
      <c r="AH77" s="142">
        <f>Table3072[[#This Row],[researchPoints]]/Table3072[[#This Row],[researchPower]]</f>
        <v>20</v>
      </c>
    </row>
    <row r="78" spans="1:34" ht="14.5" customHeight="1" x14ac:dyDescent="0.35">
      <c r="A78" s="141">
        <v>77</v>
      </c>
      <c r="B78" s="39"/>
      <c r="C78" s="141"/>
      <c r="D78" s="141"/>
      <c r="E78" s="141"/>
      <c r="F78" s="141"/>
      <c r="G78" s="141"/>
      <c r="H78" s="141"/>
      <c r="I78" s="141"/>
      <c r="J78" s="141"/>
      <c r="K78" s="141"/>
      <c r="L78" s="141"/>
      <c r="M78" s="141"/>
      <c r="N78" s="141"/>
      <c r="O78" s="141"/>
      <c r="P78" s="141"/>
      <c r="Q78" s="141" t="s">
        <v>2879</v>
      </c>
      <c r="R78" s="141" t="s">
        <v>866</v>
      </c>
      <c r="S78" s="141" t="s">
        <v>867</v>
      </c>
      <c r="T78" s="141" t="s">
        <v>808</v>
      </c>
      <c r="U78" s="141" t="s">
        <v>5367</v>
      </c>
      <c r="V78" s="146">
        <v>60</v>
      </c>
      <c r="W78" s="141"/>
      <c r="X78" s="141" t="s">
        <v>869</v>
      </c>
      <c r="Y78" s="141"/>
      <c r="AB78" s="142">
        <f>Table3072[[#This Row],[researchPower]]/2</f>
        <v>0</v>
      </c>
      <c r="AD78" s="142">
        <f>IF(Table3072[[#This Row],[researchPower]] &lt;100, Table3072[[#This Row],[researchPower]]*2,Table3072[[#This Row],[researchPower]])</f>
        <v>0</v>
      </c>
      <c r="AG78" s="95"/>
      <c r="AH78" s="142" t="e">
        <f>Table3072[[#This Row],[researchPoints]]/Table3072[[#This Row],[researchPower]]</f>
        <v>#DIV/0!</v>
      </c>
    </row>
    <row r="79" spans="1:34" ht="14.5" customHeight="1" x14ac:dyDescent="0.35">
      <c r="A79" s="141">
        <v>78</v>
      </c>
      <c r="B79" s="39" t="s">
        <v>941</v>
      </c>
      <c r="C79" s="141" t="s">
        <v>861</v>
      </c>
      <c r="D79" s="141" t="s">
        <v>941</v>
      </c>
      <c r="E79" s="141"/>
      <c r="F79" s="141">
        <v>1</v>
      </c>
      <c r="G79" s="141" t="s">
        <v>942</v>
      </c>
      <c r="H79" s="141" t="s">
        <v>943</v>
      </c>
      <c r="I79" s="141"/>
      <c r="J79" s="141"/>
      <c r="K79" s="141"/>
      <c r="L79" s="141" t="s">
        <v>2777</v>
      </c>
      <c r="M79" s="141">
        <v>2400</v>
      </c>
      <c r="N79" s="141">
        <v>120</v>
      </c>
      <c r="O79" s="141"/>
      <c r="P79" s="141" t="s">
        <v>2</v>
      </c>
      <c r="Q79" s="141"/>
      <c r="R79" s="141"/>
      <c r="S79" s="141"/>
      <c r="T79" s="141"/>
      <c r="U79" s="141"/>
      <c r="V79" s="146"/>
      <c r="W79" s="144"/>
      <c r="X79" s="141"/>
      <c r="Y79" s="141"/>
      <c r="AB79" s="142">
        <f>Table3072[[#This Row],[researchPower]]/2</f>
        <v>60</v>
      </c>
      <c r="AD79" s="142">
        <f>IF(Table3072[[#This Row],[researchPower]] &lt;100, Table3072[[#This Row],[researchPower]]*2,Table3072[[#This Row],[researchPower]])</f>
        <v>120</v>
      </c>
      <c r="AG79" s="95" t="s">
        <v>941</v>
      </c>
      <c r="AH79" s="142">
        <f>Table3072[[#This Row],[researchPoints]]/Table3072[[#This Row],[researchPower]]</f>
        <v>20</v>
      </c>
    </row>
    <row r="80" spans="1:34" ht="14.5" customHeight="1" x14ac:dyDescent="0.35">
      <c r="A80" s="141">
        <v>79</v>
      </c>
      <c r="B80" s="39"/>
      <c r="C80" s="141"/>
      <c r="D80" s="141"/>
      <c r="E80" s="141"/>
      <c r="F80" s="141"/>
      <c r="G80" s="141"/>
      <c r="H80" s="141"/>
      <c r="I80" s="141"/>
      <c r="J80" s="141"/>
      <c r="K80" s="141"/>
      <c r="L80" s="141"/>
      <c r="M80" s="141"/>
      <c r="N80" s="141"/>
      <c r="O80" s="144"/>
      <c r="P80" s="252" t="s">
        <v>6243</v>
      </c>
      <c r="Q80" s="141"/>
      <c r="R80" s="141"/>
      <c r="S80" s="141"/>
      <c r="T80" s="141"/>
      <c r="U80" s="141"/>
      <c r="V80" s="146"/>
      <c r="W80" s="141" t="s">
        <v>2</v>
      </c>
      <c r="X80" s="141"/>
      <c r="Y80" s="144"/>
      <c r="AB80" s="142">
        <f>Table3072[[#This Row],[researchPower]]/2</f>
        <v>0</v>
      </c>
      <c r="AD80" s="142">
        <f>IF(Table3072[[#This Row],[researchPower]] &lt;100, Table3072[[#This Row],[researchPower]]*2,Table3072[[#This Row],[researchPower]])</f>
        <v>0</v>
      </c>
      <c r="AG80" s="95"/>
      <c r="AH80" s="142" t="e">
        <f>Table3072[[#This Row],[researchPoints]]/Table3072[[#This Row],[researchPower]]</f>
        <v>#DIV/0!</v>
      </c>
    </row>
    <row r="81" spans="1:34" ht="14.5" customHeight="1" x14ac:dyDescent="0.35">
      <c r="A81" s="141">
        <v>80</v>
      </c>
      <c r="B81" s="39" t="s">
        <v>946</v>
      </c>
      <c r="C81" s="141" t="s">
        <v>947</v>
      </c>
      <c r="D81" s="141" t="s">
        <v>946</v>
      </c>
      <c r="E81" s="141"/>
      <c r="F81" s="141"/>
      <c r="G81" s="141"/>
      <c r="H81" s="141" t="s">
        <v>949</v>
      </c>
      <c r="I81" s="141"/>
      <c r="J81" s="141"/>
      <c r="K81" s="141"/>
      <c r="L81" s="141" t="s">
        <v>950</v>
      </c>
      <c r="M81" s="141">
        <v>7200</v>
      </c>
      <c r="N81" s="141">
        <v>360</v>
      </c>
      <c r="O81" s="141" t="s">
        <v>255</v>
      </c>
      <c r="P81" s="141"/>
      <c r="Q81" s="141"/>
      <c r="R81" s="141"/>
      <c r="S81" s="141"/>
      <c r="T81" s="141"/>
      <c r="U81" s="141"/>
      <c r="V81" s="146"/>
      <c r="W81" s="141" t="s">
        <v>255</v>
      </c>
      <c r="X81" s="141"/>
      <c r="Y81" s="141"/>
      <c r="AB81" s="142">
        <f>Table3072[[#This Row],[researchPower]]/2</f>
        <v>180</v>
      </c>
      <c r="AD81" s="142">
        <f>IF(Table3072[[#This Row],[researchPower]] &lt;100, Table3072[[#This Row],[researchPower]]*2,Table3072[[#This Row],[researchPower]])</f>
        <v>360</v>
      </c>
      <c r="AG81" s="95" t="s">
        <v>946</v>
      </c>
      <c r="AH81" s="142">
        <f>Table3072[[#This Row],[researchPoints]]/Table3072[[#This Row],[researchPower]]</f>
        <v>20</v>
      </c>
    </row>
    <row r="82" spans="1:34" ht="14.5" customHeight="1" x14ac:dyDescent="0.35">
      <c r="A82" s="141">
        <v>81</v>
      </c>
      <c r="B82" s="39" t="s">
        <v>951</v>
      </c>
      <c r="C82" s="141" t="s">
        <v>947</v>
      </c>
      <c r="D82" s="141" t="s">
        <v>951</v>
      </c>
      <c r="E82" s="141"/>
      <c r="F82" s="141"/>
      <c r="G82" s="141"/>
      <c r="H82" s="141" t="s">
        <v>953</v>
      </c>
      <c r="I82" s="141"/>
      <c r="J82" s="141"/>
      <c r="K82" s="141"/>
      <c r="L82" s="252" t="s">
        <v>954</v>
      </c>
      <c r="M82" s="141">
        <v>4800</v>
      </c>
      <c r="N82" s="141">
        <v>240</v>
      </c>
      <c r="O82" s="141" t="s">
        <v>204</v>
      </c>
      <c r="P82" s="141"/>
      <c r="Q82" s="141"/>
      <c r="R82" s="141"/>
      <c r="S82" s="141"/>
      <c r="T82" s="141"/>
      <c r="U82" s="141"/>
      <c r="V82" s="146"/>
      <c r="W82" s="141" t="s">
        <v>204</v>
      </c>
      <c r="X82" s="141"/>
      <c r="Y82" s="141"/>
      <c r="AB82" s="142">
        <f>Table3072[[#This Row],[researchPower]]/2</f>
        <v>120</v>
      </c>
      <c r="AD82" s="142">
        <f>IF(Table3072[[#This Row],[researchPower]] &lt;100, Table3072[[#This Row],[researchPower]]*2,Table3072[[#This Row],[researchPower]])</f>
        <v>240</v>
      </c>
      <c r="AG82" s="95" t="s">
        <v>951</v>
      </c>
      <c r="AH82" s="142">
        <f>Table3072[[#This Row],[researchPoints]]/Table3072[[#This Row],[researchPower]]</f>
        <v>20</v>
      </c>
    </row>
    <row r="83" spans="1:34" ht="14.5" customHeight="1" x14ac:dyDescent="0.35">
      <c r="A83" s="141">
        <v>82</v>
      </c>
      <c r="B83" s="39" t="s">
        <v>955</v>
      </c>
      <c r="C83" s="141" t="s">
        <v>947</v>
      </c>
      <c r="D83" s="141" t="s">
        <v>955</v>
      </c>
      <c r="E83" s="141"/>
      <c r="F83" s="141"/>
      <c r="G83" s="141"/>
      <c r="H83" s="141" t="s">
        <v>957</v>
      </c>
      <c r="I83" s="141"/>
      <c r="J83" s="141"/>
      <c r="K83" s="141"/>
      <c r="L83" s="141" t="s">
        <v>958</v>
      </c>
      <c r="M83" s="141">
        <v>3600</v>
      </c>
      <c r="N83" s="141">
        <v>180</v>
      </c>
      <c r="O83" s="141" t="s">
        <v>206</v>
      </c>
      <c r="P83" s="141"/>
      <c r="Q83" s="141"/>
      <c r="R83" s="141"/>
      <c r="S83" s="141"/>
      <c r="T83" s="141"/>
      <c r="U83" s="141"/>
      <c r="V83" s="146"/>
      <c r="W83" s="141" t="s">
        <v>206</v>
      </c>
      <c r="X83" s="141"/>
      <c r="Y83" s="141"/>
      <c r="AB83" s="142">
        <f>Table3072[[#This Row],[researchPower]]/2</f>
        <v>90</v>
      </c>
      <c r="AD83" s="142">
        <f>IF(Table3072[[#This Row],[researchPower]] &lt;100, Table3072[[#This Row],[researchPower]]*2,Table3072[[#This Row],[researchPower]])</f>
        <v>180</v>
      </c>
      <c r="AG83" s="95" t="s">
        <v>955</v>
      </c>
      <c r="AH83" s="142">
        <f>Table3072[[#This Row],[researchPoints]]/Table3072[[#This Row],[researchPower]]</f>
        <v>20</v>
      </c>
    </row>
    <row r="84" spans="1:34" ht="14.5" customHeight="1" x14ac:dyDescent="0.35">
      <c r="A84" s="141">
        <v>83</v>
      </c>
      <c r="B84" s="39" t="s">
        <v>959</v>
      </c>
      <c r="C84" s="141" t="s">
        <v>947</v>
      </c>
      <c r="D84" s="141" t="s">
        <v>959</v>
      </c>
      <c r="E84" s="141"/>
      <c r="F84" s="141"/>
      <c r="G84" s="141"/>
      <c r="H84" s="141" t="s">
        <v>961</v>
      </c>
      <c r="I84" s="141"/>
      <c r="J84" s="141" t="s">
        <v>206</v>
      </c>
      <c r="K84" s="141"/>
      <c r="L84" s="141" t="s">
        <v>2778</v>
      </c>
      <c r="M84" s="141">
        <v>9000</v>
      </c>
      <c r="N84" s="141">
        <v>450</v>
      </c>
      <c r="O84" s="141" t="s">
        <v>208</v>
      </c>
      <c r="P84" s="141"/>
      <c r="Q84" s="141"/>
      <c r="R84" s="141"/>
      <c r="S84" s="141"/>
      <c r="T84" s="141"/>
      <c r="U84" s="141"/>
      <c r="V84" s="146"/>
      <c r="W84" s="141" t="s">
        <v>208</v>
      </c>
      <c r="X84" s="141"/>
      <c r="Y84" s="141"/>
      <c r="AB84" s="142">
        <f>Table3072[[#This Row],[researchPower]]/2</f>
        <v>225</v>
      </c>
      <c r="AD84" s="142">
        <f>IF(Table3072[[#This Row],[researchPower]] &lt;100, Table3072[[#This Row],[researchPower]]*2,Table3072[[#This Row],[researchPower]])</f>
        <v>450</v>
      </c>
      <c r="AG84" s="95" t="s">
        <v>959</v>
      </c>
      <c r="AH84" s="142">
        <f>Table3072[[#This Row],[researchPoints]]/Table3072[[#This Row],[researchPower]]</f>
        <v>20</v>
      </c>
    </row>
    <row r="85" spans="1:34" ht="14.5" customHeight="1" x14ac:dyDescent="0.35">
      <c r="A85" s="141">
        <v>84</v>
      </c>
      <c r="B85" s="39" t="s">
        <v>963</v>
      </c>
      <c r="C85" s="141" t="s">
        <v>947</v>
      </c>
      <c r="D85" s="141" t="s">
        <v>963</v>
      </c>
      <c r="E85" s="141"/>
      <c r="F85" s="141"/>
      <c r="G85" s="141"/>
      <c r="H85" s="141" t="s">
        <v>965</v>
      </c>
      <c r="I85" s="141"/>
      <c r="J85" s="141"/>
      <c r="K85" s="141"/>
      <c r="L85" s="141" t="s">
        <v>2779</v>
      </c>
      <c r="M85" s="141">
        <v>6400</v>
      </c>
      <c r="N85" s="141">
        <v>320</v>
      </c>
      <c r="O85" s="141" t="s">
        <v>258</v>
      </c>
      <c r="P85" s="141"/>
      <c r="Q85" s="141"/>
      <c r="R85" s="141"/>
      <c r="S85" s="141"/>
      <c r="T85" s="141"/>
      <c r="U85" s="141"/>
      <c r="V85" s="146"/>
      <c r="W85" s="141" t="s">
        <v>258</v>
      </c>
      <c r="X85" s="141"/>
      <c r="Y85" s="141"/>
      <c r="AB85" s="142">
        <f>Table3072[[#This Row],[researchPower]]/2</f>
        <v>160</v>
      </c>
      <c r="AD85" s="142">
        <f>IF(Table3072[[#This Row],[researchPower]] &lt;100, Table3072[[#This Row],[researchPower]]*2,Table3072[[#This Row],[researchPower]])</f>
        <v>320</v>
      </c>
      <c r="AG85" s="95" t="s">
        <v>963</v>
      </c>
      <c r="AH85" s="142">
        <f>Table3072[[#This Row],[researchPoints]]/Table3072[[#This Row],[researchPower]]</f>
        <v>20</v>
      </c>
    </row>
    <row r="86" spans="1:34" ht="14.5" customHeight="1" x14ac:dyDescent="0.35">
      <c r="A86" s="141">
        <v>85</v>
      </c>
      <c r="B86" s="39" t="s">
        <v>968</v>
      </c>
      <c r="C86" s="141" t="s">
        <v>947</v>
      </c>
      <c r="D86" s="141" t="s">
        <v>968</v>
      </c>
      <c r="E86" s="141"/>
      <c r="F86" s="141"/>
      <c r="G86" s="141"/>
      <c r="H86" s="252" t="s">
        <v>6739</v>
      </c>
      <c r="I86" s="141"/>
      <c r="J86" s="141"/>
      <c r="K86" s="141"/>
      <c r="L86" s="141" t="s">
        <v>971</v>
      </c>
      <c r="M86" s="141">
        <v>21600</v>
      </c>
      <c r="N86" s="141">
        <v>1080</v>
      </c>
      <c r="O86" s="278" t="s">
        <v>294</v>
      </c>
      <c r="P86" s="141"/>
      <c r="Q86" s="141"/>
      <c r="R86" s="141"/>
      <c r="S86" s="141"/>
      <c r="T86" s="141"/>
      <c r="U86" s="141"/>
      <c r="V86" s="146"/>
      <c r="W86" s="141" t="s">
        <v>294</v>
      </c>
      <c r="X86" s="141" t="s">
        <v>869</v>
      </c>
      <c r="Y86" s="141"/>
      <c r="AB86" s="142">
        <f>Table3072[[#This Row],[researchPower]]/2</f>
        <v>540</v>
      </c>
      <c r="AD86" s="142">
        <f>IF(Table3072[[#This Row],[researchPower]] &lt;100, Table3072[[#This Row],[researchPower]]*2,Table3072[[#This Row],[researchPower]])</f>
        <v>1080</v>
      </c>
      <c r="AG86" s="95" t="s">
        <v>968</v>
      </c>
      <c r="AH86" s="142">
        <f>Table3072[[#This Row],[researchPoints]]/Table3072[[#This Row],[researchPower]]</f>
        <v>20</v>
      </c>
    </row>
    <row r="87" spans="1:34" ht="14.5" customHeight="1" x14ac:dyDescent="0.35">
      <c r="A87" s="141">
        <v>86</v>
      </c>
      <c r="B87" s="39" t="s">
        <v>975</v>
      </c>
      <c r="C87" s="141" t="s">
        <v>947</v>
      </c>
      <c r="D87" s="141" t="s">
        <v>975</v>
      </c>
      <c r="E87" s="141"/>
      <c r="F87" s="141"/>
      <c r="G87" s="141"/>
      <c r="H87" s="252" t="s">
        <v>6420</v>
      </c>
      <c r="I87" s="141"/>
      <c r="J87" s="141" t="s">
        <v>265</v>
      </c>
      <c r="K87" s="141"/>
      <c r="L87" s="141" t="s">
        <v>902</v>
      </c>
      <c r="M87" s="141">
        <v>3200</v>
      </c>
      <c r="N87" s="141">
        <v>160</v>
      </c>
      <c r="O87" s="141" t="s">
        <v>219</v>
      </c>
      <c r="P87" s="141"/>
      <c r="Q87" s="141"/>
      <c r="R87" s="141"/>
      <c r="S87" s="141"/>
      <c r="T87" s="141"/>
      <c r="U87" s="141"/>
      <c r="V87" s="146"/>
      <c r="W87" s="141" t="s">
        <v>219</v>
      </c>
      <c r="X87" s="141"/>
      <c r="Y87" s="141"/>
      <c r="AB87" s="142">
        <f>Table3072[[#This Row],[researchPower]]/2</f>
        <v>80</v>
      </c>
      <c r="AD87" s="142">
        <f>IF(Table3072[[#This Row],[researchPower]] &lt;100, Table3072[[#This Row],[researchPower]]*2,Table3072[[#This Row],[researchPower]])</f>
        <v>160</v>
      </c>
      <c r="AG87" s="95" t="s">
        <v>975</v>
      </c>
      <c r="AH87" s="142">
        <f>Table3072[[#This Row],[researchPoints]]/Table3072[[#This Row],[researchPower]]</f>
        <v>20</v>
      </c>
    </row>
    <row r="88" spans="1:34" ht="14.5" customHeight="1" x14ac:dyDescent="0.35">
      <c r="A88" s="141">
        <v>87</v>
      </c>
      <c r="B88" s="39" t="s">
        <v>972</v>
      </c>
      <c r="C88" s="141" t="s">
        <v>947</v>
      </c>
      <c r="D88" s="141" t="s">
        <v>972</v>
      </c>
      <c r="E88" s="141"/>
      <c r="F88" s="141"/>
      <c r="G88" s="141"/>
      <c r="H88" s="141" t="s">
        <v>974</v>
      </c>
      <c r="I88" s="141"/>
      <c r="J88" s="141"/>
      <c r="K88" s="141"/>
      <c r="L88" s="252" t="s">
        <v>7164</v>
      </c>
      <c r="M88" s="141">
        <v>21600</v>
      </c>
      <c r="N88" s="141">
        <v>1080</v>
      </c>
      <c r="O88" s="141" t="s">
        <v>223</v>
      </c>
      <c r="P88" s="141"/>
      <c r="Q88" s="141"/>
      <c r="R88" s="141"/>
      <c r="S88" s="141"/>
      <c r="T88" s="141"/>
      <c r="U88" s="141"/>
      <c r="V88" s="146"/>
      <c r="W88" s="141" t="s">
        <v>223</v>
      </c>
      <c r="X88" s="141" t="s">
        <v>869</v>
      </c>
      <c r="Y88" s="141"/>
      <c r="AB88" s="142">
        <f>Table3072[[#This Row],[researchPower]]/2</f>
        <v>540</v>
      </c>
      <c r="AD88" s="142">
        <f>IF(Table3072[[#This Row],[researchPower]] &lt;100, Table3072[[#This Row],[researchPower]]*2,Table3072[[#This Row],[researchPower]])</f>
        <v>1080</v>
      </c>
      <c r="AG88" s="95" t="s">
        <v>972</v>
      </c>
      <c r="AH88" s="142">
        <f>Table3072[[#This Row],[researchPoints]]/Table3072[[#This Row],[researchPower]]</f>
        <v>20</v>
      </c>
    </row>
    <row r="89" spans="1:34" ht="14.5" customHeight="1" x14ac:dyDescent="0.35">
      <c r="A89" s="141">
        <v>88</v>
      </c>
      <c r="B89" s="39" t="s">
        <v>978</v>
      </c>
      <c r="C89" s="141" t="s">
        <v>947</v>
      </c>
      <c r="D89" s="141" t="s">
        <v>978</v>
      </c>
      <c r="E89" s="141"/>
      <c r="F89" s="141"/>
      <c r="G89" s="141"/>
      <c r="H89" s="141" t="s">
        <v>980</v>
      </c>
      <c r="I89" s="141"/>
      <c r="J89" s="141" t="s">
        <v>249</v>
      </c>
      <c r="K89" s="141"/>
      <c r="L89" s="252" t="s">
        <v>6445</v>
      </c>
      <c r="M89" s="141">
        <v>7200</v>
      </c>
      <c r="N89" s="141">
        <v>360</v>
      </c>
      <c r="O89" s="141" t="s">
        <v>238</v>
      </c>
      <c r="P89" s="141"/>
      <c r="Q89" s="141"/>
      <c r="R89" s="141"/>
      <c r="S89" s="141"/>
      <c r="T89" s="141"/>
      <c r="U89" s="141"/>
      <c r="V89" s="146"/>
      <c r="W89" s="141" t="s">
        <v>238</v>
      </c>
      <c r="X89" s="141"/>
      <c r="Y89" s="141"/>
      <c r="AB89" s="142">
        <f>Table3072[[#This Row],[researchPower]]/2</f>
        <v>180</v>
      </c>
      <c r="AD89" s="142">
        <f>IF(Table3072[[#This Row],[researchPower]] &lt;100, Table3072[[#This Row],[researchPower]]*2,Table3072[[#This Row],[researchPower]])</f>
        <v>360</v>
      </c>
      <c r="AG89" s="95" t="s">
        <v>978</v>
      </c>
      <c r="AH89" s="142">
        <f>Table3072[[#This Row],[researchPoints]]/Table3072[[#This Row],[researchPower]]</f>
        <v>20</v>
      </c>
    </row>
    <row r="90" spans="1:34" ht="14.5" customHeight="1" x14ac:dyDescent="0.35">
      <c r="A90" s="141">
        <v>89</v>
      </c>
      <c r="B90" s="39" t="s">
        <v>981</v>
      </c>
      <c r="C90" s="141" t="s">
        <v>947</v>
      </c>
      <c r="D90" s="141" t="s">
        <v>981</v>
      </c>
      <c r="E90" s="141"/>
      <c r="F90" s="141"/>
      <c r="G90" s="252"/>
      <c r="H90" s="141" t="s">
        <v>983</v>
      </c>
      <c r="I90" s="141"/>
      <c r="J90" s="141" t="s">
        <v>244</v>
      </c>
      <c r="K90" s="141"/>
      <c r="L90" s="252" t="s">
        <v>7170</v>
      </c>
      <c r="M90" s="141">
        <v>7200</v>
      </c>
      <c r="N90" s="141">
        <v>360</v>
      </c>
      <c r="O90" s="141" t="s">
        <v>241</v>
      </c>
      <c r="P90" s="141"/>
      <c r="Q90" s="141"/>
      <c r="R90" s="141"/>
      <c r="S90" s="141"/>
      <c r="T90" s="141"/>
      <c r="U90" s="141"/>
      <c r="V90" s="146"/>
      <c r="W90" s="141" t="s">
        <v>241</v>
      </c>
      <c r="X90" s="141"/>
      <c r="Y90" s="141"/>
      <c r="AB90" s="142">
        <f>Table3072[[#This Row],[researchPower]]/2</f>
        <v>180</v>
      </c>
      <c r="AD90" s="142">
        <f>IF(Table3072[[#This Row],[researchPower]] &lt;100, Table3072[[#This Row],[researchPower]]*2,Table3072[[#This Row],[researchPower]])</f>
        <v>360</v>
      </c>
      <c r="AG90" s="95" t="s">
        <v>981</v>
      </c>
      <c r="AH90" s="142">
        <f>Table3072[[#This Row],[researchPoints]]/Table3072[[#This Row],[researchPower]]</f>
        <v>20</v>
      </c>
    </row>
    <row r="91" spans="1:34" ht="14.5" customHeight="1" x14ac:dyDescent="0.35">
      <c r="A91" s="141">
        <v>90</v>
      </c>
      <c r="B91" s="39" t="s">
        <v>7171</v>
      </c>
      <c r="C91" s="141" t="s">
        <v>947</v>
      </c>
      <c r="D91" s="252" t="s">
        <v>7171</v>
      </c>
      <c r="E91" s="141"/>
      <c r="F91" s="141"/>
      <c r="G91" s="141"/>
      <c r="H91" s="252" t="s">
        <v>6781</v>
      </c>
      <c r="I91" s="141"/>
      <c r="J91" s="141"/>
      <c r="K91" s="141"/>
      <c r="L91" s="252" t="s">
        <v>7172</v>
      </c>
      <c r="M91" s="141">
        <v>7200</v>
      </c>
      <c r="N91" s="141">
        <v>360</v>
      </c>
      <c r="O91" s="141" t="s">
        <v>242</v>
      </c>
      <c r="P91" s="141"/>
      <c r="Q91" s="141"/>
      <c r="R91" s="141"/>
      <c r="S91" s="141"/>
      <c r="T91" s="141"/>
      <c r="U91" s="141"/>
      <c r="V91" s="146"/>
      <c r="W91" s="141" t="s">
        <v>242</v>
      </c>
      <c r="X91" s="141"/>
      <c r="Y91" s="141"/>
      <c r="AB91" s="142">
        <f>Table3072[[#This Row],[researchPower]]/2</f>
        <v>180</v>
      </c>
      <c r="AD91" s="142">
        <f>IF(Table3072[[#This Row],[researchPower]] &lt;100, Table3072[[#This Row],[researchPower]]*2,Table3072[[#This Row],[researchPower]])</f>
        <v>360</v>
      </c>
      <c r="AG91" s="95" t="s">
        <v>7171</v>
      </c>
      <c r="AH91" s="142">
        <f>Table3072[[#This Row],[researchPoints]]/Table3072[[#This Row],[researchPower]]</f>
        <v>20</v>
      </c>
    </row>
    <row r="92" spans="1:34" ht="14.5" customHeight="1" x14ac:dyDescent="0.35">
      <c r="A92" s="141">
        <v>91</v>
      </c>
      <c r="B92" s="39" t="s">
        <v>985</v>
      </c>
      <c r="C92" s="252" t="s">
        <v>947</v>
      </c>
      <c r="D92" s="141" t="s">
        <v>985</v>
      </c>
      <c r="E92" s="141"/>
      <c r="F92" s="141"/>
      <c r="G92" s="141" t="s">
        <v>4109</v>
      </c>
      <c r="H92" s="141" t="s">
        <v>987</v>
      </c>
      <c r="I92" s="141"/>
      <c r="J92" s="141"/>
      <c r="K92" s="141"/>
      <c r="L92" s="141" t="s">
        <v>988</v>
      </c>
      <c r="M92" s="141">
        <v>1800</v>
      </c>
      <c r="N92" s="141">
        <v>90</v>
      </c>
      <c r="O92" s="252" t="s">
        <v>6450</v>
      </c>
      <c r="P92" s="141"/>
      <c r="Q92" s="141"/>
      <c r="R92" s="141"/>
      <c r="S92" s="141"/>
      <c r="T92" s="141"/>
      <c r="U92" s="141"/>
      <c r="V92" s="146"/>
      <c r="W92" s="252" t="s">
        <v>166</v>
      </c>
      <c r="X92" s="141"/>
      <c r="Y92" s="141"/>
      <c r="AB92" s="142">
        <f>Table3072[[#This Row],[researchPower]]/2</f>
        <v>45</v>
      </c>
      <c r="AD92" s="142">
        <f>IF(Table3072[[#This Row],[researchPower]] &lt;100, Table3072[[#This Row],[researchPower]]*2,Table3072[[#This Row],[researchPower]])</f>
        <v>180</v>
      </c>
      <c r="AG92" s="95" t="s">
        <v>985</v>
      </c>
      <c r="AH92" s="142">
        <f>Table3072[[#This Row],[researchPoints]]/Table3072[[#This Row],[researchPower]]</f>
        <v>20</v>
      </c>
    </row>
    <row r="93" spans="1:34" ht="14.5" customHeight="1" x14ac:dyDescent="0.35">
      <c r="A93" s="141">
        <v>92</v>
      </c>
      <c r="B93" s="39" t="s">
        <v>988</v>
      </c>
      <c r="C93" s="384" t="s">
        <v>947</v>
      </c>
      <c r="D93" s="141" t="s">
        <v>988</v>
      </c>
      <c r="E93" s="141"/>
      <c r="F93" s="141">
        <v>1</v>
      </c>
      <c r="G93" s="141" t="s">
        <v>986</v>
      </c>
      <c r="H93" s="141" t="s">
        <v>989</v>
      </c>
      <c r="I93" s="141"/>
      <c r="J93" s="141"/>
      <c r="K93" s="141"/>
      <c r="L93" s="141" t="s">
        <v>990</v>
      </c>
      <c r="M93" s="141">
        <v>600</v>
      </c>
      <c r="N93" s="141">
        <v>60</v>
      </c>
      <c r="O93" s="252" t="s">
        <v>60</v>
      </c>
      <c r="P93" s="141"/>
      <c r="Q93" s="141"/>
      <c r="R93" s="141"/>
      <c r="S93" s="141"/>
      <c r="T93" s="141"/>
      <c r="U93" s="141"/>
      <c r="V93" s="146"/>
      <c r="W93" s="145"/>
      <c r="X93" s="141"/>
      <c r="Y93" s="141"/>
      <c r="AB93" s="142">
        <f>Table3072[[#This Row],[researchPower]]/2</f>
        <v>30</v>
      </c>
      <c r="AD93" s="142">
        <f>IF(Table3072[[#This Row],[researchPower]] &lt;100, Table3072[[#This Row],[researchPower]]*2,Table3072[[#This Row],[researchPower]])</f>
        <v>120</v>
      </c>
      <c r="AG93" s="95" t="s">
        <v>988</v>
      </c>
      <c r="AH93" s="142">
        <f>Table3072[[#This Row],[researchPoints]]/Table3072[[#This Row],[researchPower]]</f>
        <v>10</v>
      </c>
    </row>
    <row r="94" spans="1:34" ht="14.5" customHeight="1" x14ac:dyDescent="0.35">
      <c r="A94" s="141">
        <v>93</v>
      </c>
      <c r="B94" s="39"/>
      <c r="C94" s="141"/>
      <c r="D94" s="141"/>
      <c r="E94" s="141"/>
      <c r="F94" s="141"/>
      <c r="G94" s="141"/>
      <c r="H94" s="141"/>
      <c r="I94" s="141"/>
      <c r="J94" s="141"/>
      <c r="K94" s="141"/>
      <c r="L94" s="141"/>
      <c r="M94" s="141"/>
      <c r="N94" s="141"/>
      <c r="O94" s="252" t="s">
        <v>168</v>
      </c>
      <c r="P94" s="141"/>
      <c r="Q94" s="141"/>
      <c r="R94" s="141"/>
      <c r="S94" s="141"/>
      <c r="T94" s="141"/>
      <c r="U94" s="141"/>
      <c r="V94" s="146"/>
      <c r="W94" s="252" t="s">
        <v>168</v>
      </c>
      <c r="X94" s="141"/>
      <c r="Y94" s="141"/>
      <c r="AB94" s="142">
        <f>Table3072[[#This Row],[researchPower]]/2</f>
        <v>0</v>
      </c>
      <c r="AD94" s="142">
        <f>IF(Table3072[[#This Row],[researchPower]] &lt;100, Table3072[[#This Row],[researchPower]]*2,Table3072[[#This Row],[researchPower]])</f>
        <v>0</v>
      </c>
      <c r="AG94" s="95"/>
      <c r="AH94" s="142" t="e">
        <f>Table3072[[#This Row],[researchPoints]]/Table3072[[#This Row],[researchPower]]</f>
        <v>#DIV/0!</v>
      </c>
    </row>
    <row r="95" spans="1:34" ht="14.5" customHeight="1" x14ac:dyDescent="0.35">
      <c r="A95" s="141">
        <v>94</v>
      </c>
      <c r="B95" s="39" t="s">
        <v>991</v>
      </c>
      <c r="C95" s="141" t="s">
        <v>947</v>
      </c>
      <c r="D95" s="141" t="s">
        <v>991</v>
      </c>
      <c r="E95" s="141"/>
      <c r="F95" s="141"/>
      <c r="G95" s="141"/>
      <c r="H95" s="141" t="s">
        <v>993</v>
      </c>
      <c r="I95" s="141"/>
      <c r="J95" s="141"/>
      <c r="K95" s="141"/>
      <c r="L95" s="141" t="s">
        <v>994</v>
      </c>
      <c r="M95" s="141">
        <v>12000</v>
      </c>
      <c r="N95" s="141">
        <v>600</v>
      </c>
      <c r="O95" s="141" t="s">
        <v>213</v>
      </c>
      <c r="P95" s="141"/>
      <c r="Q95" s="141"/>
      <c r="R95" s="141"/>
      <c r="S95" s="141"/>
      <c r="T95" s="141"/>
      <c r="U95" s="141"/>
      <c r="V95" s="146"/>
      <c r="W95" s="141" t="s">
        <v>213</v>
      </c>
      <c r="X95" s="141"/>
      <c r="Y95" s="141"/>
      <c r="AB95" s="142">
        <f>Table3072[[#This Row],[researchPower]]/2</f>
        <v>300</v>
      </c>
      <c r="AD95" s="142">
        <f>IF(Table3072[[#This Row],[researchPower]] &lt;100, Table3072[[#This Row],[researchPower]]*2,Table3072[[#This Row],[researchPower]])</f>
        <v>600</v>
      </c>
      <c r="AG95" s="95" t="s">
        <v>991</v>
      </c>
      <c r="AH95" s="142">
        <f>Table3072[[#This Row],[researchPoints]]/Table3072[[#This Row],[researchPower]]</f>
        <v>20</v>
      </c>
    </row>
    <row r="96" spans="1:34" ht="14.5" customHeight="1" x14ac:dyDescent="0.35">
      <c r="A96" s="141">
        <v>95</v>
      </c>
      <c r="B96" s="39" t="s">
        <v>995</v>
      </c>
      <c r="C96" s="141" t="s">
        <v>947</v>
      </c>
      <c r="D96" s="141" t="s">
        <v>995</v>
      </c>
      <c r="E96" s="141"/>
      <c r="F96" s="141"/>
      <c r="G96" s="141"/>
      <c r="H96" s="141" t="s">
        <v>997</v>
      </c>
      <c r="I96" s="141"/>
      <c r="J96" s="141"/>
      <c r="K96" s="141"/>
      <c r="L96" s="141" t="s">
        <v>998</v>
      </c>
      <c r="M96" s="141">
        <v>4800</v>
      </c>
      <c r="N96" s="141">
        <v>240</v>
      </c>
      <c r="O96" s="141" t="s">
        <v>217</v>
      </c>
      <c r="P96" s="141"/>
      <c r="Q96" s="141"/>
      <c r="R96" s="141"/>
      <c r="S96" s="141"/>
      <c r="T96" s="141"/>
      <c r="U96" s="141"/>
      <c r="V96" s="146"/>
      <c r="W96" s="141" t="s">
        <v>217</v>
      </c>
      <c r="X96" s="141"/>
      <c r="Y96" s="141"/>
      <c r="AB96" s="142">
        <f>Table3072[[#This Row],[researchPower]]/2</f>
        <v>120</v>
      </c>
      <c r="AD96" s="142">
        <f>IF(Table3072[[#This Row],[researchPower]] &lt;100, Table3072[[#This Row],[researchPower]]*2,Table3072[[#This Row],[researchPower]])</f>
        <v>240</v>
      </c>
      <c r="AG96" s="95" t="s">
        <v>995</v>
      </c>
      <c r="AH96" s="142">
        <f>Table3072[[#This Row],[researchPoints]]/Table3072[[#This Row],[researchPower]]</f>
        <v>20</v>
      </c>
    </row>
    <row r="97" spans="1:34" ht="14.5" customHeight="1" x14ac:dyDescent="0.35">
      <c r="A97" s="141">
        <v>96</v>
      </c>
      <c r="B97" s="39" t="s">
        <v>6639</v>
      </c>
      <c r="C97" s="141" t="s">
        <v>947</v>
      </c>
      <c r="D97" s="141" t="s">
        <v>6639</v>
      </c>
      <c r="E97" s="141"/>
      <c r="F97" s="141"/>
      <c r="G97" s="141"/>
      <c r="H97" s="252" t="s">
        <v>7102</v>
      </c>
      <c r="I97" s="141"/>
      <c r="J97" s="141" t="s">
        <v>5247</v>
      </c>
      <c r="K97" s="141"/>
      <c r="L97" s="252" t="s">
        <v>6694</v>
      </c>
      <c r="M97" s="141">
        <v>4800</v>
      </c>
      <c r="N97" s="141">
        <v>240</v>
      </c>
      <c r="O97" s="252" t="s">
        <v>6612</v>
      </c>
      <c r="P97" s="141"/>
      <c r="Q97" s="141"/>
      <c r="R97" s="141"/>
      <c r="S97" s="141"/>
      <c r="T97" s="141"/>
      <c r="U97" s="141"/>
      <c r="V97" s="146"/>
      <c r="W97" s="141" t="s">
        <v>6612</v>
      </c>
      <c r="X97" s="141"/>
      <c r="Y97" s="141"/>
      <c r="AB97" s="142">
        <f>Table3072[[#This Row],[researchPower]]/2</f>
        <v>120</v>
      </c>
      <c r="AD97" s="142">
        <f>IF(Table3072[[#This Row],[researchPower]] &lt;100, Table3072[[#This Row],[researchPower]]*2,Table3072[[#This Row],[researchPower]])</f>
        <v>240</v>
      </c>
      <c r="AG97" s="95" t="s">
        <v>6639</v>
      </c>
      <c r="AH97" s="142">
        <f>Table3072[[#This Row],[researchPoints]]/Table3072[[#This Row],[researchPower]]</f>
        <v>20</v>
      </c>
    </row>
    <row r="98" spans="1:34" ht="14.5" customHeight="1" x14ac:dyDescent="0.35">
      <c r="A98" s="141">
        <v>97</v>
      </c>
      <c r="B98" s="39" t="s">
        <v>6640</v>
      </c>
      <c r="C98" s="141" t="s">
        <v>947</v>
      </c>
      <c r="D98" s="141" t="s">
        <v>6640</v>
      </c>
      <c r="E98" s="141"/>
      <c r="F98" s="141"/>
      <c r="G98" s="141"/>
      <c r="H98" s="252" t="s">
        <v>7103</v>
      </c>
      <c r="I98" s="141"/>
      <c r="J98" s="141" t="s">
        <v>6612</v>
      </c>
      <c r="K98" s="141"/>
      <c r="L98" s="252" t="s">
        <v>6645</v>
      </c>
      <c r="M98" s="141">
        <v>4800</v>
      </c>
      <c r="N98" s="141">
        <v>240</v>
      </c>
      <c r="O98" s="141" t="s">
        <v>6613</v>
      </c>
      <c r="P98" s="141"/>
      <c r="Q98" s="141"/>
      <c r="R98" s="141"/>
      <c r="S98" s="141"/>
      <c r="T98" s="141"/>
      <c r="U98" s="141"/>
      <c r="V98" s="146"/>
      <c r="W98" s="141" t="s">
        <v>6613</v>
      </c>
      <c r="X98" s="141"/>
      <c r="Y98" s="141"/>
      <c r="AB98" s="142">
        <f>Table3072[[#This Row],[researchPower]]/2</f>
        <v>120</v>
      </c>
      <c r="AD98" s="142">
        <f>IF(Table3072[[#This Row],[researchPower]] &lt;100, Table3072[[#This Row],[researchPower]]*2,Table3072[[#This Row],[researchPower]])</f>
        <v>240</v>
      </c>
      <c r="AG98" s="95" t="s">
        <v>6640</v>
      </c>
      <c r="AH98" s="142">
        <f>Table3072[[#This Row],[researchPoints]]/Table3072[[#This Row],[researchPower]]</f>
        <v>20</v>
      </c>
    </row>
    <row r="99" spans="1:34" ht="14.5" customHeight="1" x14ac:dyDescent="0.35">
      <c r="A99" s="141">
        <v>98</v>
      </c>
      <c r="B99" s="39" t="s">
        <v>6641</v>
      </c>
      <c r="C99" s="141" t="s">
        <v>947</v>
      </c>
      <c r="D99" s="141" t="s">
        <v>6641</v>
      </c>
      <c r="E99" s="141"/>
      <c r="F99" s="141"/>
      <c r="G99" s="141"/>
      <c r="H99" s="252" t="s">
        <v>6630</v>
      </c>
      <c r="I99" s="141"/>
      <c r="J99" s="141" t="s">
        <v>6615</v>
      </c>
      <c r="K99" s="141"/>
      <c r="L99" s="252" t="s">
        <v>6644</v>
      </c>
      <c r="M99" s="141">
        <v>4800</v>
      </c>
      <c r="N99" s="141">
        <v>240</v>
      </c>
      <c r="O99" s="141" t="s">
        <v>6614</v>
      </c>
      <c r="P99" s="141"/>
      <c r="Q99" s="141"/>
      <c r="R99" s="141"/>
      <c r="S99" s="141"/>
      <c r="T99" s="141"/>
      <c r="U99" s="141"/>
      <c r="V99" s="146"/>
      <c r="W99" s="141" t="s">
        <v>6614</v>
      </c>
      <c r="X99" s="141"/>
      <c r="Y99" s="141"/>
      <c r="AB99" s="142">
        <f>Table3072[[#This Row],[researchPower]]/2</f>
        <v>120</v>
      </c>
      <c r="AD99" s="142">
        <f>IF(Table3072[[#This Row],[researchPower]] &lt;100, Table3072[[#This Row],[researchPower]]*2,Table3072[[#This Row],[researchPower]])</f>
        <v>240</v>
      </c>
      <c r="AG99" s="95" t="s">
        <v>6641</v>
      </c>
      <c r="AH99" s="142">
        <f>Table3072[[#This Row],[researchPoints]]/Table3072[[#This Row],[researchPower]]</f>
        <v>20</v>
      </c>
    </row>
    <row r="100" spans="1:34" ht="14.5" customHeight="1" x14ac:dyDescent="0.35">
      <c r="A100" s="141">
        <v>99</v>
      </c>
      <c r="B100" s="39" t="s">
        <v>6642</v>
      </c>
      <c r="C100" s="141" t="s">
        <v>947</v>
      </c>
      <c r="D100" s="141" t="s">
        <v>6642</v>
      </c>
      <c r="E100" s="141"/>
      <c r="F100" s="141"/>
      <c r="G100" s="141"/>
      <c r="H100" s="252" t="s">
        <v>6631</v>
      </c>
      <c r="I100" s="141"/>
      <c r="J100" s="141" t="s">
        <v>5177</v>
      </c>
      <c r="K100" s="141"/>
      <c r="L100" s="252" t="s">
        <v>6643</v>
      </c>
      <c r="M100" s="141">
        <v>4800</v>
      </c>
      <c r="N100" s="141">
        <v>240</v>
      </c>
      <c r="O100" s="252" t="s">
        <v>6615</v>
      </c>
      <c r="P100" s="141"/>
      <c r="Q100" s="141"/>
      <c r="R100" s="141"/>
      <c r="S100" s="141"/>
      <c r="T100" s="141"/>
      <c r="U100" s="141"/>
      <c r="V100" s="146"/>
      <c r="W100" s="141" t="s">
        <v>6615</v>
      </c>
      <c r="X100" s="141"/>
      <c r="Y100" s="141"/>
      <c r="AB100" s="142">
        <f>Table3072[[#This Row],[researchPower]]/2</f>
        <v>120</v>
      </c>
      <c r="AD100" s="142">
        <f>IF(Table3072[[#This Row],[researchPower]] &lt;100, Table3072[[#This Row],[researchPower]]*2,Table3072[[#This Row],[researchPower]])</f>
        <v>240</v>
      </c>
      <c r="AG100" s="95" t="s">
        <v>6642</v>
      </c>
      <c r="AH100" s="142">
        <f>Table3072[[#This Row],[researchPoints]]/Table3072[[#This Row],[researchPower]]</f>
        <v>20</v>
      </c>
    </row>
    <row r="101" spans="1:34" ht="14.5" customHeight="1" x14ac:dyDescent="0.35">
      <c r="A101" s="141">
        <v>100</v>
      </c>
      <c r="B101" s="39" t="s">
        <v>999</v>
      </c>
      <c r="C101" s="141" t="s">
        <v>947</v>
      </c>
      <c r="D101" s="141" t="s">
        <v>999</v>
      </c>
      <c r="E101" s="141"/>
      <c r="F101" s="141"/>
      <c r="G101" s="141"/>
      <c r="H101" s="141" t="s">
        <v>1001</v>
      </c>
      <c r="I101" s="141"/>
      <c r="J101" s="141" t="s">
        <v>225</v>
      </c>
      <c r="K101" s="141"/>
      <c r="L101" s="252" t="s">
        <v>6693</v>
      </c>
      <c r="M101" s="141">
        <v>4800</v>
      </c>
      <c r="N101" s="141">
        <v>240</v>
      </c>
      <c r="O101" s="141" t="s">
        <v>215</v>
      </c>
      <c r="P101" s="141"/>
      <c r="Q101" s="141"/>
      <c r="R101" s="141"/>
      <c r="S101" s="141"/>
      <c r="T101" s="141"/>
      <c r="U101" s="141"/>
      <c r="V101" s="146"/>
      <c r="W101" s="141" t="s">
        <v>215</v>
      </c>
      <c r="X101" s="141"/>
      <c r="Y101" s="141"/>
      <c r="AB101" s="142">
        <f>Table3072[[#This Row],[researchPower]]/2</f>
        <v>120</v>
      </c>
      <c r="AD101" s="142">
        <f>IF(Table3072[[#This Row],[researchPower]] &lt;100, Table3072[[#This Row],[researchPower]]*2,Table3072[[#This Row],[researchPower]])</f>
        <v>240</v>
      </c>
      <c r="AG101" s="95" t="s">
        <v>999</v>
      </c>
      <c r="AH101" s="142">
        <f>Table3072[[#This Row],[researchPoints]]/Table3072[[#This Row],[researchPower]]</f>
        <v>20</v>
      </c>
    </row>
    <row r="102" spans="1:34" ht="14.5" customHeight="1" x14ac:dyDescent="0.35">
      <c r="A102" s="141">
        <v>101</v>
      </c>
      <c r="B102" s="39" t="s">
        <v>1006</v>
      </c>
      <c r="C102" s="141" t="s">
        <v>947</v>
      </c>
      <c r="D102" s="141" t="s">
        <v>1006</v>
      </c>
      <c r="E102" s="141"/>
      <c r="F102" s="141"/>
      <c r="G102" s="141"/>
      <c r="H102" s="141" t="s">
        <v>1008</v>
      </c>
      <c r="I102" s="141"/>
      <c r="J102" s="141" t="s">
        <v>217</v>
      </c>
      <c r="K102" s="141"/>
      <c r="L102" s="141"/>
      <c r="M102" s="141"/>
      <c r="N102" s="141"/>
      <c r="O102" s="141"/>
      <c r="P102" s="141"/>
      <c r="Q102" s="141"/>
      <c r="R102" s="141"/>
      <c r="S102" s="141"/>
      <c r="T102" s="141"/>
      <c r="U102" s="141"/>
      <c r="V102" s="146"/>
      <c r="W102" s="141"/>
      <c r="X102" s="141"/>
      <c r="Y102" s="141"/>
      <c r="AB102" s="142">
        <f>Table3072[[#This Row],[researchPower]]/2</f>
        <v>0</v>
      </c>
      <c r="AD102" s="142">
        <f>IF(Table3072[[#This Row],[researchPower]] &lt;100, Table3072[[#This Row],[researchPower]]*2,Table3072[[#This Row],[researchPower]])</f>
        <v>0</v>
      </c>
      <c r="AG102" s="95" t="s">
        <v>1006</v>
      </c>
      <c r="AH102" s="142" t="e">
        <f>Table3072[[#This Row],[researchPoints]]/Table3072[[#This Row],[researchPower]]</f>
        <v>#DIV/0!</v>
      </c>
    </row>
    <row r="103" spans="1:34" ht="14.5" customHeight="1" x14ac:dyDescent="0.35">
      <c r="A103" s="141">
        <v>102</v>
      </c>
      <c r="B103" s="39"/>
      <c r="C103" s="141"/>
      <c r="D103" s="141"/>
      <c r="E103" s="141"/>
      <c r="F103" s="141"/>
      <c r="G103" s="141"/>
      <c r="H103" s="141"/>
      <c r="I103" s="141"/>
      <c r="J103" s="141" t="s">
        <v>234</v>
      </c>
      <c r="K103" s="141"/>
      <c r="L103" s="141"/>
      <c r="M103" s="141"/>
      <c r="N103" s="141"/>
      <c r="O103" s="141"/>
      <c r="P103" s="141"/>
      <c r="Q103" s="141"/>
      <c r="R103" s="141"/>
      <c r="S103" s="141"/>
      <c r="T103" s="141"/>
      <c r="U103" s="141"/>
      <c r="V103" s="146"/>
      <c r="W103" s="141"/>
      <c r="X103" s="141"/>
      <c r="Y103" s="141"/>
      <c r="AB103" s="142">
        <f>Table3072[[#This Row],[researchPower]]/2</f>
        <v>0</v>
      </c>
      <c r="AD103" s="142">
        <f>IF(Table3072[[#This Row],[researchPower]] &lt;100, Table3072[[#This Row],[researchPower]]*2,Table3072[[#This Row],[researchPower]])</f>
        <v>0</v>
      </c>
      <c r="AG103" s="95"/>
      <c r="AH103" s="142" t="e">
        <f>Table3072[[#This Row],[researchPoints]]/Table3072[[#This Row],[researchPower]]</f>
        <v>#DIV/0!</v>
      </c>
    </row>
    <row r="104" spans="1:34" ht="14.5" customHeight="1" x14ac:dyDescent="0.35">
      <c r="A104" s="141">
        <v>103</v>
      </c>
      <c r="B104" s="39"/>
      <c r="C104" s="141"/>
      <c r="D104" s="141"/>
      <c r="E104" s="141"/>
      <c r="F104" s="141"/>
      <c r="G104" s="141"/>
      <c r="H104" s="141"/>
      <c r="I104" s="141"/>
      <c r="J104" s="141" t="s">
        <v>227</v>
      </c>
      <c r="K104" s="141"/>
      <c r="L104" s="141" t="s">
        <v>1009</v>
      </c>
      <c r="M104" s="141">
        <v>14400</v>
      </c>
      <c r="N104" s="141">
        <v>720</v>
      </c>
      <c r="O104" s="141" t="s">
        <v>220</v>
      </c>
      <c r="P104" s="141"/>
      <c r="Q104" s="141"/>
      <c r="R104" s="141"/>
      <c r="S104" s="141"/>
      <c r="T104" s="141"/>
      <c r="U104" s="141"/>
      <c r="V104" s="146"/>
      <c r="W104" s="141" t="s">
        <v>220</v>
      </c>
      <c r="X104" s="141"/>
      <c r="Y104" s="141"/>
      <c r="AB104" s="142">
        <f>Table3072[[#This Row],[researchPower]]/2</f>
        <v>360</v>
      </c>
      <c r="AD104" s="142">
        <f>IF(Table3072[[#This Row],[researchPower]] &lt;100, Table3072[[#This Row],[researchPower]]*2,Table3072[[#This Row],[researchPower]])</f>
        <v>720</v>
      </c>
      <c r="AG104" s="95"/>
      <c r="AH104" s="142">
        <f>Table3072[[#This Row],[researchPoints]]/Table3072[[#This Row],[researchPower]]</f>
        <v>20</v>
      </c>
    </row>
    <row r="105" spans="1:34" ht="14.5" customHeight="1" x14ac:dyDescent="0.35">
      <c r="A105" s="141">
        <v>104</v>
      </c>
      <c r="B105" s="39" t="s">
        <v>1003</v>
      </c>
      <c r="C105" s="141" t="s">
        <v>947</v>
      </c>
      <c r="D105" s="141" t="s">
        <v>1003</v>
      </c>
      <c r="E105" s="141"/>
      <c r="F105" s="141"/>
      <c r="G105" s="141"/>
      <c r="H105" s="141" t="s">
        <v>1005</v>
      </c>
      <c r="I105" s="141"/>
      <c r="J105" s="141"/>
      <c r="K105" s="141"/>
      <c r="L105" s="252" t="s">
        <v>6381</v>
      </c>
      <c r="M105" s="141">
        <v>4800</v>
      </c>
      <c r="N105" s="141">
        <v>240</v>
      </c>
      <c r="O105" s="141" t="s">
        <v>221</v>
      </c>
      <c r="P105" s="141"/>
      <c r="Q105" s="141"/>
      <c r="R105" s="141"/>
      <c r="S105" s="141"/>
      <c r="T105" s="141"/>
      <c r="U105" s="141"/>
      <c r="V105" s="146"/>
      <c r="W105" s="141" t="s">
        <v>221</v>
      </c>
      <c r="X105" s="141"/>
      <c r="Y105" s="141"/>
      <c r="AB105" s="142">
        <f>Table3072[[#This Row],[researchPower]]/2</f>
        <v>120</v>
      </c>
      <c r="AD105" s="142">
        <f>IF(Table3072[[#This Row],[researchPower]] &lt;100, Table3072[[#This Row],[researchPower]]*2,Table3072[[#This Row],[researchPower]])</f>
        <v>240</v>
      </c>
      <c r="AG105" s="95" t="s">
        <v>1003</v>
      </c>
      <c r="AH105" s="142">
        <f>Table3072[[#This Row],[researchPoints]]/Table3072[[#This Row],[researchPower]]</f>
        <v>20</v>
      </c>
    </row>
    <row r="106" spans="1:34" ht="14.5" customHeight="1" x14ac:dyDescent="0.35">
      <c r="A106" s="141">
        <v>105</v>
      </c>
      <c r="B106" s="39" t="s">
        <v>1010</v>
      </c>
      <c r="C106" s="141" t="s">
        <v>947</v>
      </c>
      <c r="D106" s="141" t="s">
        <v>1010</v>
      </c>
      <c r="E106" s="141"/>
      <c r="F106" s="141"/>
      <c r="G106" s="141"/>
      <c r="H106" s="141" t="s">
        <v>1012</v>
      </c>
      <c r="I106" s="141"/>
      <c r="J106" s="141" t="s">
        <v>266</v>
      </c>
      <c r="K106" s="141"/>
      <c r="L106" s="252" t="s">
        <v>6474</v>
      </c>
      <c r="M106" s="141">
        <v>4000</v>
      </c>
      <c r="N106" s="141">
        <v>200</v>
      </c>
      <c r="O106" s="141" t="s">
        <v>282</v>
      </c>
      <c r="P106" s="141"/>
      <c r="Q106" s="141"/>
      <c r="R106" s="141"/>
      <c r="S106" s="141"/>
      <c r="T106" s="141"/>
      <c r="U106" s="141"/>
      <c r="V106" s="146"/>
      <c r="W106" s="141" t="s">
        <v>282</v>
      </c>
      <c r="X106" s="141"/>
      <c r="Y106" s="141"/>
      <c r="AB106" s="142">
        <f>Table3072[[#This Row],[researchPower]]/2</f>
        <v>100</v>
      </c>
      <c r="AD106" s="142">
        <f>IF(Table3072[[#This Row],[researchPower]] &lt;100, Table3072[[#This Row],[researchPower]]*2,Table3072[[#This Row],[researchPower]])</f>
        <v>200</v>
      </c>
      <c r="AG106" s="95" t="s">
        <v>1010</v>
      </c>
      <c r="AH106" s="142">
        <f>Table3072[[#This Row],[researchPoints]]/Table3072[[#This Row],[researchPower]]</f>
        <v>20</v>
      </c>
    </row>
    <row r="107" spans="1:34" ht="14.5" customHeight="1" x14ac:dyDescent="0.35">
      <c r="A107" s="141">
        <v>106</v>
      </c>
      <c r="B107" s="39" t="s">
        <v>1014</v>
      </c>
      <c r="C107" s="141" t="s">
        <v>947</v>
      </c>
      <c r="D107" s="141" t="s">
        <v>1014</v>
      </c>
      <c r="E107" s="141"/>
      <c r="F107" s="141"/>
      <c r="G107" s="141"/>
      <c r="H107" s="141" t="s">
        <v>1016</v>
      </c>
      <c r="I107" s="141"/>
      <c r="J107" s="141" t="s">
        <v>227</v>
      </c>
      <c r="K107" s="141"/>
      <c r="L107" s="141" t="s">
        <v>2781</v>
      </c>
      <c r="M107" s="141">
        <v>6000</v>
      </c>
      <c r="N107" s="141">
        <v>300</v>
      </c>
      <c r="O107" s="141" t="s">
        <v>218</v>
      </c>
      <c r="P107" s="141"/>
      <c r="Q107" s="141"/>
      <c r="R107" s="141"/>
      <c r="S107" s="141"/>
      <c r="T107" s="141"/>
      <c r="U107" s="141"/>
      <c r="V107" s="146"/>
      <c r="W107" s="141" t="s">
        <v>217</v>
      </c>
      <c r="X107" s="141"/>
      <c r="Y107" s="141"/>
      <c r="AB107" s="142">
        <f>Table3072[[#This Row],[researchPower]]/2</f>
        <v>150</v>
      </c>
      <c r="AD107" s="142">
        <f>IF(Table3072[[#This Row],[researchPower]] &lt;100, Table3072[[#This Row],[researchPower]]*2,Table3072[[#This Row],[researchPower]])</f>
        <v>300</v>
      </c>
      <c r="AG107" s="95" t="s">
        <v>1014</v>
      </c>
      <c r="AH107" s="142">
        <f>Table3072[[#This Row],[researchPoints]]/Table3072[[#This Row],[researchPower]]</f>
        <v>20</v>
      </c>
    </row>
    <row r="108" spans="1:34" ht="14.5" customHeight="1" x14ac:dyDescent="0.35">
      <c r="A108" s="141">
        <v>107</v>
      </c>
      <c r="B108" s="39" t="s">
        <v>6646</v>
      </c>
      <c r="C108" s="141" t="s">
        <v>947</v>
      </c>
      <c r="D108" s="141" t="s">
        <v>6646</v>
      </c>
      <c r="E108" s="141"/>
      <c r="F108" s="141"/>
      <c r="G108" s="141"/>
      <c r="H108" s="252" t="s">
        <v>7110</v>
      </c>
      <c r="I108" s="141"/>
      <c r="J108" s="141" t="s">
        <v>6617</v>
      </c>
      <c r="K108" s="141"/>
      <c r="L108" s="252" t="s">
        <v>6647</v>
      </c>
      <c r="M108" s="141">
        <v>6000</v>
      </c>
      <c r="N108" s="141">
        <v>300</v>
      </c>
      <c r="O108" s="141" t="s">
        <v>6616</v>
      </c>
      <c r="P108" s="141"/>
      <c r="Q108" s="141"/>
      <c r="R108" s="141"/>
      <c r="S108" s="141"/>
      <c r="T108" s="141"/>
      <c r="U108" s="141"/>
      <c r="V108" s="146"/>
      <c r="W108" s="141" t="s">
        <v>6616</v>
      </c>
      <c r="X108" s="141"/>
      <c r="Y108" s="141"/>
      <c r="AB108" s="142">
        <f>Table3072[[#This Row],[researchPower]]/2</f>
        <v>150</v>
      </c>
      <c r="AD108" s="142">
        <f>IF(Table3072[[#This Row],[researchPower]] &lt;100, Table3072[[#This Row],[researchPower]]*2,Table3072[[#This Row],[researchPower]])</f>
        <v>300</v>
      </c>
      <c r="AG108" s="95" t="s">
        <v>6646</v>
      </c>
      <c r="AH108" s="142">
        <f>Table3072[[#This Row],[researchPoints]]/Table3072[[#This Row],[researchPower]]</f>
        <v>20</v>
      </c>
    </row>
    <row r="109" spans="1:34" ht="14.5" customHeight="1" x14ac:dyDescent="0.35">
      <c r="A109" s="141">
        <v>108</v>
      </c>
      <c r="B109" s="39" t="s">
        <v>6647</v>
      </c>
      <c r="C109" s="141" t="s">
        <v>947</v>
      </c>
      <c r="D109" s="145" t="s">
        <v>6647</v>
      </c>
      <c r="E109" s="145"/>
      <c r="F109" s="145"/>
      <c r="G109" s="145"/>
      <c r="H109" s="252" t="s">
        <v>7104</v>
      </c>
      <c r="I109" s="141"/>
      <c r="J109" s="141" t="s">
        <v>6612</v>
      </c>
      <c r="K109" s="141"/>
      <c r="L109" s="252" t="s">
        <v>6695</v>
      </c>
      <c r="M109" s="141">
        <v>6000</v>
      </c>
      <c r="N109" s="141">
        <v>300</v>
      </c>
      <c r="O109" s="141" t="s">
        <v>6617</v>
      </c>
      <c r="P109" s="141"/>
      <c r="Q109" s="141"/>
      <c r="R109" s="141"/>
      <c r="S109" s="141"/>
      <c r="T109" s="141"/>
      <c r="U109" s="141"/>
      <c r="V109" s="146"/>
      <c r="W109" s="141" t="s">
        <v>6617</v>
      </c>
      <c r="X109" s="141"/>
      <c r="Y109" s="141"/>
      <c r="AB109" s="142">
        <f>Table3072[[#This Row],[researchPower]]/2</f>
        <v>150</v>
      </c>
      <c r="AD109" s="142">
        <f>IF(Table3072[[#This Row],[researchPower]] &lt;100, Table3072[[#This Row],[researchPower]]*2,Table3072[[#This Row],[researchPower]])</f>
        <v>300</v>
      </c>
      <c r="AG109" s="95" t="s">
        <v>6647</v>
      </c>
      <c r="AH109" s="142">
        <f>Table3072[[#This Row],[researchPoints]]/Table3072[[#This Row],[researchPower]]</f>
        <v>20</v>
      </c>
    </row>
    <row r="110" spans="1:34" ht="14.5" customHeight="1" x14ac:dyDescent="0.35">
      <c r="A110" s="141">
        <v>109</v>
      </c>
      <c r="B110" s="39" t="s">
        <v>6648</v>
      </c>
      <c r="C110" s="141" t="s">
        <v>947</v>
      </c>
      <c r="D110" s="141" t="s">
        <v>6648</v>
      </c>
      <c r="E110" s="141"/>
      <c r="F110" s="141"/>
      <c r="G110" s="141"/>
      <c r="H110" s="252" t="s">
        <v>7105</v>
      </c>
      <c r="I110" s="141"/>
      <c r="J110" s="141" t="s">
        <v>6616</v>
      </c>
      <c r="K110" s="141"/>
      <c r="L110" s="252" t="s">
        <v>6655</v>
      </c>
      <c r="M110" s="141">
        <v>6000</v>
      </c>
      <c r="N110" s="141">
        <v>300</v>
      </c>
      <c r="O110" s="141" t="s">
        <v>6618</v>
      </c>
      <c r="P110" s="141"/>
      <c r="Q110" s="141"/>
      <c r="R110" s="141"/>
      <c r="S110" s="141"/>
      <c r="T110" s="141"/>
      <c r="U110" s="141"/>
      <c r="V110" s="146"/>
      <c r="W110" s="141" t="s">
        <v>6618</v>
      </c>
      <c r="X110" s="141"/>
      <c r="Y110" s="141"/>
      <c r="AB110" s="142">
        <f>Table3072[[#This Row],[researchPower]]/2</f>
        <v>150</v>
      </c>
      <c r="AD110" s="142">
        <f>IF(Table3072[[#This Row],[researchPower]] &lt;100, Table3072[[#This Row],[researchPower]]*2,Table3072[[#This Row],[researchPower]])</f>
        <v>300</v>
      </c>
      <c r="AG110" s="95" t="s">
        <v>6648</v>
      </c>
      <c r="AH110" s="142">
        <f>Table3072[[#This Row],[researchPoints]]/Table3072[[#This Row],[researchPower]]</f>
        <v>20</v>
      </c>
    </row>
    <row r="111" spans="1:34" ht="14.5" customHeight="1" x14ac:dyDescent="0.35">
      <c r="A111" s="141">
        <v>110</v>
      </c>
      <c r="B111" s="39" t="s">
        <v>6649</v>
      </c>
      <c r="C111" s="145" t="s">
        <v>947</v>
      </c>
      <c r="D111" s="145" t="s">
        <v>6649</v>
      </c>
      <c r="E111" s="145"/>
      <c r="F111" s="145"/>
      <c r="G111" s="145"/>
      <c r="H111" s="261" t="s">
        <v>6632</v>
      </c>
      <c r="I111" s="145"/>
      <c r="J111" s="145" t="s">
        <v>6622</v>
      </c>
      <c r="K111" s="145"/>
      <c r="L111" s="261" t="s">
        <v>6673</v>
      </c>
      <c r="M111" s="145">
        <v>6000</v>
      </c>
      <c r="N111" s="141">
        <v>300</v>
      </c>
      <c r="O111" s="145" t="s">
        <v>6619</v>
      </c>
      <c r="P111" s="145"/>
      <c r="Q111" s="145"/>
      <c r="R111" s="145"/>
      <c r="S111" s="145"/>
      <c r="T111" s="145"/>
      <c r="U111" s="145"/>
      <c r="V111" s="461"/>
      <c r="W111" s="145" t="s">
        <v>6619</v>
      </c>
      <c r="X111" s="145"/>
      <c r="Y111" s="145"/>
      <c r="AB111" s="142">
        <f>Table3072[[#This Row],[researchPower]]/2</f>
        <v>150</v>
      </c>
      <c r="AD111" s="142">
        <f>IF(Table3072[[#This Row],[researchPower]] &lt;100, Table3072[[#This Row],[researchPower]]*2,Table3072[[#This Row],[researchPower]])</f>
        <v>300</v>
      </c>
      <c r="AG111" s="95" t="s">
        <v>6649</v>
      </c>
      <c r="AH111" s="142">
        <f>Table3072[[#This Row],[researchPoints]]/Table3072[[#This Row],[researchPower]]</f>
        <v>20</v>
      </c>
    </row>
    <row r="112" spans="1:34" ht="14.5" customHeight="1" x14ac:dyDescent="0.35">
      <c r="A112" s="141">
        <v>111</v>
      </c>
      <c r="B112" s="39" t="s">
        <v>6650</v>
      </c>
      <c r="C112" s="145" t="s">
        <v>947</v>
      </c>
      <c r="D112" s="145" t="s">
        <v>6650</v>
      </c>
      <c r="E112" s="145"/>
      <c r="F112" s="145"/>
      <c r="G112" s="145"/>
      <c r="H112" s="261" t="s">
        <v>7106</v>
      </c>
      <c r="I112" s="145"/>
      <c r="J112" s="145" t="s">
        <v>6618</v>
      </c>
      <c r="K112" s="145"/>
      <c r="L112" s="261" t="s">
        <v>6648</v>
      </c>
      <c r="M112" s="145">
        <v>6000</v>
      </c>
      <c r="N112" s="141">
        <v>300</v>
      </c>
      <c r="O112" s="145" t="s">
        <v>6620</v>
      </c>
      <c r="P112" s="145"/>
      <c r="Q112" s="145"/>
      <c r="R112" s="145"/>
      <c r="S112" s="145"/>
      <c r="T112" s="145"/>
      <c r="U112" s="145"/>
      <c r="V112" s="461"/>
      <c r="W112" s="145" t="s">
        <v>6620</v>
      </c>
      <c r="X112" s="145"/>
      <c r="Y112" s="145"/>
      <c r="AB112" s="142">
        <f>Table3072[[#This Row],[researchPower]]/2</f>
        <v>150</v>
      </c>
      <c r="AD112" s="142">
        <f>IF(Table3072[[#This Row],[researchPower]] &lt;100, Table3072[[#This Row],[researchPower]]*2,Table3072[[#This Row],[researchPower]])</f>
        <v>300</v>
      </c>
      <c r="AG112" s="95" t="s">
        <v>6650</v>
      </c>
      <c r="AH112" s="142">
        <f>Table3072[[#This Row],[researchPoints]]/Table3072[[#This Row],[researchPower]]</f>
        <v>20</v>
      </c>
    </row>
    <row r="113" spans="1:34" ht="14.5" customHeight="1" x14ac:dyDescent="0.35">
      <c r="A113" s="141">
        <v>112</v>
      </c>
      <c r="B113" s="39" t="s">
        <v>6651</v>
      </c>
      <c r="C113" s="145" t="s">
        <v>947</v>
      </c>
      <c r="D113" s="145" t="s">
        <v>6651</v>
      </c>
      <c r="E113" s="145"/>
      <c r="F113" s="145"/>
      <c r="G113" s="145"/>
      <c r="H113" s="261" t="s">
        <v>6634</v>
      </c>
      <c r="I113" s="145"/>
      <c r="J113" s="145" t="s">
        <v>218</v>
      </c>
      <c r="K113" s="145"/>
      <c r="L113" s="261" t="s">
        <v>6656</v>
      </c>
      <c r="M113" s="145">
        <v>6000</v>
      </c>
      <c r="N113" s="141">
        <v>300</v>
      </c>
      <c r="O113" s="145" t="s">
        <v>6621</v>
      </c>
      <c r="P113" s="145"/>
      <c r="Q113" s="145"/>
      <c r="R113" s="145"/>
      <c r="S113" s="145"/>
      <c r="T113" s="145"/>
      <c r="U113" s="145"/>
      <c r="V113" s="461"/>
      <c r="W113" s="145" t="s">
        <v>6621</v>
      </c>
      <c r="X113" s="145"/>
      <c r="Y113" s="145"/>
      <c r="AB113" s="142">
        <f>Table3072[[#This Row],[researchPower]]/2</f>
        <v>150</v>
      </c>
      <c r="AD113" s="142">
        <f>IF(Table3072[[#This Row],[researchPower]] &lt;100, Table3072[[#This Row],[researchPower]]*2,Table3072[[#This Row],[researchPower]])</f>
        <v>300</v>
      </c>
      <c r="AG113" s="95" t="s">
        <v>6651</v>
      </c>
      <c r="AH113" s="142">
        <f>Table3072[[#This Row],[researchPoints]]/Table3072[[#This Row],[researchPower]]</f>
        <v>20</v>
      </c>
    </row>
    <row r="114" spans="1:34" ht="14.5" customHeight="1" x14ac:dyDescent="0.35">
      <c r="A114" s="141">
        <v>113</v>
      </c>
      <c r="B114" s="39" t="s">
        <v>6652</v>
      </c>
      <c r="C114" s="145" t="s">
        <v>947</v>
      </c>
      <c r="D114" s="145" t="s">
        <v>6652</v>
      </c>
      <c r="E114" s="145"/>
      <c r="F114" s="145"/>
      <c r="G114" s="145"/>
      <c r="H114" s="261" t="s">
        <v>6635</v>
      </c>
      <c r="I114" s="145"/>
      <c r="J114" s="145" t="s">
        <v>5242</v>
      </c>
      <c r="K114" s="145"/>
      <c r="L114" s="261" t="s">
        <v>6672</v>
      </c>
      <c r="M114" s="145">
        <v>6000</v>
      </c>
      <c r="N114" s="141">
        <v>300</v>
      </c>
      <c r="O114" s="145" t="s">
        <v>6622</v>
      </c>
      <c r="P114" s="145"/>
      <c r="Q114" s="145"/>
      <c r="R114" s="145"/>
      <c r="S114" s="145"/>
      <c r="T114" s="145"/>
      <c r="U114" s="145"/>
      <c r="V114" s="461"/>
      <c r="W114" s="145" t="s">
        <v>6622</v>
      </c>
      <c r="X114" s="145"/>
      <c r="Y114" s="145"/>
      <c r="AB114" s="142">
        <f>Table3072[[#This Row],[researchPower]]/2</f>
        <v>150</v>
      </c>
      <c r="AD114" s="142">
        <f>IF(Table3072[[#This Row],[researchPower]] &lt;100, Table3072[[#This Row],[researchPower]]*2,Table3072[[#This Row],[researchPower]])</f>
        <v>300</v>
      </c>
      <c r="AG114" s="95" t="s">
        <v>6652</v>
      </c>
      <c r="AH114" s="142">
        <f>Table3072[[#This Row],[researchPoints]]/Table3072[[#This Row],[researchPower]]</f>
        <v>20</v>
      </c>
    </row>
    <row r="115" spans="1:34" ht="14.5" customHeight="1" x14ac:dyDescent="0.35">
      <c r="A115" s="141">
        <v>114</v>
      </c>
      <c r="B115" s="39" t="s">
        <v>6653</v>
      </c>
      <c r="C115" s="145" t="s">
        <v>947</v>
      </c>
      <c r="D115" s="145" t="s">
        <v>6653</v>
      </c>
      <c r="E115" s="145"/>
      <c r="F115" s="145"/>
      <c r="G115" s="145"/>
      <c r="H115" s="261" t="s">
        <v>7107</v>
      </c>
      <c r="I115" s="145"/>
      <c r="J115" s="145"/>
      <c r="K115" s="145"/>
      <c r="L115" s="261" t="s">
        <v>6658</v>
      </c>
      <c r="M115" s="145">
        <v>6000</v>
      </c>
      <c r="N115" s="141">
        <v>300</v>
      </c>
      <c r="O115" s="145" t="s">
        <v>6623</v>
      </c>
      <c r="P115" s="145"/>
      <c r="Q115" s="145"/>
      <c r="R115" s="145"/>
      <c r="S115" s="145"/>
      <c r="T115" s="145"/>
      <c r="U115" s="145"/>
      <c r="V115" s="461"/>
      <c r="W115" s="145" t="s">
        <v>6623</v>
      </c>
      <c r="X115" s="145"/>
      <c r="Y115" s="145"/>
      <c r="AB115" s="142">
        <f>Table3072[[#This Row],[researchPower]]/2</f>
        <v>150</v>
      </c>
      <c r="AD115" s="142">
        <f>IF(Table3072[[#This Row],[researchPower]] &lt;100, Table3072[[#This Row],[researchPower]]*2,Table3072[[#This Row],[researchPower]])</f>
        <v>300</v>
      </c>
      <c r="AG115" s="95" t="s">
        <v>6653</v>
      </c>
      <c r="AH115" s="142">
        <f>Table3072[[#This Row],[researchPoints]]/Table3072[[#This Row],[researchPower]]</f>
        <v>20</v>
      </c>
    </row>
    <row r="116" spans="1:34" ht="14.5" customHeight="1" x14ac:dyDescent="0.35">
      <c r="A116" s="141">
        <v>115</v>
      </c>
      <c r="B116" s="39" t="s">
        <v>6654</v>
      </c>
      <c r="C116" s="145" t="s">
        <v>947</v>
      </c>
      <c r="D116" s="145" t="s">
        <v>6654</v>
      </c>
      <c r="E116" s="145"/>
      <c r="F116" s="145"/>
      <c r="G116" s="145"/>
      <c r="H116" s="261" t="s">
        <v>6637</v>
      </c>
      <c r="I116" s="145"/>
      <c r="J116" s="145"/>
      <c r="K116" s="145"/>
      <c r="L116" s="261" t="s">
        <v>6657</v>
      </c>
      <c r="M116" s="145">
        <v>6000</v>
      </c>
      <c r="N116" s="141">
        <v>300</v>
      </c>
      <c r="O116" s="145" t="s">
        <v>6624</v>
      </c>
      <c r="P116" s="145"/>
      <c r="Q116" s="145"/>
      <c r="R116" s="145"/>
      <c r="S116" s="145"/>
      <c r="T116" s="145"/>
      <c r="U116" s="145"/>
      <c r="V116" s="461"/>
      <c r="W116" s="145" t="s">
        <v>6624</v>
      </c>
      <c r="X116" s="145"/>
      <c r="Y116" s="145"/>
      <c r="AB116" s="142">
        <f>Table3072[[#This Row],[researchPower]]/2</f>
        <v>150</v>
      </c>
      <c r="AD116" s="142">
        <f>IF(Table3072[[#This Row],[researchPower]] &lt;100, Table3072[[#This Row],[researchPower]]*2,Table3072[[#This Row],[researchPower]])</f>
        <v>300</v>
      </c>
      <c r="AG116" s="95" t="s">
        <v>6654</v>
      </c>
      <c r="AH116" s="142">
        <f>Table3072[[#This Row],[researchPoints]]/Table3072[[#This Row],[researchPower]]</f>
        <v>20</v>
      </c>
    </row>
    <row r="117" spans="1:34" ht="14.5" customHeight="1" x14ac:dyDescent="0.35">
      <c r="A117" s="141">
        <v>116</v>
      </c>
      <c r="B117" s="39" t="s">
        <v>1018</v>
      </c>
      <c r="C117" s="141" t="s">
        <v>947</v>
      </c>
      <c r="D117" s="141" t="s">
        <v>1018</v>
      </c>
      <c r="E117" s="141"/>
      <c r="F117" s="141"/>
      <c r="G117" s="141"/>
      <c r="H117" s="141" t="s">
        <v>1020</v>
      </c>
      <c r="I117" s="141"/>
      <c r="J117" s="141" t="s">
        <v>226</v>
      </c>
      <c r="K117" s="141"/>
      <c r="L117" s="252" t="s">
        <v>2782</v>
      </c>
      <c r="M117" s="141">
        <v>3600</v>
      </c>
      <c r="N117" s="141">
        <v>180</v>
      </c>
      <c r="O117" s="141" t="s">
        <v>227</v>
      </c>
      <c r="P117" s="141"/>
      <c r="Q117" s="141"/>
      <c r="R117" s="141"/>
      <c r="S117" s="141"/>
      <c r="T117" s="141"/>
      <c r="U117" s="141"/>
      <c r="V117" s="146"/>
      <c r="W117" s="141" t="s">
        <v>226</v>
      </c>
      <c r="X117" s="141"/>
      <c r="Y117" s="141"/>
      <c r="AB117" s="142">
        <f>Table3072[[#This Row],[researchPower]]/2</f>
        <v>90</v>
      </c>
      <c r="AD117" s="142">
        <f>IF(Table3072[[#This Row],[researchPower]] &lt;100, Table3072[[#This Row],[researchPower]]*2,Table3072[[#This Row],[researchPower]])</f>
        <v>180</v>
      </c>
      <c r="AG117" s="95" t="s">
        <v>1018</v>
      </c>
      <c r="AH117" s="142">
        <f>Table3072[[#This Row],[researchPoints]]/Table3072[[#This Row],[researchPower]]</f>
        <v>20</v>
      </c>
    </row>
    <row r="118" spans="1:34" ht="14.5" customHeight="1" x14ac:dyDescent="0.35">
      <c r="A118" s="141">
        <v>117</v>
      </c>
      <c r="B118" s="39" t="s">
        <v>6703</v>
      </c>
      <c r="C118" s="141" t="s">
        <v>947</v>
      </c>
      <c r="D118" s="141" t="s">
        <v>6703</v>
      </c>
      <c r="E118" s="141"/>
      <c r="F118" s="141"/>
      <c r="G118" s="141"/>
      <c r="H118" s="252" t="s">
        <v>7108</v>
      </c>
      <c r="I118" s="141"/>
      <c r="J118" s="141" t="s">
        <v>5244</v>
      </c>
      <c r="K118" s="141"/>
      <c r="L118" s="252" t="s">
        <v>11558</v>
      </c>
      <c r="M118" s="141">
        <v>3600</v>
      </c>
      <c r="N118" s="141">
        <v>180</v>
      </c>
      <c r="O118" s="141" t="s">
        <v>5247</v>
      </c>
      <c r="P118" s="141"/>
      <c r="Q118" s="141"/>
      <c r="R118" s="141"/>
      <c r="S118" s="141"/>
      <c r="T118" s="141"/>
      <c r="U118" s="141"/>
      <c r="V118" s="146"/>
      <c r="W118" s="141" t="s">
        <v>5247</v>
      </c>
      <c r="X118" s="141"/>
      <c r="Y118" s="141"/>
      <c r="AB118" s="142">
        <f>Table3072[[#This Row],[researchPower]]/2</f>
        <v>90</v>
      </c>
      <c r="AD118" s="142">
        <f>IF(Table3072[[#This Row],[researchPower]] &lt;100, Table3072[[#This Row],[researchPower]]*2,Table3072[[#This Row],[researchPower]])</f>
        <v>180</v>
      </c>
      <c r="AG118" s="95" t="s">
        <v>6703</v>
      </c>
      <c r="AH118" s="142">
        <f>Table3072[[#This Row],[researchPoints]]/Table3072[[#This Row],[researchPower]]</f>
        <v>20</v>
      </c>
    </row>
    <row r="119" spans="1:34" ht="14.5" customHeight="1" x14ac:dyDescent="0.35">
      <c r="A119" s="141">
        <v>118</v>
      </c>
      <c r="B119" s="39" t="s">
        <v>6690</v>
      </c>
      <c r="C119" s="141" t="s">
        <v>947</v>
      </c>
      <c r="D119" s="252" t="s">
        <v>6690</v>
      </c>
      <c r="E119" s="141"/>
      <c r="F119" s="141"/>
      <c r="G119" s="141"/>
      <c r="H119" s="252" t="s">
        <v>6487</v>
      </c>
      <c r="I119" s="141"/>
      <c r="J119" s="141" t="s">
        <v>225</v>
      </c>
      <c r="K119" s="141"/>
      <c r="L119" s="252" t="s">
        <v>6691</v>
      </c>
      <c r="M119" s="141">
        <v>3600</v>
      </c>
      <c r="N119" s="141">
        <v>180</v>
      </c>
      <c r="O119" s="141" t="s">
        <v>5242</v>
      </c>
      <c r="P119" s="141"/>
      <c r="Q119" s="141"/>
      <c r="R119" s="141"/>
      <c r="S119" s="141"/>
      <c r="T119" s="141"/>
      <c r="U119" s="141"/>
      <c r="V119" s="146"/>
      <c r="W119" s="141" t="s">
        <v>5242</v>
      </c>
      <c r="X119" s="141"/>
      <c r="Y119" s="141"/>
      <c r="AB119" s="142">
        <f>Table3072[[#This Row],[researchPower]]/2</f>
        <v>90</v>
      </c>
      <c r="AD119" s="142">
        <f>IF(Table3072[[#This Row],[researchPower]] &lt;100, Table3072[[#This Row],[researchPower]]*2,Table3072[[#This Row],[researchPower]])</f>
        <v>180</v>
      </c>
      <c r="AG119" s="95" t="s">
        <v>6690</v>
      </c>
      <c r="AH119" s="142">
        <f>Table3072[[#This Row],[researchPoints]]/Table3072[[#This Row],[researchPower]]</f>
        <v>20</v>
      </c>
    </row>
    <row r="120" spans="1:34" ht="14.5" customHeight="1" x14ac:dyDescent="0.35">
      <c r="A120" s="141">
        <v>119</v>
      </c>
      <c r="B120" s="39" t="s">
        <v>6659</v>
      </c>
      <c r="C120" s="141" t="s">
        <v>947</v>
      </c>
      <c r="D120" s="141" t="s">
        <v>6659</v>
      </c>
      <c r="E120" s="141"/>
      <c r="F120" s="141"/>
      <c r="G120" s="141"/>
      <c r="H120" s="252" t="s">
        <v>6662</v>
      </c>
      <c r="I120" s="141"/>
      <c r="J120" s="141" t="s">
        <v>227</v>
      </c>
      <c r="K120" s="141"/>
      <c r="L120" s="252" t="s">
        <v>6669</v>
      </c>
      <c r="M120" s="141">
        <v>3600</v>
      </c>
      <c r="N120" s="141">
        <v>180</v>
      </c>
      <c r="O120" s="252" t="s">
        <v>5231</v>
      </c>
      <c r="P120" s="141"/>
      <c r="Q120" s="141"/>
      <c r="R120" s="141"/>
      <c r="S120" s="141"/>
      <c r="T120" s="141"/>
      <c r="U120" s="141"/>
      <c r="V120" s="146"/>
      <c r="W120" s="141" t="s">
        <v>5231</v>
      </c>
      <c r="X120" s="141"/>
      <c r="Y120" s="141"/>
      <c r="AB120" s="142">
        <f>Table3072[[#This Row],[researchPower]]/2</f>
        <v>90</v>
      </c>
      <c r="AD120" s="142">
        <f>IF(Table3072[[#This Row],[researchPower]] &lt;100, Table3072[[#This Row],[researchPower]]*2,Table3072[[#This Row],[researchPower]])</f>
        <v>180</v>
      </c>
      <c r="AG120" s="95" t="s">
        <v>6659</v>
      </c>
      <c r="AH120" s="142">
        <f>Table3072[[#This Row],[researchPoints]]/Table3072[[#This Row],[researchPower]]</f>
        <v>20</v>
      </c>
    </row>
    <row r="121" spans="1:34" ht="14.5" customHeight="1" x14ac:dyDescent="0.35">
      <c r="A121" s="141">
        <v>120</v>
      </c>
      <c r="B121" s="39" t="s">
        <v>6660</v>
      </c>
      <c r="C121" s="141" t="s">
        <v>947</v>
      </c>
      <c r="D121" s="141" t="s">
        <v>6660</v>
      </c>
      <c r="E121" s="141"/>
      <c r="F121" s="141"/>
      <c r="G121" s="141"/>
      <c r="H121" s="252" t="s">
        <v>6663</v>
      </c>
      <c r="I121" s="141"/>
      <c r="J121" s="141" t="s">
        <v>5242</v>
      </c>
      <c r="K121" s="141"/>
      <c r="L121" s="141"/>
      <c r="M121" s="141"/>
      <c r="N121" s="141"/>
      <c r="O121" s="144"/>
      <c r="P121" s="141"/>
      <c r="Q121" s="141"/>
      <c r="R121" s="141"/>
      <c r="S121" s="141"/>
      <c r="T121" s="141"/>
      <c r="U121" s="141"/>
      <c r="V121" s="146"/>
      <c r="W121" s="144"/>
      <c r="X121" s="141"/>
      <c r="Y121" s="144"/>
      <c r="AB121" s="142">
        <f>Table3072[[#This Row],[researchPower]]/2</f>
        <v>0</v>
      </c>
      <c r="AD121" s="142">
        <f>IF(Table3072[[#This Row],[researchPower]] &lt;100, Table3072[[#This Row],[researchPower]]*2,Table3072[[#This Row],[researchPower]])</f>
        <v>0</v>
      </c>
      <c r="AG121" s="95" t="s">
        <v>6660</v>
      </c>
      <c r="AH121" s="142" t="e">
        <f>Table3072[[#This Row],[researchPoints]]/Table3072[[#This Row],[researchPower]]</f>
        <v>#DIV/0!</v>
      </c>
    </row>
    <row r="122" spans="1:34" ht="14.5" customHeight="1" x14ac:dyDescent="0.35">
      <c r="A122" s="141">
        <v>121</v>
      </c>
      <c r="B122" s="39"/>
      <c r="C122" s="141"/>
      <c r="D122" s="141"/>
      <c r="E122" s="141"/>
      <c r="F122" s="141"/>
      <c r="G122" s="141"/>
      <c r="H122" s="252"/>
      <c r="I122" s="141"/>
      <c r="J122" s="141" t="s">
        <v>5231</v>
      </c>
      <c r="K122" s="141"/>
      <c r="L122" s="252" t="s">
        <v>6692</v>
      </c>
      <c r="M122" s="141">
        <v>3600</v>
      </c>
      <c r="N122" s="141">
        <v>180</v>
      </c>
      <c r="O122" s="144" t="s">
        <v>5232</v>
      </c>
      <c r="P122" s="141"/>
      <c r="Q122" s="141"/>
      <c r="R122" s="141"/>
      <c r="S122" s="141"/>
      <c r="T122" s="141"/>
      <c r="U122" s="141"/>
      <c r="V122" s="146"/>
      <c r="W122" s="144" t="s">
        <v>5232</v>
      </c>
      <c r="X122" s="141"/>
      <c r="Y122" s="144"/>
      <c r="AB122" s="142">
        <f>Table3072[[#This Row],[researchPower]]/2</f>
        <v>90</v>
      </c>
      <c r="AD122" s="142">
        <f>IF(Table3072[[#This Row],[researchPower]] &lt;100, Table3072[[#This Row],[researchPower]]*2,Table3072[[#This Row],[researchPower]])</f>
        <v>180</v>
      </c>
      <c r="AG122" s="95"/>
      <c r="AH122" s="142">
        <f>Table3072[[#This Row],[researchPoints]]/Table3072[[#This Row],[researchPower]]</f>
        <v>20</v>
      </c>
    </row>
    <row r="123" spans="1:34" ht="14.5" customHeight="1" x14ac:dyDescent="0.35">
      <c r="A123" s="141">
        <v>122</v>
      </c>
      <c r="B123" s="39" t="s">
        <v>6661</v>
      </c>
      <c r="C123" s="141" t="s">
        <v>947</v>
      </c>
      <c r="D123" s="141" t="s">
        <v>6661</v>
      </c>
      <c r="E123" s="141"/>
      <c r="F123" s="141"/>
      <c r="G123" s="141"/>
      <c r="H123" s="252" t="s">
        <v>7109</v>
      </c>
      <c r="I123" s="141"/>
      <c r="J123" s="141" t="s">
        <v>5247</v>
      </c>
      <c r="K123" s="141"/>
      <c r="L123" s="252"/>
      <c r="M123" s="141"/>
      <c r="N123" s="141"/>
      <c r="O123" s="144"/>
      <c r="P123" s="141"/>
      <c r="Q123" s="141"/>
      <c r="R123" s="141"/>
      <c r="S123" s="141"/>
      <c r="T123" s="141"/>
      <c r="U123" s="141"/>
      <c r="V123" s="146"/>
      <c r="W123" s="144"/>
      <c r="X123" s="141"/>
      <c r="Y123" s="144"/>
      <c r="AB123" s="142">
        <f>Table3072[[#This Row],[researchPower]]/2</f>
        <v>0</v>
      </c>
      <c r="AD123" s="142">
        <f>IF(Table3072[[#This Row],[researchPower]] &lt;100, Table3072[[#This Row],[researchPower]]*2,Table3072[[#This Row],[researchPower]])</f>
        <v>0</v>
      </c>
      <c r="AG123" s="95" t="s">
        <v>6661</v>
      </c>
      <c r="AH123" s="142" t="e">
        <f>Table3072[[#This Row],[researchPoints]]/Table3072[[#This Row],[researchPower]]</f>
        <v>#DIV/0!</v>
      </c>
    </row>
    <row r="124" spans="1:34" ht="14.5" customHeight="1" x14ac:dyDescent="0.35">
      <c r="A124" s="141">
        <v>123</v>
      </c>
      <c r="B124" s="39"/>
      <c r="C124" s="141"/>
      <c r="D124" s="141"/>
      <c r="E124" s="141"/>
      <c r="F124" s="141"/>
      <c r="G124" s="141"/>
      <c r="H124" s="252"/>
      <c r="I124" s="141"/>
      <c r="J124" s="141" t="s">
        <v>5231</v>
      </c>
      <c r="K124" s="141"/>
      <c r="L124" s="252" t="s">
        <v>6704</v>
      </c>
      <c r="M124" s="141">
        <v>3600</v>
      </c>
      <c r="N124" s="141">
        <v>180</v>
      </c>
      <c r="O124" s="141" t="s">
        <v>5234</v>
      </c>
      <c r="P124" s="141"/>
      <c r="Q124" s="141"/>
      <c r="R124" s="141"/>
      <c r="S124" s="141"/>
      <c r="T124" s="141"/>
      <c r="U124" s="141"/>
      <c r="V124" s="146"/>
      <c r="W124" s="141" t="s">
        <v>5234</v>
      </c>
      <c r="X124" s="141"/>
      <c r="Y124" s="141"/>
      <c r="AB124" s="142">
        <f>Table3072[[#This Row],[researchPower]]/2</f>
        <v>90</v>
      </c>
      <c r="AD124" s="142">
        <f>IF(Table3072[[#This Row],[researchPower]] &lt;100, Table3072[[#This Row],[researchPower]]*2,Table3072[[#This Row],[researchPower]])</f>
        <v>180</v>
      </c>
      <c r="AG124" s="95"/>
      <c r="AH124" s="142">
        <f>Table3072[[#This Row],[researchPoints]]/Table3072[[#This Row],[researchPower]]</f>
        <v>20</v>
      </c>
    </row>
    <row r="125" spans="1:34" ht="14.5" customHeight="1" x14ac:dyDescent="0.35">
      <c r="A125" s="141">
        <v>124</v>
      </c>
      <c r="B125" s="39" t="s">
        <v>1023</v>
      </c>
      <c r="C125" s="141" t="s">
        <v>947</v>
      </c>
      <c r="D125" s="141" t="s">
        <v>1023</v>
      </c>
      <c r="E125" s="141"/>
      <c r="F125" s="141"/>
      <c r="G125" s="141"/>
      <c r="H125" s="141" t="s">
        <v>1025</v>
      </c>
      <c r="I125" s="141"/>
      <c r="J125" s="141"/>
      <c r="K125" s="141"/>
      <c r="L125" s="252" t="s">
        <v>2783</v>
      </c>
      <c r="M125" s="141">
        <v>4800</v>
      </c>
      <c r="N125" s="141">
        <v>240</v>
      </c>
      <c r="O125" s="141" t="s">
        <v>234</v>
      </c>
      <c r="P125" s="141"/>
      <c r="Q125" s="141"/>
      <c r="R125" s="141"/>
      <c r="S125" s="141"/>
      <c r="T125" s="141"/>
      <c r="U125" s="141"/>
      <c r="V125" s="146"/>
      <c r="W125" s="141" t="s">
        <v>234</v>
      </c>
      <c r="X125" s="141"/>
      <c r="Y125" s="141"/>
      <c r="AB125" s="142">
        <f>Table3072[[#This Row],[researchPower]]/2</f>
        <v>120</v>
      </c>
      <c r="AD125" s="142">
        <f>IF(Table3072[[#This Row],[researchPower]] &lt;100, Table3072[[#This Row],[researchPower]]*2,Table3072[[#This Row],[researchPower]])</f>
        <v>240</v>
      </c>
      <c r="AG125" s="95" t="s">
        <v>1023</v>
      </c>
      <c r="AH125" s="142">
        <f>Table3072[[#This Row],[researchPoints]]/Table3072[[#This Row],[researchPower]]</f>
        <v>20</v>
      </c>
    </row>
    <row r="126" spans="1:34" x14ac:dyDescent="0.35">
      <c r="A126" s="141">
        <v>125</v>
      </c>
      <c r="B126" s="39" t="s">
        <v>1031</v>
      </c>
      <c r="C126" s="141" t="s">
        <v>947</v>
      </c>
      <c r="D126" s="141" t="s">
        <v>1031</v>
      </c>
      <c r="E126" s="141"/>
      <c r="F126" s="141"/>
      <c r="G126" s="17" t="s">
        <v>10565</v>
      </c>
      <c r="H126" s="141" t="s">
        <v>1033</v>
      </c>
      <c r="I126" s="141"/>
      <c r="J126" s="141"/>
      <c r="K126" s="141"/>
      <c r="L126" s="252" t="s">
        <v>6732</v>
      </c>
      <c r="M126" s="141">
        <v>14000</v>
      </c>
      <c r="N126" s="141">
        <v>700</v>
      </c>
      <c r="O126" s="141" t="s">
        <v>315</v>
      </c>
      <c r="P126" s="141"/>
      <c r="Q126" s="141"/>
      <c r="R126" s="141"/>
      <c r="S126" s="141"/>
      <c r="T126" s="141"/>
      <c r="U126" s="141"/>
      <c r="V126" s="146"/>
      <c r="W126" s="141" t="s">
        <v>315</v>
      </c>
      <c r="X126" s="141"/>
      <c r="Y126" s="141"/>
      <c r="AB126" s="142">
        <f>Table3072[[#This Row],[researchPower]]/2</f>
        <v>350</v>
      </c>
      <c r="AD126" s="142">
        <f>IF(Table3072[[#This Row],[researchPower]] &lt;100, Table3072[[#This Row],[researchPower]]*2,Table3072[[#This Row],[researchPower]])</f>
        <v>700</v>
      </c>
      <c r="AG126" s="95" t="s">
        <v>1031</v>
      </c>
      <c r="AH126" s="142">
        <f>Table3072[[#This Row],[researchPoints]]/Table3072[[#This Row],[researchPower]]</f>
        <v>20</v>
      </c>
    </row>
    <row r="127" spans="1:34" x14ac:dyDescent="0.35">
      <c r="A127" s="141">
        <v>126</v>
      </c>
      <c r="B127" s="39" t="s">
        <v>6721</v>
      </c>
      <c r="C127" s="141" t="s">
        <v>947</v>
      </c>
      <c r="D127" s="141" t="s">
        <v>6721</v>
      </c>
      <c r="E127" s="141"/>
      <c r="F127" s="141"/>
      <c r="G127" s="17" t="s">
        <v>10566</v>
      </c>
      <c r="H127" s="252" t="s">
        <v>6727</v>
      </c>
      <c r="I127" s="141"/>
      <c r="J127" s="141"/>
      <c r="K127" s="141"/>
      <c r="L127" s="252" t="s">
        <v>6733</v>
      </c>
      <c r="M127" s="141">
        <v>14000</v>
      </c>
      <c r="N127" s="141">
        <v>700</v>
      </c>
      <c r="O127" s="141" t="s">
        <v>5054</v>
      </c>
      <c r="P127" s="141"/>
      <c r="Q127" s="141"/>
      <c r="R127" s="141"/>
      <c r="S127" s="141"/>
      <c r="T127" s="141"/>
      <c r="U127" s="141"/>
      <c r="V127" s="146"/>
      <c r="W127" s="141" t="s">
        <v>5054</v>
      </c>
      <c r="X127" s="141"/>
      <c r="Y127" s="141"/>
      <c r="AB127" s="142">
        <f>Table3072[[#This Row],[researchPower]]/2</f>
        <v>350</v>
      </c>
      <c r="AD127" s="142">
        <f>IF(Table3072[[#This Row],[researchPower]] &lt;100, Table3072[[#This Row],[researchPower]]*2,Table3072[[#This Row],[researchPower]])</f>
        <v>700</v>
      </c>
      <c r="AG127" s="95" t="s">
        <v>6721</v>
      </c>
      <c r="AH127" s="142">
        <f>Table3072[[#This Row],[researchPoints]]/Table3072[[#This Row],[researchPower]]</f>
        <v>20</v>
      </c>
    </row>
    <row r="128" spans="1:34" x14ac:dyDescent="0.35">
      <c r="A128" s="141">
        <v>127</v>
      </c>
      <c r="B128" s="39" t="s">
        <v>6722</v>
      </c>
      <c r="C128" s="141" t="s">
        <v>947</v>
      </c>
      <c r="D128" s="141" t="s">
        <v>6722</v>
      </c>
      <c r="E128" s="141"/>
      <c r="F128" s="141"/>
      <c r="G128" s="17" t="s">
        <v>10567</v>
      </c>
      <c r="H128" s="252" t="s">
        <v>6728</v>
      </c>
      <c r="I128" s="141"/>
      <c r="J128" s="141"/>
      <c r="K128" s="141"/>
      <c r="L128" s="252" t="s">
        <v>6734</v>
      </c>
      <c r="M128" s="141">
        <v>14000</v>
      </c>
      <c r="N128" s="141">
        <v>700</v>
      </c>
      <c r="O128" s="141" t="s">
        <v>5055</v>
      </c>
      <c r="P128" s="141"/>
      <c r="Q128" s="141"/>
      <c r="R128" s="141"/>
      <c r="S128" s="141"/>
      <c r="T128" s="141"/>
      <c r="U128" s="141"/>
      <c r="V128" s="146"/>
      <c r="W128" s="141" t="s">
        <v>5055</v>
      </c>
      <c r="X128" s="141"/>
      <c r="Y128" s="141"/>
      <c r="AB128" s="142">
        <f>Table3072[[#This Row],[researchPower]]/2</f>
        <v>350</v>
      </c>
      <c r="AD128" s="142">
        <f>IF(Table3072[[#This Row],[researchPower]] &lt;100, Table3072[[#This Row],[researchPower]]*2,Table3072[[#This Row],[researchPower]])</f>
        <v>700</v>
      </c>
      <c r="AG128" s="95" t="s">
        <v>6722</v>
      </c>
      <c r="AH128" s="142">
        <f>Table3072[[#This Row],[researchPoints]]/Table3072[[#This Row],[researchPower]]</f>
        <v>20</v>
      </c>
    </row>
    <row r="129" spans="1:34" x14ac:dyDescent="0.35">
      <c r="A129" s="141">
        <v>128</v>
      </c>
      <c r="B129" s="39" t="s">
        <v>6723</v>
      </c>
      <c r="C129" s="141" t="s">
        <v>947</v>
      </c>
      <c r="D129" s="141" t="s">
        <v>6723</v>
      </c>
      <c r="E129" s="141"/>
      <c r="F129" s="141"/>
      <c r="G129" s="17" t="s">
        <v>10568</v>
      </c>
      <c r="H129" s="252" t="s">
        <v>6729</v>
      </c>
      <c r="I129" s="141"/>
      <c r="J129" s="141"/>
      <c r="K129" s="141"/>
      <c r="L129" s="252" t="s">
        <v>6732</v>
      </c>
      <c r="M129" s="141">
        <v>14000</v>
      </c>
      <c r="N129" s="141">
        <v>700</v>
      </c>
      <c r="O129" s="141" t="s">
        <v>5058</v>
      </c>
      <c r="P129" s="141"/>
      <c r="Q129" s="141"/>
      <c r="R129" s="141"/>
      <c r="S129" s="141"/>
      <c r="T129" s="141"/>
      <c r="U129" s="141"/>
      <c r="V129" s="146"/>
      <c r="W129" s="141" t="s">
        <v>5058</v>
      </c>
      <c r="X129" s="141"/>
      <c r="Y129" s="141"/>
      <c r="AB129" s="142">
        <f>Table3072[[#This Row],[researchPower]]/2</f>
        <v>350</v>
      </c>
      <c r="AD129" s="142">
        <f>IF(Table3072[[#This Row],[researchPower]] &lt;100, Table3072[[#This Row],[researchPower]]*2,Table3072[[#This Row],[researchPower]])</f>
        <v>700</v>
      </c>
      <c r="AG129" s="95" t="s">
        <v>6723</v>
      </c>
      <c r="AH129" s="142">
        <f>Table3072[[#This Row],[researchPoints]]/Table3072[[#This Row],[researchPower]]</f>
        <v>20</v>
      </c>
    </row>
    <row r="130" spans="1:34" x14ac:dyDescent="0.35">
      <c r="A130" s="141">
        <v>129</v>
      </c>
      <c r="B130" s="39" t="s">
        <v>6724</v>
      </c>
      <c r="C130" s="141" t="s">
        <v>947</v>
      </c>
      <c r="D130" s="141" t="s">
        <v>6724</v>
      </c>
      <c r="E130" s="141"/>
      <c r="F130" s="141"/>
      <c r="G130" s="17" t="s">
        <v>10569</v>
      </c>
      <c r="H130" s="252" t="s">
        <v>6730</v>
      </c>
      <c r="I130" s="141"/>
      <c r="J130" s="141"/>
      <c r="K130" s="141"/>
      <c r="L130" s="252" t="s">
        <v>6735</v>
      </c>
      <c r="M130" s="141">
        <v>14000</v>
      </c>
      <c r="N130" s="141">
        <v>700</v>
      </c>
      <c r="O130" s="141" t="s">
        <v>5059</v>
      </c>
      <c r="P130" s="141"/>
      <c r="Q130" s="141"/>
      <c r="R130" s="141"/>
      <c r="S130" s="141"/>
      <c r="T130" s="141"/>
      <c r="U130" s="141"/>
      <c r="V130" s="146"/>
      <c r="W130" s="141" t="s">
        <v>5059</v>
      </c>
      <c r="X130" s="141"/>
      <c r="Y130" s="141"/>
      <c r="AB130" s="142">
        <f>Table3072[[#This Row],[researchPower]]/2</f>
        <v>350</v>
      </c>
      <c r="AD130" s="142">
        <f>IF(Table3072[[#This Row],[researchPower]] &lt;100, Table3072[[#This Row],[researchPower]]*2,Table3072[[#This Row],[researchPower]])</f>
        <v>700</v>
      </c>
      <c r="AG130" s="95" t="s">
        <v>6724</v>
      </c>
      <c r="AH130" s="142">
        <f>Table3072[[#This Row],[researchPoints]]/Table3072[[#This Row],[researchPower]]</f>
        <v>20</v>
      </c>
    </row>
    <row r="131" spans="1:34" x14ac:dyDescent="0.35">
      <c r="A131" s="141">
        <v>130</v>
      </c>
      <c r="B131" s="39" t="s">
        <v>6725</v>
      </c>
      <c r="C131" s="141" t="s">
        <v>947</v>
      </c>
      <c r="D131" s="141" t="s">
        <v>6725</v>
      </c>
      <c r="E131" s="141"/>
      <c r="F131" s="141"/>
      <c r="G131" s="17" t="s">
        <v>10570</v>
      </c>
      <c r="H131" s="252" t="s">
        <v>11368</v>
      </c>
      <c r="I131" s="141"/>
      <c r="J131" s="141"/>
      <c r="K131" s="141"/>
      <c r="L131" s="252" t="s">
        <v>7176</v>
      </c>
      <c r="M131" s="141">
        <v>14000</v>
      </c>
      <c r="N131" s="141">
        <v>700</v>
      </c>
      <c r="O131" s="141" t="s">
        <v>5060</v>
      </c>
      <c r="P131" s="141"/>
      <c r="Q131" s="141"/>
      <c r="R131" s="141"/>
      <c r="S131" s="141"/>
      <c r="T131" s="141"/>
      <c r="U131" s="141"/>
      <c r="V131" s="146"/>
      <c r="W131" s="141" t="s">
        <v>5060</v>
      </c>
      <c r="X131" s="141"/>
      <c r="Y131" s="141"/>
      <c r="AB131" s="142">
        <f>Table3072[[#This Row],[researchPower]]/2</f>
        <v>350</v>
      </c>
      <c r="AD131" s="142">
        <f>IF(Table3072[[#This Row],[researchPower]] &lt;100, Table3072[[#This Row],[researchPower]]*2,Table3072[[#This Row],[researchPower]])</f>
        <v>700</v>
      </c>
      <c r="AG131" s="95" t="s">
        <v>6725</v>
      </c>
      <c r="AH131" s="142">
        <f>Table3072[[#This Row],[researchPoints]]/Table3072[[#This Row],[researchPower]]</f>
        <v>20</v>
      </c>
    </row>
    <row r="132" spans="1:34" x14ac:dyDescent="0.35">
      <c r="A132" s="141">
        <v>131</v>
      </c>
      <c r="B132" s="39" t="s">
        <v>6726</v>
      </c>
      <c r="C132" s="141" t="s">
        <v>947</v>
      </c>
      <c r="D132" s="141" t="s">
        <v>6726</v>
      </c>
      <c r="E132" s="141"/>
      <c r="F132" s="141"/>
      <c r="G132" s="17" t="s">
        <v>10571</v>
      </c>
      <c r="H132" s="252" t="s">
        <v>6731</v>
      </c>
      <c r="I132" s="141"/>
      <c r="J132" s="141"/>
      <c r="K132" s="141"/>
      <c r="L132" s="252" t="s">
        <v>6736</v>
      </c>
      <c r="M132" s="141">
        <v>14000</v>
      </c>
      <c r="N132" s="141">
        <v>700</v>
      </c>
      <c r="O132" s="141" t="s">
        <v>5065</v>
      </c>
      <c r="P132" s="141"/>
      <c r="Q132" s="141"/>
      <c r="R132" s="141"/>
      <c r="S132" s="141"/>
      <c r="T132" s="141"/>
      <c r="U132" s="141"/>
      <c r="V132" s="146"/>
      <c r="W132" s="141" t="s">
        <v>5065</v>
      </c>
      <c r="X132" s="141"/>
      <c r="Y132" s="141"/>
      <c r="AB132" s="142">
        <f>Table3072[[#This Row],[researchPower]]/2</f>
        <v>350</v>
      </c>
      <c r="AD132" s="142">
        <f>IF(Table3072[[#This Row],[researchPower]] &lt;100, Table3072[[#This Row],[researchPower]]*2,Table3072[[#This Row],[researchPower]])</f>
        <v>700</v>
      </c>
      <c r="AG132" s="95" t="s">
        <v>6726</v>
      </c>
      <c r="AH132" s="142">
        <f>Table3072[[#This Row],[researchPoints]]/Table3072[[#This Row],[researchPower]]</f>
        <v>20</v>
      </c>
    </row>
    <row r="133" spans="1:34" x14ac:dyDescent="0.35">
      <c r="A133" s="141">
        <v>132</v>
      </c>
      <c r="B133" s="39" t="s">
        <v>6707</v>
      </c>
      <c r="C133" s="141" t="s">
        <v>947</v>
      </c>
      <c r="D133" s="141" t="s">
        <v>6707</v>
      </c>
      <c r="E133" s="141"/>
      <c r="F133" s="141"/>
      <c r="G133" s="17" t="s">
        <v>10572</v>
      </c>
      <c r="H133" s="330" t="s">
        <v>7085</v>
      </c>
      <c r="I133" s="141"/>
      <c r="J133" s="141"/>
      <c r="K133" s="141"/>
      <c r="L133" s="252" t="s">
        <v>7316</v>
      </c>
      <c r="M133" s="141">
        <v>14000</v>
      </c>
      <c r="N133" s="141">
        <v>700</v>
      </c>
      <c r="O133" s="141" t="s">
        <v>5064</v>
      </c>
      <c r="P133" s="141"/>
      <c r="Q133" s="141"/>
      <c r="R133" s="141"/>
      <c r="S133" s="141"/>
      <c r="T133" s="141"/>
      <c r="U133" s="141"/>
      <c r="V133" s="146"/>
      <c r="W133" s="141" t="s">
        <v>5064</v>
      </c>
      <c r="X133" s="141"/>
      <c r="Y133" s="141"/>
      <c r="AB133" s="142">
        <f>Table3072[[#This Row],[researchPower]]/2</f>
        <v>350</v>
      </c>
      <c r="AD133" s="142">
        <f>IF(Table3072[[#This Row],[researchPower]] &lt;100, Table3072[[#This Row],[researchPower]]*2,Table3072[[#This Row],[researchPower]])</f>
        <v>700</v>
      </c>
      <c r="AG133" s="95" t="s">
        <v>6707</v>
      </c>
      <c r="AH133" s="142">
        <f>Table3072[[#This Row],[researchPoints]]/Table3072[[#This Row],[researchPower]]</f>
        <v>20</v>
      </c>
    </row>
    <row r="134" spans="1:34" x14ac:dyDescent="0.35">
      <c r="A134" s="141">
        <v>133</v>
      </c>
      <c r="B134" s="39" t="s">
        <v>6708</v>
      </c>
      <c r="C134" s="141" t="s">
        <v>947</v>
      </c>
      <c r="D134" s="141" t="s">
        <v>6708</v>
      </c>
      <c r="E134" s="141"/>
      <c r="F134" s="141"/>
      <c r="G134" s="17" t="s">
        <v>10573</v>
      </c>
      <c r="H134" s="330" t="s">
        <v>7080</v>
      </c>
      <c r="I134" s="141"/>
      <c r="J134" s="141" t="s">
        <v>5064</v>
      </c>
      <c r="K134" s="141"/>
      <c r="L134" s="252" t="s">
        <v>7317</v>
      </c>
      <c r="M134" s="141">
        <v>14000</v>
      </c>
      <c r="N134" s="141">
        <v>700</v>
      </c>
      <c r="O134" s="141" t="s">
        <v>5187</v>
      </c>
      <c r="P134" s="141"/>
      <c r="Q134" s="141"/>
      <c r="R134" s="141"/>
      <c r="S134" s="141"/>
      <c r="T134" s="141"/>
      <c r="U134" s="141"/>
      <c r="V134" s="146"/>
      <c r="W134" s="141" t="s">
        <v>5187</v>
      </c>
      <c r="X134" s="141"/>
      <c r="Y134" s="141"/>
      <c r="AB134" s="142">
        <f>Table3072[[#This Row],[researchPower]]/2</f>
        <v>350</v>
      </c>
      <c r="AD134" s="142">
        <f>IF(Table3072[[#This Row],[researchPower]] &lt;100, Table3072[[#This Row],[researchPower]]*2,Table3072[[#This Row],[researchPower]])</f>
        <v>700</v>
      </c>
      <c r="AG134" s="95" t="s">
        <v>6708</v>
      </c>
      <c r="AH134" s="142">
        <f>Table3072[[#This Row],[researchPoints]]/Table3072[[#This Row],[researchPower]]</f>
        <v>20</v>
      </c>
    </row>
    <row r="135" spans="1:34" x14ac:dyDescent="0.35">
      <c r="A135" s="141">
        <v>134</v>
      </c>
      <c r="B135" s="39" t="s">
        <v>6709</v>
      </c>
      <c r="C135" s="141" t="s">
        <v>947</v>
      </c>
      <c r="D135" s="432" t="s">
        <v>6709</v>
      </c>
      <c r="E135" s="141"/>
      <c r="F135" s="141"/>
      <c r="G135" s="17" t="s">
        <v>10574</v>
      </c>
      <c r="H135" s="331" t="s">
        <v>6701</v>
      </c>
      <c r="I135" s="141"/>
      <c r="J135" s="141"/>
      <c r="K135" s="141"/>
      <c r="L135" s="252" t="s">
        <v>7318</v>
      </c>
      <c r="M135" s="141">
        <v>14000</v>
      </c>
      <c r="N135" s="141">
        <v>700</v>
      </c>
      <c r="O135" s="141" t="s">
        <v>5062</v>
      </c>
      <c r="P135" s="141"/>
      <c r="Q135" s="141"/>
      <c r="R135" s="141"/>
      <c r="S135" s="141"/>
      <c r="T135" s="141"/>
      <c r="U135" s="141"/>
      <c r="V135" s="146"/>
      <c r="W135" s="141" t="s">
        <v>5062</v>
      </c>
      <c r="X135" s="141"/>
      <c r="Y135" s="141"/>
      <c r="AB135" s="142">
        <f>Table3072[[#This Row],[researchPower]]/2</f>
        <v>350</v>
      </c>
      <c r="AD135" s="142">
        <f>IF(Table3072[[#This Row],[researchPower]] &lt;100, Table3072[[#This Row],[researchPower]]*2,Table3072[[#This Row],[researchPower]])</f>
        <v>700</v>
      </c>
      <c r="AG135" s="95" t="s">
        <v>6709</v>
      </c>
      <c r="AH135" s="142">
        <f>Table3072[[#This Row],[researchPoints]]/Table3072[[#This Row],[researchPower]]</f>
        <v>20</v>
      </c>
    </row>
    <row r="136" spans="1:34" x14ac:dyDescent="0.35">
      <c r="A136" s="141">
        <v>135</v>
      </c>
      <c r="B136" s="39" t="s">
        <v>6710</v>
      </c>
      <c r="C136" s="141" t="s">
        <v>947</v>
      </c>
      <c r="D136" s="141" t="s">
        <v>6710</v>
      </c>
      <c r="E136" s="141"/>
      <c r="F136" s="141"/>
      <c r="G136" s="17" t="s">
        <v>10575</v>
      </c>
      <c r="H136" s="330" t="s">
        <v>6715</v>
      </c>
      <c r="I136" s="141"/>
      <c r="J136" s="141" t="s">
        <v>5062</v>
      </c>
      <c r="K136" s="141"/>
      <c r="L136" s="252" t="s">
        <v>7319</v>
      </c>
      <c r="M136" s="141">
        <v>14000</v>
      </c>
      <c r="N136" s="141">
        <v>700</v>
      </c>
      <c r="O136" s="141" t="s">
        <v>5180</v>
      </c>
      <c r="P136" s="141"/>
      <c r="Q136" s="141"/>
      <c r="R136" s="141"/>
      <c r="S136" s="141"/>
      <c r="T136" s="141"/>
      <c r="U136" s="141"/>
      <c r="V136" s="146"/>
      <c r="W136" s="141" t="s">
        <v>5180</v>
      </c>
      <c r="X136" s="141"/>
      <c r="Y136" s="141"/>
      <c r="AB136" s="142">
        <f>Table3072[[#This Row],[researchPower]]/2</f>
        <v>350</v>
      </c>
      <c r="AD136" s="142">
        <f>IF(Table3072[[#This Row],[researchPower]] &lt;100, Table3072[[#This Row],[researchPower]]*2,Table3072[[#This Row],[researchPower]])</f>
        <v>700</v>
      </c>
      <c r="AG136" s="95" t="s">
        <v>6710</v>
      </c>
      <c r="AH136" s="142">
        <f>Table3072[[#This Row],[researchPoints]]/Table3072[[#This Row],[researchPower]]</f>
        <v>20</v>
      </c>
    </row>
    <row r="137" spans="1:34" x14ac:dyDescent="0.35">
      <c r="A137" s="141">
        <v>136</v>
      </c>
      <c r="B137" s="39" t="s">
        <v>6711</v>
      </c>
      <c r="C137" s="141" t="s">
        <v>947</v>
      </c>
      <c r="D137" s="141" t="s">
        <v>6711</v>
      </c>
      <c r="E137" s="141"/>
      <c r="F137" s="141"/>
      <c r="G137" s="17" t="s">
        <v>10576</v>
      </c>
      <c r="H137" s="331" t="s">
        <v>6716</v>
      </c>
      <c r="I137" s="141"/>
      <c r="J137" s="141"/>
      <c r="K137" s="141"/>
      <c r="L137" s="252" t="s">
        <v>7320</v>
      </c>
      <c r="M137" s="141">
        <v>14000</v>
      </c>
      <c r="N137" s="141">
        <v>700</v>
      </c>
      <c r="O137" s="141" t="s">
        <v>5063</v>
      </c>
      <c r="P137" s="141"/>
      <c r="Q137" s="141"/>
      <c r="R137" s="141"/>
      <c r="S137" s="141"/>
      <c r="T137" s="141"/>
      <c r="U137" s="141"/>
      <c r="V137" s="146"/>
      <c r="W137" s="141" t="s">
        <v>5063</v>
      </c>
      <c r="X137" s="141"/>
      <c r="Y137" s="141"/>
      <c r="AB137" s="142">
        <f>Table3072[[#This Row],[researchPower]]/2</f>
        <v>350</v>
      </c>
      <c r="AD137" s="142">
        <f>IF(Table3072[[#This Row],[researchPower]] &lt;100, Table3072[[#This Row],[researchPower]]*2,Table3072[[#This Row],[researchPower]])</f>
        <v>700</v>
      </c>
      <c r="AG137" s="95" t="s">
        <v>6711</v>
      </c>
      <c r="AH137" s="142">
        <f>Table3072[[#This Row],[researchPoints]]/Table3072[[#This Row],[researchPower]]</f>
        <v>20</v>
      </c>
    </row>
    <row r="138" spans="1:34" x14ac:dyDescent="0.35">
      <c r="A138" s="141">
        <v>137</v>
      </c>
      <c r="B138" s="39" t="s">
        <v>6712</v>
      </c>
      <c r="C138" s="141" t="s">
        <v>947</v>
      </c>
      <c r="D138" s="141" t="s">
        <v>6712</v>
      </c>
      <c r="E138" s="141"/>
      <c r="F138" s="141"/>
      <c r="G138" s="17" t="s">
        <v>10577</v>
      </c>
      <c r="H138" s="331" t="s">
        <v>6717</v>
      </c>
      <c r="I138" s="141"/>
      <c r="J138" s="141" t="s">
        <v>5063</v>
      </c>
      <c r="K138" s="141"/>
      <c r="L138" s="252" t="s">
        <v>7321</v>
      </c>
      <c r="M138" s="141">
        <v>14000</v>
      </c>
      <c r="N138" s="141">
        <v>700</v>
      </c>
      <c r="O138" s="141" t="s">
        <v>5057</v>
      </c>
      <c r="P138" s="141"/>
      <c r="Q138" s="141"/>
      <c r="R138" s="141"/>
      <c r="S138" s="141"/>
      <c r="T138" s="141"/>
      <c r="U138" s="141"/>
      <c r="V138" s="146"/>
      <c r="W138" s="141" t="s">
        <v>5057</v>
      </c>
      <c r="X138" s="141"/>
      <c r="Y138" s="141"/>
      <c r="AB138" s="142">
        <f>Table3072[[#This Row],[researchPower]]/2</f>
        <v>350</v>
      </c>
      <c r="AD138" s="142">
        <f>IF(Table3072[[#This Row],[researchPower]] &lt;100, Table3072[[#This Row],[researchPower]]*2,Table3072[[#This Row],[researchPower]])</f>
        <v>700</v>
      </c>
      <c r="AG138" s="95" t="s">
        <v>6712</v>
      </c>
      <c r="AH138" s="142">
        <f>Table3072[[#This Row],[researchPoints]]/Table3072[[#This Row],[researchPower]]</f>
        <v>20</v>
      </c>
    </row>
    <row r="139" spans="1:34" x14ac:dyDescent="0.35">
      <c r="A139" s="141">
        <v>138</v>
      </c>
      <c r="B139" s="39" t="s">
        <v>6713</v>
      </c>
      <c r="C139" s="141" t="s">
        <v>947</v>
      </c>
      <c r="D139" s="432" t="s">
        <v>6713</v>
      </c>
      <c r="E139" s="141"/>
      <c r="F139" s="141"/>
      <c r="G139" s="17" t="s">
        <v>10578</v>
      </c>
      <c r="H139" s="331" t="s">
        <v>6702</v>
      </c>
      <c r="I139" s="141"/>
      <c r="J139" s="141" t="s">
        <v>5063</v>
      </c>
      <c r="K139" s="141"/>
      <c r="L139" s="252" t="s">
        <v>7322</v>
      </c>
      <c r="M139" s="141">
        <v>14000</v>
      </c>
      <c r="N139" s="141">
        <v>700</v>
      </c>
      <c r="O139" s="141" t="s">
        <v>5061</v>
      </c>
      <c r="P139" s="141"/>
      <c r="Q139" s="141"/>
      <c r="R139" s="141"/>
      <c r="S139" s="141"/>
      <c r="T139" s="141"/>
      <c r="U139" s="141"/>
      <c r="V139" s="146"/>
      <c r="W139" s="141" t="s">
        <v>5061</v>
      </c>
      <c r="X139" s="141"/>
      <c r="Y139" s="141"/>
      <c r="AB139" s="142">
        <f>Table3072[[#This Row],[researchPower]]/2</f>
        <v>350</v>
      </c>
      <c r="AD139" s="142">
        <f>IF(Table3072[[#This Row],[researchPower]] &lt;100, Table3072[[#This Row],[researchPower]]*2,Table3072[[#This Row],[researchPower]])</f>
        <v>700</v>
      </c>
      <c r="AG139" s="95" t="s">
        <v>6713</v>
      </c>
      <c r="AH139" s="142">
        <f>Table3072[[#This Row],[researchPoints]]/Table3072[[#This Row],[researchPower]]</f>
        <v>20</v>
      </c>
    </row>
    <row r="140" spans="1:34" x14ac:dyDescent="0.35">
      <c r="A140" s="141">
        <v>139</v>
      </c>
      <c r="B140" s="39" t="s">
        <v>6714</v>
      </c>
      <c r="C140" s="141" t="s">
        <v>947</v>
      </c>
      <c r="D140" s="141" t="s">
        <v>6714</v>
      </c>
      <c r="E140" s="141"/>
      <c r="F140" s="141"/>
      <c r="G140" s="17" t="s">
        <v>10579</v>
      </c>
      <c r="H140" s="331" t="s">
        <v>6700</v>
      </c>
      <c r="I140" s="141"/>
      <c r="J140" s="141" t="s">
        <v>5057</v>
      </c>
      <c r="K140" s="141"/>
      <c r="L140" s="252" t="s">
        <v>7315</v>
      </c>
      <c r="M140" s="141">
        <v>14000</v>
      </c>
      <c r="N140" s="141">
        <v>700</v>
      </c>
      <c r="O140" s="141" t="s">
        <v>5176</v>
      </c>
      <c r="P140" s="141"/>
      <c r="Q140" s="141"/>
      <c r="R140" s="141"/>
      <c r="S140" s="141"/>
      <c r="T140" s="141"/>
      <c r="U140" s="141"/>
      <c r="V140" s="146"/>
      <c r="W140" s="141" t="s">
        <v>5176</v>
      </c>
      <c r="X140" s="141"/>
      <c r="Y140" s="141"/>
      <c r="AB140" s="142">
        <f>Table3072[[#This Row],[researchPower]]/2</f>
        <v>350</v>
      </c>
      <c r="AD140" s="142">
        <f>IF(Table3072[[#This Row],[researchPower]] &lt;100, Table3072[[#This Row],[researchPower]]*2,Table3072[[#This Row],[researchPower]])</f>
        <v>700</v>
      </c>
      <c r="AG140" s="95" t="s">
        <v>6714</v>
      </c>
      <c r="AH140" s="142">
        <f>Table3072[[#This Row],[researchPoints]]/Table3072[[#This Row],[researchPower]]</f>
        <v>20</v>
      </c>
    </row>
    <row r="141" spans="1:34" x14ac:dyDescent="0.35">
      <c r="A141" s="141">
        <v>140</v>
      </c>
      <c r="B141" s="39" t="s">
        <v>1037</v>
      </c>
      <c r="C141" s="141" t="s">
        <v>947</v>
      </c>
      <c r="D141" s="141" t="s">
        <v>1037</v>
      </c>
      <c r="E141" s="141"/>
      <c r="F141" s="141"/>
      <c r="G141" s="141"/>
      <c r="H141" s="141" t="s">
        <v>1039</v>
      </c>
      <c r="I141" s="141"/>
      <c r="J141" s="141" t="s">
        <v>228</v>
      </c>
      <c r="K141" s="141"/>
      <c r="L141" s="141" t="s">
        <v>1040</v>
      </c>
      <c r="M141" s="141">
        <v>14400</v>
      </c>
      <c r="N141" s="141">
        <v>720</v>
      </c>
      <c r="O141" s="141" t="s">
        <v>222</v>
      </c>
      <c r="P141" s="141"/>
      <c r="Q141" s="141"/>
      <c r="R141" s="141"/>
      <c r="S141" s="141"/>
      <c r="T141" s="141"/>
      <c r="U141" s="141"/>
      <c r="V141" s="146"/>
      <c r="W141" s="141" t="s">
        <v>222</v>
      </c>
      <c r="X141" s="141"/>
      <c r="Y141" s="141"/>
      <c r="AB141" s="142">
        <f>Table3072[[#This Row],[researchPower]]/2</f>
        <v>360</v>
      </c>
      <c r="AD141" s="142">
        <f>IF(Table3072[[#This Row],[researchPower]] &lt;100, Table3072[[#This Row],[researchPower]]*2,Table3072[[#This Row],[researchPower]])</f>
        <v>720</v>
      </c>
      <c r="AG141" s="95" t="s">
        <v>1037</v>
      </c>
      <c r="AH141" s="142">
        <f>Table3072[[#This Row],[researchPoints]]/Table3072[[#This Row],[researchPower]]</f>
        <v>20</v>
      </c>
    </row>
    <row r="142" spans="1:34" x14ac:dyDescent="0.35">
      <c r="A142" s="141">
        <v>141</v>
      </c>
      <c r="B142" s="39" t="s">
        <v>1021</v>
      </c>
      <c r="C142" s="141" t="s">
        <v>947</v>
      </c>
      <c r="D142" s="141" t="s">
        <v>1021</v>
      </c>
      <c r="E142" s="145"/>
      <c r="F142" s="141"/>
      <c r="G142" s="141" t="s">
        <v>1041</v>
      </c>
      <c r="H142" s="141" t="s">
        <v>1042</v>
      </c>
      <c r="I142" s="141"/>
      <c r="J142" s="141"/>
      <c r="K142" s="141"/>
      <c r="L142" s="141" t="s">
        <v>2785</v>
      </c>
      <c r="M142" s="141">
        <v>1200</v>
      </c>
      <c r="N142" s="141">
        <v>120</v>
      </c>
      <c r="O142" s="252" t="s">
        <v>226</v>
      </c>
      <c r="P142" s="141"/>
      <c r="Q142" s="141"/>
      <c r="R142" s="141"/>
      <c r="S142" s="141"/>
      <c r="T142" s="141"/>
      <c r="U142" s="141"/>
      <c r="V142" s="146"/>
      <c r="W142" s="141" t="s">
        <v>226</v>
      </c>
      <c r="X142" s="141"/>
      <c r="Y142" s="141"/>
      <c r="AB142" s="142">
        <f>Table3072[[#This Row],[researchPower]]/2</f>
        <v>60</v>
      </c>
      <c r="AD142" s="142">
        <f>IF(Table3072[[#This Row],[researchPower]] &lt;100, Table3072[[#This Row],[researchPower]]*2,Table3072[[#This Row],[researchPower]])</f>
        <v>120</v>
      </c>
      <c r="AG142" s="95" t="s">
        <v>1021</v>
      </c>
      <c r="AH142" s="142">
        <f>Table3072[[#This Row],[researchPoints]]/Table3072[[#This Row],[researchPower]]</f>
        <v>10</v>
      </c>
    </row>
    <row r="143" spans="1:34" x14ac:dyDescent="0.35">
      <c r="A143" s="141">
        <v>142</v>
      </c>
      <c r="B143" s="39" t="s">
        <v>6705</v>
      </c>
      <c r="C143" s="141" t="s">
        <v>947</v>
      </c>
      <c r="D143" s="252" t="s">
        <v>6705</v>
      </c>
      <c r="E143" s="145"/>
      <c r="F143" s="141"/>
      <c r="G143" s="141"/>
      <c r="H143" s="252" t="s">
        <v>7111</v>
      </c>
      <c r="I143" s="141"/>
      <c r="J143" s="141" t="s">
        <v>226</v>
      </c>
      <c r="K143" s="141"/>
      <c r="L143" s="252" t="s">
        <v>6706</v>
      </c>
      <c r="M143" s="141">
        <v>1200</v>
      </c>
      <c r="N143" s="141">
        <v>120</v>
      </c>
      <c r="O143" s="141" t="s">
        <v>5244</v>
      </c>
      <c r="P143" s="141"/>
      <c r="Q143" s="141"/>
      <c r="R143" s="141"/>
      <c r="S143" s="141"/>
      <c r="T143" s="141"/>
      <c r="U143" s="141"/>
      <c r="V143" s="146"/>
      <c r="W143" s="141" t="s">
        <v>5244</v>
      </c>
      <c r="X143" s="141"/>
      <c r="Y143" s="141"/>
      <c r="AB143" s="142">
        <f>Table3072[[#This Row],[researchPower]]/2</f>
        <v>60</v>
      </c>
      <c r="AD143" s="142">
        <f>IF(Table3072[[#This Row],[researchPower]] &lt;100, Table3072[[#This Row],[researchPower]]*2,Table3072[[#This Row],[researchPower]])</f>
        <v>120</v>
      </c>
      <c r="AG143" s="95" t="s">
        <v>6705</v>
      </c>
      <c r="AH143" s="142">
        <f>Table3072[[#This Row],[researchPoints]]/Table3072[[#This Row],[researchPower]]</f>
        <v>10</v>
      </c>
    </row>
    <row r="144" spans="1:34" x14ac:dyDescent="0.35">
      <c r="A144" s="141">
        <v>143</v>
      </c>
      <c r="B144" s="39" t="s">
        <v>6664</v>
      </c>
      <c r="C144" s="141" t="s">
        <v>947</v>
      </c>
      <c r="D144" s="432" t="s">
        <v>6664</v>
      </c>
      <c r="E144" s="145"/>
      <c r="F144" s="141"/>
      <c r="G144" s="141"/>
      <c r="H144" s="252" t="s">
        <v>6667</v>
      </c>
      <c r="I144" s="141"/>
      <c r="J144" s="141" t="s">
        <v>226</v>
      </c>
      <c r="K144" s="141"/>
      <c r="L144" s="252" t="s">
        <v>6718</v>
      </c>
      <c r="M144" s="141">
        <v>1200</v>
      </c>
      <c r="N144" s="141">
        <v>120</v>
      </c>
      <c r="O144" s="252" t="s">
        <v>5223</v>
      </c>
      <c r="P144" s="141"/>
      <c r="Q144" s="141"/>
      <c r="R144" s="141"/>
      <c r="S144" s="141"/>
      <c r="T144" s="141"/>
      <c r="U144" s="141"/>
      <c r="V144" s="146"/>
      <c r="W144" s="141" t="s">
        <v>5223</v>
      </c>
      <c r="X144" s="141"/>
      <c r="Y144" s="141"/>
      <c r="AB144" s="142">
        <f>Table3072[[#This Row],[researchPower]]/2</f>
        <v>60</v>
      </c>
      <c r="AD144" s="142">
        <f>IF(Table3072[[#This Row],[researchPower]] &lt;100, Table3072[[#This Row],[researchPower]]*2,Table3072[[#This Row],[researchPower]])</f>
        <v>120</v>
      </c>
      <c r="AG144" s="95" t="s">
        <v>6664</v>
      </c>
      <c r="AH144" s="142">
        <f>Table3072[[#This Row],[researchPoints]]/Table3072[[#This Row],[researchPower]]</f>
        <v>10</v>
      </c>
    </row>
    <row r="145" spans="1:34" x14ac:dyDescent="0.35">
      <c r="A145" s="141">
        <v>144</v>
      </c>
      <c r="B145" s="39" t="s">
        <v>6665</v>
      </c>
      <c r="C145" s="141" t="s">
        <v>947</v>
      </c>
      <c r="D145" s="432" t="s">
        <v>6665</v>
      </c>
      <c r="E145" s="141"/>
      <c r="F145" s="141"/>
      <c r="G145" s="141"/>
      <c r="H145" s="252" t="s">
        <v>6668</v>
      </c>
      <c r="I145" s="141"/>
      <c r="J145" s="141" t="s">
        <v>225</v>
      </c>
      <c r="K145" s="141"/>
      <c r="L145" s="141"/>
      <c r="M145" s="141"/>
      <c r="N145" s="141"/>
      <c r="O145" s="144"/>
      <c r="P145" s="141"/>
      <c r="Q145" s="141"/>
      <c r="R145" s="141"/>
      <c r="S145" s="141"/>
      <c r="T145" s="141"/>
      <c r="U145" s="141"/>
      <c r="V145" s="146"/>
      <c r="W145" s="144"/>
      <c r="X145" s="141"/>
      <c r="Y145" s="144"/>
      <c r="AB145" s="142">
        <f>Table3072[[#This Row],[researchPower]]/2</f>
        <v>0</v>
      </c>
      <c r="AD145" s="142">
        <f>IF(Table3072[[#This Row],[researchPower]] &lt;100, Table3072[[#This Row],[researchPower]]*2,Table3072[[#This Row],[researchPower]])</f>
        <v>0</v>
      </c>
      <c r="AG145" s="95" t="s">
        <v>6665</v>
      </c>
      <c r="AH145" s="142" t="e">
        <f>Table3072[[#This Row],[researchPoints]]/Table3072[[#This Row],[researchPower]]</f>
        <v>#DIV/0!</v>
      </c>
    </row>
    <row r="146" spans="1:34" x14ac:dyDescent="0.35">
      <c r="A146" s="141">
        <v>145</v>
      </c>
      <c r="B146" s="39"/>
      <c r="C146" s="141"/>
      <c r="D146" s="141"/>
      <c r="E146" s="145"/>
      <c r="F146" s="141"/>
      <c r="G146" s="141"/>
      <c r="H146" s="252"/>
      <c r="I146" s="141"/>
      <c r="J146" s="141" t="s">
        <v>5223</v>
      </c>
      <c r="K146" s="141"/>
      <c r="L146" s="252" t="s">
        <v>6670</v>
      </c>
      <c r="M146" s="141">
        <v>1200</v>
      </c>
      <c r="N146" s="141">
        <v>120</v>
      </c>
      <c r="O146" s="141" t="s">
        <v>5226</v>
      </c>
      <c r="P146" s="141"/>
      <c r="Q146" s="141"/>
      <c r="R146" s="141"/>
      <c r="S146" s="141"/>
      <c r="T146" s="141"/>
      <c r="U146" s="141"/>
      <c r="V146" s="146"/>
      <c r="W146" s="141" t="s">
        <v>5226</v>
      </c>
      <c r="X146" s="141"/>
      <c r="Y146" s="141"/>
      <c r="AB146" s="142">
        <f>Table3072[[#This Row],[researchPower]]/2</f>
        <v>60</v>
      </c>
      <c r="AD146" s="142">
        <f>IF(Table3072[[#This Row],[researchPower]] &lt;100, Table3072[[#This Row],[researchPower]]*2,Table3072[[#This Row],[researchPower]])</f>
        <v>120</v>
      </c>
      <c r="AG146" s="95"/>
      <c r="AH146" s="142">
        <f>Table3072[[#This Row],[researchPoints]]/Table3072[[#This Row],[researchPower]]</f>
        <v>10</v>
      </c>
    </row>
    <row r="147" spans="1:34" x14ac:dyDescent="0.35">
      <c r="A147" s="141">
        <v>146</v>
      </c>
      <c r="B147" s="39" t="s">
        <v>6666</v>
      </c>
      <c r="C147" s="141" t="s">
        <v>947</v>
      </c>
      <c r="D147" s="432" t="s">
        <v>6666</v>
      </c>
      <c r="E147" s="141"/>
      <c r="F147" s="141"/>
      <c r="G147" s="141"/>
      <c r="H147" s="252" t="s">
        <v>7112</v>
      </c>
      <c r="I147" s="141"/>
      <c r="J147" s="141" t="s">
        <v>5244</v>
      </c>
      <c r="K147" s="141"/>
      <c r="L147" s="141"/>
      <c r="M147" s="141"/>
      <c r="N147" s="141"/>
      <c r="O147" s="144"/>
      <c r="P147" s="141"/>
      <c r="Q147" s="141"/>
      <c r="R147" s="141"/>
      <c r="S147" s="141"/>
      <c r="T147" s="141"/>
      <c r="U147" s="141"/>
      <c r="V147" s="146"/>
      <c r="W147" s="144"/>
      <c r="X147" s="141"/>
      <c r="Y147" s="144"/>
      <c r="AB147" s="142">
        <f>Table3072[[#This Row],[researchPower]]/2</f>
        <v>0</v>
      </c>
      <c r="AD147" s="142">
        <f>IF(Table3072[[#This Row],[researchPower]] &lt;100, Table3072[[#This Row],[researchPower]]*2,Table3072[[#This Row],[researchPower]])</f>
        <v>0</v>
      </c>
      <c r="AG147" s="95" t="s">
        <v>6666</v>
      </c>
      <c r="AH147" s="142" t="e">
        <f>Table3072[[#This Row],[researchPoints]]/Table3072[[#This Row],[researchPower]]</f>
        <v>#DIV/0!</v>
      </c>
    </row>
    <row r="148" spans="1:34" x14ac:dyDescent="0.35">
      <c r="A148" s="141">
        <v>147</v>
      </c>
      <c r="B148" s="39"/>
      <c r="C148" s="141"/>
      <c r="D148" s="141"/>
      <c r="E148" s="145"/>
      <c r="F148" s="141"/>
      <c r="G148" s="141"/>
      <c r="H148" s="252"/>
      <c r="I148" s="141"/>
      <c r="J148" s="141" t="s">
        <v>5223</v>
      </c>
      <c r="K148" s="141"/>
      <c r="L148" s="252" t="s">
        <v>6671</v>
      </c>
      <c r="M148" s="141">
        <v>1200</v>
      </c>
      <c r="N148" s="141">
        <v>120</v>
      </c>
      <c r="O148" s="141" t="s">
        <v>5228</v>
      </c>
      <c r="P148" s="141"/>
      <c r="Q148" s="141"/>
      <c r="R148" s="141"/>
      <c r="S148" s="141"/>
      <c r="T148" s="141"/>
      <c r="U148" s="141"/>
      <c r="V148" s="146"/>
      <c r="W148" s="141" t="s">
        <v>5228</v>
      </c>
      <c r="X148" s="141"/>
      <c r="Y148" s="141"/>
      <c r="AB148" s="142">
        <f>Table3072[[#This Row],[researchPower]]/2</f>
        <v>60</v>
      </c>
      <c r="AD148" s="142">
        <f>IF(Table3072[[#This Row],[researchPower]] &lt;100, Table3072[[#This Row],[researchPower]]*2,Table3072[[#This Row],[researchPower]])</f>
        <v>120</v>
      </c>
      <c r="AG148" s="95"/>
      <c r="AH148" s="142">
        <f>Table3072[[#This Row],[researchPoints]]/Table3072[[#This Row],[researchPower]]</f>
        <v>10</v>
      </c>
    </row>
    <row r="149" spans="1:34" x14ac:dyDescent="0.35">
      <c r="A149" s="141">
        <v>148</v>
      </c>
      <c r="B149" s="39" t="s">
        <v>1044</v>
      </c>
      <c r="C149" s="141" t="s">
        <v>947</v>
      </c>
      <c r="D149" s="141" t="s">
        <v>1044</v>
      </c>
      <c r="E149" s="141"/>
      <c r="F149" s="141"/>
      <c r="G149" s="141"/>
      <c r="H149" s="141" t="s">
        <v>1046</v>
      </c>
      <c r="I149" s="141"/>
      <c r="J149" s="141"/>
      <c r="K149" s="141"/>
      <c r="L149" s="252" t="s">
        <v>2786</v>
      </c>
      <c r="M149" s="141">
        <v>2400</v>
      </c>
      <c r="N149" s="141">
        <v>120</v>
      </c>
      <c r="O149" s="141" t="s">
        <v>225</v>
      </c>
      <c r="P149" s="141"/>
      <c r="Q149" s="141"/>
      <c r="R149" s="141"/>
      <c r="S149" s="141"/>
      <c r="T149" s="141"/>
      <c r="U149" s="141"/>
      <c r="V149" s="146"/>
      <c r="W149" s="141" t="s">
        <v>225</v>
      </c>
      <c r="X149" s="141"/>
      <c r="Y149" s="141"/>
      <c r="AB149" s="142">
        <f>Table3072[[#This Row],[researchPower]]/2</f>
        <v>60</v>
      </c>
      <c r="AD149" s="142">
        <f>IF(Table3072[[#This Row],[researchPower]] &lt;100, Table3072[[#This Row],[researchPower]]*2,Table3072[[#This Row],[researchPower]])</f>
        <v>120</v>
      </c>
      <c r="AG149" s="95" t="s">
        <v>1044</v>
      </c>
      <c r="AH149" s="142">
        <f>Table3072[[#This Row],[researchPoints]]/Table3072[[#This Row],[researchPower]]</f>
        <v>20</v>
      </c>
    </row>
    <row r="150" spans="1:34" x14ac:dyDescent="0.35">
      <c r="A150" s="141">
        <v>149</v>
      </c>
      <c r="B150" s="39" t="s">
        <v>1027</v>
      </c>
      <c r="C150" s="141" t="s">
        <v>947</v>
      </c>
      <c r="D150" s="141" t="s">
        <v>1027</v>
      </c>
      <c r="E150" s="145"/>
      <c r="F150" s="141"/>
      <c r="G150" s="141" t="s">
        <v>1028</v>
      </c>
      <c r="H150" s="252" t="s">
        <v>11550</v>
      </c>
      <c r="I150" s="141"/>
      <c r="J150" s="141"/>
      <c r="K150" s="141"/>
      <c r="L150" s="252" t="s">
        <v>11551</v>
      </c>
      <c r="M150" s="141">
        <v>1200</v>
      </c>
      <c r="N150" s="141">
        <v>120</v>
      </c>
      <c r="O150" s="141" t="s">
        <v>228</v>
      </c>
      <c r="P150" s="141"/>
      <c r="Q150" s="141"/>
      <c r="R150" s="141"/>
      <c r="S150" s="141"/>
      <c r="T150" s="141"/>
      <c r="U150" s="141"/>
      <c r="V150" s="146"/>
      <c r="W150" s="141" t="s">
        <v>228</v>
      </c>
      <c r="X150" s="141"/>
      <c r="Y150" s="141"/>
      <c r="AB150" s="142">
        <f>Table3072[[#This Row],[researchPower]]/2</f>
        <v>60</v>
      </c>
      <c r="AD150" s="142">
        <f>IF(Table3072[[#This Row],[researchPower]] &lt;100, Table3072[[#This Row],[researchPower]]*2,Table3072[[#This Row],[researchPower]])</f>
        <v>120</v>
      </c>
      <c r="AG150" s="95" t="s">
        <v>1027</v>
      </c>
      <c r="AH150" s="142">
        <f>Table3072[[#This Row],[researchPoints]]/Table3072[[#This Row],[researchPower]]</f>
        <v>10</v>
      </c>
    </row>
    <row r="151" spans="1:34" x14ac:dyDescent="0.35">
      <c r="A151" s="141">
        <v>150</v>
      </c>
      <c r="B151" s="39" t="s">
        <v>1048</v>
      </c>
      <c r="C151" s="141" t="s">
        <v>947</v>
      </c>
      <c r="D151" s="141" t="s">
        <v>1048</v>
      </c>
      <c r="E151" s="145"/>
      <c r="F151" s="141"/>
      <c r="G151" s="141" t="s">
        <v>1049</v>
      </c>
      <c r="H151" s="141" t="s">
        <v>1050</v>
      </c>
      <c r="I151" s="141"/>
      <c r="J151" s="141"/>
      <c r="K151" s="141"/>
      <c r="L151" s="141" t="s">
        <v>3307</v>
      </c>
      <c r="M151" s="141">
        <v>1500</v>
      </c>
      <c r="N151" s="141">
        <v>75</v>
      </c>
      <c r="O151" s="141" t="s">
        <v>262</v>
      </c>
      <c r="P151" s="141"/>
      <c r="Q151" s="141"/>
      <c r="R151" s="141"/>
      <c r="S151" s="141"/>
      <c r="T151" s="141"/>
      <c r="U151" s="141"/>
      <c r="V151" s="146"/>
      <c r="W151" s="141" t="s">
        <v>262</v>
      </c>
      <c r="X151" s="141"/>
      <c r="Y151" s="141"/>
      <c r="AB151" s="142">
        <f>Table3072[[#This Row],[researchPower]]/2</f>
        <v>37.5</v>
      </c>
      <c r="AD151" s="142">
        <f>IF(Table3072[[#This Row],[researchPower]] &lt;100, Table3072[[#This Row],[researchPower]]*2,Table3072[[#This Row],[researchPower]])</f>
        <v>150</v>
      </c>
      <c r="AG151" s="95" t="s">
        <v>1048</v>
      </c>
      <c r="AH151" s="142">
        <f>Table3072[[#This Row],[researchPoints]]/Table3072[[#This Row],[researchPower]]</f>
        <v>20</v>
      </c>
    </row>
    <row r="152" spans="1:34" x14ac:dyDescent="0.35">
      <c r="A152" s="141">
        <v>151</v>
      </c>
      <c r="B152" s="39" t="s">
        <v>3444</v>
      </c>
      <c r="C152" s="141" t="s">
        <v>947</v>
      </c>
      <c r="D152" s="141" t="s">
        <v>3444</v>
      </c>
      <c r="E152" s="145"/>
      <c r="F152" s="141"/>
      <c r="G152" s="141" t="s">
        <v>3928</v>
      </c>
      <c r="H152" s="141" t="s">
        <v>2055</v>
      </c>
      <c r="I152" s="141"/>
      <c r="J152" s="141" t="s">
        <v>262</v>
      </c>
      <c r="K152" s="141"/>
      <c r="L152" s="141" t="s">
        <v>3445</v>
      </c>
      <c r="M152" s="141">
        <v>1000</v>
      </c>
      <c r="N152" s="141">
        <v>50</v>
      </c>
      <c r="O152" s="141" t="s">
        <v>263</v>
      </c>
      <c r="P152" s="141"/>
      <c r="Q152" s="141"/>
      <c r="R152" s="141"/>
      <c r="S152" s="141"/>
      <c r="T152" s="141"/>
      <c r="U152" s="141"/>
      <c r="V152" s="146"/>
      <c r="W152" s="141" t="s">
        <v>263</v>
      </c>
      <c r="X152" s="141"/>
      <c r="Y152" s="141"/>
      <c r="AB152" s="142">
        <f>Table3072[[#This Row],[researchPower]]/2</f>
        <v>25</v>
      </c>
      <c r="AD152" s="142">
        <f>IF(Table3072[[#This Row],[researchPower]] &lt;100, Table3072[[#This Row],[researchPower]]*2,Table3072[[#This Row],[researchPower]])</f>
        <v>100</v>
      </c>
      <c r="AG152" s="95" t="s">
        <v>3444</v>
      </c>
      <c r="AH152" s="142">
        <f>Table3072[[#This Row],[researchPoints]]/Table3072[[#This Row],[researchPower]]</f>
        <v>20</v>
      </c>
    </row>
    <row r="153" spans="1:34" x14ac:dyDescent="0.35">
      <c r="A153" s="141">
        <v>152</v>
      </c>
      <c r="B153" s="39" t="s">
        <v>1052</v>
      </c>
      <c r="C153" s="141" t="s">
        <v>947</v>
      </c>
      <c r="D153" s="141" t="s">
        <v>1052</v>
      </c>
      <c r="E153" s="145"/>
      <c r="F153" s="141"/>
      <c r="G153" s="141" t="s">
        <v>1053</v>
      </c>
      <c r="H153" s="141" t="s">
        <v>1054</v>
      </c>
      <c r="I153" s="141"/>
      <c r="J153" s="141"/>
      <c r="K153" s="141"/>
      <c r="L153" s="141" t="s">
        <v>2787</v>
      </c>
      <c r="M153" s="141">
        <v>1500</v>
      </c>
      <c r="N153" s="141">
        <v>75</v>
      </c>
      <c r="O153" s="141" t="s">
        <v>265</v>
      </c>
      <c r="P153" s="141"/>
      <c r="Q153" s="141"/>
      <c r="R153" s="141"/>
      <c r="S153" s="141"/>
      <c r="T153" s="141"/>
      <c r="U153" s="141"/>
      <c r="V153" s="146"/>
      <c r="W153" s="141" t="s">
        <v>265</v>
      </c>
      <c r="X153" s="141"/>
      <c r="Y153" s="141"/>
      <c r="AB153" s="142">
        <f>Table3072[[#This Row],[researchPower]]/2</f>
        <v>37.5</v>
      </c>
      <c r="AD153" s="142">
        <f>IF(Table3072[[#This Row],[researchPower]] &lt;100, Table3072[[#This Row],[researchPower]]*2,Table3072[[#This Row],[researchPower]])</f>
        <v>150</v>
      </c>
      <c r="AG153" s="95" t="s">
        <v>1052</v>
      </c>
      <c r="AH153" s="142">
        <f>Table3072[[#This Row],[researchPoints]]/Table3072[[#This Row],[researchPower]]</f>
        <v>20</v>
      </c>
    </row>
    <row r="154" spans="1:34" x14ac:dyDescent="0.35">
      <c r="A154" s="141">
        <v>153</v>
      </c>
      <c r="B154" s="39" t="s">
        <v>1056</v>
      </c>
      <c r="C154" s="141" t="s">
        <v>947</v>
      </c>
      <c r="D154" s="141" t="s">
        <v>1056</v>
      </c>
      <c r="E154" s="145"/>
      <c r="F154" s="141"/>
      <c r="G154" s="141" t="s">
        <v>1057</v>
      </c>
      <c r="H154" s="141" t="s">
        <v>1058</v>
      </c>
      <c r="I154" s="141"/>
      <c r="J154" s="141"/>
      <c r="K154" s="141"/>
      <c r="L154" s="252" t="s">
        <v>6473</v>
      </c>
      <c r="M154" s="141">
        <v>1500</v>
      </c>
      <c r="N154" s="141">
        <v>75</v>
      </c>
      <c r="O154" s="141" t="s">
        <v>266</v>
      </c>
      <c r="P154" s="141"/>
      <c r="Q154" s="141"/>
      <c r="R154" s="141"/>
      <c r="S154" s="141"/>
      <c r="T154" s="141"/>
      <c r="U154" s="141"/>
      <c r="V154" s="146"/>
      <c r="W154" s="141" t="s">
        <v>266</v>
      </c>
      <c r="X154" s="141"/>
      <c r="Y154" s="141"/>
      <c r="AB154" s="142">
        <f>Table3072[[#This Row],[researchPower]]/2</f>
        <v>37.5</v>
      </c>
      <c r="AD154" s="142">
        <f>IF(Table3072[[#This Row],[researchPower]] &lt;100, Table3072[[#This Row],[researchPower]]*2,Table3072[[#This Row],[researchPower]])</f>
        <v>150</v>
      </c>
      <c r="AG154" s="95" t="s">
        <v>1056</v>
      </c>
      <c r="AH154" s="142">
        <f>Table3072[[#This Row],[researchPoints]]/Table3072[[#This Row],[researchPower]]</f>
        <v>20</v>
      </c>
    </row>
    <row r="155" spans="1:34" x14ac:dyDescent="0.35">
      <c r="A155" s="141">
        <v>154</v>
      </c>
      <c r="B155" s="39" t="s">
        <v>1060</v>
      </c>
      <c r="C155" s="141" t="s">
        <v>947</v>
      </c>
      <c r="D155" s="141" t="s">
        <v>1060</v>
      </c>
      <c r="E155" s="145"/>
      <c r="F155" s="141"/>
      <c r="G155" s="141" t="s">
        <v>1061</v>
      </c>
      <c r="H155" s="141" t="s">
        <v>1062</v>
      </c>
      <c r="I155" s="141"/>
      <c r="J155" s="141"/>
      <c r="K155" s="141"/>
      <c r="L155" s="252" t="s">
        <v>6574</v>
      </c>
      <c r="M155" s="141">
        <v>1500</v>
      </c>
      <c r="N155" s="141">
        <v>75</v>
      </c>
      <c r="O155" s="141" t="s">
        <v>249</v>
      </c>
      <c r="P155" s="141"/>
      <c r="Q155" s="141"/>
      <c r="R155" s="141"/>
      <c r="S155" s="141"/>
      <c r="T155" s="141"/>
      <c r="U155" s="141"/>
      <c r="V155" s="146"/>
      <c r="W155" s="141" t="s">
        <v>249</v>
      </c>
      <c r="X155" s="141"/>
      <c r="Y155" s="141"/>
      <c r="AB155" s="142">
        <f>Table3072[[#This Row],[researchPower]]/2</f>
        <v>37.5</v>
      </c>
      <c r="AD155" s="142">
        <f>IF(Table3072[[#This Row],[researchPower]] &lt;100, Table3072[[#This Row],[researchPower]]*2,Table3072[[#This Row],[researchPower]])</f>
        <v>150</v>
      </c>
      <c r="AG155" s="95" t="s">
        <v>1060</v>
      </c>
      <c r="AH155" s="142">
        <f>Table3072[[#This Row],[researchPoints]]/Table3072[[#This Row],[researchPower]]</f>
        <v>20</v>
      </c>
    </row>
    <row r="156" spans="1:34" x14ac:dyDescent="0.35">
      <c r="A156" s="141">
        <v>155</v>
      </c>
      <c r="B156" s="39" t="s">
        <v>1064</v>
      </c>
      <c r="C156" s="141" t="s">
        <v>947</v>
      </c>
      <c r="D156" s="141" t="s">
        <v>1064</v>
      </c>
      <c r="E156" s="141"/>
      <c r="F156" s="141"/>
      <c r="G156" s="141"/>
      <c r="H156" s="141" t="s">
        <v>1066</v>
      </c>
      <c r="I156" s="141"/>
      <c r="J156" s="141"/>
      <c r="K156" s="141"/>
      <c r="L156" s="141" t="s">
        <v>1067</v>
      </c>
      <c r="M156" s="141">
        <v>14400</v>
      </c>
      <c r="N156" s="141">
        <v>720</v>
      </c>
      <c r="O156" s="141" t="s">
        <v>229</v>
      </c>
      <c r="P156" s="141"/>
      <c r="Q156" s="141"/>
      <c r="R156" s="141"/>
      <c r="S156" s="141"/>
      <c r="T156" s="141"/>
      <c r="U156" s="141"/>
      <c r="V156" s="146"/>
      <c r="W156" s="141" t="s">
        <v>231</v>
      </c>
      <c r="X156" s="141"/>
      <c r="Y156" s="141"/>
      <c r="AB156" s="142">
        <f>Table3072[[#This Row],[researchPower]]/2</f>
        <v>360</v>
      </c>
      <c r="AD156" s="142">
        <f>IF(Table3072[[#This Row],[researchPower]] &lt;100, Table3072[[#This Row],[researchPower]]*2,Table3072[[#This Row],[researchPower]])</f>
        <v>720</v>
      </c>
      <c r="AG156" s="95" t="s">
        <v>1064</v>
      </c>
      <c r="AH156" s="142">
        <f>Table3072[[#This Row],[researchPoints]]/Table3072[[#This Row],[researchPower]]</f>
        <v>20</v>
      </c>
    </row>
    <row r="157" spans="1:34" x14ac:dyDescent="0.35">
      <c r="A157" s="141">
        <v>156</v>
      </c>
      <c r="B157" s="39" t="s">
        <v>1068</v>
      </c>
      <c r="C157" s="141" t="s">
        <v>947</v>
      </c>
      <c r="D157" s="141" t="s">
        <v>1068</v>
      </c>
      <c r="E157" s="141"/>
      <c r="F157" s="141"/>
      <c r="G157" s="141"/>
      <c r="H157" s="141" t="s">
        <v>1070</v>
      </c>
      <c r="I157" s="141"/>
      <c r="J157" s="141" t="s">
        <v>297</v>
      </c>
      <c r="K157" s="141"/>
      <c r="L157" s="141"/>
      <c r="M157" s="141"/>
      <c r="N157" s="141"/>
      <c r="O157" s="141"/>
      <c r="P157" s="141"/>
      <c r="Q157" s="141"/>
      <c r="R157" s="141"/>
      <c r="S157" s="141"/>
      <c r="T157" s="141"/>
      <c r="U157" s="141"/>
      <c r="V157" s="146"/>
      <c r="W157" s="141"/>
      <c r="X157" s="141"/>
      <c r="Y157" s="141"/>
      <c r="AB157" s="142">
        <f>Table3072[[#This Row],[researchPower]]/2</f>
        <v>0</v>
      </c>
      <c r="AD157" s="142">
        <f>IF(Table3072[[#This Row],[researchPower]] &lt;100, Table3072[[#This Row],[researchPower]]*2,Table3072[[#This Row],[researchPower]])</f>
        <v>0</v>
      </c>
      <c r="AG157" s="95" t="s">
        <v>1068</v>
      </c>
      <c r="AH157" s="142" t="e">
        <f>Table3072[[#This Row],[researchPoints]]/Table3072[[#This Row],[researchPower]]</f>
        <v>#DIV/0!</v>
      </c>
    </row>
    <row r="158" spans="1:34" x14ac:dyDescent="0.35">
      <c r="A158" s="141">
        <v>157</v>
      </c>
      <c r="B158" s="39"/>
      <c r="C158" s="141"/>
      <c r="D158" s="141"/>
      <c r="E158" s="141"/>
      <c r="F158" s="141"/>
      <c r="G158" s="141"/>
      <c r="H158" s="141"/>
      <c r="I158" s="141"/>
      <c r="J158" s="141" t="s">
        <v>282</v>
      </c>
      <c r="K158" s="141"/>
      <c r="L158" s="252" t="s">
        <v>6475</v>
      </c>
      <c r="M158" s="141">
        <v>4000</v>
      </c>
      <c r="N158" s="141">
        <v>200</v>
      </c>
      <c r="O158" s="141" t="s">
        <v>268</v>
      </c>
      <c r="P158" s="141"/>
      <c r="Q158" s="141"/>
      <c r="R158" s="141"/>
      <c r="S158" s="141"/>
      <c r="T158" s="141"/>
      <c r="U158" s="141"/>
      <c r="V158" s="146"/>
      <c r="W158" s="141" t="s">
        <v>268</v>
      </c>
      <c r="X158" s="141"/>
      <c r="Y158" s="141"/>
      <c r="AB158" s="142">
        <f>Table3072[[#This Row],[researchPower]]/2</f>
        <v>100</v>
      </c>
      <c r="AD158" s="142">
        <f>IF(Table3072[[#This Row],[researchPower]] &lt;100, Table3072[[#This Row],[researchPower]]*2,Table3072[[#This Row],[researchPower]])</f>
        <v>200</v>
      </c>
      <c r="AG158" s="95"/>
      <c r="AH158" s="142">
        <f>Table3072[[#This Row],[researchPoints]]/Table3072[[#This Row],[researchPower]]</f>
        <v>20</v>
      </c>
    </row>
    <row r="159" spans="1:34" x14ac:dyDescent="0.35">
      <c r="A159" s="141">
        <v>158</v>
      </c>
      <c r="B159" s="39" t="s">
        <v>1072</v>
      </c>
      <c r="C159" s="141" t="s">
        <v>947</v>
      </c>
      <c r="D159" s="141" t="s">
        <v>1072</v>
      </c>
      <c r="E159" s="141"/>
      <c r="F159" s="141"/>
      <c r="G159" s="141"/>
      <c r="H159" s="141" t="s">
        <v>1074</v>
      </c>
      <c r="I159" s="141"/>
      <c r="J159" s="141"/>
      <c r="K159" s="141"/>
      <c r="L159" s="252" t="s">
        <v>1075</v>
      </c>
      <c r="M159" s="141">
        <v>14400</v>
      </c>
      <c r="N159" s="141">
        <v>720</v>
      </c>
      <c r="O159" s="141" t="s">
        <v>230</v>
      </c>
      <c r="P159" s="141"/>
      <c r="Q159" s="141"/>
      <c r="R159" s="141"/>
      <c r="S159" s="141"/>
      <c r="T159" s="141"/>
      <c r="U159" s="141"/>
      <c r="V159" s="146"/>
      <c r="W159" s="141" t="s">
        <v>230</v>
      </c>
      <c r="X159" s="141"/>
      <c r="Y159" s="141"/>
      <c r="AB159" s="142">
        <f>Table3072[[#This Row],[researchPower]]/2</f>
        <v>360</v>
      </c>
      <c r="AD159" s="142">
        <f>IF(Table3072[[#This Row],[researchPower]] &lt;100, Table3072[[#This Row],[researchPower]]*2,Table3072[[#This Row],[researchPower]])</f>
        <v>720</v>
      </c>
      <c r="AG159" s="95" t="s">
        <v>1072</v>
      </c>
      <c r="AH159" s="142">
        <f>Table3072[[#This Row],[researchPoints]]/Table3072[[#This Row],[researchPower]]</f>
        <v>20</v>
      </c>
    </row>
    <row r="160" spans="1:34" x14ac:dyDescent="0.35">
      <c r="A160" s="141">
        <v>159</v>
      </c>
      <c r="B160" s="39" t="s">
        <v>1076</v>
      </c>
      <c r="C160" s="141" t="s">
        <v>947</v>
      </c>
      <c r="D160" s="141" t="s">
        <v>1076</v>
      </c>
      <c r="E160" s="141"/>
      <c r="F160" s="141"/>
      <c r="G160" s="141"/>
      <c r="H160" s="141" t="s">
        <v>1078</v>
      </c>
      <c r="I160" s="141"/>
      <c r="J160" s="141"/>
      <c r="K160" s="141"/>
      <c r="L160" s="252" t="s">
        <v>6446</v>
      </c>
      <c r="M160" s="141">
        <v>14400</v>
      </c>
      <c r="N160" s="141">
        <v>720</v>
      </c>
      <c r="O160" s="141" t="s">
        <v>240</v>
      </c>
      <c r="P160" s="141"/>
      <c r="Q160" s="141"/>
      <c r="R160" s="141"/>
      <c r="S160" s="141"/>
      <c r="T160" s="141"/>
      <c r="U160" s="141"/>
      <c r="V160" s="146"/>
      <c r="W160" s="141" t="s">
        <v>240</v>
      </c>
      <c r="X160" s="141"/>
      <c r="Y160" s="141"/>
      <c r="AB160" s="142">
        <f>Table3072[[#This Row],[researchPower]]/2</f>
        <v>360</v>
      </c>
      <c r="AD160" s="142">
        <f>IF(Table3072[[#This Row],[researchPower]] &lt;100, Table3072[[#This Row],[researchPower]]*2,Table3072[[#This Row],[researchPower]])</f>
        <v>720</v>
      </c>
      <c r="AG160" s="95" t="s">
        <v>1076</v>
      </c>
      <c r="AH160" s="142">
        <f>Table3072[[#This Row],[researchPoints]]/Table3072[[#This Row],[researchPower]]</f>
        <v>20</v>
      </c>
    </row>
    <row r="161" spans="1:34" x14ac:dyDescent="0.35">
      <c r="A161" s="141">
        <v>160</v>
      </c>
      <c r="B161" s="39" t="s">
        <v>1079</v>
      </c>
      <c r="C161" s="141" t="s">
        <v>947</v>
      </c>
      <c r="D161" s="141" t="s">
        <v>1079</v>
      </c>
      <c r="E161" s="141"/>
      <c r="F161" s="141"/>
      <c r="G161" s="141"/>
      <c r="H161" s="141" t="s">
        <v>1081</v>
      </c>
      <c r="I161" s="141"/>
      <c r="J161" s="141"/>
      <c r="K161" s="141"/>
      <c r="L161" s="141" t="s">
        <v>913</v>
      </c>
      <c r="M161" s="141">
        <v>10000</v>
      </c>
      <c r="N161" s="141">
        <v>500</v>
      </c>
      <c r="O161" s="141" t="s">
        <v>232</v>
      </c>
      <c r="P161" s="141"/>
      <c r="Q161" s="141"/>
      <c r="R161" s="141"/>
      <c r="S161" s="141"/>
      <c r="T161" s="141"/>
      <c r="U161" s="141"/>
      <c r="V161" s="146"/>
      <c r="W161" s="141" t="s">
        <v>232</v>
      </c>
      <c r="X161" s="141"/>
      <c r="Y161" s="141"/>
      <c r="AB161" s="142">
        <f>Table3072[[#This Row],[researchPower]]/2</f>
        <v>250</v>
      </c>
      <c r="AD161" s="142">
        <f>IF(Table3072[[#This Row],[researchPower]] &lt;100, Table3072[[#This Row],[researchPower]]*2,Table3072[[#This Row],[researchPower]])</f>
        <v>500</v>
      </c>
      <c r="AG161" s="95" t="s">
        <v>1079</v>
      </c>
      <c r="AH161" s="142">
        <f>Table3072[[#This Row],[researchPoints]]/Table3072[[#This Row],[researchPower]]</f>
        <v>20</v>
      </c>
    </row>
    <row r="162" spans="1:34" x14ac:dyDescent="0.35">
      <c r="A162" s="141">
        <v>161</v>
      </c>
      <c r="B162" s="39" t="s">
        <v>1082</v>
      </c>
      <c r="C162" s="141" t="s">
        <v>947</v>
      </c>
      <c r="D162" s="141" t="s">
        <v>1082</v>
      </c>
      <c r="E162" s="141"/>
      <c r="F162" s="141"/>
      <c r="G162" s="141"/>
      <c r="H162" s="141" t="s">
        <v>1084</v>
      </c>
      <c r="I162" s="141"/>
      <c r="J162" s="141" t="s">
        <v>232</v>
      </c>
      <c r="K162" s="141"/>
      <c r="L162" s="141" t="s">
        <v>1034</v>
      </c>
      <c r="M162" s="141">
        <v>10000</v>
      </c>
      <c r="N162" s="141">
        <v>500</v>
      </c>
      <c r="O162" s="141" t="s">
        <v>233</v>
      </c>
      <c r="P162" s="141"/>
      <c r="Q162" s="141"/>
      <c r="R162" s="141"/>
      <c r="S162" s="141"/>
      <c r="T162" s="141"/>
      <c r="U162" s="141"/>
      <c r="V162" s="146"/>
      <c r="W162" s="141" t="s">
        <v>233</v>
      </c>
      <c r="X162" s="141"/>
      <c r="Y162" s="141"/>
      <c r="AB162" s="142">
        <f>Table3072[[#This Row],[researchPower]]/2</f>
        <v>250</v>
      </c>
      <c r="AD162" s="142">
        <f>IF(Table3072[[#This Row],[researchPower]] &lt;100, Table3072[[#This Row],[researchPower]]*2,Table3072[[#This Row],[researchPower]])</f>
        <v>500</v>
      </c>
      <c r="AG162" s="95" t="s">
        <v>1082</v>
      </c>
      <c r="AH162" s="142">
        <f>Table3072[[#This Row],[researchPoints]]/Table3072[[#This Row],[researchPower]]</f>
        <v>20</v>
      </c>
    </row>
    <row r="163" spans="1:34" x14ac:dyDescent="0.35">
      <c r="A163" s="141">
        <v>162</v>
      </c>
      <c r="B163" s="39" t="s">
        <v>1085</v>
      </c>
      <c r="C163" s="141" t="s">
        <v>947</v>
      </c>
      <c r="D163" s="141" t="s">
        <v>1085</v>
      </c>
      <c r="E163" s="141"/>
      <c r="F163" s="141"/>
      <c r="G163" s="141"/>
      <c r="H163" s="141" t="s">
        <v>1087</v>
      </c>
      <c r="I163" s="141"/>
      <c r="J163" s="141" t="s">
        <v>217</v>
      </c>
      <c r="K163" s="141"/>
      <c r="L163" s="141" t="s">
        <v>1088</v>
      </c>
      <c r="M163" s="141">
        <v>5000</v>
      </c>
      <c r="N163" s="141">
        <v>250</v>
      </c>
      <c r="O163" s="141" t="s">
        <v>235</v>
      </c>
      <c r="P163" s="141"/>
      <c r="Q163" s="141"/>
      <c r="R163" s="141"/>
      <c r="S163" s="141"/>
      <c r="T163" s="141"/>
      <c r="U163" s="141"/>
      <c r="V163" s="146"/>
      <c r="W163" s="141" t="s">
        <v>235</v>
      </c>
      <c r="X163" s="141"/>
      <c r="Y163" s="141"/>
      <c r="AB163" s="142">
        <f>Table3072[[#This Row],[researchPower]]/2</f>
        <v>125</v>
      </c>
      <c r="AD163" s="142">
        <f>IF(Table3072[[#This Row],[researchPower]] &lt;100, Table3072[[#This Row],[researchPower]]*2,Table3072[[#This Row],[researchPower]])</f>
        <v>250</v>
      </c>
      <c r="AG163" s="95" t="s">
        <v>1085</v>
      </c>
      <c r="AH163" s="142">
        <f>Table3072[[#This Row],[researchPoints]]/Table3072[[#This Row],[researchPower]]</f>
        <v>20</v>
      </c>
    </row>
    <row r="164" spans="1:34" x14ac:dyDescent="0.35">
      <c r="A164" s="141">
        <v>163</v>
      </c>
      <c r="B164" s="39" t="s">
        <v>6674</v>
      </c>
      <c r="C164" s="141" t="s">
        <v>947</v>
      </c>
      <c r="D164" s="141" t="s">
        <v>6674</v>
      </c>
      <c r="E164" s="141"/>
      <c r="F164" s="141"/>
      <c r="G164" s="141"/>
      <c r="H164" s="252" t="s">
        <v>6638</v>
      </c>
      <c r="I164" s="141"/>
      <c r="J164" s="141" t="s">
        <v>217</v>
      </c>
      <c r="K164" s="141"/>
      <c r="L164" s="252" t="s">
        <v>6682</v>
      </c>
      <c r="M164" s="141">
        <v>5000</v>
      </c>
      <c r="N164" s="141">
        <v>250</v>
      </c>
      <c r="O164" s="141" t="s">
        <v>6629</v>
      </c>
      <c r="P164" s="141"/>
      <c r="Q164" s="141"/>
      <c r="R164" s="141"/>
      <c r="S164" s="141"/>
      <c r="T164" s="141"/>
      <c r="U164" s="141"/>
      <c r="V164" s="146"/>
      <c r="W164" s="141" t="s">
        <v>6629</v>
      </c>
      <c r="X164" s="141"/>
      <c r="Y164" s="141"/>
      <c r="AB164" s="142">
        <f>Table3072[[#This Row],[researchPower]]/2</f>
        <v>125</v>
      </c>
      <c r="AD164" s="142">
        <f>IF(Table3072[[#This Row],[researchPower]] &lt;100, Table3072[[#This Row],[researchPower]]*2,Table3072[[#This Row],[researchPower]])</f>
        <v>250</v>
      </c>
      <c r="AG164" s="95" t="s">
        <v>6674</v>
      </c>
      <c r="AH164" s="142">
        <f>Table3072[[#This Row],[researchPoints]]/Table3072[[#This Row],[researchPower]]</f>
        <v>20</v>
      </c>
    </row>
    <row r="165" spans="1:34" x14ac:dyDescent="0.35">
      <c r="A165" s="141">
        <v>164</v>
      </c>
      <c r="B165" s="39" t="s">
        <v>6675</v>
      </c>
      <c r="C165" s="141" t="s">
        <v>947</v>
      </c>
      <c r="D165" s="141" t="s">
        <v>6675</v>
      </c>
      <c r="E165" s="141"/>
      <c r="F165" s="141"/>
      <c r="G165" s="141"/>
      <c r="H165" s="252" t="s">
        <v>7115</v>
      </c>
      <c r="I165" s="141"/>
      <c r="J165" s="141" t="s">
        <v>6615</v>
      </c>
      <c r="K165" s="141"/>
      <c r="L165" s="252" t="s">
        <v>6681</v>
      </c>
      <c r="M165" s="141">
        <v>5000</v>
      </c>
      <c r="N165" s="141">
        <v>250</v>
      </c>
      <c r="O165" s="141" t="s">
        <v>6628</v>
      </c>
      <c r="P165" s="141"/>
      <c r="Q165" s="141"/>
      <c r="R165" s="141"/>
      <c r="S165" s="141"/>
      <c r="T165" s="141"/>
      <c r="U165" s="141"/>
      <c r="V165" s="146"/>
      <c r="W165" s="141" t="s">
        <v>6628</v>
      </c>
      <c r="X165" s="141"/>
      <c r="Y165" s="141"/>
      <c r="AB165" s="142">
        <f>Table3072[[#This Row],[researchPower]]/2</f>
        <v>125</v>
      </c>
      <c r="AD165" s="142">
        <f>IF(Table3072[[#This Row],[researchPower]] &lt;100, Table3072[[#This Row],[researchPower]]*2,Table3072[[#This Row],[researchPower]])</f>
        <v>250</v>
      </c>
      <c r="AG165" s="95" t="s">
        <v>6675</v>
      </c>
      <c r="AH165" s="142">
        <f>Table3072[[#This Row],[researchPoints]]/Table3072[[#This Row],[researchPower]]</f>
        <v>20</v>
      </c>
    </row>
    <row r="166" spans="1:34" x14ac:dyDescent="0.35">
      <c r="A166" s="141">
        <v>165</v>
      </c>
      <c r="B166" s="39" t="s">
        <v>6676</v>
      </c>
      <c r="C166" s="141" t="s">
        <v>947</v>
      </c>
      <c r="D166" s="141" t="s">
        <v>6676</v>
      </c>
      <c r="E166" s="141"/>
      <c r="F166" s="141"/>
      <c r="G166" s="141"/>
      <c r="H166" s="252" t="s">
        <v>7114</v>
      </c>
      <c r="I166" s="141"/>
      <c r="J166" s="141"/>
      <c r="K166" s="141"/>
      <c r="L166" s="252" t="s">
        <v>6683</v>
      </c>
      <c r="M166" s="141">
        <v>5000</v>
      </c>
      <c r="N166" s="141">
        <v>250</v>
      </c>
      <c r="O166" s="141" t="s">
        <v>6627</v>
      </c>
      <c r="P166" s="141"/>
      <c r="Q166" s="141"/>
      <c r="R166" s="141"/>
      <c r="S166" s="141"/>
      <c r="T166" s="141"/>
      <c r="U166" s="141"/>
      <c r="V166" s="146"/>
      <c r="W166" s="141" t="s">
        <v>6627</v>
      </c>
      <c r="X166" s="141"/>
      <c r="Y166" s="141"/>
      <c r="AB166" s="142">
        <f>Table3072[[#This Row],[researchPower]]/2</f>
        <v>125</v>
      </c>
      <c r="AD166" s="142">
        <f>IF(Table3072[[#This Row],[researchPower]] &lt;100, Table3072[[#This Row],[researchPower]]*2,Table3072[[#This Row],[researchPower]])</f>
        <v>250</v>
      </c>
      <c r="AG166" s="95" t="s">
        <v>6676</v>
      </c>
      <c r="AH166" s="142">
        <f>Table3072[[#This Row],[researchPoints]]/Table3072[[#This Row],[researchPower]]</f>
        <v>20</v>
      </c>
    </row>
    <row r="167" spans="1:34" x14ac:dyDescent="0.35">
      <c r="A167" s="141">
        <v>166</v>
      </c>
      <c r="B167" s="39" t="s">
        <v>6677</v>
      </c>
      <c r="C167" s="141" t="s">
        <v>947</v>
      </c>
      <c r="D167" s="141" t="s">
        <v>6677</v>
      </c>
      <c r="E167" s="141"/>
      <c r="F167" s="141"/>
      <c r="G167" s="141"/>
      <c r="H167" s="252" t="s">
        <v>7116</v>
      </c>
      <c r="I167" s="141"/>
      <c r="J167" s="141"/>
      <c r="K167" s="141"/>
      <c r="L167" s="252" t="s">
        <v>6679</v>
      </c>
      <c r="M167" s="141">
        <v>5000</v>
      </c>
      <c r="N167" s="141">
        <v>250</v>
      </c>
      <c r="O167" s="141" t="s">
        <v>6626</v>
      </c>
      <c r="P167" s="141"/>
      <c r="Q167" s="141"/>
      <c r="R167" s="141"/>
      <c r="S167" s="141"/>
      <c r="T167" s="141"/>
      <c r="U167" s="141"/>
      <c r="V167" s="146"/>
      <c r="W167" s="141" t="s">
        <v>6626</v>
      </c>
      <c r="X167" s="141"/>
      <c r="Y167" s="141"/>
      <c r="AB167" s="142">
        <f>Table3072[[#This Row],[researchPower]]/2</f>
        <v>125</v>
      </c>
      <c r="AD167" s="142">
        <f>IF(Table3072[[#This Row],[researchPower]] &lt;100, Table3072[[#This Row],[researchPower]]*2,Table3072[[#This Row],[researchPower]])</f>
        <v>250</v>
      </c>
      <c r="AG167" s="95" t="s">
        <v>6677</v>
      </c>
      <c r="AH167" s="142">
        <f>Table3072[[#This Row],[researchPoints]]/Table3072[[#This Row],[researchPower]]</f>
        <v>20</v>
      </c>
    </row>
    <row r="168" spans="1:34" x14ac:dyDescent="0.35">
      <c r="A168" s="141">
        <v>167</v>
      </c>
      <c r="B168" s="39" t="s">
        <v>6678</v>
      </c>
      <c r="C168" s="141" t="s">
        <v>947</v>
      </c>
      <c r="D168" s="141" t="s">
        <v>6678</v>
      </c>
      <c r="E168" s="141"/>
      <c r="F168" s="141"/>
      <c r="G168" s="141"/>
      <c r="H168" s="252" t="s">
        <v>7113</v>
      </c>
      <c r="I168" s="141"/>
      <c r="J168" s="141"/>
      <c r="K168" s="141"/>
      <c r="L168" s="252" t="s">
        <v>6680</v>
      </c>
      <c r="M168" s="141">
        <v>5000</v>
      </c>
      <c r="N168" s="141">
        <v>250</v>
      </c>
      <c r="O168" s="141" t="s">
        <v>6625</v>
      </c>
      <c r="P168" s="141"/>
      <c r="Q168" s="141"/>
      <c r="R168" s="141"/>
      <c r="S168" s="141"/>
      <c r="T168" s="141"/>
      <c r="U168" s="141"/>
      <c r="V168" s="146"/>
      <c r="W168" s="141" t="s">
        <v>6625</v>
      </c>
      <c r="X168" s="141"/>
      <c r="Y168" s="141"/>
      <c r="AB168" s="142">
        <f>Table3072[[#This Row],[researchPower]]/2</f>
        <v>125</v>
      </c>
      <c r="AD168" s="142">
        <f>IF(Table3072[[#This Row],[researchPower]] &lt;100, Table3072[[#This Row],[researchPower]]*2,Table3072[[#This Row],[researchPower]])</f>
        <v>250</v>
      </c>
      <c r="AG168" s="95" t="s">
        <v>6678</v>
      </c>
      <c r="AH168" s="142">
        <f>Table3072[[#This Row],[researchPoints]]/Table3072[[#This Row],[researchPower]]</f>
        <v>20</v>
      </c>
    </row>
    <row r="169" spans="1:34" x14ac:dyDescent="0.35">
      <c r="A169" s="141">
        <v>168</v>
      </c>
      <c r="B169" s="39" t="s">
        <v>1089</v>
      </c>
      <c r="C169" s="141" t="s">
        <v>947</v>
      </c>
      <c r="D169" s="141" t="s">
        <v>1089</v>
      </c>
      <c r="E169" s="141"/>
      <c r="F169" s="141"/>
      <c r="G169" s="141"/>
      <c r="H169" s="141" t="s">
        <v>1090</v>
      </c>
      <c r="I169" s="141"/>
      <c r="J169" s="141" t="s">
        <v>263</v>
      </c>
      <c r="K169" s="141"/>
      <c r="L169" s="141" t="s">
        <v>1091</v>
      </c>
      <c r="M169" s="141">
        <v>4800</v>
      </c>
      <c r="N169" s="141">
        <v>240</v>
      </c>
      <c r="O169" s="141" t="s">
        <v>260</v>
      </c>
      <c r="P169" s="141"/>
      <c r="Q169" s="141"/>
      <c r="R169" s="141"/>
      <c r="S169" s="141"/>
      <c r="T169" s="141"/>
      <c r="U169" s="141"/>
      <c r="V169" s="146"/>
      <c r="W169" s="141" t="s">
        <v>260</v>
      </c>
      <c r="X169" s="141"/>
      <c r="Y169" s="141"/>
      <c r="AB169" s="142">
        <f>Table3072[[#This Row],[researchPower]]/2</f>
        <v>120</v>
      </c>
      <c r="AD169" s="142">
        <f>IF(Table3072[[#This Row],[researchPower]] &lt;100, Table3072[[#This Row],[researchPower]]*2,Table3072[[#This Row],[researchPower]])</f>
        <v>240</v>
      </c>
      <c r="AG169" s="95" t="s">
        <v>1089</v>
      </c>
      <c r="AH169" s="142">
        <f>Table3072[[#This Row],[researchPoints]]/Table3072[[#This Row],[researchPower]]</f>
        <v>20</v>
      </c>
    </row>
    <row r="170" spans="1:34" x14ac:dyDescent="0.35">
      <c r="A170" s="141">
        <v>169</v>
      </c>
      <c r="B170" s="39" t="s">
        <v>1092</v>
      </c>
      <c r="C170" s="141" t="s">
        <v>947</v>
      </c>
      <c r="D170" s="141" t="s">
        <v>1092</v>
      </c>
      <c r="E170" s="141"/>
      <c r="F170" s="141"/>
      <c r="G170" s="141"/>
      <c r="H170" s="141" t="s">
        <v>1094</v>
      </c>
      <c r="I170" s="141"/>
      <c r="J170" s="141" t="s">
        <v>226</v>
      </c>
      <c r="K170" s="141"/>
      <c r="L170" s="141" t="s">
        <v>1095</v>
      </c>
      <c r="M170" s="141">
        <v>4800</v>
      </c>
      <c r="N170" s="141">
        <v>240</v>
      </c>
      <c r="O170" s="141" t="s">
        <v>237</v>
      </c>
      <c r="P170" s="141"/>
      <c r="Q170" s="141"/>
      <c r="R170" s="141"/>
      <c r="S170" s="141"/>
      <c r="T170" s="141"/>
      <c r="U170" s="141"/>
      <c r="V170" s="146"/>
      <c r="W170" s="141" t="s">
        <v>237</v>
      </c>
      <c r="X170" s="141"/>
      <c r="Y170" s="141"/>
      <c r="AB170" s="142">
        <f>Table3072[[#This Row],[researchPower]]/2</f>
        <v>120</v>
      </c>
      <c r="AD170" s="142">
        <f>IF(Table3072[[#This Row],[researchPower]] &lt;100, Table3072[[#This Row],[researchPower]]*2,Table3072[[#This Row],[researchPower]])</f>
        <v>240</v>
      </c>
      <c r="AG170" s="95" t="s">
        <v>1092</v>
      </c>
      <c r="AH170" s="142">
        <f>Table3072[[#This Row],[researchPoints]]/Table3072[[#This Row],[researchPower]]</f>
        <v>20</v>
      </c>
    </row>
    <row r="171" spans="1:34" x14ac:dyDescent="0.35">
      <c r="A171" s="141">
        <v>170</v>
      </c>
      <c r="B171" s="39" t="s">
        <v>6684</v>
      </c>
      <c r="C171" s="141" t="s">
        <v>947</v>
      </c>
      <c r="D171" s="141" t="s">
        <v>6684</v>
      </c>
      <c r="E171" s="141"/>
      <c r="F171" s="141"/>
      <c r="G171" s="141"/>
      <c r="H171" s="252" t="s">
        <v>7117</v>
      </c>
      <c r="I171" s="141"/>
      <c r="J171" s="141"/>
      <c r="K171" s="141"/>
      <c r="L171" s="252" t="s">
        <v>6687</v>
      </c>
      <c r="M171" s="141">
        <v>4800</v>
      </c>
      <c r="N171" s="141">
        <v>240</v>
      </c>
      <c r="O171" s="141" t="s">
        <v>5238</v>
      </c>
      <c r="P171" s="141"/>
      <c r="Q171" s="141"/>
      <c r="R171" s="141"/>
      <c r="S171" s="141"/>
      <c r="T171" s="141"/>
      <c r="U171" s="141"/>
      <c r="V171" s="146"/>
      <c r="W171" s="141" t="s">
        <v>5238</v>
      </c>
      <c r="X171" s="141"/>
      <c r="Y171" s="141"/>
      <c r="AB171" s="142">
        <f>Table3072[[#This Row],[researchPower]]/2</f>
        <v>120</v>
      </c>
      <c r="AD171" s="142">
        <f>IF(Table3072[[#This Row],[researchPower]] &lt;100, Table3072[[#This Row],[researchPower]]*2,Table3072[[#This Row],[researchPower]])</f>
        <v>240</v>
      </c>
      <c r="AG171" s="95" t="s">
        <v>6684</v>
      </c>
      <c r="AH171" s="142">
        <f>Table3072[[#This Row],[researchPoints]]/Table3072[[#This Row],[researchPower]]</f>
        <v>20</v>
      </c>
    </row>
    <row r="172" spans="1:34" x14ac:dyDescent="0.35">
      <c r="A172" s="141">
        <v>171</v>
      </c>
      <c r="B172" s="39" t="s">
        <v>6685</v>
      </c>
      <c r="C172" s="141" t="s">
        <v>947</v>
      </c>
      <c r="D172" s="141" t="s">
        <v>6685</v>
      </c>
      <c r="E172" s="141"/>
      <c r="F172" s="141"/>
      <c r="G172" s="141"/>
      <c r="H172" s="252" t="s">
        <v>7118</v>
      </c>
      <c r="I172" s="141"/>
      <c r="J172" s="141"/>
      <c r="K172" s="141"/>
      <c r="L172" s="252" t="s">
        <v>6688</v>
      </c>
      <c r="M172" s="141">
        <v>4800</v>
      </c>
      <c r="N172" s="141">
        <v>240</v>
      </c>
      <c r="O172" s="141" t="s">
        <v>5240</v>
      </c>
      <c r="P172" s="141"/>
      <c r="Q172" s="141"/>
      <c r="R172" s="141"/>
      <c r="S172" s="141"/>
      <c r="T172" s="141"/>
      <c r="U172" s="141"/>
      <c r="V172" s="146"/>
      <c r="W172" s="141" t="s">
        <v>5240</v>
      </c>
      <c r="X172" s="141"/>
      <c r="Y172" s="141"/>
      <c r="AB172" s="142">
        <f>Table3072[[#This Row],[researchPower]]/2</f>
        <v>120</v>
      </c>
      <c r="AD172" s="142">
        <f>IF(Table3072[[#This Row],[researchPower]] &lt;100, Table3072[[#This Row],[researchPower]]*2,Table3072[[#This Row],[researchPower]])</f>
        <v>240</v>
      </c>
      <c r="AG172" s="95" t="s">
        <v>6685</v>
      </c>
      <c r="AH172" s="142">
        <f>Table3072[[#This Row],[researchPoints]]/Table3072[[#This Row],[researchPower]]</f>
        <v>20</v>
      </c>
    </row>
    <row r="173" spans="1:34" x14ac:dyDescent="0.35">
      <c r="A173" s="141">
        <v>172</v>
      </c>
      <c r="B173" s="39" t="s">
        <v>6686</v>
      </c>
      <c r="C173" s="141" t="s">
        <v>947</v>
      </c>
      <c r="D173" s="141" t="s">
        <v>6686</v>
      </c>
      <c r="E173" s="141"/>
      <c r="F173" s="141"/>
      <c r="G173" s="141"/>
      <c r="H173" s="252" t="s">
        <v>7158</v>
      </c>
      <c r="I173" s="141"/>
      <c r="J173" s="141"/>
      <c r="K173" s="141"/>
      <c r="L173" s="252" t="s">
        <v>6689</v>
      </c>
      <c r="M173" s="141">
        <v>4800</v>
      </c>
      <c r="N173" s="141">
        <v>240</v>
      </c>
      <c r="O173" s="141" t="s">
        <v>5236</v>
      </c>
      <c r="P173" s="141"/>
      <c r="Q173" s="141"/>
      <c r="R173" s="141"/>
      <c r="S173" s="141"/>
      <c r="T173" s="141"/>
      <c r="U173" s="141"/>
      <c r="V173" s="146"/>
      <c r="W173" s="141" t="s">
        <v>5236</v>
      </c>
      <c r="X173" s="141"/>
      <c r="Y173" s="141"/>
      <c r="AB173" s="142">
        <f>Table3072[[#This Row],[researchPower]]/2</f>
        <v>120</v>
      </c>
      <c r="AD173" s="142">
        <f>IF(Table3072[[#This Row],[researchPower]] &lt;100, Table3072[[#This Row],[researchPower]]*2,Table3072[[#This Row],[researchPower]])</f>
        <v>240</v>
      </c>
      <c r="AG173" s="95" t="s">
        <v>6686</v>
      </c>
      <c r="AH173" s="142">
        <f>Table3072[[#This Row],[researchPoints]]/Table3072[[#This Row],[researchPower]]</f>
        <v>20</v>
      </c>
    </row>
    <row r="174" spans="1:34" x14ac:dyDescent="0.35">
      <c r="A174" s="141">
        <v>173</v>
      </c>
      <c r="B174" s="39" t="s">
        <v>1096</v>
      </c>
      <c r="C174" s="141" t="s">
        <v>947</v>
      </c>
      <c r="D174" s="141" t="s">
        <v>1096</v>
      </c>
      <c r="E174" s="141"/>
      <c r="F174" s="141"/>
      <c r="G174" s="141"/>
      <c r="H174" s="252" t="s">
        <v>11381</v>
      </c>
      <c r="I174" s="141"/>
      <c r="J174" s="141"/>
      <c r="K174" s="141"/>
      <c r="L174" s="252" t="s">
        <v>7183</v>
      </c>
      <c r="M174" s="141">
        <v>6400</v>
      </c>
      <c r="N174" s="141">
        <v>320</v>
      </c>
      <c r="O174" s="141" t="s">
        <v>256</v>
      </c>
      <c r="P174" s="141"/>
      <c r="Q174" s="141"/>
      <c r="R174" s="141"/>
      <c r="S174" s="141"/>
      <c r="T174" s="141"/>
      <c r="U174" s="141"/>
      <c r="V174" s="146"/>
      <c r="W174" s="141" t="s">
        <v>256</v>
      </c>
      <c r="X174" s="141"/>
      <c r="Y174" s="141"/>
      <c r="AB174" s="142">
        <f>Table3072[[#This Row],[researchPower]]/2</f>
        <v>160</v>
      </c>
      <c r="AD174" s="142">
        <f>IF(Table3072[[#This Row],[researchPower]] &lt;100, Table3072[[#This Row],[researchPower]]*2,Table3072[[#This Row],[researchPower]])</f>
        <v>320</v>
      </c>
      <c r="AG174" s="95" t="s">
        <v>1096</v>
      </c>
      <c r="AH174" s="142">
        <f>Table3072[[#This Row],[researchPoints]]/Table3072[[#This Row],[researchPower]]</f>
        <v>20</v>
      </c>
    </row>
    <row r="175" spans="1:34" x14ac:dyDescent="0.35">
      <c r="A175" s="141">
        <v>174</v>
      </c>
      <c r="B175" s="39" t="s">
        <v>1100</v>
      </c>
      <c r="C175" s="141" t="s">
        <v>947</v>
      </c>
      <c r="D175" s="141" t="s">
        <v>1100</v>
      </c>
      <c r="E175" s="141"/>
      <c r="F175" s="141"/>
      <c r="G175" s="141"/>
      <c r="H175" s="252" t="s">
        <v>6601</v>
      </c>
      <c r="I175" s="141"/>
      <c r="J175" s="141" t="s">
        <v>256</v>
      </c>
      <c r="K175" s="141"/>
      <c r="L175" s="252" t="s">
        <v>11380</v>
      </c>
      <c r="M175" s="141">
        <v>9600</v>
      </c>
      <c r="N175" s="141">
        <v>480</v>
      </c>
      <c r="O175" s="141" t="s">
        <v>257</v>
      </c>
      <c r="P175" s="141"/>
      <c r="Q175" s="141"/>
      <c r="R175" s="141"/>
      <c r="S175" s="141"/>
      <c r="T175" s="141"/>
      <c r="U175" s="141"/>
      <c r="V175" s="146"/>
      <c r="W175" s="141" t="s">
        <v>257</v>
      </c>
      <c r="X175" s="141"/>
      <c r="Y175" s="141"/>
      <c r="AB175" s="142">
        <f>Table3072[[#This Row],[researchPower]]/2</f>
        <v>240</v>
      </c>
      <c r="AD175" s="142">
        <f>IF(Table3072[[#This Row],[researchPower]] &lt;100, Table3072[[#This Row],[researchPower]]*2,Table3072[[#This Row],[researchPower]])</f>
        <v>480</v>
      </c>
      <c r="AG175" s="95" t="s">
        <v>1100</v>
      </c>
      <c r="AH175" s="142">
        <f>Table3072[[#This Row],[researchPoints]]/Table3072[[#This Row],[researchPower]]</f>
        <v>20</v>
      </c>
    </row>
    <row r="176" spans="1:34" x14ac:dyDescent="0.35">
      <c r="A176" s="141">
        <v>175</v>
      </c>
      <c r="B176" s="39" t="s">
        <v>1104</v>
      </c>
      <c r="C176" s="141" t="s">
        <v>947</v>
      </c>
      <c r="D176" s="141" t="s">
        <v>1104</v>
      </c>
      <c r="E176" s="141"/>
      <c r="F176" s="141"/>
      <c r="G176" s="141"/>
      <c r="H176" s="252" t="s">
        <v>6594</v>
      </c>
      <c r="I176" s="141"/>
      <c r="J176" s="141"/>
      <c r="K176" s="141"/>
      <c r="L176" s="252" t="s">
        <v>7174</v>
      </c>
      <c r="M176" s="141">
        <v>1800</v>
      </c>
      <c r="N176" s="141">
        <v>90</v>
      </c>
      <c r="O176" s="141" t="s">
        <v>209</v>
      </c>
      <c r="P176" s="141"/>
      <c r="Q176" s="141"/>
      <c r="R176" s="141"/>
      <c r="S176" s="141"/>
      <c r="T176" s="141"/>
      <c r="U176" s="141"/>
      <c r="V176" s="146"/>
      <c r="W176" s="141" t="s">
        <v>209</v>
      </c>
      <c r="X176" s="141"/>
      <c r="Y176" s="141"/>
      <c r="AB176" s="142">
        <f>Table3072[[#This Row],[researchPower]]/2</f>
        <v>45</v>
      </c>
      <c r="AD176" s="142">
        <f>IF(Table3072[[#This Row],[researchPower]] &lt;100, Table3072[[#This Row],[researchPower]]*2,Table3072[[#This Row],[researchPower]])</f>
        <v>180</v>
      </c>
      <c r="AG176" s="95" t="s">
        <v>1104</v>
      </c>
      <c r="AH176" s="142">
        <f>Table3072[[#This Row],[researchPoints]]/Table3072[[#This Row],[researchPower]]</f>
        <v>20</v>
      </c>
    </row>
    <row r="177" spans="1:34" x14ac:dyDescent="0.35">
      <c r="A177" s="141">
        <v>176</v>
      </c>
      <c r="B177" s="39" t="s">
        <v>6611</v>
      </c>
      <c r="C177" s="141" t="s">
        <v>947</v>
      </c>
      <c r="D177" s="252" t="s">
        <v>6611</v>
      </c>
      <c r="E177" s="141"/>
      <c r="F177" s="141"/>
      <c r="G177" s="141"/>
      <c r="H177" s="252" t="s">
        <v>6605</v>
      </c>
      <c r="I177" s="141"/>
      <c r="J177" s="141"/>
      <c r="K177" s="141"/>
      <c r="L177" s="252" t="s">
        <v>7175</v>
      </c>
      <c r="M177" s="141">
        <v>1800</v>
      </c>
      <c r="N177" s="141">
        <v>90</v>
      </c>
      <c r="O177" s="252" t="s">
        <v>6608</v>
      </c>
      <c r="P177" s="141"/>
      <c r="Q177" s="141"/>
      <c r="R177" s="141"/>
      <c r="S177" s="141"/>
      <c r="T177" s="141"/>
      <c r="U177" s="141"/>
      <c r="V177" s="146"/>
      <c r="W177" s="252" t="s">
        <v>6608</v>
      </c>
      <c r="X177" s="141"/>
      <c r="Y177" s="141"/>
      <c r="AB177" s="142">
        <f>Table3072[[#This Row],[researchPower]]/2</f>
        <v>45</v>
      </c>
      <c r="AD177" s="142">
        <f>IF(Table3072[[#This Row],[researchPower]] &lt;100, Table3072[[#This Row],[researchPower]]*2,Table3072[[#This Row],[researchPower]])</f>
        <v>180</v>
      </c>
      <c r="AG177" s="95" t="s">
        <v>6611</v>
      </c>
      <c r="AH177" s="142">
        <f>Table3072[[#This Row],[researchPoints]]/Table3072[[#This Row],[researchPower]]</f>
        <v>20</v>
      </c>
    </row>
    <row r="178" spans="1:34" x14ac:dyDescent="0.35">
      <c r="A178" s="141">
        <v>177</v>
      </c>
      <c r="B178" s="39" t="s">
        <v>1107</v>
      </c>
      <c r="C178" s="141" t="s">
        <v>947</v>
      </c>
      <c r="D178" s="141" t="s">
        <v>1107</v>
      </c>
      <c r="E178" s="141"/>
      <c r="F178" s="141"/>
      <c r="G178" s="141" t="s">
        <v>1108</v>
      </c>
      <c r="H178" s="141" t="s">
        <v>1109</v>
      </c>
      <c r="I178" s="141"/>
      <c r="J178" s="141"/>
      <c r="K178" s="141"/>
      <c r="L178" s="141" t="s">
        <v>2790</v>
      </c>
      <c r="M178" s="141">
        <v>8400</v>
      </c>
      <c r="N178" s="141">
        <v>420</v>
      </c>
      <c r="O178" s="141" t="s">
        <v>312</v>
      </c>
      <c r="P178" s="141"/>
      <c r="Q178" s="141"/>
      <c r="R178" s="141"/>
      <c r="S178" s="141"/>
      <c r="T178" s="141"/>
      <c r="U178" s="141"/>
      <c r="V178" s="146"/>
      <c r="W178" s="141" t="s">
        <v>312</v>
      </c>
      <c r="X178" s="141"/>
      <c r="Y178" s="141"/>
      <c r="AB178" s="142">
        <f>Table3072[[#This Row],[researchPower]]/2</f>
        <v>210</v>
      </c>
      <c r="AD178" s="142">
        <f>IF(Table3072[[#This Row],[researchPower]] &lt;100, Table3072[[#This Row],[researchPower]]*2,Table3072[[#This Row],[researchPower]])</f>
        <v>420</v>
      </c>
      <c r="AG178" s="95" t="s">
        <v>1107</v>
      </c>
      <c r="AH178" s="142">
        <f>Table3072[[#This Row],[researchPoints]]/Table3072[[#This Row],[researchPower]]</f>
        <v>20</v>
      </c>
    </row>
    <row r="179" spans="1:34" x14ac:dyDescent="0.35">
      <c r="A179" s="141">
        <v>178</v>
      </c>
      <c r="B179" s="39" t="s">
        <v>1112</v>
      </c>
      <c r="C179" s="141" t="s">
        <v>947</v>
      </c>
      <c r="D179" s="141" t="s">
        <v>1112</v>
      </c>
      <c r="E179" s="141"/>
      <c r="F179" s="141"/>
      <c r="G179" s="141" t="s">
        <v>1113</v>
      </c>
      <c r="H179" s="141" t="s">
        <v>1114</v>
      </c>
      <c r="I179" s="141"/>
      <c r="J179" s="141"/>
      <c r="K179" s="141"/>
      <c r="L179" s="252" t="s">
        <v>7177</v>
      </c>
      <c r="M179" s="141">
        <v>14000</v>
      </c>
      <c r="N179" s="141">
        <v>700</v>
      </c>
      <c r="O179" s="141" t="s">
        <v>316</v>
      </c>
      <c r="P179" s="141"/>
      <c r="Q179" s="141"/>
      <c r="R179" s="141"/>
      <c r="S179" s="141"/>
      <c r="T179" s="141"/>
      <c r="U179" s="141"/>
      <c r="V179" s="146"/>
      <c r="W179" s="141" t="s">
        <v>316</v>
      </c>
      <c r="X179" s="141"/>
      <c r="Y179" s="141"/>
      <c r="AB179" s="142">
        <f>Table3072[[#This Row],[researchPower]]/2</f>
        <v>350</v>
      </c>
      <c r="AD179" s="142">
        <f>IF(Table3072[[#This Row],[researchPower]] &lt;100, Table3072[[#This Row],[researchPower]]*2,Table3072[[#This Row],[researchPower]])</f>
        <v>700</v>
      </c>
      <c r="AG179" s="95" t="s">
        <v>1112</v>
      </c>
      <c r="AH179" s="142">
        <f>Table3072[[#This Row],[researchPoints]]/Table3072[[#This Row],[researchPower]]</f>
        <v>20</v>
      </c>
    </row>
    <row r="180" spans="1:34" x14ac:dyDescent="0.35">
      <c r="A180" s="141">
        <v>179</v>
      </c>
      <c r="B180" s="39" t="s">
        <v>1116</v>
      </c>
      <c r="C180" s="141" t="s">
        <v>947</v>
      </c>
      <c r="D180" s="141" t="s">
        <v>1116</v>
      </c>
      <c r="E180" s="141"/>
      <c r="F180" s="141"/>
      <c r="G180" s="141" t="s">
        <v>1117</v>
      </c>
      <c r="H180" s="252" t="s">
        <v>7086</v>
      </c>
      <c r="I180" s="141"/>
      <c r="J180" s="141"/>
      <c r="K180" s="141"/>
      <c r="L180" s="252" t="s">
        <v>3319</v>
      </c>
      <c r="M180" s="141">
        <v>12000</v>
      </c>
      <c r="N180" s="141">
        <v>600</v>
      </c>
      <c r="O180" s="141" t="s">
        <v>317</v>
      </c>
      <c r="P180" s="141"/>
      <c r="Q180" s="141"/>
      <c r="R180" s="141"/>
      <c r="S180" s="141"/>
      <c r="T180" s="141"/>
      <c r="U180" s="141"/>
      <c r="V180" s="146"/>
      <c r="W180" s="141" t="s">
        <v>317</v>
      </c>
      <c r="X180" s="141"/>
      <c r="Y180" s="141"/>
      <c r="AB180" s="142">
        <f>Table3072[[#This Row],[researchPower]]/2</f>
        <v>300</v>
      </c>
      <c r="AD180" s="142">
        <f>IF(Table3072[[#This Row],[researchPower]] &lt;100, Table3072[[#This Row],[researchPower]]*2,Table3072[[#This Row],[researchPower]])</f>
        <v>600</v>
      </c>
      <c r="AG180" s="95" t="s">
        <v>1116</v>
      </c>
      <c r="AH180" s="142">
        <f>Table3072[[#This Row],[researchPoints]]/Table3072[[#This Row],[researchPower]]</f>
        <v>20</v>
      </c>
    </row>
    <row r="181" spans="1:34" x14ac:dyDescent="0.35">
      <c r="A181" s="141">
        <v>180</v>
      </c>
      <c r="B181" s="39" t="s">
        <v>1121</v>
      </c>
      <c r="C181" s="141" t="s">
        <v>947</v>
      </c>
      <c r="D181" s="141" t="s">
        <v>1121</v>
      </c>
      <c r="E181" s="141"/>
      <c r="F181" s="141"/>
      <c r="G181" s="141" t="s">
        <v>1122</v>
      </c>
      <c r="H181" s="141" t="s">
        <v>1123</v>
      </c>
      <c r="I181" s="141"/>
      <c r="J181" s="141"/>
      <c r="K181" s="141"/>
      <c r="L181" s="141" t="s">
        <v>990</v>
      </c>
      <c r="M181" s="141">
        <v>600</v>
      </c>
      <c r="N181" s="141">
        <v>60</v>
      </c>
      <c r="O181" s="141" t="s">
        <v>196</v>
      </c>
      <c r="P181" s="141"/>
      <c r="Q181" s="141"/>
      <c r="R181" s="141"/>
      <c r="S181" s="141"/>
      <c r="T181" s="141"/>
      <c r="U181" s="141"/>
      <c r="V181" s="146"/>
      <c r="W181" s="141" t="s">
        <v>196</v>
      </c>
      <c r="X181" s="141"/>
      <c r="Y181" s="141"/>
      <c r="AB181" s="142">
        <f>Table3072[[#This Row],[researchPower]]/2</f>
        <v>30</v>
      </c>
      <c r="AD181" s="142">
        <f>IF(Table3072[[#This Row],[researchPower]] &lt;100, Table3072[[#This Row],[researchPower]]*2,Table3072[[#This Row],[researchPower]])</f>
        <v>120</v>
      </c>
      <c r="AG181" s="95" t="s">
        <v>1121</v>
      </c>
      <c r="AH181" s="142">
        <f>Table3072[[#This Row],[researchPoints]]/Table3072[[#This Row],[researchPower]]</f>
        <v>10</v>
      </c>
    </row>
    <row r="182" spans="1:34" x14ac:dyDescent="0.35">
      <c r="A182" s="141">
        <v>181</v>
      </c>
      <c r="B182" s="39" t="s">
        <v>1124</v>
      </c>
      <c r="C182" s="384" t="s">
        <v>947</v>
      </c>
      <c r="D182" s="141" t="s">
        <v>1124</v>
      </c>
      <c r="E182" s="145"/>
      <c r="F182" s="141">
        <v>1</v>
      </c>
      <c r="G182" s="141" t="s">
        <v>1125</v>
      </c>
      <c r="H182" s="141" t="s">
        <v>1126</v>
      </c>
      <c r="I182" s="141"/>
      <c r="J182" s="141"/>
      <c r="K182" s="141"/>
      <c r="L182" s="141" t="s">
        <v>1127</v>
      </c>
      <c r="M182" s="141">
        <v>850</v>
      </c>
      <c r="N182" s="141">
        <v>85</v>
      </c>
      <c r="O182" s="141" t="s">
        <v>244</v>
      </c>
      <c r="P182" s="141"/>
      <c r="Q182" s="141"/>
      <c r="R182" s="141"/>
      <c r="S182" s="141"/>
      <c r="T182" s="141"/>
      <c r="U182" s="141"/>
      <c r="V182" s="146"/>
      <c r="W182" s="145"/>
      <c r="X182" s="141"/>
      <c r="Y182" s="141"/>
      <c r="AB182" s="142">
        <f>Table3072[[#This Row],[researchPower]]/2</f>
        <v>42.5</v>
      </c>
      <c r="AD182" s="142">
        <f>IF(Table3072[[#This Row],[researchPower]] &lt;100, Table3072[[#This Row],[researchPower]]*2,Table3072[[#This Row],[researchPower]])</f>
        <v>170</v>
      </c>
      <c r="AG182" s="95" t="s">
        <v>1124</v>
      </c>
      <c r="AH182" s="142">
        <f>Table3072[[#This Row],[researchPoints]]/Table3072[[#This Row],[researchPower]]</f>
        <v>10</v>
      </c>
    </row>
    <row r="183" spans="1:34" x14ac:dyDescent="0.35">
      <c r="A183" s="141">
        <v>182</v>
      </c>
      <c r="B183" s="39"/>
      <c r="C183" s="141"/>
      <c r="D183" s="141"/>
      <c r="E183" s="141"/>
      <c r="F183" s="141"/>
      <c r="G183" s="141"/>
      <c r="H183" s="141"/>
      <c r="I183" s="141"/>
      <c r="J183" s="141"/>
      <c r="K183" s="141"/>
      <c r="L183" s="141"/>
      <c r="M183" s="141"/>
      <c r="N183" s="141"/>
      <c r="O183" s="252" t="s">
        <v>6340</v>
      </c>
      <c r="P183" s="141"/>
      <c r="Q183" s="141"/>
      <c r="R183" s="141"/>
      <c r="S183" s="141"/>
      <c r="T183" s="141"/>
      <c r="U183" s="141"/>
      <c r="V183" s="146"/>
      <c r="W183" s="144"/>
      <c r="X183" s="141"/>
      <c r="Y183" s="141"/>
      <c r="AB183" s="142">
        <f>Table3072[[#This Row],[researchPower]]/2</f>
        <v>0</v>
      </c>
      <c r="AD183" s="142">
        <f>IF(Table3072[[#This Row],[researchPower]] &lt;100, Table3072[[#This Row],[researchPower]]*2,Table3072[[#This Row],[researchPower]])</f>
        <v>0</v>
      </c>
      <c r="AG183" s="95"/>
      <c r="AH183" s="142" t="e">
        <f>Table3072[[#This Row],[researchPoints]]/Table3072[[#This Row],[researchPower]]</f>
        <v>#DIV/0!</v>
      </c>
    </row>
    <row r="184" spans="1:34" x14ac:dyDescent="0.35">
      <c r="A184" s="141">
        <v>183</v>
      </c>
      <c r="B184" s="39"/>
      <c r="C184" s="141"/>
      <c r="D184" s="141"/>
      <c r="E184" s="141"/>
      <c r="F184" s="141"/>
      <c r="G184" s="141"/>
      <c r="H184" s="141"/>
      <c r="I184" s="141"/>
      <c r="J184" s="141"/>
      <c r="K184" s="141"/>
      <c r="L184" s="141"/>
      <c r="M184" s="141"/>
      <c r="N184" s="141"/>
      <c r="O184" s="141" t="s">
        <v>3446</v>
      </c>
      <c r="P184" s="141"/>
      <c r="Q184" s="141"/>
      <c r="R184" s="141"/>
      <c r="S184" s="141"/>
      <c r="T184" s="141"/>
      <c r="U184" s="141"/>
      <c r="V184" s="146"/>
      <c r="W184" s="141" t="s">
        <v>244</v>
      </c>
      <c r="X184" s="141"/>
      <c r="Y184" s="144"/>
      <c r="AB184" s="142">
        <f>Table3072[[#This Row],[researchPower]]/2</f>
        <v>0</v>
      </c>
      <c r="AD184" s="142">
        <f>IF(Table3072[[#This Row],[researchPower]] &lt;100, Table3072[[#This Row],[researchPower]]*2,Table3072[[#This Row],[researchPower]])</f>
        <v>0</v>
      </c>
      <c r="AG184" s="95"/>
      <c r="AH184" s="142" t="e">
        <f>Table3072[[#This Row],[researchPoints]]/Table3072[[#This Row],[researchPower]]</f>
        <v>#DIV/0!</v>
      </c>
    </row>
    <row r="185" spans="1:34" x14ac:dyDescent="0.35">
      <c r="A185" s="141">
        <v>184</v>
      </c>
      <c r="B185" s="39" t="s">
        <v>3904</v>
      </c>
      <c r="C185" s="141" t="s">
        <v>947</v>
      </c>
      <c r="D185" s="141" t="s">
        <v>3904</v>
      </c>
      <c r="E185" s="141"/>
      <c r="F185" s="141"/>
      <c r="G185" s="141" t="s">
        <v>4107</v>
      </c>
      <c r="H185" s="141" t="s">
        <v>3903</v>
      </c>
      <c r="I185" s="141"/>
      <c r="J185" s="252" t="s">
        <v>244</v>
      </c>
      <c r="K185" s="141"/>
      <c r="L185" s="141"/>
      <c r="M185" s="141"/>
      <c r="N185" s="141"/>
      <c r="O185" s="144"/>
      <c r="P185" s="141"/>
      <c r="Q185" s="141"/>
      <c r="R185" s="141"/>
      <c r="S185" s="141"/>
      <c r="T185" s="141"/>
      <c r="U185" s="141"/>
      <c r="V185" s="146"/>
      <c r="W185" s="144"/>
      <c r="X185" s="141"/>
      <c r="Y185" s="141"/>
      <c r="AB185" s="142">
        <f>Table3072[[#This Row],[researchPower]]/2</f>
        <v>0</v>
      </c>
      <c r="AD185" s="142">
        <f>IF(Table3072[[#This Row],[researchPower]] &lt;100, Table3072[[#This Row],[researchPower]]*2,Table3072[[#This Row],[researchPower]])</f>
        <v>0</v>
      </c>
      <c r="AG185" s="95" t="s">
        <v>3904</v>
      </c>
      <c r="AH185" s="142" t="e">
        <f>Table3072[[#This Row],[researchPoints]]/Table3072[[#This Row],[researchPower]]</f>
        <v>#DIV/0!</v>
      </c>
    </row>
    <row r="186" spans="1:34" x14ac:dyDescent="0.35">
      <c r="A186" s="141">
        <v>185</v>
      </c>
      <c r="B186" s="39"/>
      <c r="C186" s="141"/>
      <c r="D186" s="141"/>
      <c r="E186" s="145"/>
      <c r="F186" s="141"/>
      <c r="G186" s="141"/>
      <c r="H186" s="141"/>
      <c r="I186" s="141"/>
      <c r="J186" s="252" t="s">
        <v>6340</v>
      </c>
      <c r="K186" s="141"/>
      <c r="L186" s="141" t="s">
        <v>3905</v>
      </c>
      <c r="M186" s="141">
        <v>1500</v>
      </c>
      <c r="N186" s="141">
        <v>75</v>
      </c>
      <c r="O186" s="141" t="s">
        <v>246</v>
      </c>
      <c r="P186" s="141"/>
      <c r="Q186" s="141"/>
      <c r="R186" s="141"/>
      <c r="S186" s="141"/>
      <c r="T186" s="141"/>
      <c r="U186" s="141"/>
      <c r="V186" s="146"/>
      <c r="W186" s="141" t="s">
        <v>246</v>
      </c>
      <c r="X186" s="141"/>
      <c r="Y186" s="144"/>
      <c r="AB186" s="142">
        <f>Table3072[[#This Row],[researchPower]]/2</f>
        <v>37.5</v>
      </c>
      <c r="AD186" s="142">
        <f>IF(Table3072[[#This Row],[researchPower]] &lt;100, Table3072[[#This Row],[researchPower]]*2,Table3072[[#This Row],[researchPower]])</f>
        <v>150</v>
      </c>
      <c r="AG186" s="95"/>
      <c r="AH186" s="142">
        <f>Table3072[[#This Row],[researchPoints]]/Table3072[[#This Row],[researchPower]]</f>
        <v>20</v>
      </c>
    </row>
    <row r="187" spans="1:34" x14ac:dyDescent="0.35">
      <c r="A187" s="141">
        <v>186</v>
      </c>
      <c r="B187" s="39" t="s">
        <v>1128</v>
      </c>
      <c r="C187" s="141" t="s">
        <v>947</v>
      </c>
      <c r="D187" s="141" t="s">
        <v>1128</v>
      </c>
      <c r="E187" s="145"/>
      <c r="F187" s="141"/>
      <c r="G187" s="141"/>
      <c r="H187" s="252" t="s">
        <v>7173</v>
      </c>
      <c r="I187" s="141"/>
      <c r="J187" s="252" t="s">
        <v>6569</v>
      </c>
      <c r="K187" s="141"/>
      <c r="L187" s="252" t="s">
        <v>6556</v>
      </c>
      <c r="M187" s="141">
        <v>1500</v>
      </c>
      <c r="N187" s="141">
        <v>75</v>
      </c>
      <c r="O187" s="141" t="s">
        <v>250</v>
      </c>
      <c r="P187" s="141"/>
      <c r="Q187" s="141"/>
      <c r="R187" s="141"/>
      <c r="S187" s="141"/>
      <c r="T187" s="141"/>
      <c r="U187" s="141"/>
      <c r="V187" s="146"/>
      <c r="W187" s="141" t="s">
        <v>250</v>
      </c>
      <c r="X187" s="141"/>
      <c r="Y187" s="141"/>
      <c r="AB187" s="142">
        <f>Table3072[[#This Row],[researchPower]]/2</f>
        <v>37.5</v>
      </c>
      <c r="AD187" s="142">
        <f>IF(Table3072[[#This Row],[researchPower]] &lt;100, Table3072[[#This Row],[researchPower]]*2,Table3072[[#This Row],[researchPower]])</f>
        <v>150</v>
      </c>
      <c r="AG187" s="95" t="s">
        <v>1128</v>
      </c>
      <c r="AH187" s="142">
        <f>Table3072[[#This Row],[researchPoints]]/Table3072[[#This Row],[researchPower]]</f>
        <v>20</v>
      </c>
    </row>
    <row r="188" spans="1:34" x14ac:dyDescent="0.35">
      <c r="A188" s="141">
        <v>187</v>
      </c>
      <c r="B188" s="39" t="s">
        <v>6573</v>
      </c>
      <c r="C188" s="141" t="s">
        <v>947</v>
      </c>
      <c r="D188" s="252" t="s">
        <v>6573</v>
      </c>
      <c r="E188" s="145"/>
      <c r="F188" s="141"/>
      <c r="G188" s="141" t="s">
        <v>1129</v>
      </c>
      <c r="H188" s="252" t="s">
        <v>7119</v>
      </c>
      <c r="I188" s="141"/>
      <c r="J188" s="141"/>
      <c r="K188" s="141"/>
      <c r="L188" s="252" t="s">
        <v>2791</v>
      </c>
      <c r="M188" s="141">
        <v>1500</v>
      </c>
      <c r="N188" s="141">
        <v>75</v>
      </c>
      <c r="O188" s="252" t="s">
        <v>6569</v>
      </c>
      <c r="P188" s="141"/>
      <c r="Q188" s="141"/>
      <c r="R188" s="141"/>
      <c r="S188" s="141"/>
      <c r="T188" s="141"/>
      <c r="U188" s="141"/>
      <c r="V188" s="146"/>
      <c r="W188" s="252" t="s">
        <v>6569</v>
      </c>
      <c r="X188" s="141"/>
      <c r="Y188" s="141"/>
      <c r="AB188" s="142">
        <f>Table3072[[#This Row],[researchPower]]/2</f>
        <v>37.5</v>
      </c>
      <c r="AD188" s="142">
        <f>IF(Table3072[[#This Row],[researchPower]] &lt;100, Table3072[[#This Row],[researchPower]]*2,Table3072[[#This Row],[researchPower]])</f>
        <v>150</v>
      </c>
      <c r="AG188" s="95" t="s">
        <v>6573</v>
      </c>
      <c r="AH188" s="142">
        <f>Table3072[[#This Row],[researchPoints]]/Table3072[[#This Row],[researchPower]]</f>
        <v>20</v>
      </c>
    </row>
    <row r="189" spans="1:34" x14ac:dyDescent="0.35">
      <c r="A189" s="141">
        <v>188</v>
      </c>
      <c r="B189" s="39" t="s">
        <v>6696</v>
      </c>
      <c r="C189" s="141" t="s">
        <v>947</v>
      </c>
      <c r="D189" s="252" t="s">
        <v>6696</v>
      </c>
      <c r="E189" s="141"/>
      <c r="F189" s="141"/>
      <c r="G189" s="141"/>
      <c r="H189" s="252" t="s">
        <v>10906</v>
      </c>
      <c r="I189" s="141"/>
      <c r="J189" s="141"/>
      <c r="K189" s="141"/>
      <c r="L189" s="252" t="s">
        <v>6698</v>
      </c>
      <c r="M189" s="141">
        <v>1500</v>
      </c>
      <c r="N189" s="141">
        <v>75</v>
      </c>
      <c r="O189" s="252" t="s">
        <v>6595</v>
      </c>
      <c r="P189" s="141"/>
      <c r="Q189" s="141"/>
      <c r="R189" s="141"/>
      <c r="S189" s="141"/>
      <c r="T189" s="141"/>
      <c r="U189" s="141"/>
      <c r="V189" s="146"/>
      <c r="W189" s="252" t="s">
        <v>6595</v>
      </c>
      <c r="X189" s="141"/>
      <c r="Y189" s="141"/>
      <c r="AB189" s="142">
        <f>Table3072[[#This Row],[researchPower]]/2</f>
        <v>37.5</v>
      </c>
      <c r="AD189" s="142">
        <f>IF(Table3072[[#This Row],[researchPower]] &lt;100, Table3072[[#This Row],[researchPower]]*2,Table3072[[#This Row],[researchPower]])</f>
        <v>150</v>
      </c>
      <c r="AG189" s="95" t="s">
        <v>6696</v>
      </c>
      <c r="AH189" s="142">
        <f>Table3072[[#This Row],[researchPoints]]/Table3072[[#This Row],[researchPower]]</f>
        <v>20</v>
      </c>
    </row>
    <row r="190" spans="1:34" x14ac:dyDescent="0.35">
      <c r="A190" s="141">
        <v>189</v>
      </c>
      <c r="B190" s="39" t="s">
        <v>6697</v>
      </c>
      <c r="C190" s="141" t="s">
        <v>947</v>
      </c>
      <c r="D190" s="252" t="s">
        <v>6697</v>
      </c>
      <c r="E190" s="141"/>
      <c r="F190" s="141"/>
      <c r="G190" s="141"/>
      <c r="H190" s="252" t="s">
        <v>6598</v>
      </c>
      <c r="I190" s="141"/>
      <c r="J190" s="141"/>
      <c r="K190" s="141"/>
      <c r="L190" s="252" t="s">
        <v>6699</v>
      </c>
      <c r="M190" s="141">
        <v>1500</v>
      </c>
      <c r="N190" s="141">
        <v>75</v>
      </c>
      <c r="O190" s="252" t="s">
        <v>6597</v>
      </c>
      <c r="P190" s="141"/>
      <c r="Q190" s="141"/>
      <c r="R190" s="141"/>
      <c r="S190" s="141"/>
      <c r="T190" s="141"/>
      <c r="U190" s="141"/>
      <c r="V190" s="146"/>
      <c r="W190" s="252" t="s">
        <v>6597</v>
      </c>
      <c r="X190" s="141"/>
      <c r="Y190" s="141"/>
      <c r="AB190" s="142">
        <f>Table3072[[#This Row],[researchPower]]/2</f>
        <v>37.5</v>
      </c>
      <c r="AD190" s="142">
        <f>IF(Table3072[[#This Row],[researchPower]] &lt;100, Table3072[[#This Row],[researchPower]]*2,Table3072[[#This Row],[researchPower]])</f>
        <v>150</v>
      </c>
      <c r="AG190" s="95" t="s">
        <v>6697</v>
      </c>
      <c r="AH190" s="142">
        <f>Table3072[[#This Row],[researchPoints]]/Table3072[[#This Row],[researchPower]]</f>
        <v>20</v>
      </c>
    </row>
    <row r="191" spans="1:34" x14ac:dyDescent="0.35">
      <c r="A191" s="141">
        <v>190</v>
      </c>
      <c r="B191" s="39" t="s">
        <v>1132</v>
      </c>
      <c r="C191" s="141" t="s">
        <v>947</v>
      </c>
      <c r="D191" s="141" t="s">
        <v>1132</v>
      </c>
      <c r="E191" s="141"/>
      <c r="F191" s="141"/>
      <c r="G191" s="141"/>
      <c r="H191" s="141" t="s">
        <v>1134</v>
      </c>
      <c r="I191" s="141"/>
      <c r="J191" s="141" t="s">
        <v>305</v>
      </c>
      <c r="K191" s="141"/>
      <c r="L191" s="252" t="s">
        <v>6477</v>
      </c>
      <c r="M191" s="141">
        <v>4800</v>
      </c>
      <c r="N191" s="141">
        <v>240</v>
      </c>
      <c r="O191" s="141" t="s">
        <v>289</v>
      </c>
      <c r="P191" s="141"/>
      <c r="Q191" s="141"/>
      <c r="R191" s="141"/>
      <c r="S191" s="141"/>
      <c r="T191" s="141"/>
      <c r="U191" s="141"/>
      <c r="V191" s="146"/>
      <c r="W191" s="141" t="s">
        <v>289</v>
      </c>
      <c r="X191" s="141"/>
      <c r="Y191" s="141"/>
      <c r="AB191" s="142">
        <f>Table3072[[#This Row],[researchPower]]/2</f>
        <v>120</v>
      </c>
      <c r="AD191" s="142">
        <f>IF(Table3072[[#This Row],[researchPower]] &lt;100, Table3072[[#This Row],[researchPower]]*2,Table3072[[#This Row],[researchPower]])</f>
        <v>240</v>
      </c>
      <c r="AG191" s="95" t="s">
        <v>1132</v>
      </c>
      <c r="AH191" s="142">
        <f>Table3072[[#This Row],[researchPoints]]/Table3072[[#This Row],[researchPower]]</f>
        <v>20</v>
      </c>
    </row>
    <row r="192" spans="1:34" x14ac:dyDescent="0.35">
      <c r="A192" s="141">
        <v>191</v>
      </c>
      <c r="B192" s="39" t="s">
        <v>1173</v>
      </c>
      <c r="C192" s="141" t="s">
        <v>947</v>
      </c>
      <c r="D192" s="141" t="s">
        <v>1173</v>
      </c>
      <c r="E192" s="145"/>
      <c r="F192" s="141"/>
      <c r="G192" s="141"/>
      <c r="H192" s="141" t="s">
        <v>1175</v>
      </c>
      <c r="I192" s="141"/>
      <c r="J192" s="141"/>
      <c r="K192" s="141"/>
      <c r="L192" s="252" t="s">
        <v>6564</v>
      </c>
      <c r="M192" s="141">
        <v>1200</v>
      </c>
      <c r="N192" s="141">
        <v>120</v>
      </c>
      <c r="O192" s="141" t="s">
        <v>305</v>
      </c>
      <c r="P192" s="141"/>
      <c r="Q192" s="141"/>
      <c r="R192" s="141"/>
      <c r="S192" s="141"/>
      <c r="T192" s="141"/>
      <c r="U192" s="141"/>
      <c r="V192" s="146"/>
      <c r="W192" s="141" t="s">
        <v>305</v>
      </c>
      <c r="X192" s="141"/>
      <c r="Y192" s="141"/>
      <c r="AB192" s="142">
        <f>Table3072[[#This Row],[researchPower]]/2</f>
        <v>60</v>
      </c>
      <c r="AD192" s="142">
        <f>IF(Table3072[[#This Row],[researchPower]] &lt;100, Table3072[[#This Row],[researchPower]]*2,Table3072[[#This Row],[researchPower]])</f>
        <v>120</v>
      </c>
      <c r="AG192" s="95" t="s">
        <v>1173</v>
      </c>
      <c r="AH192" s="142">
        <f>Table3072[[#This Row],[researchPoints]]/Table3072[[#This Row],[researchPower]]</f>
        <v>10</v>
      </c>
    </row>
    <row r="193" spans="1:34" x14ac:dyDescent="0.35">
      <c r="A193" s="141">
        <v>192</v>
      </c>
      <c r="B193" s="39" t="s">
        <v>1177</v>
      </c>
      <c r="C193" s="141" t="s">
        <v>947</v>
      </c>
      <c r="D193" s="141" t="s">
        <v>1177</v>
      </c>
      <c r="E193" s="141"/>
      <c r="F193" s="141"/>
      <c r="G193" s="141"/>
      <c r="H193" s="141" t="s">
        <v>1179</v>
      </c>
      <c r="I193" s="141"/>
      <c r="J193" s="141"/>
      <c r="K193" s="141"/>
      <c r="L193" s="141" t="s">
        <v>2787</v>
      </c>
      <c r="M193" s="141">
        <v>1500</v>
      </c>
      <c r="N193" s="141">
        <v>75</v>
      </c>
      <c r="O193" s="141" t="s">
        <v>306</v>
      </c>
      <c r="P193" s="141"/>
      <c r="Q193" s="141"/>
      <c r="R193" s="141"/>
      <c r="S193" s="141"/>
      <c r="T193" s="141"/>
      <c r="U193" s="141"/>
      <c r="V193" s="146"/>
      <c r="W193" s="141" t="s">
        <v>306</v>
      </c>
      <c r="X193" s="141"/>
      <c r="Y193" s="141"/>
      <c r="AB193" s="142">
        <f>Table3072[[#This Row],[researchPower]]/2</f>
        <v>37.5</v>
      </c>
      <c r="AD193" s="142">
        <f>IF(Table3072[[#This Row],[researchPower]] &lt;100, Table3072[[#This Row],[researchPower]]*2,Table3072[[#This Row],[researchPower]])</f>
        <v>150</v>
      </c>
      <c r="AG193" s="95" t="s">
        <v>1177</v>
      </c>
      <c r="AH193" s="142">
        <f>Table3072[[#This Row],[researchPoints]]/Table3072[[#This Row],[researchPower]]</f>
        <v>20</v>
      </c>
    </row>
    <row r="194" spans="1:34" x14ac:dyDescent="0.35">
      <c r="A194" s="141">
        <v>193</v>
      </c>
      <c r="B194" s="39" t="s">
        <v>1180</v>
      </c>
      <c r="C194" s="141" t="s">
        <v>947</v>
      </c>
      <c r="D194" s="141" t="s">
        <v>1180</v>
      </c>
      <c r="E194" s="141"/>
      <c r="F194" s="141"/>
      <c r="G194" s="141"/>
      <c r="H194" s="141" t="s">
        <v>1182</v>
      </c>
      <c r="I194" s="141"/>
      <c r="J194" s="141" t="s">
        <v>306</v>
      </c>
      <c r="K194" s="141"/>
      <c r="L194" s="252" t="s">
        <v>11559</v>
      </c>
      <c r="M194" s="141">
        <v>1800</v>
      </c>
      <c r="N194" s="141">
        <v>90</v>
      </c>
      <c r="O194" s="141" t="s">
        <v>307</v>
      </c>
      <c r="P194" s="141"/>
      <c r="Q194" s="141"/>
      <c r="R194" s="141"/>
      <c r="S194" s="141"/>
      <c r="T194" s="141"/>
      <c r="U194" s="141"/>
      <c r="V194" s="146"/>
      <c r="W194" s="141" t="s">
        <v>307</v>
      </c>
      <c r="X194" s="141"/>
      <c r="Y194" s="141"/>
      <c r="AB194" s="142">
        <f>Table3072[[#This Row],[researchPower]]/2</f>
        <v>45</v>
      </c>
      <c r="AD194" s="142">
        <f>IF(Table3072[[#This Row],[researchPower]] &lt;100, Table3072[[#This Row],[researchPower]]*2,Table3072[[#This Row],[researchPower]])</f>
        <v>180</v>
      </c>
      <c r="AG194" s="95" t="s">
        <v>1180</v>
      </c>
      <c r="AH194" s="142">
        <f>Table3072[[#This Row],[researchPoints]]/Table3072[[#This Row],[researchPower]]</f>
        <v>20</v>
      </c>
    </row>
    <row r="195" spans="1:34" x14ac:dyDescent="0.35">
      <c r="A195" s="141">
        <v>194</v>
      </c>
      <c r="B195" s="39" t="s">
        <v>1183</v>
      </c>
      <c r="C195" s="141" t="s">
        <v>947</v>
      </c>
      <c r="D195" s="141" t="s">
        <v>1183</v>
      </c>
      <c r="E195" s="141"/>
      <c r="F195" s="141"/>
      <c r="G195" s="141"/>
      <c r="H195" s="141" t="s">
        <v>1185</v>
      </c>
      <c r="I195" s="141"/>
      <c r="J195" s="141"/>
      <c r="K195" s="141"/>
      <c r="L195" s="252" t="s">
        <v>11557</v>
      </c>
      <c r="M195" s="141">
        <v>2400</v>
      </c>
      <c r="N195" s="141">
        <v>120</v>
      </c>
      <c r="O195" s="141" t="s">
        <v>308</v>
      </c>
      <c r="P195" s="141"/>
      <c r="Q195" s="141"/>
      <c r="R195" s="141"/>
      <c r="S195" s="141"/>
      <c r="T195" s="141"/>
      <c r="U195" s="141"/>
      <c r="V195" s="146"/>
      <c r="W195" s="141" t="s">
        <v>308</v>
      </c>
      <c r="X195" s="141"/>
      <c r="Y195" s="141"/>
      <c r="AB195" s="142">
        <f>Table3072[[#This Row],[researchPower]]/2</f>
        <v>60</v>
      </c>
      <c r="AD195" s="142">
        <f>IF(Table3072[[#This Row],[researchPower]] &lt;100, Table3072[[#This Row],[researchPower]]*2,Table3072[[#This Row],[researchPower]])</f>
        <v>120</v>
      </c>
      <c r="AG195" s="95" t="s">
        <v>1183</v>
      </c>
      <c r="AH195" s="142">
        <f>Table3072[[#This Row],[researchPoints]]/Table3072[[#This Row],[researchPower]]</f>
        <v>20</v>
      </c>
    </row>
    <row r="196" spans="1:34" x14ac:dyDescent="0.35">
      <c r="A196" s="141">
        <v>195</v>
      </c>
      <c r="B196" s="39" t="s">
        <v>1187</v>
      </c>
      <c r="C196" s="141" t="s">
        <v>947</v>
      </c>
      <c r="D196" s="141" t="s">
        <v>1187</v>
      </c>
      <c r="E196" s="141"/>
      <c r="F196" s="141"/>
      <c r="G196" s="141"/>
      <c r="H196" s="141" t="s">
        <v>1189</v>
      </c>
      <c r="I196" s="141"/>
      <c r="J196" s="141"/>
      <c r="K196" s="141"/>
      <c r="L196" s="141" t="s">
        <v>2798</v>
      </c>
      <c r="M196" s="141">
        <v>1500</v>
      </c>
      <c r="N196" s="141">
        <v>75</v>
      </c>
      <c r="O196" s="141" t="s">
        <v>310</v>
      </c>
      <c r="P196" s="141"/>
      <c r="Q196" s="141"/>
      <c r="R196" s="141"/>
      <c r="S196" s="141"/>
      <c r="T196" s="141"/>
      <c r="U196" s="141"/>
      <c r="V196" s="146"/>
      <c r="W196" s="141" t="s">
        <v>310</v>
      </c>
      <c r="X196" s="141" t="s">
        <v>1190</v>
      </c>
      <c r="Y196" s="141"/>
      <c r="AB196" s="142">
        <f>Table3072[[#This Row],[researchPower]]/2</f>
        <v>37.5</v>
      </c>
      <c r="AD196" s="142">
        <f>IF(Table3072[[#This Row],[researchPower]] &lt;100, Table3072[[#This Row],[researchPower]]*2,Table3072[[#This Row],[researchPower]])</f>
        <v>150</v>
      </c>
      <c r="AG196" s="95" t="s">
        <v>1187</v>
      </c>
      <c r="AH196" s="142">
        <f>Table3072[[#This Row],[researchPoints]]/Table3072[[#This Row],[researchPower]]</f>
        <v>20</v>
      </c>
    </row>
    <row r="197" spans="1:34" x14ac:dyDescent="0.35">
      <c r="A197" s="141">
        <v>196</v>
      </c>
      <c r="B197" s="39" t="s">
        <v>1138</v>
      </c>
      <c r="C197" s="141" t="s">
        <v>947</v>
      </c>
      <c r="D197" s="141" t="s">
        <v>1138</v>
      </c>
      <c r="E197" s="141"/>
      <c r="F197" s="141"/>
      <c r="G197" s="141"/>
      <c r="H197" s="141" t="s">
        <v>1140</v>
      </c>
      <c r="I197" s="141"/>
      <c r="J197" s="252" t="s">
        <v>296</v>
      </c>
      <c r="K197" s="141"/>
      <c r="L197" s="252" t="s">
        <v>6445</v>
      </c>
      <c r="M197" s="141">
        <v>4800</v>
      </c>
      <c r="N197" s="141">
        <v>240</v>
      </c>
      <c r="O197" s="278" t="s">
        <v>292</v>
      </c>
      <c r="P197" s="141"/>
      <c r="Q197" s="141"/>
      <c r="R197" s="141"/>
      <c r="S197" s="141"/>
      <c r="T197" s="141"/>
      <c r="U197" s="141"/>
      <c r="V197" s="146"/>
      <c r="W197" s="141" t="s">
        <v>292</v>
      </c>
      <c r="X197" s="141"/>
      <c r="Y197" s="141"/>
      <c r="AB197" s="142">
        <f>Table3072[[#This Row],[researchPower]]/2</f>
        <v>120</v>
      </c>
      <c r="AD197" s="142">
        <f>IF(Table3072[[#This Row],[researchPower]] &lt;100, Table3072[[#This Row],[researchPower]]*2,Table3072[[#This Row],[researchPower]])</f>
        <v>240</v>
      </c>
      <c r="AG197" s="95" t="s">
        <v>1138</v>
      </c>
      <c r="AH197" s="142">
        <f>Table3072[[#This Row],[researchPoints]]/Table3072[[#This Row],[researchPower]]</f>
        <v>20</v>
      </c>
    </row>
    <row r="198" spans="1:34" x14ac:dyDescent="0.35">
      <c r="A198" s="141">
        <v>197</v>
      </c>
      <c r="B198" s="39" t="s">
        <v>1141</v>
      </c>
      <c r="C198" s="141" t="s">
        <v>947</v>
      </c>
      <c r="D198" s="141" t="s">
        <v>1141</v>
      </c>
      <c r="E198" s="141"/>
      <c r="F198" s="141"/>
      <c r="G198" s="141"/>
      <c r="H198" s="141" t="s">
        <v>1143</v>
      </c>
      <c r="I198" s="141"/>
      <c r="J198" s="141"/>
      <c r="K198" s="141"/>
      <c r="L198" s="252" t="s">
        <v>11560</v>
      </c>
      <c r="M198" s="141">
        <v>14400</v>
      </c>
      <c r="N198" s="141">
        <v>720</v>
      </c>
      <c r="O198" s="141" t="s">
        <v>293</v>
      </c>
      <c r="P198" s="141"/>
      <c r="Q198" s="145"/>
      <c r="R198" s="145"/>
      <c r="S198" s="145"/>
      <c r="T198" s="141"/>
      <c r="U198" s="141"/>
      <c r="V198" s="146"/>
      <c r="W198" s="141" t="s">
        <v>293</v>
      </c>
      <c r="X198" s="141"/>
      <c r="Y198" s="141"/>
      <c r="AB198" s="142">
        <f>Table3072[[#This Row],[researchPower]]/2</f>
        <v>360</v>
      </c>
      <c r="AD198" s="142">
        <f>IF(Table3072[[#This Row],[researchPower]] &lt;100, Table3072[[#This Row],[researchPower]]*2,Table3072[[#This Row],[researchPower]])</f>
        <v>720</v>
      </c>
      <c r="AG198" s="95" t="s">
        <v>1141</v>
      </c>
      <c r="AH198" s="142">
        <f>Table3072[[#This Row],[researchPoints]]/Table3072[[#This Row],[researchPower]]</f>
        <v>20</v>
      </c>
    </row>
    <row r="199" spans="1:34" x14ac:dyDescent="0.35">
      <c r="A199" s="141">
        <v>198</v>
      </c>
      <c r="B199" s="39" t="s">
        <v>1144</v>
      </c>
      <c r="C199" s="141" t="s">
        <v>947</v>
      </c>
      <c r="D199" s="141" t="s">
        <v>1144</v>
      </c>
      <c r="E199" s="141"/>
      <c r="F199" s="141"/>
      <c r="G199" s="141"/>
      <c r="H199" s="141" t="s">
        <v>1146</v>
      </c>
      <c r="I199" s="141"/>
      <c r="J199" s="141" t="s">
        <v>306</v>
      </c>
      <c r="K199" s="141"/>
      <c r="L199" s="252" t="s">
        <v>11561</v>
      </c>
      <c r="M199" s="141">
        <v>4800</v>
      </c>
      <c r="N199" s="141">
        <v>240</v>
      </c>
      <c r="O199" s="141" t="s">
        <v>295</v>
      </c>
      <c r="P199" s="141"/>
      <c r="Q199" s="141"/>
      <c r="R199" s="141"/>
      <c r="S199" s="141"/>
      <c r="T199" s="141"/>
      <c r="U199" s="141"/>
      <c r="V199" s="146"/>
      <c r="W199" s="141" t="s">
        <v>295</v>
      </c>
      <c r="X199" s="141"/>
      <c r="Y199" s="141"/>
      <c r="AB199" s="142">
        <f>Table3072[[#This Row],[researchPower]]/2</f>
        <v>120</v>
      </c>
      <c r="AD199" s="142">
        <f>IF(Table3072[[#This Row],[researchPower]] &lt;100, Table3072[[#This Row],[researchPower]]*2,Table3072[[#This Row],[researchPower]])</f>
        <v>240</v>
      </c>
      <c r="AG199" s="95" t="s">
        <v>1144</v>
      </c>
      <c r="AH199" s="142">
        <f>Table3072[[#This Row],[researchPoints]]/Table3072[[#This Row],[researchPower]]</f>
        <v>20</v>
      </c>
    </row>
    <row r="200" spans="1:34" x14ac:dyDescent="0.35">
      <c r="A200" s="141">
        <v>199</v>
      </c>
      <c r="B200" s="39" t="s">
        <v>1147</v>
      </c>
      <c r="C200" s="141" t="s">
        <v>947</v>
      </c>
      <c r="D200" s="141" t="s">
        <v>1147</v>
      </c>
      <c r="E200" s="141"/>
      <c r="F200" s="141"/>
      <c r="G200" s="141"/>
      <c r="H200" s="252" t="s">
        <v>6558</v>
      </c>
      <c r="I200" s="141"/>
      <c r="J200" s="141" t="s">
        <v>310</v>
      </c>
      <c r="K200" s="141"/>
      <c r="L200" s="252" t="s">
        <v>6591</v>
      </c>
      <c r="M200" s="141">
        <v>4800</v>
      </c>
      <c r="N200" s="141">
        <v>240</v>
      </c>
      <c r="O200" s="141" t="s">
        <v>296</v>
      </c>
      <c r="P200" s="141"/>
      <c r="Q200" s="141"/>
      <c r="R200" s="141"/>
      <c r="S200" s="141"/>
      <c r="T200" s="141"/>
      <c r="U200" s="141"/>
      <c r="V200" s="146"/>
      <c r="W200" s="141" t="s">
        <v>296</v>
      </c>
      <c r="X200" s="141"/>
      <c r="Y200" s="141"/>
      <c r="AB200" s="142">
        <f>Table3072[[#This Row],[researchPower]]/2</f>
        <v>120</v>
      </c>
      <c r="AD200" s="142">
        <f>IF(Table3072[[#This Row],[researchPower]] &lt;100, Table3072[[#This Row],[researchPower]]*2,Table3072[[#This Row],[researchPower]])</f>
        <v>240</v>
      </c>
      <c r="AG200" s="95" t="s">
        <v>1147</v>
      </c>
      <c r="AH200" s="142">
        <f>Table3072[[#This Row],[researchPoints]]/Table3072[[#This Row],[researchPower]]</f>
        <v>20</v>
      </c>
    </row>
    <row r="201" spans="1:34" x14ac:dyDescent="0.35">
      <c r="A201" s="141">
        <v>200</v>
      </c>
      <c r="B201" s="39" t="s">
        <v>1150</v>
      </c>
      <c r="C201" s="141" t="s">
        <v>947</v>
      </c>
      <c r="D201" s="141" t="s">
        <v>1150</v>
      </c>
      <c r="E201" s="141"/>
      <c r="F201" s="141"/>
      <c r="G201" s="141"/>
      <c r="H201" s="141" t="s">
        <v>1152</v>
      </c>
      <c r="I201" s="141"/>
      <c r="J201" s="141"/>
      <c r="K201" s="141"/>
      <c r="L201" s="252" t="s">
        <v>6446</v>
      </c>
      <c r="M201" s="141">
        <v>4800</v>
      </c>
      <c r="N201" s="141">
        <v>240</v>
      </c>
      <c r="O201" s="278" t="s">
        <v>298</v>
      </c>
      <c r="P201" s="141"/>
      <c r="Q201" s="141"/>
      <c r="R201" s="141"/>
      <c r="S201" s="141"/>
      <c r="T201" s="141"/>
      <c r="U201" s="141"/>
      <c r="V201" s="146"/>
      <c r="W201" s="141" t="s">
        <v>298</v>
      </c>
      <c r="X201" s="141"/>
      <c r="Y201" s="141"/>
      <c r="AB201" s="142">
        <f>Table3072[[#This Row],[researchPower]]/2</f>
        <v>120</v>
      </c>
      <c r="AD201" s="142">
        <f>IF(Table3072[[#This Row],[researchPower]] &lt;100, Table3072[[#This Row],[researchPower]]*2,Table3072[[#This Row],[researchPower]])</f>
        <v>240</v>
      </c>
      <c r="AG201" s="95" t="s">
        <v>1150</v>
      </c>
      <c r="AH201" s="142">
        <f>Table3072[[#This Row],[researchPoints]]/Table3072[[#This Row],[researchPower]]</f>
        <v>20</v>
      </c>
    </row>
    <row r="202" spans="1:34" x14ac:dyDescent="0.35">
      <c r="A202" s="141">
        <v>201</v>
      </c>
      <c r="B202" s="39" t="s">
        <v>1153</v>
      </c>
      <c r="C202" s="141" t="s">
        <v>947</v>
      </c>
      <c r="D202" s="141" t="s">
        <v>1153</v>
      </c>
      <c r="E202" s="141"/>
      <c r="F202" s="141"/>
      <c r="G202" s="141"/>
      <c r="H202" s="141" t="s">
        <v>1155</v>
      </c>
      <c r="I202" s="141"/>
      <c r="J202" s="141"/>
      <c r="K202" s="141"/>
      <c r="L202" s="252" t="s">
        <v>6447</v>
      </c>
      <c r="M202" s="141">
        <v>22500</v>
      </c>
      <c r="N202" s="141">
        <v>1125</v>
      </c>
      <c r="O202" s="141" t="s">
        <v>299</v>
      </c>
      <c r="P202" s="141"/>
      <c r="Q202" s="145"/>
      <c r="R202" s="145"/>
      <c r="S202" s="145"/>
      <c r="T202" s="141"/>
      <c r="U202" s="141"/>
      <c r="V202" s="146"/>
      <c r="W202" s="141" t="s">
        <v>299</v>
      </c>
      <c r="X202" s="141"/>
      <c r="Y202" s="141"/>
      <c r="AB202" s="142">
        <f>Table3072[[#This Row],[researchPower]]/2</f>
        <v>562.5</v>
      </c>
      <c r="AD202" s="142">
        <f>IF(Table3072[[#This Row],[researchPower]] &lt;100, Table3072[[#This Row],[researchPower]]*2,Table3072[[#This Row],[researchPower]])</f>
        <v>1125</v>
      </c>
      <c r="AG202" s="95" t="s">
        <v>1153</v>
      </c>
      <c r="AH202" s="142">
        <f>Table3072[[#This Row],[researchPoints]]/Table3072[[#This Row],[researchPower]]</f>
        <v>20</v>
      </c>
    </row>
    <row r="203" spans="1:34" x14ac:dyDescent="0.35">
      <c r="A203" s="141">
        <v>202</v>
      </c>
      <c r="B203" s="39" t="s">
        <v>1156</v>
      </c>
      <c r="C203" s="141" t="s">
        <v>947</v>
      </c>
      <c r="D203" s="141" t="s">
        <v>1156</v>
      </c>
      <c r="E203" s="141"/>
      <c r="F203" s="141"/>
      <c r="G203" s="141"/>
      <c r="H203" s="141" t="s">
        <v>1158</v>
      </c>
      <c r="I203" s="141"/>
      <c r="J203" s="141"/>
      <c r="K203" s="141"/>
      <c r="L203" s="252" t="s">
        <v>6448</v>
      </c>
      <c r="M203" s="141">
        <v>4800</v>
      </c>
      <c r="N203" s="141">
        <v>240</v>
      </c>
      <c r="O203" s="252" t="s">
        <v>300</v>
      </c>
      <c r="P203" s="141"/>
      <c r="Q203" s="141"/>
      <c r="R203" s="141"/>
      <c r="S203" s="141"/>
      <c r="T203" s="141"/>
      <c r="U203" s="141"/>
      <c r="V203" s="146"/>
      <c r="W203" s="141" t="s">
        <v>300</v>
      </c>
      <c r="X203" s="141"/>
      <c r="Y203" s="141"/>
      <c r="AB203" s="142">
        <f>Table3072[[#This Row],[researchPower]]/2</f>
        <v>120</v>
      </c>
      <c r="AD203" s="142">
        <f>IF(Table3072[[#This Row],[researchPower]] &lt;100, Table3072[[#This Row],[researchPower]]*2,Table3072[[#This Row],[researchPower]])</f>
        <v>240</v>
      </c>
      <c r="AG203" s="95" t="s">
        <v>1156</v>
      </c>
      <c r="AH203" s="142">
        <f>Table3072[[#This Row],[researchPoints]]/Table3072[[#This Row],[researchPower]]</f>
        <v>20</v>
      </c>
    </row>
    <row r="204" spans="1:34" x14ac:dyDescent="0.35">
      <c r="A204" s="141">
        <v>203</v>
      </c>
      <c r="B204" s="39" t="s">
        <v>1159</v>
      </c>
      <c r="C204" s="141" t="s">
        <v>947</v>
      </c>
      <c r="D204" s="141" t="s">
        <v>1159</v>
      </c>
      <c r="E204" s="141"/>
      <c r="F204" s="141"/>
      <c r="G204" s="141"/>
      <c r="H204" s="141" t="s">
        <v>1161</v>
      </c>
      <c r="I204" s="141"/>
      <c r="J204" s="141" t="s">
        <v>300</v>
      </c>
      <c r="K204" s="141"/>
      <c r="L204" s="252" t="s">
        <v>6449</v>
      </c>
      <c r="M204" s="141">
        <v>4800</v>
      </c>
      <c r="N204" s="141">
        <v>240</v>
      </c>
      <c r="O204" s="141" t="s">
        <v>301</v>
      </c>
      <c r="P204" s="141"/>
      <c r="Q204" s="141"/>
      <c r="R204" s="141"/>
      <c r="S204" s="141"/>
      <c r="T204" s="141"/>
      <c r="U204" s="141"/>
      <c r="V204" s="146"/>
      <c r="W204" s="141" t="s">
        <v>301</v>
      </c>
      <c r="X204" s="141"/>
      <c r="Y204" s="141"/>
      <c r="AB204" s="142">
        <f>Table3072[[#This Row],[researchPower]]/2</f>
        <v>120</v>
      </c>
      <c r="AD204" s="142">
        <f>IF(Table3072[[#This Row],[researchPower]] &lt;100, Table3072[[#This Row],[researchPower]]*2,Table3072[[#This Row],[researchPower]])</f>
        <v>240</v>
      </c>
      <c r="AG204" s="95" t="s">
        <v>1159</v>
      </c>
      <c r="AH204" s="142">
        <f>Table3072[[#This Row],[researchPoints]]/Table3072[[#This Row],[researchPower]]</f>
        <v>20</v>
      </c>
    </row>
    <row r="205" spans="1:34" x14ac:dyDescent="0.35">
      <c r="A205" s="141">
        <v>204</v>
      </c>
      <c r="B205" s="39" t="s">
        <v>1162</v>
      </c>
      <c r="C205" s="141" t="s">
        <v>947</v>
      </c>
      <c r="D205" s="141" t="s">
        <v>1162</v>
      </c>
      <c r="E205" s="141"/>
      <c r="F205" s="141"/>
      <c r="G205" s="141"/>
      <c r="H205" s="141" t="s">
        <v>1164</v>
      </c>
      <c r="I205" s="141"/>
      <c r="J205" s="141" t="s">
        <v>303</v>
      </c>
      <c r="K205" s="141"/>
      <c r="L205" s="141" t="s">
        <v>2793</v>
      </c>
      <c r="M205" s="141">
        <v>14000</v>
      </c>
      <c r="N205" s="141">
        <v>700</v>
      </c>
      <c r="O205" s="141" t="s">
        <v>302</v>
      </c>
      <c r="P205" s="141"/>
      <c r="Q205" s="141"/>
      <c r="R205" s="141"/>
      <c r="S205" s="141"/>
      <c r="T205" s="141"/>
      <c r="U205" s="141"/>
      <c r="V205" s="146"/>
      <c r="W205" s="141" t="s">
        <v>302</v>
      </c>
      <c r="X205" s="141"/>
      <c r="Y205" s="141"/>
      <c r="AB205" s="142">
        <f>Table3072[[#This Row],[researchPower]]/2</f>
        <v>350</v>
      </c>
      <c r="AD205" s="142">
        <f>IF(Table3072[[#This Row],[researchPower]] &lt;100, Table3072[[#This Row],[researchPower]]*2,Table3072[[#This Row],[researchPower]])</f>
        <v>700</v>
      </c>
      <c r="AG205" s="95" t="s">
        <v>1162</v>
      </c>
      <c r="AH205" s="142">
        <f>Table3072[[#This Row],[researchPoints]]/Table3072[[#This Row],[researchPower]]</f>
        <v>20</v>
      </c>
    </row>
    <row r="206" spans="1:34" x14ac:dyDescent="0.35">
      <c r="A206" s="141">
        <v>205</v>
      </c>
      <c r="B206" s="39" t="s">
        <v>1166</v>
      </c>
      <c r="C206" s="141" t="s">
        <v>947</v>
      </c>
      <c r="D206" s="141" t="s">
        <v>1166</v>
      </c>
      <c r="E206" s="141"/>
      <c r="F206" s="141"/>
      <c r="G206" s="141"/>
      <c r="H206" s="252" t="s">
        <v>11382</v>
      </c>
      <c r="I206" s="141"/>
      <c r="J206" s="141"/>
      <c r="K206" s="141"/>
      <c r="L206" s="141" t="s">
        <v>2794</v>
      </c>
      <c r="M206" s="141">
        <v>14000</v>
      </c>
      <c r="N206" s="141">
        <v>700</v>
      </c>
      <c r="O206" s="141" t="s">
        <v>303</v>
      </c>
      <c r="P206" s="141"/>
      <c r="Q206" s="141"/>
      <c r="R206" s="141"/>
      <c r="S206" s="141"/>
      <c r="T206" s="141"/>
      <c r="U206" s="141"/>
      <c r="V206" s="146"/>
      <c r="W206" s="141" t="s">
        <v>303</v>
      </c>
      <c r="X206" s="141"/>
      <c r="Y206" s="141"/>
      <c r="AB206" s="142">
        <f>Table3072[[#This Row],[researchPower]]/2</f>
        <v>350</v>
      </c>
      <c r="AD206" s="142">
        <f>IF(Table3072[[#This Row],[researchPower]] &lt;100, Table3072[[#This Row],[researchPower]]*2,Table3072[[#This Row],[researchPower]])</f>
        <v>700</v>
      </c>
      <c r="AG206" s="95" t="s">
        <v>1166</v>
      </c>
      <c r="AH206" s="142">
        <f>Table3072[[#This Row],[researchPoints]]/Table3072[[#This Row],[researchPower]]</f>
        <v>20</v>
      </c>
    </row>
    <row r="207" spans="1:34" x14ac:dyDescent="0.35">
      <c r="A207" s="141">
        <v>206</v>
      </c>
      <c r="B207" s="39" t="s">
        <v>1169</v>
      </c>
      <c r="C207" s="141" t="s">
        <v>947</v>
      </c>
      <c r="D207" s="141" t="s">
        <v>1169</v>
      </c>
      <c r="E207" s="141"/>
      <c r="F207" s="141"/>
      <c r="G207" s="141"/>
      <c r="H207" s="141" t="s">
        <v>1171</v>
      </c>
      <c r="I207" s="141"/>
      <c r="J207" s="141" t="s">
        <v>289</v>
      </c>
      <c r="K207" s="141"/>
      <c r="L207" s="252" t="s">
        <v>6476</v>
      </c>
      <c r="M207" s="141">
        <v>15000</v>
      </c>
      <c r="N207" s="141">
        <v>750</v>
      </c>
      <c r="O207" s="141" t="s">
        <v>304</v>
      </c>
      <c r="P207" s="141"/>
      <c r="Q207" s="141"/>
      <c r="R207" s="141"/>
      <c r="S207" s="141"/>
      <c r="T207" s="141"/>
      <c r="U207" s="141"/>
      <c r="V207" s="146"/>
      <c r="W207" s="141" t="s">
        <v>304</v>
      </c>
      <c r="X207" s="141"/>
      <c r="Y207" s="141"/>
      <c r="AB207" s="142">
        <f>Table3072[[#This Row],[researchPower]]/2</f>
        <v>375</v>
      </c>
      <c r="AD207" s="142">
        <f>IF(Table3072[[#This Row],[researchPower]] &lt;100, Table3072[[#This Row],[researchPower]]*2,Table3072[[#This Row],[researchPower]])</f>
        <v>750</v>
      </c>
      <c r="AG207" s="95" t="s">
        <v>1169</v>
      </c>
      <c r="AH207" s="142">
        <f>Table3072[[#This Row],[researchPoints]]/Table3072[[#This Row],[researchPower]]</f>
        <v>20</v>
      </c>
    </row>
    <row r="208" spans="1:34" x14ac:dyDescent="0.35">
      <c r="A208" s="141">
        <v>207</v>
      </c>
      <c r="B208" s="39" t="s">
        <v>7165</v>
      </c>
      <c r="C208" s="141" t="s">
        <v>947</v>
      </c>
      <c r="D208" s="252" t="s">
        <v>7165</v>
      </c>
      <c r="E208" s="141"/>
      <c r="F208" s="141"/>
      <c r="G208" s="141"/>
      <c r="H208" s="252" t="s">
        <v>2045</v>
      </c>
      <c r="I208" s="141"/>
      <c r="J208" s="141"/>
      <c r="K208" s="141"/>
      <c r="L208" s="252" t="s">
        <v>7166</v>
      </c>
      <c r="M208" s="141">
        <v>1000</v>
      </c>
      <c r="N208" s="141">
        <v>50</v>
      </c>
      <c r="O208" s="252" t="s">
        <v>320</v>
      </c>
      <c r="P208" s="141"/>
      <c r="Q208" s="141"/>
      <c r="R208" s="141"/>
      <c r="S208" s="141"/>
      <c r="T208" s="141"/>
      <c r="U208" s="141"/>
      <c r="V208" s="146"/>
      <c r="W208" s="252" t="s">
        <v>320</v>
      </c>
      <c r="X208" s="141"/>
      <c r="Y208" s="144"/>
      <c r="AB208" s="142">
        <f>Table3072[[#This Row],[researchPower]]/2</f>
        <v>25</v>
      </c>
      <c r="AD208" s="142">
        <f>IF(Table3072[[#This Row],[researchPower]] &lt;100, Table3072[[#This Row],[researchPower]]*2,Table3072[[#This Row],[researchPower]])</f>
        <v>100</v>
      </c>
      <c r="AG208" s="95" t="s">
        <v>7165</v>
      </c>
      <c r="AH208" s="142">
        <f>Table3072[[#This Row],[researchPoints]]/Table3072[[#This Row],[researchPower]]</f>
        <v>20</v>
      </c>
    </row>
    <row r="209" spans="1:34" x14ac:dyDescent="0.35">
      <c r="A209" s="141">
        <v>208</v>
      </c>
      <c r="B209" s="39" t="s">
        <v>6806</v>
      </c>
      <c r="C209" s="141" t="s">
        <v>947</v>
      </c>
      <c r="D209" s="141" t="s">
        <v>6806</v>
      </c>
      <c r="E209" s="141"/>
      <c r="F209" s="141"/>
      <c r="G209" s="141"/>
      <c r="H209" s="141" t="s">
        <v>6414</v>
      </c>
      <c r="I209" s="141"/>
      <c r="J209" s="252" t="s">
        <v>320</v>
      </c>
      <c r="K209" s="141"/>
      <c r="L209" s="252" t="s">
        <v>7167</v>
      </c>
      <c r="M209" s="141">
        <v>4800</v>
      </c>
      <c r="N209" s="141">
        <v>240</v>
      </c>
      <c r="O209" s="141" t="s">
        <v>6417</v>
      </c>
      <c r="P209" s="141"/>
      <c r="Q209" s="141"/>
      <c r="R209" s="141"/>
      <c r="S209" s="141"/>
      <c r="T209" s="141"/>
      <c r="U209" s="141"/>
      <c r="V209" s="146"/>
      <c r="W209" s="141" t="s">
        <v>6417</v>
      </c>
      <c r="X209" s="141"/>
      <c r="Y209" s="144"/>
      <c r="AB209" s="142">
        <f>Table3072[[#This Row],[researchPower]]/2</f>
        <v>120</v>
      </c>
      <c r="AD209" s="142">
        <f>IF(Table3072[[#This Row],[researchPower]] &lt;100, Table3072[[#This Row],[researchPower]]*2,Table3072[[#This Row],[researchPower]])</f>
        <v>240</v>
      </c>
      <c r="AG209" s="95" t="s">
        <v>6806</v>
      </c>
      <c r="AH209" s="142">
        <f>Table3072[[#This Row],[researchPoints]]/Table3072[[#This Row],[researchPower]]</f>
        <v>20</v>
      </c>
    </row>
    <row r="210" spans="1:34" x14ac:dyDescent="0.35">
      <c r="A210" s="141">
        <v>209</v>
      </c>
      <c r="B210" s="39" t="s">
        <v>6807</v>
      </c>
      <c r="C210" s="141" t="s">
        <v>947</v>
      </c>
      <c r="D210" s="141" t="s">
        <v>6807</v>
      </c>
      <c r="E210" s="141"/>
      <c r="F210" s="141"/>
      <c r="G210" s="141"/>
      <c r="H210" s="141" t="s">
        <v>6415</v>
      </c>
      <c r="I210" s="141"/>
      <c r="J210" s="141" t="s">
        <v>6417</v>
      </c>
      <c r="K210" s="141"/>
      <c r="L210" s="252" t="s">
        <v>7168</v>
      </c>
      <c r="M210" s="141">
        <v>4800</v>
      </c>
      <c r="N210" s="141">
        <v>240</v>
      </c>
      <c r="O210" s="141" t="s">
        <v>6418</v>
      </c>
      <c r="P210" s="141"/>
      <c r="Q210" s="141"/>
      <c r="R210" s="141"/>
      <c r="S210" s="141"/>
      <c r="T210" s="141"/>
      <c r="U210" s="141"/>
      <c r="V210" s="146"/>
      <c r="W210" s="141" t="s">
        <v>6418</v>
      </c>
      <c r="X210" s="141"/>
      <c r="Y210" s="144"/>
      <c r="AB210" s="142">
        <f>Table3072[[#This Row],[researchPower]]/2</f>
        <v>120</v>
      </c>
      <c r="AD210" s="142">
        <f>IF(Table3072[[#This Row],[researchPower]] &lt;100, Table3072[[#This Row],[researchPower]]*2,Table3072[[#This Row],[researchPower]])</f>
        <v>240</v>
      </c>
      <c r="AG210" s="95" t="s">
        <v>6807</v>
      </c>
      <c r="AH210" s="142">
        <f>Table3072[[#This Row],[researchPoints]]/Table3072[[#This Row],[researchPower]]</f>
        <v>20</v>
      </c>
    </row>
    <row r="211" spans="1:34" x14ac:dyDescent="0.35">
      <c r="A211" s="141">
        <v>210</v>
      </c>
      <c r="B211" s="39" t="s">
        <v>6808</v>
      </c>
      <c r="C211" s="141" t="s">
        <v>947</v>
      </c>
      <c r="D211" s="141" t="s">
        <v>6808</v>
      </c>
      <c r="E211" s="141"/>
      <c r="F211" s="141"/>
      <c r="G211" s="141"/>
      <c r="H211" s="141" t="s">
        <v>6416</v>
      </c>
      <c r="I211" s="141"/>
      <c r="J211" s="141" t="s">
        <v>6418</v>
      </c>
      <c r="K211" s="141"/>
      <c r="L211" s="252" t="s">
        <v>7169</v>
      </c>
      <c r="M211" s="141">
        <v>4800</v>
      </c>
      <c r="N211" s="141">
        <v>240</v>
      </c>
      <c r="O211" s="141" t="s">
        <v>6419</v>
      </c>
      <c r="P211" s="141"/>
      <c r="Q211" s="141"/>
      <c r="R211" s="141"/>
      <c r="S211" s="141"/>
      <c r="T211" s="141"/>
      <c r="U211" s="141"/>
      <c r="V211" s="146"/>
      <c r="W211" s="141" t="s">
        <v>6419</v>
      </c>
      <c r="X211" s="141"/>
      <c r="Y211" s="144"/>
      <c r="AB211" s="142">
        <f>Table3072[[#This Row],[researchPower]]/2</f>
        <v>120</v>
      </c>
      <c r="AD211" s="142">
        <f>IF(Table3072[[#This Row],[researchPower]] &lt;100, Table3072[[#This Row],[researchPower]]*2,Table3072[[#This Row],[researchPower]])</f>
        <v>240</v>
      </c>
      <c r="AG211" s="95" t="s">
        <v>6808</v>
      </c>
      <c r="AH211" s="142">
        <f>Table3072[[#This Row],[researchPoints]]/Table3072[[#This Row],[researchPower]]</f>
        <v>20</v>
      </c>
    </row>
    <row r="212" spans="1:34" x14ac:dyDescent="0.35">
      <c r="A212" s="141">
        <v>211</v>
      </c>
      <c r="B212" s="39" t="s">
        <v>6874</v>
      </c>
      <c r="C212" s="141" t="s">
        <v>947</v>
      </c>
      <c r="D212" s="141" t="s">
        <v>6874</v>
      </c>
      <c r="E212" s="141"/>
      <c r="F212" s="141"/>
      <c r="G212" s="141"/>
      <c r="H212" s="141" t="s">
        <v>6748</v>
      </c>
      <c r="I212" s="141"/>
      <c r="J212" s="141"/>
      <c r="K212" s="141"/>
      <c r="L212" s="252" t="s">
        <v>6844</v>
      </c>
      <c r="M212" s="141">
        <v>4800</v>
      </c>
      <c r="N212" s="141">
        <v>240</v>
      </c>
      <c r="O212" s="141" t="s">
        <v>6768</v>
      </c>
      <c r="P212" s="141"/>
      <c r="Q212" s="141"/>
      <c r="R212" s="141"/>
      <c r="S212" s="141"/>
      <c r="T212" s="141"/>
      <c r="U212" s="141"/>
      <c r="V212" s="146"/>
      <c r="W212" s="141" t="s">
        <v>6768</v>
      </c>
      <c r="X212" s="141"/>
      <c r="Y212" s="144"/>
      <c r="AB212" s="142">
        <f>Table3072[[#This Row],[researchPower]]/2</f>
        <v>120</v>
      </c>
      <c r="AD212" s="142">
        <f>IF(Table3072[[#This Row],[researchPower]] &lt;100, Table3072[[#This Row],[researchPower]]*2,Table3072[[#This Row],[researchPower]])</f>
        <v>240</v>
      </c>
      <c r="AG212" s="95" t="s">
        <v>6874</v>
      </c>
      <c r="AH212" s="142">
        <f>Table3072[[#This Row],[researchPoints]]/Table3072[[#This Row],[researchPower]]</f>
        <v>20</v>
      </c>
    </row>
    <row r="213" spans="1:34" x14ac:dyDescent="0.35">
      <c r="A213" s="141">
        <v>212</v>
      </c>
      <c r="B213" s="39" t="s">
        <v>6875</v>
      </c>
      <c r="C213" s="141" t="s">
        <v>947</v>
      </c>
      <c r="D213" s="141" t="s">
        <v>6875</v>
      </c>
      <c r="E213" s="141"/>
      <c r="F213" s="141"/>
      <c r="G213" s="141"/>
      <c r="H213" s="141" t="s">
        <v>6756</v>
      </c>
      <c r="I213" s="141"/>
      <c r="J213" s="141"/>
      <c r="K213" s="141"/>
      <c r="L213" s="252" t="s">
        <v>6845</v>
      </c>
      <c r="M213" s="141">
        <v>4800</v>
      </c>
      <c r="N213" s="141">
        <v>240</v>
      </c>
      <c r="O213" s="141" t="s">
        <v>6777</v>
      </c>
      <c r="P213" s="141"/>
      <c r="Q213" s="141"/>
      <c r="R213" s="141"/>
      <c r="S213" s="141"/>
      <c r="T213" s="141"/>
      <c r="U213" s="141"/>
      <c r="V213" s="146"/>
      <c r="W213" s="141" t="s">
        <v>6777</v>
      </c>
      <c r="X213" s="141"/>
      <c r="Y213" s="144"/>
      <c r="AB213" s="142">
        <f>Table3072[[#This Row],[researchPower]]/2</f>
        <v>120</v>
      </c>
      <c r="AD213" s="142">
        <f>IF(Table3072[[#This Row],[researchPower]] &lt;100, Table3072[[#This Row],[researchPower]]*2,Table3072[[#This Row],[researchPower]])</f>
        <v>240</v>
      </c>
      <c r="AG213" s="95" t="s">
        <v>6875</v>
      </c>
      <c r="AH213" s="142">
        <f>Table3072[[#This Row],[researchPoints]]/Table3072[[#This Row],[researchPower]]</f>
        <v>20</v>
      </c>
    </row>
    <row r="214" spans="1:34" x14ac:dyDescent="0.35">
      <c r="A214" s="141">
        <v>213</v>
      </c>
      <c r="B214" s="39" t="s">
        <v>6876</v>
      </c>
      <c r="C214" s="141" t="s">
        <v>947</v>
      </c>
      <c r="D214" s="141" t="s">
        <v>6876</v>
      </c>
      <c r="E214" s="141"/>
      <c r="F214" s="141"/>
      <c r="G214" s="141"/>
      <c r="H214" s="141" t="s">
        <v>6749</v>
      </c>
      <c r="I214" s="141"/>
      <c r="J214" s="141"/>
      <c r="K214" s="141"/>
      <c r="L214" s="252" t="s">
        <v>6846</v>
      </c>
      <c r="M214" s="141">
        <v>4800</v>
      </c>
      <c r="N214" s="141">
        <v>240</v>
      </c>
      <c r="O214" s="141" t="s">
        <v>6769</v>
      </c>
      <c r="P214" s="141"/>
      <c r="Q214" s="141"/>
      <c r="R214" s="141"/>
      <c r="S214" s="141"/>
      <c r="T214" s="141"/>
      <c r="U214" s="141"/>
      <c r="V214" s="146"/>
      <c r="W214" s="141" t="s">
        <v>6769</v>
      </c>
      <c r="X214" s="141"/>
      <c r="Y214" s="144"/>
      <c r="AB214" s="142">
        <f>Table3072[[#This Row],[researchPower]]/2</f>
        <v>120</v>
      </c>
      <c r="AD214" s="142">
        <f>IF(Table3072[[#This Row],[researchPower]] &lt;100, Table3072[[#This Row],[researchPower]]*2,Table3072[[#This Row],[researchPower]])</f>
        <v>240</v>
      </c>
      <c r="AG214" s="95" t="s">
        <v>6876</v>
      </c>
      <c r="AH214" s="142">
        <f>Table3072[[#This Row],[researchPoints]]/Table3072[[#This Row],[researchPower]]</f>
        <v>20</v>
      </c>
    </row>
    <row r="215" spans="1:34" x14ac:dyDescent="0.35">
      <c r="A215" s="141">
        <v>214</v>
      </c>
      <c r="B215" s="39" t="s">
        <v>6877</v>
      </c>
      <c r="C215" s="141" t="s">
        <v>947</v>
      </c>
      <c r="D215" s="141" t="s">
        <v>6877</v>
      </c>
      <c r="E215" s="141"/>
      <c r="F215" s="141"/>
      <c r="G215" s="141"/>
      <c r="H215" s="252" t="s">
        <v>7329</v>
      </c>
      <c r="I215" s="141"/>
      <c r="J215" s="141"/>
      <c r="K215" s="141"/>
      <c r="L215" s="252" t="s">
        <v>6847</v>
      </c>
      <c r="M215" s="141">
        <v>4800</v>
      </c>
      <c r="N215" s="141">
        <v>240</v>
      </c>
      <c r="O215" s="141" t="s">
        <v>6774</v>
      </c>
      <c r="P215" s="141"/>
      <c r="Q215" s="141"/>
      <c r="R215" s="141"/>
      <c r="S215" s="141"/>
      <c r="T215" s="141"/>
      <c r="U215" s="141"/>
      <c r="V215" s="146"/>
      <c r="W215" s="141" t="s">
        <v>6774</v>
      </c>
      <c r="X215" s="141"/>
      <c r="Y215" s="144"/>
      <c r="AB215" s="142">
        <f>Table3072[[#This Row],[researchPower]]/2</f>
        <v>120</v>
      </c>
      <c r="AD215" s="142">
        <f>IF(Table3072[[#This Row],[researchPower]] &lt;100, Table3072[[#This Row],[researchPower]]*2,Table3072[[#This Row],[researchPower]])</f>
        <v>240</v>
      </c>
      <c r="AG215" s="95" t="s">
        <v>6877</v>
      </c>
      <c r="AH215" s="142">
        <f>Table3072[[#This Row],[researchPoints]]/Table3072[[#This Row],[researchPower]]</f>
        <v>20</v>
      </c>
    </row>
    <row r="216" spans="1:34" x14ac:dyDescent="0.35">
      <c r="A216" s="141">
        <v>215</v>
      </c>
      <c r="B216" s="39" t="s">
        <v>6878</v>
      </c>
      <c r="C216" s="141" t="s">
        <v>947</v>
      </c>
      <c r="D216" s="141" t="s">
        <v>6878</v>
      </c>
      <c r="E216" s="141"/>
      <c r="F216" s="141"/>
      <c r="G216" s="141"/>
      <c r="H216" s="252" t="s">
        <v>6755</v>
      </c>
      <c r="I216" s="141"/>
      <c r="J216" s="141"/>
      <c r="K216" s="141"/>
      <c r="L216" s="252" t="s">
        <v>6848</v>
      </c>
      <c r="M216" s="141">
        <v>4800</v>
      </c>
      <c r="N216" s="141">
        <v>240</v>
      </c>
      <c r="O216" s="141" t="s">
        <v>6776</v>
      </c>
      <c r="P216" s="141"/>
      <c r="Q216" s="141"/>
      <c r="R216" s="141"/>
      <c r="S216" s="141"/>
      <c r="T216" s="141"/>
      <c r="U216" s="141"/>
      <c r="V216" s="146"/>
      <c r="W216" s="141" t="s">
        <v>6776</v>
      </c>
      <c r="X216" s="141"/>
      <c r="Y216" s="144"/>
      <c r="AB216" s="142">
        <f>Table3072[[#This Row],[researchPower]]/2</f>
        <v>120</v>
      </c>
      <c r="AD216" s="142">
        <f>IF(Table3072[[#This Row],[researchPower]] &lt;100, Table3072[[#This Row],[researchPower]]*2,Table3072[[#This Row],[researchPower]])</f>
        <v>240</v>
      </c>
      <c r="AG216" s="95" t="s">
        <v>6878</v>
      </c>
      <c r="AH216" s="142">
        <f>Table3072[[#This Row],[researchPoints]]/Table3072[[#This Row],[researchPower]]</f>
        <v>20</v>
      </c>
    </row>
    <row r="217" spans="1:34" x14ac:dyDescent="0.35">
      <c r="A217" s="141">
        <v>216</v>
      </c>
      <c r="B217" s="39" t="s">
        <v>6879</v>
      </c>
      <c r="C217" s="141" t="s">
        <v>947</v>
      </c>
      <c r="D217" s="141" t="s">
        <v>6879</v>
      </c>
      <c r="E217" s="141"/>
      <c r="F217" s="141"/>
      <c r="G217" s="141"/>
      <c r="H217" s="252" t="s">
        <v>6754</v>
      </c>
      <c r="I217" s="141"/>
      <c r="J217" s="141"/>
      <c r="K217" s="141"/>
      <c r="L217" s="252" t="s">
        <v>6849</v>
      </c>
      <c r="M217" s="141">
        <v>4800</v>
      </c>
      <c r="N217" s="141">
        <v>240</v>
      </c>
      <c r="O217" s="141" t="s">
        <v>6775</v>
      </c>
      <c r="P217" s="141"/>
      <c r="Q217" s="141"/>
      <c r="R217" s="141"/>
      <c r="S217" s="141"/>
      <c r="T217" s="141"/>
      <c r="U217" s="141"/>
      <c r="V217" s="146"/>
      <c r="W217" s="141" t="s">
        <v>6775</v>
      </c>
      <c r="X217" s="141"/>
      <c r="Y217" s="144"/>
      <c r="AB217" s="142">
        <f>Table3072[[#This Row],[researchPower]]/2</f>
        <v>120</v>
      </c>
      <c r="AD217" s="142">
        <f>IF(Table3072[[#This Row],[researchPower]] &lt;100, Table3072[[#This Row],[researchPower]]*2,Table3072[[#This Row],[researchPower]])</f>
        <v>240</v>
      </c>
      <c r="AG217" s="95" t="s">
        <v>6879</v>
      </c>
      <c r="AH217" s="142">
        <f>Table3072[[#This Row],[researchPoints]]/Table3072[[#This Row],[researchPower]]</f>
        <v>20</v>
      </c>
    </row>
    <row r="218" spans="1:34" x14ac:dyDescent="0.35">
      <c r="A218" s="141">
        <v>217</v>
      </c>
      <c r="B218" s="39" t="s">
        <v>6880</v>
      </c>
      <c r="C218" s="141" t="s">
        <v>947</v>
      </c>
      <c r="D218" s="141" t="s">
        <v>6880</v>
      </c>
      <c r="E218" s="141"/>
      <c r="F218" s="141"/>
      <c r="G218" s="141"/>
      <c r="H218" s="252" t="s">
        <v>6750</v>
      </c>
      <c r="I218" s="141"/>
      <c r="J218" s="141"/>
      <c r="K218" s="141"/>
      <c r="L218" s="252" t="s">
        <v>6850</v>
      </c>
      <c r="M218" s="141">
        <v>4800</v>
      </c>
      <c r="N218" s="141">
        <v>240</v>
      </c>
      <c r="O218" s="141" t="s">
        <v>6770</v>
      </c>
      <c r="P218" s="141"/>
      <c r="Q218" s="141"/>
      <c r="R218" s="141"/>
      <c r="S218" s="141"/>
      <c r="T218" s="141"/>
      <c r="U218" s="141"/>
      <c r="V218" s="146"/>
      <c r="W218" s="141" t="s">
        <v>6770</v>
      </c>
      <c r="X218" s="141"/>
      <c r="Y218" s="144"/>
      <c r="AB218" s="142">
        <f>Table3072[[#This Row],[researchPower]]/2</f>
        <v>120</v>
      </c>
      <c r="AD218" s="142">
        <f>IF(Table3072[[#This Row],[researchPower]] &lt;100, Table3072[[#This Row],[researchPower]]*2,Table3072[[#This Row],[researchPower]])</f>
        <v>240</v>
      </c>
      <c r="AG218" s="95" t="s">
        <v>6880</v>
      </c>
      <c r="AH218" s="142">
        <f>Table3072[[#This Row],[researchPoints]]/Table3072[[#This Row],[researchPower]]</f>
        <v>20</v>
      </c>
    </row>
    <row r="219" spans="1:34" x14ac:dyDescent="0.35">
      <c r="A219" s="141">
        <v>218</v>
      </c>
      <c r="B219" s="39" t="s">
        <v>6881</v>
      </c>
      <c r="C219" s="141" t="s">
        <v>947</v>
      </c>
      <c r="D219" s="141" t="s">
        <v>6881</v>
      </c>
      <c r="E219" s="141"/>
      <c r="F219" s="141"/>
      <c r="G219" s="141"/>
      <c r="H219" s="252" t="s">
        <v>6751</v>
      </c>
      <c r="I219" s="141"/>
      <c r="J219" s="141"/>
      <c r="K219" s="141"/>
      <c r="L219" s="252" t="s">
        <v>6851</v>
      </c>
      <c r="M219" s="141">
        <v>4800</v>
      </c>
      <c r="N219" s="141">
        <v>240</v>
      </c>
      <c r="O219" s="141" t="s">
        <v>6771</v>
      </c>
      <c r="P219" s="141"/>
      <c r="Q219" s="141"/>
      <c r="R219" s="141"/>
      <c r="S219" s="141"/>
      <c r="T219" s="141"/>
      <c r="U219" s="141"/>
      <c r="V219" s="146"/>
      <c r="W219" s="141" t="s">
        <v>6771</v>
      </c>
      <c r="X219" s="141"/>
      <c r="Y219" s="144"/>
      <c r="AB219" s="142">
        <f>Table3072[[#This Row],[researchPower]]/2</f>
        <v>120</v>
      </c>
      <c r="AD219" s="142">
        <f>IF(Table3072[[#This Row],[researchPower]] &lt;100, Table3072[[#This Row],[researchPower]]*2,Table3072[[#This Row],[researchPower]])</f>
        <v>240</v>
      </c>
      <c r="AG219" s="95" t="s">
        <v>6881</v>
      </c>
      <c r="AH219" s="142">
        <f>Table3072[[#This Row],[researchPoints]]/Table3072[[#This Row],[researchPower]]</f>
        <v>20</v>
      </c>
    </row>
    <row r="220" spans="1:34" x14ac:dyDescent="0.35">
      <c r="A220" s="141">
        <v>219</v>
      </c>
      <c r="B220" s="39" t="s">
        <v>6882</v>
      </c>
      <c r="C220" s="141" t="s">
        <v>947</v>
      </c>
      <c r="D220" s="141" t="s">
        <v>6882</v>
      </c>
      <c r="E220" s="141"/>
      <c r="F220" s="141"/>
      <c r="G220" s="141"/>
      <c r="H220" s="141" t="s">
        <v>6752</v>
      </c>
      <c r="I220" s="141"/>
      <c r="J220" s="141"/>
      <c r="K220" s="141"/>
      <c r="L220" s="252" t="s">
        <v>6852</v>
      </c>
      <c r="M220" s="141">
        <v>4800</v>
      </c>
      <c r="N220" s="141">
        <v>240</v>
      </c>
      <c r="O220" s="141" t="s">
        <v>6773</v>
      </c>
      <c r="P220" s="141"/>
      <c r="Q220" s="141"/>
      <c r="R220" s="141"/>
      <c r="S220" s="141"/>
      <c r="T220" s="141"/>
      <c r="U220" s="141"/>
      <c r="V220" s="146"/>
      <c r="W220" s="141" t="s">
        <v>6773</v>
      </c>
      <c r="X220" s="141"/>
      <c r="Y220" s="144"/>
      <c r="AB220" s="142">
        <f>Table3072[[#This Row],[researchPower]]/2</f>
        <v>120</v>
      </c>
      <c r="AD220" s="142">
        <f>IF(Table3072[[#This Row],[researchPower]] &lt;100, Table3072[[#This Row],[researchPower]]*2,Table3072[[#This Row],[researchPower]])</f>
        <v>240</v>
      </c>
      <c r="AG220" s="95" t="s">
        <v>6882</v>
      </c>
      <c r="AH220" s="142">
        <f>Table3072[[#This Row],[researchPoints]]/Table3072[[#This Row],[researchPower]]</f>
        <v>20</v>
      </c>
    </row>
    <row r="221" spans="1:34" x14ac:dyDescent="0.35">
      <c r="A221" s="141">
        <v>220</v>
      </c>
      <c r="B221" s="39" t="s">
        <v>6883</v>
      </c>
      <c r="C221" s="141" t="s">
        <v>947</v>
      </c>
      <c r="D221" s="141" t="s">
        <v>6883</v>
      </c>
      <c r="E221" s="141"/>
      <c r="F221" s="141"/>
      <c r="G221" s="141"/>
      <c r="H221" s="252" t="s">
        <v>7120</v>
      </c>
      <c r="I221" s="141"/>
      <c r="J221" s="141"/>
      <c r="K221" s="141"/>
      <c r="L221" s="252" t="s">
        <v>6853</v>
      </c>
      <c r="M221" s="141">
        <v>4800</v>
      </c>
      <c r="N221" s="141">
        <v>240</v>
      </c>
      <c r="O221" s="141" t="s">
        <v>6779</v>
      </c>
      <c r="P221" s="141"/>
      <c r="Q221" s="141"/>
      <c r="R221" s="141"/>
      <c r="S221" s="141"/>
      <c r="T221" s="141"/>
      <c r="U221" s="141"/>
      <c r="V221" s="146"/>
      <c r="W221" s="141" t="s">
        <v>6779</v>
      </c>
      <c r="X221" s="141"/>
      <c r="Y221" s="144"/>
      <c r="AB221" s="142">
        <f>Table3072[[#This Row],[researchPower]]/2</f>
        <v>120</v>
      </c>
      <c r="AD221" s="142">
        <f>IF(Table3072[[#This Row],[researchPower]] &lt;100, Table3072[[#This Row],[researchPower]]*2,Table3072[[#This Row],[researchPower]])</f>
        <v>240</v>
      </c>
      <c r="AG221" s="95" t="s">
        <v>6883</v>
      </c>
      <c r="AH221" s="142">
        <f>Table3072[[#This Row],[researchPoints]]/Table3072[[#This Row],[researchPower]]</f>
        <v>20</v>
      </c>
    </row>
    <row r="222" spans="1:34" x14ac:dyDescent="0.35">
      <c r="A222" s="141">
        <v>221</v>
      </c>
      <c r="B222" s="39" t="s">
        <v>6884</v>
      </c>
      <c r="C222" s="141" t="s">
        <v>947</v>
      </c>
      <c r="D222" s="141" t="s">
        <v>6884</v>
      </c>
      <c r="E222" s="141"/>
      <c r="F222" s="141"/>
      <c r="G222" s="141"/>
      <c r="H222" s="252" t="s">
        <v>7121</v>
      </c>
      <c r="I222" s="141"/>
      <c r="J222" s="141"/>
      <c r="K222" s="141"/>
      <c r="L222" s="252" t="s">
        <v>6854</v>
      </c>
      <c r="M222" s="141">
        <v>4800</v>
      </c>
      <c r="N222" s="141">
        <v>240</v>
      </c>
      <c r="O222" s="141" t="s">
        <v>6780</v>
      </c>
      <c r="P222" s="141"/>
      <c r="Q222" s="141"/>
      <c r="R222" s="141"/>
      <c r="S222" s="141"/>
      <c r="T222" s="141"/>
      <c r="U222" s="141"/>
      <c r="V222" s="146"/>
      <c r="W222" s="141" t="s">
        <v>6780</v>
      </c>
      <c r="X222" s="141"/>
      <c r="Y222" s="144"/>
      <c r="AB222" s="142">
        <f>Table3072[[#This Row],[researchPower]]/2</f>
        <v>120</v>
      </c>
      <c r="AD222" s="142">
        <f>IF(Table3072[[#This Row],[researchPower]] &lt;100, Table3072[[#This Row],[researchPower]]*2,Table3072[[#This Row],[researchPower]])</f>
        <v>240</v>
      </c>
      <c r="AG222" s="95" t="s">
        <v>6884</v>
      </c>
      <c r="AH222" s="142">
        <f>Table3072[[#This Row],[researchPoints]]/Table3072[[#This Row],[researchPower]]</f>
        <v>20</v>
      </c>
    </row>
    <row r="223" spans="1:34" x14ac:dyDescent="0.35">
      <c r="A223" s="141">
        <v>222</v>
      </c>
      <c r="B223" s="39" t="s">
        <v>6885</v>
      </c>
      <c r="C223" s="141" t="s">
        <v>947</v>
      </c>
      <c r="D223" s="141" t="s">
        <v>6885</v>
      </c>
      <c r="E223" s="141"/>
      <c r="F223" s="141"/>
      <c r="G223" s="141"/>
      <c r="H223" s="252" t="s">
        <v>7122</v>
      </c>
      <c r="I223" s="141"/>
      <c r="J223" s="141"/>
      <c r="K223" s="141"/>
      <c r="L223" s="252" t="s">
        <v>6855</v>
      </c>
      <c r="M223" s="141">
        <v>4800</v>
      </c>
      <c r="N223" s="141">
        <v>240</v>
      </c>
      <c r="O223" s="141" t="s">
        <v>6778</v>
      </c>
      <c r="P223" s="141"/>
      <c r="Q223" s="141"/>
      <c r="R223" s="141"/>
      <c r="S223" s="141"/>
      <c r="T223" s="141"/>
      <c r="U223" s="141"/>
      <c r="V223" s="146"/>
      <c r="W223" s="141" t="s">
        <v>6778</v>
      </c>
      <c r="X223" s="141"/>
      <c r="Y223" s="144"/>
      <c r="AB223" s="142">
        <f>Table3072[[#This Row],[researchPower]]/2</f>
        <v>120</v>
      </c>
      <c r="AD223" s="142">
        <f>IF(Table3072[[#This Row],[researchPower]] &lt;100, Table3072[[#This Row],[researchPower]]*2,Table3072[[#This Row],[researchPower]])</f>
        <v>240</v>
      </c>
      <c r="AG223" s="95" t="s">
        <v>6885</v>
      </c>
      <c r="AH223" s="142">
        <f>Table3072[[#This Row],[researchPoints]]/Table3072[[#This Row],[researchPower]]</f>
        <v>20</v>
      </c>
    </row>
    <row r="224" spans="1:34" x14ac:dyDescent="0.35">
      <c r="A224" s="141">
        <v>223</v>
      </c>
      <c r="B224" s="39" t="s">
        <v>6886</v>
      </c>
      <c r="C224" s="141" t="s">
        <v>947</v>
      </c>
      <c r="D224" s="141" t="s">
        <v>6886</v>
      </c>
      <c r="E224" s="141"/>
      <c r="F224" s="141"/>
      <c r="G224" s="141"/>
      <c r="H224" s="252" t="s">
        <v>6753</v>
      </c>
      <c r="I224" s="141"/>
      <c r="J224" s="141"/>
      <c r="K224" s="141"/>
      <c r="L224" s="252" t="s">
        <v>6856</v>
      </c>
      <c r="M224" s="141">
        <v>4800</v>
      </c>
      <c r="N224" s="141">
        <v>240</v>
      </c>
      <c r="O224" s="141" t="s">
        <v>6772</v>
      </c>
      <c r="P224" s="141"/>
      <c r="Q224" s="141"/>
      <c r="R224" s="141"/>
      <c r="S224" s="141"/>
      <c r="T224" s="141"/>
      <c r="U224" s="141"/>
      <c r="V224" s="146"/>
      <c r="W224" s="141" t="s">
        <v>6772</v>
      </c>
      <c r="X224" s="141"/>
      <c r="Y224" s="144"/>
      <c r="AB224" s="142">
        <f>Table3072[[#This Row],[researchPower]]/2</f>
        <v>120</v>
      </c>
      <c r="AD224" s="142">
        <f>IF(Table3072[[#This Row],[researchPower]] &lt;100, Table3072[[#This Row],[researchPower]]*2,Table3072[[#This Row],[researchPower]])</f>
        <v>240</v>
      </c>
      <c r="AG224" s="95" t="s">
        <v>6886</v>
      </c>
      <c r="AH224" s="142">
        <f>Table3072[[#This Row],[researchPoints]]/Table3072[[#This Row],[researchPower]]</f>
        <v>20</v>
      </c>
    </row>
    <row r="225" spans="1:34" x14ac:dyDescent="0.35">
      <c r="A225" s="141">
        <v>224</v>
      </c>
      <c r="B225" s="39" t="s">
        <v>6816</v>
      </c>
      <c r="C225" s="141" t="s">
        <v>947</v>
      </c>
      <c r="D225" s="141" t="s">
        <v>6816</v>
      </c>
      <c r="E225" s="141"/>
      <c r="F225" s="141"/>
      <c r="G225" s="141"/>
      <c r="H225" s="141" t="s">
        <v>6467</v>
      </c>
      <c r="I225" s="141"/>
      <c r="J225" s="141" t="s">
        <v>269</v>
      </c>
      <c r="K225" s="141"/>
      <c r="L225" s="252" t="s">
        <v>6857</v>
      </c>
      <c r="M225" s="141">
        <v>4800</v>
      </c>
      <c r="N225" s="141">
        <v>240</v>
      </c>
      <c r="O225" s="141" t="s">
        <v>6422</v>
      </c>
      <c r="P225" s="141"/>
      <c r="Q225" s="141"/>
      <c r="R225" s="141"/>
      <c r="S225" s="141"/>
      <c r="T225" s="141"/>
      <c r="U225" s="141"/>
      <c r="V225" s="146"/>
      <c r="W225" s="141" t="s">
        <v>6422</v>
      </c>
      <c r="X225" s="141"/>
      <c r="Y225" s="144"/>
      <c r="AB225" s="142">
        <f>Table3072[[#This Row],[researchPower]]/2</f>
        <v>120</v>
      </c>
      <c r="AD225" s="142">
        <f>IF(Table3072[[#This Row],[researchPower]] &lt;100, Table3072[[#This Row],[researchPower]]*2,Table3072[[#This Row],[researchPower]])</f>
        <v>240</v>
      </c>
      <c r="AG225" s="95" t="s">
        <v>6816</v>
      </c>
      <c r="AH225" s="142">
        <f>Table3072[[#This Row],[researchPoints]]/Table3072[[#This Row],[researchPower]]</f>
        <v>20</v>
      </c>
    </row>
    <row r="226" spans="1:34" x14ac:dyDescent="0.35">
      <c r="A226" s="141">
        <v>225</v>
      </c>
      <c r="B226" s="39" t="s">
        <v>6817</v>
      </c>
      <c r="C226" s="141" t="s">
        <v>947</v>
      </c>
      <c r="D226" s="141" t="s">
        <v>6817</v>
      </c>
      <c r="E226" s="141"/>
      <c r="F226" s="141"/>
      <c r="G226" s="141"/>
      <c r="H226" s="141" t="s">
        <v>6424</v>
      </c>
      <c r="I226" s="141"/>
      <c r="J226" s="252" t="s">
        <v>6422</v>
      </c>
      <c r="K226" s="141"/>
      <c r="L226" s="252" t="s">
        <v>6858</v>
      </c>
      <c r="M226" s="141">
        <v>4800</v>
      </c>
      <c r="N226" s="141">
        <v>240</v>
      </c>
      <c r="O226" s="141" t="s">
        <v>6423</v>
      </c>
      <c r="P226" s="141"/>
      <c r="Q226" s="141"/>
      <c r="R226" s="141"/>
      <c r="S226" s="141"/>
      <c r="T226" s="141"/>
      <c r="U226" s="141"/>
      <c r="V226" s="146"/>
      <c r="W226" s="141" t="s">
        <v>6423</v>
      </c>
      <c r="X226" s="141"/>
      <c r="Y226" s="144"/>
      <c r="AB226" s="142">
        <f>Table3072[[#This Row],[researchPower]]/2</f>
        <v>120</v>
      </c>
      <c r="AD226" s="142">
        <f>IF(Table3072[[#This Row],[researchPower]] &lt;100, Table3072[[#This Row],[researchPower]]*2,Table3072[[#This Row],[researchPower]])</f>
        <v>240</v>
      </c>
      <c r="AG226" s="95" t="s">
        <v>6817</v>
      </c>
      <c r="AH226" s="142">
        <f>Table3072[[#This Row],[researchPoints]]/Table3072[[#This Row],[researchPower]]</f>
        <v>20</v>
      </c>
    </row>
    <row r="227" spans="1:34" x14ac:dyDescent="0.35">
      <c r="A227" s="141">
        <v>226</v>
      </c>
      <c r="B227" s="39" t="s">
        <v>6818</v>
      </c>
      <c r="C227" s="141" t="s">
        <v>947</v>
      </c>
      <c r="D227" s="141" t="s">
        <v>6818</v>
      </c>
      <c r="E227" s="141"/>
      <c r="F227" s="141"/>
      <c r="G227" s="17" t="s">
        <v>10647</v>
      </c>
      <c r="H227" s="290" t="s">
        <v>6427</v>
      </c>
      <c r="I227" s="141"/>
      <c r="J227" s="141"/>
      <c r="K227" s="141"/>
      <c r="L227" s="252" t="s">
        <v>6859</v>
      </c>
      <c r="M227" s="141">
        <v>4800</v>
      </c>
      <c r="N227" s="141">
        <v>240</v>
      </c>
      <c r="O227" s="141" t="s">
        <v>6425</v>
      </c>
      <c r="P227" s="141"/>
      <c r="Q227" s="141"/>
      <c r="R227" s="141"/>
      <c r="S227" s="141"/>
      <c r="T227" s="141"/>
      <c r="U227" s="141"/>
      <c r="V227" s="146"/>
      <c r="W227" s="141" t="s">
        <v>6425</v>
      </c>
      <c r="X227" s="141"/>
      <c r="Y227" s="144"/>
      <c r="AB227" s="142">
        <f>Table3072[[#This Row],[researchPower]]/2</f>
        <v>120</v>
      </c>
      <c r="AD227" s="142">
        <f>IF(Table3072[[#This Row],[researchPower]] &lt;100, Table3072[[#This Row],[researchPower]]*2,Table3072[[#This Row],[researchPower]])</f>
        <v>240</v>
      </c>
      <c r="AG227" s="95" t="s">
        <v>6818</v>
      </c>
      <c r="AH227" s="142">
        <f>Table3072[[#This Row],[researchPoints]]/Table3072[[#This Row],[researchPower]]</f>
        <v>20</v>
      </c>
    </row>
    <row r="228" spans="1:34" x14ac:dyDescent="0.35">
      <c r="A228" s="141">
        <v>227</v>
      </c>
      <c r="B228" s="39" t="s">
        <v>6819</v>
      </c>
      <c r="C228" s="141" t="s">
        <v>947</v>
      </c>
      <c r="D228" s="141" t="s">
        <v>6819</v>
      </c>
      <c r="E228" s="141"/>
      <c r="F228" s="141"/>
      <c r="G228" s="17" t="s">
        <v>10648</v>
      </c>
      <c r="H228" s="290" t="s">
        <v>6428</v>
      </c>
      <c r="I228" s="141"/>
      <c r="J228" s="141"/>
      <c r="K228" s="141"/>
      <c r="L228" s="252" t="s">
        <v>6860</v>
      </c>
      <c r="M228" s="141">
        <v>4800</v>
      </c>
      <c r="N228" s="141">
        <v>240</v>
      </c>
      <c r="O228" s="141" t="s">
        <v>6426</v>
      </c>
      <c r="P228" s="141"/>
      <c r="Q228" s="141"/>
      <c r="R228" s="141"/>
      <c r="S228" s="141"/>
      <c r="T228" s="141"/>
      <c r="U228" s="141"/>
      <c r="V228" s="146"/>
      <c r="W228" s="141" t="s">
        <v>6426</v>
      </c>
      <c r="X228" s="141"/>
      <c r="Y228" s="144"/>
      <c r="AB228" s="142">
        <f>Table3072[[#This Row],[researchPower]]/2</f>
        <v>120</v>
      </c>
      <c r="AD228" s="142">
        <f>IF(Table3072[[#This Row],[researchPower]] &lt;100, Table3072[[#This Row],[researchPower]]*2,Table3072[[#This Row],[researchPower]])</f>
        <v>240</v>
      </c>
      <c r="AG228" s="95" t="s">
        <v>6819</v>
      </c>
      <c r="AH228" s="142">
        <f>Table3072[[#This Row],[researchPoints]]/Table3072[[#This Row],[researchPower]]</f>
        <v>20</v>
      </c>
    </row>
    <row r="229" spans="1:34" x14ac:dyDescent="0.35">
      <c r="A229" s="141">
        <v>228</v>
      </c>
      <c r="B229" s="39" t="s">
        <v>6820</v>
      </c>
      <c r="C229" s="141" t="s">
        <v>947</v>
      </c>
      <c r="D229" s="141" t="s">
        <v>6820</v>
      </c>
      <c r="E229" s="141"/>
      <c r="F229" s="141"/>
      <c r="G229" s="141"/>
      <c r="H229" s="141" t="s">
        <v>6491</v>
      </c>
      <c r="I229" s="141"/>
      <c r="J229" s="141"/>
      <c r="K229" s="141"/>
      <c r="L229" s="252" t="s">
        <v>6861</v>
      </c>
      <c r="M229" s="141">
        <v>4800</v>
      </c>
      <c r="N229" s="141">
        <v>240</v>
      </c>
      <c r="O229" s="141" t="s">
        <v>5153</v>
      </c>
      <c r="P229" s="141"/>
      <c r="Q229" s="141"/>
      <c r="R229" s="141"/>
      <c r="S229" s="141"/>
      <c r="T229" s="141"/>
      <c r="U229" s="141"/>
      <c r="V229" s="146"/>
      <c r="W229" s="141" t="s">
        <v>5153</v>
      </c>
      <c r="X229" s="141"/>
      <c r="Y229" s="144"/>
      <c r="AB229" s="142">
        <f>Table3072[[#This Row],[researchPower]]/2</f>
        <v>120</v>
      </c>
      <c r="AD229" s="142">
        <f>IF(Table3072[[#This Row],[researchPower]] &lt;100, Table3072[[#This Row],[researchPower]]*2,Table3072[[#This Row],[researchPower]])</f>
        <v>240</v>
      </c>
      <c r="AG229" s="95" t="s">
        <v>6820</v>
      </c>
      <c r="AH229" s="142">
        <f>Table3072[[#This Row],[researchPoints]]/Table3072[[#This Row],[researchPower]]</f>
        <v>20</v>
      </c>
    </row>
    <row r="230" spans="1:34" x14ac:dyDescent="0.35">
      <c r="A230" s="141">
        <v>229</v>
      </c>
      <c r="B230" s="39" t="s">
        <v>6821</v>
      </c>
      <c r="C230" s="141" t="s">
        <v>947</v>
      </c>
      <c r="D230" s="141" t="s">
        <v>6821</v>
      </c>
      <c r="E230" s="141"/>
      <c r="F230" s="141"/>
      <c r="G230" s="141"/>
      <c r="H230" s="252" t="s">
        <v>6783</v>
      </c>
      <c r="I230" s="141"/>
      <c r="J230" s="141"/>
      <c r="K230" s="141"/>
      <c r="L230" s="252" t="s">
        <v>6873</v>
      </c>
      <c r="M230" s="141">
        <v>4800</v>
      </c>
      <c r="N230" s="141">
        <v>240</v>
      </c>
      <c r="O230" s="141" t="s">
        <v>5215</v>
      </c>
      <c r="P230" s="141"/>
      <c r="Q230" s="141"/>
      <c r="R230" s="141"/>
      <c r="S230" s="141"/>
      <c r="T230" s="141"/>
      <c r="U230" s="141"/>
      <c r="V230" s="146"/>
      <c r="W230" s="141" t="s">
        <v>5215</v>
      </c>
      <c r="X230" s="141"/>
      <c r="Y230" s="144"/>
      <c r="AB230" s="142">
        <f>Table3072[[#This Row],[researchPower]]/2</f>
        <v>120</v>
      </c>
      <c r="AD230" s="142">
        <f>IF(Table3072[[#This Row],[researchPower]] &lt;100, Table3072[[#This Row],[researchPower]]*2,Table3072[[#This Row],[researchPower]])</f>
        <v>240</v>
      </c>
      <c r="AG230" s="95" t="s">
        <v>6821</v>
      </c>
      <c r="AH230" s="142">
        <f>Table3072[[#This Row],[researchPoints]]/Table3072[[#This Row],[researchPower]]</f>
        <v>20</v>
      </c>
    </row>
    <row r="231" spans="1:34" x14ac:dyDescent="0.35">
      <c r="A231" s="141">
        <v>230</v>
      </c>
      <c r="B231" s="39" t="s">
        <v>6822</v>
      </c>
      <c r="C231" s="141" t="s">
        <v>947</v>
      </c>
      <c r="D231" s="141" t="s">
        <v>6822</v>
      </c>
      <c r="E231" s="141"/>
      <c r="F231" s="141"/>
      <c r="G231" s="141"/>
      <c r="H231" s="252" t="s">
        <v>6804</v>
      </c>
      <c r="I231" s="141"/>
      <c r="J231" s="141"/>
      <c r="K231" s="141"/>
      <c r="L231" s="252" t="s">
        <v>6872</v>
      </c>
      <c r="M231" s="141">
        <v>4800</v>
      </c>
      <c r="N231" s="141">
        <v>240</v>
      </c>
      <c r="O231" s="141" t="s">
        <v>5147</v>
      </c>
      <c r="P231" s="141"/>
      <c r="Q231" s="141"/>
      <c r="R231" s="141"/>
      <c r="S231" s="141"/>
      <c r="T231" s="141"/>
      <c r="U231" s="141"/>
      <c r="V231" s="146"/>
      <c r="W231" s="141" t="s">
        <v>5147</v>
      </c>
      <c r="X231" s="141"/>
      <c r="Y231" s="144"/>
      <c r="AB231" s="142">
        <f>Table3072[[#This Row],[researchPower]]/2</f>
        <v>120</v>
      </c>
      <c r="AD231" s="142">
        <f>IF(Table3072[[#This Row],[researchPower]] &lt;100, Table3072[[#This Row],[researchPower]]*2,Table3072[[#This Row],[researchPower]])</f>
        <v>240</v>
      </c>
      <c r="AG231" s="95" t="s">
        <v>6822</v>
      </c>
      <c r="AH231" s="142">
        <f>Table3072[[#This Row],[researchPoints]]/Table3072[[#This Row],[researchPower]]</f>
        <v>20</v>
      </c>
    </row>
    <row r="232" spans="1:34" x14ac:dyDescent="0.35">
      <c r="A232" s="141">
        <v>231</v>
      </c>
      <c r="B232" s="39" t="s">
        <v>6809</v>
      </c>
      <c r="C232" s="141" t="s">
        <v>947</v>
      </c>
      <c r="D232" s="141" t="s">
        <v>6809</v>
      </c>
      <c r="E232" s="141"/>
      <c r="F232" s="141"/>
      <c r="G232" s="141"/>
      <c r="H232" s="252" t="s">
        <v>7123</v>
      </c>
      <c r="I232" s="141"/>
      <c r="J232" s="141"/>
      <c r="K232" s="141"/>
      <c r="L232" s="252" t="s">
        <v>6862</v>
      </c>
      <c r="M232" s="141">
        <v>4800</v>
      </c>
      <c r="N232" s="141">
        <v>240</v>
      </c>
      <c r="O232" s="141" t="s">
        <v>5211</v>
      </c>
      <c r="P232" s="141"/>
      <c r="Q232" s="141"/>
      <c r="R232" s="141"/>
      <c r="S232" s="141"/>
      <c r="T232" s="141"/>
      <c r="U232" s="141"/>
      <c r="V232" s="146"/>
      <c r="W232" s="141" t="s">
        <v>5211</v>
      </c>
      <c r="X232" s="141"/>
      <c r="Y232" s="144"/>
      <c r="AB232" s="142">
        <f>Table3072[[#This Row],[researchPower]]/2</f>
        <v>120</v>
      </c>
      <c r="AD232" s="142">
        <f>IF(Table3072[[#This Row],[researchPower]] &lt;100, Table3072[[#This Row],[researchPower]]*2,Table3072[[#This Row],[researchPower]])</f>
        <v>240</v>
      </c>
      <c r="AG232" s="95" t="s">
        <v>6809</v>
      </c>
      <c r="AH232" s="142">
        <f>Table3072[[#This Row],[researchPoints]]/Table3072[[#This Row],[researchPower]]</f>
        <v>20</v>
      </c>
    </row>
    <row r="233" spans="1:34" x14ac:dyDescent="0.35">
      <c r="A233" s="141">
        <v>232</v>
      </c>
      <c r="B233" s="39" t="s">
        <v>6905</v>
      </c>
      <c r="C233" s="141" t="s">
        <v>947</v>
      </c>
      <c r="D233" s="141" t="s">
        <v>6905</v>
      </c>
      <c r="E233" s="141"/>
      <c r="F233" s="141"/>
      <c r="G233" s="141"/>
      <c r="H233" s="252" t="s">
        <v>7124</v>
      </c>
      <c r="I233" s="141"/>
      <c r="J233" s="141"/>
      <c r="K233" s="141"/>
      <c r="L233" s="252" t="s">
        <v>6863</v>
      </c>
      <c r="M233" s="141">
        <v>4800</v>
      </c>
      <c r="N233" s="141">
        <v>240</v>
      </c>
      <c r="O233" s="141" t="s">
        <v>5164</v>
      </c>
      <c r="P233" s="141"/>
      <c r="Q233" s="141"/>
      <c r="R233" s="141"/>
      <c r="S233" s="141"/>
      <c r="T233" s="141"/>
      <c r="U233" s="141"/>
      <c r="V233" s="146"/>
      <c r="W233" s="141" t="s">
        <v>5164</v>
      </c>
      <c r="X233" s="141"/>
      <c r="Y233" s="144"/>
      <c r="AB233" s="142">
        <f>Table3072[[#This Row],[researchPower]]/2</f>
        <v>120</v>
      </c>
      <c r="AD233" s="142">
        <f>IF(Table3072[[#This Row],[researchPower]] &lt;100, Table3072[[#This Row],[researchPower]]*2,Table3072[[#This Row],[researchPower]])</f>
        <v>240</v>
      </c>
      <c r="AG233" s="95" t="s">
        <v>6905</v>
      </c>
      <c r="AH233" s="142">
        <f>Table3072[[#This Row],[researchPoints]]/Table3072[[#This Row],[researchPower]]</f>
        <v>20</v>
      </c>
    </row>
    <row r="234" spans="1:34" x14ac:dyDescent="0.35">
      <c r="A234" s="141">
        <v>233</v>
      </c>
      <c r="B234" s="39" t="s">
        <v>6811</v>
      </c>
      <c r="C234" s="141" t="s">
        <v>947</v>
      </c>
      <c r="D234" s="141" t="s">
        <v>6811</v>
      </c>
      <c r="E234" s="141"/>
      <c r="F234" s="141"/>
      <c r="G234" s="141"/>
      <c r="H234" s="252" t="s">
        <v>7125</v>
      </c>
      <c r="I234" s="141"/>
      <c r="J234" s="141"/>
      <c r="K234" s="141"/>
      <c r="L234" s="252" t="s">
        <v>6864</v>
      </c>
      <c r="M234" s="141">
        <v>4800</v>
      </c>
      <c r="N234" s="141">
        <v>240</v>
      </c>
      <c r="O234" s="141" t="s">
        <v>5166</v>
      </c>
      <c r="P234" s="141"/>
      <c r="Q234" s="141"/>
      <c r="R234" s="141"/>
      <c r="S234" s="141"/>
      <c r="T234" s="141"/>
      <c r="U234" s="141"/>
      <c r="V234" s="146"/>
      <c r="W234" s="141" t="s">
        <v>5166</v>
      </c>
      <c r="X234" s="141"/>
      <c r="Y234" s="144"/>
      <c r="AB234" s="142">
        <f>Table3072[[#This Row],[researchPower]]/2</f>
        <v>120</v>
      </c>
      <c r="AD234" s="142">
        <f>IF(Table3072[[#This Row],[researchPower]] &lt;100, Table3072[[#This Row],[researchPower]]*2,Table3072[[#This Row],[researchPower]])</f>
        <v>240</v>
      </c>
      <c r="AG234" s="95" t="s">
        <v>6811</v>
      </c>
      <c r="AH234" s="142">
        <f>Table3072[[#This Row],[researchPoints]]/Table3072[[#This Row],[researchPower]]</f>
        <v>20</v>
      </c>
    </row>
    <row r="235" spans="1:34" x14ac:dyDescent="0.35">
      <c r="A235" s="141">
        <v>234</v>
      </c>
      <c r="B235" s="39" t="s">
        <v>6906</v>
      </c>
      <c r="C235" s="141" t="s">
        <v>947</v>
      </c>
      <c r="D235" s="141" t="s">
        <v>6906</v>
      </c>
      <c r="E235" s="141"/>
      <c r="F235" s="141"/>
      <c r="G235" s="141"/>
      <c r="H235" s="252" t="s">
        <v>6742</v>
      </c>
      <c r="I235" s="141"/>
      <c r="J235" s="141"/>
      <c r="K235" s="141"/>
      <c r="L235" s="252" t="s">
        <v>6865</v>
      </c>
      <c r="M235" s="141">
        <v>4800</v>
      </c>
      <c r="N235" s="141">
        <v>240</v>
      </c>
      <c r="O235" s="141" t="s">
        <v>5159</v>
      </c>
      <c r="P235" s="141"/>
      <c r="Q235" s="141"/>
      <c r="R235" s="141"/>
      <c r="S235" s="141"/>
      <c r="T235" s="141"/>
      <c r="U235" s="141"/>
      <c r="V235" s="146"/>
      <c r="W235" s="141" t="s">
        <v>5159</v>
      </c>
      <c r="X235" s="141"/>
      <c r="Y235" s="144"/>
      <c r="AB235" s="142">
        <f>Table3072[[#This Row],[researchPower]]/2</f>
        <v>120</v>
      </c>
      <c r="AD235" s="142">
        <f>IF(Table3072[[#This Row],[researchPower]] &lt;100, Table3072[[#This Row],[researchPower]]*2,Table3072[[#This Row],[researchPower]])</f>
        <v>240</v>
      </c>
      <c r="AG235" s="95" t="s">
        <v>6906</v>
      </c>
      <c r="AH235" s="142">
        <f>Table3072[[#This Row],[researchPoints]]/Table3072[[#This Row],[researchPower]]</f>
        <v>20</v>
      </c>
    </row>
    <row r="236" spans="1:34" x14ac:dyDescent="0.35">
      <c r="A236" s="141">
        <v>235</v>
      </c>
      <c r="B236" s="39" t="s">
        <v>6907</v>
      </c>
      <c r="C236" s="141" t="s">
        <v>947</v>
      </c>
      <c r="D236" s="141" t="s">
        <v>6907</v>
      </c>
      <c r="E236" s="141"/>
      <c r="F236" s="141"/>
      <c r="G236" s="141"/>
      <c r="H236" s="252" t="s">
        <v>7126</v>
      </c>
      <c r="I236" s="141"/>
      <c r="J236" s="141"/>
      <c r="K236" s="141"/>
      <c r="L236" s="252" t="s">
        <v>7184</v>
      </c>
      <c r="M236" s="141">
        <v>4800</v>
      </c>
      <c r="N236" s="141">
        <v>240</v>
      </c>
      <c r="O236" s="141" t="s">
        <v>5254</v>
      </c>
      <c r="P236" s="141"/>
      <c r="Q236" s="141"/>
      <c r="R236" s="141"/>
      <c r="S236" s="141"/>
      <c r="T236" s="141"/>
      <c r="U236" s="141"/>
      <c r="V236" s="146"/>
      <c r="W236" s="141" t="s">
        <v>5254</v>
      </c>
      <c r="X236" s="141"/>
      <c r="Y236" s="144"/>
      <c r="AB236" s="142">
        <f>Table3072[[#This Row],[researchPower]]/2</f>
        <v>120</v>
      </c>
      <c r="AD236" s="142">
        <f>IF(Table3072[[#This Row],[researchPower]] &lt;100, Table3072[[#This Row],[researchPower]]*2,Table3072[[#This Row],[researchPower]])</f>
        <v>240</v>
      </c>
      <c r="AG236" s="95" t="s">
        <v>6907</v>
      </c>
      <c r="AH236" s="142">
        <f>Table3072[[#This Row],[researchPoints]]/Table3072[[#This Row],[researchPower]]</f>
        <v>20</v>
      </c>
    </row>
    <row r="237" spans="1:34" x14ac:dyDescent="0.35">
      <c r="A237" s="141">
        <v>236</v>
      </c>
      <c r="B237" s="39" t="s">
        <v>6813</v>
      </c>
      <c r="C237" s="141" t="s">
        <v>947</v>
      </c>
      <c r="D237" s="141" t="s">
        <v>6813</v>
      </c>
      <c r="E237" s="141"/>
      <c r="F237" s="141"/>
      <c r="G237" s="141"/>
      <c r="H237" s="252" t="s">
        <v>7127</v>
      </c>
      <c r="I237" s="141"/>
      <c r="J237" s="141"/>
      <c r="K237" s="141"/>
      <c r="L237" s="252" t="s">
        <v>6867</v>
      </c>
      <c r="M237" s="141">
        <v>4800</v>
      </c>
      <c r="N237" s="141">
        <v>240</v>
      </c>
      <c r="O237" s="141" t="s">
        <v>5256</v>
      </c>
      <c r="P237" s="141"/>
      <c r="Q237" s="141"/>
      <c r="R237" s="141"/>
      <c r="S237" s="141"/>
      <c r="T237" s="141"/>
      <c r="U237" s="141"/>
      <c r="V237" s="146"/>
      <c r="W237" s="141" t="s">
        <v>5256</v>
      </c>
      <c r="X237" s="141"/>
      <c r="Y237" s="144"/>
      <c r="AB237" s="142">
        <f>Table3072[[#This Row],[researchPower]]/2</f>
        <v>120</v>
      </c>
      <c r="AD237" s="142">
        <f>IF(Table3072[[#This Row],[researchPower]] &lt;100, Table3072[[#This Row],[researchPower]]*2,Table3072[[#This Row],[researchPower]])</f>
        <v>240</v>
      </c>
      <c r="AG237" s="95" t="s">
        <v>6813</v>
      </c>
      <c r="AH237" s="142">
        <f>Table3072[[#This Row],[researchPoints]]/Table3072[[#This Row],[researchPower]]</f>
        <v>20</v>
      </c>
    </row>
    <row r="238" spans="1:34" x14ac:dyDescent="0.35">
      <c r="A238" s="141">
        <v>237</v>
      </c>
      <c r="B238" s="39" t="s">
        <v>6908</v>
      </c>
      <c r="C238" s="141" t="s">
        <v>947</v>
      </c>
      <c r="D238" s="141" t="s">
        <v>6908</v>
      </c>
      <c r="E238" s="141"/>
      <c r="F238" s="141"/>
      <c r="G238" s="141"/>
      <c r="H238" s="141" t="s">
        <v>6746</v>
      </c>
      <c r="I238" s="141"/>
      <c r="J238" s="141"/>
      <c r="K238" s="141"/>
      <c r="L238" s="252" t="s">
        <v>6868</v>
      </c>
      <c r="M238" s="141">
        <v>4800</v>
      </c>
      <c r="N238" s="141">
        <v>240</v>
      </c>
      <c r="O238" s="141" t="s">
        <v>5261</v>
      </c>
      <c r="P238" s="141"/>
      <c r="Q238" s="141"/>
      <c r="R238" s="141"/>
      <c r="S238" s="141"/>
      <c r="T238" s="141"/>
      <c r="U238" s="141"/>
      <c r="V238" s="146"/>
      <c r="W238" s="141" t="s">
        <v>5261</v>
      </c>
      <c r="X238" s="141"/>
      <c r="Y238" s="144"/>
      <c r="AB238" s="142">
        <f>Table3072[[#This Row],[researchPower]]/2</f>
        <v>120</v>
      </c>
      <c r="AD238" s="142">
        <f>IF(Table3072[[#This Row],[researchPower]] &lt;100, Table3072[[#This Row],[researchPower]]*2,Table3072[[#This Row],[researchPower]])</f>
        <v>240</v>
      </c>
      <c r="AG238" s="95" t="s">
        <v>6908</v>
      </c>
      <c r="AH238" s="142">
        <f>Table3072[[#This Row],[researchPoints]]/Table3072[[#This Row],[researchPower]]</f>
        <v>20</v>
      </c>
    </row>
    <row r="239" spans="1:34" x14ac:dyDescent="0.35">
      <c r="A239" s="141">
        <v>238</v>
      </c>
      <c r="B239" s="39" t="s">
        <v>6909</v>
      </c>
      <c r="C239" s="141" t="s">
        <v>947</v>
      </c>
      <c r="D239" s="141" t="s">
        <v>6909</v>
      </c>
      <c r="E239" s="141"/>
      <c r="F239" s="141"/>
      <c r="G239" s="141"/>
      <c r="H239" s="252" t="s">
        <v>7128</v>
      </c>
      <c r="I239" s="141"/>
      <c r="J239" s="141"/>
      <c r="K239" s="141"/>
      <c r="L239" s="252" t="s">
        <v>6866</v>
      </c>
      <c r="M239" s="141">
        <v>4800</v>
      </c>
      <c r="N239" s="141">
        <v>240</v>
      </c>
      <c r="O239" s="141" t="s">
        <v>5067</v>
      </c>
      <c r="P239" s="141"/>
      <c r="Q239" s="141"/>
      <c r="R239" s="141"/>
      <c r="S239" s="141"/>
      <c r="T239" s="141"/>
      <c r="U239" s="141"/>
      <c r="V239" s="146"/>
      <c r="W239" s="141" t="s">
        <v>5067</v>
      </c>
      <c r="X239" s="141"/>
      <c r="Y239" s="144"/>
      <c r="AB239" s="142">
        <f>Table3072[[#This Row],[researchPower]]/2</f>
        <v>120</v>
      </c>
      <c r="AD239" s="142">
        <f>IF(Table3072[[#This Row],[researchPower]] &lt;100, Table3072[[#This Row],[researchPower]]*2,Table3072[[#This Row],[researchPower]])</f>
        <v>240</v>
      </c>
      <c r="AG239" s="95" t="s">
        <v>6909</v>
      </c>
      <c r="AH239" s="142">
        <f>Table3072[[#This Row],[researchPoints]]/Table3072[[#This Row],[researchPower]]</f>
        <v>20</v>
      </c>
    </row>
    <row r="240" spans="1:34" x14ac:dyDescent="0.35">
      <c r="A240" s="141">
        <v>239</v>
      </c>
      <c r="B240" s="39" t="s">
        <v>6824</v>
      </c>
      <c r="C240" s="141" t="s">
        <v>947</v>
      </c>
      <c r="D240" s="141" t="s">
        <v>6824</v>
      </c>
      <c r="E240" s="141"/>
      <c r="F240" s="141"/>
      <c r="G240" s="141"/>
      <c r="H240" s="252" t="s">
        <v>6843</v>
      </c>
      <c r="I240" s="141"/>
      <c r="J240" s="141"/>
      <c r="K240" s="141"/>
      <c r="L240" s="252" t="s">
        <v>6869</v>
      </c>
      <c r="M240" s="141">
        <v>4800</v>
      </c>
      <c r="N240" s="141">
        <v>240</v>
      </c>
      <c r="O240" s="141" t="s">
        <v>5152</v>
      </c>
      <c r="P240" s="141"/>
      <c r="Q240" s="141"/>
      <c r="R240" s="141"/>
      <c r="S240" s="141"/>
      <c r="T240" s="141"/>
      <c r="U240" s="141"/>
      <c r="V240" s="146"/>
      <c r="W240" s="141" t="s">
        <v>5152</v>
      </c>
      <c r="X240" s="141"/>
      <c r="Y240" s="144"/>
      <c r="AB240" s="142">
        <f>Table3072[[#This Row],[researchPower]]/2</f>
        <v>120</v>
      </c>
      <c r="AD240" s="142">
        <f>IF(Table3072[[#This Row],[researchPower]] &lt;100, Table3072[[#This Row],[researchPower]]*2,Table3072[[#This Row],[researchPower]])</f>
        <v>240</v>
      </c>
      <c r="AG240" s="95" t="s">
        <v>6824</v>
      </c>
      <c r="AH240" s="142">
        <f>Table3072[[#This Row],[researchPoints]]/Table3072[[#This Row],[researchPower]]</f>
        <v>20</v>
      </c>
    </row>
    <row r="241" spans="1:34" x14ac:dyDescent="0.35">
      <c r="A241" s="141">
        <v>240</v>
      </c>
      <c r="B241" s="39" t="s">
        <v>6825</v>
      </c>
      <c r="C241" s="141" t="s">
        <v>947</v>
      </c>
      <c r="D241" s="141" t="s">
        <v>6825</v>
      </c>
      <c r="E241" s="141"/>
      <c r="F241" s="141"/>
      <c r="G241" s="141"/>
      <c r="H241" s="141" t="s">
        <v>6602</v>
      </c>
      <c r="I241" s="141"/>
      <c r="J241" s="141"/>
      <c r="K241" s="141"/>
      <c r="L241" s="252" t="s">
        <v>6870</v>
      </c>
      <c r="M241" s="141">
        <v>4800</v>
      </c>
      <c r="N241" s="141">
        <v>240</v>
      </c>
      <c r="O241" s="141" t="s">
        <v>6606</v>
      </c>
      <c r="P241" s="141"/>
      <c r="Q241" s="141"/>
      <c r="R241" s="141"/>
      <c r="S241" s="141"/>
      <c r="T241" s="141"/>
      <c r="U241" s="141"/>
      <c r="V241" s="146"/>
      <c r="W241" s="141" t="s">
        <v>6606</v>
      </c>
      <c r="X241" s="141"/>
      <c r="Y241" s="144"/>
      <c r="AB241" s="142">
        <f>Table3072[[#This Row],[researchPower]]/2</f>
        <v>120</v>
      </c>
      <c r="AD241" s="142">
        <f>IF(Table3072[[#This Row],[researchPower]] &lt;100, Table3072[[#This Row],[researchPower]]*2,Table3072[[#This Row],[researchPower]])</f>
        <v>240</v>
      </c>
      <c r="AG241" s="95" t="s">
        <v>6825</v>
      </c>
      <c r="AH241" s="142">
        <f>Table3072[[#This Row],[researchPoints]]/Table3072[[#This Row],[researchPower]]</f>
        <v>20</v>
      </c>
    </row>
    <row r="242" spans="1:34" x14ac:dyDescent="0.35">
      <c r="A242" s="141">
        <v>241</v>
      </c>
      <c r="B242" s="39" t="s">
        <v>6826</v>
      </c>
      <c r="C242" s="141" t="s">
        <v>947</v>
      </c>
      <c r="D242" s="141" t="s">
        <v>6826</v>
      </c>
      <c r="E242" s="141"/>
      <c r="F242" s="141"/>
      <c r="G242" s="141"/>
      <c r="H242" s="252" t="s">
        <v>6600</v>
      </c>
      <c r="I242" s="141"/>
      <c r="J242" s="141"/>
      <c r="K242" s="141"/>
      <c r="L242" s="252" t="s">
        <v>6871</v>
      </c>
      <c r="M242" s="141">
        <v>4800</v>
      </c>
      <c r="N242" s="141">
        <v>240</v>
      </c>
      <c r="O242" s="141" t="s">
        <v>6607</v>
      </c>
      <c r="P242" s="141"/>
      <c r="Q242" s="141"/>
      <c r="R242" s="141"/>
      <c r="S242" s="141"/>
      <c r="T242" s="141"/>
      <c r="U242" s="141"/>
      <c r="V242" s="146"/>
      <c r="W242" s="141" t="s">
        <v>6607</v>
      </c>
      <c r="X242" s="141"/>
      <c r="Y242" s="144"/>
      <c r="AB242" s="142">
        <f>Table3072[[#This Row],[researchPower]]/2</f>
        <v>120</v>
      </c>
      <c r="AD242" s="142">
        <f>IF(Table3072[[#This Row],[researchPower]] &lt;100, Table3072[[#This Row],[researchPower]]*2,Table3072[[#This Row],[researchPower]])</f>
        <v>240</v>
      </c>
      <c r="AG242" s="95" t="s">
        <v>6826</v>
      </c>
      <c r="AH242" s="142">
        <f>Table3072[[#This Row],[researchPoints]]/Table3072[[#This Row],[researchPower]]</f>
        <v>20</v>
      </c>
    </row>
    <row r="243" spans="1:34" x14ac:dyDescent="0.35">
      <c r="A243" s="141">
        <v>242</v>
      </c>
      <c r="B243" s="39" t="s">
        <v>6889</v>
      </c>
      <c r="C243" s="141" t="s">
        <v>947</v>
      </c>
      <c r="D243" s="141" t="s">
        <v>6889</v>
      </c>
      <c r="E243" s="141"/>
      <c r="F243" s="141"/>
      <c r="G243" s="141"/>
      <c r="H243" s="252" t="s">
        <v>6610</v>
      </c>
      <c r="I243" s="141"/>
      <c r="J243" s="141"/>
      <c r="K243" s="141"/>
      <c r="L243" s="252"/>
      <c r="M243" s="141">
        <v>4800</v>
      </c>
      <c r="N243" s="141">
        <v>240</v>
      </c>
      <c r="O243" s="144" t="s">
        <v>5217</v>
      </c>
      <c r="P243" s="141"/>
      <c r="Q243" s="141"/>
      <c r="R243" s="141"/>
      <c r="S243" s="141"/>
      <c r="T243" s="141"/>
      <c r="U243" s="141"/>
      <c r="V243" s="146"/>
      <c r="W243" s="144" t="s">
        <v>5217</v>
      </c>
      <c r="X243" s="141"/>
      <c r="Y243" s="144"/>
      <c r="AB243" s="142">
        <f>Table3072[[#This Row],[researchPower]]/2</f>
        <v>120</v>
      </c>
      <c r="AD243" s="142">
        <f>IF(Table3072[[#This Row],[researchPower]] &lt;100, Table3072[[#This Row],[researchPower]]*2,Table3072[[#This Row],[researchPower]])</f>
        <v>240</v>
      </c>
      <c r="AG243" s="95" t="s">
        <v>6889</v>
      </c>
      <c r="AH243" s="142">
        <f>Table3072[[#This Row],[researchPoints]]/Table3072[[#This Row],[researchPower]]</f>
        <v>20</v>
      </c>
    </row>
    <row r="244" spans="1:34" x14ac:dyDescent="0.35">
      <c r="A244" s="141">
        <v>243</v>
      </c>
      <c r="B244" s="39" t="s">
        <v>6810</v>
      </c>
      <c r="C244" s="141" t="s">
        <v>947</v>
      </c>
      <c r="D244" s="141" t="s">
        <v>6810</v>
      </c>
      <c r="E244" s="141"/>
      <c r="F244" s="141"/>
      <c r="G244" s="141"/>
      <c r="H244" s="252" t="s">
        <v>7129</v>
      </c>
      <c r="I244" s="141"/>
      <c r="J244" s="141"/>
      <c r="K244" s="141"/>
      <c r="L244" s="252"/>
      <c r="M244" s="141">
        <v>4800</v>
      </c>
      <c r="N244" s="141">
        <v>240</v>
      </c>
      <c r="O244" s="144" t="s">
        <v>5162</v>
      </c>
      <c r="P244" s="141"/>
      <c r="Q244" s="141"/>
      <c r="R244" s="141"/>
      <c r="S244" s="141"/>
      <c r="T244" s="141"/>
      <c r="U244" s="141"/>
      <c r="V244" s="146"/>
      <c r="W244" s="144" t="s">
        <v>5162</v>
      </c>
      <c r="X244" s="141"/>
      <c r="Y244" s="144"/>
      <c r="AB244" s="142">
        <f>Table3072[[#This Row],[researchPower]]/2</f>
        <v>120</v>
      </c>
      <c r="AD244" s="142">
        <f>IF(Table3072[[#This Row],[researchPower]] &lt;100, Table3072[[#This Row],[researchPower]]*2,Table3072[[#This Row],[researchPower]])</f>
        <v>240</v>
      </c>
      <c r="AG244" s="95" t="s">
        <v>6810</v>
      </c>
      <c r="AH244" s="142">
        <f>Table3072[[#This Row],[researchPoints]]/Table3072[[#This Row],[researchPower]]</f>
        <v>20</v>
      </c>
    </row>
    <row r="245" spans="1:34" x14ac:dyDescent="0.35">
      <c r="A245" s="141">
        <v>244</v>
      </c>
      <c r="B245" s="39" t="s">
        <v>6812</v>
      </c>
      <c r="C245" s="141" t="s">
        <v>947</v>
      </c>
      <c r="D245" s="141" t="s">
        <v>6812</v>
      </c>
      <c r="E245" s="141"/>
      <c r="F245" s="141"/>
      <c r="G245" s="141"/>
      <c r="H245" s="252" t="s">
        <v>6488</v>
      </c>
      <c r="I245" s="141"/>
      <c r="J245" s="141"/>
      <c r="K245" s="141"/>
      <c r="L245" s="252"/>
      <c r="M245" s="141">
        <v>4800</v>
      </c>
      <c r="N245" s="141">
        <v>240</v>
      </c>
      <c r="O245" s="144" t="s">
        <v>5157</v>
      </c>
      <c r="P245" s="141"/>
      <c r="Q245" s="141"/>
      <c r="R245" s="141"/>
      <c r="S245" s="141"/>
      <c r="T245" s="141"/>
      <c r="U245" s="141"/>
      <c r="V245" s="146"/>
      <c r="W245" s="144" t="s">
        <v>5157</v>
      </c>
      <c r="X245" s="141"/>
      <c r="Y245" s="144"/>
      <c r="AB245" s="142">
        <f>Table3072[[#This Row],[researchPower]]/2</f>
        <v>120</v>
      </c>
      <c r="AD245" s="142">
        <f>IF(Table3072[[#This Row],[researchPower]] &lt;100, Table3072[[#This Row],[researchPower]]*2,Table3072[[#This Row],[researchPower]])</f>
        <v>240</v>
      </c>
      <c r="AG245" s="95" t="s">
        <v>6812</v>
      </c>
      <c r="AH245" s="142">
        <f>Table3072[[#This Row],[researchPoints]]/Table3072[[#This Row],[researchPower]]</f>
        <v>20</v>
      </c>
    </row>
    <row r="246" spans="1:34" x14ac:dyDescent="0.35">
      <c r="A246" s="141">
        <v>245</v>
      </c>
      <c r="B246" s="39" t="s">
        <v>6890</v>
      </c>
      <c r="C246" s="141" t="s">
        <v>947</v>
      </c>
      <c r="D246" s="141" t="s">
        <v>6890</v>
      </c>
      <c r="E246" s="141"/>
      <c r="F246" s="141"/>
      <c r="G246" s="141"/>
      <c r="H246" s="252" t="s">
        <v>6791</v>
      </c>
      <c r="I246" s="141"/>
      <c r="J246" s="141"/>
      <c r="K246" s="141"/>
      <c r="L246" s="252"/>
      <c r="M246" s="141">
        <v>4800</v>
      </c>
      <c r="N246" s="141">
        <v>240</v>
      </c>
      <c r="O246" s="144" t="s">
        <v>5048</v>
      </c>
      <c r="P246" s="141"/>
      <c r="Q246" s="141"/>
      <c r="R246" s="141"/>
      <c r="S246" s="141"/>
      <c r="T246" s="141"/>
      <c r="U246" s="141"/>
      <c r="V246" s="146"/>
      <c r="W246" s="144" t="s">
        <v>5048</v>
      </c>
      <c r="X246" s="141"/>
      <c r="Y246" s="144"/>
      <c r="AB246" s="142">
        <f>Table3072[[#This Row],[researchPower]]/2</f>
        <v>120</v>
      </c>
      <c r="AD246" s="142">
        <f>IF(Table3072[[#This Row],[researchPower]] &lt;100, Table3072[[#This Row],[researchPower]]*2,Table3072[[#This Row],[researchPower]])</f>
        <v>240</v>
      </c>
      <c r="AG246" s="95" t="s">
        <v>6890</v>
      </c>
      <c r="AH246" s="142">
        <f>Table3072[[#This Row],[researchPoints]]/Table3072[[#This Row],[researchPower]]</f>
        <v>20</v>
      </c>
    </row>
    <row r="247" spans="1:34" x14ac:dyDescent="0.35">
      <c r="A247" s="141">
        <v>246</v>
      </c>
      <c r="B247" s="39" t="s">
        <v>6814</v>
      </c>
      <c r="C247" s="141" t="s">
        <v>947</v>
      </c>
      <c r="D247" s="141" t="s">
        <v>6814</v>
      </c>
      <c r="E247" s="141"/>
      <c r="F247" s="141"/>
      <c r="G247" s="141"/>
      <c r="H247" s="252" t="s">
        <v>7130</v>
      </c>
      <c r="I247" s="141"/>
      <c r="J247" s="141"/>
      <c r="K247" s="141"/>
      <c r="L247" s="252"/>
      <c r="M247" s="141">
        <v>4800</v>
      </c>
      <c r="N247" s="141">
        <v>240</v>
      </c>
      <c r="O247" s="144" t="s">
        <v>5259</v>
      </c>
      <c r="P247" s="141"/>
      <c r="Q247" s="141"/>
      <c r="R247" s="141"/>
      <c r="S247" s="141"/>
      <c r="T247" s="141"/>
      <c r="U247" s="141"/>
      <c r="V247" s="146"/>
      <c r="W247" s="144" t="s">
        <v>5259</v>
      </c>
      <c r="X247" s="141"/>
      <c r="Y247" s="144"/>
      <c r="AB247" s="142">
        <f>Table3072[[#This Row],[researchPower]]/2</f>
        <v>120</v>
      </c>
      <c r="AD247" s="142">
        <f>IF(Table3072[[#This Row],[researchPower]] &lt;100, Table3072[[#This Row],[researchPower]]*2,Table3072[[#This Row],[researchPower]])</f>
        <v>240</v>
      </c>
      <c r="AG247" s="95" t="s">
        <v>6814</v>
      </c>
      <c r="AH247" s="142">
        <f>Table3072[[#This Row],[researchPoints]]/Table3072[[#This Row],[researchPower]]</f>
        <v>20</v>
      </c>
    </row>
    <row r="248" spans="1:34" x14ac:dyDescent="0.35">
      <c r="A248" s="141">
        <v>247</v>
      </c>
      <c r="B248" s="39" t="s">
        <v>6891</v>
      </c>
      <c r="C248" s="141" t="s">
        <v>947</v>
      </c>
      <c r="D248" s="141" t="s">
        <v>6891</v>
      </c>
      <c r="E248" s="141"/>
      <c r="F248" s="141"/>
      <c r="G248" s="141"/>
      <c r="H248" s="252" t="s">
        <v>6761</v>
      </c>
      <c r="I248" s="141"/>
      <c r="J248" s="141"/>
      <c r="K248" s="141"/>
      <c r="L248" s="252"/>
      <c r="M248" s="141">
        <v>4800</v>
      </c>
      <c r="N248" s="141">
        <v>240</v>
      </c>
      <c r="O248" s="144" t="s">
        <v>5172</v>
      </c>
      <c r="P248" s="141"/>
      <c r="Q248" s="141"/>
      <c r="R248" s="141"/>
      <c r="S248" s="141"/>
      <c r="T248" s="141"/>
      <c r="U248" s="141"/>
      <c r="V248" s="146"/>
      <c r="W248" s="144" t="s">
        <v>5172</v>
      </c>
      <c r="X248" s="141"/>
      <c r="Y248" s="144"/>
      <c r="AB248" s="142">
        <f>Table3072[[#This Row],[researchPower]]/2</f>
        <v>120</v>
      </c>
      <c r="AD248" s="142">
        <f>IF(Table3072[[#This Row],[researchPower]] &lt;100, Table3072[[#This Row],[researchPower]]*2,Table3072[[#This Row],[researchPower]])</f>
        <v>240</v>
      </c>
      <c r="AG248" s="95" t="s">
        <v>6891</v>
      </c>
      <c r="AH248" s="142">
        <f>Table3072[[#This Row],[researchPoints]]/Table3072[[#This Row],[researchPower]]</f>
        <v>20</v>
      </c>
    </row>
    <row r="249" spans="1:34" x14ac:dyDescent="0.35">
      <c r="A249" s="141">
        <v>248</v>
      </c>
      <c r="B249" s="39" t="s">
        <v>6892</v>
      </c>
      <c r="C249" s="141" t="s">
        <v>947</v>
      </c>
      <c r="D249" s="141" t="s">
        <v>6892</v>
      </c>
      <c r="E249" s="141"/>
      <c r="F249" s="141"/>
      <c r="G249" s="141"/>
      <c r="H249" s="252" t="s">
        <v>7131</v>
      </c>
      <c r="I249" s="141"/>
      <c r="J249" s="141"/>
      <c r="K249" s="141"/>
      <c r="L249" s="261"/>
      <c r="M249" s="141">
        <v>4800</v>
      </c>
      <c r="N249" s="141">
        <v>240</v>
      </c>
      <c r="O249" s="144" t="s">
        <v>5302</v>
      </c>
      <c r="P249" s="141"/>
      <c r="Q249" s="141"/>
      <c r="R249" s="141"/>
      <c r="S249" s="141"/>
      <c r="T249" s="141"/>
      <c r="U249" s="141"/>
      <c r="V249" s="146"/>
      <c r="W249" s="144" t="s">
        <v>5302</v>
      </c>
      <c r="X249" s="141"/>
      <c r="Y249" s="144"/>
      <c r="AB249" s="142">
        <f>Table3072[[#This Row],[researchPower]]/2</f>
        <v>120</v>
      </c>
      <c r="AD249" s="142">
        <f>IF(Table3072[[#This Row],[researchPower]] &lt;100, Table3072[[#This Row],[researchPower]]*2,Table3072[[#This Row],[researchPower]])</f>
        <v>240</v>
      </c>
      <c r="AG249" s="95" t="s">
        <v>6892</v>
      </c>
      <c r="AH249" s="142">
        <f>Table3072[[#This Row],[researchPoints]]/Table3072[[#This Row],[researchPower]]</f>
        <v>20</v>
      </c>
    </row>
    <row r="250" spans="1:34" x14ac:dyDescent="0.35">
      <c r="A250" s="141">
        <v>249</v>
      </c>
      <c r="B250" s="39" t="s">
        <v>6893</v>
      </c>
      <c r="C250" s="141" t="s">
        <v>947</v>
      </c>
      <c r="D250" s="141" t="s">
        <v>6893</v>
      </c>
      <c r="E250" s="141"/>
      <c r="F250" s="141"/>
      <c r="G250" s="141"/>
      <c r="H250" s="252" t="s">
        <v>6489</v>
      </c>
      <c r="I250" s="141"/>
      <c r="J250" s="141"/>
      <c r="K250" s="141"/>
      <c r="L250" s="252"/>
      <c r="M250" s="141">
        <v>4800</v>
      </c>
      <c r="N250" s="141">
        <v>240</v>
      </c>
      <c r="O250" s="144" t="s">
        <v>5249</v>
      </c>
      <c r="P250" s="141"/>
      <c r="Q250" s="141"/>
      <c r="R250" s="141"/>
      <c r="S250" s="141"/>
      <c r="T250" s="141"/>
      <c r="U250" s="141"/>
      <c r="V250" s="146"/>
      <c r="W250" s="144" t="s">
        <v>5249</v>
      </c>
      <c r="X250" s="141"/>
      <c r="Y250" s="144"/>
      <c r="AB250" s="142">
        <f>Table3072[[#This Row],[researchPower]]/2</f>
        <v>120</v>
      </c>
      <c r="AD250" s="142">
        <f>IF(Table3072[[#This Row],[researchPower]] &lt;100, Table3072[[#This Row],[researchPower]]*2,Table3072[[#This Row],[researchPower]])</f>
        <v>240</v>
      </c>
      <c r="AG250" s="95" t="s">
        <v>6893</v>
      </c>
      <c r="AH250" s="142">
        <f>Table3072[[#This Row],[researchPoints]]/Table3072[[#This Row],[researchPower]]</f>
        <v>20</v>
      </c>
    </row>
    <row r="251" spans="1:34" x14ac:dyDescent="0.35">
      <c r="A251" s="141">
        <v>250</v>
      </c>
      <c r="B251" s="39" t="s">
        <v>6894</v>
      </c>
      <c r="C251" s="141" t="s">
        <v>947</v>
      </c>
      <c r="D251" s="141" t="s">
        <v>6894</v>
      </c>
      <c r="E251" s="141"/>
      <c r="F251" s="141"/>
      <c r="G251" s="141"/>
      <c r="H251" s="252" t="s">
        <v>6762</v>
      </c>
      <c r="I251" s="141"/>
      <c r="J251" s="141"/>
      <c r="K251" s="141"/>
      <c r="L251" s="261"/>
      <c r="M251" s="141">
        <v>4800</v>
      </c>
      <c r="N251" s="141">
        <v>240</v>
      </c>
      <c r="O251" s="144" t="s">
        <v>5250</v>
      </c>
      <c r="P251" s="141"/>
      <c r="Q251" s="141"/>
      <c r="R251" s="141"/>
      <c r="S251" s="141"/>
      <c r="T251" s="141"/>
      <c r="U251" s="141"/>
      <c r="V251" s="146"/>
      <c r="W251" s="144" t="s">
        <v>5250</v>
      </c>
      <c r="X251" s="141"/>
      <c r="Y251" s="144"/>
      <c r="AB251" s="142">
        <f>Table3072[[#This Row],[researchPower]]/2</f>
        <v>120</v>
      </c>
      <c r="AD251" s="142">
        <f>IF(Table3072[[#This Row],[researchPower]] &lt;100, Table3072[[#This Row],[researchPower]]*2,Table3072[[#This Row],[researchPower]])</f>
        <v>240</v>
      </c>
      <c r="AG251" s="95" t="s">
        <v>6894</v>
      </c>
      <c r="AH251" s="142">
        <f>Table3072[[#This Row],[researchPoints]]/Table3072[[#This Row],[researchPower]]</f>
        <v>20</v>
      </c>
    </row>
    <row r="252" spans="1:34" x14ac:dyDescent="0.35">
      <c r="A252" s="141">
        <v>251</v>
      </c>
      <c r="B252" s="39" t="s">
        <v>6815</v>
      </c>
      <c r="C252" s="141" t="s">
        <v>947</v>
      </c>
      <c r="D252" s="141" t="s">
        <v>6815</v>
      </c>
      <c r="E252" s="141"/>
      <c r="F252" s="141"/>
      <c r="G252" s="141"/>
      <c r="H252" s="252" t="s">
        <v>7132</v>
      </c>
      <c r="I252" s="141"/>
      <c r="J252" s="141"/>
      <c r="K252" s="141"/>
      <c r="L252" s="252"/>
      <c r="M252" s="141">
        <v>4800</v>
      </c>
      <c r="N252" s="141">
        <v>240</v>
      </c>
      <c r="O252" s="144" t="s">
        <v>5050</v>
      </c>
      <c r="P252" s="141"/>
      <c r="Q252" s="141"/>
      <c r="R252" s="141"/>
      <c r="S252" s="141"/>
      <c r="T252" s="141"/>
      <c r="U252" s="141"/>
      <c r="V252" s="146"/>
      <c r="W252" s="144" t="s">
        <v>5050</v>
      </c>
      <c r="X252" s="141"/>
      <c r="Y252" s="144"/>
      <c r="AB252" s="142">
        <f>Table3072[[#This Row],[researchPower]]/2</f>
        <v>120</v>
      </c>
      <c r="AD252" s="142">
        <f>IF(Table3072[[#This Row],[researchPower]] &lt;100, Table3072[[#This Row],[researchPower]]*2,Table3072[[#This Row],[researchPower]])</f>
        <v>240</v>
      </c>
      <c r="AG252" s="95" t="s">
        <v>6815</v>
      </c>
      <c r="AH252" s="142">
        <f>Table3072[[#This Row],[researchPoints]]/Table3072[[#This Row],[researchPower]]</f>
        <v>20</v>
      </c>
    </row>
    <row r="253" spans="1:34" x14ac:dyDescent="0.35">
      <c r="A253" s="141">
        <v>252</v>
      </c>
      <c r="B253" s="39" t="s">
        <v>6823</v>
      </c>
      <c r="C253" s="141" t="s">
        <v>947</v>
      </c>
      <c r="D253" s="141" t="s">
        <v>6823</v>
      </c>
      <c r="E253" s="141"/>
      <c r="F253" s="141"/>
      <c r="G253" s="141"/>
      <c r="H253" s="252" t="s">
        <v>7156</v>
      </c>
      <c r="I253" s="141"/>
      <c r="J253" s="141"/>
      <c r="K253" s="141"/>
      <c r="L253" s="252"/>
      <c r="M253" s="141">
        <v>4800</v>
      </c>
      <c r="N253" s="141">
        <v>240</v>
      </c>
      <c r="O253" s="144" t="s">
        <v>5253</v>
      </c>
      <c r="P253" s="141"/>
      <c r="Q253" s="141"/>
      <c r="R253" s="141"/>
      <c r="S253" s="141"/>
      <c r="T253" s="141"/>
      <c r="U253" s="141"/>
      <c r="V253" s="146"/>
      <c r="W253" s="144" t="s">
        <v>5253</v>
      </c>
      <c r="X253" s="141"/>
      <c r="Y253" s="144"/>
      <c r="AB253" s="142">
        <f>Table3072[[#This Row],[researchPower]]/2</f>
        <v>120</v>
      </c>
      <c r="AD253" s="142">
        <f>IF(Table3072[[#This Row],[researchPower]] &lt;100, Table3072[[#This Row],[researchPower]]*2,Table3072[[#This Row],[researchPower]])</f>
        <v>240</v>
      </c>
      <c r="AG253" s="95" t="s">
        <v>6823</v>
      </c>
      <c r="AH253" s="142">
        <f>Table3072[[#This Row],[researchPoints]]/Table3072[[#This Row],[researchPower]]</f>
        <v>20</v>
      </c>
    </row>
    <row r="254" spans="1:34" x14ac:dyDescent="0.35">
      <c r="A254" s="141">
        <v>253</v>
      </c>
      <c r="B254" s="39" t="s">
        <v>6895</v>
      </c>
      <c r="C254" s="141" t="s">
        <v>947</v>
      </c>
      <c r="D254" s="141" t="s">
        <v>6895</v>
      </c>
      <c r="E254" s="141"/>
      <c r="F254" s="141"/>
      <c r="G254" s="141"/>
      <c r="H254" s="252" t="s">
        <v>6603</v>
      </c>
      <c r="I254" s="141"/>
      <c r="J254" s="141"/>
      <c r="K254" s="141"/>
      <c r="L254" s="252"/>
      <c r="M254" s="141">
        <v>4800</v>
      </c>
      <c r="N254" s="141">
        <v>240</v>
      </c>
      <c r="O254" s="144" t="s">
        <v>5372</v>
      </c>
      <c r="P254" s="141"/>
      <c r="Q254" s="141"/>
      <c r="R254" s="141"/>
      <c r="S254" s="141"/>
      <c r="T254" s="141"/>
      <c r="U254" s="141"/>
      <c r="V254" s="146"/>
      <c r="W254" s="144" t="s">
        <v>5372</v>
      </c>
      <c r="X254" s="141"/>
      <c r="Y254" s="144"/>
      <c r="AB254" s="142">
        <f>Table3072[[#This Row],[researchPower]]/2</f>
        <v>120</v>
      </c>
      <c r="AD254" s="142">
        <f>IF(Table3072[[#This Row],[researchPower]] &lt;100, Table3072[[#This Row],[researchPower]]*2,Table3072[[#This Row],[researchPower]])</f>
        <v>240</v>
      </c>
      <c r="AG254" s="95" t="s">
        <v>6895</v>
      </c>
      <c r="AH254" s="142">
        <f>Table3072[[#This Row],[researchPoints]]/Table3072[[#This Row],[researchPower]]</f>
        <v>20</v>
      </c>
    </row>
    <row r="255" spans="1:34" x14ac:dyDescent="0.35">
      <c r="A255" s="141">
        <v>254</v>
      </c>
      <c r="B255" s="39" t="s">
        <v>6896</v>
      </c>
      <c r="C255" s="141" t="s">
        <v>947</v>
      </c>
      <c r="D255" s="252" t="s">
        <v>6896</v>
      </c>
      <c r="E255" s="141"/>
      <c r="F255" s="141"/>
      <c r="G255" s="141"/>
      <c r="H255" s="252" t="s">
        <v>6796</v>
      </c>
      <c r="I255" s="141"/>
      <c r="J255" s="141"/>
      <c r="K255" s="141"/>
      <c r="L255" s="252"/>
      <c r="M255" s="141">
        <v>4800</v>
      </c>
      <c r="N255" s="141">
        <v>240</v>
      </c>
      <c r="O255" s="144" t="s">
        <v>6492</v>
      </c>
      <c r="P255" s="141"/>
      <c r="Q255" s="141"/>
      <c r="R255" s="141"/>
      <c r="S255" s="141"/>
      <c r="T255" s="141"/>
      <c r="U255" s="141"/>
      <c r="V255" s="146"/>
      <c r="W255" s="144" t="s">
        <v>6492</v>
      </c>
      <c r="X255" s="141"/>
      <c r="Y255" s="144"/>
      <c r="AB255" s="142">
        <f>Table3072[[#This Row],[researchPower]]/2</f>
        <v>120</v>
      </c>
      <c r="AD255" s="142">
        <f>IF(Table3072[[#This Row],[researchPower]] &lt;100, Table3072[[#This Row],[researchPower]]*2,Table3072[[#This Row],[researchPower]])</f>
        <v>240</v>
      </c>
      <c r="AG255" s="95" t="s">
        <v>6896</v>
      </c>
      <c r="AH255" s="142">
        <f>Table3072[[#This Row],[researchPoints]]/Table3072[[#This Row],[researchPower]]</f>
        <v>20</v>
      </c>
    </row>
    <row r="256" spans="1:34" x14ac:dyDescent="0.35">
      <c r="A256" s="141">
        <v>255</v>
      </c>
      <c r="B256" s="39" t="s">
        <v>6897</v>
      </c>
      <c r="C256" s="141" t="s">
        <v>947</v>
      </c>
      <c r="D256" s="141" t="s">
        <v>6897</v>
      </c>
      <c r="E256" s="141"/>
      <c r="F256" s="141"/>
      <c r="G256" s="141"/>
      <c r="H256" s="252" t="s">
        <v>7133</v>
      </c>
      <c r="I256" s="141"/>
      <c r="J256" s="141"/>
      <c r="K256" s="141"/>
      <c r="L256" s="252"/>
      <c r="M256" s="141">
        <v>4800</v>
      </c>
      <c r="N256" s="141">
        <v>240</v>
      </c>
      <c r="O256" s="144" t="s">
        <v>5213</v>
      </c>
      <c r="P256" s="141"/>
      <c r="Q256" s="141"/>
      <c r="R256" s="141"/>
      <c r="S256" s="141"/>
      <c r="T256" s="141"/>
      <c r="U256" s="141"/>
      <c r="V256" s="146"/>
      <c r="W256" s="144" t="s">
        <v>5213</v>
      </c>
      <c r="X256" s="141"/>
      <c r="Y256" s="144"/>
      <c r="AB256" s="142">
        <f>Table3072[[#This Row],[researchPower]]/2</f>
        <v>120</v>
      </c>
      <c r="AD256" s="142">
        <f>IF(Table3072[[#This Row],[researchPower]] &lt;100, Table3072[[#This Row],[researchPower]]*2,Table3072[[#This Row],[researchPower]])</f>
        <v>240</v>
      </c>
      <c r="AG256" s="95" t="s">
        <v>6897</v>
      </c>
      <c r="AH256" s="142">
        <f>Table3072[[#This Row],[researchPoints]]/Table3072[[#This Row],[researchPower]]</f>
        <v>20</v>
      </c>
    </row>
    <row r="257" spans="1:34" x14ac:dyDescent="0.35">
      <c r="A257" s="141">
        <v>256</v>
      </c>
      <c r="B257" s="39" t="s">
        <v>6898</v>
      </c>
      <c r="C257" s="141" t="s">
        <v>947</v>
      </c>
      <c r="D257" s="252" t="s">
        <v>6898</v>
      </c>
      <c r="E257" s="141"/>
      <c r="F257" s="141"/>
      <c r="G257" s="141"/>
      <c r="H257" s="252" t="s">
        <v>7134</v>
      </c>
      <c r="I257" s="141"/>
      <c r="J257" s="141"/>
      <c r="K257" s="141"/>
      <c r="L257" s="252"/>
      <c r="M257" s="141">
        <v>4800</v>
      </c>
      <c r="N257" s="141">
        <v>240</v>
      </c>
      <c r="O257" s="144" t="s">
        <v>6485</v>
      </c>
      <c r="P257" s="141"/>
      <c r="Q257" s="141"/>
      <c r="R257" s="141"/>
      <c r="S257" s="141"/>
      <c r="T257" s="141"/>
      <c r="U257" s="141"/>
      <c r="V257" s="146"/>
      <c r="W257" s="144" t="s">
        <v>6485</v>
      </c>
      <c r="X257" s="141"/>
      <c r="Y257" s="144"/>
      <c r="AB257" s="142">
        <f>Table3072[[#This Row],[researchPower]]/2</f>
        <v>120</v>
      </c>
      <c r="AD257" s="142">
        <f>IF(Table3072[[#This Row],[researchPower]] &lt;100, Table3072[[#This Row],[researchPower]]*2,Table3072[[#This Row],[researchPower]])</f>
        <v>240</v>
      </c>
      <c r="AG257" s="95" t="s">
        <v>6898</v>
      </c>
      <c r="AH257" s="142">
        <f>Table3072[[#This Row],[researchPoints]]/Table3072[[#This Row],[researchPower]]</f>
        <v>20</v>
      </c>
    </row>
    <row r="258" spans="1:34" x14ac:dyDescent="0.35">
      <c r="A258" s="141">
        <v>257</v>
      </c>
      <c r="B258" s="39" t="s">
        <v>6899</v>
      </c>
      <c r="C258" s="141" t="s">
        <v>947</v>
      </c>
      <c r="D258" s="141" t="s">
        <v>6899</v>
      </c>
      <c r="E258" s="141"/>
      <c r="F258" s="141"/>
      <c r="G258" s="141"/>
      <c r="H258" s="252" t="s">
        <v>7135</v>
      </c>
      <c r="I258" s="141"/>
      <c r="J258" s="141"/>
      <c r="K258" s="141"/>
      <c r="L258" s="252"/>
      <c r="M258" s="141">
        <v>4800</v>
      </c>
      <c r="N258" s="141">
        <v>240</v>
      </c>
      <c r="O258" s="144" t="s">
        <v>6493</v>
      </c>
      <c r="P258" s="141"/>
      <c r="Q258" s="141"/>
      <c r="R258" s="141"/>
      <c r="S258" s="141"/>
      <c r="T258" s="141"/>
      <c r="U258" s="141"/>
      <c r="V258" s="146"/>
      <c r="W258" s="144" t="s">
        <v>6493</v>
      </c>
      <c r="X258" s="141"/>
      <c r="Y258" s="144"/>
      <c r="AB258" s="142">
        <f>Table3072[[#This Row],[researchPower]]/2</f>
        <v>120</v>
      </c>
      <c r="AD258" s="142">
        <f>IF(Table3072[[#This Row],[researchPower]] &lt;100, Table3072[[#This Row],[researchPower]]*2,Table3072[[#This Row],[researchPower]])</f>
        <v>240</v>
      </c>
      <c r="AG258" s="95" t="s">
        <v>6899</v>
      </c>
      <c r="AH258" s="142">
        <f>Table3072[[#This Row],[researchPoints]]/Table3072[[#This Row],[researchPower]]</f>
        <v>20</v>
      </c>
    </row>
    <row r="259" spans="1:34" x14ac:dyDescent="0.35">
      <c r="A259" s="141">
        <v>258</v>
      </c>
      <c r="B259" s="39" t="s">
        <v>6900</v>
      </c>
      <c r="C259" s="141" t="s">
        <v>947</v>
      </c>
      <c r="D259" s="141" t="s">
        <v>6900</v>
      </c>
      <c r="E259" s="141"/>
      <c r="F259" s="141"/>
      <c r="G259" s="141"/>
      <c r="H259" s="252" t="s">
        <v>7157</v>
      </c>
      <c r="I259" s="141"/>
      <c r="J259" s="141"/>
      <c r="K259" s="141"/>
      <c r="L259" s="252"/>
      <c r="M259" s="141">
        <v>4800</v>
      </c>
      <c r="N259" s="141">
        <v>240</v>
      </c>
      <c r="O259" s="144" t="s">
        <v>6803</v>
      </c>
      <c r="P259" s="141"/>
      <c r="Q259" s="141"/>
      <c r="R259" s="141"/>
      <c r="S259" s="141"/>
      <c r="T259" s="141"/>
      <c r="U259" s="141"/>
      <c r="V259" s="146"/>
      <c r="W259" s="144" t="s">
        <v>6803</v>
      </c>
      <c r="X259" s="141"/>
      <c r="Y259" s="144"/>
      <c r="AB259" s="142">
        <f>Table3072[[#This Row],[researchPower]]/2</f>
        <v>120</v>
      </c>
      <c r="AD259" s="142">
        <f>IF(Table3072[[#This Row],[researchPower]] &lt;100, Table3072[[#This Row],[researchPower]]*2,Table3072[[#This Row],[researchPower]])</f>
        <v>240</v>
      </c>
      <c r="AG259" s="95" t="s">
        <v>6900</v>
      </c>
      <c r="AH259" s="142">
        <f>Table3072[[#This Row],[researchPoints]]/Table3072[[#This Row],[researchPower]]</f>
        <v>20</v>
      </c>
    </row>
    <row r="260" spans="1:34" x14ac:dyDescent="0.35">
      <c r="A260" s="141">
        <v>259</v>
      </c>
      <c r="B260" s="39" t="s">
        <v>6901</v>
      </c>
      <c r="C260" s="141" t="s">
        <v>947</v>
      </c>
      <c r="D260" s="141" t="s">
        <v>6901</v>
      </c>
      <c r="E260" s="141"/>
      <c r="F260" s="141"/>
      <c r="G260" s="141"/>
      <c r="H260" s="252" t="s">
        <v>6793</v>
      </c>
      <c r="I260" s="141"/>
      <c r="J260" s="141"/>
      <c r="K260" s="141"/>
      <c r="L260" s="252"/>
      <c r="M260" s="141">
        <v>4800</v>
      </c>
      <c r="N260" s="141">
        <v>240</v>
      </c>
      <c r="O260" s="144" t="s">
        <v>6494</v>
      </c>
      <c r="P260" s="141"/>
      <c r="Q260" s="141"/>
      <c r="R260" s="141"/>
      <c r="S260" s="141"/>
      <c r="T260" s="141"/>
      <c r="U260" s="141"/>
      <c r="V260" s="146"/>
      <c r="W260" s="144" t="s">
        <v>6494</v>
      </c>
      <c r="X260" s="141"/>
      <c r="Y260" s="144"/>
      <c r="AB260" s="142">
        <f>Table3072[[#This Row],[researchPower]]/2</f>
        <v>120</v>
      </c>
      <c r="AD260" s="142">
        <f>IF(Table3072[[#This Row],[researchPower]] &lt;100, Table3072[[#This Row],[researchPower]]*2,Table3072[[#This Row],[researchPower]])</f>
        <v>240</v>
      </c>
      <c r="AG260" s="95" t="s">
        <v>6901</v>
      </c>
      <c r="AH260" s="142">
        <f>Table3072[[#This Row],[researchPoints]]/Table3072[[#This Row],[researchPower]]</f>
        <v>20</v>
      </c>
    </row>
    <row r="261" spans="1:34" x14ac:dyDescent="0.35">
      <c r="A261" s="141">
        <v>260</v>
      </c>
      <c r="B261" s="39" t="s">
        <v>6902</v>
      </c>
      <c r="C261" s="141" t="s">
        <v>947</v>
      </c>
      <c r="D261" s="141" t="s">
        <v>6902</v>
      </c>
      <c r="E261" s="141"/>
      <c r="F261" s="141"/>
      <c r="G261" s="141"/>
      <c r="H261" s="252" t="s">
        <v>7136</v>
      </c>
      <c r="I261" s="141"/>
      <c r="J261" s="141"/>
      <c r="K261" s="141"/>
      <c r="L261" s="252"/>
      <c r="M261" s="141">
        <v>4800</v>
      </c>
      <c r="N261" s="141">
        <v>240</v>
      </c>
      <c r="O261" s="144" t="s">
        <v>6495</v>
      </c>
      <c r="P261" s="141"/>
      <c r="Q261" s="141"/>
      <c r="R261" s="141"/>
      <c r="S261" s="141"/>
      <c r="T261" s="141"/>
      <c r="U261" s="141"/>
      <c r="V261" s="146"/>
      <c r="W261" s="144" t="s">
        <v>6495</v>
      </c>
      <c r="X261" s="141"/>
      <c r="Y261" s="144"/>
      <c r="AB261" s="142">
        <f>Table3072[[#This Row],[researchPower]]/2</f>
        <v>120</v>
      </c>
      <c r="AD261" s="142">
        <f>IF(Table3072[[#This Row],[researchPower]] &lt;100, Table3072[[#This Row],[researchPower]]*2,Table3072[[#This Row],[researchPower]])</f>
        <v>240</v>
      </c>
      <c r="AG261" s="95" t="s">
        <v>6902</v>
      </c>
      <c r="AH261" s="142">
        <f>Table3072[[#This Row],[researchPoints]]/Table3072[[#This Row],[researchPower]]</f>
        <v>20</v>
      </c>
    </row>
    <row r="262" spans="1:34" x14ac:dyDescent="0.35">
      <c r="A262" s="141">
        <v>261</v>
      </c>
      <c r="B262" s="39" t="s">
        <v>6903</v>
      </c>
      <c r="C262" s="141" t="s">
        <v>947</v>
      </c>
      <c r="D262" s="141" t="s">
        <v>6903</v>
      </c>
      <c r="E262" s="141"/>
      <c r="F262" s="141"/>
      <c r="G262" s="141"/>
      <c r="H262" s="252" t="s">
        <v>7162</v>
      </c>
      <c r="I262" s="141"/>
      <c r="J262" s="141"/>
      <c r="K262" s="141"/>
      <c r="L262" s="252"/>
      <c r="M262" s="141">
        <v>4800</v>
      </c>
      <c r="N262" s="141">
        <v>240</v>
      </c>
      <c r="O262" s="144" t="s">
        <v>6496</v>
      </c>
      <c r="P262" s="141"/>
      <c r="Q262" s="141"/>
      <c r="R262" s="141"/>
      <c r="S262" s="141"/>
      <c r="T262" s="141"/>
      <c r="U262" s="141"/>
      <c r="V262" s="146"/>
      <c r="W262" s="144" t="s">
        <v>6496</v>
      </c>
      <c r="X262" s="141"/>
      <c r="Y262" s="144"/>
      <c r="AB262" s="142">
        <f>Table3072[[#This Row],[researchPower]]/2</f>
        <v>120</v>
      </c>
      <c r="AD262" s="142">
        <f>IF(Table3072[[#This Row],[researchPower]] &lt;100, Table3072[[#This Row],[researchPower]]*2,Table3072[[#This Row],[researchPower]])</f>
        <v>240</v>
      </c>
      <c r="AG262" s="95" t="s">
        <v>6903</v>
      </c>
      <c r="AH262" s="142">
        <f>Table3072[[#This Row],[researchPoints]]/Table3072[[#This Row],[researchPower]]</f>
        <v>20</v>
      </c>
    </row>
    <row r="263" spans="1:34" x14ac:dyDescent="0.35">
      <c r="A263" s="141">
        <v>262</v>
      </c>
      <c r="B263" s="39" t="s">
        <v>6904</v>
      </c>
      <c r="C263" s="141" t="s">
        <v>947</v>
      </c>
      <c r="D263" s="141" t="s">
        <v>6904</v>
      </c>
      <c r="E263" s="141"/>
      <c r="F263" s="141"/>
      <c r="G263" s="141"/>
      <c r="H263" s="252" t="s">
        <v>7137</v>
      </c>
      <c r="I263" s="141"/>
      <c r="J263" s="141"/>
      <c r="K263" s="141"/>
      <c r="L263" s="252"/>
      <c r="M263" s="141">
        <v>4800</v>
      </c>
      <c r="N263" s="141">
        <v>240</v>
      </c>
      <c r="O263" s="144" t="s">
        <v>6497</v>
      </c>
      <c r="P263" s="141"/>
      <c r="Q263" s="141"/>
      <c r="R263" s="141"/>
      <c r="S263" s="141"/>
      <c r="T263" s="141"/>
      <c r="U263" s="141"/>
      <c r="V263" s="146"/>
      <c r="W263" s="144" t="s">
        <v>6497</v>
      </c>
      <c r="X263" s="141"/>
      <c r="Y263" s="144"/>
      <c r="AB263" s="142">
        <f>Table3072[[#This Row],[researchPower]]/2</f>
        <v>120</v>
      </c>
      <c r="AD263" s="142">
        <f>IF(Table3072[[#This Row],[researchPower]] &lt;100, Table3072[[#This Row],[researchPower]]*2,Table3072[[#This Row],[researchPower]])</f>
        <v>240</v>
      </c>
      <c r="AG263" s="95" t="s">
        <v>6904</v>
      </c>
      <c r="AH263" s="142">
        <f>Table3072[[#This Row],[researchPoints]]/Table3072[[#This Row],[researchPower]]</f>
        <v>20</v>
      </c>
    </row>
    <row r="264" spans="1:34" x14ac:dyDescent="0.35">
      <c r="A264" s="141">
        <v>263</v>
      </c>
      <c r="B264" s="39" t="s">
        <v>1191</v>
      </c>
      <c r="C264" s="385" t="s">
        <v>947</v>
      </c>
      <c r="D264" s="141" t="s">
        <v>1191</v>
      </c>
      <c r="E264" s="261" t="s">
        <v>1192</v>
      </c>
      <c r="F264" s="141"/>
      <c r="G264" s="141" t="s">
        <v>1193</v>
      </c>
      <c r="H264" s="141" t="s">
        <v>1194</v>
      </c>
      <c r="I264" s="141"/>
      <c r="J264" s="141"/>
      <c r="K264" s="141"/>
      <c r="L264" s="141" t="s">
        <v>988</v>
      </c>
      <c r="M264" s="141">
        <v>1200</v>
      </c>
      <c r="N264" s="141">
        <v>120</v>
      </c>
      <c r="O264" s="141"/>
      <c r="P264" s="141"/>
      <c r="Q264" s="141" t="s">
        <v>2879</v>
      </c>
      <c r="R264" s="141" t="s">
        <v>1195</v>
      </c>
      <c r="S264" s="141" t="s">
        <v>111</v>
      </c>
      <c r="T264" s="141" t="s">
        <v>1196</v>
      </c>
      <c r="U264" s="141" t="s">
        <v>112</v>
      </c>
      <c r="V264" s="146">
        <v>35</v>
      </c>
      <c r="W264" s="145"/>
      <c r="X264" s="141"/>
      <c r="Y264" s="141"/>
      <c r="AB264" s="142">
        <f>Table3072[[#This Row],[researchPower]]/2</f>
        <v>60</v>
      </c>
      <c r="AD264" s="142">
        <f>IF(Table3072[[#This Row],[researchPower]] &lt;100, Table3072[[#This Row],[researchPower]]*2,Table3072[[#This Row],[researchPower]])</f>
        <v>120</v>
      </c>
      <c r="AG264" s="95" t="s">
        <v>1191</v>
      </c>
      <c r="AH264" s="142">
        <f>Table3072[[#This Row],[researchPoints]]/Table3072[[#This Row],[researchPower]]</f>
        <v>10</v>
      </c>
    </row>
    <row r="265" spans="1:34" x14ac:dyDescent="0.35">
      <c r="A265" s="141">
        <v>264</v>
      </c>
      <c r="B265" s="39"/>
      <c r="C265" s="141"/>
      <c r="D265" s="141"/>
      <c r="E265" s="141"/>
      <c r="F265" s="141"/>
      <c r="G265" s="141"/>
      <c r="H265" s="141"/>
      <c r="I265" s="141"/>
      <c r="J265" s="141"/>
      <c r="K265" s="141"/>
      <c r="L265" s="141"/>
      <c r="M265" s="141"/>
      <c r="N265" s="141"/>
      <c r="O265" s="141"/>
      <c r="P265" s="141"/>
      <c r="Q265" s="141" t="s">
        <v>2879</v>
      </c>
      <c r="R265" s="141" t="s">
        <v>1195</v>
      </c>
      <c r="S265" s="141" t="s">
        <v>111</v>
      </c>
      <c r="T265" s="141" t="s">
        <v>1196</v>
      </c>
      <c r="U265" s="141" t="s">
        <v>924</v>
      </c>
      <c r="V265" s="146">
        <v>30</v>
      </c>
      <c r="W265" s="141"/>
      <c r="X265" s="141" t="s">
        <v>869</v>
      </c>
      <c r="Y265" s="141"/>
      <c r="AB265" s="142">
        <f>Table3072[[#This Row],[researchPower]]/2</f>
        <v>0</v>
      </c>
      <c r="AD265" s="142">
        <f>IF(Table3072[[#This Row],[researchPower]] &lt;100, Table3072[[#This Row],[researchPower]]*2,Table3072[[#This Row],[researchPower]])</f>
        <v>0</v>
      </c>
      <c r="AG265" s="95"/>
      <c r="AH265" s="142" t="e">
        <f>Table3072[[#This Row],[researchPoints]]/Table3072[[#This Row],[researchPower]]</f>
        <v>#DIV/0!</v>
      </c>
    </row>
    <row r="266" spans="1:34" x14ac:dyDescent="0.35">
      <c r="A266" s="141">
        <v>265</v>
      </c>
      <c r="B266" s="39" t="s">
        <v>1197</v>
      </c>
      <c r="C266" s="141" t="s">
        <v>947</v>
      </c>
      <c r="D266" s="141" t="s">
        <v>1197</v>
      </c>
      <c r="E266" s="252" t="s">
        <v>1192</v>
      </c>
      <c r="F266" s="141"/>
      <c r="G266" s="141" t="s">
        <v>3929</v>
      </c>
      <c r="H266" s="141" t="s">
        <v>1198</v>
      </c>
      <c r="I266" s="141"/>
      <c r="J266" s="141"/>
      <c r="K266" s="141"/>
      <c r="L266" s="141" t="s">
        <v>1191</v>
      </c>
      <c r="M266" s="141">
        <v>2400</v>
      </c>
      <c r="N266" s="141">
        <v>120</v>
      </c>
      <c r="O266" s="141"/>
      <c r="P266" s="141"/>
      <c r="Q266" s="141" t="s">
        <v>2879</v>
      </c>
      <c r="R266" s="141" t="s">
        <v>1195</v>
      </c>
      <c r="S266" s="141" t="s">
        <v>111</v>
      </c>
      <c r="T266" s="141" t="s">
        <v>1196</v>
      </c>
      <c r="U266" s="141" t="s">
        <v>112</v>
      </c>
      <c r="V266" s="146">
        <v>35</v>
      </c>
      <c r="W266" s="141"/>
      <c r="X266" s="141"/>
      <c r="Y266" s="141"/>
      <c r="AB266" s="142">
        <f>Table3072[[#This Row],[researchPower]]/2</f>
        <v>60</v>
      </c>
      <c r="AD266" s="142">
        <f>IF(Table3072[[#This Row],[researchPower]] &lt;100, Table3072[[#This Row],[researchPower]]*2,Table3072[[#This Row],[researchPower]])</f>
        <v>120</v>
      </c>
      <c r="AG266" s="95" t="s">
        <v>1197</v>
      </c>
      <c r="AH266" s="142">
        <f>Table3072[[#This Row],[researchPoints]]/Table3072[[#This Row],[researchPower]]</f>
        <v>20</v>
      </c>
    </row>
    <row r="267" spans="1:34" x14ac:dyDescent="0.35">
      <c r="A267" s="141">
        <v>266</v>
      </c>
      <c r="B267" s="39"/>
      <c r="C267" s="141"/>
      <c r="D267" s="141"/>
      <c r="E267" s="141"/>
      <c r="F267" s="141"/>
      <c r="G267" s="141"/>
      <c r="H267" s="141"/>
      <c r="I267" s="141"/>
      <c r="J267" s="141"/>
      <c r="K267" s="141"/>
      <c r="L267" s="141"/>
      <c r="M267" s="141"/>
      <c r="N267" s="141"/>
      <c r="O267" s="141"/>
      <c r="P267" s="141"/>
      <c r="Q267" s="141" t="s">
        <v>2879</v>
      </c>
      <c r="R267" s="141" t="s">
        <v>1195</v>
      </c>
      <c r="S267" s="141" t="s">
        <v>111</v>
      </c>
      <c r="T267" s="141" t="s">
        <v>1196</v>
      </c>
      <c r="U267" s="141" t="s">
        <v>924</v>
      </c>
      <c r="V267" s="146">
        <v>30</v>
      </c>
      <c r="W267" s="141"/>
      <c r="X267" s="141" t="s">
        <v>869</v>
      </c>
      <c r="Y267" s="141"/>
      <c r="AB267" s="142">
        <f>Table3072[[#This Row],[researchPower]]/2</f>
        <v>0</v>
      </c>
      <c r="AD267" s="142">
        <f>IF(Table3072[[#This Row],[researchPower]] &lt;100, Table3072[[#This Row],[researchPower]]*2,Table3072[[#This Row],[researchPower]])</f>
        <v>0</v>
      </c>
      <c r="AG267" s="95"/>
      <c r="AH267" s="142" t="e">
        <f>Table3072[[#This Row],[researchPoints]]/Table3072[[#This Row],[researchPower]]</f>
        <v>#DIV/0!</v>
      </c>
    </row>
    <row r="268" spans="1:34" x14ac:dyDescent="0.35">
      <c r="A268" s="141">
        <v>267</v>
      </c>
      <c r="B268" s="39" t="s">
        <v>1199</v>
      </c>
      <c r="C268" s="141" t="s">
        <v>947</v>
      </c>
      <c r="D268" s="141" t="s">
        <v>1199</v>
      </c>
      <c r="E268" s="252" t="s">
        <v>1192</v>
      </c>
      <c r="F268" s="141"/>
      <c r="G268" s="141" t="s">
        <v>3930</v>
      </c>
      <c r="H268" s="141" t="s">
        <v>1200</v>
      </c>
      <c r="I268" s="141"/>
      <c r="J268" s="141"/>
      <c r="K268" s="141"/>
      <c r="L268" s="141" t="s">
        <v>1197</v>
      </c>
      <c r="M268" s="141">
        <v>3600</v>
      </c>
      <c r="N268" s="141">
        <v>180</v>
      </c>
      <c r="O268" s="141"/>
      <c r="P268" s="141"/>
      <c r="Q268" s="141" t="s">
        <v>2879</v>
      </c>
      <c r="R268" s="141" t="s">
        <v>1195</v>
      </c>
      <c r="S268" s="141" t="s">
        <v>111</v>
      </c>
      <c r="T268" s="141" t="s">
        <v>1196</v>
      </c>
      <c r="U268" s="141" t="s">
        <v>112</v>
      </c>
      <c r="V268" s="146">
        <v>35</v>
      </c>
      <c r="W268" s="141"/>
      <c r="X268" s="141"/>
      <c r="Y268" s="141"/>
      <c r="AB268" s="142">
        <f>Table3072[[#This Row],[researchPower]]/2</f>
        <v>90</v>
      </c>
      <c r="AD268" s="142">
        <f>IF(Table3072[[#This Row],[researchPower]] &lt;100, Table3072[[#This Row],[researchPower]]*2,Table3072[[#This Row],[researchPower]])</f>
        <v>180</v>
      </c>
      <c r="AG268" s="95" t="s">
        <v>1199</v>
      </c>
      <c r="AH268" s="142">
        <f>Table3072[[#This Row],[researchPoints]]/Table3072[[#This Row],[researchPower]]</f>
        <v>20</v>
      </c>
    </row>
    <row r="269" spans="1:34" x14ac:dyDescent="0.35">
      <c r="A269" s="141">
        <v>268</v>
      </c>
      <c r="B269" s="39"/>
      <c r="C269" s="141"/>
      <c r="D269" s="141"/>
      <c r="E269" s="141"/>
      <c r="F269" s="141"/>
      <c r="G269" s="141"/>
      <c r="H269" s="141"/>
      <c r="I269" s="141"/>
      <c r="J269" s="141"/>
      <c r="K269" s="141"/>
      <c r="L269" s="141"/>
      <c r="M269" s="141"/>
      <c r="N269" s="141"/>
      <c r="O269" s="141"/>
      <c r="P269" s="141"/>
      <c r="Q269" s="141" t="s">
        <v>2879</v>
      </c>
      <c r="R269" s="141" t="s">
        <v>1195</v>
      </c>
      <c r="S269" s="141" t="s">
        <v>111</v>
      </c>
      <c r="T269" s="141" t="s">
        <v>1196</v>
      </c>
      <c r="U269" s="141" t="s">
        <v>924</v>
      </c>
      <c r="V269" s="146">
        <v>30</v>
      </c>
      <c r="W269" s="141"/>
      <c r="X269" s="141" t="s">
        <v>869</v>
      </c>
      <c r="Y269" s="141"/>
      <c r="AB269" s="142">
        <f>Table3072[[#This Row],[researchPower]]/2</f>
        <v>0</v>
      </c>
      <c r="AD269" s="142">
        <f>IF(Table3072[[#This Row],[researchPower]] &lt;100, Table3072[[#This Row],[researchPower]]*2,Table3072[[#This Row],[researchPower]])</f>
        <v>0</v>
      </c>
      <c r="AG269" s="95"/>
      <c r="AH269" s="142" t="e">
        <f>Table3072[[#This Row],[researchPoints]]/Table3072[[#This Row],[researchPower]]</f>
        <v>#DIV/0!</v>
      </c>
    </row>
    <row r="270" spans="1:34" x14ac:dyDescent="0.35">
      <c r="A270" s="141">
        <v>269</v>
      </c>
      <c r="B270" s="39" t="s">
        <v>966</v>
      </c>
      <c r="C270" s="385" t="s">
        <v>947</v>
      </c>
      <c r="D270" s="141" t="s">
        <v>966</v>
      </c>
      <c r="E270" s="252" t="s">
        <v>6165</v>
      </c>
      <c r="F270" s="141"/>
      <c r="G270" s="141" t="s">
        <v>1201</v>
      </c>
      <c r="H270" s="141" t="s">
        <v>1202</v>
      </c>
      <c r="I270" s="252"/>
      <c r="J270" s="141"/>
      <c r="K270" s="252"/>
      <c r="L270" s="252" t="s">
        <v>3320</v>
      </c>
      <c r="M270" s="141">
        <v>6000</v>
      </c>
      <c r="N270" s="141">
        <v>300</v>
      </c>
      <c r="O270" s="252" t="s">
        <v>6164</v>
      </c>
      <c r="P270" s="141"/>
      <c r="Q270" s="141" t="s">
        <v>2879</v>
      </c>
      <c r="R270" s="141" t="s">
        <v>1195</v>
      </c>
      <c r="S270" s="141" t="s">
        <v>111</v>
      </c>
      <c r="T270" s="141" t="s">
        <v>1196</v>
      </c>
      <c r="U270" s="141" t="s">
        <v>112</v>
      </c>
      <c r="V270" s="146">
        <v>25</v>
      </c>
      <c r="W270" s="141"/>
      <c r="X270" s="141"/>
      <c r="Y270" s="141"/>
      <c r="AB270" s="142">
        <f>Table3072[[#This Row],[researchPower]]/2</f>
        <v>150</v>
      </c>
      <c r="AD270" s="142">
        <f>IF(Table3072[[#This Row],[researchPower]] &lt;100, Table3072[[#This Row],[researchPower]]*2,Table3072[[#This Row],[researchPower]])</f>
        <v>300</v>
      </c>
      <c r="AG270" s="95" t="s">
        <v>966</v>
      </c>
      <c r="AH270" s="142">
        <f>Table3072[[#This Row],[researchPoints]]/Table3072[[#This Row],[researchPower]]</f>
        <v>20</v>
      </c>
    </row>
    <row r="271" spans="1:34" x14ac:dyDescent="0.35">
      <c r="A271" s="141">
        <v>270</v>
      </c>
      <c r="B271" s="39"/>
      <c r="C271" s="141"/>
      <c r="D271" s="141"/>
      <c r="E271" s="141"/>
      <c r="F271" s="141"/>
      <c r="G271" s="141"/>
      <c r="H271" s="141"/>
      <c r="I271" s="141"/>
      <c r="J271" s="141"/>
      <c r="K271" s="141"/>
      <c r="L271" s="141"/>
      <c r="M271" s="141"/>
      <c r="N271" s="141"/>
      <c r="O271" s="141"/>
      <c r="P271" s="141"/>
      <c r="Q271" s="141" t="s">
        <v>2879</v>
      </c>
      <c r="R271" s="141" t="s">
        <v>1195</v>
      </c>
      <c r="S271" s="141" t="s">
        <v>111</v>
      </c>
      <c r="T271" s="141" t="s">
        <v>1196</v>
      </c>
      <c r="U271" s="141" t="s">
        <v>924</v>
      </c>
      <c r="V271" s="146">
        <v>20</v>
      </c>
      <c r="W271" s="141"/>
      <c r="X271" s="141" t="s">
        <v>869</v>
      </c>
      <c r="Y271" s="141"/>
      <c r="AB271" s="142">
        <f>Table3072[[#This Row],[researchPower]]/2</f>
        <v>0</v>
      </c>
      <c r="AD271" s="142">
        <f>IF(Table3072[[#This Row],[researchPower]] &lt;100, Table3072[[#This Row],[researchPower]]*2,Table3072[[#This Row],[researchPower]])</f>
        <v>0</v>
      </c>
      <c r="AG271" s="95"/>
      <c r="AH271" s="142" t="e">
        <f>Table3072[[#This Row],[researchPoints]]/Table3072[[#This Row],[researchPower]]</f>
        <v>#DIV/0!</v>
      </c>
    </row>
    <row r="272" spans="1:34" x14ac:dyDescent="0.35">
      <c r="A272" s="141">
        <v>271</v>
      </c>
      <c r="B272" s="39" t="s">
        <v>1111</v>
      </c>
      <c r="C272" s="141" t="s">
        <v>947</v>
      </c>
      <c r="D272" s="141" t="s">
        <v>1111</v>
      </c>
      <c r="E272" s="141" t="s">
        <v>6165</v>
      </c>
      <c r="F272" s="141"/>
      <c r="G272" s="141" t="s">
        <v>3931</v>
      </c>
      <c r="H272" s="141" t="s">
        <v>1204</v>
      </c>
      <c r="I272" s="141"/>
      <c r="J272" s="141"/>
      <c r="K272" s="141"/>
      <c r="L272" s="141" t="s">
        <v>966</v>
      </c>
      <c r="M272" s="141">
        <v>8000</v>
      </c>
      <c r="N272" s="141">
        <v>400</v>
      </c>
      <c r="O272" s="141"/>
      <c r="P272" s="141"/>
      <c r="Q272" s="141" t="s">
        <v>2879</v>
      </c>
      <c r="R272" s="141" t="s">
        <v>1195</v>
      </c>
      <c r="S272" s="141" t="s">
        <v>111</v>
      </c>
      <c r="T272" s="141" t="s">
        <v>1196</v>
      </c>
      <c r="U272" s="141" t="s">
        <v>112</v>
      </c>
      <c r="V272" s="146">
        <v>25</v>
      </c>
      <c r="W272" s="141"/>
      <c r="X272" s="141"/>
      <c r="Y272" s="141"/>
      <c r="AB272" s="142">
        <f>Table3072[[#This Row],[researchPower]]/2</f>
        <v>200</v>
      </c>
      <c r="AD272" s="142">
        <f>IF(Table3072[[#This Row],[researchPower]] &lt;100, Table3072[[#This Row],[researchPower]]*2,Table3072[[#This Row],[researchPower]])</f>
        <v>400</v>
      </c>
      <c r="AG272" s="95" t="s">
        <v>1111</v>
      </c>
      <c r="AH272" s="142">
        <f>Table3072[[#This Row],[researchPoints]]/Table3072[[#This Row],[researchPower]]</f>
        <v>20</v>
      </c>
    </row>
    <row r="273" spans="1:34" x14ac:dyDescent="0.35">
      <c r="A273" s="141">
        <v>272</v>
      </c>
      <c r="B273" s="39"/>
      <c r="C273" s="141"/>
      <c r="D273" s="141"/>
      <c r="E273" s="141"/>
      <c r="F273" s="141"/>
      <c r="G273" s="141"/>
      <c r="H273" s="141"/>
      <c r="I273" s="141"/>
      <c r="J273" s="141"/>
      <c r="K273" s="141"/>
      <c r="L273" s="141"/>
      <c r="M273" s="141"/>
      <c r="N273" s="141"/>
      <c r="O273" s="141"/>
      <c r="P273" s="141"/>
      <c r="Q273" s="141" t="s">
        <v>2879</v>
      </c>
      <c r="R273" s="141" t="s">
        <v>1195</v>
      </c>
      <c r="S273" s="141" t="s">
        <v>111</v>
      </c>
      <c r="T273" s="141" t="s">
        <v>1196</v>
      </c>
      <c r="U273" s="141" t="s">
        <v>924</v>
      </c>
      <c r="V273" s="146">
        <v>20</v>
      </c>
      <c r="W273" s="141"/>
      <c r="X273" s="141" t="s">
        <v>869</v>
      </c>
      <c r="Y273" s="141"/>
      <c r="AB273" s="142">
        <f>Table3072[[#This Row],[researchPower]]/2</f>
        <v>0</v>
      </c>
      <c r="AD273" s="142">
        <f>IF(Table3072[[#This Row],[researchPower]] &lt;100, Table3072[[#This Row],[researchPower]]*2,Table3072[[#This Row],[researchPower]])</f>
        <v>0</v>
      </c>
      <c r="AG273" s="95"/>
      <c r="AH273" s="142" t="e">
        <f>Table3072[[#This Row],[researchPoints]]/Table3072[[#This Row],[researchPower]]</f>
        <v>#DIV/0!</v>
      </c>
    </row>
    <row r="274" spans="1:34" x14ac:dyDescent="0.35">
      <c r="A274" s="141">
        <v>273</v>
      </c>
      <c r="B274" s="39" t="s">
        <v>1205</v>
      </c>
      <c r="C274" s="141" t="s">
        <v>947</v>
      </c>
      <c r="D274" s="141" t="s">
        <v>1205</v>
      </c>
      <c r="E274" s="252" t="s">
        <v>6165</v>
      </c>
      <c r="F274" s="141"/>
      <c r="G274" s="141" t="s">
        <v>3932</v>
      </c>
      <c r="H274" s="141" t="s">
        <v>1206</v>
      </c>
      <c r="I274" s="141"/>
      <c r="J274" s="141"/>
      <c r="K274" s="141"/>
      <c r="L274" s="141" t="s">
        <v>1111</v>
      </c>
      <c r="M274" s="141">
        <v>10000</v>
      </c>
      <c r="N274" s="141">
        <v>500</v>
      </c>
      <c r="O274" s="141"/>
      <c r="P274" s="141"/>
      <c r="Q274" s="141" t="s">
        <v>2879</v>
      </c>
      <c r="R274" s="141" t="s">
        <v>1195</v>
      </c>
      <c r="S274" s="141" t="s">
        <v>111</v>
      </c>
      <c r="T274" s="141" t="s">
        <v>1196</v>
      </c>
      <c r="U274" s="141" t="s">
        <v>112</v>
      </c>
      <c r="V274" s="146">
        <v>25</v>
      </c>
      <c r="W274" s="141"/>
      <c r="X274" s="141"/>
      <c r="Y274" s="141"/>
      <c r="AB274" s="142">
        <f>Table3072[[#This Row],[researchPower]]/2</f>
        <v>250</v>
      </c>
      <c r="AD274" s="142">
        <f>IF(Table3072[[#This Row],[researchPower]] &lt;100, Table3072[[#This Row],[researchPower]]*2,Table3072[[#This Row],[researchPower]])</f>
        <v>500</v>
      </c>
      <c r="AG274" s="95" t="s">
        <v>1205</v>
      </c>
      <c r="AH274" s="142">
        <f>Table3072[[#This Row],[researchPoints]]/Table3072[[#This Row],[researchPower]]</f>
        <v>20</v>
      </c>
    </row>
    <row r="275" spans="1:34" x14ac:dyDescent="0.35">
      <c r="A275" s="141">
        <v>274</v>
      </c>
      <c r="B275" s="39"/>
      <c r="C275" s="141"/>
      <c r="D275" s="141"/>
      <c r="E275" s="141"/>
      <c r="F275" s="141"/>
      <c r="G275" s="141"/>
      <c r="H275" s="141"/>
      <c r="I275" s="141"/>
      <c r="J275" s="141"/>
      <c r="K275" s="141"/>
      <c r="L275" s="141"/>
      <c r="M275" s="141"/>
      <c r="N275" s="141"/>
      <c r="O275" s="141"/>
      <c r="P275" s="141"/>
      <c r="Q275" s="141" t="s">
        <v>2879</v>
      </c>
      <c r="R275" s="141" t="s">
        <v>1195</v>
      </c>
      <c r="S275" s="141" t="s">
        <v>111</v>
      </c>
      <c r="T275" s="141" t="s">
        <v>1196</v>
      </c>
      <c r="U275" s="141" t="s">
        <v>924</v>
      </c>
      <c r="V275" s="146">
        <v>20</v>
      </c>
      <c r="W275" s="141"/>
      <c r="X275" s="141" t="s">
        <v>869</v>
      </c>
      <c r="Y275" s="141"/>
      <c r="AB275" s="142">
        <f>Table3072[[#This Row],[researchPower]]/2</f>
        <v>0</v>
      </c>
      <c r="AD275" s="142">
        <f>IF(Table3072[[#This Row],[researchPower]] &lt;100, Table3072[[#This Row],[researchPower]]*2,Table3072[[#This Row],[researchPower]])</f>
        <v>0</v>
      </c>
      <c r="AG275" s="95"/>
      <c r="AH275" s="142" t="e">
        <f>Table3072[[#This Row],[researchPoints]]/Table3072[[#This Row],[researchPower]]</f>
        <v>#DIV/0!</v>
      </c>
    </row>
    <row r="276" spans="1:34" x14ac:dyDescent="0.35">
      <c r="A276" s="141">
        <v>275</v>
      </c>
      <c r="B276" s="39" t="s">
        <v>1165</v>
      </c>
      <c r="C276" s="385" t="s">
        <v>947</v>
      </c>
      <c r="D276" s="141" t="s">
        <v>1165</v>
      </c>
      <c r="E276" s="252"/>
      <c r="F276" s="141">
        <v>1</v>
      </c>
      <c r="G276" s="141" t="s">
        <v>1207</v>
      </c>
      <c r="H276" s="141" t="s">
        <v>1208</v>
      </c>
      <c r="I276" s="252"/>
      <c r="J276" s="141"/>
      <c r="K276" s="141"/>
      <c r="L276" s="252" t="s">
        <v>11384</v>
      </c>
      <c r="M276" s="141">
        <v>12000</v>
      </c>
      <c r="N276" s="141">
        <v>600</v>
      </c>
      <c r="O276" s="252" t="s">
        <v>6158</v>
      </c>
      <c r="P276" s="141"/>
      <c r="Q276" s="141"/>
      <c r="R276" s="141"/>
      <c r="S276" s="141"/>
      <c r="T276" s="141"/>
      <c r="U276" s="141"/>
      <c r="V276" s="146"/>
      <c r="W276" s="141"/>
      <c r="X276" s="141"/>
      <c r="Y276" s="141"/>
      <c r="AB276" s="142">
        <f>Table3072[[#This Row],[researchPower]]/2</f>
        <v>300</v>
      </c>
      <c r="AD276" s="142">
        <f>IF(Table3072[[#This Row],[researchPower]] &lt;100, Table3072[[#This Row],[researchPower]]*2,Table3072[[#This Row],[researchPower]])</f>
        <v>600</v>
      </c>
      <c r="AG276" s="95" t="s">
        <v>1165</v>
      </c>
      <c r="AH276" s="142">
        <f>Table3072[[#This Row],[researchPoints]]/Table3072[[#This Row],[researchPower]]</f>
        <v>20</v>
      </c>
    </row>
    <row r="277" spans="1:34" x14ac:dyDescent="0.35">
      <c r="A277" s="141">
        <v>276</v>
      </c>
      <c r="B277" s="39"/>
      <c r="C277" s="141"/>
      <c r="D277" s="141"/>
      <c r="E277" s="141"/>
      <c r="F277" s="141"/>
      <c r="G277" s="141"/>
      <c r="H277" s="141"/>
      <c r="I277" s="141"/>
      <c r="J277" s="141"/>
      <c r="K277" s="141"/>
      <c r="L277" s="141"/>
      <c r="M277" s="141"/>
      <c r="N277" s="141"/>
      <c r="O277" s="252" t="s">
        <v>6160</v>
      </c>
      <c r="P277" s="141"/>
      <c r="Q277" s="141" t="s">
        <v>2879</v>
      </c>
      <c r="R277" s="141" t="s">
        <v>1195</v>
      </c>
      <c r="S277" s="141" t="s">
        <v>111</v>
      </c>
      <c r="T277" s="141" t="s">
        <v>1196</v>
      </c>
      <c r="U277" s="141" t="s">
        <v>112</v>
      </c>
      <c r="V277" s="146">
        <v>35</v>
      </c>
      <c r="W277" s="144"/>
      <c r="X277" s="141"/>
      <c r="Y277" s="144"/>
      <c r="AB277" s="142">
        <f>Table3072[[#This Row],[researchPower]]/2</f>
        <v>0</v>
      </c>
      <c r="AD277" s="142">
        <f>IF(Table3072[[#This Row],[researchPower]] &lt;100, Table3072[[#This Row],[researchPower]]*2,Table3072[[#This Row],[researchPower]])</f>
        <v>0</v>
      </c>
      <c r="AG277" s="95"/>
      <c r="AH277" s="142" t="e">
        <f>Table3072[[#This Row],[researchPoints]]/Table3072[[#This Row],[researchPower]]</f>
        <v>#DIV/0!</v>
      </c>
    </row>
    <row r="278" spans="1:34" x14ac:dyDescent="0.35">
      <c r="A278" s="141">
        <v>277</v>
      </c>
      <c r="B278" s="39"/>
      <c r="C278" s="141"/>
      <c r="D278" s="141"/>
      <c r="E278" s="141"/>
      <c r="F278" s="141"/>
      <c r="G278" s="141"/>
      <c r="H278" s="141"/>
      <c r="I278" s="141"/>
      <c r="J278" s="141"/>
      <c r="K278" s="141"/>
      <c r="L278" s="141"/>
      <c r="M278" s="141"/>
      <c r="N278" s="141"/>
      <c r="O278" s="141"/>
      <c r="P278" s="141"/>
      <c r="Q278" s="141" t="s">
        <v>2879</v>
      </c>
      <c r="R278" s="141" t="s">
        <v>1195</v>
      </c>
      <c r="S278" s="141" t="s">
        <v>111</v>
      </c>
      <c r="T278" s="141" t="s">
        <v>1196</v>
      </c>
      <c r="U278" s="141" t="s">
        <v>924</v>
      </c>
      <c r="V278" s="146">
        <v>30</v>
      </c>
      <c r="W278" s="141" t="s">
        <v>6158</v>
      </c>
      <c r="X278" s="141" t="s">
        <v>869</v>
      </c>
      <c r="Y278" s="141"/>
      <c r="AB278" s="142">
        <f>Table3072[[#This Row],[researchPower]]/2</f>
        <v>0</v>
      </c>
      <c r="AD278" s="142">
        <f>IF(Table3072[[#This Row],[researchPower]] &lt;100, Table3072[[#This Row],[researchPower]]*2,Table3072[[#This Row],[researchPower]])</f>
        <v>0</v>
      </c>
      <c r="AG278" s="95"/>
      <c r="AH278" s="142" t="e">
        <f>Table3072[[#This Row],[researchPoints]]/Table3072[[#This Row],[researchPower]]</f>
        <v>#DIV/0!</v>
      </c>
    </row>
    <row r="279" spans="1:34" x14ac:dyDescent="0.35">
      <c r="A279" s="141">
        <v>278</v>
      </c>
      <c r="B279" s="39" t="s">
        <v>1210</v>
      </c>
      <c r="C279" s="141" t="s">
        <v>947</v>
      </c>
      <c r="D279" s="141" t="s">
        <v>1210</v>
      </c>
      <c r="E279" s="252"/>
      <c r="F279" s="141"/>
      <c r="G279" s="141" t="s">
        <v>3933</v>
      </c>
      <c r="H279" s="141" t="s">
        <v>1211</v>
      </c>
      <c r="I279" s="141"/>
      <c r="J279" s="141"/>
      <c r="K279" s="141"/>
      <c r="L279" s="141" t="s">
        <v>1165</v>
      </c>
      <c r="M279" s="141">
        <v>14000</v>
      </c>
      <c r="N279" s="141">
        <v>700</v>
      </c>
      <c r="O279" s="141"/>
      <c r="P279" s="141"/>
      <c r="Q279" s="141" t="s">
        <v>2879</v>
      </c>
      <c r="R279" s="141" t="s">
        <v>1195</v>
      </c>
      <c r="S279" s="141" t="s">
        <v>111</v>
      </c>
      <c r="T279" s="141" t="s">
        <v>1196</v>
      </c>
      <c r="U279" s="141" t="s">
        <v>112</v>
      </c>
      <c r="V279" s="146">
        <v>35</v>
      </c>
      <c r="W279" s="141"/>
      <c r="X279" s="141"/>
      <c r="Y279" s="141"/>
      <c r="AB279" s="142">
        <f>Table3072[[#This Row],[researchPower]]/2</f>
        <v>350</v>
      </c>
      <c r="AD279" s="142">
        <f>IF(Table3072[[#This Row],[researchPower]] &lt;100, Table3072[[#This Row],[researchPower]]*2,Table3072[[#This Row],[researchPower]])</f>
        <v>700</v>
      </c>
      <c r="AG279" s="95" t="s">
        <v>1210</v>
      </c>
      <c r="AH279" s="142">
        <f>Table3072[[#This Row],[researchPoints]]/Table3072[[#This Row],[researchPower]]</f>
        <v>20</v>
      </c>
    </row>
    <row r="280" spans="1:34" x14ac:dyDescent="0.35">
      <c r="A280" s="141">
        <v>279</v>
      </c>
      <c r="B280" s="39"/>
      <c r="C280" s="141"/>
      <c r="D280" s="141"/>
      <c r="E280" s="141"/>
      <c r="F280" s="141"/>
      <c r="G280" s="141"/>
      <c r="H280" s="141"/>
      <c r="I280" s="141"/>
      <c r="J280" s="141"/>
      <c r="K280" s="141"/>
      <c r="L280" s="141"/>
      <c r="M280" s="141"/>
      <c r="N280" s="141"/>
      <c r="O280" s="141"/>
      <c r="P280" s="141"/>
      <c r="Q280" s="141" t="s">
        <v>2879</v>
      </c>
      <c r="R280" s="141" t="s">
        <v>1195</v>
      </c>
      <c r="S280" s="141" t="s">
        <v>111</v>
      </c>
      <c r="T280" s="141" t="s">
        <v>1196</v>
      </c>
      <c r="U280" s="141" t="s">
        <v>924</v>
      </c>
      <c r="V280" s="146">
        <v>30</v>
      </c>
      <c r="W280" s="141" t="s">
        <v>6158</v>
      </c>
      <c r="X280" s="141" t="s">
        <v>869</v>
      </c>
      <c r="Y280" s="141"/>
      <c r="AB280" s="142">
        <f>Table3072[[#This Row],[researchPower]]/2</f>
        <v>0</v>
      </c>
      <c r="AD280" s="142">
        <f>IF(Table3072[[#This Row],[researchPower]] &lt;100, Table3072[[#This Row],[researchPower]]*2,Table3072[[#This Row],[researchPower]])</f>
        <v>0</v>
      </c>
      <c r="AG280" s="95"/>
      <c r="AH280" s="142" t="e">
        <f>Table3072[[#This Row],[researchPoints]]/Table3072[[#This Row],[researchPower]]</f>
        <v>#DIV/0!</v>
      </c>
    </row>
    <row r="281" spans="1:34" x14ac:dyDescent="0.35">
      <c r="A281" s="141">
        <v>280</v>
      </c>
      <c r="B281" s="39" t="s">
        <v>1212</v>
      </c>
      <c r="C281" s="141" t="s">
        <v>947</v>
      </c>
      <c r="D281" s="141" t="s">
        <v>1212</v>
      </c>
      <c r="E281" s="252"/>
      <c r="F281" s="141"/>
      <c r="G281" s="141" t="s">
        <v>3934</v>
      </c>
      <c r="H281" s="141" t="s">
        <v>1213</v>
      </c>
      <c r="I281" s="141"/>
      <c r="J281" s="141"/>
      <c r="K281" s="141"/>
      <c r="L281" s="141" t="s">
        <v>1210</v>
      </c>
      <c r="M281" s="141">
        <v>16000</v>
      </c>
      <c r="N281" s="141">
        <v>800</v>
      </c>
      <c r="O281" s="141"/>
      <c r="P281" s="141"/>
      <c r="Q281" s="141" t="s">
        <v>2879</v>
      </c>
      <c r="R281" s="141" t="s">
        <v>1195</v>
      </c>
      <c r="S281" s="141" t="s">
        <v>111</v>
      </c>
      <c r="T281" s="141" t="s">
        <v>1196</v>
      </c>
      <c r="U281" s="141" t="s">
        <v>112</v>
      </c>
      <c r="V281" s="146">
        <v>35</v>
      </c>
      <c r="W281" s="141"/>
      <c r="X281" s="141"/>
      <c r="Y281" s="141"/>
      <c r="AB281" s="142">
        <f>Table3072[[#This Row],[researchPower]]/2</f>
        <v>400</v>
      </c>
      <c r="AD281" s="142">
        <f>IF(Table3072[[#This Row],[researchPower]] &lt;100, Table3072[[#This Row],[researchPower]]*2,Table3072[[#This Row],[researchPower]])</f>
        <v>800</v>
      </c>
      <c r="AG281" s="95" t="s">
        <v>1212</v>
      </c>
      <c r="AH281" s="142">
        <f>Table3072[[#This Row],[researchPoints]]/Table3072[[#This Row],[researchPower]]</f>
        <v>20</v>
      </c>
    </row>
    <row r="282" spans="1:34" x14ac:dyDescent="0.35">
      <c r="A282" s="141">
        <v>281</v>
      </c>
      <c r="B282" s="39"/>
      <c r="C282" s="141"/>
      <c r="D282" s="141"/>
      <c r="E282" s="141"/>
      <c r="F282" s="141"/>
      <c r="G282" s="141"/>
      <c r="H282" s="141"/>
      <c r="I282" s="141"/>
      <c r="J282" s="141"/>
      <c r="K282" s="141"/>
      <c r="L282" s="141"/>
      <c r="M282" s="141"/>
      <c r="N282" s="141"/>
      <c r="O282" s="141"/>
      <c r="P282" s="141"/>
      <c r="Q282" s="141" t="s">
        <v>2879</v>
      </c>
      <c r="R282" s="141" t="s">
        <v>1195</v>
      </c>
      <c r="S282" s="141" t="s">
        <v>111</v>
      </c>
      <c r="T282" s="141" t="s">
        <v>1196</v>
      </c>
      <c r="U282" s="141" t="s">
        <v>924</v>
      </c>
      <c r="V282" s="146">
        <v>30</v>
      </c>
      <c r="W282" s="141" t="s">
        <v>6158</v>
      </c>
      <c r="X282" s="141" t="s">
        <v>869</v>
      </c>
      <c r="Y282" s="141"/>
      <c r="AB282" s="142">
        <f>Table3072[[#This Row],[researchPower]]/2</f>
        <v>0</v>
      </c>
      <c r="AD282" s="142">
        <f>IF(Table3072[[#This Row],[researchPower]] &lt;100, Table3072[[#This Row],[researchPower]]*2,Table3072[[#This Row],[researchPower]])</f>
        <v>0</v>
      </c>
      <c r="AG282" s="95"/>
      <c r="AH282" s="142" t="e">
        <f>Table3072[[#This Row],[researchPoints]]/Table3072[[#This Row],[researchPower]]</f>
        <v>#DIV/0!</v>
      </c>
    </row>
    <row r="283" spans="1:34" x14ac:dyDescent="0.35">
      <c r="A283" s="141">
        <v>282</v>
      </c>
      <c r="B283" s="39" t="s">
        <v>1036</v>
      </c>
      <c r="C283" s="385" t="s">
        <v>947</v>
      </c>
      <c r="D283" s="141" t="s">
        <v>1036</v>
      </c>
      <c r="E283" s="252" t="s">
        <v>6166</v>
      </c>
      <c r="F283" s="141">
        <v>1</v>
      </c>
      <c r="G283" s="141" t="s">
        <v>4111</v>
      </c>
      <c r="H283" s="141" t="s">
        <v>1214</v>
      </c>
      <c r="I283" s="141"/>
      <c r="J283" s="141"/>
      <c r="K283" s="141"/>
      <c r="L283" s="252" t="s">
        <v>1212</v>
      </c>
      <c r="M283" s="141">
        <v>18000</v>
      </c>
      <c r="N283" s="141">
        <v>900</v>
      </c>
      <c r="O283" s="252" t="s">
        <v>6157</v>
      </c>
      <c r="P283" s="141"/>
      <c r="Q283" s="141"/>
      <c r="R283" s="141"/>
      <c r="S283" s="141"/>
      <c r="T283" s="141"/>
      <c r="U283" s="141"/>
      <c r="V283" s="146"/>
      <c r="W283" s="141"/>
      <c r="X283" s="141"/>
      <c r="Y283" s="141"/>
      <c r="AB283" s="142">
        <f>Table3072[[#This Row],[researchPower]]/2</f>
        <v>450</v>
      </c>
      <c r="AD283" s="142">
        <f>IF(Table3072[[#This Row],[researchPower]] &lt;100, Table3072[[#This Row],[researchPower]]*2,Table3072[[#This Row],[researchPower]])</f>
        <v>900</v>
      </c>
      <c r="AG283" s="95" t="s">
        <v>1036</v>
      </c>
      <c r="AH283" s="142">
        <f>Table3072[[#This Row],[researchPoints]]/Table3072[[#This Row],[researchPower]]</f>
        <v>20</v>
      </c>
    </row>
    <row r="284" spans="1:34" x14ac:dyDescent="0.35">
      <c r="A284" s="141">
        <v>283</v>
      </c>
      <c r="B284" s="39"/>
      <c r="C284" s="141"/>
      <c r="D284" s="141"/>
      <c r="E284" s="252"/>
      <c r="F284" s="141"/>
      <c r="G284" s="141"/>
      <c r="H284" s="141"/>
      <c r="I284" s="141"/>
      <c r="J284" s="141"/>
      <c r="K284" s="141"/>
      <c r="L284" s="141"/>
      <c r="M284" s="141"/>
      <c r="N284" s="141"/>
      <c r="O284" s="141" t="s">
        <v>6169</v>
      </c>
      <c r="P284" s="141"/>
      <c r="Q284" s="141" t="s">
        <v>2879</v>
      </c>
      <c r="R284" s="141" t="s">
        <v>1195</v>
      </c>
      <c r="S284" s="141" t="s">
        <v>111</v>
      </c>
      <c r="T284" s="141" t="s">
        <v>1196</v>
      </c>
      <c r="U284" s="141" t="s">
        <v>112</v>
      </c>
      <c r="V284" s="146">
        <v>45</v>
      </c>
      <c r="W284" s="144"/>
      <c r="X284" s="141"/>
      <c r="Y284" s="144"/>
      <c r="AB284" s="142">
        <f>Table3072[[#This Row],[researchPower]]/2</f>
        <v>0</v>
      </c>
      <c r="AD284" s="142">
        <f>IF(Table3072[[#This Row],[researchPower]] &lt;100, Table3072[[#This Row],[researchPower]]*2,Table3072[[#This Row],[researchPower]])</f>
        <v>0</v>
      </c>
      <c r="AG284" s="95"/>
      <c r="AH284" s="142" t="e">
        <f>Table3072[[#This Row],[researchPoints]]/Table3072[[#This Row],[researchPower]]</f>
        <v>#DIV/0!</v>
      </c>
    </row>
    <row r="285" spans="1:34" x14ac:dyDescent="0.35">
      <c r="A285" s="141">
        <v>284</v>
      </c>
      <c r="B285" s="39"/>
      <c r="C285" s="141"/>
      <c r="D285" s="141"/>
      <c r="E285" s="141"/>
      <c r="F285" s="141"/>
      <c r="G285" s="141"/>
      <c r="H285" s="141"/>
      <c r="I285" s="141"/>
      <c r="J285" s="141"/>
      <c r="K285" s="141"/>
      <c r="L285" s="141"/>
      <c r="M285" s="141"/>
      <c r="N285" s="141"/>
      <c r="O285" s="141"/>
      <c r="P285" s="141"/>
      <c r="Q285" s="141" t="s">
        <v>2879</v>
      </c>
      <c r="R285" s="141" t="s">
        <v>1195</v>
      </c>
      <c r="S285" s="141" t="s">
        <v>111</v>
      </c>
      <c r="T285" s="141" t="s">
        <v>1196</v>
      </c>
      <c r="U285" s="141" t="s">
        <v>924</v>
      </c>
      <c r="V285" s="146">
        <v>40</v>
      </c>
      <c r="W285" s="141"/>
      <c r="X285" s="141" t="s">
        <v>869</v>
      </c>
      <c r="Y285" s="141"/>
      <c r="AB285" s="142">
        <f>Table3072[[#This Row],[researchPower]]/2</f>
        <v>0</v>
      </c>
      <c r="AD285" s="142">
        <f>IF(Table3072[[#This Row],[researchPower]] &lt;100, Table3072[[#This Row],[researchPower]]*2,Table3072[[#This Row],[researchPower]])</f>
        <v>0</v>
      </c>
      <c r="AG285" s="95"/>
      <c r="AH285" s="142" t="e">
        <f>Table3072[[#This Row],[researchPoints]]/Table3072[[#This Row],[researchPower]]</f>
        <v>#DIV/0!</v>
      </c>
    </row>
    <row r="286" spans="1:34" x14ac:dyDescent="0.35">
      <c r="A286" s="141">
        <v>285</v>
      </c>
      <c r="B286" s="39" t="s">
        <v>1215</v>
      </c>
      <c r="C286" s="141" t="s">
        <v>947</v>
      </c>
      <c r="D286" s="141" t="s">
        <v>1215</v>
      </c>
      <c r="E286" s="252" t="s">
        <v>6166</v>
      </c>
      <c r="F286" s="141"/>
      <c r="G286" s="141" t="s">
        <v>3935</v>
      </c>
      <c r="H286" s="141" t="s">
        <v>1216</v>
      </c>
      <c r="I286" s="141"/>
      <c r="J286" s="141"/>
      <c r="K286" s="141"/>
      <c r="L286" s="252" t="s">
        <v>1036</v>
      </c>
      <c r="M286" s="141">
        <v>16500</v>
      </c>
      <c r="N286" s="141">
        <v>825</v>
      </c>
      <c r="O286" s="141"/>
      <c r="P286" s="141"/>
      <c r="Q286" s="141" t="s">
        <v>2879</v>
      </c>
      <c r="R286" s="141" t="s">
        <v>1195</v>
      </c>
      <c r="S286" s="141" t="s">
        <v>111</v>
      </c>
      <c r="T286" s="141" t="s">
        <v>1196</v>
      </c>
      <c r="U286" s="141" t="s">
        <v>112</v>
      </c>
      <c r="V286" s="146">
        <v>45</v>
      </c>
      <c r="W286" s="141"/>
      <c r="X286" s="141"/>
      <c r="Y286" s="141"/>
      <c r="AB286" s="142">
        <f>Table3072[[#This Row],[researchPower]]/2</f>
        <v>412.5</v>
      </c>
      <c r="AD286" s="142">
        <f>IF(Table3072[[#This Row],[researchPower]] &lt;100, Table3072[[#This Row],[researchPower]]*2,Table3072[[#This Row],[researchPower]])</f>
        <v>825</v>
      </c>
      <c r="AG286" s="95" t="s">
        <v>1215</v>
      </c>
      <c r="AH286" s="142">
        <f>Table3072[[#This Row],[researchPoints]]/Table3072[[#This Row],[researchPower]]</f>
        <v>20</v>
      </c>
    </row>
    <row r="287" spans="1:34" x14ac:dyDescent="0.35">
      <c r="A287" s="141">
        <v>286</v>
      </c>
      <c r="B287" s="39"/>
      <c r="C287" s="141"/>
      <c r="D287" s="141"/>
      <c r="E287" s="141"/>
      <c r="F287" s="141"/>
      <c r="G287" s="141"/>
      <c r="H287" s="141"/>
      <c r="I287" s="141"/>
      <c r="J287" s="141"/>
      <c r="K287" s="141"/>
      <c r="L287" s="141"/>
      <c r="M287" s="141"/>
      <c r="N287" s="141"/>
      <c r="O287" s="141"/>
      <c r="P287" s="141"/>
      <c r="Q287" s="141" t="s">
        <v>2879</v>
      </c>
      <c r="R287" s="141" t="s">
        <v>1195</v>
      </c>
      <c r="S287" s="141" t="s">
        <v>111</v>
      </c>
      <c r="T287" s="141" t="s">
        <v>1196</v>
      </c>
      <c r="U287" s="141" t="s">
        <v>924</v>
      </c>
      <c r="V287" s="146">
        <v>40</v>
      </c>
      <c r="W287" s="141"/>
      <c r="X287" s="141" t="s">
        <v>869</v>
      </c>
      <c r="Y287" s="141"/>
      <c r="AB287" s="142">
        <f>Table3072[[#This Row],[researchPower]]/2</f>
        <v>0</v>
      </c>
      <c r="AD287" s="142">
        <f>IF(Table3072[[#This Row],[researchPower]] &lt;100, Table3072[[#This Row],[researchPower]]*2,Table3072[[#This Row],[researchPower]])</f>
        <v>0</v>
      </c>
      <c r="AG287" s="95"/>
      <c r="AH287" s="142" t="e">
        <f>Table3072[[#This Row],[researchPoints]]/Table3072[[#This Row],[researchPower]]</f>
        <v>#DIV/0!</v>
      </c>
    </row>
    <row r="288" spans="1:34" x14ac:dyDescent="0.35">
      <c r="A288" s="141">
        <v>287</v>
      </c>
      <c r="B288" s="39" t="s">
        <v>1217</v>
      </c>
      <c r="C288" s="141" t="s">
        <v>947</v>
      </c>
      <c r="D288" s="141" t="s">
        <v>1217</v>
      </c>
      <c r="E288" s="252" t="s">
        <v>6166</v>
      </c>
      <c r="F288" s="141"/>
      <c r="G288" s="141" t="s">
        <v>3936</v>
      </c>
      <c r="H288" s="141" t="s">
        <v>1218</v>
      </c>
      <c r="I288" s="141"/>
      <c r="J288" s="141"/>
      <c r="K288" s="141"/>
      <c r="L288" s="141" t="s">
        <v>1215</v>
      </c>
      <c r="M288" s="141">
        <v>18000</v>
      </c>
      <c r="N288" s="141">
        <v>900</v>
      </c>
      <c r="O288" s="141"/>
      <c r="P288" s="141"/>
      <c r="Q288" s="141" t="s">
        <v>2879</v>
      </c>
      <c r="R288" s="141" t="s">
        <v>1195</v>
      </c>
      <c r="S288" s="141" t="s">
        <v>111</v>
      </c>
      <c r="T288" s="141" t="s">
        <v>1196</v>
      </c>
      <c r="U288" s="141" t="s">
        <v>112</v>
      </c>
      <c r="V288" s="146">
        <v>45</v>
      </c>
      <c r="W288" s="141"/>
      <c r="X288" s="141"/>
      <c r="Y288" s="141"/>
      <c r="AB288" s="142">
        <f>Table3072[[#This Row],[researchPower]]/2</f>
        <v>450</v>
      </c>
      <c r="AD288" s="142">
        <f>IF(Table3072[[#This Row],[researchPower]] &lt;100, Table3072[[#This Row],[researchPower]]*2,Table3072[[#This Row],[researchPower]])</f>
        <v>900</v>
      </c>
      <c r="AG288" s="95" t="s">
        <v>1217</v>
      </c>
      <c r="AH288" s="142">
        <f>Table3072[[#This Row],[researchPoints]]/Table3072[[#This Row],[researchPower]]</f>
        <v>20</v>
      </c>
    </row>
    <row r="289" spans="1:34" x14ac:dyDescent="0.35">
      <c r="A289" s="141">
        <v>288</v>
      </c>
      <c r="B289" s="39"/>
      <c r="C289" s="141"/>
      <c r="D289" s="141"/>
      <c r="E289" s="141"/>
      <c r="F289" s="141"/>
      <c r="G289" s="141"/>
      <c r="H289" s="141"/>
      <c r="I289" s="141"/>
      <c r="J289" s="141"/>
      <c r="K289" s="141"/>
      <c r="L289" s="141"/>
      <c r="M289" s="141"/>
      <c r="N289" s="141"/>
      <c r="O289" s="141"/>
      <c r="P289" s="141"/>
      <c r="Q289" s="141" t="s">
        <v>2879</v>
      </c>
      <c r="R289" s="141" t="s">
        <v>1195</v>
      </c>
      <c r="S289" s="141" t="s">
        <v>111</v>
      </c>
      <c r="T289" s="141" t="s">
        <v>1196</v>
      </c>
      <c r="U289" s="141" t="s">
        <v>924</v>
      </c>
      <c r="V289" s="146">
        <v>40</v>
      </c>
      <c r="W289" s="141"/>
      <c r="X289" s="141" t="s">
        <v>869</v>
      </c>
      <c r="Y289" s="141"/>
      <c r="AB289" s="142">
        <f>Table3072[[#This Row],[researchPower]]/2</f>
        <v>0</v>
      </c>
      <c r="AD289" s="142">
        <f>IF(Table3072[[#This Row],[researchPower]] &lt;100, Table3072[[#This Row],[researchPower]]*2,Table3072[[#This Row],[researchPower]])</f>
        <v>0</v>
      </c>
      <c r="AG289" s="95"/>
      <c r="AH289" s="142" t="e">
        <f>Table3072[[#This Row],[researchPoints]]/Table3072[[#This Row],[researchPower]]</f>
        <v>#DIV/0!</v>
      </c>
    </row>
    <row r="290" spans="1:34" x14ac:dyDescent="0.35">
      <c r="A290" s="141">
        <v>289</v>
      </c>
      <c r="B290" s="39" t="s">
        <v>1135</v>
      </c>
      <c r="C290" s="141" t="s">
        <v>947</v>
      </c>
      <c r="D290" s="141" t="s">
        <v>1135</v>
      </c>
      <c r="E290" s="141"/>
      <c r="F290" s="141"/>
      <c r="G290" s="141" t="s">
        <v>1136</v>
      </c>
      <c r="H290" s="141" t="s">
        <v>1137</v>
      </c>
      <c r="I290" s="141"/>
      <c r="J290" s="141" t="s">
        <v>307</v>
      </c>
      <c r="K290" s="141"/>
      <c r="L290" s="141" t="s">
        <v>896</v>
      </c>
      <c r="M290" s="141">
        <v>4800</v>
      </c>
      <c r="N290" s="141">
        <v>240</v>
      </c>
      <c r="O290" s="141" t="s">
        <v>291</v>
      </c>
      <c r="P290" s="141"/>
      <c r="Q290" s="141"/>
      <c r="R290" s="141"/>
      <c r="S290" s="141"/>
      <c r="T290" s="141"/>
      <c r="U290" s="141"/>
      <c r="V290" s="146"/>
      <c r="W290" s="141" t="s">
        <v>291</v>
      </c>
      <c r="X290" s="141"/>
      <c r="Y290" s="141"/>
      <c r="AB290" s="142">
        <f>Table3072[[#This Row],[researchPower]]/2</f>
        <v>120</v>
      </c>
      <c r="AD290" s="142">
        <f>IF(Table3072[[#This Row],[researchPower]] &lt;100, Table3072[[#This Row],[researchPower]]*2,Table3072[[#This Row],[researchPower]])</f>
        <v>240</v>
      </c>
      <c r="AG290" s="95" t="s">
        <v>1135</v>
      </c>
      <c r="AH290" s="142">
        <f>Table3072[[#This Row],[researchPoints]]/Table3072[[#This Row],[researchPower]]</f>
        <v>20</v>
      </c>
    </row>
    <row r="291" spans="1:34" x14ac:dyDescent="0.35">
      <c r="A291" s="141">
        <v>290</v>
      </c>
      <c r="B291" s="39" t="s">
        <v>854</v>
      </c>
      <c r="C291" s="384" t="s">
        <v>1219</v>
      </c>
      <c r="D291" s="141" t="s">
        <v>854</v>
      </c>
      <c r="E291" s="141"/>
      <c r="F291" s="141">
        <v>1</v>
      </c>
      <c r="G291" s="141" t="s">
        <v>1220</v>
      </c>
      <c r="H291" s="141" t="s">
        <v>1221</v>
      </c>
      <c r="I291" s="141"/>
      <c r="J291" s="141"/>
      <c r="K291" s="141"/>
      <c r="L291" s="141" t="s">
        <v>1222</v>
      </c>
      <c r="M291" s="141">
        <v>800</v>
      </c>
      <c r="N291" s="141">
        <v>80</v>
      </c>
      <c r="O291" s="141" t="s">
        <v>149</v>
      </c>
      <c r="P291" s="141"/>
      <c r="Q291" s="141"/>
      <c r="R291" s="141"/>
      <c r="S291" s="141"/>
      <c r="T291" s="141"/>
      <c r="U291" s="141"/>
      <c r="V291" s="146"/>
      <c r="W291" s="145" t="s">
        <v>149</v>
      </c>
      <c r="X291" s="141"/>
      <c r="Y291" s="141"/>
      <c r="AB291" s="142">
        <f>Table3072[[#This Row],[researchPower]]/2</f>
        <v>40</v>
      </c>
      <c r="AD291" s="142">
        <f>IF(Table3072[[#This Row],[researchPower]] &lt;100, Table3072[[#This Row],[researchPower]]*2,Table3072[[#This Row],[researchPower]])</f>
        <v>160</v>
      </c>
      <c r="AG291" s="95" t="s">
        <v>854</v>
      </c>
      <c r="AH291" s="142">
        <f>Table3072[[#This Row],[researchPoints]]/Table3072[[#This Row],[researchPower]]</f>
        <v>10</v>
      </c>
    </row>
    <row r="292" spans="1:34" x14ac:dyDescent="0.35">
      <c r="A292" s="141">
        <v>291</v>
      </c>
      <c r="B292" s="39" t="s">
        <v>6314</v>
      </c>
      <c r="C292" s="145" t="s">
        <v>1219</v>
      </c>
      <c r="D292" s="145" t="s">
        <v>6314</v>
      </c>
      <c r="E292" s="145"/>
      <c r="F292" s="145"/>
      <c r="G292" s="145" t="s">
        <v>3944</v>
      </c>
      <c r="H292" s="261" t="s">
        <v>6306</v>
      </c>
      <c r="I292" s="145"/>
      <c r="J292" s="145"/>
      <c r="K292" s="145"/>
      <c r="L292" s="261" t="s">
        <v>1036</v>
      </c>
      <c r="M292" s="145">
        <v>8000</v>
      </c>
      <c r="N292" s="141">
        <v>400</v>
      </c>
      <c r="O292" s="145" t="s">
        <v>6305</v>
      </c>
      <c r="P292" s="145"/>
      <c r="Q292" s="145"/>
      <c r="R292" s="145"/>
      <c r="S292" s="145"/>
      <c r="T292" s="145"/>
      <c r="U292" s="145"/>
      <c r="V292" s="461"/>
      <c r="W292" s="145" t="s">
        <v>6305</v>
      </c>
      <c r="X292" s="145"/>
      <c r="Y292" s="145"/>
      <c r="AB292" s="142">
        <f>Table3072[[#This Row],[researchPower]]/2</f>
        <v>200</v>
      </c>
      <c r="AD292" s="142">
        <f>IF(Table3072[[#This Row],[researchPower]] &lt;100, Table3072[[#This Row],[researchPower]]*2,Table3072[[#This Row],[researchPower]])</f>
        <v>400</v>
      </c>
      <c r="AG292" s="95" t="s">
        <v>6314</v>
      </c>
      <c r="AH292" s="142">
        <f>Table3072[[#This Row],[researchPoints]]/Table3072[[#This Row],[researchPower]]</f>
        <v>20</v>
      </c>
    </row>
    <row r="293" spans="1:34" x14ac:dyDescent="0.35">
      <c r="A293" s="141">
        <v>292</v>
      </c>
      <c r="B293" s="39" t="s">
        <v>944</v>
      </c>
      <c r="C293" s="141" t="s">
        <v>1219</v>
      </c>
      <c r="D293" s="141" t="s">
        <v>944</v>
      </c>
      <c r="E293" s="141"/>
      <c r="F293" s="141">
        <v>1</v>
      </c>
      <c r="G293" s="141" t="s">
        <v>1223</v>
      </c>
      <c r="H293" s="141" t="s">
        <v>1224</v>
      </c>
      <c r="I293" s="141"/>
      <c r="J293" s="141"/>
      <c r="K293" s="141"/>
      <c r="L293" s="252" t="s">
        <v>990</v>
      </c>
      <c r="M293" s="141">
        <v>800</v>
      </c>
      <c r="N293" s="141">
        <v>80</v>
      </c>
      <c r="O293" s="141" t="s">
        <v>158</v>
      </c>
      <c r="P293" s="240" t="s">
        <v>811</v>
      </c>
      <c r="Q293" s="141"/>
      <c r="R293" s="141"/>
      <c r="S293" s="141"/>
      <c r="T293" s="141"/>
      <c r="U293" s="141"/>
      <c r="V293" s="146"/>
      <c r="W293" s="141"/>
      <c r="X293" s="141"/>
      <c r="Y293" s="141"/>
      <c r="AB293" s="142">
        <f>Table3072[[#This Row],[researchPower]]/2</f>
        <v>40</v>
      </c>
      <c r="AD293" s="142">
        <f>IF(Table3072[[#This Row],[researchPower]] &lt;100, Table3072[[#This Row],[researchPower]]*2,Table3072[[#This Row],[researchPower]])</f>
        <v>160</v>
      </c>
      <c r="AG293" s="95" t="s">
        <v>944</v>
      </c>
      <c r="AH293" s="142">
        <f>Table3072[[#This Row],[researchPoints]]/Table3072[[#This Row],[researchPower]]</f>
        <v>10</v>
      </c>
    </row>
    <row r="294" spans="1:34" x14ac:dyDescent="0.35">
      <c r="A294" s="141">
        <v>293</v>
      </c>
      <c r="B294" s="39"/>
      <c r="C294" s="141"/>
      <c r="D294" s="141"/>
      <c r="E294" s="141"/>
      <c r="F294" s="141"/>
      <c r="G294" s="141"/>
      <c r="H294" s="141"/>
      <c r="I294" s="141"/>
      <c r="J294" s="141"/>
      <c r="K294" s="141"/>
      <c r="L294" s="141"/>
      <c r="M294" s="141"/>
      <c r="N294" s="141"/>
      <c r="O294" s="144"/>
      <c r="P294" s="241" t="s">
        <v>6180</v>
      </c>
      <c r="Q294" s="141"/>
      <c r="R294" s="141"/>
      <c r="S294" s="141"/>
      <c r="T294" s="141"/>
      <c r="U294" s="141"/>
      <c r="V294" s="146"/>
      <c r="W294" s="144"/>
      <c r="X294" s="141"/>
      <c r="Y294" s="144"/>
      <c r="AB294" s="142">
        <f>Table3072[[#This Row],[researchPower]]/2</f>
        <v>0</v>
      </c>
      <c r="AD294" s="142">
        <f>IF(Table3072[[#This Row],[researchPower]] &lt;100, Table3072[[#This Row],[researchPower]]*2,Table3072[[#This Row],[researchPower]])</f>
        <v>0</v>
      </c>
      <c r="AG294" s="95"/>
      <c r="AH294" s="142" t="e">
        <f>Table3072[[#This Row],[researchPoints]]/Table3072[[#This Row],[researchPower]]</f>
        <v>#DIV/0!</v>
      </c>
    </row>
    <row r="295" spans="1:34" x14ac:dyDescent="0.35">
      <c r="A295" s="141">
        <v>294</v>
      </c>
      <c r="B295" s="39"/>
      <c r="C295" s="141"/>
      <c r="D295" s="141"/>
      <c r="E295" s="141"/>
      <c r="F295" s="141"/>
      <c r="G295" s="141"/>
      <c r="H295" s="141"/>
      <c r="I295" s="141"/>
      <c r="J295" s="141"/>
      <c r="K295" s="141"/>
      <c r="L295" s="141"/>
      <c r="M295" s="141"/>
      <c r="N295" s="141"/>
      <c r="O295" s="144"/>
      <c r="P295" s="241" t="s">
        <v>6178</v>
      </c>
      <c r="Q295" s="141"/>
      <c r="R295" s="141"/>
      <c r="S295" s="141"/>
      <c r="T295" s="141"/>
      <c r="U295" s="141"/>
      <c r="V295" s="146"/>
      <c r="W295" s="144"/>
      <c r="X295" s="141"/>
      <c r="Y295" s="144"/>
      <c r="AB295" s="142">
        <f>Table3072[[#This Row],[researchPower]]/2</f>
        <v>0</v>
      </c>
      <c r="AD295" s="142">
        <f>IF(Table3072[[#This Row],[researchPower]] &lt;100, Table3072[[#This Row],[researchPower]]*2,Table3072[[#This Row],[researchPower]])</f>
        <v>0</v>
      </c>
      <c r="AG295" s="95"/>
      <c r="AH295" s="142" t="e">
        <f>Table3072[[#This Row],[researchPoints]]/Table3072[[#This Row],[researchPower]]</f>
        <v>#DIV/0!</v>
      </c>
    </row>
    <row r="296" spans="1:34" x14ac:dyDescent="0.35">
      <c r="A296" s="141">
        <v>295</v>
      </c>
      <c r="B296" s="39"/>
      <c r="C296" s="141"/>
      <c r="D296" s="141"/>
      <c r="E296" s="141"/>
      <c r="F296" s="141"/>
      <c r="G296" s="141"/>
      <c r="H296" s="141"/>
      <c r="I296" s="141"/>
      <c r="J296" s="141"/>
      <c r="K296" s="141"/>
      <c r="L296" s="141"/>
      <c r="M296" s="141"/>
      <c r="N296" s="141"/>
      <c r="O296" s="144"/>
      <c r="P296" s="241" t="s">
        <v>82</v>
      </c>
      <c r="Q296" s="141"/>
      <c r="R296" s="141"/>
      <c r="S296" s="141"/>
      <c r="T296" s="141"/>
      <c r="U296" s="141"/>
      <c r="V296" s="146"/>
      <c r="W296" s="144"/>
      <c r="X296" s="141"/>
      <c r="Y296" s="144"/>
      <c r="AB296" s="142">
        <f>Table3072[[#This Row],[researchPower]]/2</f>
        <v>0</v>
      </c>
      <c r="AD296" s="142">
        <f>IF(Table3072[[#This Row],[researchPower]] &lt;100, Table3072[[#This Row],[researchPower]]*2,Table3072[[#This Row],[researchPower]])</f>
        <v>0</v>
      </c>
      <c r="AG296" s="95"/>
      <c r="AH296" s="142" t="e">
        <f>Table3072[[#This Row],[researchPoints]]/Table3072[[#This Row],[researchPower]]</f>
        <v>#DIV/0!</v>
      </c>
    </row>
    <row r="297" spans="1:34" x14ac:dyDescent="0.35">
      <c r="A297" s="141">
        <v>296</v>
      </c>
      <c r="B297" s="39"/>
      <c r="C297" s="141"/>
      <c r="D297" s="141"/>
      <c r="E297" s="141"/>
      <c r="F297" s="141"/>
      <c r="G297" s="141"/>
      <c r="H297" s="141"/>
      <c r="I297" s="141"/>
      <c r="J297" s="141"/>
      <c r="K297" s="141"/>
      <c r="L297" s="141"/>
      <c r="M297" s="141"/>
      <c r="N297" s="141"/>
      <c r="O297" s="144"/>
      <c r="P297" s="241" t="s">
        <v>44</v>
      </c>
      <c r="Q297" s="141"/>
      <c r="R297" s="141"/>
      <c r="S297" s="141"/>
      <c r="T297" s="141"/>
      <c r="U297" s="141"/>
      <c r="V297" s="146"/>
      <c r="W297" s="141" t="s">
        <v>158</v>
      </c>
      <c r="X297" s="141"/>
      <c r="Y297" s="144"/>
      <c r="AB297" s="142">
        <f>Table3072[[#This Row],[researchPower]]/2</f>
        <v>0</v>
      </c>
      <c r="AD297" s="142">
        <f>IF(Table3072[[#This Row],[researchPower]] &lt;100, Table3072[[#This Row],[researchPower]]*2,Table3072[[#This Row],[researchPower]])</f>
        <v>0</v>
      </c>
      <c r="AG297" s="95"/>
      <c r="AH297" s="142" t="e">
        <f>Table3072[[#This Row],[researchPoints]]/Table3072[[#This Row],[researchPower]]</f>
        <v>#DIV/0!</v>
      </c>
    </row>
    <row r="298" spans="1:34" x14ac:dyDescent="0.35">
      <c r="A298" s="141">
        <v>297</v>
      </c>
      <c r="B298" s="39" t="s">
        <v>922</v>
      </c>
      <c r="C298" s="384" t="s">
        <v>1219</v>
      </c>
      <c r="D298" s="252" t="s">
        <v>922</v>
      </c>
      <c r="E298" s="141"/>
      <c r="F298" s="141">
        <v>1</v>
      </c>
      <c r="G298" s="141" t="s">
        <v>1225</v>
      </c>
      <c r="H298" s="141" t="s">
        <v>1226</v>
      </c>
      <c r="I298" s="141"/>
      <c r="J298" s="141"/>
      <c r="K298" s="141"/>
      <c r="L298" s="141" t="s">
        <v>2800</v>
      </c>
      <c r="M298" s="141">
        <v>2400</v>
      </c>
      <c r="N298" s="141">
        <v>120</v>
      </c>
      <c r="O298" s="141" t="s">
        <v>162</v>
      </c>
      <c r="P298" s="141"/>
      <c r="Q298" s="141"/>
      <c r="R298" s="141"/>
      <c r="S298" s="141"/>
      <c r="T298" s="141"/>
      <c r="U298" s="141"/>
      <c r="V298" s="146"/>
      <c r="W298" s="382"/>
      <c r="X298" s="141"/>
      <c r="Y298" s="141"/>
      <c r="AB298" s="142">
        <f>Table3072[[#This Row],[researchPower]]/2</f>
        <v>60</v>
      </c>
      <c r="AD298" s="142">
        <f>IF(Table3072[[#This Row],[researchPower]] &lt;100, Table3072[[#This Row],[researchPower]]*2,Table3072[[#This Row],[researchPower]])</f>
        <v>120</v>
      </c>
      <c r="AG298" s="95" t="s">
        <v>922</v>
      </c>
      <c r="AH298" s="142">
        <f>Table3072[[#This Row],[researchPoints]]/Table3072[[#This Row],[researchPower]]</f>
        <v>20</v>
      </c>
    </row>
    <row r="299" spans="1:34" x14ac:dyDescent="0.35">
      <c r="A299" s="141">
        <v>298</v>
      </c>
      <c r="B299" s="39"/>
      <c r="C299" s="141"/>
      <c r="D299" s="252"/>
      <c r="E299" s="141"/>
      <c r="F299" s="141"/>
      <c r="G299" s="141"/>
      <c r="H299" s="141"/>
      <c r="I299" s="141"/>
      <c r="J299" s="141"/>
      <c r="K299" s="141"/>
      <c r="L299" s="141"/>
      <c r="M299" s="141"/>
      <c r="N299" s="141"/>
      <c r="O299" s="144" t="s">
        <v>7223</v>
      </c>
      <c r="P299" s="141"/>
      <c r="Q299" s="141"/>
      <c r="R299" s="141"/>
      <c r="S299" s="141"/>
      <c r="T299" s="141"/>
      <c r="U299" s="141"/>
      <c r="V299" s="146"/>
      <c r="W299" s="141" t="s">
        <v>162</v>
      </c>
      <c r="X299" s="141"/>
      <c r="Y299" s="144"/>
      <c r="AB299" s="142">
        <f>Table3072[[#This Row],[researchPower]]/2</f>
        <v>0</v>
      </c>
      <c r="AD299" s="142">
        <f>IF(Table3072[[#This Row],[researchPower]] &lt;100, Table3072[[#This Row],[researchPower]]*2,Table3072[[#This Row],[researchPower]])</f>
        <v>0</v>
      </c>
      <c r="AG299" s="95"/>
      <c r="AH299" s="142" t="e">
        <f>Table3072[[#This Row],[researchPoints]]/Table3072[[#This Row],[researchPower]]</f>
        <v>#DIV/0!</v>
      </c>
    </row>
    <row r="300" spans="1:34" x14ac:dyDescent="0.35">
      <c r="A300" s="141">
        <v>299</v>
      </c>
      <c r="B300" s="39" t="s">
        <v>1228</v>
      </c>
      <c r="C300" s="385" t="s">
        <v>1219</v>
      </c>
      <c r="D300" s="141" t="s">
        <v>1228</v>
      </c>
      <c r="E300" s="252" t="s">
        <v>1229</v>
      </c>
      <c r="F300" s="141">
        <v>1</v>
      </c>
      <c r="G300" s="141" t="s">
        <v>3956</v>
      </c>
      <c r="H300" s="141" t="s">
        <v>1231</v>
      </c>
      <c r="I300" s="141"/>
      <c r="J300" s="141"/>
      <c r="K300" s="141"/>
      <c r="L300" s="141" t="s">
        <v>922</v>
      </c>
      <c r="M300" s="141">
        <v>2400</v>
      </c>
      <c r="N300" s="141">
        <v>120</v>
      </c>
      <c r="O300" s="144"/>
      <c r="P300" s="141"/>
      <c r="Q300" s="141" t="s">
        <v>2879</v>
      </c>
      <c r="R300" s="141" t="s">
        <v>1195</v>
      </c>
      <c r="S300" s="141"/>
      <c r="T300" s="141"/>
      <c r="U300" s="141" t="s">
        <v>1232</v>
      </c>
      <c r="V300" s="146">
        <v>30</v>
      </c>
      <c r="W300" s="145"/>
      <c r="X300" s="141" t="s">
        <v>869</v>
      </c>
      <c r="Y300" s="141"/>
      <c r="AB300" s="142">
        <f>Table3072[[#This Row],[researchPower]]/2</f>
        <v>60</v>
      </c>
      <c r="AD300" s="142">
        <f>IF(Table3072[[#This Row],[researchPower]] &lt;100, Table3072[[#This Row],[researchPower]]*2,Table3072[[#This Row],[researchPower]])</f>
        <v>120</v>
      </c>
      <c r="AG300" s="95" t="s">
        <v>1228</v>
      </c>
      <c r="AH300" s="142">
        <f>Table3072[[#This Row],[researchPoints]]/Table3072[[#This Row],[researchPower]]</f>
        <v>20</v>
      </c>
    </row>
    <row r="301" spans="1:34" x14ac:dyDescent="0.35">
      <c r="A301" s="141">
        <v>300</v>
      </c>
      <c r="B301" s="39" t="s">
        <v>1233</v>
      </c>
      <c r="C301" s="384" t="s">
        <v>1219</v>
      </c>
      <c r="D301" s="141" t="s">
        <v>1233</v>
      </c>
      <c r="E301" s="252" t="s">
        <v>6132</v>
      </c>
      <c r="F301" s="141"/>
      <c r="G301" s="141" t="s">
        <v>1234</v>
      </c>
      <c r="H301" s="141" t="s">
        <v>1235</v>
      </c>
      <c r="I301" s="141"/>
      <c r="J301" s="141"/>
      <c r="K301" s="141"/>
      <c r="L301" s="141" t="s">
        <v>2801</v>
      </c>
      <c r="M301" s="141">
        <v>9200</v>
      </c>
      <c r="N301" s="141">
        <v>460</v>
      </c>
      <c r="O301" s="238" t="s">
        <v>6444</v>
      </c>
      <c r="P301" s="141"/>
      <c r="Q301" s="141" t="s">
        <v>2879</v>
      </c>
      <c r="R301" s="141" t="s">
        <v>1195</v>
      </c>
      <c r="S301" s="141"/>
      <c r="T301" s="141"/>
      <c r="U301" s="141" t="s">
        <v>1232</v>
      </c>
      <c r="V301" s="146">
        <v>100</v>
      </c>
      <c r="W301" s="141"/>
      <c r="X301" s="141" t="s">
        <v>869</v>
      </c>
      <c r="Y301" s="141"/>
      <c r="AB301" s="142">
        <f>Table3072[[#This Row],[researchPower]]/2</f>
        <v>230</v>
      </c>
      <c r="AD301" s="142">
        <f>IF(Table3072[[#This Row],[researchPower]] &lt;100, Table3072[[#This Row],[researchPower]]*2,Table3072[[#This Row],[researchPower]])</f>
        <v>460</v>
      </c>
      <c r="AG301" s="95" t="s">
        <v>1233</v>
      </c>
      <c r="AH301" s="142">
        <f>Table3072[[#This Row],[researchPoints]]/Table3072[[#This Row],[researchPower]]</f>
        <v>20</v>
      </c>
    </row>
    <row r="302" spans="1:34" x14ac:dyDescent="0.35">
      <c r="A302" s="141">
        <v>301</v>
      </c>
      <c r="B302" s="39" t="s">
        <v>1237</v>
      </c>
      <c r="C302" s="385" t="s">
        <v>1219</v>
      </c>
      <c r="D302" s="141" t="s">
        <v>1237</v>
      </c>
      <c r="E302" s="252" t="s">
        <v>6132</v>
      </c>
      <c r="F302" s="141"/>
      <c r="G302" s="141" t="s">
        <v>1238</v>
      </c>
      <c r="H302" s="141" t="s">
        <v>1239</v>
      </c>
      <c r="I302" s="141"/>
      <c r="J302" s="141"/>
      <c r="K302" s="141"/>
      <c r="L302" s="252" t="s">
        <v>3906</v>
      </c>
      <c r="M302" s="141">
        <v>15200</v>
      </c>
      <c r="N302" s="141">
        <v>760</v>
      </c>
      <c r="O302" s="141" t="s">
        <v>7225</v>
      </c>
      <c r="P302" s="141"/>
      <c r="Q302" s="141"/>
      <c r="R302" s="141"/>
      <c r="S302" s="141"/>
      <c r="T302" s="141"/>
      <c r="U302" s="141"/>
      <c r="V302" s="146"/>
      <c r="W302" s="144"/>
      <c r="X302" s="141"/>
      <c r="Y302" s="141"/>
      <c r="AB302" s="142">
        <f>Table3072[[#This Row],[researchPower]]/2</f>
        <v>380</v>
      </c>
      <c r="AD302" s="142">
        <f>IF(Table3072[[#This Row],[researchPower]] &lt;100, Table3072[[#This Row],[researchPower]]*2,Table3072[[#This Row],[researchPower]])</f>
        <v>760</v>
      </c>
      <c r="AG302" s="95" t="s">
        <v>1237</v>
      </c>
      <c r="AH302" s="142">
        <f>Table3072[[#This Row],[researchPoints]]/Table3072[[#This Row],[researchPower]]</f>
        <v>20</v>
      </c>
    </row>
    <row r="303" spans="1:34" x14ac:dyDescent="0.35">
      <c r="A303" s="141">
        <v>302</v>
      </c>
      <c r="B303" s="39"/>
      <c r="C303" s="141"/>
      <c r="D303" s="141"/>
      <c r="E303" s="252"/>
      <c r="F303" s="141"/>
      <c r="G303" s="141"/>
      <c r="H303" s="141"/>
      <c r="I303" s="141"/>
      <c r="J303" s="141"/>
      <c r="K303" s="141"/>
      <c r="L303" s="252"/>
      <c r="M303" s="141"/>
      <c r="N303" s="141"/>
      <c r="O303" s="144" t="s">
        <v>7216</v>
      </c>
      <c r="P303" s="141"/>
      <c r="Q303" s="141"/>
      <c r="R303" s="141"/>
      <c r="S303" s="141"/>
      <c r="T303" s="141"/>
      <c r="U303" s="141"/>
      <c r="V303" s="146"/>
      <c r="W303" s="144"/>
      <c r="X303" s="141"/>
      <c r="Y303" s="144"/>
      <c r="AB303" s="142">
        <f>Table3072[[#This Row],[researchPower]]/2</f>
        <v>0</v>
      </c>
      <c r="AD303" s="142">
        <f>IF(Table3072[[#This Row],[researchPower]] &lt;100, Table3072[[#This Row],[researchPower]]*2,Table3072[[#This Row],[researchPower]])</f>
        <v>0</v>
      </c>
      <c r="AG303" s="95"/>
      <c r="AH303" s="142" t="e">
        <f>Table3072[[#This Row],[researchPoints]]/Table3072[[#This Row],[researchPower]]</f>
        <v>#DIV/0!</v>
      </c>
    </row>
    <row r="304" spans="1:34" x14ac:dyDescent="0.35">
      <c r="A304" s="141">
        <v>303</v>
      </c>
      <c r="B304" s="39"/>
      <c r="C304" s="141"/>
      <c r="D304" s="141"/>
      <c r="E304" s="252"/>
      <c r="F304" s="141"/>
      <c r="G304" s="141"/>
      <c r="H304" s="141"/>
      <c r="I304" s="141"/>
      <c r="J304" s="141"/>
      <c r="K304" s="141"/>
      <c r="L304" s="252"/>
      <c r="M304" s="141"/>
      <c r="N304" s="141"/>
      <c r="O304" s="144" t="s">
        <v>7223</v>
      </c>
      <c r="P304" s="141"/>
      <c r="Q304" s="141" t="s">
        <v>2879</v>
      </c>
      <c r="R304" s="141" t="s">
        <v>1195</v>
      </c>
      <c r="S304" s="141"/>
      <c r="T304" s="141"/>
      <c r="U304" s="141" t="s">
        <v>1232</v>
      </c>
      <c r="V304" s="146">
        <v>120</v>
      </c>
      <c r="W304" s="141"/>
      <c r="X304" s="141" t="s">
        <v>869</v>
      </c>
      <c r="Y304" s="144"/>
      <c r="AB304" s="142">
        <f>Table3072[[#This Row],[researchPower]]/2</f>
        <v>0</v>
      </c>
      <c r="AD304" s="142">
        <f>IF(Table3072[[#This Row],[researchPower]] &lt;100, Table3072[[#This Row],[researchPower]]*2,Table3072[[#This Row],[researchPower]])</f>
        <v>0</v>
      </c>
      <c r="AG304" s="95"/>
      <c r="AH304" s="142" t="e">
        <f>Table3072[[#This Row],[researchPoints]]/Table3072[[#This Row],[researchPower]]</f>
        <v>#DIV/0!</v>
      </c>
    </row>
    <row r="305" spans="1:34" x14ac:dyDescent="0.35">
      <c r="A305" s="141">
        <v>304</v>
      </c>
      <c r="B305" s="39" t="s">
        <v>1240</v>
      </c>
      <c r="C305" s="385" t="s">
        <v>1219</v>
      </c>
      <c r="D305" s="141" t="s">
        <v>1240</v>
      </c>
      <c r="E305" s="261" t="s">
        <v>6132</v>
      </c>
      <c r="F305" s="141">
        <v>1</v>
      </c>
      <c r="G305" s="141" t="s">
        <v>4083</v>
      </c>
      <c r="H305" s="141" t="s">
        <v>1241</v>
      </c>
      <c r="I305" s="141"/>
      <c r="J305" s="141"/>
      <c r="K305" s="141"/>
      <c r="L305" s="252" t="s">
        <v>1237</v>
      </c>
      <c r="M305" s="141">
        <v>42000</v>
      </c>
      <c r="N305" s="141">
        <v>2100</v>
      </c>
      <c r="O305" s="141"/>
      <c r="P305" s="141"/>
      <c r="Q305" s="141" t="s">
        <v>2879</v>
      </c>
      <c r="R305" s="141" t="s">
        <v>1195</v>
      </c>
      <c r="S305" s="141"/>
      <c r="T305" s="141"/>
      <c r="U305" s="141" t="s">
        <v>1232</v>
      </c>
      <c r="V305" s="146">
        <v>250</v>
      </c>
      <c r="W305" s="141"/>
      <c r="X305" s="141" t="s">
        <v>869</v>
      </c>
      <c r="Y305" s="141"/>
      <c r="AB305" s="142">
        <f>Table3072[[#This Row],[researchPower]]/2</f>
        <v>1050</v>
      </c>
      <c r="AD305" s="142">
        <f>IF(Table3072[[#This Row],[researchPower]] &lt;100, Table3072[[#This Row],[researchPower]]*2,Table3072[[#This Row],[researchPower]])</f>
        <v>2100</v>
      </c>
      <c r="AG305" s="95" t="s">
        <v>1240</v>
      </c>
      <c r="AH305" s="142">
        <f>Table3072[[#This Row],[researchPoints]]/Table3072[[#This Row],[researchPower]]</f>
        <v>20</v>
      </c>
    </row>
    <row r="306" spans="1:34" x14ac:dyDescent="0.35">
      <c r="A306" s="141">
        <v>305</v>
      </c>
      <c r="B306" s="39" t="s">
        <v>1242</v>
      </c>
      <c r="C306" s="385" t="s">
        <v>1219</v>
      </c>
      <c r="D306" s="141" t="s">
        <v>1242</v>
      </c>
      <c r="E306" s="141" t="s">
        <v>919</v>
      </c>
      <c r="F306" s="141"/>
      <c r="G306" s="141" t="s">
        <v>1243</v>
      </c>
      <c r="H306" s="141" t="s">
        <v>1244</v>
      </c>
      <c r="I306" s="141"/>
      <c r="J306" s="141"/>
      <c r="K306" s="141"/>
      <c r="L306" s="252" t="s">
        <v>1191</v>
      </c>
      <c r="M306" s="141">
        <v>1800</v>
      </c>
      <c r="N306" s="141">
        <v>90</v>
      </c>
      <c r="O306" s="141"/>
      <c r="P306" s="141"/>
      <c r="Q306" s="141" t="s">
        <v>2879</v>
      </c>
      <c r="R306" s="141" t="s">
        <v>1195</v>
      </c>
      <c r="S306" s="141" t="s">
        <v>111</v>
      </c>
      <c r="T306" s="141" t="s">
        <v>1245</v>
      </c>
      <c r="U306" s="141" t="s">
        <v>112</v>
      </c>
      <c r="V306" s="146">
        <v>35</v>
      </c>
      <c r="W306" s="145"/>
      <c r="X306" s="141"/>
      <c r="Y306" s="141"/>
      <c r="AB306" s="142">
        <f>Table3072[[#This Row],[researchPower]]/2</f>
        <v>45</v>
      </c>
      <c r="AD306" s="142">
        <f>IF(Table3072[[#This Row],[researchPower]] &lt;100, Table3072[[#This Row],[researchPower]]*2,Table3072[[#This Row],[researchPower]])</f>
        <v>180</v>
      </c>
      <c r="AG306" s="95" t="s">
        <v>1242</v>
      </c>
      <c r="AH306" s="142">
        <f>Table3072[[#This Row],[researchPoints]]/Table3072[[#This Row],[researchPower]]</f>
        <v>20</v>
      </c>
    </row>
    <row r="307" spans="1:34" x14ac:dyDescent="0.35">
      <c r="A307" s="141">
        <v>306</v>
      </c>
      <c r="B307" s="39"/>
      <c r="C307" s="141"/>
      <c r="D307" s="141"/>
      <c r="E307" s="141"/>
      <c r="F307" s="141"/>
      <c r="G307" s="141"/>
      <c r="H307" s="141"/>
      <c r="I307" s="141"/>
      <c r="J307" s="141"/>
      <c r="K307" s="141"/>
      <c r="L307" s="141"/>
      <c r="M307" s="141"/>
      <c r="N307" s="141"/>
      <c r="O307" s="141"/>
      <c r="P307" s="141"/>
      <c r="Q307" s="141" t="s">
        <v>2879</v>
      </c>
      <c r="R307" s="141" t="s">
        <v>1195</v>
      </c>
      <c r="S307" s="141" t="s">
        <v>111</v>
      </c>
      <c r="T307" s="141" t="s">
        <v>1245</v>
      </c>
      <c r="U307" s="141" t="s">
        <v>924</v>
      </c>
      <c r="V307" s="146">
        <v>40</v>
      </c>
      <c r="W307" s="141"/>
      <c r="X307" s="141" t="s">
        <v>869</v>
      </c>
      <c r="Y307" s="141"/>
      <c r="AB307" s="142">
        <f>Table3072[[#This Row],[researchPower]]/2</f>
        <v>0</v>
      </c>
      <c r="AD307" s="142">
        <f>IF(Table3072[[#This Row],[researchPower]] &lt;100, Table3072[[#This Row],[researchPower]]*2,Table3072[[#This Row],[researchPower]])</f>
        <v>0</v>
      </c>
      <c r="AG307" s="95"/>
      <c r="AH307" s="142" t="e">
        <f>Table3072[[#This Row],[researchPoints]]/Table3072[[#This Row],[researchPower]]</f>
        <v>#DIV/0!</v>
      </c>
    </row>
    <row r="308" spans="1:34" x14ac:dyDescent="0.35">
      <c r="A308" s="141">
        <v>307</v>
      </c>
      <c r="B308" s="39" t="s">
        <v>1246</v>
      </c>
      <c r="C308" s="141" t="s">
        <v>1219</v>
      </c>
      <c r="D308" s="141" t="s">
        <v>1246</v>
      </c>
      <c r="E308" s="141" t="s">
        <v>919</v>
      </c>
      <c r="F308" s="141"/>
      <c r="G308" s="141" t="s">
        <v>3938</v>
      </c>
      <c r="H308" s="141" t="s">
        <v>1247</v>
      </c>
      <c r="I308" s="141"/>
      <c r="J308" s="141"/>
      <c r="K308" s="141"/>
      <c r="L308" s="145" t="s">
        <v>1242</v>
      </c>
      <c r="M308" s="141">
        <v>3600</v>
      </c>
      <c r="N308" s="141">
        <v>180</v>
      </c>
      <c r="O308" s="141"/>
      <c r="P308" s="141"/>
      <c r="Q308" s="141" t="s">
        <v>2879</v>
      </c>
      <c r="R308" s="141" t="s">
        <v>1195</v>
      </c>
      <c r="S308" s="141" t="s">
        <v>111</v>
      </c>
      <c r="T308" s="141" t="s">
        <v>1245</v>
      </c>
      <c r="U308" s="141" t="s">
        <v>112</v>
      </c>
      <c r="V308" s="146">
        <v>35</v>
      </c>
      <c r="W308" s="141"/>
      <c r="X308" s="141"/>
      <c r="Y308" s="141"/>
      <c r="AB308" s="142">
        <f>Table3072[[#This Row],[researchPower]]/2</f>
        <v>90</v>
      </c>
      <c r="AD308" s="142">
        <f>IF(Table3072[[#This Row],[researchPower]] &lt;100, Table3072[[#This Row],[researchPower]]*2,Table3072[[#This Row],[researchPower]])</f>
        <v>180</v>
      </c>
      <c r="AG308" s="95" t="s">
        <v>1246</v>
      </c>
      <c r="AH308" s="142">
        <f>Table3072[[#This Row],[researchPoints]]/Table3072[[#This Row],[researchPower]]</f>
        <v>20</v>
      </c>
    </row>
    <row r="309" spans="1:34" x14ac:dyDescent="0.35">
      <c r="A309" s="141">
        <v>308</v>
      </c>
      <c r="B309" s="39"/>
      <c r="C309" s="141"/>
      <c r="D309" s="141"/>
      <c r="E309" s="141"/>
      <c r="F309" s="141"/>
      <c r="G309" s="141"/>
      <c r="H309" s="141"/>
      <c r="I309" s="141"/>
      <c r="J309" s="141"/>
      <c r="K309" s="141"/>
      <c r="L309" s="141"/>
      <c r="M309" s="141"/>
      <c r="N309" s="141"/>
      <c r="O309" s="141"/>
      <c r="P309" s="141"/>
      <c r="Q309" s="141" t="s">
        <v>2879</v>
      </c>
      <c r="R309" s="141" t="s">
        <v>1195</v>
      </c>
      <c r="S309" s="141" t="s">
        <v>111</v>
      </c>
      <c r="T309" s="141" t="s">
        <v>1245</v>
      </c>
      <c r="U309" s="141" t="s">
        <v>924</v>
      </c>
      <c r="V309" s="146">
        <v>50</v>
      </c>
      <c r="W309" s="141"/>
      <c r="X309" s="141" t="s">
        <v>869</v>
      </c>
      <c r="Y309" s="141"/>
      <c r="AB309" s="142">
        <f>Table3072[[#This Row],[researchPower]]/2</f>
        <v>0</v>
      </c>
      <c r="AD309" s="142">
        <f>IF(Table3072[[#This Row],[researchPower]] &lt;100, Table3072[[#This Row],[researchPower]]*2,Table3072[[#This Row],[researchPower]])</f>
        <v>0</v>
      </c>
      <c r="AG309" s="95"/>
      <c r="AH309" s="142" t="e">
        <f>Table3072[[#This Row],[researchPoints]]/Table3072[[#This Row],[researchPower]]</f>
        <v>#DIV/0!</v>
      </c>
    </row>
    <row r="310" spans="1:34" x14ac:dyDescent="0.35">
      <c r="A310" s="141">
        <v>309</v>
      </c>
      <c r="B310" s="39" t="s">
        <v>1248</v>
      </c>
      <c r="C310" s="141" t="s">
        <v>1219</v>
      </c>
      <c r="D310" s="141" t="s">
        <v>1248</v>
      </c>
      <c r="E310" s="141" t="s">
        <v>919</v>
      </c>
      <c r="F310" s="141"/>
      <c r="G310" s="141" t="s">
        <v>3939</v>
      </c>
      <c r="H310" s="141" t="s">
        <v>1249</v>
      </c>
      <c r="I310" s="141"/>
      <c r="J310" s="141"/>
      <c r="K310" s="141"/>
      <c r="L310" s="141" t="s">
        <v>1246</v>
      </c>
      <c r="M310" s="141">
        <v>5400</v>
      </c>
      <c r="N310" s="141">
        <v>270</v>
      </c>
      <c r="O310" s="141"/>
      <c r="P310" s="141"/>
      <c r="Q310" s="141" t="s">
        <v>2879</v>
      </c>
      <c r="R310" s="141" t="s">
        <v>1195</v>
      </c>
      <c r="S310" s="141" t="s">
        <v>111</v>
      </c>
      <c r="T310" s="141" t="s">
        <v>1245</v>
      </c>
      <c r="U310" s="141" t="s">
        <v>112</v>
      </c>
      <c r="V310" s="146">
        <v>35</v>
      </c>
      <c r="W310" s="141"/>
      <c r="X310" s="141"/>
      <c r="Y310" s="141"/>
      <c r="AB310" s="142">
        <f>Table3072[[#This Row],[researchPower]]/2</f>
        <v>135</v>
      </c>
      <c r="AD310" s="142">
        <f>IF(Table3072[[#This Row],[researchPower]] &lt;100, Table3072[[#This Row],[researchPower]]*2,Table3072[[#This Row],[researchPower]])</f>
        <v>270</v>
      </c>
      <c r="AG310" s="95" t="s">
        <v>1248</v>
      </c>
      <c r="AH310" s="142">
        <f>Table3072[[#This Row],[researchPoints]]/Table3072[[#This Row],[researchPower]]</f>
        <v>20</v>
      </c>
    </row>
    <row r="311" spans="1:34" x14ac:dyDescent="0.35">
      <c r="A311" s="141">
        <v>310</v>
      </c>
      <c r="B311" s="39"/>
      <c r="C311" s="141"/>
      <c r="D311" s="141"/>
      <c r="E311" s="141"/>
      <c r="F311" s="141"/>
      <c r="G311" s="141"/>
      <c r="H311" s="141"/>
      <c r="I311" s="141"/>
      <c r="J311" s="141"/>
      <c r="K311" s="141"/>
      <c r="L311" s="141"/>
      <c r="M311" s="141"/>
      <c r="N311" s="141"/>
      <c r="O311" s="141"/>
      <c r="P311" s="141"/>
      <c r="Q311" s="141" t="s">
        <v>2879</v>
      </c>
      <c r="R311" s="141" t="s">
        <v>1195</v>
      </c>
      <c r="S311" s="141" t="s">
        <v>111</v>
      </c>
      <c r="T311" s="141" t="s">
        <v>1245</v>
      </c>
      <c r="U311" s="141" t="s">
        <v>924</v>
      </c>
      <c r="V311" s="146">
        <v>60</v>
      </c>
      <c r="W311" s="141"/>
      <c r="X311" s="141" t="s">
        <v>869</v>
      </c>
      <c r="Y311" s="141"/>
      <c r="AB311" s="142">
        <f>Table3072[[#This Row],[researchPower]]/2</f>
        <v>0</v>
      </c>
      <c r="AD311" s="142">
        <f>IF(Table3072[[#This Row],[researchPower]] &lt;100, Table3072[[#This Row],[researchPower]]*2,Table3072[[#This Row],[researchPower]])</f>
        <v>0</v>
      </c>
      <c r="AG311" s="95"/>
      <c r="AH311" s="142" t="e">
        <f>Table3072[[#This Row],[researchPoints]]/Table3072[[#This Row],[researchPower]]</f>
        <v>#DIV/0!</v>
      </c>
    </row>
    <row r="312" spans="1:34" x14ac:dyDescent="0.35">
      <c r="A312" s="141">
        <v>311</v>
      </c>
      <c r="B312" s="39" t="s">
        <v>1250</v>
      </c>
      <c r="C312" s="385" t="s">
        <v>1219</v>
      </c>
      <c r="D312" s="141" t="s">
        <v>1250</v>
      </c>
      <c r="E312" s="141" t="s">
        <v>919</v>
      </c>
      <c r="F312" s="141">
        <v>1</v>
      </c>
      <c r="G312" s="141" t="s">
        <v>1251</v>
      </c>
      <c r="H312" s="141" t="s">
        <v>1252</v>
      </c>
      <c r="I312" s="141"/>
      <c r="J312" s="141"/>
      <c r="K312" s="141"/>
      <c r="L312" s="145" t="s">
        <v>2803</v>
      </c>
      <c r="M312" s="141">
        <v>9000</v>
      </c>
      <c r="N312" s="141">
        <v>450</v>
      </c>
      <c r="O312" s="141"/>
      <c r="P312" s="141"/>
      <c r="Q312" s="141" t="s">
        <v>2879</v>
      </c>
      <c r="R312" s="141" t="s">
        <v>1195</v>
      </c>
      <c r="S312" s="141" t="s">
        <v>111</v>
      </c>
      <c r="T312" s="141" t="s">
        <v>1245</v>
      </c>
      <c r="U312" s="141" t="s">
        <v>112</v>
      </c>
      <c r="V312" s="146">
        <v>35</v>
      </c>
      <c r="W312" s="141"/>
      <c r="X312" s="141"/>
      <c r="Y312" s="141"/>
      <c r="AB312" s="142">
        <f>Table3072[[#This Row],[researchPower]]/2</f>
        <v>225</v>
      </c>
      <c r="AD312" s="142">
        <f>IF(Table3072[[#This Row],[researchPower]] &lt;100, Table3072[[#This Row],[researchPower]]*2,Table3072[[#This Row],[researchPower]])</f>
        <v>450</v>
      </c>
      <c r="AG312" s="95" t="s">
        <v>1250</v>
      </c>
      <c r="AH312" s="142">
        <f>Table3072[[#This Row],[researchPoints]]/Table3072[[#This Row],[researchPower]]</f>
        <v>20</v>
      </c>
    </row>
    <row r="313" spans="1:34" x14ac:dyDescent="0.35">
      <c r="A313" s="141">
        <v>312</v>
      </c>
      <c r="B313" s="39"/>
      <c r="C313" s="141"/>
      <c r="D313" s="141"/>
      <c r="E313" s="141"/>
      <c r="F313" s="141"/>
      <c r="G313" s="141"/>
      <c r="H313" s="141"/>
      <c r="I313" s="141"/>
      <c r="J313" s="141"/>
      <c r="K313" s="141"/>
      <c r="L313" s="141"/>
      <c r="M313" s="141"/>
      <c r="N313" s="141"/>
      <c r="O313" s="141"/>
      <c r="P313" s="141"/>
      <c r="Q313" s="141" t="s">
        <v>2879</v>
      </c>
      <c r="R313" s="141" t="s">
        <v>1195</v>
      </c>
      <c r="S313" s="141" t="s">
        <v>111</v>
      </c>
      <c r="T313" s="141" t="s">
        <v>1245</v>
      </c>
      <c r="U313" s="141" t="s">
        <v>924</v>
      </c>
      <c r="V313" s="146">
        <v>40</v>
      </c>
      <c r="W313" s="141"/>
      <c r="X313" s="141" t="s">
        <v>869</v>
      </c>
      <c r="Y313" s="141"/>
      <c r="AB313" s="142">
        <f>Table3072[[#This Row],[researchPower]]/2</f>
        <v>0</v>
      </c>
      <c r="AD313" s="142">
        <f>IF(Table3072[[#This Row],[researchPower]] &lt;100, Table3072[[#This Row],[researchPower]]*2,Table3072[[#This Row],[researchPower]])</f>
        <v>0</v>
      </c>
      <c r="AG313" s="95"/>
      <c r="AH313" s="142" t="e">
        <f>Table3072[[#This Row],[researchPoints]]/Table3072[[#This Row],[researchPower]]</f>
        <v>#DIV/0!</v>
      </c>
    </row>
    <row r="314" spans="1:34" x14ac:dyDescent="0.35">
      <c r="A314" s="141">
        <v>313</v>
      </c>
      <c r="B314" s="39" t="s">
        <v>1253</v>
      </c>
      <c r="C314" s="141" t="s">
        <v>1219</v>
      </c>
      <c r="D314" s="141" t="s">
        <v>1253</v>
      </c>
      <c r="E314" s="141" t="s">
        <v>919</v>
      </c>
      <c r="F314" s="141"/>
      <c r="G314" s="141" t="s">
        <v>3940</v>
      </c>
      <c r="H314" s="141" t="s">
        <v>1254</v>
      </c>
      <c r="I314" s="141"/>
      <c r="J314" s="141"/>
      <c r="K314" s="141"/>
      <c r="L314" s="145" t="s">
        <v>1250</v>
      </c>
      <c r="M314" s="141">
        <v>10000</v>
      </c>
      <c r="N314" s="141">
        <v>500</v>
      </c>
      <c r="O314" s="141"/>
      <c r="P314" s="141"/>
      <c r="Q314" s="141" t="s">
        <v>2879</v>
      </c>
      <c r="R314" s="141" t="s">
        <v>1195</v>
      </c>
      <c r="S314" s="141" t="s">
        <v>111</v>
      </c>
      <c r="T314" s="141" t="s">
        <v>1245</v>
      </c>
      <c r="U314" s="141" t="s">
        <v>112</v>
      </c>
      <c r="V314" s="146">
        <v>35</v>
      </c>
      <c r="W314" s="141"/>
      <c r="X314" s="141"/>
      <c r="Y314" s="141"/>
      <c r="AB314" s="142">
        <f>Table3072[[#This Row],[researchPower]]/2</f>
        <v>250</v>
      </c>
      <c r="AD314" s="142">
        <f>IF(Table3072[[#This Row],[researchPower]] &lt;100, Table3072[[#This Row],[researchPower]]*2,Table3072[[#This Row],[researchPower]])</f>
        <v>500</v>
      </c>
      <c r="AG314" s="95" t="s">
        <v>1253</v>
      </c>
      <c r="AH314" s="142">
        <f>Table3072[[#This Row],[researchPoints]]/Table3072[[#This Row],[researchPower]]</f>
        <v>20</v>
      </c>
    </row>
    <row r="315" spans="1:34" x14ac:dyDescent="0.35">
      <c r="A315" s="141">
        <v>314</v>
      </c>
      <c r="B315" s="39"/>
      <c r="C315" s="141"/>
      <c r="D315" s="141"/>
      <c r="E315" s="141"/>
      <c r="F315" s="141"/>
      <c r="G315" s="141"/>
      <c r="H315" s="141"/>
      <c r="I315" s="141"/>
      <c r="J315" s="141"/>
      <c r="K315" s="141"/>
      <c r="L315" s="141"/>
      <c r="M315" s="141"/>
      <c r="N315" s="141"/>
      <c r="O315" s="141"/>
      <c r="P315" s="141"/>
      <c r="Q315" s="141" t="s">
        <v>2879</v>
      </c>
      <c r="R315" s="141" t="s">
        <v>1195</v>
      </c>
      <c r="S315" s="141" t="s">
        <v>111</v>
      </c>
      <c r="T315" s="141" t="s">
        <v>1245</v>
      </c>
      <c r="U315" s="141" t="s">
        <v>924</v>
      </c>
      <c r="V315" s="146">
        <v>50</v>
      </c>
      <c r="W315" s="141"/>
      <c r="X315" s="141" t="s">
        <v>869</v>
      </c>
      <c r="Y315" s="141"/>
      <c r="AB315" s="142">
        <f>Table3072[[#This Row],[researchPower]]/2</f>
        <v>0</v>
      </c>
      <c r="AD315" s="142">
        <f>IF(Table3072[[#This Row],[researchPower]] &lt;100, Table3072[[#This Row],[researchPower]]*2,Table3072[[#This Row],[researchPower]])</f>
        <v>0</v>
      </c>
      <c r="AG315" s="95"/>
      <c r="AH315" s="142" t="e">
        <f>Table3072[[#This Row],[researchPoints]]/Table3072[[#This Row],[researchPower]]</f>
        <v>#DIV/0!</v>
      </c>
    </row>
    <row r="316" spans="1:34" x14ac:dyDescent="0.35">
      <c r="A316" s="141">
        <v>315</v>
      </c>
      <c r="B316" s="39" t="s">
        <v>1255</v>
      </c>
      <c r="C316" s="141" t="s">
        <v>1219</v>
      </c>
      <c r="D316" s="141" t="s">
        <v>1255</v>
      </c>
      <c r="E316" s="141" t="s">
        <v>919</v>
      </c>
      <c r="F316" s="141"/>
      <c r="G316" s="141" t="s">
        <v>3941</v>
      </c>
      <c r="H316" s="141" t="s">
        <v>1256</v>
      </c>
      <c r="I316" s="141"/>
      <c r="J316" s="141"/>
      <c r="K316" s="141"/>
      <c r="L316" s="141" t="s">
        <v>1253</v>
      </c>
      <c r="M316" s="141">
        <v>12500</v>
      </c>
      <c r="N316" s="141">
        <v>625</v>
      </c>
      <c r="O316" s="141"/>
      <c r="P316" s="141"/>
      <c r="Q316" s="141" t="s">
        <v>2879</v>
      </c>
      <c r="R316" s="141" t="s">
        <v>1195</v>
      </c>
      <c r="S316" s="141" t="s">
        <v>111</v>
      </c>
      <c r="T316" s="141" t="s">
        <v>1245</v>
      </c>
      <c r="U316" s="141" t="s">
        <v>112</v>
      </c>
      <c r="V316" s="146">
        <v>35</v>
      </c>
      <c r="W316" s="141"/>
      <c r="X316" s="141"/>
      <c r="Y316" s="141"/>
      <c r="AB316" s="142">
        <f>Table3072[[#This Row],[researchPower]]/2</f>
        <v>312.5</v>
      </c>
      <c r="AD316" s="142">
        <f>IF(Table3072[[#This Row],[researchPower]] &lt;100, Table3072[[#This Row],[researchPower]]*2,Table3072[[#This Row],[researchPower]])</f>
        <v>625</v>
      </c>
      <c r="AG316" s="95" t="s">
        <v>1255</v>
      </c>
      <c r="AH316" s="142">
        <f>Table3072[[#This Row],[researchPoints]]/Table3072[[#This Row],[researchPower]]</f>
        <v>20</v>
      </c>
    </row>
    <row r="317" spans="1:34" x14ac:dyDescent="0.35">
      <c r="A317" s="141">
        <v>316</v>
      </c>
      <c r="B317" s="39"/>
      <c r="C317" s="141"/>
      <c r="D317" s="141"/>
      <c r="E317" s="141"/>
      <c r="F317" s="141"/>
      <c r="G317" s="141"/>
      <c r="H317" s="141"/>
      <c r="I317" s="141"/>
      <c r="J317" s="141"/>
      <c r="K317" s="141"/>
      <c r="L317" s="141"/>
      <c r="M317" s="141"/>
      <c r="N317" s="141"/>
      <c r="O317" s="141"/>
      <c r="P317" s="141"/>
      <c r="Q317" s="141" t="s">
        <v>2879</v>
      </c>
      <c r="R317" s="141" t="s">
        <v>1195</v>
      </c>
      <c r="S317" s="141" t="s">
        <v>111</v>
      </c>
      <c r="T317" s="141" t="s">
        <v>1245</v>
      </c>
      <c r="U317" s="141" t="s">
        <v>924</v>
      </c>
      <c r="V317" s="146">
        <v>60</v>
      </c>
      <c r="W317" s="141"/>
      <c r="X317" s="141" t="s">
        <v>869</v>
      </c>
      <c r="Y317" s="141"/>
      <c r="AB317" s="142">
        <f>Table3072[[#This Row],[researchPower]]/2</f>
        <v>0</v>
      </c>
      <c r="AD317" s="142">
        <f>IF(Table3072[[#This Row],[researchPower]] &lt;100, Table3072[[#This Row],[researchPower]]*2,Table3072[[#This Row],[researchPower]])</f>
        <v>0</v>
      </c>
      <c r="AG317" s="95"/>
      <c r="AH317" s="142" t="e">
        <f>Table3072[[#This Row],[researchPoints]]/Table3072[[#This Row],[researchPower]]</f>
        <v>#DIV/0!</v>
      </c>
    </row>
    <row r="318" spans="1:34" x14ac:dyDescent="0.35">
      <c r="A318" s="141">
        <v>317</v>
      </c>
      <c r="B318" s="39" t="s">
        <v>1257</v>
      </c>
      <c r="C318" s="385" t="s">
        <v>1219</v>
      </c>
      <c r="D318" s="141" t="s">
        <v>1257</v>
      </c>
      <c r="E318" s="141" t="s">
        <v>919</v>
      </c>
      <c r="F318" s="141"/>
      <c r="G318" s="141" t="s">
        <v>1258</v>
      </c>
      <c r="H318" s="141" t="s">
        <v>1259</v>
      </c>
      <c r="I318" s="141"/>
      <c r="J318" s="141"/>
      <c r="K318" s="141"/>
      <c r="L318" s="141" t="s">
        <v>2804</v>
      </c>
      <c r="M318" s="141">
        <v>15000</v>
      </c>
      <c r="N318" s="141">
        <v>750</v>
      </c>
      <c r="O318" s="141"/>
      <c r="P318" s="141"/>
      <c r="Q318" s="141" t="s">
        <v>2879</v>
      </c>
      <c r="R318" s="141" t="s">
        <v>1195</v>
      </c>
      <c r="S318" s="141" t="s">
        <v>111</v>
      </c>
      <c r="T318" s="141" t="s">
        <v>1245</v>
      </c>
      <c r="U318" s="141" t="s">
        <v>112</v>
      </c>
      <c r="V318" s="146">
        <v>35</v>
      </c>
      <c r="W318" s="141"/>
      <c r="X318" s="141"/>
      <c r="Y318" s="141"/>
      <c r="AB318" s="142">
        <f>Table3072[[#This Row],[researchPower]]/2</f>
        <v>375</v>
      </c>
      <c r="AD318" s="142">
        <f>IF(Table3072[[#This Row],[researchPower]] &lt;100, Table3072[[#This Row],[researchPower]]*2,Table3072[[#This Row],[researchPower]])</f>
        <v>750</v>
      </c>
      <c r="AG318" s="95" t="s">
        <v>1257</v>
      </c>
      <c r="AH318" s="142">
        <f>Table3072[[#This Row],[researchPoints]]/Table3072[[#This Row],[researchPower]]</f>
        <v>20</v>
      </c>
    </row>
    <row r="319" spans="1:34" x14ac:dyDescent="0.35">
      <c r="A319" s="141">
        <v>318</v>
      </c>
      <c r="B319" s="39"/>
      <c r="C319" s="141"/>
      <c r="D319" s="141"/>
      <c r="E319" s="141"/>
      <c r="F319" s="141"/>
      <c r="G319" s="141"/>
      <c r="H319" s="141"/>
      <c r="I319" s="141"/>
      <c r="J319" s="141"/>
      <c r="K319" s="141"/>
      <c r="L319" s="141"/>
      <c r="M319" s="141"/>
      <c r="N319" s="141"/>
      <c r="O319" s="141"/>
      <c r="P319" s="141"/>
      <c r="Q319" s="141" t="s">
        <v>2879</v>
      </c>
      <c r="R319" s="141" t="s">
        <v>1195</v>
      </c>
      <c r="S319" s="141" t="s">
        <v>111</v>
      </c>
      <c r="T319" s="141" t="s">
        <v>1245</v>
      </c>
      <c r="U319" s="141" t="s">
        <v>924</v>
      </c>
      <c r="V319" s="146">
        <v>50</v>
      </c>
      <c r="W319" s="141"/>
      <c r="X319" s="141" t="s">
        <v>869</v>
      </c>
      <c r="Y319" s="141"/>
      <c r="AB319" s="142">
        <f>Table3072[[#This Row],[researchPower]]/2</f>
        <v>0</v>
      </c>
      <c r="AD319" s="142">
        <f>IF(Table3072[[#This Row],[researchPower]] &lt;100, Table3072[[#This Row],[researchPower]]*2,Table3072[[#This Row],[researchPower]])</f>
        <v>0</v>
      </c>
      <c r="AG319" s="95"/>
      <c r="AH319" s="142" t="e">
        <f>Table3072[[#This Row],[researchPoints]]/Table3072[[#This Row],[researchPower]]</f>
        <v>#DIV/0!</v>
      </c>
    </row>
    <row r="320" spans="1:34" x14ac:dyDescent="0.35">
      <c r="A320" s="141">
        <v>319</v>
      </c>
      <c r="B320" s="39" t="s">
        <v>1260</v>
      </c>
      <c r="C320" s="141" t="s">
        <v>1219</v>
      </c>
      <c r="D320" s="141" t="s">
        <v>1260</v>
      </c>
      <c r="E320" s="141" t="s">
        <v>919</v>
      </c>
      <c r="F320" s="141"/>
      <c r="G320" s="141" t="s">
        <v>3942</v>
      </c>
      <c r="H320" s="141" t="s">
        <v>1261</v>
      </c>
      <c r="I320" s="141"/>
      <c r="J320" s="141"/>
      <c r="K320" s="141"/>
      <c r="L320" s="141" t="s">
        <v>1257</v>
      </c>
      <c r="M320" s="141">
        <v>17500</v>
      </c>
      <c r="N320" s="141">
        <v>875</v>
      </c>
      <c r="O320" s="141"/>
      <c r="P320" s="141"/>
      <c r="Q320" s="141" t="s">
        <v>2879</v>
      </c>
      <c r="R320" s="141" t="s">
        <v>1195</v>
      </c>
      <c r="S320" s="141" t="s">
        <v>111</v>
      </c>
      <c r="T320" s="141" t="s">
        <v>1245</v>
      </c>
      <c r="U320" s="141" t="s">
        <v>112</v>
      </c>
      <c r="V320" s="146">
        <v>35</v>
      </c>
      <c r="W320" s="141"/>
      <c r="X320" s="141"/>
      <c r="Y320" s="141"/>
      <c r="AB320" s="142">
        <f>Table3072[[#This Row],[researchPower]]/2</f>
        <v>437.5</v>
      </c>
      <c r="AD320" s="142">
        <f>IF(Table3072[[#This Row],[researchPower]] &lt;100, Table3072[[#This Row],[researchPower]]*2,Table3072[[#This Row],[researchPower]])</f>
        <v>875</v>
      </c>
      <c r="AG320" s="95" t="s">
        <v>1260</v>
      </c>
      <c r="AH320" s="142">
        <f>Table3072[[#This Row],[researchPoints]]/Table3072[[#This Row],[researchPower]]</f>
        <v>20</v>
      </c>
    </row>
    <row r="321" spans="1:34" x14ac:dyDescent="0.35">
      <c r="A321" s="141">
        <v>320</v>
      </c>
      <c r="B321" s="39"/>
      <c r="C321" s="141"/>
      <c r="D321" s="141"/>
      <c r="E321" s="141"/>
      <c r="F321" s="141"/>
      <c r="G321" s="141"/>
      <c r="H321" s="141"/>
      <c r="I321" s="141"/>
      <c r="J321" s="141"/>
      <c r="K321" s="141"/>
      <c r="L321" s="141"/>
      <c r="M321" s="141"/>
      <c r="N321" s="141"/>
      <c r="O321" s="141"/>
      <c r="P321" s="141"/>
      <c r="Q321" s="141" t="s">
        <v>2879</v>
      </c>
      <c r="R321" s="141" t="s">
        <v>1195</v>
      </c>
      <c r="S321" s="141" t="s">
        <v>111</v>
      </c>
      <c r="T321" s="141" t="s">
        <v>1245</v>
      </c>
      <c r="U321" s="141" t="s">
        <v>924</v>
      </c>
      <c r="V321" s="146">
        <v>60</v>
      </c>
      <c r="W321" s="141"/>
      <c r="X321" s="141" t="s">
        <v>869</v>
      </c>
      <c r="Y321" s="141"/>
      <c r="AB321" s="142">
        <f>Table3072[[#This Row],[researchPower]]/2</f>
        <v>0</v>
      </c>
      <c r="AD321" s="142">
        <f>IF(Table3072[[#This Row],[researchPower]] &lt;100, Table3072[[#This Row],[researchPower]]*2,Table3072[[#This Row],[researchPower]])</f>
        <v>0</v>
      </c>
      <c r="AG321" s="95"/>
      <c r="AH321" s="142" t="e">
        <f>Table3072[[#This Row],[researchPoints]]/Table3072[[#This Row],[researchPower]]</f>
        <v>#DIV/0!</v>
      </c>
    </row>
    <row r="322" spans="1:34" x14ac:dyDescent="0.35">
      <c r="A322" s="141">
        <v>321</v>
      </c>
      <c r="B322" s="39" t="s">
        <v>1262</v>
      </c>
      <c r="C322" s="141" t="s">
        <v>1219</v>
      </c>
      <c r="D322" s="141" t="s">
        <v>1262</v>
      </c>
      <c r="E322" s="141" t="s">
        <v>919</v>
      </c>
      <c r="F322" s="141"/>
      <c r="G322" s="141" t="s">
        <v>3943</v>
      </c>
      <c r="H322" s="141" t="s">
        <v>1263</v>
      </c>
      <c r="I322" s="141"/>
      <c r="J322" s="141"/>
      <c r="K322" s="141"/>
      <c r="L322" s="141" t="s">
        <v>1260</v>
      </c>
      <c r="M322" s="141">
        <v>20000</v>
      </c>
      <c r="N322" s="141">
        <v>1000</v>
      </c>
      <c r="O322" s="141"/>
      <c r="P322" s="141"/>
      <c r="Q322" s="141" t="s">
        <v>2879</v>
      </c>
      <c r="R322" s="141" t="s">
        <v>1195</v>
      </c>
      <c r="S322" s="141" t="s">
        <v>111</v>
      </c>
      <c r="T322" s="141" t="s">
        <v>1245</v>
      </c>
      <c r="U322" s="141" t="s">
        <v>112</v>
      </c>
      <c r="V322" s="146">
        <v>35</v>
      </c>
      <c r="W322" s="141"/>
      <c r="X322" s="141"/>
      <c r="Y322" s="141"/>
      <c r="AB322" s="142">
        <f>Table3072[[#This Row],[researchPower]]/2</f>
        <v>500</v>
      </c>
      <c r="AD322" s="142">
        <f>IF(Table3072[[#This Row],[researchPower]] &lt;100, Table3072[[#This Row],[researchPower]]*2,Table3072[[#This Row],[researchPower]])</f>
        <v>1000</v>
      </c>
      <c r="AG322" s="95" t="s">
        <v>1262</v>
      </c>
      <c r="AH322" s="142">
        <f>Table3072[[#This Row],[researchPoints]]/Table3072[[#This Row],[researchPower]]</f>
        <v>20</v>
      </c>
    </row>
    <row r="323" spans="1:34" x14ac:dyDescent="0.35">
      <c r="A323" s="141">
        <v>322</v>
      </c>
      <c r="B323" s="39"/>
      <c r="C323" s="141"/>
      <c r="D323" s="141"/>
      <c r="E323" s="141"/>
      <c r="F323" s="141"/>
      <c r="G323" s="141"/>
      <c r="H323" s="141"/>
      <c r="I323" s="141"/>
      <c r="J323" s="141"/>
      <c r="K323" s="141"/>
      <c r="L323" s="141"/>
      <c r="M323" s="141"/>
      <c r="N323" s="141"/>
      <c r="O323" s="141"/>
      <c r="P323" s="141"/>
      <c r="Q323" s="141" t="s">
        <v>2879</v>
      </c>
      <c r="R323" s="141" t="s">
        <v>1195</v>
      </c>
      <c r="S323" s="141" t="s">
        <v>111</v>
      </c>
      <c r="T323" s="141" t="s">
        <v>1245</v>
      </c>
      <c r="U323" s="141" t="s">
        <v>924</v>
      </c>
      <c r="V323" s="146">
        <v>70</v>
      </c>
      <c r="W323" s="141"/>
      <c r="X323" s="141" t="s">
        <v>869</v>
      </c>
      <c r="Y323" s="141"/>
      <c r="AB323" s="142">
        <f>Table3072[[#This Row],[researchPower]]/2</f>
        <v>0</v>
      </c>
      <c r="AD323" s="142">
        <f>IF(Table3072[[#This Row],[researchPower]] &lt;100, Table3072[[#This Row],[researchPower]]*2,Table3072[[#This Row],[researchPower]])</f>
        <v>0</v>
      </c>
      <c r="AG323" s="95"/>
      <c r="AH323" s="142" t="e">
        <f>Table3072[[#This Row],[researchPoints]]/Table3072[[#This Row],[researchPower]]</f>
        <v>#DIV/0!</v>
      </c>
    </row>
    <row r="324" spans="1:34" x14ac:dyDescent="0.35">
      <c r="A324" s="141">
        <v>323</v>
      </c>
      <c r="B324" s="39" t="s">
        <v>1227</v>
      </c>
      <c r="C324" s="384" t="s">
        <v>1265</v>
      </c>
      <c r="D324" s="141" t="s">
        <v>1227</v>
      </c>
      <c r="E324" s="141"/>
      <c r="F324" s="141">
        <v>1</v>
      </c>
      <c r="G324" s="141" t="s">
        <v>1281</v>
      </c>
      <c r="H324" s="141" t="s">
        <v>1282</v>
      </c>
      <c r="I324" s="141"/>
      <c r="J324" s="141"/>
      <c r="K324" s="141"/>
      <c r="L324" s="141" t="s">
        <v>1283</v>
      </c>
      <c r="M324" s="141">
        <v>2200</v>
      </c>
      <c r="N324" s="141">
        <v>110</v>
      </c>
      <c r="O324" s="141" t="s">
        <v>175</v>
      </c>
      <c r="P324" s="141"/>
      <c r="Q324" s="141"/>
      <c r="R324" s="141"/>
      <c r="S324" s="141"/>
      <c r="T324" s="141"/>
      <c r="U324" s="141"/>
      <c r="V324" s="146"/>
      <c r="W324" s="144"/>
      <c r="X324" s="141"/>
      <c r="Y324" s="141"/>
      <c r="AB324" s="142">
        <f>Table3072[[#This Row],[researchPower]]/2</f>
        <v>55</v>
      </c>
      <c r="AD324" s="142">
        <f>IF(Table3072[[#This Row],[researchPower]] &lt;100, Table3072[[#This Row],[researchPower]]*2,Table3072[[#This Row],[researchPower]])</f>
        <v>110</v>
      </c>
      <c r="AG324" s="95" t="s">
        <v>1227</v>
      </c>
      <c r="AH324" s="142">
        <f>Table3072[[#This Row],[researchPoints]]/Table3072[[#This Row],[researchPower]]</f>
        <v>20</v>
      </c>
    </row>
    <row r="325" spans="1:34" x14ac:dyDescent="0.35">
      <c r="A325" s="141">
        <v>324</v>
      </c>
      <c r="B325" s="39"/>
      <c r="C325" s="141"/>
      <c r="D325" s="141"/>
      <c r="E325" s="141"/>
      <c r="F325" s="141"/>
      <c r="G325" s="141"/>
      <c r="H325" s="141"/>
      <c r="I325" s="141"/>
      <c r="J325" s="141"/>
      <c r="K325" s="141"/>
      <c r="L325" s="141"/>
      <c r="M325" s="141"/>
      <c r="N325" s="141"/>
      <c r="O325" s="238" t="s">
        <v>7189</v>
      </c>
      <c r="P325" s="141"/>
      <c r="Q325" s="141" t="s">
        <v>2879</v>
      </c>
      <c r="R325" s="141" t="s">
        <v>1195</v>
      </c>
      <c r="S325" s="141"/>
      <c r="T325" s="141"/>
      <c r="U325" s="141" t="s">
        <v>1268</v>
      </c>
      <c r="V325" s="146">
        <v>25</v>
      </c>
      <c r="W325" s="141" t="s">
        <v>175</v>
      </c>
      <c r="X325" s="141"/>
      <c r="Y325" s="144"/>
      <c r="AB325" s="142">
        <f>Table3072[[#This Row],[researchPower]]/2</f>
        <v>0</v>
      </c>
      <c r="AD325" s="142">
        <f>IF(Table3072[[#This Row],[researchPower]] &lt;100, Table3072[[#This Row],[researchPower]]*2,Table3072[[#This Row],[researchPower]])</f>
        <v>0</v>
      </c>
      <c r="AG325" s="95"/>
      <c r="AH325" s="142" t="e">
        <f>Table3072[[#This Row],[researchPoints]]/Table3072[[#This Row],[researchPower]]</f>
        <v>#DIV/0!</v>
      </c>
    </row>
    <row r="326" spans="1:34" x14ac:dyDescent="0.35">
      <c r="A326" s="141">
        <v>325</v>
      </c>
      <c r="B326" s="39" t="s">
        <v>1264</v>
      </c>
      <c r="C326" s="462" t="s">
        <v>1265</v>
      </c>
      <c r="D326" s="145" t="s">
        <v>1264</v>
      </c>
      <c r="E326" s="145" t="s">
        <v>177</v>
      </c>
      <c r="F326" s="145">
        <v>1</v>
      </c>
      <c r="G326" s="145" t="s">
        <v>1266</v>
      </c>
      <c r="H326" s="145" t="s">
        <v>1267</v>
      </c>
      <c r="I326" s="145"/>
      <c r="J326" s="145"/>
      <c r="K326" s="145"/>
      <c r="L326" s="145" t="s">
        <v>2805</v>
      </c>
      <c r="M326" s="145">
        <v>8000</v>
      </c>
      <c r="N326" s="141">
        <v>400</v>
      </c>
      <c r="O326" s="382"/>
      <c r="P326" s="145"/>
      <c r="Q326" s="145" t="s">
        <v>2879</v>
      </c>
      <c r="R326" s="145" t="s">
        <v>1195</v>
      </c>
      <c r="S326" s="145"/>
      <c r="T326" s="145"/>
      <c r="U326" s="145" t="s">
        <v>1268</v>
      </c>
      <c r="V326" s="461">
        <v>50</v>
      </c>
      <c r="W326" s="261"/>
      <c r="X326" s="145" t="s">
        <v>869</v>
      </c>
      <c r="Y326" s="145"/>
      <c r="AB326" s="142">
        <f>Table3072[[#This Row],[researchPower]]/2</f>
        <v>200</v>
      </c>
      <c r="AD326" s="142">
        <f>IF(Table3072[[#This Row],[researchPower]] &lt;100, Table3072[[#This Row],[researchPower]]*2,Table3072[[#This Row],[researchPower]])</f>
        <v>400</v>
      </c>
      <c r="AG326" s="95" t="s">
        <v>1264</v>
      </c>
      <c r="AH326" s="142">
        <f>Table3072[[#This Row],[researchPoints]]/Table3072[[#This Row],[researchPower]]</f>
        <v>20</v>
      </c>
    </row>
    <row r="327" spans="1:34" x14ac:dyDescent="0.35">
      <c r="A327" s="141">
        <v>326</v>
      </c>
      <c r="B327" s="39" t="s">
        <v>1269</v>
      </c>
      <c r="C327" s="141" t="s">
        <v>1265</v>
      </c>
      <c r="D327" s="141" t="s">
        <v>1269</v>
      </c>
      <c r="E327" s="141" t="s">
        <v>177</v>
      </c>
      <c r="F327" s="141"/>
      <c r="G327" s="141" t="s">
        <v>1274</v>
      </c>
      <c r="H327" s="141" t="s">
        <v>1270</v>
      </c>
      <c r="I327" s="141"/>
      <c r="J327" s="141"/>
      <c r="K327" s="141"/>
      <c r="L327" s="141" t="s">
        <v>1264</v>
      </c>
      <c r="M327" s="141">
        <v>10000</v>
      </c>
      <c r="N327" s="141">
        <v>500</v>
      </c>
      <c r="O327" s="141"/>
      <c r="P327" s="141"/>
      <c r="Q327" s="141" t="s">
        <v>2879</v>
      </c>
      <c r="R327" s="141" t="s">
        <v>1195</v>
      </c>
      <c r="S327" s="141"/>
      <c r="T327" s="141"/>
      <c r="U327" s="141" t="s">
        <v>1268</v>
      </c>
      <c r="V327" s="146">
        <v>25</v>
      </c>
      <c r="W327" s="252"/>
      <c r="X327" s="141" t="s">
        <v>869</v>
      </c>
      <c r="Y327" s="141"/>
      <c r="AB327" s="142">
        <f>Table3072[[#This Row],[researchPower]]/2</f>
        <v>250</v>
      </c>
      <c r="AD327" s="142">
        <f>IF(Table3072[[#This Row],[researchPower]] &lt;100, Table3072[[#This Row],[researchPower]]*2,Table3072[[#This Row],[researchPower]])</f>
        <v>500</v>
      </c>
      <c r="AG327" s="95" t="s">
        <v>1269</v>
      </c>
      <c r="AH327" s="142">
        <f>Table3072[[#This Row],[researchPoints]]/Table3072[[#This Row],[researchPower]]</f>
        <v>20</v>
      </c>
    </row>
    <row r="328" spans="1:34" x14ac:dyDescent="0.35">
      <c r="A328" s="141">
        <v>327</v>
      </c>
      <c r="B328" s="39" t="s">
        <v>1271</v>
      </c>
      <c r="C328" s="141" t="s">
        <v>1265</v>
      </c>
      <c r="D328" s="141" t="s">
        <v>1271</v>
      </c>
      <c r="E328" s="141" t="s">
        <v>177</v>
      </c>
      <c r="F328" s="141"/>
      <c r="G328" s="141" t="s">
        <v>3945</v>
      </c>
      <c r="H328" s="141" t="s">
        <v>1272</v>
      </c>
      <c r="I328" s="141"/>
      <c r="J328" s="141"/>
      <c r="K328" s="141"/>
      <c r="L328" s="141" t="s">
        <v>1269</v>
      </c>
      <c r="M328" s="141">
        <v>12000</v>
      </c>
      <c r="N328" s="141">
        <v>600</v>
      </c>
      <c r="O328" s="141"/>
      <c r="P328" s="141"/>
      <c r="Q328" s="141" t="s">
        <v>2879</v>
      </c>
      <c r="R328" s="141" t="s">
        <v>1195</v>
      </c>
      <c r="S328" s="141"/>
      <c r="T328" s="141"/>
      <c r="U328" s="141" t="s">
        <v>1268</v>
      </c>
      <c r="V328" s="146">
        <v>25</v>
      </c>
      <c r="W328" s="252"/>
      <c r="X328" s="141" t="s">
        <v>869</v>
      </c>
      <c r="Y328" s="141"/>
      <c r="AB328" s="142">
        <f>Table3072[[#This Row],[researchPower]]/2</f>
        <v>300</v>
      </c>
      <c r="AD328" s="142">
        <f>IF(Table3072[[#This Row],[researchPower]] &lt;100, Table3072[[#This Row],[researchPower]]*2,Table3072[[#This Row],[researchPower]])</f>
        <v>600</v>
      </c>
      <c r="AG328" s="95" t="s">
        <v>1271</v>
      </c>
      <c r="AH328" s="142">
        <f>Table3072[[#This Row],[researchPoints]]/Table3072[[#This Row],[researchPower]]</f>
        <v>20</v>
      </c>
    </row>
    <row r="329" spans="1:34" x14ac:dyDescent="0.35">
      <c r="A329" s="141">
        <v>328</v>
      </c>
      <c r="B329" s="39" t="s">
        <v>1273</v>
      </c>
      <c r="C329" s="384" t="s">
        <v>1265</v>
      </c>
      <c r="D329" s="141" t="s">
        <v>1273</v>
      </c>
      <c r="E329" s="141" t="s">
        <v>177</v>
      </c>
      <c r="F329" s="141"/>
      <c r="G329" s="141" t="s">
        <v>3946</v>
      </c>
      <c r="H329" s="141" t="s">
        <v>1275</v>
      </c>
      <c r="I329" s="141"/>
      <c r="J329" s="141"/>
      <c r="K329" s="141"/>
      <c r="L329" s="141" t="s">
        <v>2806</v>
      </c>
      <c r="M329" s="141">
        <v>14000</v>
      </c>
      <c r="N329" s="141">
        <v>700</v>
      </c>
      <c r="O329" s="252" t="s">
        <v>7233</v>
      </c>
      <c r="P329" s="141"/>
      <c r="Q329" s="141" t="s">
        <v>2879</v>
      </c>
      <c r="R329" s="141" t="s">
        <v>1195</v>
      </c>
      <c r="S329" s="141"/>
      <c r="T329" s="141"/>
      <c r="U329" s="141" t="s">
        <v>1268</v>
      </c>
      <c r="V329" s="146">
        <v>30</v>
      </c>
      <c r="W329" s="252"/>
      <c r="X329" s="141" t="s">
        <v>869</v>
      </c>
      <c r="Y329" s="141"/>
      <c r="AB329" s="142">
        <f>Table3072[[#This Row],[researchPower]]/2</f>
        <v>350</v>
      </c>
      <c r="AD329" s="142">
        <f>IF(Table3072[[#This Row],[researchPower]] &lt;100, Table3072[[#This Row],[researchPower]]*2,Table3072[[#This Row],[researchPower]])</f>
        <v>700</v>
      </c>
      <c r="AG329" s="95" t="s">
        <v>1273</v>
      </c>
      <c r="AH329" s="142">
        <f>Table3072[[#This Row],[researchPoints]]/Table3072[[#This Row],[researchPower]]</f>
        <v>20</v>
      </c>
    </row>
    <row r="330" spans="1:34" x14ac:dyDescent="0.35">
      <c r="A330" s="141">
        <v>329</v>
      </c>
      <c r="B330" s="39" t="s">
        <v>1277</v>
      </c>
      <c r="C330" s="141" t="s">
        <v>1265</v>
      </c>
      <c r="D330" s="141" t="s">
        <v>1277</v>
      </c>
      <c r="E330" s="141" t="s">
        <v>177</v>
      </c>
      <c r="F330" s="141"/>
      <c r="G330" s="141" t="s">
        <v>3947</v>
      </c>
      <c r="H330" s="141" t="s">
        <v>1278</v>
      </c>
      <c r="I330" s="141"/>
      <c r="J330" s="141"/>
      <c r="K330" s="141"/>
      <c r="L330" s="141" t="s">
        <v>1273</v>
      </c>
      <c r="M330" s="141">
        <v>16000</v>
      </c>
      <c r="N330" s="141">
        <v>800</v>
      </c>
      <c r="O330" s="141"/>
      <c r="P330" s="141"/>
      <c r="Q330" s="141" t="s">
        <v>2879</v>
      </c>
      <c r="R330" s="141" t="s">
        <v>1195</v>
      </c>
      <c r="S330" s="141"/>
      <c r="T330" s="141"/>
      <c r="U330" s="141" t="s">
        <v>1268</v>
      </c>
      <c r="V330" s="146">
        <v>30</v>
      </c>
      <c r="W330" s="252"/>
      <c r="X330" s="141" t="s">
        <v>869</v>
      </c>
      <c r="Y330" s="141"/>
      <c r="AB330" s="142">
        <f>Table3072[[#This Row],[researchPower]]/2</f>
        <v>400</v>
      </c>
      <c r="AD330" s="142">
        <f>IF(Table3072[[#This Row],[researchPower]] &lt;100, Table3072[[#This Row],[researchPower]]*2,Table3072[[#This Row],[researchPower]])</f>
        <v>800</v>
      </c>
      <c r="AG330" s="95" t="s">
        <v>1277</v>
      </c>
      <c r="AH330" s="142">
        <f>Table3072[[#This Row],[researchPoints]]/Table3072[[#This Row],[researchPower]]</f>
        <v>20</v>
      </c>
    </row>
    <row r="331" spans="1:34" x14ac:dyDescent="0.35">
      <c r="A331" s="141">
        <v>330</v>
      </c>
      <c r="B331" s="39" t="s">
        <v>1279</v>
      </c>
      <c r="C331" s="141" t="s">
        <v>1265</v>
      </c>
      <c r="D331" s="141" t="s">
        <v>1279</v>
      </c>
      <c r="E331" s="141" t="s">
        <v>177</v>
      </c>
      <c r="F331" s="141"/>
      <c r="G331" s="141" t="s">
        <v>3948</v>
      </c>
      <c r="H331" s="141" t="s">
        <v>1280</v>
      </c>
      <c r="I331" s="141"/>
      <c r="J331" s="141"/>
      <c r="K331" s="141"/>
      <c r="L331" s="145" t="s">
        <v>1277</v>
      </c>
      <c r="M331" s="141">
        <v>18000</v>
      </c>
      <c r="N331" s="141">
        <v>900</v>
      </c>
      <c r="O331" s="141"/>
      <c r="P331" s="141"/>
      <c r="Q331" s="141" t="s">
        <v>2879</v>
      </c>
      <c r="R331" s="141" t="s">
        <v>1195</v>
      </c>
      <c r="S331" s="141"/>
      <c r="T331" s="141"/>
      <c r="U331" s="141" t="s">
        <v>1268</v>
      </c>
      <c r="V331" s="146">
        <v>30</v>
      </c>
      <c r="W331" s="252"/>
      <c r="X331" s="141" t="s">
        <v>869</v>
      </c>
      <c r="Y331" s="141"/>
      <c r="AB331" s="142">
        <f>Table3072[[#This Row],[researchPower]]/2</f>
        <v>450</v>
      </c>
      <c r="AD331" s="142">
        <f>IF(Table3072[[#This Row],[researchPower]] &lt;100, Table3072[[#This Row],[researchPower]]*2,Table3072[[#This Row],[researchPower]])</f>
        <v>900</v>
      </c>
      <c r="AG331" s="95" t="s">
        <v>1279</v>
      </c>
      <c r="AH331" s="142">
        <f>Table3072[[#This Row],[researchPoints]]/Table3072[[#This Row],[researchPower]]</f>
        <v>20</v>
      </c>
    </row>
    <row r="332" spans="1:34" x14ac:dyDescent="0.35">
      <c r="A332" s="141">
        <v>331</v>
      </c>
      <c r="B332" s="39" t="s">
        <v>1284</v>
      </c>
      <c r="C332" s="141" t="s">
        <v>1219</v>
      </c>
      <c r="D332" s="141" t="s">
        <v>1284</v>
      </c>
      <c r="E332" s="141"/>
      <c r="F332" s="141">
        <v>1</v>
      </c>
      <c r="G332" s="141" t="s">
        <v>1285</v>
      </c>
      <c r="H332" s="141" t="s">
        <v>1286</v>
      </c>
      <c r="I332" s="141"/>
      <c r="J332" s="141"/>
      <c r="K332" s="141"/>
      <c r="L332" s="252" t="s">
        <v>1287</v>
      </c>
      <c r="M332" s="141">
        <v>6000</v>
      </c>
      <c r="N332" s="141">
        <v>300</v>
      </c>
      <c r="O332" s="141" t="s">
        <v>178</v>
      </c>
      <c r="P332" s="141"/>
      <c r="Q332" s="141"/>
      <c r="R332" s="141"/>
      <c r="S332" s="141"/>
      <c r="T332" s="141"/>
      <c r="U332" s="141"/>
      <c r="V332" s="146"/>
      <c r="W332" s="141" t="s">
        <v>178</v>
      </c>
      <c r="X332" s="141"/>
      <c r="Y332" s="141"/>
      <c r="AB332" s="142">
        <f>Table3072[[#This Row],[researchPower]]/2</f>
        <v>150</v>
      </c>
      <c r="AD332" s="142">
        <f>IF(Table3072[[#This Row],[researchPower]] &lt;100, Table3072[[#This Row],[researchPower]]*2,Table3072[[#This Row],[researchPower]])</f>
        <v>300</v>
      </c>
      <c r="AG332" s="95" t="s">
        <v>1284</v>
      </c>
      <c r="AH332" s="142">
        <f>Table3072[[#This Row],[researchPoints]]/Table3072[[#This Row],[researchPower]]</f>
        <v>20</v>
      </c>
    </row>
    <row r="333" spans="1:34" x14ac:dyDescent="0.35">
      <c r="A333" s="141">
        <v>332</v>
      </c>
      <c r="B333" s="39" t="s">
        <v>923</v>
      </c>
      <c r="C333" s="384" t="s">
        <v>1219</v>
      </c>
      <c r="D333" s="141" t="s">
        <v>923</v>
      </c>
      <c r="E333" s="145"/>
      <c r="F333" s="141">
        <v>1</v>
      </c>
      <c r="G333" s="141" t="s">
        <v>1288</v>
      </c>
      <c r="H333" s="141" t="s">
        <v>63</v>
      </c>
      <c r="I333" s="141"/>
      <c r="J333" s="252"/>
      <c r="K333" s="141"/>
      <c r="L333" s="141" t="s">
        <v>854</v>
      </c>
      <c r="M333" s="141">
        <v>1200</v>
      </c>
      <c r="N333" s="141">
        <v>120</v>
      </c>
      <c r="O333" s="252" t="s">
        <v>186</v>
      </c>
      <c r="P333" s="141"/>
      <c r="Q333" s="141"/>
      <c r="R333" s="141"/>
      <c r="S333" s="141"/>
      <c r="T333" s="141"/>
      <c r="U333" s="141"/>
      <c r="V333" s="146"/>
      <c r="W333" s="382"/>
      <c r="X333" s="141"/>
      <c r="Y333" s="141"/>
      <c r="AB333" s="142">
        <f>Table3072[[#This Row],[researchPower]]/2</f>
        <v>60</v>
      </c>
      <c r="AD333" s="142">
        <f>IF(Table3072[[#This Row],[researchPower]] &lt;100, Table3072[[#This Row],[researchPower]]*2,Table3072[[#This Row],[researchPower]])</f>
        <v>120</v>
      </c>
      <c r="AG333" s="95" t="s">
        <v>923</v>
      </c>
      <c r="AH333" s="142">
        <f>Table3072[[#This Row],[researchPoints]]/Table3072[[#This Row],[researchPower]]</f>
        <v>10</v>
      </c>
    </row>
    <row r="334" spans="1:34" x14ac:dyDescent="0.35">
      <c r="A334" s="141">
        <v>333</v>
      </c>
      <c r="B334" s="39"/>
      <c r="C334" s="141"/>
      <c r="D334" s="141"/>
      <c r="E334" s="141"/>
      <c r="F334" s="141"/>
      <c r="G334" s="141"/>
      <c r="H334" s="141"/>
      <c r="I334" s="141"/>
      <c r="J334" s="141"/>
      <c r="K334" s="141"/>
      <c r="L334" s="145"/>
      <c r="M334" s="141"/>
      <c r="N334" s="141"/>
      <c r="O334" s="252" t="s">
        <v>7188</v>
      </c>
      <c r="P334" s="141"/>
      <c r="Q334" s="141"/>
      <c r="R334" s="141"/>
      <c r="S334" s="141"/>
      <c r="T334" s="141"/>
      <c r="U334" s="141"/>
      <c r="V334" s="146"/>
      <c r="W334" s="141" t="s">
        <v>186</v>
      </c>
      <c r="X334" s="141"/>
      <c r="Y334" s="144"/>
      <c r="AB334" s="142">
        <f>Table3072[[#This Row],[researchPower]]/2</f>
        <v>0</v>
      </c>
      <c r="AD334" s="142">
        <f>IF(Table3072[[#This Row],[researchPower]] &lt;100, Table3072[[#This Row],[researchPower]]*2,Table3072[[#This Row],[researchPower]])</f>
        <v>0</v>
      </c>
      <c r="AG334" s="95"/>
      <c r="AH334" s="142" t="e">
        <f>Table3072[[#This Row],[researchPoints]]/Table3072[[#This Row],[researchPower]]</f>
        <v>#DIV/0!</v>
      </c>
    </row>
    <row r="335" spans="1:34" x14ac:dyDescent="0.35">
      <c r="A335" s="141">
        <v>334</v>
      </c>
      <c r="B335" s="39" t="s">
        <v>1289</v>
      </c>
      <c r="C335" s="385" t="s">
        <v>851</v>
      </c>
      <c r="D335" s="141" t="s">
        <v>1289</v>
      </c>
      <c r="E335" s="145" t="s">
        <v>1290</v>
      </c>
      <c r="F335" s="141"/>
      <c r="G335" s="141" t="s">
        <v>1291</v>
      </c>
      <c r="H335" s="141" t="s">
        <v>1292</v>
      </c>
      <c r="I335" s="141"/>
      <c r="J335" s="141"/>
      <c r="K335" s="141"/>
      <c r="L335" s="252" t="s">
        <v>923</v>
      </c>
      <c r="M335" s="141">
        <v>1200</v>
      </c>
      <c r="N335" s="141">
        <v>120</v>
      </c>
      <c r="O335" s="141"/>
      <c r="P335" s="141"/>
      <c r="Q335" s="141" t="s">
        <v>2879</v>
      </c>
      <c r="R335" s="141" t="s">
        <v>1195</v>
      </c>
      <c r="S335" s="141"/>
      <c r="T335" s="141"/>
      <c r="U335" s="141" t="s">
        <v>1293</v>
      </c>
      <c r="V335" s="146">
        <v>30</v>
      </c>
      <c r="W335" s="145"/>
      <c r="X335" s="141" t="s">
        <v>869</v>
      </c>
      <c r="Y335" s="141"/>
      <c r="AB335" s="142">
        <f>Table3072[[#This Row],[researchPower]]/2</f>
        <v>60</v>
      </c>
      <c r="AD335" s="142">
        <f>IF(Table3072[[#This Row],[researchPower]] &lt;100, Table3072[[#This Row],[researchPower]]*2,Table3072[[#This Row],[researchPower]])</f>
        <v>120</v>
      </c>
      <c r="AG335" s="95" t="s">
        <v>1289</v>
      </c>
      <c r="AH335" s="142">
        <f>Table3072[[#This Row],[researchPoints]]/Table3072[[#This Row],[researchPower]]</f>
        <v>10</v>
      </c>
    </row>
    <row r="336" spans="1:34" x14ac:dyDescent="0.35">
      <c r="A336" s="141">
        <v>335</v>
      </c>
      <c r="B336" s="39" t="s">
        <v>1294</v>
      </c>
      <c r="C336" s="385" t="s">
        <v>851</v>
      </c>
      <c r="D336" s="141" t="s">
        <v>1294</v>
      </c>
      <c r="E336" s="141" t="s">
        <v>1290</v>
      </c>
      <c r="F336" s="141"/>
      <c r="G336" s="141" t="s">
        <v>3950</v>
      </c>
      <c r="H336" s="141" t="s">
        <v>1295</v>
      </c>
      <c r="I336" s="141"/>
      <c r="J336" s="141"/>
      <c r="K336" s="141"/>
      <c r="L336" s="141" t="s">
        <v>1289</v>
      </c>
      <c r="M336" s="141">
        <v>2400</v>
      </c>
      <c r="N336" s="141">
        <v>120</v>
      </c>
      <c r="O336" s="141"/>
      <c r="P336" s="141"/>
      <c r="Q336" s="141" t="s">
        <v>2879</v>
      </c>
      <c r="R336" s="141" t="s">
        <v>1195</v>
      </c>
      <c r="S336" s="141"/>
      <c r="T336" s="141"/>
      <c r="U336" s="141" t="s">
        <v>1293</v>
      </c>
      <c r="V336" s="146">
        <v>10</v>
      </c>
      <c r="W336" s="145"/>
      <c r="X336" s="141" t="s">
        <v>869</v>
      </c>
      <c r="Y336" s="141"/>
      <c r="AB336" s="142">
        <f>Table3072[[#This Row],[researchPower]]/2</f>
        <v>60</v>
      </c>
      <c r="AD336" s="142">
        <f>IF(Table3072[[#This Row],[researchPower]] &lt;100, Table3072[[#This Row],[researchPower]]*2,Table3072[[#This Row],[researchPower]])</f>
        <v>120</v>
      </c>
      <c r="AG336" s="95" t="s">
        <v>1294</v>
      </c>
      <c r="AH336" s="142">
        <f>Table3072[[#This Row],[researchPoints]]/Table3072[[#This Row],[researchPower]]</f>
        <v>20</v>
      </c>
    </row>
    <row r="337" spans="1:34" x14ac:dyDescent="0.35">
      <c r="A337" s="141">
        <v>336</v>
      </c>
      <c r="B337" s="39" t="s">
        <v>1236</v>
      </c>
      <c r="C337" s="385" t="s">
        <v>851</v>
      </c>
      <c r="D337" s="141" t="s">
        <v>1236</v>
      </c>
      <c r="E337" s="141" t="s">
        <v>1290</v>
      </c>
      <c r="F337" s="141"/>
      <c r="G337" s="141" t="s">
        <v>3952</v>
      </c>
      <c r="H337" s="141" t="s">
        <v>1296</v>
      </c>
      <c r="I337" s="141"/>
      <c r="J337" s="141"/>
      <c r="K337" s="141"/>
      <c r="L337" s="141" t="s">
        <v>1294</v>
      </c>
      <c r="M337" s="141">
        <v>3600</v>
      </c>
      <c r="N337" s="141">
        <v>180</v>
      </c>
      <c r="O337" s="141"/>
      <c r="P337" s="141"/>
      <c r="Q337" s="141" t="s">
        <v>2879</v>
      </c>
      <c r="R337" s="141" t="s">
        <v>1195</v>
      </c>
      <c r="S337" s="141"/>
      <c r="T337" s="141"/>
      <c r="U337" s="141" t="s">
        <v>1293</v>
      </c>
      <c r="V337" s="146">
        <v>20</v>
      </c>
      <c r="W337" s="145"/>
      <c r="X337" s="141" t="s">
        <v>869</v>
      </c>
      <c r="Y337" s="141"/>
      <c r="AB337" s="142">
        <f>Table3072[[#This Row],[researchPower]]/2</f>
        <v>90</v>
      </c>
      <c r="AD337" s="142">
        <f>IF(Table3072[[#This Row],[researchPower]] &lt;100, Table3072[[#This Row],[researchPower]]*2,Table3072[[#This Row],[researchPower]])</f>
        <v>180</v>
      </c>
      <c r="AG337" s="95" t="s">
        <v>1236</v>
      </c>
      <c r="AH337" s="142">
        <f>Table3072[[#This Row],[researchPoints]]/Table3072[[#This Row],[researchPower]]</f>
        <v>20</v>
      </c>
    </row>
    <row r="338" spans="1:34" x14ac:dyDescent="0.35">
      <c r="A338" s="141">
        <v>337</v>
      </c>
      <c r="B338" s="39" t="s">
        <v>930</v>
      </c>
      <c r="C338" s="384" t="s">
        <v>851</v>
      </c>
      <c r="D338" s="141" t="s">
        <v>930</v>
      </c>
      <c r="E338" s="141" t="s">
        <v>1290</v>
      </c>
      <c r="F338" s="141">
        <v>1</v>
      </c>
      <c r="G338" s="141" t="s">
        <v>1297</v>
      </c>
      <c r="H338" s="141" t="s">
        <v>1298</v>
      </c>
      <c r="I338" s="141"/>
      <c r="J338" s="141"/>
      <c r="K338" s="141"/>
      <c r="L338" s="141" t="s">
        <v>1236</v>
      </c>
      <c r="M338" s="141">
        <v>7000</v>
      </c>
      <c r="N338" s="141">
        <v>350</v>
      </c>
      <c r="O338" s="252" t="s">
        <v>6131</v>
      </c>
      <c r="P338" s="141"/>
      <c r="Q338" s="141"/>
      <c r="R338" s="141"/>
      <c r="S338" s="141"/>
      <c r="T338" s="141"/>
      <c r="U338" s="141"/>
      <c r="V338" s="146"/>
      <c r="W338" s="144"/>
      <c r="X338" s="141"/>
      <c r="Y338" s="141"/>
      <c r="AB338" s="142">
        <f>Table3072[[#This Row],[researchPower]]/2</f>
        <v>175</v>
      </c>
      <c r="AD338" s="142">
        <f>IF(Table3072[[#This Row],[researchPower]] &lt;100, Table3072[[#This Row],[researchPower]]*2,Table3072[[#This Row],[researchPower]])</f>
        <v>350</v>
      </c>
      <c r="AG338" s="95" t="s">
        <v>930</v>
      </c>
      <c r="AH338" s="142">
        <f>Table3072[[#This Row],[researchPoints]]/Table3072[[#This Row],[researchPower]]</f>
        <v>20</v>
      </c>
    </row>
    <row r="339" spans="1:34" x14ac:dyDescent="0.35">
      <c r="A339" s="141">
        <v>338</v>
      </c>
      <c r="B339" s="39"/>
      <c r="C339" s="141"/>
      <c r="D339" s="141"/>
      <c r="E339" s="141"/>
      <c r="F339" s="141"/>
      <c r="G339" s="141"/>
      <c r="H339" s="141"/>
      <c r="I339" s="141"/>
      <c r="J339" s="141"/>
      <c r="K339" s="141"/>
      <c r="L339" s="141"/>
      <c r="M339" s="141"/>
      <c r="N339" s="141"/>
      <c r="O339" s="238" t="s">
        <v>186</v>
      </c>
      <c r="P339" s="141"/>
      <c r="Q339" s="141" t="s">
        <v>2879</v>
      </c>
      <c r="R339" s="141" t="s">
        <v>1195</v>
      </c>
      <c r="S339" s="141"/>
      <c r="T339" s="141"/>
      <c r="U339" s="141" t="s">
        <v>1293</v>
      </c>
      <c r="V339" s="146">
        <v>30</v>
      </c>
      <c r="W339" s="252"/>
      <c r="X339" s="141" t="s">
        <v>869</v>
      </c>
      <c r="Y339" s="144"/>
      <c r="AB339" s="142">
        <f>Table3072[[#This Row],[researchPower]]/2</f>
        <v>0</v>
      </c>
      <c r="AD339" s="142">
        <f>IF(Table3072[[#This Row],[researchPower]] &lt;100, Table3072[[#This Row],[researchPower]]*2,Table3072[[#This Row],[researchPower]])</f>
        <v>0</v>
      </c>
      <c r="AG339" s="95"/>
      <c r="AH339" s="142" t="e">
        <f>Table3072[[#This Row],[researchPoints]]/Table3072[[#This Row],[researchPower]]</f>
        <v>#DIV/0!</v>
      </c>
    </row>
    <row r="340" spans="1:34" x14ac:dyDescent="0.35">
      <c r="A340" s="141">
        <v>339</v>
      </c>
      <c r="B340" s="39" t="s">
        <v>1299</v>
      </c>
      <c r="C340" s="141" t="s">
        <v>851</v>
      </c>
      <c r="D340" s="141" t="s">
        <v>1299</v>
      </c>
      <c r="E340" s="141" t="s">
        <v>1290</v>
      </c>
      <c r="F340" s="141"/>
      <c r="G340" s="141" t="s">
        <v>3953</v>
      </c>
      <c r="H340" s="141" t="s">
        <v>1300</v>
      </c>
      <c r="I340" s="141"/>
      <c r="J340" s="141"/>
      <c r="K340" s="141"/>
      <c r="L340" s="141" t="s">
        <v>930</v>
      </c>
      <c r="M340" s="141">
        <v>6000</v>
      </c>
      <c r="N340" s="141">
        <v>300</v>
      </c>
      <c r="O340" s="141"/>
      <c r="P340" s="141"/>
      <c r="Q340" s="141" t="s">
        <v>2879</v>
      </c>
      <c r="R340" s="141" t="s">
        <v>1195</v>
      </c>
      <c r="S340" s="141"/>
      <c r="T340" s="141"/>
      <c r="U340" s="141" t="s">
        <v>1293</v>
      </c>
      <c r="V340" s="146">
        <v>30</v>
      </c>
      <c r="W340" s="141"/>
      <c r="X340" s="141" t="s">
        <v>869</v>
      </c>
      <c r="Y340" s="141"/>
      <c r="AB340" s="142">
        <f>Table3072[[#This Row],[researchPower]]/2</f>
        <v>150</v>
      </c>
      <c r="AD340" s="142">
        <f>IF(Table3072[[#This Row],[researchPower]] &lt;100, Table3072[[#This Row],[researchPower]]*2,Table3072[[#This Row],[researchPower]])</f>
        <v>300</v>
      </c>
      <c r="AG340" s="95" t="s">
        <v>1299</v>
      </c>
      <c r="AH340" s="142">
        <f>Table3072[[#This Row],[researchPoints]]/Table3072[[#This Row],[researchPower]]</f>
        <v>20</v>
      </c>
    </row>
    <row r="341" spans="1:34" x14ac:dyDescent="0.35">
      <c r="A341" s="141">
        <v>340</v>
      </c>
      <c r="B341" s="39" t="s">
        <v>1301</v>
      </c>
      <c r="C341" s="141" t="s">
        <v>851</v>
      </c>
      <c r="D341" s="141" t="s">
        <v>1301</v>
      </c>
      <c r="E341" s="141" t="s">
        <v>1290</v>
      </c>
      <c r="F341" s="141"/>
      <c r="G341" s="252" t="s">
        <v>3951</v>
      </c>
      <c r="H341" s="141" t="s">
        <v>1302</v>
      </c>
      <c r="I341" s="141"/>
      <c r="J341" s="141"/>
      <c r="K341" s="141"/>
      <c r="L341" s="141" t="s">
        <v>1299</v>
      </c>
      <c r="M341" s="141">
        <v>10000</v>
      </c>
      <c r="N341" s="141">
        <v>500</v>
      </c>
      <c r="O341" s="141"/>
      <c r="P341" s="141"/>
      <c r="Q341" s="141" t="s">
        <v>2879</v>
      </c>
      <c r="R341" s="141" t="s">
        <v>1195</v>
      </c>
      <c r="S341" s="141"/>
      <c r="T341" s="141"/>
      <c r="U341" s="141" t="s">
        <v>1293</v>
      </c>
      <c r="V341" s="146">
        <v>50</v>
      </c>
      <c r="W341" s="141"/>
      <c r="X341" s="141" t="s">
        <v>869</v>
      </c>
      <c r="Y341" s="141"/>
      <c r="AB341" s="142">
        <f>Table3072[[#This Row],[researchPower]]/2</f>
        <v>250</v>
      </c>
      <c r="AD341" s="142">
        <f>IF(Table3072[[#This Row],[researchPower]] &lt;100, Table3072[[#This Row],[researchPower]]*2,Table3072[[#This Row],[researchPower]])</f>
        <v>500</v>
      </c>
      <c r="AG341" s="95" t="s">
        <v>1301</v>
      </c>
      <c r="AH341" s="142">
        <f>Table3072[[#This Row],[researchPoints]]/Table3072[[#This Row],[researchPower]]</f>
        <v>20</v>
      </c>
    </row>
    <row r="342" spans="1:34" x14ac:dyDescent="0.35">
      <c r="A342" s="141">
        <v>341</v>
      </c>
      <c r="B342" s="39" t="s">
        <v>1276</v>
      </c>
      <c r="C342" s="384" t="s">
        <v>851</v>
      </c>
      <c r="D342" s="141" t="s">
        <v>1276</v>
      </c>
      <c r="E342" s="141" t="s">
        <v>1290</v>
      </c>
      <c r="F342" s="141">
        <v>1</v>
      </c>
      <c r="G342" s="141" t="s">
        <v>1303</v>
      </c>
      <c r="H342" s="141" t="s">
        <v>1304</v>
      </c>
      <c r="I342" s="141"/>
      <c r="J342" s="141"/>
      <c r="K342" s="141"/>
      <c r="L342" s="141" t="s">
        <v>1301</v>
      </c>
      <c r="M342" s="141">
        <v>16000</v>
      </c>
      <c r="N342" s="141">
        <v>800</v>
      </c>
      <c r="O342" s="141"/>
      <c r="P342" s="141"/>
      <c r="Q342" s="141" t="s">
        <v>2879</v>
      </c>
      <c r="R342" s="141" t="s">
        <v>1195</v>
      </c>
      <c r="S342" s="141"/>
      <c r="T342" s="141"/>
      <c r="U342" s="141" t="s">
        <v>1293</v>
      </c>
      <c r="V342" s="146">
        <v>30</v>
      </c>
      <c r="W342" s="141"/>
      <c r="X342" s="141" t="s">
        <v>869</v>
      </c>
      <c r="Y342" s="141"/>
      <c r="AB342" s="142">
        <f>Table3072[[#This Row],[researchPower]]/2</f>
        <v>400</v>
      </c>
      <c r="AD342" s="142">
        <f>IF(Table3072[[#This Row],[researchPower]] &lt;100, Table3072[[#This Row],[researchPower]]*2,Table3072[[#This Row],[researchPower]])</f>
        <v>800</v>
      </c>
      <c r="AG342" s="95" t="s">
        <v>1276</v>
      </c>
      <c r="AH342" s="142">
        <f>Table3072[[#This Row],[researchPoints]]/Table3072[[#This Row],[researchPower]]</f>
        <v>20</v>
      </c>
    </row>
    <row r="343" spans="1:34" x14ac:dyDescent="0.35">
      <c r="A343" s="141">
        <v>342</v>
      </c>
      <c r="B343" s="39" t="s">
        <v>1305</v>
      </c>
      <c r="C343" s="141" t="s">
        <v>851</v>
      </c>
      <c r="D343" s="141" t="s">
        <v>1305</v>
      </c>
      <c r="E343" s="141" t="s">
        <v>1290</v>
      </c>
      <c r="F343" s="141"/>
      <c r="G343" s="141" t="s">
        <v>3954</v>
      </c>
      <c r="H343" s="141" t="s">
        <v>1306</v>
      </c>
      <c r="I343" s="141"/>
      <c r="J343" s="141"/>
      <c r="K343" s="141"/>
      <c r="L343" s="141" t="s">
        <v>1276</v>
      </c>
      <c r="M343" s="141">
        <v>18000</v>
      </c>
      <c r="N343" s="141">
        <v>900</v>
      </c>
      <c r="O343" s="141"/>
      <c r="P343" s="141"/>
      <c r="Q343" s="141" t="s">
        <v>2879</v>
      </c>
      <c r="R343" s="141" t="s">
        <v>1195</v>
      </c>
      <c r="S343" s="141"/>
      <c r="T343" s="141"/>
      <c r="U343" s="141" t="s">
        <v>1293</v>
      </c>
      <c r="V343" s="146">
        <v>30</v>
      </c>
      <c r="W343" s="141"/>
      <c r="X343" s="141" t="s">
        <v>869</v>
      </c>
      <c r="Y343" s="141"/>
      <c r="AB343" s="142">
        <f>Table3072[[#This Row],[researchPower]]/2</f>
        <v>450</v>
      </c>
      <c r="AD343" s="142">
        <f>IF(Table3072[[#This Row],[researchPower]] &lt;100, Table3072[[#This Row],[researchPower]]*2,Table3072[[#This Row],[researchPower]])</f>
        <v>900</v>
      </c>
      <c r="AG343" s="95" t="s">
        <v>1305</v>
      </c>
      <c r="AH343" s="142">
        <f>Table3072[[#This Row],[researchPoints]]/Table3072[[#This Row],[researchPower]]</f>
        <v>20</v>
      </c>
    </row>
    <row r="344" spans="1:34" x14ac:dyDescent="0.35">
      <c r="A344" s="141">
        <v>343</v>
      </c>
      <c r="B344" s="39" t="s">
        <v>1307</v>
      </c>
      <c r="C344" s="141" t="s">
        <v>851</v>
      </c>
      <c r="D344" s="141" t="s">
        <v>1307</v>
      </c>
      <c r="E344" s="141" t="s">
        <v>1290</v>
      </c>
      <c r="F344" s="141"/>
      <c r="G344" s="141" t="s">
        <v>3955</v>
      </c>
      <c r="H344" s="141" t="s">
        <v>1308</v>
      </c>
      <c r="I344" s="141"/>
      <c r="J344" s="141"/>
      <c r="K344" s="141"/>
      <c r="L344" s="141" t="s">
        <v>1305</v>
      </c>
      <c r="M344" s="141">
        <v>22000</v>
      </c>
      <c r="N344" s="141">
        <v>1100</v>
      </c>
      <c r="O344" s="141"/>
      <c r="P344" s="141"/>
      <c r="Q344" s="141" t="s">
        <v>2879</v>
      </c>
      <c r="R344" s="141" t="s">
        <v>1195</v>
      </c>
      <c r="S344" s="141"/>
      <c r="T344" s="141"/>
      <c r="U344" s="141" t="s">
        <v>1293</v>
      </c>
      <c r="V344" s="146">
        <v>100</v>
      </c>
      <c r="W344" s="141"/>
      <c r="X344" s="141" t="s">
        <v>869</v>
      </c>
      <c r="Y344" s="141"/>
      <c r="AB344" s="142">
        <f>Table3072[[#This Row],[researchPower]]/2</f>
        <v>550</v>
      </c>
      <c r="AD344" s="142">
        <f>IF(Table3072[[#This Row],[researchPower]] &lt;100, Table3072[[#This Row],[researchPower]]*2,Table3072[[#This Row],[researchPower]])</f>
        <v>1100</v>
      </c>
      <c r="AG344" s="95" t="s">
        <v>1307</v>
      </c>
      <c r="AH344" s="142">
        <f>Table3072[[#This Row],[researchPoints]]/Table3072[[#This Row],[researchPower]]</f>
        <v>20</v>
      </c>
    </row>
    <row r="345" spans="1:34" x14ac:dyDescent="0.35">
      <c r="A345" s="141">
        <v>344</v>
      </c>
      <c r="B345" s="39" t="s">
        <v>1309</v>
      </c>
      <c r="C345" s="141" t="s">
        <v>1310</v>
      </c>
      <c r="D345" s="141" t="s">
        <v>1309</v>
      </c>
      <c r="E345" s="141"/>
      <c r="F345" s="141"/>
      <c r="G345" s="141" t="s">
        <v>1311</v>
      </c>
      <c r="H345" s="141" t="s">
        <v>1312</v>
      </c>
      <c r="I345" s="252"/>
      <c r="J345" s="238" t="s">
        <v>178</v>
      </c>
      <c r="K345" s="141"/>
      <c r="L345" s="141" t="s">
        <v>3321</v>
      </c>
      <c r="M345" s="141">
        <v>4800</v>
      </c>
      <c r="N345" s="141">
        <v>240</v>
      </c>
      <c r="O345" s="238" t="s">
        <v>5044</v>
      </c>
      <c r="P345" s="141"/>
      <c r="Q345" s="141" t="s">
        <v>2879</v>
      </c>
      <c r="R345" s="141" t="s">
        <v>1195</v>
      </c>
      <c r="S345" s="141"/>
      <c r="T345" s="141"/>
      <c r="U345" s="141" t="s">
        <v>1313</v>
      </c>
      <c r="V345" s="146">
        <v>50</v>
      </c>
      <c r="W345" s="252" t="s">
        <v>5044</v>
      </c>
      <c r="X345" s="141" t="s">
        <v>869</v>
      </c>
      <c r="Y345" s="141"/>
      <c r="AB345" s="142">
        <f>Table3072[[#This Row],[researchPower]]/2</f>
        <v>120</v>
      </c>
      <c r="AD345" s="142">
        <f>IF(Table3072[[#This Row],[researchPower]] &lt;100, Table3072[[#This Row],[researchPower]]*2,Table3072[[#This Row],[researchPower]])</f>
        <v>240</v>
      </c>
      <c r="AG345" s="95" t="s">
        <v>1309</v>
      </c>
      <c r="AH345" s="142">
        <f>Table3072[[#This Row],[researchPoints]]/Table3072[[#This Row],[researchPower]]</f>
        <v>20</v>
      </c>
    </row>
    <row r="346" spans="1:34" x14ac:dyDescent="0.35">
      <c r="A346" s="141">
        <v>345</v>
      </c>
      <c r="B346" s="39" t="s">
        <v>1314</v>
      </c>
      <c r="C346" s="141" t="s">
        <v>1310</v>
      </c>
      <c r="D346" s="141" t="s">
        <v>1314</v>
      </c>
      <c r="E346" s="141"/>
      <c r="F346" s="141">
        <v>1</v>
      </c>
      <c r="G346" s="141" t="s">
        <v>1315</v>
      </c>
      <c r="H346" s="141" t="s">
        <v>1316</v>
      </c>
      <c r="I346" s="141"/>
      <c r="J346" s="141" t="s">
        <v>5044</v>
      </c>
      <c r="K346" s="141"/>
      <c r="L346" s="141" t="s">
        <v>2808</v>
      </c>
      <c r="M346" s="141">
        <v>6000</v>
      </c>
      <c r="N346" s="141">
        <v>300</v>
      </c>
      <c r="O346" s="141" t="s">
        <v>5046</v>
      </c>
      <c r="P346" s="141"/>
      <c r="Q346" s="141" t="s">
        <v>2879</v>
      </c>
      <c r="R346" s="141" t="s">
        <v>1195</v>
      </c>
      <c r="S346" s="141"/>
      <c r="T346" s="141"/>
      <c r="U346" s="141" t="s">
        <v>1313</v>
      </c>
      <c r="V346" s="146">
        <v>50</v>
      </c>
      <c r="W346" s="141" t="s">
        <v>5046</v>
      </c>
      <c r="X346" s="141" t="s">
        <v>869</v>
      </c>
      <c r="Y346" s="141"/>
      <c r="AB346" s="142">
        <f>Table3072[[#This Row],[researchPower]]/2</f>
        <v>150</v>
      </c>
      <c r="AD346" s="142">
        <f>IF(Table3072[[#This Row],[researchPower]] &lt;100, Table3072[[#This Row],[researchPower]]*2,Table3072[[#This Row],[researchPower]])</f>
        <v>300</v>
      </c>
      <c r="AG346" s="95" t="s">
        <v>1314</v>
      </c>
      <c r="AH346" s="142">
        <f>Table3072[[#This Row],[researchPoints]]/Table3072[[#This Row],[researchPower]]</f>
        <v>20</v>
      </c>
    </row>
    <row r="347" spans="1:34" x14ac:dyDescent="0.35">
      <c r="A347" s="141">
        <v>346</v>
      </c>
      <c r="B347" s="39" t="s">
        <v>1317</v>
      </c>
      <c r="C347" s="385" t="s">
        <v>1310</v>
      </c>
      <c r="D347" s="141" t="s">
        <v>1317</v>
      </c>
      <c r="E347" s="141"/>
      <c r="F347" s="141">
        <v>1</v>
      </c>
      <c r="G347" s="141" t="s">
        <v>3957</v>
      </c>
      <c r="H347" s="141" t="s">
        <v>1318</v>
      </c>
      <c r="I347" s="141"/>
      <c r="J347" s="141"/>
      <c r="K347" s="141"/>
      <c r="L347" s="141" t="s">
        <v>3907</v>
      </c>
      <c r="M347" s="141">
        <v>10000</v>
      </c>
      <c r="N347" s="141">
        <v>500</v>
      </c>
      <c r="O347" s="141"/>
      <c r="P347" s="141"/>
      <c r="Q347" s="141" t="s">
        <v>2879</v>
      </c>
      <c r="R347" s="141" t="s">
        <v>1195</v>
      </c>
      <c r="S347" s="141"/>
      <c r="T347" s="141"/>
      <c r="U347" s="141" t="s">
        <v>1313</v>
      </c>
      <c r="V347" s="146">
        <v>50</v>
      </c>
      <c r="W347" s="141" t="s">
        <v>5046</v>
      </c>
      <c r="X347" s="141" t="s">
        <v>869</v>
      </c>
      <c r="Y347" s="141"/>
      <c r="AB347" s="142">
        <f>Table3072[[#This Row],[researchPower]]/2</f>
        <v>250</v>
      </c>
      <c r="AD347" s="142">
        <f>IF(Table3072[[#This Row],[researchPower]] &lt;100, Table3072[[#This Row],[researchPower]]*2,Table3072[[#This Row],[researchPower]])</f>
        <v>500</v>
      </c>
      <c r="AG347" s="95" t="s">
        <v>1317</v>
      </c>
      <c r="AH347" s="142">
        <f>Table3072[[#This Row],[researchPoints]]/Table3072[[#This Row],[researchPower]]</f>
        <v>20</v>
      </c>
    </row>
    <row r="348" spans="1:34" x14ac:dyDescent="0.35">
      <c r="A348" s="141">
        <v>347</v>
      </c>
      <c r="B348" s="39" t="s">
        <v>945</v>
      </c>
      <c r="C348" s="385" t="s">
        <v>1219</v>
      </c>
      <c r="D348" s="141" t="s">
        <v>945</v>
      </c>
      <c r="E348" s="141"/>
      <c r="F348" s="141"/>
      <c r="G348" s="141" t="s">
        <v>1319</v>
      </c>
      <c r="H348" s="141" t="s">
        <v>1320</v>
      </c>
      <c r="I348" s="141"/>
      <c r="J348" s="141"/>
      <c r="K348" s="141"/>
      <c r="L348" s="141" t="s">
        <v>1228</v>
      </c>
      <c r="M348" s="141">
        <v>3000</v>
      </c>
      <c r="N348" s="141">
        <v>150</v>
      </c>
      <c r="O348" s="141" t="s">
        <v>198</v>
      </c>
      <c r="P348" s="141"/>
      <c r="Q348" s="141"/>
      <c r="R348" s="141"/>
      <c r="S348" s="141"/>
      <c r="T348" s="141"/>
      <c r="U348" s="141"/>
      <c r="V348" s="146"/>
      <c r="W348" s="145" t="s">
        <v>198</v>
      </c>
      <c r="X348" s="141"/>
      <c r="Y348" s="141"/>
      <c r="AB348" s="142">
        <f>Table3072[[#This Row],[researchPower]]/2</f>
        <v>75</v>
      </c>
      <c r="AD348" s="142">
        <f>IF(Table3072[[#This Row],[researchPower]] &lt;100, Table3072[[#This Row],[researchPower]]*2,Table3072[[#This Row],[researchPower]])</f>
        <v>150</v>
      </c>
      <c r="AG348" s="95" t="s">
        <v>945</v>
      </c>
      <c r="AH348" s="142">
        <f>Table3072[[#This Row],[researchPoints]]/Table3072[[#This Row],[researchPower]]</f>
        <v>20</v>
      </c>
    </row>
    <row r="349" spans="1:34" x14ac:dyDescent="0.35">
      <c r="A349" s="141">
        <v>348</v>
      </c>
      <c r="B349" s="39" t="s">
        <v>1322</v>
      </c>
      <c r="C349" s="141" t="s">
        <v>1219</v>
      </c>
      <c r="D349" s="141" t="s">
        <v>1322</v>
      </c>
      <c r="E349" s="141"/>
      <c r="F349" s="141"/>
      <c r="G349" s="141" t="s">
        <v>1323</v>
      </c>
      <c r="H349" s="141" t="s">
        <v>1324</v>
      </c>
      <c r="I349" s="141"/>
      <c r="J349" s="141"/>
      <c r="K349" s="141"/>
      <c r="L349" s="252" t="s">
        <v>4851</v>
      </c>
      <c r="M349" s="141">
        <v>4200</v>
      </c>
      <c r="N349" s="141">
        <v>210</v>
      </c>
      <c r="O349" s="141" t="s">
        <v>200</v>
      </c>
      <c r="P349" s="141"/>
      <c r="Q349" s="141"/>
      <c r="R349" s="141"/>
      <c r="S349" s="141"/>
      <c r="T349" s="141"/>
      <c r="U349" s="141"/>
      <c r="V349" s="146"/>
      <c r="W349" s="141" t="s">
        <v>200</v>
      </c>
      <c r="X349" s="141"/>
      <c r="Y349" s="141"/>
      <c r="AB349" s="142">
        <f>Table3072[[#This Row],[researchPower]]/2</f>
        <v>105</v>
      </c>
      <c r="AD349" s="142">
        <f>IF(Table3072[[#This Row],[researchPower]] &lt;100, Table3072[[#This Row],[researchPower]]*2,Table3072[[#This Row],[researchPower]])</f>
        <v>210</v>
      </c>
      <c r="AG349" s="95" t="s">
        <v>1322</v>
      </c>
      <c r="AH349" s="142">
        <f>Table3072[[#This Row],[researchPoints]]/Table3072[[#This Row],[researchPower]]</f>
        <v>20</v>
      </c>
    </row>
    <row r="350" spans="1:34" x14ac:dyDescent="0.35">
      <c r="A350" s="141">
        <v>349</v>
      </c>
      <c r="B350" s="39" t="s">
        <v>1325</v>
      </c>
      <c r="C350" s="384" t="s">
        <v>1219</v>
      </c>
      <c r="D350" s="141" t="s">
        <v>1325</v>
      </c>
      <c r="E350" s="141"/>
      <c r="F350" s="141">
        <v>1</v>
      </c>
      <c r="G350" s="141" t="s">
        <v>1326</v>
      </c>
      <c r="H350" s="141" t="s">
        <v>1327</v>
      </c>
      <c r="I350" s="141"/>
      <c r="J350" s="141"/>
      <c r="K350" s="141"/>
      <c r="L350" s="141" t="s">
        <v>1322</v>
      </c>
      <c r="M350" s="141">
        <v>4800</v>
      </c>
      <c r="N350" s="141">
        <v>240</v>
      </c>
      <c r="O350" s="141"/>
      <c r="P350" s="141"/>
      <c r="Q350" s="141" t="s">
        <v>2879</v>
      </c>
      <c r="R350" s="141" t="s">
        <v>1195</v>
      </c>
      <c r="S350" s="141"/>
      <c r="T350" s="141"/>
      <c r="U350" s="141" t="s">
        <v>1328</v>
      </c>
      <c r="V350" s="146">
        <v>30</v>
      </c>
      <c r="W350" s="141" t="s">
        <v>200</v>
      </c>
      <c r="X350" s="141" t="s">
        <v>869</v>
      </c>
      <c r="Y350" s="141"/>
      <c r="AB350" s="142">
        <f>Table3072[[#This Row],[researchPower]]/2</f>
        <v>120</v>
      </c>
      <c r="AD350" s="142">
        <f>IF(Table3072[[#This Row],[researchPower]] &lt;100, Table3072[[#This Row],[researchPower]]*2,Table3072[[#This Row],[researchPower]])</f>
        <v>240</v>
      </c>
      <c r="AG350" s="95" t="s">
        <v>1325</v>
      </c>
      <c r="AH350" s="142">
        <f>Table3072[[#This Row],[researchPoints]]/Table3072[[#This Row],[researchPower]]</f>
        <v>20</v>
      </c>
    </row>
    <row r="351" spans="1:34" x14ac:dyDescent="0.35">
      <c r="A351" s="141">
        <v>350</v>
      </c>
      <c r="B351" s="39" t="s">
        <v>1329</v>
      </c>
      <c r="C351" s="141" t="s">
        <v>1219</v>
      </c>
      <c r="D351" s="141" t="s">
        <v>1329</v>
      </c>
      <c r="E351" s="141"/>
      <c r="F351" s="141"/>
      <c r="G351" s="141" t="s">
        <v>3958</v>
      </c>
      <c r="H351" s="141" t="s">
        <v>1330</v>
      </c>
      <c r="I351" s="141"/>
      <c r="J351" s="141"/>
      <c r="K351" s="141"/>
      <c r="L351" s="141" t="s">
        <v>1325</v>
      </c>
      <c r="M351" s="141">
        <v>6000</v>
      </c>
      <c r="N351" s="141">
        <v>300</v>
      </c>
      <c r="O351" s="141"/>
      <c r="P351" s="141"/>
      <c r="Q351" s="141" t="s">
        <v>2879</v>
      </c>
      <c r="R351" s="141" t="s">
        <v>1195</v>
      </c>
      <c r="S351" s="141"/>
      <c r="T351" s="141"/>
      <c r="U351" s="141" t="s">
        <v>1328</v>
      </c>
      <c r="V351" s="146">
        <v>30</v>
      </c>
      <c r="W351" s="141" t="s">
        <v>200</v>
      </c>
      <c r="X351" s="141" t="s">
        <v>869</v>
      </c>
      <c r="Y351" s="141"/>
      <c r="AB351" s="142">
        <f>Table3072[[#This Row],[researchPower]]/2</f>
        <v>150</v>
      </c>
      <c r="AD351" s="142">
        <f>IF(Table3072[[#This Row],[researchPower]] &lt;100, Table3072[[#This Row],[researchPower]]*2,Table3072[[#This Row],[researchPower]])</f>
        <v>300</v>
      </c>
      <c r="AG351" s="95" t="s">
        <v>1329</v>
      </c>
      <c r="AH351" s="142">
        <f>Table3072[[#This Row],[researchPoints]]/Table3072[[#This Row],[researchPower]]</f>
        <v>20</v>
      </c>
    </row>
    <row r="352" spans="1:34" x14ac:dyDescent="0.35">
      <c r="A352" s="141">
        <v>351</v>
      </c>
      <c r="B352" s="39" t="s">
        <v>1331</v>
      </c>
      <c r="C352" s="145" t="s">
        <v>1219</v>
      </c>
      <c r="D352" s="145" t="s">
        <v>1331</v>
      </c>
      <c r="E352" s="145"/>
      <c r="F352" s="145"/>
      <c r="G352" s="145" t="s">
        <v>3959</v>
      </c>
      <c r="H352" s="145" t="s">
        <v>1332</v>
      </c>
      <c r="I352" s="145"/>
      <c r="J352" s="145"/>
      <c r="K352" s="145"/>
      <c r="L352" s="145" t="s">
        <v>1329</v>
      </c>
      <c r="M352" s="145">
        <v>8000</v>
      </c>
      <c r="N352" s="141">
        <v>400</v>
      </c>
      <c r="O352" s="145"/>
      <c r="P352" s="145"/>
      <c r="Q352" s="145" t="s">
        <v>2879</v>
      </c>
      <c r="R352" s="145" t="s">
        <v>1195</v>
      </c>
      <c r="S352" s="145"/>
      <c r="T352" s="145"/>
      <c r="U352" s="145" t="s">
        <v>1328</v>
      </c>
      <c r="V352" s="461">
        <v>30</v>
      </c>
      <c r="W352" s="145" t="s">
        <v>200</v>
      </c>
      <c r="X352" s="145" t="s">
        <v>869</v>
      </c>
      <c r="Y352" s="145"/>
      <c r="AB352" s="142">
        <f>Table3072[[#This Row],[researchPower]]/2</f>
        <v>200</v>
      </c>
      <c r="AD352" s="142">
        <f>IF(Table3072[[#This Row],[researchPower]] &lt;100, Table3072[[#This Row],[researchPower]]*2,Table3072[[#This Row],[researchPower]])</f>
        <v>400</v>
      </c>
      <c r="AG352" s="95" t="s">
        <v>1331</v>
      </c>
      <c r="AH352" s="142">
        <f>Table3072[[#This Row],[researchPoints]]/Table3072[[#This Row],[researchPower]]</f>
        <v>20</v>
      </c>
    </row>
    <row r="353" spans="1:34" x14ac:dyDescent="0.35">
      <c r="A353" s="141">
        <v>352</v>
      </c>
      <c r="B353" s="39" t="s">
        <v>1333</v>
      </c>
      <c r="C353" s="385" t="s">
        <v>1219</v>
      </c>
      <c r="D353" s="141" t="s">
        <v>1333</v>
      </c>
      <c r="E353" s="141"/>
      <c r="F353" s="141"/>
      <c r="G353" s="141" t="s">
        <v>1334</v>
      </c>
      <c r="H353" s="141" t="s">
        <v>1335</v>
      </c>
      <c r="I353" s="141"/>
      <c r="J353" s="141"/>
      <c r="K353" s="141"/>
      <c r="L353" s="141" t="s">
        <v>3908</v>
      </c>
      <c r="M353" s="141">
        <v>10000</v>
      </c>
      <c r="N353" s="141">
        <v>500</v>
      </c>
      <c r="O353" s="141"/>
      <c r="P353" s="141"/>
      <c r="Q353" s="141" t="s">
        <v>2879</v>
      </c>
      <c r="R353" s="141" t="s">
        <v>1195</v>
      </c>
      <c r="S353" s="141"/>
      <c r="T353" s="141"/>
      <c r="U353" s="141" t="s">
        <v>1328</v>
      </c>
      <c r="V353" s="146">
        <v>30</v>
      </c>
      <c r="W353" s="141" t="s">
        <v>200</v>
      </c>
      <c r="X353" s="141" t="s">
        <v>869</v>
      </c>
      <c r="Y353" s="141"/>
      <c r="AB353" s="142">
        <f>Table3072[[#This Row],[researchPower]]/2</f>
        <v>250</v>
      </c>
      <c r="AD353" s="142">
        <f>IF(Table3072[[#This Row],[researchPower]] &lt;100, Table3072[[#This Row],[researchPower]]*2,Table3072[[#This Row],[researchPower]])</f>
        <v>500</v>
      </c>
      <c r="AG353" s="95" t="s">
        <v>1333</v>
      </c>
      <c r="AH353" s="142">
        <f>Table3072[[#This Row],[researchPoints]]/Table3072[[#This Row],[researchPower]]</f>
        <v>20</v>
      </c>
    </row>
    <row r="354" spans="1:34" x14ac:dyDescent="0.35">
      <c r="A354" s="141">
        <v>353</v>
      </c>
      <c r="B354" s="39" t="s">
        <v>1336</v>
      </c>
      <c r="C354" s="141" t="s">
        <v>1219</v>
      </c>
      <c r="D354" s="141" t="s">
        <v>1336</v>
      </c>
      <c r="E354" s="141"/>
      <c r="F354" s="141"/>
      <c r="G354" s="141" t="s">
        <v>3960</v>
      </c>
      <c r="H354" s="141" t="s">
        <v>1337</v>
      </c>
      <c r="I354" s="141"/>
      <c r="J354" s="141"/>
      <c r="K354" s="141"/>
      <c r="L354" s="141" t="s">
        <v>1333</v>
      </c>
      <c r="M354" s="141">
        <v>12000</v>
      </c>
      <c r="N354" s="141">
        <v>600</v>
      </c>
      <c r="O354" s="141"/>
      <c r="P354" s="141"/>
      <c r="Q354" s="141" t="s">
        <v>2879</v>
      </c>
      <c r="R354" s="141" t="s">
        <v>1195</v>
      </c>
      <c r="S354" s="141"/>
      <c r="T354" s="141"/>
      <c r="U354" s="141" t="s">
        <v>1328</v>
      </c>
      <c r="V354" s="146">
        <v>30</v>
      </c>
      <c r="W354" s="141" t="s">
        <v>200</v>
      </c>
      <c r="X354" s="141" t="s">
        <v>869</v>
      </c>
      <c r="Y354" s="141"/>
      <c r="AB354" s="142">
        <f>Table3072[[#This Row],[researchPower]]/2</f>
        <v>300</v>
      </c>
      <c r="AD354" s="142">
        <f>IF(Table3072[[#This Row],[researchPower]] &lt;100, Table3072[[#This Row],[researchPower]]*2,Table3072[[#This Row],[researchPower]])</f>
        <v>600</v>
      </c>
      <c r="AG354" s="95" t="s">
        <v>1336</v>
      </c>
      <c r="AH354" s="142">
        <f>Table3072[[#This Row],[researchPoints]]/Table3072[[#This Row],[researchPower]]</f>
        <v>20</v>
      </c>
    </row>
    <row r="355" spans="1:34" x14ac:dyDescent="0.35">
      <c r="A355" s="141">
        <v>354</v>
      </c>
      <c r="B355" s="39" t="s">
        <v>1338</v>
      </c>
      <c r="C355" s="141" t="s">
        <v>1219</v>
      </c>
      <c r="D355" s="141" t="s">
        <v>1338</v>
      </c>
      <c r="E355" s="141"/>
      <c r="F355" s="141"/>
      <c r="G355" s="141" t="s">
        <v>3961</v>
      </c>
      <c r="H355" s="141" t="s">
        <v>1339</v>
      </c>
      <c r="I355" s="141"/>
      <c r="J355" s="141"/>
      <c r="K355" s="141"/>
      <c r="L355" s="141" t="s">
        <v>1336</v>
      </c>
      <c r="M355" s="141">
        <v>14000</v>
      </c>
      <c r="N355" s="141">
        <v>700</v>
      </c>
      <c r="O355" s="141"/>
      <c r="P355" s="141"/>
      <c r="Q355" s="141" t="s">
        <v>2879</v>
      </c>
      <c r="R355" s="141" t="s">
        <v>1195</v>
      </c>
      <c r="S355" s="141"/>
      <c r="T355" s="141"/>
      <c r="U355" s="141" t="s">
        <v>1328</v>
      </c>
      <c r="V355" s="146">
        <v>30</v>
      </c>
      <c r="W355" s="141" t="s">
        <v>200</v>
      </c>
      <c r="X355" s="141" t="s">
        <v>869</v>
      </c>
      <c r="Y355" s="141"/>
      <c r="AB355" s="142">
        <f>Table3072[[#This Row],[researchPower]]/2</f>
        <v>350</v>
      </c>
      <c r="AD355" s="142">
        <f>IF(Table3072[[#This Row],[researchPower]] &lt;100, Table3072[[#This Row],[researchPower]]*2,Table3072[[#This Row],[researchPower]])</f>
        <v>700</v>
      </c>
      <c r="AG355" s="95" t="s">
        <v>1338</v>
      </c>
      <c r="AH355" s="142">
        <f>Table3072[[#This Row],[researchPoints]]/Table3072[[#This Row],[researchPower]]</f>
        <v>20</v>
      </c>
    </row>
    <row r="356" spans="1:34" x14ac:dyDescent="0.35">
      <c r="A356" s="141">
        <v>355</v>
      </c>
      <c r="B356" s="39" t="s">
        <v>1340</v>
      </c>
      <c r="C356" s="141" t="s">
        <v>861</v>
      </c>
      <c r="D356" s="141" t="s">
        <v>1340</v>
      </c>
      <c r="E356" s="141"/>
      <c r="F356" s="141">
        <v>1</v>
      </c>
      <c r="G356" s="141" t="s">
        <v>1341</v>
      </c>
      <c r="H356" s="252" t="s">
        <v>1342</v>
      </c>
      <c r="I356" s="141"/>
      <c r="J356" s="141"/>
      <c r="K356" s="141"/>
      <c r="L356" s="141" t="s">
        <v>2812</v>
      </c>
      <c r="M356" s="141">
        <v>4000</v>
      </c>
      <c r="N356" s="141">
        <v>200</v>
      </c>
      <c r="O356" s="141"/>
      <c r="P356" s="141" t="s">
        <v>5</v>
      </c>
      <c r="Q356" s="141"/>
      <c r="R356" s="141"/>
      <c r="S356" s="141"/>
      <c r="T356" s="141"/>
      <c r="U356" s="141"/>
      <c r="V356" s="146"/>
      <c r="W356" s="144"/>
      <c r="X356" s="141"/>
      <c r="Y356" s="141"/>
      <c r="AB356" s="142">
        <f>Table3072[[#This Row],[researchPower]]/2</f>
        <v>100</v>
      </c>
      <c r="AD356" s="142">
        <f>IF(Table3072[[#This Row],[researchPower]] &lt;100, Table3072[[#This Row],[researchPower]]*2,Table3072[[#This Row],[researchPower]])</f>
        <v>200</v>
      </c>
      <c r="AG356" s="95" t="s">
        <v>1340</v>
      </c>
      <c r="AH356" s="142">
        <f>Table3072[[#This Row],[researchPoints]]/Table3072[[#This Row],[researchPower]]</f>
        <v>20</v>
      </c>
    </row>
    <row r="357" spans="1:34" x14ac:dyDescent="0.35">
      <c r="A357" s="141">
        <v>356</v>
      </c>
      <c r="B357" s="39"/>
      <c r="C357" s="141"/>
      <c r="D357" s="141"/>
      <c r="E357" s="141"/>
      <c r="F357" s="141"/>
      <c r="G357" s="141"/>
      <c r="H357" s="141"/>
      <c r="I357" s="141"/>
      <c r="J357" s="141"/>
      <c r="K357" s="141"/>
      <c r="L357" s="141"/>
      <c r="M357" s="141"/>
      <c r="N357" s="141"/>
      <c r="O357" s="144"/>
      <c r="P357" s="252" t="s">
        <v>6242</v>
      </c>
      <c r="Q357" s="141"/>
      <c r="R357" s="141"/>
      <c r="S357" s="141"/>
      <c r="T357" s="141"/>
      <c r="U357" s="141"/>
      <c r="V357" s="146"/>
      <c r="W357" s="144" t="s">
        <v>5</v>
      </c>
      <c r="X357" s="141"/>
      <c r="Y357" s="144"/>
      <c r="AB357" s="142">
        <f>Table3072[[#This Row],[researchPower]]/2</f>
        <v>0</v>
      </c>
      <c r="AD357" s="142">
        <f>IF(Table3072[[#This Row],[researchPower]] &lt;100, Table3072[[#This Row],[researchPower]]*2,Table3072[[#This Row],[researchPower]])</f>
        <v>0</v>
      </c>
      <c r="AG357" s="95"/>
      <c r="AH357" s="142" t="e">
        <f>Table3072[[#This Row],[researchPoints]]/Table3072[[#This Row],[researchPower]]</f>
        <v>#DIV/0!</v>
      </c>
    </row>
    <row r="358" spans="1:34" x14ac:dyDescent="0.35">
      <c r="A358" s="141">
        <v>357</v>
      </c>
      <c r="B358" s="39" t="s">
        <v>1343</v>
      </c>
      <c r="C358" s="385" t="s">
        <v>851</v>
      </c>
      <c r="D358" s="141" t="s">
        <v>1343</v>
      </c>
      <c r="E358" s="145" t="s">
        <v>1344</v>
      </c>
      <c r="F358" s="141"/>
      <c r="G358" s="141" t="s">
        <v>1345</v>
      </c>
      <c r="H358" s="141" t="s">
        <v>1346</v>
      </c>
      <c r="I358" s="141"/>
      <c r="J358" s="141"/>
      <c r="K358" s="141" t="s">
        <v>1347</v>
      </c>
      <c r="L358" s="141" t="s">
        <v>1305</v>
      </c>
      <c r="M358" s="141">
        <v>14400</v>
      </c>
      <c r="N358" s="141">
        <v>720</v>
      </c>
      <c r="O358" s="141"/>
      <c r="P358" s="141" t="s">
        <v>101</v>
      </c>
      <c r="Q358" s="141"/>
      <c r="R358" s="141"/>
      <c r="S358" s="141"/>
      <c r="T358" s="141"/>
      <c r="U358" s="141"/>
      <c r="V358" s="146"/>
      <c r="W358" s="141"/>
      <c r="X358" s="141" t="s">
        <v>1348</v>
      </c>
      <c r="Y358" s="141"/>
      <c r="AB358" s="142">
        <f>Table3072[[#This Row],[researchPower]]/2</f>
        <v>360</v>
      </c>
      <c r="AD358" s="142">
        <f>IF(Table3072[[#This Row],[researchPower]] &lt;100, Table3072[[#This Row],[researchPower]]*2,Table3072[[#This Row],[researchPower]])</f>
        <v>720</v>
      </c>
      <c r="AG358" s="95" t="s">
        <v>1343</v>
      </c>
      <c r="AH358" s="142">
        <f>Table3072[[#This Row],[researchPoints]]/Table3072[[#This Row],[researchPower]]</f>
        <v>20</v>
      </c>
    </row>
    <row r="359" spans="1:34" x14ac:dyDescent="0.35">
      <c r="A359" s="141">
        <v>358</v>
      </c>
      <c r="B359" s="39" t="s">
        <v>1349</v>
      </c>
      <c r="C359" s="141" t="s">
        <v>1310</v>
      </c>
      <c r="D359" s="141" t="s">
        <v>1349</v>
      </c>
      <c r="E359" s="141"/>
      <c r="F359" s="141"/>
      <c r="G359" s="141" t="s">
        <v>1350</v>
      </c>
      <c r="H359" s="141" t="s">
        <v>1351</v>
      </c>
      <c r="I359" s="141"/>
      <c r="J359" s="141"/>
      <c r="K359" s="141"/>
      <c r="L359" s="252" t="s">
        <v>7178</v>
      </c>
      <c r="M359" s="141">
        <v>3600</v>
      </c>
      <c r="N359" s="141">
        <v>180</v>
      </c>
      <c r="O359" s="141" t="s">
        <v>269</v>
      </c>
      <c r="P359" s="141"/>
      <c r="Q359" s="141"/>
      <c r="R359" s="141"/>
      <c r="S359" s="141"/>
      <c r="T359" s="141"/>
      <c r="U359" s="141"/>
      <c r="V359" s="146"/>
      <c r="W359" s="141" t="s">
        <v>269</v>
      </c>
      <c r="X359" s="141"/>
      <c r="Y359" s="141"/>
      <c r="AB359" s="142">
        <f>Table3072[[#This Row],[researchPower]]/2</f>
        <v>90</v>
      </c>
      <c r="AD359" s="142">
        <f>IF(Table3072[[#This Row],[researchPower]] &lt;100, Table3072[[#This Row],[researchPower]]*2,Table3072[[#This Row],[researchPower]])</f>
        <v>180</v>
      </c>
      <c r="AG359" s="95" t="s">
        <v>1349</v>
      </c>
      <c r="AH359" s="142">
        <f>Table3072[[#This Row],[researchPoints]]/Table3072[[#This Row],[researchPower]]</f>
        <v>20</v>
      </c>
    </row>
    <row r="360" spans="1:34" x14ac:dyDescent="0.35">
      <c r="A360" s="141">
        <v>359</v>
      </c>
      <c r="B360" s="39" t="s">
        <v>1354</v>
      </c>
      <c r="C360" s="141" t="s">
        <v>1310</v>
      </c>
      <c r="D360" s="141" t="s">
        <v>1354</v>
      </c>
      <c r="E360" s="141"/>
      <c r="F360" s="141"/>
      <c r="G360" s="141" t="s">
        <v>1355</v>
      </c>
      <c r="H360" s="141" t="s">
        <v>1356</v>
      </c>
      <c r="I360" s="141"/>
      <c r="J360" s="141"/>
      <c r="K360" s="141"/>
      <c r="L360" s="141" t="s">
        <v>3322</v>
      </c>
      <c r="M360" s="141">
        <v>4800</v>
      </c>
      <c r="N360" s="141">
        <v>240</v>
      </c>
      <c r="O360" s="141"/>
      <c r="P360" s="141" t="s">
        <v>1357</v>
      </c>
      <c r="Q360" s="141"/>
      <c r="R360" s="141"/>
      <c r="S360" s="141"/>
      <c r="T360" s="141"/>
      <c r="U360" s="141"/>
      <c r="V360" s="146"/>
      <c r="W360" s="141" t="s">
        <v>1357</v>
      </c>
      <c r="X360" s="141"/>
      <c r="Y360" s="141"/>
      <c r="AB360" s="142">
        <f>Table3072[[#This Row],[researchPower]]/2</f>
        <v>120</v>
      </c>
      <c r="AD360" s="142">
        <f>IF(Table3072[[#This Row],[researchPower]] &lt;100, Table3072[[#This Row],[researchPower]]*2,Table3072[[#This Row],[researchPower]])</f>
        <v>240</v>
      </c>
      <c r="AG360" s="95" t="s">
        <v>1354</v>
      </c>
      <c r="AH360" s="142">
        <f>Table3072[[#This Row],[researchPoints]]/Table3072[[#This Row],[researchPower]]</f>
        <v>20</v>
      </c>
    </row>
    <row r="361" spans="1:34" x14ac:dyDescent="0.35">
      <c r="A361" s="141">
        <v>360</v>
      </c>
      <c r="B361" s="39" t="s">
        <v>1358</v>
      </c>
      <c r="C361" s="385" t="s">
        <v>1310</v>
      </c>
      <c r="D361" s="141" t="s">
        <v>1358</v>
      </c>
      <c r="E361" s="141" t="s">
        <v>1992</v>
      </c>
      <c r="F361" s="141">
        <v>1</v>
      </c>
      <c r="G361" s="141" t="s">
        <v>4106</v>
      </c>
      <c r="H361" s="252" t="s">
        <v>825</v>
      </c>
      <c r="I361" s="141"/>
      <c r="J361" s="141"/>
      <c r="K361" s="141"/>
      <c r="L361" s="252" t="s">
        <v>6470</v>
      </c>
      <c r="M361" s="141">
        <v>1200</v>
      </c>
      <c r="N361" s="141">
        <v>120</v>
      </c>
      <c r="O361" s="141"/>
      <c r="P361" s="141" t="s">
        <v>321</v>
      </c>
      <c r="Q361" s="141"/>
      <c r="R361" s="141"/>
      <c r="S361" s="141"/>
      <c r="T361" s="141"/>
      <c r="U361" s="141"/>
      <c r="V361" s="146"/>
      <c r="W361" s="141"/>
      <c r="X361" s="141" t="s">
        <v>869</v>
      </c>
      <c r="Y361" s="141"/>
      <c r="AB361" s="142">
        <f>Table3072[[#This Row],[researchPower]]/2</f>
        <v>60</v>
      </c>
      <c r="AD361" s="142">
        <f>IF(Table3072[[#This Row],[researchPower]] &lt;100, Table3072[[#This Row],[researchPower]]*2,Table3072[[#This Row],[researchPower]])</f>
        <v>120</v>
      </c>
      <c r="AG361" s="95" t="s">
        <v>1358</v>
      </c>
      <c r="AH361" s="142">
        <f>Table3072[[#This Row],[researchPoints]]/Table3072[[#This Row],[researchPower]]</f>
        <v>10</v>
      </c>
    </row>
    <row r="362" spans="1:34" x14ac:dyDescent="0.35">
      <c r="A362" s="141">
        <v>361</v>
      </c>
      <c r="B362" s="39" t="s">
        <v>1361</v>
      </c>
      <c r="C362" s="141" t="s">
        <v>1310</v>
      </c>
      <c r="D362" s="141" t="s">
        <v>1361</v>
      </c>
      <c r="E362" s="141" t="s">
        <v>1992</v>
      </c>
      <c r="F362" s="141"/>
      <c r="G362" s="141" t="s">
        <v>4105</v>
      </c>
      <c r="H362" s="252" t="s">
        <v>6398</v>
      </c>
      <c r="I362" s="141"/>
      <c r="J362" s="141"/>
      <c r="K362" s="141"/>
      <c r="L362" s="252" t="s">
        <v>6392</v>
      </c>
      <c r="M362" s="141">
        <v>9500</v>
      </c>
      <c r="N362" s="141">
        <v>475</v>
      </c>
      <c r="O362" s="141"/>
      <c r="P362" s="141"/>
      <c r="Q362" s="141" t="s">
        <v>2879</v>
      </c>
      <c r="R362" s="141" t="s">
        <v>1363</v>
      </c>
      <c r="S362" s="141" t="s">
        <v>1364</v>
      </c>
      <c r="T362" s="252" t="s">
        <v>48</v>
      </c>
      <c r="U362" s="141" t="s">
        <v>1366</v>
      </c>
      <c r="V362" s="146">
        <v>15</v>
      </c>
      <c r="W362" s="141"/>
      <c r="X362" s="141" t="s">
        <v>869</v>
      </c>
      <c r="Y362" s="141"/>
      <c r="AB362" s="142">
        <f>Table3072[[#This Row],[researchPower]]/2</f>
        <v>237.5</v>
      </c>
      <c r="AD362" s="142">
        <f>IF(Table3072[[#This Row],[researchPower]] &lt;100, Table3072[[#This Row],[researchPower]]*2,Table3072[[#This Row],[researchPower]])</f>
        <v>475</v>
      </c>
      <c r="AG362" s="95" t="s">
        <v>1361</v>
      </c>
      <c r="AH362" s="142">
        <f>Table3072[[#This Row],[researchPoints]]/Table3072[[#This Row],[researchPower]]</f>
        <v>20</v>
      </c>
    </row>
    <row r="363" spans="1:34" x14ac:dyDescent="0.35">
      <c r="A363" s="141">
        <v>362</v>
      </c>
      <c r="B363" s="39" t="s">
        <v>990</v>
      </c>
      <c r="C363" s="384" t="s">
        <v>1310</v>
      </c>
      <c r="D363" s="141" t="s">
        <v>990</v>
      </c>
      <c r="E363" s="141" t="s">
        <v>1368</v>
      </c>
      <c r="F363" s="141">
        <v>1</v>
      </c>
      <c r="G363" s="141" t="s">
        <v>1369</v>
      </c>
      <c r="H363" s="141" t="s">
        <v>1370</v>
      </c>
      <c r="I363" s="141"/>
      <c r="J363" s="141"/>
      <c r="K363" s="141"/>
      <c r="L363" s="141"/>
      <c r="M363" s="141">
        <v>935</v>
      </c>
      <c r="N363" s="141">
        <v>93.5</v>
      </c>
      <c r="O363" s="141"/>
      <c r="P363" s="240"/>
      <c r="Q363" s="141" t="s">
        <v>2879</v>
      </c>
      <c r="R363" s="141" t="s">
        <v>1371</v>
      </c>
      <c r="S363" s="141"/>
      <c r="T363" s="141"/>
      <c r="U363" s="141" t="s">
        <v>1372</v>
      </c>
      <c r="V363" s="146">
        <v>75</v>
      </c>
      <c r="W363" s="141"/>
      <c r="X363" s="141" t="s">
        <v>869</v>
      </c>
      <c r="Y363" s="141"/>
      <c r="AB363" s="142">
        <f>Table3072[[#This Row],[researchPower]]/2</f>
        <v>46.75</v>
      </c>
      <c r="AD363" s="142">
        <f>IF(Table3072[[#This Row],[researchPower]] &lt;100, Table3072[[#This Row],[researchPower]]*2,Table3072[[#This Row],[researchPower]])</f>
        <v>187</v>
      </c>
      <c r="AG363" s="95" t="s">
        <v>990</v>
      </c>
      <c r="AH363" s="142">
        <f>Table3072[[#This Row],[researchPoints]]/Table3072[[#This Row],[researchPower]]</f>
        <v>10</v>
      </c>
    </row>
    <row r="364" spans="1:34" x14ac:dyDescent="0.35">
      <c r="A364" s="141">
        <v>363</v>
      </c>
      <c r="B364" s="39" t="s">
        <v>1203</v>
      </c>
      <c r="C364" s="384" t="s">
        <v>1310</v>
      </c>
      <c r="D364" s="141" t="s">
        <v>1203</v>
      </c>
      <c r="E364" s="141" t="s">
        <v>1368</v>
      </c>
      <c r="F364" s="141"/>
      <c r="G364" s="141" t="s">
        <v>1373</v>
      </c>
      <c r="H364" s="141" t="s">
        <v>3910</v>
      </c>
      <c r="I364" s="141"/>
      <c r="J364" s="141"/>
      <c r="K364" s="141"/>
      <c r="L364" s="141" t="s">
        <v>3912</v>
      </c>
      <c r="M364" s="141">
        <v>4000</v>
      </c>
      <c r="N364" s="141">
        <v>200</v>
      </c>
      <c r="O364" s="141"/>
      <c r="P364" s="141" t="s">
        <v>5072</v>
      </c>
      <c r="Q364" s="141" t="s">
        <v>2879</v>
      </c>
      <c r="R364" s="141" t="s">
        <v>1371</v>
      </c>
      <c r="S364" s="141"/>
      <c r="T364" s="141"/>
      <c r="U364" s="141" t="s">
        <v>1372</v>
      </c>
      <c r="V364" s="146">
        <v>125</v>
      </c>
      <c r="W364" s="145"/>
      <c r="X364" s="141" t="s">
        <v>869</v>
      </c>
      <c r="Y364" s="141"/>
      <c r="AB364" s="142">
        <f>Table3072[[#This Row],[researchPower]]/2</f>
        <v>100</v>
      </c>
      <c r="AD364" s="142">
        <f>IF(Table3072[[#This Row],[researchPower]] &lt;100, Table3072[[#This Row],[researchPower]]*2,Table3072[[#This Row],[researchPower]])</f>
        <v>200</v>
      </c>
      <c r="AG364" s="95" t="s">
        <v>1203</v>
      </c>
      <c r="AH364" s="142">
        <f>Table3072[[#This Row],[researchPoints]]/Table3072[[#This Row],[researchPower]]</f>
        <v>20</v>
      </c>
    </row>
    <row r="365" spans="1:34" x14ac:dyDescent="0.35">
      <c r="A365" s="141">
        <v>364</v>
      </c>
      <c r="B365" s="39" t="s">
        <v>1209</v>
      </c>
      <c r="C365" s="384" t="s">
        <v>1310</v>
      </c>
      <c r="D365" s="141" t="s">
        <v>1209</v>
      </c>
      <c r="E365" s="141" t="s">
        <v>1368</v>
      </c>
      <c r="F365" s="141">
        <v>1</v>
      </c>
      <c r="G365" s="141" t="s">
        <v>1375</v>
      </c>
      <c r="H365" s="141" t="s">
        <v>1374</v>
      </c>
      <c r="I365" s="141"/>
      <c r="J365" s="141"/>
      <c r="K365" s="141"/>
      <c r="L365" s="141" t="s">
        <v>3911</v>
      </c>
      <c r="M365" s="141">
        <v>4800</v>
      </c>
      <c r="N365" s="141">
        <v>240</v>
      </c>
      <c r="O365" s="141"/>
      <c r="P365" s="141"/>
      <c r="Q365" s="141" t="s">
        <v>2879</v>
      </c>
      <c r="R365" s="141" t="s">
        <v>1371</v>
      </c>
      <c r="S365" s="141"/>
      <c r="T365" s="141"/>
      <c r="U365" s="141" t="s">
        <v>1372</v>
      </c>
      <c r="V365" s="146">
        <v>50</v>
      </c>
      <c r="W365" s="141"/>
      <c r="X365" s="141" t="s">
        <v>869</v>
      </c>
      <c r="Y365" s="141"/>
      <c r="AB365" s="142">
        <f>Table3072[[#This Row],[researchPower]]/2</f>
        <v>120</v>
      </c>
      <c r="AD365" s="142">
        <f>IF(Table3072[[#This Row],[researchPower]] &lt;100, Table3072[[#This Row],[researchPower]]*2,Table3072[[#This Row],[researchPower]])</f>
        <v>240</v>
      </c>
      <c r="AG365" s="95" t="s">
        <v>1209</v>
      </c>
      <c r="AH365" s="142">
        <f>Table3072[[#This Row],[researchPoints]]/Table3072[[#This Row],[researchPower]]</f>
        <v>20</v>
      </c>
    </row>
    <row r="366" spans="1:34" x14ac:dyDescent="0.35">
      <c r="A366" s="141">
        <v>365</v>
      </c>
      <c r="B366" s="39" t="s">
        <v>3518</v>
      </c>
      <c r="C366" s="141" t="s">
        <v>1310</v>
      </c>
      <c r="D366" s="141" t="s">
        <v>3518</v>
      </c>
      <c r="E366" s="141" t="s">
        <v>1368</v>
      </c>
      <c r="F366" s="141"/>
      <c r="G366" s="141" t="s">
        <v>4085</v>
      </c>
      <c r="H366" s="141" t="s">
        <v>1376</v>
      </c>
      <c r="I366" s="141"/>
      <c r="J366" s="141"/>
      <c r="K366" s="141"/>
      <c r="L366" s="141" t="s">
        <v>3909</v>
      </c>
      <c r="M366" s="141">
        <v>16000</v>
      </c>
      <c r="N366" s="141">
        <v>800</v>
      </c>
      <c r="O366" s="141"/>
      <c r="P366" s="141"/>
      <c r="Q366" s="141" t="s">
        <v>2879</v>
      </c>
      <c r="R366" s="141" t="s">
        <v>1371</v>
      </c>
      <c r="S366" s="141"/>
      <c r="T366" s="141"/>
      <c r="U366" s="141" t="s">
        <v>1372</v>
      </c>
      <c r="V366" s="146">
        <v>100</v>
      </c>
      <c r="W366" s="141"/>
      <c r="X366" s="141" t="s">
        <v>869</v>
      </c>
      <c r="Y366" s="141"/>
      <c r="AB366" s="142">
        <f>Table3072[[#This Row],[researchPower]]/2</f>
        <v>400</v>
      </c>
      <c r="AD366" s="142">
        <f>IF(Table3072[[#This Row],[researchPower]] &lt;100, Table3072[[#This Row],[researchPower]]*2,Table3072[[#This Row],[researchPower]])</f>
        <v>800</v>
      </c>
      <c r="AG366" s="95" t="s">
        <v>3518</v>
      </c>
      <c r="AH366" s="142">
        <f>Table3072[[#This Row],[researchPoints]]/Table3072[[#This Row],[researchPower]]</f>
        <v>20</v>
      </c>
    </row>
    <row r="367" spans="1:34" x14ac:dyDescent="0.35">
      <c r="A367" s="141">
        <v>366</v>
      </c>
      <c r="B367" s="39" t="s">
        <v>1287</v>
      </c>
      <c r="C367" s="141" t="s">
        <v>1310</v>
      </c>
      <c r="D367" s="141" t="s">
        <v>1287</v>
      </c>
      <c r="E367" s="145"/>
      <c r="F367" s="141"/>
      <c r="G367" s="141" t="s">
        <v>1377</v>
      </c>
      <c r="H367" s="141" t="s">
        <v>1378</v>
      </c>
      <c r="I367" s="141"/>
      <c r="J367" s="141"/>
      <c r="K367" s="141"/>
      <c r="L367" s="141" t="s">
        <v>990</v>
      </c>
      <c r="M367" s="141">
        <v>800</v>
      </c>
      <c r="N367" s="141">
        <v>80</v>
      </c>
      <c r="O367" s="141"/>
      <c r="P367" s="240" t="s">
        <v>99</v>
      </c>
      <c r="Q367" s="141"/>
      <c r="R367" s="141"/>
      <c r="S367" s="141"/>
      <c r="T367" s="141"/>
      <c r="U367" s="141"/>
      <c r="V367" s="146"/>
      <c r="W367" s="141"/>
      <c r="X367" s="141"/>
      <c r="Y367" s="141"/>
      <c r="AB367" s="142">
        <f>Table3072[[#This Row],[researchPower]]/2</f>
        <v>40</v>
      </c>
      <c r="AD367" s="142">
        <f>IF(Table3072[[#This Row],[researchPower]] &lt;100, Table3072[[#This Row],[researchPower]]*2,Table3072[[#This Row],[researchPower]])</f>
        <v>160</v>
      </c>
      <c r="AG367" s="95" t="s">
        <v>1287</v>
      </c>
      <c r="AH367" s="142">
        <f>Table3072[[#This Row],[researchPoints]]/Table3072[[#This Row],[researchPower]]</f>
        <v>10</v>
      </c>
    </row>
    <row r="368" spans="1:34" x14ac:dyDescent="0.35">
      <c r="A368" s="141">
        <v>367</v>
      </c>
      <c r="B368" s="39"/>
      <c r="C368" s="141"/>
      <c r="D368" s="141"/>
      <c r="E368" s="141"/>
      <c r="F368" s="141"/>
      <c r="G368" s="141"/>
      <c r="H368" s="141"/>
      <c r="I368" s="141"/>
      <c r="J368" s="141"/>
      <c r="K368" s="141"/>
      <c r="L368" s="141"/>
      <c r="M368" s="141"/>
      <c r="N368" s="141"/>
      <c r="O368" s="141"/>
      <c r="P368" s="141" t="s">
        <v>93</v>
      </c>
      <c r="Q368" s="141"/>
      <c r="R368" s="141"/>
      <c r="S368" s="141"/>
      <c r="T368" s="141"/>
      <c r="U368" s="141"/>
      <c r="V368" s="146"/>
      <c r="W368" s="141" t="s">
        <v>93</v>
      </c>
      <c r="X368" s="141"/>
      <c r="Y368" s="141"/>
      <c r="AB368" s="142">
        <f>Table3072[[#This Row],[researchPower]]/2</f>
        <v>0</v>
      </c>
      <c r="AD368" s="142">
        <f>IF(Table3072[[#This Row],[researchPower]] &lt;100, Table3072[[#This Row],[researchPower]]*2,Table3072[[#This Row],[researchPower]])</f>
        <v>0</v>
      </c>
      <c r="AG368" s="95"/>
      <c r="AH368" s="142" t="e">
        <f>Table3072[[#This Row],[researchPoints]]/Table3072[[#This Row],[researchPower]]</f>
        <v>#DIV/0!</v>
      </c>
    </row>
    <row r="369" spans="1:34" x14ac:dyDescent="0.35">
      <c r="A369" s="141">
        <v>368</v>
      </c>
      <c r="B369" s="39" t="s">
        <v>1379</v>
      </c>
      <c r="C369" s="141" t="s">
        <v>1310</v>
      </c>
      <c r="D369" s="141" t="s">
        <v>1379</v>
      </c>
      <c r="E369" s="141"/>
      <c r="F369" s="141"/>
      <c r="G369" s="141" t="s">
        <v>1380</v>
      </c>
      <c r="H369" s="141" t="s">
        <v>847</v>
      </c>
      <c r="I369" s="141"/>
      <c r="J369" s="141"/>
      <c r="K369" s="141"/>
      <c r="L369" s="141" t="s">
        <v>1309</v>
      </c>
      <c r="M369" s="141">
        <v>6000</v>
      </c>
      <c r="N369" s="141">
        <v>300</v>
      </c>
      <c r="O369" s="141"/>
      <c r="P369" s="141" t="s">
        <v>97</v>
      </c>
      <c r="Q369" s="141"/>
      <c r="R369" s="141"/>
      <c r="S369" s="141"/>
      <c r="T369" s="141"/>
      <c r="U369" s="141"/>
      <c r="V369" s="146"/>
      <c r="W369" s="141" t="s">
        <v>97</v>
      </c>
      <c r="X369" s="141"/>
      <c r="Y369" s="141"/>
      <c r="AB369" s="142">
        <f>Table3072[[#This Row],[researchPower]]/2</f>
        <v>150</v>
      </c>
      <c r="AD369" s="142">
        <f>IF(Table3072[[#This Row],[researchPower]] &lt;100, Table3072[[#This Row],[researchPower]]*2,Table3072[[#This Row],[researchPower]])</f>
        <v>300</v>
      </c>
      <c r="AG369" s="95" t="s">
        <v>1379</v>
      </c>
      <c r="AH369" s="142">
        <f>Table3072[[#This Row],[researchPoints]]/Table3072[[#This Row],[researchPower]]</f>
        <v>20</v>
      </c>
    </row>
    <row r="370" spans="1:34" x14ac:dyDescent="0.35">
      <c r="A370" s="141">
        <v>369</v>
      </c>
      <c r="B370" s="39" t="s">
        <v>1381</v>
      </c>
      <c r="C370" s="141" t="s">
        <v>1310</v>
      </c>
      <c r="D370" s="141" t="s">
        <v>1381</v>
      </c>
      <c r="E370" s="141"/>
      <c r="F370" s="141"/>
      <c r="G370" s="141" t="s">
        <v>1382</v>
      </c>
      <c r="H370" s="141" t="s">
        <v>1383</v>
      </c>
      <c r="I370" s="141"/>
      <c r="J370" s="141"/>
      <c r="K370" s="141"/>
      <c r="L370" s="141" t="s">
        <v>1352</v>
      </c>
      <c r="M370" s="141">
        <v>2000</v>
      </c>
      <c r="N370" s="141">
        <v>100</v>
      </c>
      <c r="O370" s="141" t="s">
        <v>318</v>
      </c>
      <c r="P370" s="141" t="s">
        <v>319</v>
      </c>
      <c r="Q370" s="141"/>
      <c r="R370" s="141"/>
      <c r="S370" s="141"/>
      <c r="T370" s="141"/>
      <c r="U370" s="141"/>
      <c r="V370" s="146"/>
      <c r="W370" s="141" t="s">
        <v>319</v>
      </c>
      <c r="X370" s="141"/>
      <c r="Y370" s="141"/>
      <c r="AB370" s="142">
        <f>Table3072[[#This Row],[researchPower]]/2</f>
        <v>50</v>
      </c>
      <c r="AD370" s="142">
        <f>IF(Table3072[[#This Row],[researchPower]] &lt;100, Table3072[[#This Row],[researchPower]]*2,Table3072[[#This Row],[researchPower]])</f>
        <v>100</v>
      </c>
      <c r="AG370" s="95" t="s">
        <v>1381</v>
      </c>
      <c r="AH370" s="142">
        <f>Table3072[[#This Row],[researchPoints]]/Table3072[[#This Row],[researchPower]]</f>
        <v>20</v>
      </c>
    </row>
    <row r="371" spans="1:34" x14ac:dyDescent="0.35">
      <c r="A371" s="141">
        <v>370</v>
      </c>
      <c r="B371" s="39" t="s">
        <v>8247</v>
      </c>
      <c r="C371" s="385" t="s">
        <v>851</v>
      </c>
      <c r="D371" s="56" t="s">
        <v>8247</v>
      </c>
      <c r="E371" s="56" t="s">
        <v>1344</v>
      </c>
      <c r="F371" s="56">
        <v>1</v>
      </c>
      <c r="G371" s="56" t="s">
        <v>10540</v>
      </c>
      <c r="H371" s="141" t="s">
        <v>1386</v>
      </c>
      <c r="I371" s="141"/>
      <c r="J371" s="141"/>
      <c r="K371" s="141"/>
      <c r="L371" s="141" t="s">
        <v>1307</v>
      </c>
      <c r="M371" s="141">
        <v>14400</v>
      </c>
      <c r="N371" s="141">
        <v>720</v>
      </c>
      <c r="O371" s="141"/>
      <c r="P371" s="141"/>
      <c r="Q371" s="141" t="s">
        <v>2879</v>
      </c>
      <c r="R371" s="141" t="s">
        <v>1195</v>
      </c>
      <c r="S371" s="141" t="s">
        <v>111</v>
      </c>
      <c r="T371" s="141" t="s">
        <v>1245</v>
      </c>
      <c r="U371" s="141" t="s">
        <v>113</v>
      </c>
      <c r="V371" s="146">
        <v>500</v>
      </c>
      <c r="W371" s="141"/>
      <c r="X371" s="141"/>
      <c r="Y371" s="141"/>
      <c r="AB371" s="142">
        <f>Table3072[[#This Row],[researchPower]]/2</f>
        <v>360</v>
      </c>
      <c r="AD371" s="142">
        <f>IF(Table3072[[#This Row],[researchPower]] &lt;100, Table3072[[#This Row],[researchPower]]*2,Table3072[[#This Row],[researchPower]])</f>
        <v>720</v>
      </c>
      <c r="AG371" s="95" t="s">
        <v>8247</v>
      </c>
      <c r="AH371" s="142">
        <f>Table3072[[#This Row],[researchPoints]]/Table3072[[#This Row],[researchPower]]</f>
        <v>20</v>
      </c>
    </row>
    <row r="372" spans="1:34" x14ac:dyDescent="0.35">
      <c r="A372" s="141">
        <v>371</v>
      </c>
      <c r="B372" s="39"/>
      <c r="C372" s="141"/>
      <c r="D372" s="141"/>
      <c r="E372" s="141"/>
      <c r="F372" s="141"/>
      <c r="G372" s="141"/>
      <c r="H372" s="141"/>
      <c r="I372" s="141"/>
      <c r="J372" s="141"/>
      <c r="K372" s="141"/>
      <c r="L372" s="141"/>
      <c r="M372" s="141"/>
      <c r="N372" s="141"/>
      <c r="O372" s="141"/>
      <c r="P372" s="141"/>
      <c r="Q372" s="141" t="s">
        <v>2879</v>
      </c>
      <c r="R372" s="141" t="s">
        <v>866</v>
      </c>
      <c r="S372" s="141" t="s">
        <v>867</v>
      </c>
      <c r="T372" s="141" t="s">
        <v>708</v>
      </c>
      <c r="U372" s="141" t="s">
        <v>113</v>
      </c>
      <c r="V372" s="146">
        <v>500</v>
      </c>
      <c r="W372" s="141"/>
      <c r="X372" s="141" t="s">
        <v>869</v>
      </c>
      <c r="Y372" s="141"/>
      <c r="AB372" s="142">
        <f>Table3072[[#This Row],[researchPower]]/2</f>
        <v>0</v>
      </c>
      <c r="AD372" s="142">
        <f>IF(Table3072[[#This Row],[researchPower]] &lt;100, Table3072[[#This Row],[researchPower]]*2,Table3072[[#This Row],[researchPower]])</f>
        <v>0</v>
      </c>
      <c r="AG372" s="95"/>
      <c r="AH372" s="142" t="e">
        <f>Table3072[[#This Row],[researchPoints]]/Table3072[[#This Row],[researchPower]]</f>
        <v>#DIV/0!</v>
      </c>
    </row>
    <row r="373" spans="1:34" x14ac:dyDescent="0.35">
      <c r="A373" s="141">
        <v>372</v>
      </c>
      <c r="B373" s="400" t="s">
        <v>8249</v>
      </c>
      <c r="C373" s="56" t="s">
        <v>1310</v>
      </c>
      <c r="D373" s="56" t="s">
        <v>8249</v>
      </c>
      <c r="E373" s="56" t="s">
        <v>1344</v>
      </c>
      <c r="F373" s="56">
        <v>1</v>
      </c>
      <c r="G373" s="56" t="s">
        <v>10542</v>
      </c>
      <c r="H373" s="56" t="s">
        <v>10543</v>
      </c>
      <c r="I373" s="56"/>
      <c r="J373" s="56"/>
      <c r="K373" s="56"/>
      <c r="L373" s="56" t="s">
        <v>8247</v>
      </c>
      <c r="M373" s="56">
        <v>25000</v>
      </c>
      <c r="N373" s="141">
        <v>1250</v>
      </c>
      <c r="O373" s="56"/>
      <c r="P373" s="56"/>
      <c r="Q373" s="62" t="s">
        <v>2879</v>
      </c>
      <c r="R373" s="56" t="s">
        <v>1195</v>
      </c>
      <c r="S373" s="56" t="s">
        <v>111</v>
      </c>
      <c r="T373" s="56" t="s">
        <v>1245</v>
      </c>
      <c r="U373" s="62" t="s">
        <v>113</v>
      </c>
      <c r="V373" s="56">
        <v>60</v>
      </c>
      <c r="W373" s="56"/>
      <c r="X373" s="402"/>
      <c r="Y373" s="395"/>
      <c r="AB373" s="142">
        <f>Table3072[[#This Row],[researchPower]]/2</f>
        <v>625</v>
      </c>
      <c r="AD373" s="142">
        <f>IF(Table3072[[#This Row],[researchPower]] &lt;100, Table3072[[#This Row],[researchPower]]*2,Table3072[[#This Row],[researchPower]])</f>
        <v>1250</v>
      </c>
      <c r="AG373" s="400" t="s">
        <v>8249</v>
      </c>
      <c r="AH373" s="142">
        <f>Table3072[[#This Row],[researchPoints]]/Table3072[[#This Row],[researchPower]]</f>
        <v>20</v>
      </c>
    </row>
    <row r="374" spans="1:34" x14ac:dyDescent="0.35">
      <c r="A374" s="141">
        <v>373</v>
      </c>
      <c r="B374" s="57"/>
      <c r="C374" s="57"/>
      <c r="D374" s="57"/>
      <c r="E374" s="57"/>
      <c r="F374" s="57"/>
      <c r="G374" s="57"/>
      <c r="H374" s="57"/>
      <c r="I374" s="57"/>
      <c r="J374" s="57"/>
      <c r="K374" s="57"/>
      <c r="L374" s="57"/>
      <c r="M374" s="57"/>
      <c r="N374" s="141"/>
      <c r="O374" s="57"/>
      <c r="P374" s="57"/>
      <c r="Q374" s="61" t="s">
        <v>2879</v>
      </c>
      <c r="R374" s="57" t="s">
        <v>866</v>
      </c>
      <c r="S374" s="57" t="s">
        <v>867</v>
      </c>
      <c r="T374" s="57" t="s">
        <v>708</v>
      </c>
      <c r="U374" s="61" t="s">
        <v>113</v>
      </c>
      <c r="V374" s="57">
        <v>60</v>
      </c>
      <c r="W374" s="57"/>
      <c r="X374" s="402" t="s">
        <v>869</v>
      </c>
      <c r="Y374" s="396"/>
      <c r="AB374" s="142">
        <f>Table3072[[#This Row],[researchPower]]/2</f>
        <v>0</v>
      </c>
      <c r="AD374" s="142">
        <f>IF(Table3072[[#This Row],[researchPower]] &lt;100, Table3072[[#This Row],[researchPower]]*2,Table3072[[#This Row],[researchPower]])</f>
        <v>0</v>
      </c>
      <c r="AG374" s="57"/>
      <c r="AH374" s="142" t="e">
        <f>Table3072[[#This Row],[researchPoints]]/Table3072[[#This Row],[researchPower]]</f>
        <v>#DIV/0!</v>
      </c>
    </row>
    <row r="375" spans="1:34" x14ac:dyDescent="0.35">
      <c r="A375" s="141">
        <v>374</v>
      </c>
      <c r="B375" s="400" t="s">
        <v>8251</v>
      </c>
      <c r="C375" s="56" t="s">
        <v>1310</v>
      </c>
      <c r="D375" s="56" t="s">
        <v>8251</v>
      </c>
      <c r="E375" s="56" t="s">
        <v>1344</v>
      </c>
      <c r="F375" s="56">
        <v>1</v>
      </c>
      <c r="G375" s="56"/>
      <c r="H375" s="56" t="s">
        <v>10544</v>
      </c>
      <c r="I375" s="56"/>
      <c r="J375" s="56"/>
      <c r="K375" s="56"/>
      <c r="L375" s="56" t="s">
        <v>8249</v>
      </c>
      <c r="M375" s="56">
        <v>35000</v>
      </c>
      <c r="N375" s="141">
        <v>1750</v>
      </c>
      <c r="O375" s="56"/>
      <c r="P375" s="56"/>
      <c r="Q375" s="62" t="s">
        <v>2879</v>
      </c>
      <c r="R375" s="56" t="s">
        <v>1195</v>
      </c>
      <c r="S375" s="56" t="s">
        <v>111</v>
      </c>
      <c r="T375" s="56" t="s">
        <v>1245</v>
      </c>
      <c r="U375" s="62" t="s">
        <v>113</v>
      </c>
      <c r="V375" s="56">
        <v>60</v>
      </c>
      <c r="W375" s="56"/>
      <c r="X375" s="402"/>
      <c r="Y375" s="395"/>
      <c r="AB375" s="142">
        <f>Table3072[[#This Row],[researchPower]]/2</f>
        <v>875</v>
      </c>
      <c r="AD375" s="142">
        <f>IF(Table3072[[#This Row],[researchPower]] &lt;100, Table3072[[#This Row],[researchPower]]*2,Table3072[[#This Row],[researchPower]])</f>
        <v>1750</v>
      </c>
      <c r="AG375" s="400" t="s">
        <v>8251</v>
      </c>
      <c r="AH375" s="142">
        <f>Table3072[[#This Row],[researchPoints]]/Table3072[[#This Row],[researchPower]]</f>
        <v>20</v>
      </c>
    </row>
    <row r="376" spans="1:34" x14ac:dyDescent="0.35">
      <c r="A376" s="141">
        <v>375</v>
      </c>
      <c r="B376" s="57"/>
      <c r="C376" s="57"/>
      <c r="D376" s="57"/>
      <c r="E376" s="57"/>
      <c r="F376" s="57"/>
      <c r="G376" s="57"/>
      <c r="H376" s="57"/>
      <c r="I376" s="57"/>
      <c r="J376" s="57"/>
      <c r="K376" s="57"/>
      <c r="L376" s="57"/>
      <c r="M376" s="57"/>
      <c r="N376" s="141"/>
      <c r="O376" s="57"/>
      <c r="P376" s="57"/>
      <c r="Q376" s="61" t="s">
        <v>2879</v>
      </c>
      <c r="R376" s="57" t="s">
        <v>866</v>
      </c>
      <c r="S376" s="57" t="s">
        <v>867</v>
      </c>
      <c r="T376" s="57" t="s">
        <v>708</v>
      </c>
      <c r="U376" s="61" t="s">
        <v>113</v>
      </c>
      <c r="V376" s="57">
        <v>60</v>
      </c>
      <c r="W376" s="57"/>
      <c r="X376" s="402" t="s">
        <v>869</v>
      </c>
      <c r="Y376" s="396">
        <v>1</v>
      </c>
      <c r="AB376" s="142">
        <f>Table3072[[#This Row],[researchPower]]/2</f>
        <v>0</v>
      </c>
      <c r="AD376" s="142">
        <f>IF(Table3072[[#This Row],[researchPower]] &lt;100, Table3072[[#This Row],[researchPower]]*2,Table3072[[#This Row],[researchPower]])</f>
        <v>0</v>
      </c>
      <c r="AG376" s="57"/>
      <c r="AH376" s="142" t="e">
        <f>Table3072[[#This Row],[researchPoints]]/Table3072[[#This Row],[researchPower]]</f>
        <v>#DIV/0!</v>
      </c>
    </row>
    <row r="377" spans="1:34" x14ac:dyDescent="0.35">
      <c r="A377" s="141">
        <v>376</v>
      </c>
      <c r="B377" s="400" t="s">
        <v>8253</v>
      </c>
      <c r="C377" s="56" t="s">
        <v>1310</v>
      </c>
      <c r="D377" s="56" t="s">
        <v>8253</v>
      </c>
      <c r="E377" s="56" t="s">
        <v>1344</v>
      </c>
      <c r="F377" s="56">
        <v>1</v>
      </c>
      <c r="G377" s="56"/>
      <c r="H377" s="56" t="s">
        <v>10545</v>
      </c>
      <c r="I377" s="56"/>
      <c r="J377" s="56"/>
      <c r="K377" s="56"/>
      <c r="L377" s="56" t="s">
        <v>8251</v>
      </c>
      <c r="M377" s="56">
        <v>45000</v>
      </c>
      <c r="N377" s="141">
        <v>2250</v>
      </c>
      <c r="O377" s="56"/>
      <c r="P377" s="56"/>
      <c r="Q377" s="62" t="s">
        <v>2879</v>
      </c>
      <c r="R377" s="56" t="s">
        <v>1195</v>
      </c>
      <c r="S377" s="56" t="s">
        <v>111</v>
      </c>
      <c r="T377" s="56" t="s">
        <v>1245</v>
      </c>
      <c r="U377" s="62" t="s">
        <v>113</v>
      </c>
      <c r="V377" s="56">
        <v>60</v>
      </c>
      <c r="W377" s="56"/>
      <c r="X377" s="402"/>
      <c r="Y377" s="395"/>
      <c r="AB377" s="142">
        <f>Table3072[[#This Row],[researchPower]]/2</f>
        <v>1125</v>
      </c>
      <c r="AD377" s="142">
        <f>IF(Table3072[[#This Row],[researchPower]] &lt;100, Table3072[[#This Row],[researchPower]]*2,Table3072[[#This Row],[researchPower]])</f>
        <v>2250</v>
      </c>
      <c r="AG377" s="400" t="s">
        <v>8253</v>
      </c>
      <c r="AH377" s="142">
        <f>Table3072[[#This Row],[researchPoints]]/Table3072[[#This Row],[researchPower]]</f>
        <v>20</v>
      </c>
    </row>
    <row r="378" spans="1:34" x14ac:dyDescent="0.35">
      <c r="A378" s="141">
        <v>377</v>
      </c>
      <c r="B378" s="57"/>
      <c r="C378" s="57"/>
      <c r="D378" s="57"/>
      <c r="E378" s="57"/>
      <c r="F378" s="57"/>
      <c r="G378" s="57"/>
      <c r="H378" s="57"/>
      <c r="I378" s="57"/>
      <c r="J378" s="57"/>
      <c r="K378" s="57"/>
      <c r="L378" s="57"/>
      <c r="M378" s="57"/>
      <c r="N378" s="141"/>
      <c r="O378" s="57"/>
      <c r="P378" s="57"/>
      <c r="Q378" s="61" t="s">
        <v>2879</v>
      </c>
      <c r="R378" s="57" t="s">
        <v>866</v>
      </c>
      <c r="S378" s="57" t="s">
        <v>867</v>
      </c>
      <c r="T378" s="57" t="s">
        <v>708</v>
      </c>
      <c r="U378" s="61" t="s">
        <v>113</v>
      </c>
      <c r="V378" s="57">
        <v>60</v>
      </c>
      <c r="W378" s="57"/>
      <c r="X378" s="402" t="s">
        <v>869</v>
      </c>
      <c r="Y378" s="396">
        <v>1</v>
      </c>
      <c r="AB378" s="142">
        <f>Table3072[[#This Row],[researchPower]]/2</f>
        <v>0</v>
      </c>
      <c r="AD378" s="142">
        <f>IF(Table3072[[#This Row],[researchPower]] &lt;100, Table3072[[#This Row],[researchPower]]*2,Table3072[[#This Row],[researchPower]])</f>
        <v>0</v>
      </c>
      <c r="AG378" s="57"/>
      <c r="AH378" s="142" t="e">
        <f>Table3072[[#This Row],[researchPoints]]/Table3072[[#This Row],[researchPower]]</f>
        <v>#DIV/0!</v>
      </c>
    </row>
    <row r="379" spans="1:34" ht="13.5" customHeight="1" x14ac:dyDescent="0.35">
      <c r="A379" s="141">
        <v>378</v>
      </c>
      <c r="B379" s="39" t="s">
        <v>1222</v>
      </c>
      <c r="C379" s="141" t="s">
        <v>1310</v>
      </c>
      <c r="D379" s="141" t="s">
        <v>1222</v>
      </c>
      <c r="E379" s="141"/>
      <c r="F379" s="141"/>
      <c r="G379" s="141" t="s">
        <v>1388</v>
      </c>
      <c r="H379" s="290" t="s">
        <v>1389</v>
      </c>
      <c r="I379" s="141"/>
      <c r="J379" s="141"/>
      <c r="K379" s="141"/>
      <c r="L379" s="141" t="s">
        <v>1390</v>
      </c>
      <c r="M379" s="141">
        <v>400</v>
      </c>
      <c r="N379" s="141">
        <v>40</v>
      </c>
      <c r="O379" s="141" t="s">
        <v>274</v>
      </c>
      <c r="P379" s="141"/>
      <c r="Q379" s="141"/>
      <c r="R379" s="141"/>
      <c r="S379" s="141"/>
      <c r="T379" s="141"/>
      <c r="U379" s="141"/>
      <c r="V379" s="146"/>
      <c r="W379" s="144"/>
      <c r="X379" s="141"/>
      <c r="Y379" s="141"/>
      <c r="AB379" s="142">
        <f>Table3072[[#This Row],[researchPower]]/2</f>
        <v>20</v>
      </c>
      <c r="AD379" s="142">
        <f>IF(Table3072[[#This Row],[researchPower]] &lt;100, Table3072[[#This Row],[researchPower]]*2,Table3072[[#This Row],[researchPower]])</f>
        <v>80</v>
      </c>
      <c r="AG379" s="95" t="s">
        <v>1222</v>
      </c>
      <c r="AH379" s="142">
        <f>Table3072[[#This Row],[researchPoints]]/Table3072[[#This Row],[researchPower]]</f>
        <v>10</v>
      </c>
    </row>
    <row r="380" spans="1:34" x14ac:dyDescent="0.35">
      <c r="A380" s="141">
        <v>379</v>
      </c>
      <c r="B380" s="39"/>
      <c r="C380" s="141"/>
      <c r="D380" s="141"/>
      <c r="E380" s="141"/>
      <c r="F380" s="141"/>
      <c r="G380" s="141"/>
      <c r="H380" s="141"/>
      <c r="I380" s="141"/>
      <c r="J380" s="141"/>
      <c r="K380" s="141"/>
      <c r="L380" s="141"/>
      <c r="M380" s="141"/>
      <c r="N380" s="141"/>
      <c r="O380" s="144" t="s">
        <v>6439</v>
      </c>
      <c r="P380" s="141"/>
      <c r="Q380" s="141"/>
      <c r="R380" s="141"/>
      <c r="S380" s="141"/>
      <c r="T380" s="141"/>
      <c r="U380" s="141"/>
      <c r="V380" s="146"/>
      <c r="W380" s="141" t="s">
        <v>274</v>
      </c>
      <c r="X380" s="141"/>
      <c r="Y380" s="144"/>
      <c r="AB380" s="142">
        <f>Table3072[[#This Row],[researchPower]]/2</f>
        <v>0</v>
      </c>
      <c r="AD380" s="142">
        <f>IF(Table3072[[#This Row],[researchPower]] &lt;100, Table3072[[#This Row],[researchPower]]*2,Table3072[[#This Row],[researchPower]])</f>
        <v>0</v>
      </c>
      <c r="AG380" s="95"/>
      <c r="AH380" s="142" t="e">
        <f>Table3072[[#This Row],[researchPoints]]/Table3072[[#This Row],[researchPower]]</f>
        <v>#DIV/0!</v>
      </c>
    </row>
    <row r="381" spans="1:34" x14ac:dyDescent="0.35">
      <c r="A381" s="141">
        <v>380</v>
      </c>
      <c r="B381" s="39" t="s">
        <v>1391</v>
      </c>
      <c r="C381" s="385" t="s">
        <v>1310</v>
      </c>
      <c r="D381" s="141" t="s">
        <v>1391</v>
      </c>
      <c r="E381" s="145"/>
      <c r="F381" s="141"/>
      <c r="G381" s="141" t="s">
        <v>3949</v>
      </c>
      <c r="H381" s="290" t="s">
        <v>1393</v>
      </c>
      <c r="I381" s="141"/>
      <c r="J381" s="141" t="s">
        <v>274</v>
      </c>
      <c r="K381" s="141"/>
      <c r="L381" s="141"/>
      <c r="M381" s="141"/>
      <c r="N381" s="141"/>
      <c r="O381" s="144"/>
      <c r="P381" s="141"/>
      <c r="Q381" s="141"/>
      <c r="R381" s="141"/>
      <c r="S381" s="141"/>
      <c r="T381" s="141"/>
      <c r="U381" s="141"/>
      <c r="V381" s="146"/>
      <c r="W381" s="382"/>
      <c r="X381" s="141"/>
      <c r="Y381" s="141"/>
      <c r="AB381" s="142">
        <f>Table3072[[#This Row],[researchPower]]/2</f>
        <v>0</v>
      </c>
      <c r="AD381" s="142">
        <f>IF(Table3072[[#This Row],[researchPower]] &lt;100, Table3072[[#This Row],[researchPower]]*2,Table3072[[#This Row],[researchPower]])</f>
        <v>0</v>
      </c>
      <c r="AG381" s="95" t="s">
        <v>1391</v>
      </c>
      <c r="AH381" s="142" t="e">
        <f>Table3072[[#This Row],[researchPoints]]/Table3072[[#This Row],[researchPower]]</f>
        <v>#DIV/0!</v>
      </c>
    </row>
    <row r="382" spans="1:34" x14ac:dyDescent="0.35">
      <c r="A382" s="141">
        <v>381</v>
      </c>
      <c r="B382" s="39"/>
      <c r="C382" s="141"/>
      <c r="D382" s="141"/>
      <c r="E382" s="141"/>
      <c r="F382" s="141"/>
      <c r="G382" s="141"/>
      <c r="H382" s="141"/>
      <c r="I382" s="141"/>
      <c r="J382" s="144" t="s">
        <v>6439</v>
      </c>
      <c r="K382" s="141"/>
      <c r="L382" s="141" t="s">
        <v>2813</v>
      </c>
      <c r="M382" s="141">
        <v>1200</v>
      </c>
      <c r="N382" s="141">
        <v>120</v>
      </c>
      <c r="O382" s="141" t="s">
        <v>276</v>
      </c>
      <c r="P382" s="141"/>
      <c r="Q382" s="141"/>
      <c r="R382" s="141"/>
      <c r="S382" s="141"/>
      <c r="T382" s="141"/>
      <c r="U382" s="141"/>
      <c r="V382" s="146"/>
      <c r="W382" s="141" t="s">
        <v>276</v>
      </c>
      <c r="X382" s="141"/>
      <c r="Y382" s="144"/>
      <c r="AB382" s="142">
        <f>Table3072[[#This Row],[researchPower]]/2</f>
        <v>60</v>
      </c>
      <c r="AD382" s="142">
        <f>IF(Table3072[[#This Row],[researchPower]] &lt;100, Table3072[[#This Row],[researchPower]]*2,Table3072[[#This Row],[researchPower]])</f>
        <v>120</v>
      </c>
      <c r="AG382" s="95"/>
      <c r="AH382" s="142">
        <f>Table3072[[#This Row],[researchPoints]]/Table3072[[#This Row],[researchPower]]</f>
        <v>10</v>
      </c>
    </row>
    <row r="383" spans="1:34" x14ac:dyDescent="0.35">
      <c r="A383" s="141">
        <v>382</v>
      </c>
      <c r="B383" s="39" t="s">
        <v>6400</v>
      </c>
      <c r="C383" s="141" t="s">
        <v>1310</v>
      </c>
      <c r="D383" s="252" t="s">
        <v>6400</v>
      </c>
      <c r="E383" s="141"/>
      <c r="F383" s="141"/>
      <c r="G383" s="141" t="s">
        <v>1392</v>
      </c>
      <c r="H383" s="291" t="s">
        <v>6410</v>
      </c>
      <c r="I383" s="141"/>
      <c r="J383" s="141"/>
      <c r="K383" s="141"/>
      <c r="L383" s="252" t="s">
        <v>6460</v>
      </c>
      <c r="M383" s="141">
        <v>2800</v>
      </c>
      <c r="N383" s="141">
        <v>140</v>
      </c>
      <c r="O383" s="252" t="s">
        <v>6399</v>
      </c>
      <c r="P383" s="141"/>
      <c r="Q383" s="141"/>
      <c r="R383" s="141"/>
      <c r="S383" s="141"/>
      <c r="T383" s="141"/>
      <c r="U383" s="141"/>
      <c r="V383" s="146"/>
      <c r="W383" s="252" t="s">
        <v>6399</v>
      </c>
      <c r="X383" s="141"/>
      <c r="Y383" s="141"/>
      <c r="AB383" s="142">
        <f>Table3072[[#This Row],[researchPower]]/2</f>
        <v>70</v>
      </c>
      <c r="AD383" s="142">
        <f>IF(Table3072[[#This Row],[researchPower]] &lt;100, Table3072[[#This Row],[researchPower]]*2,Table3072[[#This Row],[researchPower]])</f>
        <v>140</v>
      </c>
      <c r="AG383" s="95" t="s">
        <v>6400</v>
      </c>
      <c r="AH383" s="142">
        <f>Table3072[[#This Row],[researchPoints]]/Table3072[[#This Row],[researchPower]]</f>
        <v>20</v>
      </c>
    </row>
    <row r="384" spans="1:34" x14ac:dyDescent="0.35">
      <c r="A384" s="141">
        <v>383</v>
      </c>
      <c r="B384" s="39" t="s">
        <v>1390</v>
      </c>
      <c r="C384" s="384" t="s">
        <v>1310</v>
      </c>
      <c r="D384" s="141" t="s">
        <v>1390</v>
      </c>
      <c r="E384" s="141"/>
      <c r="F384" s="141">
        <v>1</v>
      </c>
      <c r="G384" s="141" t="s">
        <v>1394</v>
      </c>
      <c r="H384" s="141" t="s">
        <v>1395</v>
      </c>
      <c r="I384" s="141"/>
      <c r="J384" s="141"/>
      <c r="K384" s="141"/>
      <c r="L384" s="141"/>
      <c r="M384" s="141">
        <v>735</v>
      </c>
      <c r="N384" s="141">
        <v>73.5</v>
      </c>
      <c r="O384" s="141"/>
      <c r="P384" s="141" t="s">
        <v>275</v>
      </c>
      <c r="Q384" s="141" t="s">
        <v>2879</v>
      </c>
      <c r="R384" s="141" t="s">
        <v>1401</v>
      </c>
      <c r="S384" s="141"/>
      <c r="T384" s="141"/>
      <c r="U384" s="141" t="s">
        <v>1366</v>
      </c>
      <c r="V384" s="146">
        <v>65</v>
      </c>
      <c r="W384" s="141" t="s">
        <v>275</v>
      </c>
      <c r="X384" s="141" t="s">
        <v>869</v>
      </c>
      <c r="Y384" s="141"/>
      <c r="AB384" s="142">
        <f>Table3072[[#This Row],[researchPower]]/2</f>
        <v>36.75</v>
      </c>
      <c r="AD384" s="142">
        <f>IF(Table3072[[#This Row],[researchPower]] &lt;100, Table3072[[#This Row],[researchPower]]*2,Table3072[[#This Row],[researchPower]])</f>
        <v>147</v>
      </c>
      <c r="AG384" s="95" t="s">
        <v>1390</v>
      </c>
      <c r="AH384" s="142">
        <f>Table3072[[#This Row],[researchPoints]]/Table3072[[#This Row],[researchPower]]</f>
        <v>10</v>
      </c>
    </row>
    <row r="385" spans="1:34" x14ac:dyDescent="0.35">
      <c r="A385" s="141">
        <v>384</v>
      </c>
      <c r="B385" s="39" t="s">
        <v>3553</v>
      </c>
      <c r="C385" s="141" t="s">
        <v>1310</v>
      </c>
      <c r="D385" s="141" t="s">
        <v>3553</v>
      </c>
      <c r="E385" s="141" t="s">
        <v>1399</v>
      </c>
      <c r="F385" s="141"/>
      <c r="G385" s="141"/>
      <c r="H385" s="141" t="s">
        <v>3554</v>
      </c>
      <c r="I385" s="141"/>
      <c r="J385" s="141"/>
      <c r="K385" s="141"/>
      <c r="L385" s="141"/>
      <c r="M385" s="141"/>
      <c r="N385" s="141"/>
      <c r="O385" s="141"/>
      <c r="P385" s="141"/>
      <c r="Q385" s="141" t="s">
        <v>2879</v>
      </c>
      <c r="R385" s="141" t="s">
        <v>1401</v>
      </c>
      <c r="S385" s="141"/>
      <c r="T385" s="141"/>
      <c r="U385" s="141" t="s">
        <v>1366</v>
      </c>
      <c r="V385" s="146">
        <v>-65</v>
      </c>
      <c r="W385" s="141"/>
      <c r="X385" s="141" t="s">
        <v>869</v>
      </c>
      <c r="Y385" s="141"/>
      <c r="AB385" s="142">
        <f>Table3072[[#This Row],[researchPower]]/2</f>
        <v>0</v>
      </c>
      <c r="AD385" s="142">
        <f>IF(Table3072[[#This Row],[researchPower]] &lt;100, Table3072[[#This Row],[researchPower]]*2,Table3072[[#This Row],[researchPower]])</f>
        <v>0</v>
      </c>
      <c r="AG385" s="95" t="s">
        <v>3553</v>
      </c>
      <c r="AH385" s="142" t="e">
        <f>Table3072[[#This Row],[researchPoints]]/Table3072[[#This Row],[researchPower]]</f>
        <v>#DIV/0!</v>
      </c>
    </row>
    <row r="386" spans="1:34" x14ac:dyDescent="0.35">
      <c r="A386" s="141">
        <v>385</v>
      </c>
      <c r="B386" s="39" t="s">
        <v>1352</v>
      </c>
      <c r="C386" s="384" t="s">
        <v>1310</v>
      </c>
      <c r="D386" s="141" t="s">
        <v>1352</v>
      </c>
      <c r="E386" s="141" t="s">
        <v>1399</v>
      </c>
      <c r="F386" s="141">
        <v>1</v>
      </c>
      <c r="G386" s="141" t="s">
        <v>1359</v>
      </c>
      <c r="H386" s="141" t="s">
        <v>1400</v>
      </c>
      <c r="I386" s="141"/>
      <c r="J386" s="141"/>
      <c r="K386" s="141"/>
      <c r="L386" s="252" t="s">
        <v>11377</v>
      </c>
      <c r="M386" s="141">
        <v>2400</v>
      </c>
      <c r="N386" s="141">
        <v>120</v>
      </c>
      <c r="O386" s="141"/>
      <c r="P386" s="141"/>
      <c r="Q386" s="141" t="s">
        <v>2879</v>
      </c>
      <c r="R386" s="141" t="s">
        <v>1401</v>
      </c>
      <c r="S386" s="141"/>
      <c r="T386" s="141"/>
      <c r="U386" s="141" t="s">
        <v>1366</v>
      </c>
      <c r="V386" s="146">
        <v>25</v>
      </c>
      <c r="W386" s="145"/>
      <c r="X386" s="141" t="s">
        <v>869</v>
      </c>
      <c r="Y386" s="141"/>
      <c r="AB386" s="142">
        <f>Table3072[[#This Row],[researchPower]]/2</f>
        <v>60</v>
      </c>
      <c r="AD386" s="142">
        <f>IF(Table3072[[#This Row],[researchPower]] &lt;100, Table3072[[#This Row],[researchPower]]*2,Table3072[[#This Row],[researchPower]])</f>
        <v>120</v>
      </c>
      <c r="AG386" s="95" t="s">
        <v>1352</v>
      </c>
      <c r="AH386" s="142">
        <f>Table3072[[#This Row],[researchPoints]]/Table3072[[#This Row],[researchPower]]</f>
        <v>20</v>
      </c>
    </row>
    <row r="387" spans="1:34" x14ac:dyDescent="0.35">
      <c r="A387" s="141">
        <v>386</v>
      </c>
      <c r="B387" s="39" t="s">
        <v>1402</v>
      </c>
      <c r="C387" s="141" t="s">
        <v>1310</v>
      </c>
      <c r="D387" s="141" t="s">
        <v>1402</v>
      </c>
      <c r="E387" s="141" t="s">
        <v>1399</v>
      </c>
      <c r="F387" s="141"/>
      <c r="G387" s="141" t="s">
        <v>1403</v>
      </c>
      <c r="H387" s="141" t="s">
        <v>1404</v>
      </c>
      <c r="I387" s="141"/>
      <c r="J387" s="141"/>
      <c r="K387" s="141"/>
      <c r="L387" s="141" t="s">
        <v>1352</v>
      </c>
      <c r="M387" s="141">
        <v>7800</v>
      </c>
      <c r="N387" s="141">
        <v>390</v>
      </c>
      <c r="O387" s="141"/>
      <c r="P387" s="141"/>
      <c r="Q387" s="141" t="s">
        <v>2879</v>
      </c>
      <c r="R387" s="141" t="s">
        <v>1401</v>
      </c>
      <c r="S387" s="141"/>
      <c r="T387" s="141"/>
      <c r="U387" s="141" t="s">
        <v>1366</v>
      </c>
      <c r="V387" s="146">
        <v>15</v>
      </c>
      <c r="W387" s="141"/>
      <c r="X387" s="141" t="s">
        <v>869</v>
      </c>
      <c r="Y387" s="141"/>
      <c r="AB387" s="142">
        <f>Table3072[[#This Row],[researchPower]]/2</f>
        <v>195</v>
      </c>
      <c r="AD387" s="142">
        <f>IF(Table3072[[#This Row],[researchPower]] &lt;100, Table3072[[#This Row],[researchPower]]*2,Table3072[[#This Row],[researchPower]])</f>
        <v>390</v>
      </c>
      <c r="AG387" s="95" t="s">
        <v>1402</v>
      </c>
      <c r="AH387" s="142">
        <f>Table3072[[#This Row],[researchPoints]]/Table3072[[#This Row],[researchPower]]</f>
        <v>20</v>
      </c>
    </row>
    <row r="388" spans="1:34" x14ac:dyDescent="0.35">
      <c r="A388" s="141">
        <v>387</v>
      </c>
      <c r="B388" s="39" t="s">
        <v>1367</v>
      </c>
      <c r="C388" s="141" t="s">
        <v>1310</v>
      </c>
      <c r="D388" s="141" t="s">
        <v>1367</v>
      </c>
      <c r="E388" s="141" t="s">
        <v>1399</v>
      </c>
      <c r="F388" s="141"/>
      <c r="G388" s="141" t="s">
        <v>1405</v>
      </c>
      <c r="H388" s="141" t="s">
        <v>1406</v>
      </c>
      <c r="I388" s="141"/>
      <c r="J388" s="141"/>
      <c r="K388" s="141"/>
      <c r="L388" s="252" t="s">
        <v>11376</v>
      </c>
      <c r="M388" s="141">
        <v>10000</v>
      </c>
      <c r="N388" s="141">
        <v>500</v>
      </c>
      <c r="O388" s="141"/>
      <c r="P388" s="141"/>
      <c r="Q388" s="141" t="s">
        <v>2879</v>
      </c>
      <c r="R388" s="141" t="s">
        <v>1401</v>
      </c>
      <c r="S388" s="141"/>
      <c r="T388" s="141"/>
      <c r="U388" s="141" t="s">
        <v>1366</v>
      </c>
      <c r="V388" s="146">
        <v>15</v>
      </c>
      <c r="W388" s="141"/>
      <c r="X388" s="141" t="s">
        <v>869</v>
      </c>
      <c r="Y388" s="141"/>
      <c r="AB388" s="142">
        <f>Table3072[[#This Row],[researchPower]]/2</f>
        <v>250</v>
      </c>
      <c r="AD388" s="142">
        <f>IF(Table3072[[#This Row],[researchPower]] &lt;100, Table3072[[#This Row],[researchPower]]*2,Table3072[[#This Row],[researchPower]])</f>
        <v>500</v>
      </c>
      <c r="AG388" s="95" t="s">
        <v>1367</v>
      </c>
      <c r="AH388" s="142">
        <f>Table3072[[#This Row],[researchPoints]]/Table3072[[#This Row],[researchPower]]</f>
        <v>20</v>
      </c>
    </row>
    <row r="389" spans="1:34" x14ac:dyDescent="0.35">
      <c r="A389" s="141">
        <v>388</v>
      </c>
      <c r="B389" s="39" t="s">
        <v>1396</v>
      </c>
      <c r="C389" s="385" t="s">
        <v>1310</v>
      </c>
      <c r="D389" s="141" t="s">
        <v>1396</v>
      </c>
      <c r="E389" s="145"/>
      <c r="F389" s="141"/>
      <c r="G389" s="141" t="s">
        <v>1397</v>
      </c>
      <c r="H389" s="141" t="s">
        <v>1398</v>
      </c>
      <c r="I389" s="141"/>
      <c r="J389" s="141"/>
      <c r="K389" s="141"/>
      <c r="L389" s="141" t="s">
        <v>3372</v>
      </c>
      <c r="M389" s="141">
        <v>28800</v>
      </c>
      <c r="N389" s="141">
        <v>1440</v>
      </c>
      <c r="O389" s="141" t="s">
        <v>192</v>
      </c>
      <c r="P389" s="141"/>
      <c r="Q389" s="141"/>
      <c r="R389" s="141"/>
      <c r="S389" s="141"/>
      <c r="T389" s="141"/>
      <c r="U389" s="141"/>
      <c r="V389" s="146"/>
      <c r="W389" s="141" t="s">
        <v>192</v>
      </c>
      <c r="X389" s="141"/>
      <c r="Y389" s="141"/>
      <c r="AB389" s="142">
        <f>Table3072[[#This Row],[researchPower]]/2</f>
        <v>720</v>
      </c>
      <c r="AD389" s="142">
        <f>IF(Table3072[[#This Row],[researchPower]] &lt;100, Table3072[[#This Row],[researchPower]]*2,Table3072[[#This Row],[researchPower]])</f>
        <v>1440</v>
      </c>
      <c r="AG389" s="95" t="s">
        <v>1396</v>
      </c>
      <c r="AH389" s="142">
        <f>Table3072[[#This Row],[researchPoints]]/Table3072[[#This Row],[researchPower]]</f>
        <v>20</v>
      </c>
    </row>
    <row r="390" spans="1:34" x14ac:dyDescent="0.35">
      <c r="A390" s="141">
        <v>389</v>
      </c>
      <c r="B390" s="39" t="s">
        <v>1407</v>
      </c>
      <c r="C390" s="385" t="s">
        <v>1310</v>
      </c>
      <c r="D390" s="141" t="s">
        <v>1407</v>
      </c>
      <c r="E390" s="145"/>
      <c r="F390" s="141"/>
      <c r="G390" s="141" t="s">
        <v>1408</v>
      </c>
      <c r="H390" s="141" t="s">
        <v>1409</v>
      </c>
      <c r="I390" s="141"/>
      <c r="J390" s="141"/>
      <c r="K390" s="141"/>
      <c r="L390" s="141" t="s">
        <v>3328</v>
      </c>
      <c r="M390" s="141">
        <v>14400</v>
      </c>
      <c r="N390" s="141">
        <v>720</v>
      </c>
      <c r="O390" s="141"/>
      <c r="P390" s="141" t="s">
        <v>278</v>
      </c>
      <c r="Q390" s="141"/>
      <c r="R390" s="141"/>
      <c r="S390" s="141"/>
      <c r="T390" s="141"/>
      <c r="U390" s="141"/>
      <c r="V390" s="146"/>
      <c r="W390" s="141" t="s">
        <v>278</v>
      </c>
      <c r="X390" s="141"/>
      <c r="Y390" s="141"/>
      <c r="AB390" s="142">
        <f>Table3072[[#This Row],[researchPower]]/2</f>
        <v>360</v>
      </c>
      <c r="AD390" s="142">
        <f>IF(Table3072[[#This Row],[researchPower]] &lt;100, Table3072[[#This Row],[researchPower]]*2,Table3072[[#This Row],[researchPower]])</f>
        <v>720</v>
      </c>
      <c r="AG390" s="95" t="s">
        <v>1407</v>
      </c>
      <c r="AH390" s="142">
        <f>Table3072[[#This Row],[researchPoints]]/Table3072[[#This Row],[researchPower]]</f>
        <v>20</v>
      </c>
    </row>
    <row r="391" spans="1:34" x14ac:dyDescent="0.35">
      <c r="A391" s="141">
        <v>390</v>
      </c>
      <c r="B391" s="39" t="s">
        <v>1387</v>
      </c>
      <c r="C391" s="141" t="s">
        <v>1310</v>
      </c>
      <c r="D391" s="141" t="s">
        <v>1387</v>
      </c>
      <c r="E391" s="141"/>
      <c r="F391" s="141"/>
      <c r="G391" s="141" t="s">
        <v>1412</v>
      </c>
      <c r="H391" s="141" t="s">
        <v>1413</v>
      </c>
      <c r="I391" s="141"/>
      <c r="J391" s="141"/>
      <c r="K391" s="141"/>
      <c r="L391" s="141" t="s">
        <v>1407</v>
      </c>
      <c r="M391" s="141">
        <v>16400</v>
      </c>
      <c r="N391" s="141">
        <v>820</v>
      </c>
      <c r="O391" s="141" t="s">
        <v>277</v>
      </c>
      <c r="P391" s="141"/>
      <c r="Q391" s="141"/>
      <c r="R391" s="141"/>
      <c r="S391" s="141"/>
      <c r="T391" s="141"/>
      <c r="U391" s="141"/>
      <c r="V391" s="146"/>
      <c r="W391" s="144"/>
      <c r="X391" s="141"/>
      <c r="Y391" s="141"/>
      <c r="AB391" s="142">
        <f>Table3072[[#This Row],[researchPower]]/2</f>
        <v>410</v>
      </c>
      <c r="AD391" s="142">
        <f>IF(Table3072[[#This Row],[researchPower]] &lt;100, Table3072[[#This Row],[researchPower]]*2,Table3072[[#This Row],[researchPower]])</f>
        <v>820</v>
      </c>
      <c r="AG391" s="95" t="s">
        <v>1387</v>
      </c>
      <c r="AH391" s="142">
        <f>Table3072[[#This Row],[researchPoints]]/Table3072[[#This Row],[researchPower]]</f>
        <v>20</v>
      </c>
    </row>
    <row r="392" spans="1:34" x14ac:dyDescent="0.35">
      <c r="A392" s="141">
        <v>391</v>
      </c>
      <c r="B392" s="39"/>
      <c r="C392" s="141"/>
      <c r="D392" s="141"/>
      <c r="E392" s="141"/>
      <c r="F392" s="141"/>
      <c r="G392" s="141"/>
      <c r="H392" s="141"/>
      <c r="I392" s="141"/>
      <c r="J392" s="141"/>
      <c r="K392" s="141"/>
      <c r="L392" s="141"/>
      <c r="M392" s="141"/>
      <c r="N392" s="141"/>
      <c r="O392" s="252" t="s">
        <v>6441</v>
      </c>
      <c r="P392" s="141"/>
      <c r="Q392" s="141"/>
      <c r="R392" s="141"/>
      <c r="S392" s="141"/>
      <c r="T392" s="141"/>
      <c r="U392" s="141"/>
      <c r="V392" s="146"/>
      <c r="W392" s="141" t="s">
        <v>277</v>
      </c>
      <c r="X392" s="141"/>
      <c r="Y392" s="144"/>
      <c r="AB392" s="142">
        <f>Table3072[[#This Row],[researchPower]]/2</f>
        <v>0</v>
      </c>
      <c r="AD392" s="142">
        <f>IF(Table3072[[#This Row],[researchPower]] &lt;100, Table3072[[#This Row],[researchPower]]*2,Table3072[[#This Row],[researchPower]])</f>
        <v>0</v>
      </c>
      <c r="AG392" s="95"/>
      <c r="AH392" s="142" t="e">
        <f>Table3072[[#This Row],[researchPoints]]/Table3072[[#This Row],[researchPower]]</f>
        <v>#DIV/0!</v>
      </c>
    </row>
    <row r="393" spans="1:34" x14ac:dyDescent="0.35">
      <c r="A393" s="141">
        <v>392</v>
      </c>
      <c r="B393" s="39" t="s">
        <v>1414</v>
      </c>
      <c r="C393" s="141" t="s">
        <v>1310</v>
      </c>
      <c r="D393" s="141" t="s">
        <v>1414</v>
      </c>
      <c r="E393" s="141"/>
      <c r="F393" s="141"/>
      <c r="G393" s="141" t="s">
        <v>3965</v>
      </c>
      <c r="H393" s="141" t="s">
        <v>1415</v>
      </c>
      <c r="I393" s="141"/>
      <c r="J393" s="141"/>
      <c r="K393" s="141"/>
      <c r="L393" s="141"/>
      <c r="M393" s="141">
        <v>10</v>
      </c>
      <c r="N393" s="141">
        <v>1</v>
      </c>
      <c r="O393" s="141"/>
      <c r="P393" s="252" t="s">
        <v>43</v>
      </c>
      <c r="Q393" s="141"/>
      <c r="R393" s="141"/>
      <c r="S393" s="141"/>
      <c r="T393" s="141"/>
      <c r="U393" s="141"/>
      <c r="V393" s="146"/>
      <c r="W393" s="144"/>
      <c r="X393" s="141"/>
      <c r="Y393" s="141"/>
      <c r="AB393" s="142">
        <f>Table3072[[#This Row],[researchPower]]/2</f>
        <v>0.5</v>
      </c>
      <c r="AD393" s="142">
        <f>IF(Table3072[[#This Row],[researchPower]] &lt;100, Table3072[[#This Row],[researchPower]]*2,Table3072[[#This Row],[researchPower]])</f>
        <v>2</v>
      </c>
      <c r="AG393" s="95" t="s">
        <v>1414</v>
      </c>
      <c r="AH393" s="142">
        <f>Table3072[[#This Row],[researchPoints]]/Table3072[[#This Row],[researchPower]]</f>
        <v>10</v>
      </c>
    </row>
    <row r="394" spans="1:34" x14ac:dyDescent="0.35">
      <c r="A394" s="141">
        <v>393</v>
      </c>
      <c r="B394" s="39"/>
      <c r="C394" s="141"/>
      <c r="D394" s="141"/>
      <c r="E394" s="141"/>
      <c r="F394" s="141"/>
      <c r="G394" s="141"/>
      <c r="H394" s="141"/>
      <c r="I394" s="141"/>
      <c r="J394" s="141"/>
      <c r="K394" s="141"/>
      <c r="L394" s="141"/>
      <c r="M394" s="141"/>
      <c r="N394" s="141"/>
      <c r="O394" s="144"/>
      <c r="P394" s="141" t="s">
        <v>6249</v>
      </c>
      <c r="Q394" s="141"/>
      <c r="R394" s="141"/>
      <c r="S394" s="141"/>
      <c r="T394" s="141"/>
      <c r="U394" s="141"/>
      <c r="V394" s="146"/>
      <c r="W394" s="141" t="s">
        <v>43</v>
      </c>
      <c r="X394" s="141"/>
      <c r="Y394" s="144"/>
      <c r="AB394" s="142">
        <f>Table3072[[#This Row],[researchPower]]/2</f>
        <v>0</v>
      </c>
      <c r="AD394" s="142">
        <f>IF(Table3072[[#This Row],[researchPower]] &lt;100, Table3072[[#This Row],[researchPower]]*2,Table3072[[#This Row],[researchPower]])</f>
        <v>0</v>
      </c>
      <c r="AG394" s="95"/>
      <c r="AH394" s="142" t="e">
        <f>Table3072[[#This Row],[researchPoints]]/Table3072[[#This Row],[researchPower]]</f>
        <v>#DIV/0!</v>
      </c>
    </row>
    <row r="395" spans="1:34" x14ac:dyDescent="0.35">
      <c r="A395" s="141">
        <v>394</v>
      </c>
      <c r="B395" s="39" t="s">
        <v>1416</v>
      </c>
      <c r="C395" s="141" t="s">
        <v>1310</v>
      </c>
      <c r="D395" s="141" t="s">
        <v>1416</v>
      </c>
      <c r="E395" s="145" t="s">
        <v>919</v>
      </c>
      <c r="F395" s="141"/>
      <c r="G395" s="17" t="s">
        <v>10590</v>
      </c>
      <c r="H395" s="141" t="s">
        <v>1417</v>
      </c>
      <c r="I395" s="141"/>
      <c r="J395" s="141"/>
      <c r="K395" s="141"/>
      <c r="L395" s="252" t="s">
        <v>7185</v>
      </c>
      <c r="M395" s="141">
        <v>7200</v>
      </c>
      <c r="N395" s="141">
        <v>360</v>
      </c>
      <c r="O395" s="141" t="s">
        <v>279</v>
      </c>
      <c r="P395" s="141"/>
      <c r="Q395" s="141"/>
      <c r="R395" s="141"/>
      <c r="S395" s="141"/>
      <c r="T395" s="141"/>
      <c r="U395" s="141"/>
      <c r="V395" s="146"/>
      <c r="W395" s="141" t="s">
        <v>279</v>
      </c>
      <c r="X395" s="141"/>
      <c r="Y395" s="141"/>
      <c r="AB395" s="142">
        <f>Table3072[[#This Row],[researchPower]]/2</f>
        <v>180</v>
      </c>
      <c r="AD395" s="142">
        <f>IF(Table3072[[#This Row],[researchPower]] &lt;100, Table3072[[#This Row],[researchPower]]*2,Table3072[[#This Row],[researchPower]])</f>
        <v>360</v>
      </c>
      <c r="AG395" s="95" t="s">
        <v>1416</v>
      </c>
      <c r="AH395" s="142">
        <f>Table3072[[#This Row],[researchPoints]]/Table3072[[#This Row],[researchPower]]</f>
        <v>20</v>
      </c>
    </row>
    <row r="396" spans="1:34" x14ac:dyDescent="0.35">
      <c r="A396" s="141">
        <v>395</v>
      </c>
      <c r="B396" s="39" t="s">
        <v>7186</v>
      </c>
      <c r="C396" s="141" t="s">
        <v>1310</v>
      </c>
      <c r="D396" s="141" t="s">
        <v>7186</v>
      </c>
      <c r="E396" s="145" t="s">
        <v>919</v>
      </c>
      <c r="F396" s="141"/>
      <c r="G396" s="17" t="s">
        <v>10591</v>
      </c>
      <c r="H396" s="252" t="s">
        <v>6443</v>
      </c>
      <c r="I396" s="141"/>
      <c r="J396" s="141"/>
      <c r="K396" s="141"/>
      <c r="L396" s="252" t="s">
        <v>11373</v>
      </c>
      <c r="M396" s="141">
        <v>7200</v>
      </c>
      <c r="N396" s="141">
        <v>360</v>
      </c>
      <c r="O396" s="252" t="s">
        <v>6442</v>
      </c>
      <c r="P396" s="141"/>
      <c r="Q396" s="141"/>
      <c r="R396" s="141"/>
      <c r="S396" s="141"/>
      <c r="T396" s="141"/>
      <c r="U396" s="141"/>
      <c r="V396" s="146"/>
      <c r="W396" s="252" t="s">
        <v>6442</v>
      </c>
      <c r="X396" s="141"/>
      <c r="Y396" s="144"/>
      <c r="AB396" s="142">
        <f>Table3072[[#This Row],[researchPower]]/2</f>
        <v>180</v>
      </c>
      <c r="AD396" s="142">
        <f>IF(Table3072[[#This Row],[researchPower]] &lt;100, Table3072[[#This Row],[researchPower]]*2,Table3072[[#This Row],[researchPower]])</f>
        <v>360</v>
      </c>
      <c r="AG396" s="95" t="s">
        <v>7186</v>
      </c>
      <c r="AH396" s="142">
        <f>Table3072[[#This Row],[researchPoints]]/Table3072[[#This Row],[researchPower]]</f>
        <v>20</v>
      </c>
    </row>
    <row r="397" spans="1:34" x14ac:dyDescent="0.35">
      <c r="A397" s="141">
        <v>396</v>
      </c>
      <c r="B397" s="39" t="s">
        <v>1418</v>
      </c>
      <c r="C397" s="385" t="s">
        <v>1310</v>
      </c>
      <c r="D397" s="141" t="s">
        <v>1418</v>
      </c>
      <c r="E397" s="145" t="s">
        <v>919</v>
      </c>
      <c r="F397" s="141"/>
      <c r="G397" s="141" t="s">
        <v>1419</v>
      </c>
      <c r="H397" s="141" t="s">
        <v>1420</v>
      </c>
      <c r="I397" s="141"/>
      <c r="J397" s="141"/>
      <c r="K397" s="141"/>
      <c r="L397" s="141" t="s">
        <v>1305</v>
      </c>
      <c r="M397" s="141">
        <v>14400</v>
      </c>
      <c r="N397" s="141">
        <v>720</v>
      </c>
      <c r="O397" s="141"/>
      <c r="P397" s="141" t="s">
        <v>377</v>
      </c>
      <c r="Q397" s="141"/>
      <c r="R397" s="141"/>
      <c r="S397" s="141"/>
      <c r="T397" s="141"/>
      <c r="U397" s="141"/>
      <c r="V397" s="146"/>
      <c r="W397" s="144"/>
      <c r="X397" s="141"/>
      <c r="Y397" s="141"/>
      <c r="AB397" s="142">
        <f>Table3072[[#This Row],[researchPower]]/2</f>
        <v>360</v>
      </c>
      <c r="AD397" s="142">
        <f>IF(Table3072[[#This Row],[researchPower]] &lt;100, Table3072[[#This Row],[researchPower]]*2,Table3072[[#This Row],[researchPower]])</f>
        <v>720</v>
      </c>
      <c r="AG397" s="95" t="s">
        <v>1418</v>
      </c>
      <c r="AH397" s="142">
        <f>Table3072[[#This Row],[researchPoints]]/Table3072[[#This Row],[researchPower]]</f>
        <v>20</v>
      </c>
    </row>
    <row r="398" spans="1:34" x14ac:dyDescent="0.35">
      <c r="A398" s="141">
        <v>397</v>
      </c>
      <c r="B398" s="39"/>
      <c r="C398" s="141"/>
      <c r="D398" s="141"/>
      <c r="E398" s="141"/>
      <c r="F398" s="141"/>
      <c r="G398" s="141"/>
      <c r="H398" s="141"/>
      <c r="I398" s="141"/>
      <c r="J398" s="141"/>
      <c r="K398" s="141"/>
      <c r="L398" s="141"/>
      <c r="M398" s="141"/>
      <c r="N398" s="141"/>
      <c r="O398" s="144"/>
      <c r="P398" s="167" t="s">
        <v>4924</v>
      </c>
      <c r="Q398" s="141"/>
      <c r="R398" s="141"/>
      <c r="S398" s="141"/>
      <c r="T398" s="141"/>
      <c r="U398" s="141"/>
      <c r="V398" s="146"/>
      <c r="W398" s="141" t="s">
        <v>377</v>
      </c>
      <c r="X398" s="141"/>
      <c r="Y398" s="144"/>
      <c r="AB398" s="142">
        <f>Table3072[[#This Row],[researchPower]]/2</f>
        <v>0</v>
      </c>
      <c r="AD398" s="142">
        <f>IF(Table3072[[#This Row],[researchPower]] &lt;100, Table3072[[#This Row],[researchPower]]*2,Table3072[[#This Row],[researchPower]])</f>
        <v>0</v>
      </c>
      <c r="AG398" s="95"/>
      <c r="AH398" s="142" t="e">
        <f>Table3072[[#This Row],[researchPoints]]/Table3072[[#This Row],[researchPower]]</f>
        <v>#DIV/0!</v>
      </c>
    </row>
    <row r="399" spans="1:34" x14ac:dyDescent="0.35">
      <c r="A399" s="141">
        <v>398</v>
      </c>
      <c r="B399" s="39" t="s">
        <v>3765</v>
      </c>
      <c r="C399" s="141" t="s">
        <v>1310</v>
      </c>
      <c r="D399" s="141" t="s">
        <v>3765</v>
      </c>
      <c r="E399" s="141" t="s">
        <v>919</v>
      </c>
      <c r="F399" s="141"/>
      <c r="G399" s="141" t="s">
        <v>3964</v>
      </c>
      <c r="H399" s="252" t="s">
        <v>6370</v>
      </c>
      <c r="I399" s="141"/>
      <c r="J399" s="141"/>
      <c r="K399" s="141"/>
      <c r="L399" s="141" t="s">
        <v>3766</v>
      </c>
      <c r="M399" s="141">
        <v>24000</v>
      </c>
      <c r="N399" s="141">
        <v>1200</v>
      </c>
      <c r="O399" s="141"/>
      <c r="P399" s="141"/>
      <c r="Q399" s="141" t="s">
        <v>2879</v>
      </c>
      <c r="R399" s="141" t="s">
        <v>1363</v>
      </c>
      <c r="S399" s="141" t="s">
        <v>1364</v>
      </c>
      <c r="T399" s="252" t="s">
        <v>48</v>
      </c>
      <c r="U399" s="141" t="s">
        <v>3452</v>
      </c>
      <c r="V399" s="146">
        <v>50</v>
      </c>
      <c r="W399" s="141" t="s">
        <v>377</v>
      </c>
      <c r="X399" s="141" t="s">
        <v>869</v>
      </c>
      <c r="Y399" s="141"/>
      <c r="AB399" s="142">
        <f>Table3072[[#This Row],[researchPower]]/2</f>
        <v>600</v>
      </c>
      <c r="AD399" s="142">
        <f>IF(Table3072[[#This Row],[researchPower]] &lt;100, Table3072[[#This Row],[researchPower]]*2,Table3072[[#This Row],[researchPower]])</f>
        <v>1200</v>
      </c>
      <c r="AG399" s="95" t="s">
        <v>3765</v>
      </c>
      <c r="AH399" s="142">
        <f>Table3072[[#This Row],[researchPoints]]/Table3072[[#This Row],[researchPower]]</f>
        <v>20</v>
      </c>
    </row>
    <row r="400" spans="1:34" x14ac:dyDescent="0.35">
      <c r="A400" s="141">
        <v>399</v>
      </c>
      <c r="B400" s="39" t="s">
        <v>1410</v>
      </c>
      <c r="C400" s="384" t="s">
        <v>1310</v>
      </c>
      <c r="D400" s="141" t="s">
        <v>1410</v>
      </c>
      <c r="E400" s="145"/>
      <c r="F400" s="141">
        <v>1</v>
      </c>
      <c r="G400" s="141" t="s">
        <v>1421</v>
      </c>
      <c r="H400" s="141" t="s">
        <v>1422</v>
      </c>
      <c r="I400" s="141"/>
      <c r="J400" s="141"/>
      <c r="K400" s="141"/>
      <c r="L400" s="292" t="s">
        <v>7182</v>
      </c>
      <c r="M400" s="141">
        <v>7200</v>
      </c>
      <c r="N400" s="141">
        <v>360</v>
      </c>
      <c r="O400" s="141" t="s">
        <v>280</v>
      </c>
      <c r="P400" s="141"/>
      <c r="Q400" s="141"/>
      <c r="R400" s="141"/>
      <c r="S400" s="141"/>
      <c r="T400" s="141"/>
      <c r="U400" s="141"/>
      <c r="V400" s="146"/>
      <c r="W400" s="141" t="s">
        <v>280</v>
      </c>
      <c r="X400" s="141"/>
      <c r="Y400" s="141"/>
      <c r="AB400" s="142">
        <f>Table3072[[#This Row],[researchPower]]/2</f>
        <v>180</v>
      </c>
      <c r="AD400" s="142">
        <f>IF(Table3072[[#This Row],[researchPower]] &lt;100, Table3072[[#This Row],[researchPower]]*2,Table3072[[#This Row],[researchPower]])</f>
        <v>360</v>
      </c>
      <c r="AG400" s="95" t="s">
        <v>1410</v>
      </c>
      <c r="AH400" s="142">
        <f>Table3072[[#This Row],[researchPoints]]/Table3072[[#This Row],[researchPower]]</f>
        <v>20</v>
      </c>
    </row>
    <row r="401" spans="1:34" x14ac:dyDescent="0.35">
      <c r="A401" s="141">
        <v>400</v>
      </c>
      <c r="B401" s="39" t="s">
        <v>1423</v>
      </c>
      <c r="C401" s="141" t="s">
        <v>1310</v>
      </c>
      <c r="D401" s="141" t="s">
        <v>1423</v>
      </c>
      <c r="E401" s="141"/>
      <c r="F401" s="141"/>
      <c r="G401" s="141" t="s">
        <v>1424</v>
      </c>
      <c r="H401" s="141" t="s">
        <v>1425</v>
      </c>
      <c r="I401" s="141"/>
      <c r="J401" s="141"/>
      <c r="K401" s="141"/>
      <c r="L401" s="252" t="s">
        <v>7179</v>
      </c>
      <c r="M401" s="141">
        <v>8400</v>
      </c>
      <c r="N401" s="141">
        <v>420</v>
      </c>
      <c r="O401" s="141"/>
      <c r="P401" s="141" t="s">
        <v>1426</v>
      </c>
      <c r="Q401" s="141"/>
      <c r="R401" s="141"/>
      <c r="S401" s="141"/>
      <c r="T401" s="141"/>
      <c r="U401" s="141"/>
      <c r="V401" s="146"/>
      <c r="W401" s="141" t="s">
        <v>1426</v>
      </c>
      <c r="X401" s="141"/>
      <c r="Y401" s="141"/>
      <c r="AB401" s="142">
        <f>Table3072[[#This Row],[researchPower]]/2</f>
        <v>210</v>
      </c>
      <c r="AD401" s="142">
        <f>IF(Table3072[[#This Row],[researchPower]] &lt;100, Table3072[[#This Row],[researchPower]]*2,Table3072[[#This Row],[researchPower]])</f>
        <v>420</v>
      </c>
      <c r="AG401" s="95" t="s">
        <v>1423</v>
      </c>
      <c r="AH401" s="142">
        <f>Table3072[[#This Row],[researchPoints]]/Table3072[[#This Row],[researchPower]]</f>
        <v>20</v>
      </c>
    </row>
    <row r="402" spans="1:34" x14ac:dyDescent="0.35">
      <c r="A402" s="141">
        <v>401</v>
      </c>
      <c r="B402" s="39" t="s">
        <v>1411</v>
      </c>
      <c r="C402" s="141" t="s">
        <v>1310</v>
      </c>
      <c r="D402" s="141" t="s">
        <v>1411</v>
      </c>
      <c r="E402" s="141"/>
      <c r="F402" s="141"/>
      <c r="G402" s="141" t="s">
        <v>1427</v>
      </c>
      <c r="H402" s="141" t="s">
        <v>1428</v>
      </c>
      <c r="I402" s="141"/>
      <c r="J402" s="141"/>
      <c r="K402" s="141"/>
      <c r="L402" s="252" t="s">
        <v>7180</v>
      </c>
      <c r="M402" s="141">
        <v>7200</v>
      </c>
      <c r="N402" s="141">
        <v>360</v>
      </c>
      <c r="O402" s="141" t="s">
        <v>281</v>
      </c>
      <c r="P402" s="141"/>
      <c r="Q402" s="141"/>
      <c r="R402" s="141"/>
      <c r="S402" s="141"/>
      <c r="T402" s="141"/>
      <c r="U402" s="141"/>
      <c r="V402" s="146"/>
      <c r="W402" s="141" t="s">
        <v>281</v>
      </c>
      <c r="X402" s="141"/>
      <c r="Y402" s="141"/>
      <c r="AB402" s="142">
        <f>Table3072[[#This Row],[researchPower]]/2</f>
        <v>180</v>
      </c>
      <c r="AD402" s="142">
        <f>IF(Table3072[[#This Row],[researchPower]] &lt;100, Table3072[[#This Row],[researchPower]]*2,Table3072[[#This Row],[researchPower]])</f>
        <v>360</v>
      </c>
      <c r="AG402" s="95" t="s">
        <v>1411</v>
      </c>
      <c r="AH402" s="142">
        <f>Table3072[[#This Row],[researchPoints]]/Table3072[[#This Row],[researchPower]]</f>
        <v>20</v>
      </c>
    </row>
    <row r="403" spans="1:34" x14ac:dyDescent="0.35">
      <c r="A403" s="141">
        <v>402</v>
      </c>
      <c r="B403" s="39" t="s">
        <v>1429</v>
      </c>
      <c r="C403" s="141" t="s">
        <v>1310</v>
      </c>
      <c r="D403" s="141" t="s">
        <v>1429</v>
      </c>
      <c r="E403" s="141"/>
      <c r="F403" s="141"/>
      <c r="G403" s="141" t="s">
        <v>1430</v>
      </c>
      <c r="H403" s="141" t="s">
        <v>1431</v>
      </c>
      <c r="I403" s="141"/>
      <c r="J403" s="141"/>
      <c r="K403" s="141"/>
      <c r="L403" s="60" t="s">
        <v>7181</v>
      </c>
      <c r="M403" s="141">
        <v>7200</v>
      </c>
      <c r="N403" s="141">
        <v>360</v>
      </c>
      <c r="O403" s="141"/>
      <c r="P403" s="141" t="s">
        <v>1432</v>
      </c>
      <c r="Q403" s="141"/>
      <c r="R403" s="141"/>
      <c r="S403" s="141"/>
      <c r="T403" s="141"/>
      <c r="U403" s="141"/>
      <c r="V403" s="146"/>
      <c r="W403" s="141" t="s">
        <v>1432</v>
      </c>
      <c r="X403" s="141"/>
      <c r="Y403" s="141"/>
      <c r="AB403" s="142">
        <f>Table3072[[#This Row],[researchPower]]/2</f>
        <v>180</v>
      </c>
      <c r="AD403" s="142">
        <f>IF(Table3072[[#This Row],[researchPower]] &lt;100, Table3072[[#This Row],[researchPower]]*2,Table3072[[#This Row],[researchPower]])</f>
        <v>360</v>
      </c>
      <c r="AG403" s="95" t="s">
        <v>1429</v>
      </c>
      <c r="AH403" s="142">
        <f>Table3072[[#This Row],[researchPoints]]/Table3072[[#This Row],[researchPower]]</f>
        <v>20</v>
      </c>
    </row>
    <row r="404" spans="1:34" x14ac:dyDescent="0.35">
      <c r="A404" s="141">
        <v>403</v>
      </c>
      <c r="B404" s="39" t="s">
        <v>1433</v>
      </c>
      <c r="C404" s="385" t="s">
        <v>1434</v>
      </c>
      <c r="D404" s="141" t="s">
        <v>1433</v>
      </c>
      <c r="E404" s="145" t="s">
        <v>862</v>
      </c>
      <c r="F404" s="141">
        <v>1</v>
      </c>
      <c r="G404" s="141" t="s">
        <v>1435</v>
      </c>
      <c r="H404" s="141" t="s">
        <v>1436</v>
      </c>
      <c r="I404" s="141"/>
      <c r="J404" s="141"/>
      <c r="K404" s="141"/>
      <c r="L404" s="62" t="s">
        <v>1472</v>
      </c>
      <c r="M404" s="141">
        <v>5200</v>
      </c>
      <c r="N404" s="141">
        <v>260</v>
      </c>
      <c r="O404" s="141"/>
      <c r="P404" s="141"/>
      <c r="Q404" s="141" t="s">
        <v>2879</v>
      </c>
      <c r="R404" s="141" t="s">
        <v>866</v>
      </c>
      <c r="S404" s="141" t="s">
        <v>867</v>
      </c>
      <c r="T404" s="141" t="s">
        <v>708</v>
      </c>
      <c r="U404" s="141" t="s">
        <v>868</v>
      </c>
      <c r="V404" s="146">
        <v>40</v>
      </c>
      <c r="W404" s="141"/>
      <c r="X404" s="141" t="s">
        <v>869</v>
      </c>
      <c r="Y404" s="141"/>
      <c r="AB404" s="142">
        <f>Table3072[[#This Row],[researchPower]]/2</f>
        <v>130</v>
      </c>
      <c r="AD404" s="142">
        <f>IF(Table3072[[#This Row],[researchPower]] &lt;100, Table3072[[#This Row],[researchPower]]*2,Table3072[[#This Row],[researchPower]])</f>
        <v>260</v>
      </c>
      <c r="AG404" s="95" t="s">
        <v>1433</v>
      </c>
      <c r="AH404" s="142">
        <f>Table3072[[#This Row],[researchPoints]]/Table3072[[#This Row],[researchPower]]</f>
        <v>20</v>
      </c>
    </row>
    <row r="405" spans="1:34" x14ac:dyDescent="0.35">
      <c r="A405" s="141">
        <v>404</v>
      </c>
      <c r="B405" s="39" t="s">
        <v>1438</v>
      </c>
      <c r="C405" s="141" t="s">
        <v>1434</v>
      </c>
      <c r="D405" s="141" t="s">
        <v>1438</v>
      </c>
      <c r="E405" s="141" t="s">
        <v>862</v>
      </c>
      <c r="F405" s="141"/>
      <c r="G405" s="141" t="s">
        <v>3966</v>
      </c>
      <c r="H405" s="141" t="s">
        <v>1439</v>
      </c>
      <c r="I405" s="141"/>
      <c r="J405" s="141"/>
      <c r="K405" s="141"/>
      <c r="L405" s="141" t="s">
        <v>1433</v>
      </c>
      <c r="M405" s="141">
        <v>7600</v>
      </c>
      <c r="N405" s="141">
        <v>380</v>
      </c>
      <c r="O405" s="141"/>
      <c r="P405" s="141"/>
      <c r="Q405" s="141" t="s">
        <v>2879</v>
      </c>
      <c r="R405" s="141" t="s">
        <v>866</v>
      </c>
      <c r="S405" s="141" t="s">
        <v>867</v>
      </c>
      <c r="T405" s="141" t="s">
        <v>708</v>
      </c>
      <c r="U405" s="141" t="s">
        <v>868</v>
      </c>
      <c r="V405" s="146">
        <v>40</v>
      </c>
      <c r="W405" s="141"/>
      <c r="X405" s="141" t="s">
        <v>869</v>
      </c>
      <c r="Y405" s="141"/>
      <c r="AB405" s="142">
        <f>Table3072[[#This Row],[researchPower]]/2</f>
        <v>190</v>
      </c>
      <c r="AD405" s="142">
        <f>IF(Table3072[[#This Row],[researchPower]] &lt;100, Table3072[[#This Row],[researchPower]]*2,Table3072[[#This Row],[researchPower]])</f>
        <v>380</v>
      </c>
      <c r="AG405" s="95" t="s">
        <v>1438</v>
      </c>
      <c r="AH405" s="142">
        <f>Table3072[[#This Row],[researchPoints]]/Table3072[[#This Row],[researchPower]]</f>
        <v>20</v>
      </c>
    </row>
    <row r="406" spans="1:34" x14ac:dyDescent="0.35">
      <c r="A406" s="141">
        <v>405</v>
      </c>
      <c r="B406" s="39" t="s">
        <v>1440</v>
      </c>
      <c r="C406" s="141" t="s">
        <v>1434</v>
      </c>
      <c r="D406" s="141" t="s">
        <v>1440</v>
      </c>
      <c r="E406" s="141" t="s">
        <v>862</v>
      </c>
      <c r="F406" s="141"/>
      <c r="G406" s="141" t="s">
        <v>3967</v>
      </c>
      <c r="H406" s="141" t="s">
        <v>1441</v>
      </c>
      <c r="I406" s="141"/>
      <c r="J406" s="141"/>
      <c r="K406" s="141"/>
      <c r="L406" s="141" t="s">
        <v>1438</v>
      </c>
      <c r="M406" s="141">
        <v>10000</v>
      </c>
      <c r="N406" s="141">
        <v>500</v>
      </c>
      <c r="O406" s="141"/>
      <c r="P406" s="141"/>
      <c r="Q406" s="141" t="s">
        <v>2879</v>
      </c>
      <c r="R406" s="141" t="s">
        <v>866</v>
      </c>
      <c r="S406" s="141" t="s">
        <v>867</v>
      </c>
      <c r="T406" s="141" t="s">
        <v>708</v>
      </c>
      <c r="U406" s="141" t="s">
        <v>868</v>
      </c>
      <c r="V406" s="146">
        <v>40</v>
      </c>
      <c r="W406" s="141"/>
      <c r="X406" s="141" t="s">
        <v>869</v>
      </c>
      <c r="Y406" s="141"/>
      <c r="AB406" s="142">
        <f>Table3072[[#This Row],[researchPower]]/2</f>
        <v>250</v>
      </c>
      <c r="AD406" s="142">
        <f>IF(Table3072[[#This Row],[researchPower]] &lt;100, Table3072[[#This Row],[researchPower]]*2,Table3072[[#This Row],[researchPower]])</f>
        <v>500</v>
      </c>
      <c r="AG406" s="95" t="s">
        <v>1440</v>
      </c>
      <c r="AH406" s="142">
        <f>Table3072[[#This Row],[researchPoints]]/Table3072[[#This Row],[researchPower]]</f>
        <v>20</v>
      </c>
    </row>
    <row r="407" spans="1:34" x14ac:dyDescent="0.35">
      <c r="A407" s="141">
        <v>406</v>
      </c>
      <c r="B407" s="39" t="s">
        <v>1442</v>
      </c>
      <c r="C407" s="141" t="s">
        <v>1434</v>
      </c>
      <c r="D407" s="141" t="s">
        <v>1442</v>
      </c>
      <c r="E407" s="141" t="s">
        <v>862</v>
      </c>
      <c r="F407" s="141"/>
      <c r="G407" s="141" t="s">
        <v>1443</v>
      </c>
      <c r="H407" s="141" t="s">
        <v>1444</v>
      </c>
      <c r="I407" s="141"/>
      <c r="J407" s="141"/>
      <c r="K407" s="141"/>
      <c r="L407" s="143" t="s">
        <v>3371</v>
      </c>
      <c r="M407" s="141">
        <v>12000</v>
      </c>
      <c r="N407" s="141">
        <v>600</v>
      </c>
      <c r="O407" s="141"/>
      <c r="P407" s="141"/>
      <c r="Q407" s="141" t="s">
        <v>2879</v>
      </c>
      <c r="R407" s="141" t="s">
        <v>866</v>
      </c>
      <c r="S407" s="141" t="s">
        <v>867</v>
      </c>
      <c r="T407" s="141" t="s">
        <v>708</v>
      </c>
      <c r="U407" s="141" t="s">
        <v>868</v>
      </c>
      <c r="V407" s="146">
        <v>40</v>
      </c>
      <c r="W407" s="141"/>
      <c r="X407" s="141" t="s">
        <v>869</v>
      </c>
      <c r="Y407" s="141"/>
      <c r="AB407" s="142">
        <f>Table3072[[#This Row],[researchPower]]/2</f>
        <v>300</v>
      </c>
      <c r="AD407" s="142">
        <f>IF(Table3072[[#This Row],[researchPower]] &lt;100, Table3072[[#This Row],[researchPower]]*2,Table3072[[#This Row],[researchPower]])</f>
        <v>600</v>
      </c>
      <c r="AG407" s="95" t="s">
        <v>1442</v>
      </c>
      <c r="AH407" s="142">
        <f>Table3072[[#This Row],[researchPoints]]/Table3072[[#This Row],[researchPower]]</f>
        <v>20</v>
      </c>
    </row>
    <row r="408" spans="1:34" x14ac:dyDescent="0.35">
      <c r="A408" s="141">
        <v>407</v>
      </c>
      <c r="B408" s="39" t="s">
        <v>1446</v>
      </c>
      <c r="C408" s="141" t="s">
        <v>1434</v>
      </c>
      <c r="D408" s="141" t="s">
        <v>1446</v>
      </c>
      <c r="E408" s="141" t="s">
        <v>862</v>
      </c>
      <c r="F408" s="141"/>
      <c r="G408" s="141" t="s">
        <v>3968</v>
      </c>
      <c r="H408" s="141" t="s">
        <v>1447</v>
      </c>
      <c r="I408" s="141"/>
      <c r="J408" s="141"/>
      <c r="K408" s="141"/>
      <c r="L408" s="141" t="s">
        <v>1442</v>
      </c>
      <c r="M408" s="141">
        <v>14000</v>
      </c>
      <c r="N408" s="141">
        <v>700</v>
      </c>
      <c r="O408" s="141"/>
      <c r="P408" s="141"/>
      <c r="Q408" s="141" t="s">
        <v>2879</v>
      </c>
      <c r="R408" s="141" t="s">
        <v>866</v>
      </c>
      <c r="S408" s="141" t="s">
        <v>867</v>
      </c>
      <c r="T408" s="141" t="s">
        <v>708</v>
      </c>
      <c r="U408" s="141" t="s">
        <v>868</v>
      </c>
      <c r="V408" s="146">
        <v>40</v>
      </c>
      <c r="W408" s="141"/>
      <c r="X408" s="141" t="s">
        <v>869</v>
      </c>
      <c r="Y408" s="141"/>
      <c r="AB408" s="142">
        <f>Table3072[[#This Row],[researchPower]]/2</f>
        <v>350</v>
      </c>
      <c r="AD408" s="142">
        <f>IF(Table3072[[#This Row],[researchPower]] &lt;100, Table3072[[#This Row],[researchPower]]*2,Table3072[[#This Row],[researchPower]])</f>
        <v>700</v>
      </c>
      <c r="AG408" s="95" t="s">
        <v>1446</v>
      </c>
      <c r="AH408" s="142">
        <f>Table3072[[#This Row],[researchPoints]]/Table3072[[#This Row],[researchPower]]</f>
        <v>20</v>
      </c>
    </row>
    <row r="409" spans="1:34" x14ac:dyDescent="0.35">
      <c r="A409" s="141">
        <v>408</v>
      </c>
      <c r="B409" s="39" t="s">
        <v>1448</v>
      </c>
      <c r="C409" s="141" t="s">
        <v>1434</v>
      </c>
      <c r="D409" s="141" t="s">
        <v>1448</v>
      </c>
      <c r="E409" s="141" t="s">
        <v>862</v>
      </c>
      <c r="F409" s="141"/>
      <c r="G409" s="141" t="s">
        <v>3969</v>
      </c>
      <c r="H409" s="141" t="s">
        <v>1449</v>
      </c>
      <c r="I409" s="141"/>
      <c r="J409" s="141"/>
      <c r="K409" s="141"/>
      <c r="L409" s="141" t="s">
        <v>1446</v>
      </c>
      <c r="M409" s="141">
        <v>17000</v>
      </c>
      <c r="N409" s="141">
        <v>850</v>
      </c>
      <c r="O409" s="141"/>
      <c r="P409" s="141"/>
      <c r="Q409" s="141" t="s">
        <v>2879</v>
      </c>
      <c r="R409" s="141" t="s">
        <v>866</v>
      </c>
      <c r="S409" s="141" t="s">
        <v>867</v>
      </c>
      <c r="T409" s="141" t="s">
        <v>708</v>
      </c>
      <c r="U409" s="141" t="s">
        <v>868</v>
      </c>
      <c r="V409" s="146">
        <v>40</v>
      </c>
      <c r="W409" s="141"/>
      <c r="X409" s="141" t="s">
        <v>869</v>
      </c>
      <c r="Y409" s="141"/>
      <c r="AB409" s="142">
        <f>Table3072[[#This Row],[researchPower]]/2</f>
        <v>425</v>
      </c>
      <c r="AD409" s="142">
        <f>IF(Table3072[[#This Row],[researchPower]] &lt;100, Table3072[[#This Row],[researchPower]]*2,Table3072[[#This Row],[researchPower]])</f>
        <v>850</v>
      </c>
      <c r="AG409" s="95" t="s">
        <v>1448</v>
      </c>
      <c r="AH409" s="142">
        <f>Table3072[[#This Row],[researchPoints]]/Table3072[[#This Row],[researchPower]]</f>
        <v>20</v>
      </c>
    </row>
    <row r="410" spans="1:34" x14ac:dyDescent="0.35">
      <c r="A410" s="141">
        <v>409</v>
      </c>
      <c r="B410" s="39" t="s">
        <v>1450</v>
      </c>
      <c r="C410" s="141" t="s">
        <v>1434</v>
      </c>
      <c r="D410" s="141" t="s">
        <v>1450</v>
      </c>
      <c r="E410" s="141" t="s">
        <v>862</v>
      </c>
      <c r="F410" s="141"/>
      <c r="G410" s="141" t="s">
        <v>1451</v>
      </c>
      <c r="H410" s="141" t="s">
        <v>1452</v>
      </c>
      <c r="I410" s="141"/>
      <c r="J410" s="141"/>
      <c r="K410" s="141"/>
      <c r="L410" s="252" t="s">
        <v>11366</v>
      </c>
      <c r="M410" s="141">
        <v>22000</v>
      </c>
      <c r="N410" s="141">
        <v>1100</v>
      </c>
      <c r="O410" s="141"/>
      <c r="P410" s="141"/>
      <c r="Q410" s="141" t="s">
        <v>2879</v>
      </c>
      <c r="R410" s="141" t="s">
        <v>866</v>
      </c>
      <c r="S410" s="141" t="s">
        <v>867</v>
      </c>
      <c r="T410" s="141" t="s">
        <v>708</v>
      </c>
      <c r="U410" s="141" t="s">
        <v>868</v>
      </c>
      <c r="V410" s="146">
        <v>40</v>
      </c>
      <c r="W410" s="141"/>
      <c r="X410" s="141" t="s">
        <v>869</v>
      </c>
      <c r="Y410" s="141"/>
      <c r="AB410" s="142">
        <f>Table3072[[#This Row],[researchPower]]/2</f>
        <v>550</v>
      </c>
      <c r="AD410" s="142">
        <f>IF(Table3072[[#This Row],[researchPower]] &lt;100, Table3072[[#This Row],[researchPower]]*2,Table3072[[#This Row],[researchPower]])</f>
        <v>1100</v>
      </c>
      <c r="AG410" s="95" t="s">
        <v>1450</v>
      </c>
      <c r="AH410" s="142">
        <f>Table3072[[#This Row],[researchPoints]]/Table3072[[#This Row],[researchPower]]</f>
        <v>20</v>
      </c>
    </row>
    <row r="411" spans="1:34" x14ac:dyDescent="0.35">
      <c r="A411" s="141">
        <v>410</v>
      </c>
      <c r="B411" s="39" t="s">
        <v>1453</v>
      </c>
      <c r="C411" s="141" t="s">
        <v>1434</v>
      </c>
      <c r="D411" s="141" t="s">
        <v>1453</v>
      </c>
      <c r="E411" s="141" t="s">
        <v>862</v>
      </c>
      <c r="F411" s="141"/>
      <c r="G411" s="141" t="s">
        <v>3970</v>
      </c>
      <c r="H411" s="141" t="s">
        <v>1454</v>
      </c>
      <c r="I411" s="141"/>
      <c r="J411" s="141"/>
      <c r="K411" s="141"/>
      <c r="L411" s="141" t="s">
        <v>1450</v>
      </c>
      <c r="M411" s="141">
        <v>24000</v>
      </c>
      <c r="N411" s="141">
        <v>1200</v>
      </c>
      <c r="O411" s="141"/>
      <c r="P411" s="141"/>
      <c r="Q411" s="141" t="s">
        <v>2879</v>
      </c>
      <c r="R411" s="141" t="s">
        <v>866</v>
      </c>
      <c r="S411" s="141" t="s">
        <v>867</v>
      </c>
      <c r="T411" s="141" t="s">
        <v>708</v>
      </c>
      <c r="U411" s="141" t="s">
        <v>868</v>
      </c>
      <c r="V411" s="146">
        <v>40</v>
      </c>
      <c r="W411" s="141"/>
      <c r="X411" s="141" t="s">
        <v>869</v>
      </c>
      <c r="Y411" s="141"/>
      <c r="AB411" s="142">
        <f>Table3072[[#This Row],[researchPower]]/2</f>
        <v>600</v>
      </c>
      <c r="AD411" s="142">
        <f>IF(Table3072[[#This Row],[researchPower]] &lt;100, Table3072[[#This Row],[researchPower]]*2,Table3072[[#This Row],[researchPower]])</f>
        <v>1200</v>
      </c>
      <c r="AG411" s="95" t="s">
        <v>1453</v>
      </c>
      <c r="AH411" s="142">
        <f>Table3072[[#This Row],[researchPoints]]/Table3072[[#This Row],[researchPower]]</f>
        <v>20</v>
      </c>
    </row>
    <row r="412" spans="1:34" x14ac:dyDescent="0.35">
      <c r="A412" s="141">
        <v>411</v>
      </c>
      <c r="B412" s="39" t="s">
        <v>1455</v>
      </c>
      <c r="C412" s="141" t="s">
        <v>1434</v>
      </c>
      <c r="D412" s="141" t="s">
        <v>1455</v>
      </c>
      <c r="E412" s="141" t="s">
        <v>862</v>
      </c>
      <c r="F412" s="141"/>
      <c r="G412" s="141" t="s">
        <v>3971</v>
      </c>
      <c r="H412" s="141" t="s">
        <v>1456</v>
      </c>
      <c r="I412" s="141"/>
      <c r="J412" s="141"/>
      <c r="K412" s="141"/>
      <c r="L412" s="141" t="s">
        <v>1453</v>
      </c>
      <c r="M412" s="141">
        <v>24000</v>
      </c>
      <c r="N412" s="141">
        <v>1200</v>
      </c>
      <c r="O412" s="141"/>
      <c r="P412" s="141"/>
      <c r="Q412" s="141" t="s">
        <v>2879</v>
      </c>
      <c r="R412" s="141" t="s">
        <v>866</v>
      </c>
      <c r="S412" s="141" t="s">
        <v>867</v>
      </c>
      <c r="T412" s="141" t="s">
        <v>708</v>
      </c>
      <c r="U412" s="141" t="s">
        <v>868</v>
      </c>
      <c r="V412" s="146">
        <v>40</v>
      </c>
      <c r="W412" s="141"/>
      <c r="X412" s="141" t="s">
        <v>869</v>
      </c>
      <c r="Y412" s="141"/>
      <c r="AB412" s="142">
        <f>Table3072[[#This Row],[researchPower]]/2</f>
        <v>600</v>
      </c>
      <c r="AD412" s="142">
        <f>IF(Table3072[[#This Row],[researchPower]] &lt;100, Table3072[[#This Row],[researchPower]]*2,Table3072[[#This Row],[researchPower]])</f>
        <v>1200</v>
      </c>
      <c r="AG412" s="95" t="s">
        <v>1455</v>
      </c>
      <c r="AH412" s="142">
        <f>Table3072[[#This Row],[researchPoints]]/Table3072[[#This Row],[researchPower]]</f>
        <v>20</v>
      </c>
    </row>
    <row r="413" spans="1:34" x14ac:dyDescent="0.35">
      <c r="A413" s="141">
        <v>412</v>
      </c>
      <c r="B413" s="39" t="s">
        <v>1457</v>
      </c>
      <c r="C413" s="141" t="s">
        <v>1434</v>
      </c>
      <c r="D413" s="141" t="s">
        <v>1457</v>
      </c>
      <c r="E413" s="141"/>
      <c r="F413" s="141"/>
      <c r="G413" s="141" t="s">
        <v>1458</v>
      </c>
      <c r="H413" s="141" t="s">
        <v>1459</v>
      </c>
      <c r="I413" s="141"/>
      <c r="J413" s="141"/>
      <c r="K413" s="141"/>
      <c r="L413" s="141"/>
      <c r="M413" s="141">
        <v>600</v>
      </c>
      <c r="N413" s="141">
        <v>60</v>
      </c>
      <c r="O413" s="141"/>
      <c r="P413" s="141" t="s">
        <v>25</v>
      </c>
      <c r="Q413" s="141"/>
      <c r="R413" s="141"/>
      <c r="S413" s="141"/>
      <c r="T413" s="141"/>
      <c r="U413" s="141"/>
      <c r="V413" s="146"/>
      <c r="W413" s="141"/>
      <c r="X413" s="141"/>
      <c r="Y413" s="141"/>
      <c r="AB413" s="142">
        <f>Table3072[[#This Row],[researchPower]]/2</f>
        <v>30</v>
      </c>
      <c r="AD413" s="142">
        <f>IF(Table3072[[#This Row],[researchPower]] &lt;100, Table3072[[#This Row],[researchPower]]*2,Table3072[[#This Row],[researchPower]])</f>
        <v>120</v>
      </c>
      <c r="AG413" s="95" t="s">
        <v>1457</v>
      </c>
      <c r="AH413" s="142">
        <f>Table3072[[#This Row],[researchPoints]]/Table3072[[#This Row],[researchPower]]</f>
        <v>10</v>
      </c>
    </row>
    <row r="414" spans="1:34" x14ac:dyDescent="0.35">
      <c r="A414" s="141">
        <v>413</v>
      </c>
      <c r="B414" s="39" t="s">
        <v>1460</v>
      </c>
      <c r="C414" s="384" t="s">
        <v>1434</v>
      </c>
      <c r="D414" s="141" t="s">
        <v>1460</v>
      </c>
      <c r="E414" s="145"/>
      <c r="F414" s="141">
        <v>1</v>
      </c>
      <c r="G414" s="141" t="s">
        <v>1461</v>
      </c>
      <c r="H414" s="141" t="s">
        <v>1462</v>
      </c>
      <c r="I414" s="141"/>
      <c r="J414" s="141"/>
      <c r="K414" s="141"/>
      <c r="L414" s="141" t="s">
        <v>1463</v>
      </c>
      <c r="M414" s="141">
        <v>3000</v>
      </c>
      <c r="N414" s="141">
        <v>150</v>
      </c>
      <c r="O414" s="141"/>
      <c r="P414" s="141" t="s">
        <v>24</v>
      </c>
      <c r="Q414" s="141"/>
      <c r="R414" s="141"/>
      <c r="S414" s="141"/>
      <c r="T414" s="141"/>
      <c r="U414" s="141"/>
      <c r="V414" s="146"/>
      <c r="W414" s="145"/>
      <c r="X414" s="141"/>
      <c r="Y414" s="141"/>
      <c r="AB414" s="142">
        <f>Table3072[[#This Row],[researchPower]]/2</f>
        <v>75</v>
      </c>
      <c r="AD414" s="142">
        <f>IF(Table3072[[#This Row],[researchPower]] &lt;100, Table3072[[#This Row],[researchPower]]*2,Table3072[[#This Row],[researchPower]])</f>
        <v>150</v>
      </c>
      <c r="AG414" s="95" t="s">
        <v>1460</v>
      </c>
      <c r="AH414" s="142">
        <f>Table3072[[#This Row],[researchPoints]]/Table3072[[#This Row],[researchPower]]</f>
        <v>20</v>
      </c>
    </row>
    <row r="415" spans="1:34" x14ac:dyDescent="0.35">
      <c r="A415" s="141">
        <v>414</v>
      </c>
      <c r="B415" s="39"/>
      <c r="C415" s="141"/>
      <c r="D415" s="141"/>
      <c r="E415" s="141"/>
      <c r="F415" s="141"/>
      <c r="G415" s="141"/>
      <c r="H415" s="141"/>
      <c r="I415" s="141"/>
      <c r="J415" s="141"/>
      <c r="K415" s="141"/>
      <c r="L415" s="141"/>
      <c r="M415" s="141"/>
      <c r="N415" s="141"/>
      <c r="O415" s="141"/>
      <c r="P415" s="252" t="s">
        <v>6137</v>
      </c>
      <c r="Q415" s="141"/>
      <c r="R415" s="141"/>
      <c r="S415" s="141"/>
      <c r="T415" s="141"/>
      <c r="U415" s="141"/>
      <c r="V415" s="146"/>
      <c r="W415" s="144"/>
      <c r="X415" s="141"/>
      <c r="Y415" s="141"/>
      <c r="AB415" s="142">
        <f>Table3072[[#This Row],[researchPower]]/2</f>
        <v>0</v>
      </c>
      <c r="AD415" s="142">
        <f>IF(Table3072[[#This Row],[researchPower]] &lt;100, Table3072[[#This Row],[researchPower]]*2,Table3072[[#This Row],[researchPower]])</f>
        <v>0</v>
      </c>
      <c r="AG415" s="95"/>
      <c r="AH415" s="142" t="e">
        <f>Table3072[[#This Row],[researchPoints]]/Table3072[[#This Row],[researchPower]]</f>
        <v>#DIV/0!</v>
      </c>
    </row>
    <row r="416" spans="1:34" x14ac:dyDescent="0.35">
      <c r="A416" s="141">
        <v>415</v>
      </c>
      <c r="B416" s="39"/>
      <c r="C416" s="141"/>
      <c r="D416" s="141"/>
      <c r="E416" s="141"/>
      <c r="F416" s="141"/>
      <c r="G416" s="141"/>
      <c r="H416" s="141"/>
      <c r="I416" s="141"/>
      <c r="J416" s="141"/>
      <c r="K416" s="141"/>
      <c r="L416" s="141"/>
      <c r="M416" s="141"/>
      <c r="N416" s="141"/>
      <c r="O416" s="144"/>
      <c r="P416" s="252" t="s">
        <v>5096</v>
      </c>
      <c r="Q416" s="141"/>
      <c r="R416" s="141"/>
      <c r="S416" s="141"/>
      <c r="T416" s="141"/>
      <c r="U416" s="141"/>
      <c r="V416" s="146"/>
      <c r="W416" s="141" t="s">
        <v>24</v>
      </c>
      <c r="X416" s="141"/>
      <c r="Y416" s="144"/>
      <c r="AB416" s="142">
        <f>Table3072[[#This Row],[researchPower]]/2</f>
        <v>0</v>
      </c>
      <c r="AD416" s="142">
        <f>IF(Table3072[[#This Row],[researchPower]] &lt;100, Table3072[[#This Row],[researchPower]]*2,Table3072[[#This Row],[researchPower]])</f>
        <v>0</v>
      </c>
      <c r="AG416" s="95"/>
      <c r="AH416" s="142" t="e">
        <f>Table3072[[#This Row],[researchPoints]]/Table3072[[#This Row],[researchPower]]</f>
        <v>#DIV/0!</v>
      </c>
    </row>
    <row r="417" spans="1:34" x14ac:dyDescent="0.35">
      <c r="A417" s="141">
        <v>416</v>
      </c>
      <c r="B417" s="39" t="s">
        <v>1464</v>
      </c>
      <c r="C417" s="384" t="s">
        <v>1434</v>
      </c>
      <c r="D417" s="141" t="s">
        <v>1464</v>
      </c>
      <c r="E417" s="145"/>
      <c r="F417" s="141">
        <v>1</v>
      </c>
      <c r="G417" s="141" t="s">
        <v>1465</v>
      </c>
      <c r="H417" s="141" t="s">
        <v>1466</v>
      </c>
      <c r="I417" s="141"/>
      <c r="J417" s="141"/>
      <c r="K417" s="141"/>
      <c r="L417" s="141" t="s">
        <v>3369</v>
      </c>
      <c r="M417" s="141">
        <v>9600</v>
      </c>
      <c r="N417" s="141">
        <v>480</v>
      </c>
      <c r="O417" s="141"/>
      <c r="P417" s="141" t="s">
        <v>22</v>
      </c>
      <c r="Q417" s="141"/>
      <c r="R417" s="141"/>
      <c r="S417" s="141"/>
      <c r="T417" s="141"/>
      <c r="U417" s="141"/>
      <c r="V417" s="146"/>
      <c r="W417" s="141" t="s">
        <v>22</v>
      </c>
      <c r="X417" s="141"/>
      <c r="Y417" s="141"/>
      <c r="AB417" s="142">
        <f>Table3072[[#This Row],[researchPower]]/2</f>
        <v>240</v>
      </c>
      <c r="AD417" s="142">
        <f>IF(Table3072[[#This Row],[researchPower]] &lt;100, Table3072[[#This Row],[researchPower]]*2,Table3072[[#This Row],[researchPower]])</f>
        <v>480</v>
      </c>
      <c r="AG417" s="95" t="s">
        <v>1464</v>
      </c>
      <c r="AH417" s="142">
        <f>Table3072[[#This Row],[researchPoints]]/Table3072[[#This Row],[researchPower]]</f>
        <v>20</v>
      </c>
    </row>
    <row r="418" spans="1:34" x14ac:dyDescent="0.35">
      <c r="A418" s="141">
        <v>417</v>
      </c>
      <c r="B418" s="39" t="s">
        <v>1469</v>
      </c>
      <c r="C418" s="384" t="s">
        <v>1434</v>
      </c>
      <c r="D418" s="141" t="s">
        <v>1469</v>
      </c>
      <c r="E418" s="145"/>
      <c r="F418" s="141">
        <v>1</v>
      </c>
      <c r="G418" s="141" t="s">
        <v>1470</v>
      </c>
      <c r="H418" s="141" t="s">
        <v>1471</v>
      </c>
      <c r="I418" s="141"/>
      <c r="J418" s="141"/>
      <c r="K418" s="141"/>
      <c r="L418" s="141" t="s">
        <v>1472</v>
      </c>
      <c r="M418" s="141">
        <v>1200</v>
      </c>
      <c r="N418" s="141">
        <v>120</v>
      </c>
      <c r="O418" s="141"/>
      <c r="P418" s="141" t="s">
        <v>20</v>
      </c>
      <c r="Q418" s="141"/>
      <c r="R418" s="141"/>
      <c r="S418" s="141"/>
      <c r="T418" s="141"/>
      <c r="U418" s="141"/>
      <c r="V418" s="146"/>
      <c r="W418" s="382"/>
      <c r="X418" s="141"/>
      <c r="Y418" s="141"/>
      <c r="AB418" s="142">
        <f>Table3072[[#This Row],[researchPower]]/2</f>
        <v>60</v>
      </c>
      <c r="AD418" s="142">
        <f>IF(Table3072[[#This Row],[researchPower]] &lt;100, Table3072[[#This Row],[researchPower]]*2,Table3072[[#This Row],[researchPower]])</f>
        <v>120</v>
      </c>
      <c r="AG418" s="95" t="s">
        <v>1469</v>
      </c>
      <c r="AH418" s="142">
        <f>Table3072[[#This Row],[researchPoints]]/Table3072[[#This Row],[researchPower]]</f>
        <v>10</v>
      </c>
    </row>
    <row r="419" spans="1:34" x14ac:dyDescent="0.35">
      <c r="A419" s="141">
        <v>418</v>
      </c>
      <c r="B419" s="39"/>
      <c r="C419" s="141"/>
      <c r="D419" s="141"/>
      <c r="E419" s="141"/>
      <c r="F419" s="141"/>
      <c r="G419" s="141"/>
      <c r="H419" s="141"/>
      <c r="I419" s="141"/>
      <c r="J419" s="141"/>
      <c r="K419" s="141"/>
      <c r="L419" s="141"/>
      <c r="M419" s="141"/>
      <c r="N419" s="141"/>
      <c r="O419" s="144"/>
      <c r="P419" s="141" t="s">
        <v>6111</v>
      </c>
      <c r="Q419" s="141"/>
      <c r="R419" s="141"/>
      <c r="S419" s="141"/>
      <c r="T419" s="141"/>
      <c r="U419" s="141"/>
      <c r="V419" s="146"/>
      <c r="W419" s="141" t="s">
        <v>20</v>
      </c>
      <c r="X419" s="141"/>
      <c r="Y419" s="144"/>
      <c r="AB419" s="142">
        <f>Table3072[[#This Row],[researchPower]]/2</f>
        <v>0</v>
      </c>
      <c r="AD419" s="142">
        <f>IF(Table3072[[#This Row],[researchPower]] &lt;100, Table3072[[#This Row],[researchPower]]*2,Table3072[[#This Row],[researchPower]])</f>
        <v>0</v>
      </c>
      <c r="AG419" s="95"/>
      <c r="AH419" s="142" t="e">
        <f>Table3072[[#This Row],[researchPoints]]/Table3072[[#This Row],[researchPower]]</f>
        <v>#DIV/0!</v>
      </c>
    </row>
    <row r="420" spans="1:34" x14ac:dyDescent="0.35">
      <c r="A420" s="141">
        <v>419</v>
      </c>
      <c r="B420" s="39" t="s">
        <v>1473</v>
      </c>
      <c r="C420" s="141" t="s">
        <v>1434</v>
      </c>
      <c r="D420" s="141" t="s">
        <v>1473</v>
      </c>
      <c r="E420" s="141"/>
      <c r="F420" s="141"/>
      <c r="G420" s="141" t="s">
        <v>1474</v>
      </c>
      <c r="H420" s="141" t="s">
        <v>1475</v>
      </c>
      <c r="I420" s="141"/>
      <c r="J420" s="141"/>
      <c r="K420" s="141"/>
      <c r="L420" s="252" t="s">
        <v>6230</v>
      </c>
      <c r="M420" s="141">
        <v>1200</v>
      </c>
      <c r="N420" s="141">
        <v>120</v>
      </c>
      <c r="O420" s="141"/>
      <c r="P420" s="141" t="s">
        <v>19</v>
      </c>
      <c r="Q420" s="141"/>
      <c r="R420" s="141"/>
      <c r="S420" s="141"/>
      <c r="T420" s="141"/>
      <c r="U420" s="141"/>
      <c r="V420" s="146"/>
      <c r="W420" s="141"/>
      <c r="X420" s="141"/>
      <c r="Y420" s="141"/>
      <c r="AB420" s="142">
        <f>Table3072[[#This Row],[researchPower]]/2</f>
        <v>60</v>
      </c>
      <c r="AD420" s="142">
        <f>IF(Table3072[[#This Row],[researchPower]] &lt;100, Table3072[[#This Row],[researchPower]]*2,Table3072[[#This Row],[researchPower]])</f>
        <v>120</v>
      </c>
      <c r="AG420" s="95" t="s">
        <v>1473</v>
      </c>
      <c r="AH420" s="142">
        <f>Table3072[[#This Row],[researchPoints]]/Table3072[[#This Row],[researchPower]]</f>
        <v>10</v>
      </c>
    </row>
    <row r="421" spans="1:34" x14ac:dyDescent="0.35">
      <c r="A421" s="141">
        <v>420</v>
      </c>
      <c r="B421" s="39"/>
      <c r="C421" s="141"/>
      <c r="D421" s="141"/>
      <c r="E421" s="141"/>
      <c r="F421" s="141"/>
      <c r="G421" s="141"/>
      <c r="H421" s="141"/>
      <c r="I421" s="141"/>
      <c r="J421" s="141"/>
      <c r="K421" s="141"/>
      <c r="L421" s="252"/>
      <c r="M421" s="141"/>
      <c r="N421" s="141"/>
      <c r="O421" s="141"/>
      <c r="P421" s="252" t="s">
        <v>6140</v>
      </c>
      <c r="Q421" s="141"/>
      <c r="R421" s="141"/>
      <c r="S421" s="141"/>
      <c r="T421" s="141"/>
      <c r="U421" s="141"/>
      <c r="V421" s="146"/>
      <c r="W421" s="141" t="s">
        <v>19</v>
      </c>
      <c r="X421" s="141"/>
      <c r="Y421" s="141"/>
      <c r="AB421" s="142">
        <f>Table3072[[#This Row],[researchPower]]/2</f>
        <v>0</v>
      </c>
      <c r="AD421" s="142">
        <f>IF(Table3072[[#This Row],[researchPower]] &lt;100, Table3072[[#This Row],[researchPower]]*2,Table3072[[#This Row],[researchPower]])</f>
        <v>0</v>
      </c>
      <c r="AG421" s="95"/>
      <c r="AH421" s="142" t="e">
        <f>Table3072[[#This Row],[researchPoints]]/Table3072[[#This Row],[researchPower]]</f>
        <v>#DIV/0!</v>
      </c>
    </row>
    <row r="422" spans="1:34" x14ac:dyDescent="0.35">
      <c r="A422" s="141">
        <v>421</v>
      </c>
      <c r="B422" s="39" t="s">
        <v>1476</v>
      </c>
      <c r="C422" s="384" t="s">
        <v>1434</v>
      </c>
      <c r="D422" s="141" t="s">
        <v>1476</v>
      </c>
      <c r="E422" s="145"/>
      <c r="F422" s="141">
        <v>1</v>
      </c>
      <c r="G422" s="141" t="s">
        <v>1477</v>
      </c>
      <c r="H422" s="141" t="s">
        <v>1478</v>
      </c>
      <c r="I422" s="141"/>
      <c r="J422" s="141"/>
      <c r="K422" s="141"/>
      <c r="L422" s="252" t="s">
        <v>11823</v>
      </c>
      <c r="M422" s="141">
        <v>7600</v>
      </c>
      <c r="N422" s="141">
        <v>380</v>
      </c>
      <c r="O422" s="141"/>
      <c r="P422" s="141" t="s">
        <v>18</v>
      </c>
      <c r="Q422" s="141"/>
      <c r="R422" s="141"/>
      <c r="S422" s="141"/>
      <c r="T422" s="141"/>
      <c r="U422" s="141"/>
      <c r="V422" s="146"/>
      <c r="W422" s="144"/>
      <c r="X422" s="141"/>
      <c r="Y422" s="141"/>
      <c r="AB422" s="142">
        <f>Table3072[[#This Row],[researchPower]]/2</f>
        <v>190</v>
      </c>
      <c r="AD422" s="142">
        <f>IF(Table3072[[#This Row],[researchPower]] &lt;100, Table3072[[#This Row],[researchPower]]*2,Table3072[[#This Row],[researchPower]])</f>
        <v>380</v>
      </c>
      <c r="AG422" s="95" t="s">
        <v>1476</v>
      </c>
      <c r="AH422" s="142">
        <f>Table3072[[#This Row],[researchPoints]]/Table3072[[#This Row],[researchPower]]</f>
        <v>20</v>
      </c>
    </row>
    <row r="423" spans="1:34" x14ac:dyDescent="0.35">
      <c r="A423" s="141">
        <v>422</v>
      </c>
      <c r="B423" s="39"/>
      <c r="C423" s="141"/>
      <c r="D423" s="141"/>
      <c r="E423" s="141"/>
      <c r="F423" s="141"/>
      <c r="G423" s="141"/>
      <c r="H423" s="141"/>
      <c r="I423" s="141"/>
      <c r="J423" s="141"/>
      <c r="K423" s="141"/>
      <c r="L423" s="141"/>
      <c r="M423" s="141"/>
      <c r="N423" s="141"/>
      <c r="O423" s="144"/>
      <c r="P423" s="252" t="s">
        <v>6142</v>
      </c>
      <c r="Q423" s="141"/>
      <c r="R423" s="141"/>
      <c r="S423" s="141"/>
      <c r="T423" s="141"/>
      <c r="U423" s="141"/>
      <c r="V423" s="146"/>
      <c r="W423" s="141" t="s">
        <v>18</v>
      </c>
      <c r="X423" s="141"/>
      <c r="Y423" s="144"/>
      <c r="AB423" s="142">
        <f>Table3072[[#This Row],[researchPower]]/2</f>
        <v>0</v>
      </c>
      <c r="AD423" s="142">
        <f>IF(Table3072[[#This Row],[researchPower]] &lt;100, Table3072[[#This Row],[researchPower]]*2,Table3072[[#This Row],[researchPower]])</f>
        <v>0</v>
      </c>
      <c r="AG423" s="95"/>
      <c r="AH423" s="142" t="e">
        <f>Table3072[[#This Row],[researchPoints]]/Table3072[[#This Row],[researchPower]]</f>
        <v>#DIV/0!</v>
      </c>
    </row>
    <row r="424" spans="1:34" x14ac:dyDescent="0.35">
      <c r="A424" s="141">
        <v>423</v>
      </c>
      <c r="B424" s="39" t="s">
        <v>1479</v>
      </c>
      <c r="C424" s="384" t="s">
        <v>1434</v>
      </c>
      <c r="D424" s="141" t="s">
        <v>1479</v>
      </c>
      <c r="E424" s="145"/>
      <c r="F424" s="141">
        <v>1</v>
      </c>
      <c r="G424" s="141" t="s">
        <v>1480</v>
      </c>
      <c r="H424" s="141" t="s">
        <v>1481</v>
      </c>
      <c r="I424" s="141"/>
      <c r="J424" s="141"/>
      <c r="K424" s="141"/>
      <c r="L424" s="141" t="s">
        <v>3370</v>
      </c>
      <c r="M424" s="141">
        <v>15000</v>
      </c>
      <c r="N424" s="141">
        <v>750</v>
      </c>
      <c r="O424" s="141"/>
      <c r="P424" s="141" t="s">
        <v>17</v>
      </c>
      <c r="Q424" s="141"/>
      <c r="R424" s="141"/>
      <c r="S424" s="141"/>
      <c r="T424" s="141"/>
      <c r="U424" s="141"/>
      <c r="V424" s="146"/>
      <c r="W424" s="141"/>
      <c r="X424" s="141"/>
      <c r="Y424" s="141"/>
      <c r="AB424" s="142">
        <f>Table3072[[#This Row],[researchPower]]/2</f>
        <v>375</v>
      </c>
      <c r="AD424" s="142">
        <f>IF(Table3072[[#This Row],[researchPower]] &lt;100, Table3072[[#This Row],[researchPower]]*2,Table3072[[#This Row],[researchPower]])</f>
        <v>750</v>
      </c>
      <c r="AG424" s="95" t="s">
        <v>1479</v>
      </c>
      <c r="AH424" s="142">
        <f>Table3072[[#This Row],[researchPoints]]/Table3072[[#This Row],[researchPower]]</f>
        <v>20</v>
      </c>
    </row>
    <row r="425" spans="1:34" x14ac:dyDescent="0.35">
      <c r="A425" s="141">
        <v>424</v>
      </c>
      <c r="B425" s="39"/>
      <c r="C425" s="141"/>
      <c r="D425" s="141"/>
      <c r="E425" s="141"/>
      <c r="F425" s="141"/>
      <c r="G425" s="141"/>
      <c r="H425" s="141"/>
      <c r="I425" s="141"/>
      <c r="J425" s="141"/>
      <c r="K425" s="141"/>
      <c r="L425" s="141"/>
      <c r="M425" s="141"/>
      <c r="N425" s="141"/>
      <c r="O425" s="141"/>
      <c r="P425" s="141" t="s">
        <v>5102</v>
      </c>
      <c r="Q425" s="141"/>
      <c r="R425" s="141"/>
      <c r="S425" s="141"/>
      <c r="T425" s="141"/>
      <c r="U425" s="141"/>
      <c r="V425" s="146"/>
      <c r="W425" s="141" t="s">
        <v>17</v>
      </c>
      <c r="X425" s="141"/>
      <c r="Y425" s="141"/>
      <c r="AB425" s="142">
        <f>Table3072[[#This Row],[researchPower]]/2</f>
        <v>0</v>
      </c>
      <c r="AD425" s="142">
        <f>IF(Table3072[[#This Row],[researchPower]] &lt;100, Table3072[[#This Row],[researchPower]]*2,Table3072[[#This Row],[researchPower]])</f>
        <v>0</v>
      </c>
      <c r="AG425" s="95"/>
      <c r="AH425" s="142" t="e">
        <f>Table3072[[#This Row],[researchPoints]]/Table3072[[#This Row],[researchPower]]</f>
        <v>#DIV/0!</v>
      </c>
    </row>
    <row r="426" spans="1:34" x14ac:dyDescent="0.35">
      <c r="A426" s="141">
        <v>425</v>
      </c>
      <c r="B426" s="39" t="s">
        <v>1484</v>
      </c>
      <c r="C426" s="384" t="s">
        <v>1434</v>
      </c>
      <c r="D426" s="141" t="s">
        <v>1484</v>
      </c>
      <c r="E426" s="145"/>
      <c r="F426" s="141">
        <v>1</v>
      </c>
      <c r="G426" s="141" t="s">
        <v>1485</v>
      </c>
      <c r="H426" s="141" t="s">
        <v>1486</v>
      </c>
      <c r="I426" s="141"/>
      <c r="J426" s="141"/>
      <c r="K426" s="141"/>
      <c r="L426" s="141" t="s">
        <v>2816</v>
      </c>
      <c r="M426" s="141">
        <v>4000</v>
      </c>
      <c r="N426" s="141">
        <v>200</v>
      </c>
      <c r="O426" s="141"/>
      <c r="P426" s="141" t="s">
        <v>15</v>
      </c>
      <c r="Q426" s="141"/>
      <c r="R426" s="141"/>
      <c r="S426" s="141"/>
      <c r="T426" s="141"/>
      <c r="U426" s="141"/>
      <c r="V426" s="146"/>
      <c r="W426" s="382"/>
      <c r="X426" s="141"/>
      <c r="Y426" s="141"/>
      <c r="AB426" s="142">
        <f>Table3072[[#This Row],[researchPower]]/2</f>
        <v>100</v>
      </c>
      <c r="AD426" s="142">
        <f>IF(Table3072[[#This Row],[researchPower]] &lt;100, Table3072[[#This Row],[researchPower]]*2,Table3072[[#This Row],[researchPower]])</f>
        <v>200</v>
      </c>
      <c r="AG426" s="95" t="s">
        <v>1484</v>
      </c>
      <c r="AH426" s="142">
        <f>Table3072[[#This Row],[researchPoints]]/Table3072[[#This Row],[researchPower]]</f>
        <v>20</v>
      </c>
    </row>
    <row r="427" spans="1:34" x14ac:dyDescent="0.35">
      <c r="A427" s="141">
        <v>426</v>
      </c>
      <c r="B427" s="39"/>
      <c r="C427" s="141"/>
      <c r="D427" s="141"/>
      <c r="E427" s="141"/>
      <c r="F427" s="141"/>
      <c r="G427" s="141"/>
      <c r="H427" s="141"/>
      <c r="I427" s="141"/>
      <c r="J427" s="141"/>
      <c r="K427" s="141"/>
      <c r="L427" s="141"/>
      <c r="M427" s="141"/>
      <c r="N427" s="141"/>
      <c r="O427" s="144"/>
      <c r="P427" s="141" t="s">
        <v>6065</v>
      </c>
      <c r="Q427" s="141"/>
      <c r="R427" s="141"/>
      <c r="S427" s="141"/>
      <c r="T427" s="141"/>
      <c r="U427" s="141"/>
      <c r="V427" s="146"/>
      <c r="W427" s="141" t="s">
        <v>15</v>
      </c>
      <c r="X427" s="141"/>
      <c r="Y427" s="144"/>
      <c r="AB427" s="142">
        <f>Table3072[[#This Row],[researchPower]]/2</f>
        <v>0</v>
      </c>
      <c r="AD427" s="142">
        <f>IF(Table3072[[#This Row],[researchPower]] &lt;100, Table3072[[#This Row],[researchPower]]*2,Table3072[[#This Row],[researchPower]])</f>
        <v>0</v>
      </c>
      <c r="AG427" s="95"/>
      <c r="AH427" s="142" t="e">
        <f>Table3072[[#This Row],[researchPoints]]/Table3072[[#This Row],[researchPower]]</f>
        <v>#DIV/0!</v>
      </c>
    </row>
    <row r="428" spans="1:34" x14ac:dyDescent="0.35">
      <c r="A428" s="141">
        <v>427</v>
      </c>
      <c r="B428" s="39" t="s">
        <v>1488</v>
      </c>
      <c r="C428" s="384" t="s">
        <v>1434</v>
      </c>
      <c r="D428" s="141" t="s">
        <v>1488</v>
      </c>
      <c r="E428" s="145"/>
      <c r="F428" s="141">
        <v>1</v>
      </c>
      <c r="G428" s="141" t="s">
        <v>1489</v>
      </c>
      <c r="H428" s="141" t="s">
        <v>1490</v>
      </c>
      <c r="I428" s="141"/>
      <c r="J428" s="141"/>
      <c r="K428" s="141"/>
      <c r="L428" s="252" t="s">
        <v>11824</v>
      </c>
      <c r="M428" s="141">
        <v>8400</v>
      </c>
      <c r="N428" s="141">
        <v>420</v>
      </c>
      <c r="O428" s="141"/>
      <c r="P428" s="141" t="s">
        <v>13</v>
      </c>
      <c r="Q428" s="141"/>
      <c r="R428" s="141"/>
      <c r="S428" s="141"/>
      <c r="T428" s="141"/>
      <c r="U428" s="141"/>
      <c r="V428" s="146"/>
      <c r="W428" s="144"/>
      <c r="X428" s="141"/>
      <c r="Y428" s="141"/>
      <c r="AB428" s="142">
        <f>Table3072[[#This Row],[researchPower]]/2</f>
        <v>210</v>
      </c>
      <c r="AD428" s="142">
        <f>IF(Table3072[[#This Row],[researchPower]] &lt;100, Table3072[[#This Row],[researchPower]]*2,Table3072[[#This Row],[researchPower]])</f>
        <v>420</v>
      </c>
      <c r="AG428" s="95" t="s">
        <v>1488</v>
      </c>
      <c r="AH428" s="142">
        <f>Table3072[[#This Row],[researchPoints]]/Table3072[[#This Row],[researchPower]]</f>
        <v>20</v>
      </c>
    </row>
    <row r="429" spans="1:34" x14ac:dyDescent="0.35">
      <c r="A429" s="141">
        <v>428</v>
      </c>
      <c r="B429" s="39"/>
      <c r="C429" s="141"/>
      <c r="D429" s="141"/>
      <c r="E429" s="141"/>
      <c r="F429" s="141"/>
      <c r="G429" s="141"/>
      <c r="H429" s="141"/>
      <c r="I429" s="141"/>
      <c r="J429" s="141"/>
      <c r="K429" s="141"/>
      <c r="L429" s="141"/>
      <c r="M429" s="141"/>
      <c r="N429" s="141"/>
      <c r="O429" s="144"/>
      <c r="P429" s="141" t="s">
        <v>6146</v>
      </c>
      <c r="Q429" s="141"/>
      <c r="R429" s="141"/>
      <c r="S429" s="141"/>
      <c r="T429" s="141"/>
      <c r="U429" s="141"/>
      <c r="V429" s="146"/>
      <c r="W429" s="141" t="s">
        <v>13</v>
      </c>
      <c r="X429" s="141"/>
      <c r="Y429" s="144"/>
      <c r="AB429" s="142">
        <f>Table3072[[#This Row],[researchPower]]/2</f>
        <v>0</v>
      </c>
      <c r="AD429" s="142">
        <f>IF(Table3072[[#This Row],[researchPower]] &lt;100, Table3072[[#This Row],[researchPower]]*2,Table3072[[#This Row],[researchPower]])</f>
        <v>0</v>
      </c>
      <c r="AG429" s="95"/>
      <c r="AH429" s="142" t="e">
        <f>Table3072[[#This Row],[researchPoints]]/Table3072[[#This Row],[researchPower]]</f>
        <v>#DIV/0!</v>
      </c>
    </row>
    <row r="430" spans="1:34" x14ac:dyDescent="0.35">
      <c r="A430" s="141">
        <v>429</v>
      </c>
      <c r="B430" s="39" t="s">
        <v>1492</v>
      </c>
      <c r="C430" s="384" t="s">
        <v>1434</v>
      </c>
      <c r="D430" s="141" t="s">
        <v>1492</v>
      </c>
      <c r="E430" s="145"/>
      <c r="F430" s="141">
        <v>1</v>
      </c>
      <c r="G430" s="141" t="s">
        <v>1493</v>
      </c>
      <c r="H430" s="141" t="s">
        <v>1494</v>
      </c>
      <c r="I430" s="141"/>
      <c r="J430" s="141"/>
      <c r="K430" s="141"/>
      <c r="L430" s="141" t="s">
        <v>3376</v>
      </c>
      <c r="M430" s="141">
        <v>20000</v>
      </c>
      <c r="N430" s="141">
        <v>1000</v>
      </c>
      <c r="O430" s="141"/>
      <c r="P430" s="141" t="s">
        <v>33</v>
      </c>
      <c r="Q430" s="141"/>
      <c r="R430" s="141"/>
      <c r="S430" s="141"/>
      <c r="T430" s="141"/>
      <c r="U430" s="141"/>
      <c r="V430" s="146"/>
      <c r="W430" s="141" t="s">
        <v>33</v>
      </c>
      <c r="X430" s="141"/>
      <c r="Y430" s="141"/>
      <c r="AB430" s="142">
        <f>Table3072[[#This Row],[researchPower]]/2</f>
        <v>500</v>
      </c>
      <c r="AD430" s="142">
        <f>IF(Table3072[[#This Row],[researchPower]] &lt;100, Table3072[[#This Row],[researchPower]]*2,Table3072[[#This Row],[researchPower]])</f>
        <v>1000</v>
      </c>
      <c r="AG430" s="95" t="s">
        <v>1492</v>
      </c>
      <c r="AH430" s="142">
        <f>Table3072[[#This Row],[researchPoints]]/Table3072[[#This Row],[researchPower]]</f>
        <v>20</v>
      </c>
    </row>
    <row r="431" spans="1:34" x14ac:dyDescent="0.35">
      <c r="A431" s="141">
        <v>430</v>
      </c>
      <c r="B431" s="39" t="s">
        <v>1491</v>
      </c>
      <c r="C431" s="141" t="s">
        <v>1434</v>
      </c>
      <c r="D431" s="141" t="s">
        <v>1491</v>
      </c>
      <c r="E431" s="141"/>
      <c r="F431" s="141"/>
      <c r="G431" s="141" t="s">
        <v>1497</v>
      </c>
      <c r="H431" s="141" t="s">
        <v>1498</v>
      </c>
      <c r="I431" s="141"/>
      <c r="J431" s="141"/>
      <c r="K431" s="141"/>
      <c r="L431" s="252" t="s">
        <v>2817</v>
      </c>
      <c r="M431" s="141">
        <v>4000</v>
      </c>
      <c r="N431" s="141">
        <v>200</v>
      </c>
      <c r="O431" s="141"/>
      <c r="P431" s="141" t="s">
        <v>31</v>
      </c>
      <c r="Q431" s="141"/>
      <c r="R431" s="141"/>
      <c r="S431" s="141"/>
      <c r="T431" s="141"/>
      <c r="U431" s="141"/>
      <c r="V431" s="146"/>
      <c r="W431" s="141"/>
      <c r="X431" s="141"/>
      <c r="Y431" s="141"/>
      <c r="AB431" s="142">
        <f>Table3072[[#This Row],[researchPower]]/2</f>
        <v>100</v>
      </c>
      <c r="AD431" s="142">
        <f>IF(Table3072[[#This Row],[researchPower]] &lt;100, Table3072[[#This Row],[researchPower]]*2,Table3072[[#This Row],[researchPower]])</f>
        <v>200</v>
      </c>
      <c r="AG431" s="95" t="s">
        <v>1491</v>
      </c>
      <c r="AH431" s="142">
        <f>Table3072[[#This Row],[researchPoints]]/Table3072[[#This Row],[researchPower]]</f>
        <v>20</v>
      </c>
    </row>
    <row r="432" spans="1:34" x14ac:dyDescent="0.35">
      <c r="A432" s="141">
        <v>431</v>
      </c>
      <c r="B432" s="39"/>
      <c r="C432" s="141"/>
      <c r="D432" s="141"/>
      <c r="E432" s="141"/>
      <c r="F432" s="141"/>
      <c r="G432" s="141"/>
      <c r="H432" s="141"/>
      <c r="I432" s="141"/>
      <c r="J432" s="141"/>
      <c r="K432" s="141"/>
      <c r="L432" s="141"/>
      <c r="M432" s="141"/>
      <c r="N432" s="141"/>
      <c r="O432" s="141"/>
      <c r="P432" s="252" t="s">
        <v>6134</v>
      </c>
      <c r="Q432" s="141"/>
      <c r="R432" s="141"/>
      <c r="S432" s="141"/>
      <c r="T432" s="141"/>
      <c r="U432" s="141"/>
      <c r="V432" s="146"/>
      <c r="W432" s="141"/>
      <c r="X432" s="141"/>
      <c r="Y432" s="141"/>
      <c r="AB432" s="142">
        <f>Table3072[[#This Row],[researchPower]]/2</f>
        <v>0</v>
      </c>
      <c r="AD432" s="142">
        <f>IF(Table3072[[#This Row],[researchPower]] &lt;100, Table3072[[#This Row],[researchPower]]*2,Table3072[[#This Row],[researchPower]])</f>
        <v>0</v>
      </c>
      <c r="AG432" s="95"/>
      <c r="AH432" s="142" t="e">
        <f>Table3072[[#This Row],[researchPoints]]/Table3072[[#This Row],[researchPower]]</f>
        <v>#DIV/0!</v>
      </c>
    </row>
    <row r="433" spans="1:34" x14ac:dyDescent="0.35">
      <c r="A433" s="141">
        <v>432</v>
      </c>
      <c r="B433" s="39"/>
      <c r="C433" s="141"/>
      <c r="D433" s="141"/>
      <c r="E433" s="141"/>
      <c r="F433" s="141"/>
      <c r="G433" s="141"/>
      <c r="H433" s="141"/>
      <c r="I433" s="141"/>
      <c r="J433" s="141"/>
      <c r="K433" s="141"/>
      <c r="L433" s="141"/>
      <c r="M433" s="141"/>
      <c r="N433" s="141"/>
      <c r="O433" s="141"/>
      <c r="P433" s="141" t="s">
        <v>5092</v>
      </c>
      <c r="Q433" s="141"/>
      <c r="R433" s="141"/>
      <c r="S433" s="141"/>
      <c r="T433" s="141"/>
      <c r="U433" s="141"/>
      <c r="V433" s="146"/>
      <c r="W433" s="141" t="s">
        <v>31</v>
      </c>
      <c r="X433" s="141"/>
      <c r="Y433" s="141"/>
      <c r="AB433" s="142">
        <f>Table3072[[#This Row],[researchPower]]/2</f>
        <v>0</v>
      </c>
      <c r="AD433" s="142">
        <f>IF(Table3072[[#This Row],[researchPower]] &lt;100, Table3072[[#This Row],[researchPower]]*2,Table3072[[#This Row],[researchPower]])</f>
        <v>0</v>
      </c>
      <c r="AG433" s="95"/>
      <c r="AH433" s="142" t="e">
        <f>Table3072[[#This Row],[researchPoints]]/Table3072[[#This Row],[researchPower]]</f>
        <v>#DIV/0!</v>
      </c>
    </row>
    <row r="434" spans="1:34" x14ac:dyDescent="0.35">
      <c r="A434" s="141">
        <v>433</v>
      </c>
      <c r="B434" s="39" t="s">
        <v>1499</v>
      </c>
      <c r="C434" s="384" t="s">
        <v>1434</v>
      </c>
      <c r="D434" s="141" t="s">
        <v>1499</v>
      </c>
      <c r="E434" s="145"/>
      <c r="F434" s="141">
        <v>1</v>
      </c>
      <c r="G434" s="141" t="s">
        <v>1500</v>
      </c>
      <c r="H434" s="141" t="s">
        <v>1501</v>
      </c>
      <c r="I434" s="141"/>
      <c r="J434" s="141"/>
      <c r="K434" s="141"/>
      <c r="L434" s="252" t="s">
        <v>2818</v>
      </c>
      <c r="M434" s="141">
        <v>4200</v>
      </c>
      <c r="N434" s="141">
        <v>210</v>
      </c>
      <c r="O434" s="141"/>
      <c r="P434" s="141" t="s">
        <v>30</v>
      </c>
      <c r="Q434" s="141"/>
      <c r="R434" s="141"/>
      <c r="S434" s="141"/>
      <c r="T434" s="141"/>
      <c r="U434" s="141"/>
      <c r="V434" s="146"/>
      <c r="W434" s="145"/>
      <c r="X434" s="141"/>
      <c r="Y434" s="141"/>
      <c r="AB434" s="142">
        <f>Table3072[[#This Row],[researchPower]]/2</f>
        <v>105</v>
      </c>
      <c r="AD434" s="142">
        <f>IF(Table3072[[#This Row],[researchPower]] &lt;100, Table3072[[#This Row],[researchPower]]*2,Table3072[[#This Row],[researchPower]])</f>
        <v>210</v>
      </c>
      <c r="AG434" s="95" t="s">
        <v>1499</v>
      </c>
      <c r="AH434" s="142">
        <f>Table3072[[#This Row],[researchPoints]]/Table3072[[#This Row],[researchPower]]</f>
        <v>20</v>
      </c>
    </row>
    <row r="435" spans="1:34" x14ac:dyDescent="0.35">
      <c r="A435" s="141">
        <v>434</v>
      </c>
      <c r="B435" s="39"/>
      <c r="C435" s="141"/>
      <c r="D435" s="141"/>
      <c r="E435" s="141"/>
      <c r="F435" s="141"/>
      <c r="G435" s="141"/>
      <c r="H435" s="141"/>
      <c r="I435" s="141"/>
      <c r="J435" s="141"/>
      <c r="K435" s="141"/>
      <c r="L435" s="141"/>
      <c r="M435" s="141"/>
      <c r="N435" s="141"/>
      <c r="O435" s="141"/>
      <c r="P435" s="141" t="s">
        <v>5094</v>
      </c>
      <c r="Q435" s="141"/>
      <c r="R435" s="141"/>
      <c r="S435" s="141"/>
      <c r="T435" s="141"/>
      <c r="U435" s="141"/>
      <c r="V435" s="146"/>
      <c r="W435" s="144"/>
      <c r="X435" s="141"/>
      <c r="Y435" s="141"/>
      <c r="AB435" s="142">
        <f>Table3072[[#This Row],[researchPower]]/2</f>
        <v>0</v>
      </c>
      <c r="AD435" s="142">
        <f>IF(Table3072[[#This Row],[researchPower]] &lt;100, Table3072[[#This Row],[researchPower]]*2,Table3072[[#This Row],[researchPower]])</f>
        <v>0</v>
      </c>
      <c r="AG435" s="95"/>
      <c r="AH435" s="142" t="e">
        <f>Table3072[[#This Row],[researchPoints]]/Table3072[[#This Row],[researchPower]]</f>
        <v>#DIV/0!</v>
      </c>
    </row>
    <row r="436" spans="1:34" x14ac:dyDescent="0.35">
      <c r="A436" s="141">
        <v>435</v>
      </c>
      <c r="B436" s="39"/>
      <c r="C436" s="141"/>
      <c r="D436" s="141"/>
      <c r="E436" s="141"/>
      <c r="F436" s="141"/>
      <c r="G436" s="141"/>
      <c r="H436" s="141"/>
      <c r="I436" s="141"/>
      <c r="J436" s="141"/>
      <c r="K436" s="141"/>
      <c r="L436" s="141"/>
      <c r="M436" s="141"/>
      <c r="N436" s="141"/>
      <c r="O436" s="144"/>
      <c r="P436" s="141" t="s">
        <v>6114</v>
      </c>
      <c r="Q436" s="141"/>
      <c r="R436" s="141"/>
      <c r="S436" s="141"/>
      <c r="T436" s="141"/>
      <c r="U436" s="141"/>
      <c r="V436" s="146"/>
      <c r="W436" s="144" t="s">
        <v>30</v>
      </c>
      <c r="X436" s="141"/>
      <c r="Y436" s="144"/>
      <c r="AB436" s="142">
        <f>Table3072[[#This Row],[researchPower]]/2</f>
        <v>0</v>
      </c>
      <c r="AD436" s="142">
        <f>IF(Table3072[[#This Row],[researchPower]] &lt;100, Table3072[[#This Row],[researchPower]]*2,Table3072[[#This Row],[researchPower]])</f>
        <v>0</v>
      </c>
      <c r="AG436" s="95"/>
      <c r="AH436" s="142" t="e">
        <f>Table3072[[#This Row],[researchPoints]]/Table3072[[#This Row],[researchPower]]</f>
        <v>#DIV/0!</v>
      </c>
    </row>
    <row r="437" spans="1:34" x14ac:dyDescent="0.35">
      <c r="A437" s="141">
        <v>436</v>
      </c>
      <c r="B437" s="39" t="s">
        <v>1503</v>
      </c>
      <c r="C437" s="141" t="s">
        <v>1434</v>
      </c>
      <c r="D437" s="141" t="s">
        <v>1503</v>
      </c>
      <c r="E437" s="141"/>
      <c r="F437" s="141">
        <v>1</v>
      </c>
      <c r="G437" s="141" t="s">
        <v>1504</v>
      </c>
      <c r="H437" s="141" t="s">
        <v>1505</v>
      </c>
      <c r="I437" s="141"/>
      <c r="J437" s="141"/>
      <c r="K437" s="141"/>
      <c r="L437" s="252" t="s">
        <v>7265</v>
      </c>
      <c r="M437" s="141">
        <v>20000</v>
      </c>
      <c r="N437" s="141">
        <v>1000</v>
      </c>
      <c r="O437" s="141"/>
      <c r="P437" s="141" t="s">
        <v>29</v>
      </c>
      <c r="Q437" s="141"/>
      <c r="R437" s="141"/>
      <c r="S437" s="141"/>
      <c r="T437" s="141"/>
      <c r="U437" s="141"/>
      <c r="V437" s="146"/>
      <c r="W437" s="141" t="s">
        <v>29</v>
      </c>
      <c r="X437" s="141"/>
      <c r="Y437" s="141"/>
      <c r="AB437" s="142">
        <f>Table3072[[#This Row],[researchPower]]/2</f>
        <v>500</v>
      </c>
      <c r="AD437" s="142">
        <f>IF(Table3072[[#This Row],[researchPower]] &lt;100, Table3072[[#This Row],[researchPower]]*2,Table3072[[#This Row],[researchPower]])</f>
        <v>1000</v>
      </c>
      <c r="AG437" s="95" t="s">
        <v>1503</v>
      </c>
      <c r="AH437" s="142">
        <f>Table3072[[#This Row],[researchPoints]]/Table3072[[#This Row],[researchPower]]</f>
        <v>20</v>
      </c>
    </row>
    <row r="438" spans="1:34" x14ac:dyDescent="0.35">
      <c r="A438" s="141">
        <v>437</v>
      </c>
      <c r="B438" s="39" t="s">
        <v>1507</v>
      </c>
      <c r="C438" s="141" t="s">
        <v>1434</v>
      </c>
      <c r="D438" s="141" t="s">
        <v>1507</v>
      </c>
      <c r="E438" s="141"/>
      <c r="F438" s="141">
        <v>1</v>
      </c>
      <c r="G438" s="141" t="s">
        <v>1508</v>
      </c>
      <c r="H438" s="252" t="s">
        <v>6237</v>
      </c>
      <c r="I438" s="141"/>
      <c r="J438" s="141"/>
      <c r="K438" s="141"/>
      <c r="L438" s="141" t="s">
        <v>3437</v>
      </c>
      <c r="M438" s="141">
        <v>20000</v>
      </c>
      <c r="N438" s="141">
        <v>1000</v>
      </c>
      <c r="O438" s="141"/>
      <c r="P438" s="141" t="s">
        <v>27</v>
      </c>
      <c r="Q438" s="141"/>
      <c r="R438" s="141"/>
      <c r="S438" s="141"/>
      <c r="T438" s="141"/>
      <c r="U438" s="141"/>
      <c r="V438" s="146"/>
      <c r="W438" s="141" t="s">
        <v>27</v>
      </c>
      <c r="X438" s="141"/>
      <c r="Y438" s="141"/>
      <c r="AB438" s="142">
        <f>Table3072[[#This Row],[researchPower]]/2</f>
        <v>500</v>
      </c>
      <c r="AD438" s="142">
        <f>IF(Table3072[[#This Row],[researchPower]] &lt;100, Table3072[[#This Row],[researchPower]]*2,Table3072[[#This Row],[researchPower]])</f>
        <v>1000</v>
      </c>
      <c r="AG438" s="95" t="s">
        <v>1507</v>
      </c>
      <c r="AH438" s="142">
        <f>Table3072[[#This Row],[researchPoints]]/Table3072[[#This Row],[researchPower]]</f>
        <v>20</v>
      </c>
    </row>
    <row r="439" spans="1:34" x14ac:dyDescent="0.35">
      <c r="A439" s="141">
        <v>438</v>
      </c>
      <c r="B439" s="39" t="s">
        <v>5104</v>
      </c>
      <c r="C439" s="385" t="s">
        <v>1434</v>
      </c>
      <c r="D439" s="141" t="s">
        <v>5104</v>
      </c>
      <c r="E439" s="145"/>
      <c r="F439" s="141">
        <v>1</v>
      </c>
      <c r="G439" s="141" t="s">
        <v>5111</v>
      </c>
      <c r="H439" s="252" t="s">
        <v>6238</v>
      </c>
      <c r="I439" s="141"/>
      <c r="J439" s="141"/>
      <c r="K439" s="141"/>
      <c r="L439" s="252" t="s">
        <v>11372</v>
      </c>
      <c r="M439" s="141">
        <v>9200</v>
      </c>
      <c r="N439" s="141">
        <v>460</v>
      </c>
      <c r="O439" s="141"/>
      <c r="P439" s="141" t="s">
        <v>5076</v>
      </c>
      <c r="Q439" s="141"/>
      <c r="R439" s="141"/>
      <c r="S439" s="141"/>
      <c r="T439" s="141"/>
      <c r="U439" s="141"/>
      <c r="V439" s="146"/>
      <c r="W439" s="141" t="s">
        <v>5076</v>
      </c>
      <c r="X439" s="141"/>
      <c r="Y439" s="141"/>
      <c r="AB439" s="142">
        <f>Table3072[[#This Row],[researchPower]]/2</f>
        <v>230</v>
      </c>
      <c r="AD439" s="142">
        <f>IF(Table3072[[#This Row],[researchPower]] &lt;100, Table3072[[#This Row],[researchPower]]*2,Table3072[[#This Row],[researchPower]])</f>
        <v>460</v>
      </c>
      <c r="AG439" s="95" t="s">
        <v>5104</v>
      </c>
      <c r="AH439" s="142">
        <f>Table3072[[#This Row],[researchPoints]]/Table3072[[#This Row],[researchPower]]</f>
        <v>20</v>
      </c>
    </row>
    <row r="440" spans="1:34" x14ac:dyDescent="0.35">
      <c r="A440" s="141">
        <v>439</v>
      </c>
      <c r="B440" s="39" t="s">
        <v>5105</v>
      </c>
      <c r="C440" s="141" t="s">
        <v>1434</v>
      </c>
      <c r="D440" s="141" t="s">
        <v>5105</v>
      </c>
      <c r="E440" s="141"/>
      <c r="F440" s="141">
        <v>1</v>
      </c>
      <c r="G440" s="141" t="s">
        <v>5112</v>
      </c>
      <c r="H440" s="141" t="s">
        <v>5118</v>
      </c>
      <c r="I440" s="141"/>
      <c r="J440" s="141"/>
      <c r="K440" s="141"/>
      <c r="L440" s="252" t="s">
        <v>5545</v>
      </c>
      <c r="M440" s="141">
        <v>13000</v>
      </c>
      <c r="N440" s="141">
        <v>650</v>
      </c>
      <c r="O440" s="141"/>
      <c r="P440" s="141" t="s">
        <v>5078</v>
      </c>
      <c r="Q440" s="141"/>
      <c r="R440" s="141"/>
      <c r="S440" s="141"/>
      <c r="T440" s="141"/>
      <c r="U440" s="141"/>
      <c r="V440" s="146"/>
      <c r="W440" s="141" t="s">
        <v>5078</v>
      </c>
      <c r="X440" s="141"/>
      <c r="Y440" s="141"/>
      <c r="AB440" s="142">
        <f>Table3072[[#This Row],[researchPower]]/2</f>
        <v>325</v>
      </c>
      <c r="AD440" s="142">
        <f>IF(Table3072[[#This Row],[researchPower]] &lt;100, Table3072[[#This Row],[researchPower]]*2,Table3072[[#This Row],[researchPower]])</f>
        <v>650</v>
      </c>
      <c r="AG440" s="95" t="s">
        <v>5105</v>
      </c>
      <c r="AH440" s="142">
        <f>Table3072[[#This Row],[researchPoints]]/Table3072[[#This Row],[researchPower]]</f>
        <v>20</v>
      </c>
    </row>
    <row r="441" spans="1:34" x14ac:dyDescent="0.35">
      <c r="A441" s="141">
        <v>440</v>
      </c>
      <c r="B441" s="39" t="s">
        <v>5106</v>
      </c>
      <c r="C441" s="141" t="s">
        <v>1434</v>
      </c>
      <c r="D441" s="141" t="s">
        <v>5106</v>
      </c>
      <c r="E441" s="141"/>
      <c r="F441" s="141">
        <v>1</v>
      </c>
      <c r="G441" s="141" t="s">
        <v>5113</v>
      </c>
      <c r="H441" s="141" t="s">
        <v>5126</v>
      </c>
      <c r="I441" s="141"/>
      <c r="J441" s="141"/>
      <c r="K441" s="141"/>
      <c r="L441" s="252" t="s">
        <v>1433</v>
      </c>
      <c r="M441" s="141">
        <v>600</v>
      </c>
      <c r="N441" s="141">
        <v>60</v>
      </c>
      <c r="O441" s="141"/>
      <c r="P441" s="141" t="s">
        <v>5080</v>
      </c>
      <c r="Q441" s="141"/>
      <c r="R441" s="141"/>
      <c r="S441" s="141"/>
      <c r="T441" s="141"/>
      <c r="U441" s="141"/>
      <c r="V441" s="146"/>
      <c r="W441" s="141" t="s">
        <v>5080</v>
      </c>
      <c r="X441" s="141"/>
      <c r="Y441" s="141"/>
      <c r="AB441" s="142">
        <f>Table3072[[#This Row],[researchPower]]/2</f>
        <v>30</v>
      </c>
      <c r="AD441" s="142">
        <f>IF(Table3072[[#This Row],[researchPower]] &lt;100, Table3072[[#This Row],[researchPower]]*2,Table3072[[#This Row],[researchPower]])</f>
        <v>120</v>
      </c>
      <c r="AG441" s="95" t="s">
        <v>5106</v>
      </c>
      <c r="AH441" s="142">
        <f>Table3072[[#This Row],[researchPoints]]/Table3072[[#This Row],[researchPower]]</f>
        <v>10</v>
      </c>
    </row>
    <row r="442" spans="1:34" x14ac:dyDescent="0.35">
      <c r="A442" s="141">
        <v>441</v>
      </c>
      <c r="B442" s="39" t="s">
        <v>5107</v>
      </c>
      <c r="C442" s="141" t="s">
        <v>1434</v>
      </c>
      <c r="D442" s="141" t="s">
        <v>5107</v>
      </c>
      <c r="E442" s="141"/>
      <c r="F442" s="141"/>
      <c r="G442" s="141" t="s">
        <v>5114</v>
      </c>
      <c r="H442" s="141" t="s">
        <v>5120</v>
      </c>
      <c r="I442" s="141"/>
      <c r="J442" s="141"/>
      <c r="K442" s="141"/>
      <c r="L442" s="252" t="s">
        <v>7268</v>
      </c>
      <c r="M442" s="141">
        <v>2000</v>
      </c>
      <c r="N442" s="141">
        <v>100</v>
      </c>
      <c r="O442" s="141"/>
      <c r="P442" s="141" t="s">
        <v>5082</v>
      </c>
      <c r="Q442" s="141"/>
      <c r="R442" s="141"/>
      <c r="S442" s="141"/>
      <c r="T442" s="141"/>
      <c r="U442" s="141"/>
      <c r="V442" s="146"/>
      <c r="W442" s="141" t="s">
        <v>5082</v>
      </c>
      <c r="X442" s="141"/>
      <c r="Y442" s="141"/>
      <c r="AB442" s="142">
        <f>Table3072[[#This Row],[researchPower]]/2</f>
        <v>50</v>
      </c>
      <c r="AD442" s="142">
        <f>IF(Table3072[[#This Row],[researchPower]] &lt;100, Table3072[[#This Row],[researchPower]]*2,Table3072[[#This Row],[researchPower]])</f>
        <v>100</v>
      </c>
      <c r="AG442" s="95" t="s">
        <v>5107</v>
      </c>
      <c r="AH442" s="142">
        <f>Table3072[[#This Row],[researchPoints]]/Table3072[[#This Row],[researchPower]]</f>
        <v>20</v>
      </c>
    </row>
    <row r="443" spans="1:34" x14ac:dyDescent="0.35">
      <c r="A443" s="141">
        <v>442</v>
      </c>
      <c r="B443" s="39" t="s">
        <v>5108</v>
      </c>
      <c r="C443" s="141" t="s">
        <v>1434</v>
      </c>
      <c r="D443" s="141" t="s">
        <v>5108</v>
      </c>
      <c r="E443" s="141"/>
      <c r="F443" s="141"/>
      <c r="G443" s="141" t="s">
        <v>5115</v>
      </c>
      <c r="H443" s="141" t="s">
        <v>5121</v>
      </c>
      <c r="I443" s="141"/>
      <c r="J443" s="141"/>
      <c r="K443" s="141"/>
      <c r="L443" s="252" t="s">
        <v>7269</v>
      </c>
      <c r="M443" s="141">
        <v>2100</v>
      </c>
      <c r="N443" s="141">
        <v>105</v>
      </c>
      <c r="O443" s="141"/>
      <c r="P443" s="141" t="s">
        <v>5084</v>
      </c>
      <c r="Q443" s="141"/>
      <c r="R443" s="141"/>
      <c r="S443" s="141"/>
      <c r="T443" s="141"/>
      <c r="U443" s="141"/>
      <c r="V443" s="146"/>
      <c r="W443" s="141"/>
      <c r="X443" s="141"/>
      <c r="Y443" s="141"/>
      <c r="AB443" s="142">
        <f>Table3072[[#This Row],[researchPower]]/2</f>
        <v>52.5</v>
      </c>
      <c r="AD443" s="142">
        <f>IF(Table3072[[#This Row],[researchPower]] &lt;100, Table3072[[#This Row],[researchPower]]*2,Table3072[[#This Row],[researchPower]])</f>
        <v>105</v>
      </c>
      <c r="AG443" s="95" t="s">
        <v>5108</v>
      </c>
      <c r="AH443" s="142">
        <f>Table3072[[#This Row],[researchPoints]]/Table3072[[#This Row],[researchPower]]</f>
        <v>20</v>
      </c>
    </row>
    <row r="444" spans="1:34" x14ac:dyDescent="0.35">
      <c r="A444" s="141">
        <v>443</v>
      </c>
      <c r="B444" s="39"/>
      <c r="C444" s="141"/>
      <c r="D444" s="141"/>
      <c r="E444" s="141"/>
      <c r="F444" s="141"/>
      <c r="G444" s="141"/>
      <c r="H444" s="141"/>
      <c r="I444" s="141"/>
      <c r="J444" s="141"/>
      <c r="K444" s="141"/>
      <c r="L444" s="252"/>
      <c r="M444" s="141"/>
      <c r="N444" s="141"/>
      <c r="O444" s="141"/>
      <c r="P444" s="141" t="s">
        <v>5098</v>
      </c>
      <c r="Q444" s="141"/>
      <c r="R444" s="141"/>
      <c r="S444" s="141"/>
      <c r="T444" s="141"/>
      <c r="U444" s="141"/>
      <c r="V444" s="146"/>
      <c r="W444" s="141" t="s">
        <v>5084</v>
      </c>
      <c r="X444" s="141"/>
      <c r="Y444" s="141"/>
      <c r="AB444" s="142">
        <f>Table3072[[#This Row],[researchPower]]/2</f>
        <v>0</v>
      </c>
      <c r="AD444" s="142">
        <f>IF(Table3072[[#This Row],[researchPower]] &lt;100, Table3072[[#This Row],[researchPower]]*2,Table3072[[#This Row],[researchPower]])</f>
        <v>0</v>
      </c>
      <c r="AG444" s="95"/>
      <c r="AH444" s="142" t="e">
        <f>Table3072[[#This Row],[researchPoints]]/Table3072[[#This Row],[researchPower]]</f>
        <v>#DIV/0!</v>
      </c>
    </row>
    <row r="445" spans="1:34" x14ac:dyDescent="0.35">
      <c r="A445" s="141">
        <v>444</v>
      </c>
      <c r="B445" s="39" t="s">
        <v>5109</v>
      </c>
      <c r="C445" s="141" t="s">
        <v>1434</v>
      </c>
      <c r="D445" s="141" t="s">
        <v>5109</v>
      </c>
      <c r="E445" s="145"/>
      <c r="F445" s="141">
        <v>1</v>
      </c>
      <c r="G445" s="17" t="s">
        <v>10592</v>
      </c>
      <c r="H445" s="252" t="s">
        <v>5125</v>
      </c>
      <c r="I445" s="141"/>
      <c r="J445" s="141"/>
      <c r="K445" s="141"/>
      <c r="L445" s="252" t="s">
        <v>11531</v>
      </c>
      <c r="M445" s="141">
        <v>1400</v>
      </c>
      <c r="N445" s="141">
        <v>140</v>
      </c>
      <c r="O445" s="141"/>
      <c r="P445" s="141" t="s">
        <v>5086</v>
      </c>
      <c r="Q445" s="141"/>
      <c r="R445" s="141"/>
      <c r="S445" s="141"/>
      <c r="T445" s="141"/>
      <c r="U445" s="141"/>
      <c r="V445" s="146"/>
      <c r="W445" s="141" t="s">
        <v>5086</v>
      </c>
      <c r="X445" s="141"/>
      <c r="Y445" s="141"/>
      <c r="AB445" s="142">
        <f>Table3072[[#This Row],[researchPower]]/2</f>
        <v>70</v>
      </c>
      <c r="AD445" s="142">
        <f>IF(Table3072[[#This Row],[researchPower]] &lt;100, Table3072[[#This Row],[researchPower]]*2,Table3072[[#This Row],[researchPower]])</f>
        <v>140</v>
      </c>
      <c r="AG445" s="95" t="s">
        <v>5109</v>
      </c>
      <c r="AH445" s="142">
        <f>Table3072[[#This Row],[researchPoints]]/Table3072[[#This Row],[researchPower]]</f>
        <v>10</v>
      </c>
    </row>
    <row r="446" spans="1:34" x14ac:dyDescent="0.35">
      <c r="A446" s="141">
        <v>445</v>
      </c>
      <c r="B446" s="39" t="s">
        <v>5110</v>
      </c>
      <c r="C446" s="141" t="s">
        <v>1434</v>
      </c>
      <c r="D446" s="141" t="s">
        <v>5110</v>
      </c>
      <c r="E446" s="145"/>
      <c r="F446" s="141"/>
      <c r="G446" s="17" t="s">
        <v>10593</v>
      </c>
      <c r="H446" s="252" t="s">
        <v>5123</v>
      </c>
      <c r="I446" s="141"/>
      <c r="J446" s="141"/>
      <c r="K446" s="141"/>
      <c r="L446" s="252" t="s">
        <v>6120</v>
      </c>
      <c r="M446" s="141">
        <v>1200</v>
      </c>
      <c r="N446" s="141">
        <v>120</v>
      </c>
      <c r="O446" s="141"/>
      <c r="P446" s="252" t="s">
        <v>5088</v>
      </c>
      <c r="Q446" s="141"/>
      <c r="R446" s="141"/>
      <c r="S446" s="141"/>
      <c r="T446" s="141"/>
      <c r="U446" s="141"/>
      <c r="V446" s="146"/>
      <c r="W446" s="252" t="s">
        <v>5088</v>
      </c>
      <c r="X446" s="141"/>
      <c r="Y446" s="141"/>
      <c r="AB446" s="142">
        <f>Table3072[[#This Row],[researchPower]]/2</f>
        <v>60</v>
      </c>
      <c r="AD446" s="142">
        <f>IF(Table3072[[#This Row],[researchPower]] &lt;100, Table3072[[#This Row],[researchPower]]*2,Table3072[[#This Row],[researchPower]])</f>
        <v>120</v>
      </c>
      <c r="AG446" s="95" t="s">
        <v>5110</v>
      </c>
      <c r="AH446" s="142">
        <f>Table3072[[#This Row],[researchPoints]]/Table3072[[#This Row],[researchPower]]</f>
        <v>10</v>
      </c>
    </row>
    <row r="447" spans="1:34" x14ac:dyDescent="0.35">
      <c r="A447" s="141">
        <v>446</v>
      </c>
      <c r="B447" s="39" t="s">
        <v>6119</v>
      </c>
      <c r="C447" s="141" t="s">
        <v>1434</v>
      </c>
      <c r="D447" s="141" t="s">
        <v>6119</v>
      </c>
      <c r="E447" s="145"/>
      <c r="F447" s="141"/>
      <c r="G447" s="17" t="s">
        <v>10594</v>
      </c>
      <c r="H447" s="252" t="s">
        <v>5124</v>
      </c>
      <c r="I447" s="141"/>
      <c r="J447" s="141"/>
      <c r="K447" s="141"/>
      <c r="L447" s="252" t="s">
        <v>6121</v>
      </c>
      <c r="M447" s="141">
        <v>3200</v>
      </c>
      <c r="N447" s="141">
        <v>160</v>
      </c>
      <c r="O447" s="141"/>
      <c r="P447" s="141" t="s">
        <v>5090</v>
      </c>
      <c r="Q447" s="141"/>
      <c r="R447" s="141"/>
      <c r="S447" s="141"/>
      <c r="T447" s="141"/>
      <c r="U447" s="141"/>
      <c r="V447" s="146"/>
      <c r="W447" s="144"/>
      <c r="X447" s="141"/>
      <c r="Y447" s="141"/>
      <c r="AB447" s="142">
        <f>Table3072[[#This Row],[researchPower]]/2</f>
        <v>80</v>
      </c>
      <c r="AD447" s="142">
        <f>IF(Table3072[[#This Row],[researchPower]] &lt;100, Table3072[[#This Row],[researchPower]]*2,Table3072[[#This Row],[researchPower]])</f>
        <v>160</v>
      </c>
      <c r="AG447" s="95" t="s">
        <v>6119</v>
      </c>
      <c r="AH447" s="142">
        <f>Table3072[[#This Row],[researchPoints]]/Table3072[[#This Row],[researchPower]]</f>
        <v>20</v>
      </c>
    </row>
    <row r="448" spans="1:34" x14ac:dyDescent="0.35">
      <c r="A448" s="141">
        <v>447</v>
      </c>
      <c r="B448" s="39"/>
      <c r="C448" s="141"/>
      <c r="D448" s="141"/>
      <c r="E448" s="141"/>
      <c r="F448" s="141"/>
      <c r="G448" s="141"/>
      <c r="H448" s="252"/>
      <c r="I448" s="141"/>
      <c r="J448" s="141"/>
      <c r="K448" s="141"/>
      <c r="L448" s="252"/>
      <c r="M448" s="141"/>
      <c r="N448" s="141"/>
      <c r="O448" s="144"/>
      <c r="P448" s="141" t="s">
        <v>5100</v>
      </c>
      <c r="Q448" s="141"/>
      <c r="R448" s="141"/>
      <c r="S448" s="141"/>
      <c r="T448" s="141"/>
      <c r="U448" s="141"/>
      <c r="V448" s="146"/>
      <c r="W448" s="141" t="s">
        <v>5090</v>
      </c>
      <c r="X448" s="141"/>
      <c r="Y448" s="144"/>
      <c r="AB448" s="142">
        <f>Table3072[[#This Row],[researchPower]]/2</f>
        <v>0</v>
      </c>
      <c r="AD448" s="142">
        <f>IF(Table3072[[#This Row],[researchPower]] &lt;100, Table3072[[#This Row],[researchPower]]*2,Table3072[[#This Row],[researchPower]])</f>
        <v>0</v>
      </c>
      <c r="AG448" s="95"/>
      <c r="AH448" s="142" t="e">
        <f>Table3072[[#This Row],[researchPoints]]/Table3072[[#This Row],[researchPower]]</f>
        <v>#DIV/0!</v>
      </c>
    </row>
    <row r="449" spans="1:34" x14ac:dyDescent="0.35">
      <c r="A449" s="141">
        <v>448</v>
      </c>
      <c r="B449" s="39" t="s">
        <v>6122</v>
      </c>
      <c r="C449" s="141" t="s">
        <v>1434</v>
      </c>
      <c r="D449" s="141" t="s">
        <v>6122</v>
      </c>
      <c r="E449" s="145"/>
      <c r="F449" s="141"/>
      <c r="G449" s="17" t="s">
        <v>10595</v>
      </c>
      <c r="H449" s="252" t="s">
        <v>6123</v>
      </c>
      <c r="I449" s="141"/>
      <c r="J449" s="141"/>
      <c r="K449" s="141"/>
      <c r="L449" s="252" t="s">
        <v>6130</v>
      </c>
      <c r="M449" s="141">
        <v>635</v>
      </c>
      <c r="N449" s="141">
        <v>63.5</v>
      </c>
      <c r="O449" s="141"/>
      <c r="P449" s="141" t="s">
        <v>6117</v>
      </c>
      <c r="Q449" s="141"/>
      <c r="R449" s="141"/>
      <c r="S449" s="141"/>
      <c r="T449" s="141"/>
      <c r="U449" s="141"/>
      <c r="V449" s="146"/>
      <c r="W449" s="141" t="s">
        <v>6117</v>
      </c>
      <c r="X449" s="141"/>
      <c r="Y449" s="141"/>
      <c r="AB449" s="142">
        <f>Table3072[[#This Row],[researchPower]]/2</f>
        <v>31.75</v>
      </c>
      <c r="AD449" s="142">
        <f>IF(Table3072[[#This Row],[researchPower]] &lt;100, Table3072[[#This Row],[researchPower]]*2,Table3072[[#This Row],[researchPower]])</f>
        <v>127</v>
      </c>
      <c r="AG449" s="95" t="s">
        <v>6122</v>
      </c>
      <c r="AH449" s="142">
        <f>Table3072[[#This Row],[researchPoints]]/Table3072[[#This Row],[researchPower]]</f>
        <v>10</v>
      </c>
    </row>
    <row r="450" spans="1:34" x14ac:dyDescent="0.35">
      <c r="A450" s="141">
        <v>449</v>
      </c>
      <c r="B450" s="39" t="s">
        <v>1283</v>
      </c>
      <c r="C450" s="384" t="s">
        <v>1434</v>
      </c>
      <c r="D450" s="141" t="s">
        <v>1283</v>
      </c>
      <c r="E450" s="145" t="s">
        <v>1510</v>
      </c>
      <c r="F450" s="141">
        <v>1</v>
      </c>
      <c r="G450" s="141" t="s">
        <v>1511</v>
      </c>
      <c r="H450" s="141" t="s">
        <v>1512</v>
      </c>
      <c r="I450" s="141"/>
      <c r="J450" s="141"/>
      <c r="K450" s="141"/>
      <c r="L450" s="141"/>
      <c r="M450" s="141">
        <v>1135</v>
      </c>
      <c r="N450" s="141">
        <v>113.5</v>
      </c>
      <c r="O450" s="141"/>
      <c r="P450" s="141"/>
      <c r="Q450" s="141" t="s">
        <v>2879</v>
      </c>
      <c r="R450" s="141" t="s">
        <v>866</v>
      </c>
      <c r="S450" s="141" t="s">
        <v>867</v>
      </c>
      <c r="T450" s="141" t="s">
        <v>708</v>
      </c>
      <c r="U450" s="141" t="s">
        <v>1513</v>
      </c>
      <c r="V450" s="146">
        <v>30</v>
      </c>
      <c r="W450" s="145"/>
      <c r="X450" s="141" t="s">
        <v>869</v>
      </c>
      <c r="Y450" s="141"/>
      <c r="AB450" s="142">
        <f>Table3072[[#This Row],[researchPower]]/2</f>
        <v>56.75</v>
      </c>
      <c r="AD450" s="142">
        <f>IF(Table3072[[#This Row],[researchPower]] &lt;100, Table3072[[#This Row],[researchPower]]*2,Table3072[[#This Row],[researchPower]])</f>
        <v>113.5</v>
      </c>
      <c r="AG450" s="95" t="s">
        <v>1283</v>
      </c>
      <c r="AH450" s="142">
        <f>Table3072[[#This Row],[researchPoints]]/Table3072[[#This Row],[researchPower]]</f>
        <v>10</v>
      </c>
    </row>
    <row r="451" spans="1:34" x14ac:dyDescent="0.35">
      <c r="A451" s="141">
        <v>450</v>
      </c>
      <c r="B451" s="39" t="s">
        <v>1514</v>
      </c>
      <c r="C451" s="384" t="s">
        <v>1434</v>
      </c>
      <c r="D451" s="141" t="s">
        <v>1514</v>
      </c>
      <c r="E451" s="145" t="s">
        <v>1510</v>
      </c>
      <c r="F451" s="141">
        <v>1</v>
      </c>
      <c r="G451" s="141" t="s">
        <v>3973</v>
      </c>
      <c r="H451" s="141" t="s">
        <v>1515</v>
      </c>
      <c r="I451" s="141"/>
      <c r="J451" s="141"/>
      <c r="K451" s="141"/>
      <c r="L451" s="141" t="s">
        <v>1283</v>
      </c>
      <c r="M451" s="141">
        <v>2400</v>
      </c>
      <c r="N451" s="141">
        <v>120</v>
      </c>
      <c r="O451" s="141"/>
      <c r="P451" s="141"/>
      <c r="Q451" s="141" t="s">
        <v>2879</v>
      </c>
      <c r="R451" s="141" t="s">
        <v>866</v>
      </c>
      <c r="S451" s="141" t="s">
        <v>867</v>
      </c>
      <c r="T451" s="141" t="s">
        <v>708</v>
      </c>
      <c r="U451" s="141" t="s">
        <v>1513</v>
      </c>
      <c r="V451" s="146">
        <v>20</v>
      </c>
      <c r="W451" s="145"/>
      <c r="X451" s="141" t="s">
        <v>869</v>
      </c>
      <c r="Y451" s="141"/>
      <c r="AB451" s="142">
        <f>Table3072[[#This Row],[researchPower]]/2</f>
        <v>60</v>
      </c>
      <c r="AD451" s="142">
        <f>IF(Table3072[[#This Row],[researchPower]] &lt;100, Table3072[[#This Row],[researchPower]]*2,Table3072[[#This Row],[researchPower]])</f>
        <v>120</v>
      </c>
      <c r="AG451" s="95" t="s">
        <v>1514</v>
      </c>
      <c r="AH451" s="142">
        <f>Table3072[[#This Row],[researchPoints]]/Table3072[[#This Row],[researchPower]]</f>
        <v>20</v>
      </c>
    </row>
    <row r="452" spans="1:34" x14ac:dyDescent="0.35">
      <c r="A452" s="141">
        <v>451</v>
      </c>
      <c r="B452" s="39" t="s">
        <v>1516</v>
      </c>
      <c r="C452" s="141" t="s">
        <v>1434</v>
      </c>
      <c r="D452" s="141" t="s">
        <v>1516</v>
      </c>
      <c r="E452" s="141" t="s">
        <v>1510</v>
      </c>
      <c r="F452" s="141"/>
      <c r="G452" s="141" t="s">
        <v>3974</v>
      </c>
      <c r="H452" s="141" t="s">
        <v>1517</v>
      </c>
      <c r="I452" s="141"/>
      <c r="J452" s="141"/>
      <c r="K452" s="141"/>
      <c r="L452" s="141" t="s">
        <v>1514</v>
      </c>
      <c r="M452" s="141">
        <v>4800</v>
      </c>
      <c r="N452" s="141">
        <v>240</v>
      </c>
      <c r="O452" s="141"/>
      <c r="P452" s="141"/>
      <c r="Q452" s="141" t="s">
        <v>2879</v>
      </c>
      <c r="R452" s="141" t="s">
        <v>866</v>
      </c>
      <c r="S452" s="141" t="s">
        <v>867</v>
      </c>
      <c r="T452" s="141" t="s">
        <v>708</v>
      </c>
      <c r="U452" s="141" t="s">
        <v>1513</v>
      </c>
      <c r="V452" s="146">
        <v>10</v>
      </c>
      <c r="W452" s="141"/>
      <c r="X452" s="141" t="s">
        <v>869</v>
      </c>
      <c r="Y452" s="141"/>
      <c r="AB452" s="142">
        <f>Table3072[[#This Row],[researchPower]]/2</f>
        <v>120</v>
      </c>
      <c r="AD452" s="142">
        <f>IF(Table3072[[#This Row],[researchPower]] &lt;100, Table3072[[#This Row],[researchPower]]*2,Table3072[[#This Row],[researchPower]])</f>
        <v>240</v>
      </c>
      <c r="AG452" s="95" t="s">
        <v>1516</v>
      </c>
      <c r="AH452" s="142">
        <f>Table3072[[#This Row],[researchPoints]]/Table3072[[#This Row],[researchPower]]</f>
        <v>20</v>
      </c>
    </row>
    <row r="453" spans="1:34" x14ac:dyDescent="0.35">
      <c r="A453" s="141">
        <v>452</v>
      </c>
      <c r="B453" s="39" t="s">
        <v>1502</v>
      </c>
      <c r="C453" s="385" t="s">
        <v>1434</v>
      </c>
      <c r="D453" s="141" t="s">
        <v>1502</v>
      </c>
      <c r="E453" s="145" t="s">
        <v>1510</v>
      </c>
      <c r="F453" s="141"/>
      <c r="G453" s="141" t="s">
        <v>1518</v>
      </c>
      <c r="H453" s="141" t="s">
        <v>1519</v>
      </c>
      <c r="I453" s="141"/>
      <c r="J453" s="141"/>
      <c r="K453" s="141"/>
      <c r="L453" s="252" t="s">
        <v>11364</v>
      </c>
      <c r="M453" s="141">
        <v>7000</v>
      </c>
      <c r="N453" s="141">
        <v>350</v>
      </c>
      <c r="O453" s="141"/>
      <c r="P453" s="141"/>
      <c r="Q453" s="141" t="s">
        <v>2879</v>
      </c>
      <c r="R453" s="141" t="s">
        <v>866</v>
      </c>
      <c r="S453" s="141" t="s">
        <v>867</v>
      </c>
      <c r="T453" s="141" t="s">
        <v>708</v>
      </c>
      <c r="U453" s="141" t="s">
        <v>1513</v>
      </c>
      <c r="V453" s="146">
        <v>5</v>
      </c>
      <c r="W453" s="141"/>
      <c r="X453" s="141" t="s">
        <v>869</v>
      </c>
      <c r="Y453" s="141"/>
      <c r="AB453" s="142">
        <f>Table3072[[#This Row],[researchPower]]/2</f>
        <v>175</v>
      </c>
      <c r="AD453" s="142">
        <f>IF(Table3072[[#This Row],[researchPower]] &lt;100, Table3072[[#This Row],[researchPower]]*2,Table3072[[#This Row],[researchPower]])</f>
        <v>350</v>
      </c>
      <c r="AG453" s="95" t="s">
        <v>1502</v>
      </c>
      <c r="AH453" s="142">
        <f>Table3072[[#This Row],[researchPoints]]/Table3072[[#This Row],[researchPower]]</f>
        <v>20</v>
      </c>
    </row>
    <row r="454" spans="1:34" x14ac:dyDescent="0.35">
      <c r="A454" s="141">
        <v>453</v>
      </c>
      <c r="B454" s="39" t="s">
        <v>1468</v>
      </c>
      <c r="C454" s="141" t="s">
        <v>1434</v>
      </c>
      <c r="D454" s="141" t="s">
        <v>1468</v>
      </c>
      <c r="E454" s="141" t="s">
        <v>1510</v>
      </c>
      <c r="F454" s="141"/>
      <c r="G454" s="141" t="s">
        <v>3975</v>
      </c>
      <c r="H454" s="141" t="s">
        <v>1520</v>
      </c>
      <c r="I454" s="141"/>
      <c r="J454" s="141"/>
      <c r="K454" s="141"/>
      <c r="L454" s="252" t="s">
        <v>11365</v>
      </c>
      <c r="M454" s="141">
        <v>9000</v>
      </c>
      <c r="N454" s="141">
        <v>450</v>
      </c>
      <c r="O454" s="141"/>
      <c r="P454" s="141"/>
      <c r="Q454" s="141" t="s">
        <v>2879</v>
      </c>
      <c r="R454" s="141" t="s">
        <v>866</v>
      </c>
      <c r="S454" s="141" t="s">
        <v>867</v>
      </c>
      <c r="T454" s="141" t="s">
        <v>708</v>
      </c>
      <c r="U454" s="141" t="s">
        <v>1513</v>
      </c>
      <c r="V454" s="146">
        <v>5</v>
      </c>
      <c r="W454" s="141"/>
      <c r="X454" s="141" t="s">
        <v>869</v>
      </c>
      <c r="Y454" s="141"/>
      <c r="AB454" s="142">
        <f>Table3072[[#This Row],[researchPower]]/2</f>
        <v>225</v>
      </c>
      <c r="AD454" s="142">
        <f>IF(Table3072[[#This Row],[researchPower]] &lt;100, Table3072[[#This Row],[researchPower]]*2,Table3072[[#This Row],[researchPower]])</f>
        <v>450</v>
      </c>
      <c r="AG454" s="95" t="s">
        <v>1468</v>
      </c>
      <c r="AH454" s="142">
        <f>Table3072[[#This Row],[researchPoints]]/Table3072[[#This Row],[researchPower]]</f>
        <v>20</v>
      </c>
    </row>
    <row r="455" spans="1:34" x14ac:dyDescent="0.35">
      <c r="A455" s="141">
        <v>454</v>
      </c>
      <c r="B455" s="39" t="s">
        <v>1482</v>
      </c>
      <c r="C455" s="141" t="s">
        <v>1434</v>
      </c>
      <c r="D455" s="141" t="s">
        <v>1482</v>
      </c>
      <c r="E455" s="141" t="s">
        <v>1510</v>
      </c>
      <c r="F455" s="141"/>
      <c r="G455" s="141" t="s">
        <v>3976</v>
      </c>
      <c r="H455" s="141" t="s">
        <v>1521</v>
      </c>
      <c r="I455" s="141"/>
      <c r="J455" s="141"/>
      <c r="K455" s="141"/>
      <c r="L455" s="141" t="s">
        <v>1468</v>
      </c>
      <c r="M455" s="141">
        <v>16000</v>
      </c>
      <c r="N455" s="141">
        <v>800</v>
      </c>
      <c r="O455" s="141"/>
      <c r="P455" s="141"/>
      <c r="Q455" s="141" t="s">
        <v>2879</v>
      </c>
      <c r="R455" s="141" t="s">
        <v>866</v>
      </c>
      <c r="S455" s="141" t="s">
        <v>867</v>
      </c>
      <c r="T455" s="141" t="s">
        <v>708</v>
      </c>
      <c r="U455" s="141" t="s">
        <v>1513</v>
      </c>
      <c r="V455" s="146">
        <v>5</v>
      </c>
      <c r="W455" s="141"/>
      <c r="X455" s="141" t="s">
        <v>869</v>
      </c>
      <c r="Y455" s="141"/>
      <c r="AB455" s="142">
        <f>Table3072[[#This Row],[researchPower]]/2</f>
        <v>400</v>
      </c>
      <c r="AD455" s="142">
        <f>IF(Table3072[[#This Row],[researchPower]] &lt;100, Table3072[[#This Row],[researchPower]]*2,Table3072[[#This Row],[researchPower]])</f>
        <v>800</v>
      </c>
      <c r="AG455" s="95" t="s">
        <v>1482</v>
      </c>
      <c r="AH455" s="142">
        <f>Table3072[[#This Row],[researchPoints]]/Table3072[[#This Row],[researchPower]]</f>
        <v>20</v>
      </c>
    </row>
    <row r="456" spans="1:34" x14ac:dyDescent="0.35">
      <c r="A456" s="141">
        <v>455</v>
      </c>
      <c r="B456" s="39" t="s">
        <v>1496</v>
      </c>
      <c r="C456" s="385" t="s">
        <v>1434</v>
      </c>
      <c r="D456" s="141" t="s">
        <v>1496</v>
      </c>
      <c r="E456" s="145" t="s">
        <v>1510</v>
      </c>
      <c r="F456" s="141"/>
      <c r="G456" s="141" t="s">
        <v>1522</v>
      </c>
      <c r="H456" s="141" t="s">
        <v>1523</v>
      </c>
      <c r="I456" s="141"/>
      <c r="J456" s="141"/>
      <c r="K456" s="141"/>
      <c r="L456" s="141" t="s">
        <v>2820</v>
      </c>
      <c r="M456" s="141">
        <v>13000</v>
      </c>
      <c r="N456" s="141">
        <v>650</v>
      </c>
      <c r="O456" s="141"/>
      <c r="P456" s="141"/>
      <c r="Q456" s="141" t="s">
        <v>2879</v>
      </c>
      <c r="R456" s="141" t="s">
        <v>866</v>
      </c>
      <c r="S456" s="141" t="s">
        <v>867</v>
      </c>
      <c r="T456" s="141" t="s">
        <v>708</v>
      </c>
      <c r="U456" s="141" t="s">
        <v>1513</v>
      </c>
      <c r="V456" s="146">
        <v>5</v>
      </c>
      <c r="W456" s="141"/>
      <c r="X456" s="141" t="s">
        <v>869</v>
      </c>
      <c r="Y456" s="141"/>
      <c r="AB456" s="142">
        <f>Table3072[[#This Row],[researchPower]]/2</f>
        <v>325</v>
      </c>
      <c r="AD456" s="142">
        <f>IF(Table3072[[#This Row],[researchPower]] &lt;100, Table3072[[#This Row],[researchPower]]*2,Table3072[[#This Row],[researchPower]])</f>
        <v>650</v>
      </c>
      <c r="AG456" s="95" t="s">
        <v>1496</v>
      </c>
      <c r="AH456" s="142">
        <f>Table3072[[#This Row],[researchPoints]]/Table3072[[#This Row],[researchPower]]</f>
        <v>20</v>
      </c>
    </row>
    <row r="457" spans="1:34" x14ac:dyDescent="0.35">
      <c r="A457" s="141">
        <v>456</v>
      </c>
      <c r="B457" s="39" t="s">
        <v>1524</v>
      </c>
      <c r="C457" s="141" t="s">
        <v>1434</v>
      </c>
      <c r="D457" s="141" t="s">
        <v>1524</v>
      </c>
      <c r="E457" s="141" t="s">
        <v>1510</v>
      </c>
      <c r="F457" s="141"/>
      <c r="G457" s="141" t="s">
        <v>3979</v>
      </c>
      <c r="H457" s="141" t="s">
        <v>1525</v>
      </c>
      <c r="I457" s="141"/>
      <c r="J457" s="141"/>
      <c r="K457" s="141"/>
      <c r="L457" s="141" t="s">
        <v>2821</v>
      </c>
      <c r="M457" s="141">
        <v>15000</v>
      </c>
      <c r="N457" s="141">
        <v>750</v>
      </c>
      <c r="O457" s="141"/>
      <c r="P457" s="141"/>
      <c r="Q457" s="141" t="s">
        <v>2879</v>
      </c>
      <c r="R457" s="141" t="s">
        <v>866</v>
      </c>
      <c r="S457" s="141" t="s">
        <v>867</v>
      </c>
      <c r="T457" s="141" t="s">
        <v>708</v>
      </c>
      <c r="U457" s="141" t="s">
        <v>1513</v>
      </c>
      <c r="V457" s="146">
        <v>5</v>
      </c>
      <c r="W457" s="141"/>
      <c r="X457" s="141" t="s">
        <v>869</v>
      </c>
      <c r="Y457" s="141"/>
      <c r="AB457" s="142">
        <f>Table3072[[#This Row],[researchPower]]/2</f>
        <v>375</v>
      </c>
      <c r="AD457" s="142">
        <f>IF(Table3072[[#This Row],[researchPower]] &lt;100, Table3072[[#This Row],[researchPower]]*2,Table3072[[#This Row],[researchPower]])</f>
        <v>750</v>
      </c>
      <c r="AG457" s="95" t="s">
        <v>1524</v>
      </c>
      <c r="AH457" s="142">
        <f>Table3072[[#This Row],[researchPoints]]/Table3072[[#This Row],[researchPower]]</f>
        <v>20</v>
      </c>
    </row>
    <row r="458" spans="1:34" x14ac:dyDescent="0.35">
      <c r="A458" s="141">
        <v>457</v>
      </c>
      <c r="B458" s="39" t="s">
        <v>1506</v>
      </c>
      <c r="C458" s="141" t="s">
        <v>1434</v>
      </c>
      <c r="D458" s="141" t="s">
        <v>1506</v>
      </c>
      <c r="E458" s="141" t="s">
        <v>1510</v>
      </c>
      <c r="F458" s="141"/>
      <c r="G458" s="141" t="s">
        <v>3977</v>
      </c>
      <c r="H458" s="141" t="s">
        <v>1526</v>
      </c>
      <c r="I458" s="141"/>
      <c r="J458" s="141"/>
      <c r="K458" s="141"/>
      <c r="L458" s="141" t="s">
        <v>3374</v>
      </c>
      <c r="M458" s="141">
        <v>30000</v>
      </c>
      <c r="N458" s="141">
        <v>1500</v>
      </c>
      <c r="O458" s="141"/>
      <c r="P458" s="141"/>
      <c r="Q458" s="141" t="s">
        <v>2879</v>
      </c>
      <c r="R458" s="141" t="s">
        <v>866</v>
      </c>
      <c r="S458" s="141" t="s">
        <v>867</v>
      </c>
      <c r="T458" s="141" t="s">
        <v>708</v>
      </c>
      <c r="U458" s="141" t="s">
        <v>1513</v>
      </c>
      <c r="V458" s="146">
        <v>15</v>
      </c>
      <c r="W458" s="141"/>
      <c r="X458" s="141" t="s">
        <v>869</v>
      </c>
      <c r="Y458" s="141"/>
      <c r="AB458" s="142">
        <f>Table3072[[#This Row],[researchPower]]/2</f>
        <v>750</v>
      </c>
      <c r="AD458" s="142">
        <f>IF(Table3072[[#This Row],[researchPower]] &lt;100, Table3072[[#This Row],[researchPower]]*2,Table3072[[#This Row],[researchPower]])</f>
        <v>1500</v>
      </c>
      <c r="AG458" s="95" t="s">
        <v>1506</v>
      </c>
      <c r="AH458" s="142">
        <f>Table3072[[#This Row],[researchPoints]]/Table3072[[#This Row],[researchPower]]</f>
        <v>20</v>
      </c>
    </row>
    <row r="459" spans="1:34" x14ac:dyDescent="0.35">
      <c r="A459" s="141">
        <v>458</v>
      </c>
      <c r="B459" s="39" t="s">
        <v>1472</v>
      </c>
      <c r="C459" s="384" t="s">
        <v>1434</v>
      </c>
      <c r="D459" s="141" t="s">
        <v>1472</v>
      </c>
      <c r="E459" s="145" t="s">
        <v>919</v>
      </c>
      <c r="F459" s="141">
        <v>1</v>
      </c>
      <c r="G459" s="141" t="s">
        <v>1527</v>
      </c>
      <c r="H459" s="141" t="s">
        <v>1528</v>
      </c>
      <c r="I459" s="141"/>
      <c r="J459" s="141"/>
      <c r="K459" s="141"/>
      <c r="L459" s="141" t="s">
        <v>2775</v>
      </c>
      <c r="M459" s="141">
        <v>1400</v>
      </c>
      <c r="N459" s="141">
        <v>140</v>
      </c>
      <c r="O459" s="141"/>
      <c r="P459" s="141"/>
      <c r="Q459" s="141" t="s">
        <v>2879</v>
      </c>
      <c r="R459" s="141" t="s">
        <v>866</v>
      </c>
      <c r="S459" s="141" t="s">
        <v>867</v>
      </c>
      <c r="T459" s="141" t="s">
        <v>708</v>
      </c>
      <c r="U459" s="141" t="s">
        <v>112</v>
      </c>
      <c r="V459" s="146">
        <v>30</v>
      </c>
      <c r="W459" s="145"/>
      <c r="X459" s="141"/>
      <c r="Y459" s="141"/>
      <c r="AB459" s="142">
        <f>Table3072[[#This Row],[researchPower]]/2</f>
        <v>70</v>
      </c>
      <c r="AD459" s="142">
        <f>IF(Table3072[[#This Row],[researchPower]] &lt;100, Table3072[[#This Row],[researchPower]]*2,Table3072[[#This Row],[researchPower]])</f>
        <v>140</v>
      </c>
      <c r="AG459" s="95" t="s">
        <v>1472</v>
      </c>
      <c r="AH459" s="142">
        <f>Table3072[[#This Row],[researchPoints]]/Table3072[[#This Row],[researchPower]]</f>
        <v>10</v>
      </c>
    </row>
    <row r="460" spans="1:34" x14ac:dyDescent="0.35">
      <c r="A460" s="141">
        <v>459</v>
      </c>
      <c r="B460" s="39"/>
      <c r="C460" s="141"/>
      <c r="D460" s="141"/>
      <c r="E460" s="141"/>
      <c r="F460" s="141"/>
      <c r="G460" s="141"/>
      <c r="H460" s="141"/>
      <c r="I460" s="141"/>
      <c r="J460" s="141"/>
      <c r="K460" s="141"/>
      <c r="L460" s="141"/>
      <c r="M460" s="141"/>
      <c r="N460" s="141"/>
      <c r="O460" s="141"/>
      <c r="P460" s="141"/>
      <c r="Q460" s="141" t="s">
        <v>2879</v>
      </c>
      <c r="R460" s="141" t="s">
        <v>866</v>
      </c>
      <c r="S460" s="141" t="s">
        <v>867</v>
      </c>
      <c r="T460" s="141" t="s">
        <v>708</v>
      </c>
      <c r="U460" s="141" t="s">
        <v>5367</v>
      </c>
      <c r="V460" s="146">
        <v>30</v>
      </c>
      <c r="W460" s="141"/>
      <c r="X460" s="141" t="s">
        <v>869</v>
      </c>
      <c r="Y460" s="141"/>
      <c r="AB460" s="142">
        <f>Table3072[[#This Row],[researchPower]]/2</f>
        <v>0</v>
      </c>
      <c r="AD460" s="142">
        <f>IF(Table3072[[#This Row],[researchPower]] &lt;100, Table3072[[#This Row],[researchPower]]*2,Table3072[[#This Row],[researchPower]])</f>
        <v>0</v>
      </c>
      <c r="AG460" s="95"/>
      <c r="AH460" s="142" t="e">
        <f>Table3072[[#This Row],[researchPoints]]/Table3072[[#This Row],[researchPower]]</f>
        <v>#DIV/0!</v>
      </c>
    </row>
    <row r="461" spans="1:34" x14ac:dyDescent="0.35">
      <c r="A461" s="141">
        <v>460</v>
      </c>
      <c r="B461" s="39" t="s">
        <v>1487</v>
      </c>
      <c r="C461" s="141" t="s">
        <v>1434</v>
      </c>
      <c r="D461" s="141" t="s">
        <v>1487</v>
      </c>
      <c r="E461" s="141" t="s">
        <v>919</v>
      </c>
      <c r="F461" s="141"/>
      <c r="G461" s="141" t="s">
        <v>3980</v>
      </c>
      <c r="H461" s="141" t="s">
        <v>1529</v>
      </c>
      <c r="I461" s="141"/>
      <c r="J461" s="141"/>
      <c r="K461" s="141"/>
      <c r="L461" s="141" t="s">
        <v>1472</v>
      </c>
      <c r="M461" s="141">
        <v>4000</v>
      </c>
      <c r="N461" s="141">
        <v>200</v>
      </c>
      <c r="O461" s="141"/>
      <c r="P461" s="141"/>
      <c r="Q461" s="141" t="s">
        <v>2879</v>
      </c>
      <c r="R461" s="141" t="s">
        <v>866</v>
      </c>
      <c r="S461" s="141" t="s">
        <v>867</v>
      </c>
      <c r="T461" s="141" t="s">
        <v>708</v>
      </c>
      <c r="U461" s="141" t="s">
        <v>112</v>
      </c>
      <c r="V461" s="146">
        <v>30</v>
      </c>
      <c r="W461" s="141"/>
      <c r="X461" s="141"/>
      <c r="Y461" s="141"/>
      <c r="AB461" s="142">
        <f>Table3072[[#This Row],[researchPower]]/2</f>
        <v>100</v>
      </c>
      <c r="AD461" s="142">
        <f>IF(Table3072[[#This Row],[researchPower]] &lt;100, Table3072[[#This Row],[researchPower]]*2,Table3072[[#This Row],[researchPower]])</f>
        <v>200</v>
      </c>
      <c r="AG461" s="95" t="s">
        <v>1487</v>
      </c>
      <c r="AH461" s="142">
        <f>Table3072[[#This Row],[researchPoints]]/Table3072[[#This Row],[researchPower]]</f>
        <v>20</v>
      </c>
    </row>
    <row r="462" spans="1:34" x14ac:dyDescent="0.35">
      <c r="A462" s="141">
        <v>461</v>
      </c>
      <c r="B462" s="39"/>
      <c r="C462" s="141"/>
      <c r="D462" s="141"/>
      <c r="E462" s="141"/>
      <c r="F462" s="141"/>
      <c r="G462" s="141"/>
      <c r="H462" s="141"/>
      <c r="I462" s="141"/>
      <c r="J462" s="141"/>
      <c r="K462" s="141"/>
      <c r="L462" s="141"/>
      <c r="M462" s="141"/>
      <c r="N462" s="141"/>
      <c r="O462" s="141"/>
      <c r="P462" s="141"/>
      <c r="Q462" s="141" t="s">
        <v>2879</v>
      </c>
      <c r="R462" s="141" t="s">
        <v>866</v>
      </c>
      <c r="S462" s="141" t="s">
        <v>867</v>
      </c>
      <c r="T462" s="141" t="s">
        <v>708</v>
      </c>
      <c r="U462" s="141" t="s">
        <v>5367</v>
      </c>
      <c r="V462" s="146">
        <v>30</v>
      </c>
      <c r="W462" s="141"/>
      <c r="X462" s="141" t="s">
        <v>869</v>
      </c>
      <c r="Y462" s="141"/>
      <c r="AB462" s="142">
        <f>Table3072[[#This Row],[researchPower]]/2</f>
        <v>0</v>
      </c>
      <c r="AD462" s="142">
        <f>IF(Table3072[[#This Row],[researchPower]] &lt;100, Table3072[[#This Row],[researchPower]]*2,Table3072[[#This Row],[researchPower]])</f>
        <v>0</v>
      </c>
      <c r="AG462" s="95"/>
      <c r="AH462" s="142" t="e">
        <f>Table3072[[#This Row],[researchPoints]]/Table3072[[#This Row],[researchPower]]</f>
        <v>#DIV/0!</v>
      </c>
    </row>
    <row r="463" spans="1:34" x14ac:dyDescent="0.35">
      <c r="A463" s="141">
        <v>462</v>
      </c>
      <c r="B463" s="39" t="s">
        <v>1437</v>
      </c>
      <c r="C463" s="384" t="s">
        <v>1434</v>
      </c>
      <c r="D463" s="141" t="s">
        <v>1437</v>
      </c>
      <c r="E463" s="145" t="s">
        <v>919</v>
      </c>
      <c r="F463" s="141">
        <v>1</v>
      </c>
      <c r="G463" s="141" t="s">
        <v>3981</v>
      </c>
      <c r="H463" s="141" t="s">
        <v>1530</v>
      </c>
      <c r="I463" s="141"/>
      <c r="J463" s="141"/>
      <c r="K463" s="141"/>
      <c r="L463" s="141" t="s">
        <v>1487</v>
      </c>
      <c r="M463" s="141">
        <v>5400</v>
      </c>
      <c r="N463" s="141">
        <v>270</v>
      </c>
      <c r="O463" s="141"/>
      <c r="P463" s="141"/>
      <c r="Q463" s="141" t="s">
        <v>2879</v>
      </c>
      <c r="R463" s="141" t="s">
        <v>866</v>
      </c>
      <c r="S463" s="141" t="s">
        <v>867</v>
      </c>
      <c r="T463" s="141" t="s">
        <v>708</v>
      </c>
      <c r="U463" s="141" t="s">
        <v>112</v>
      </c>
      <c r="V463" s="146">
        <v>30</v>
      </c>
      <c r="W463" s="141"/>
      <c r="X463" s="141"/>
      <c r="Y463" s="141"/>
      <c r="AB463" s="142">
        <f>Table3072[[#This Row],[researchPower]]/2</f>
        <v>135</v>
      </c>
      <c r="AD463" s="142">
        <f>IF(Table3072[[#This Row],[researchPower]] &lt;100, Table3072[[#This Row],[researchPower]]*2,Table3072[[#This Row],[researchPower]])</f>
        <v>270</v>
      </c>
      <c r="AG463" s="95" t="s">
        <v>1437</v>
      </c>
      <c r="AH463" s="142">
        <f>Table3072[[#This Row],[researchPoints]]/Table3072[[#This Row],[researchPower]]</f>
        <v>20</v>
      </c>
    </row>
    <row r="464" spans="1:34" x14ac:dyDescent="0.35">
      <c r="A464" s="141">
        <v>463</v>
      </c>
      <c r="B464" s="39"/>
      <c r="C464" s="141"/>
      <c r="D464" s="141"/>
      <c r="E464" s="141"/>
      <c r="F464" s="141"/>
      <c r="G464" s="141"/>
      <c r="H464" s="141"/>
      <c r="I464" s="141"/>
      <c r="J464" s="141"/>
      <c r="K464" s="141"/>
      <c r="L464" s="141"/>
      <c r="M464" s="141"/>
      <c r="N464" s="141"/>
      <c r="O464" s="141"/>
      <c r="P464" s="141"/>
      <c r="Q464" s="141" t="s">
        <v>2879</v>
      </c>
      <c r="R464" s="141" t="s">
        <v>866</v>
      </c>
      <c r="S464" s="141" t="s">
        <v>867</v>
      </c>
      <c r="T464" s="141" t="s">
        <v>708</v>
      </c>
      <c r="U464" s="141" t="s">
        <v>5367</v>
      </c>
      <c r="V464" s="146">
        <v>30</v>
      </c>
      <c r="W464" s="141"/>
      <c r="X464" s="141" t="s">
        <v>869</v>
      </c>
      <c r="Y464" s="141"/>
      <c r="AB464" s="142">
        <f>Table3072[[#This Row],[researchPower]]/2</f>
        <v>0</v>
      </c>
      <c r="AD464" s="142">
        <f>IF(Table3072[[#This Row],[researchPower]] &lt;100, Table3072[[#This Row],[researchPower]]*2,Table3072[[#This Row],[researchPower]])</f>
        <v>0</v>
      </c>
      <c r="AG464" s="95"/>
      <c r="AH464" s="142" t="e">
        <f>Table3072[[#This Row],[researchPoints]]/Table3072[[#This Row],[researchPower]]</f>
        <v>#DIV/0!</v>
      </c>
    </row>
    <row r="465" spans="1:34" x14ac:dyDescent="0.35">
      <c r="A465" s="141">
        <v>464</v>
      </c>
      <c r="B465" s="39" t="s">
        <v>1463</v>
      </c>
      <c r="C465" s="385" t="s">
        <v>1434</v>
      </c>
      <c r="D465" s="141" t="s">
        <v>1463</v>
      </c>
      <c r="E465" s="145" t="s">
        <v>919</v>
      </c>
      <c r="F465" s="141"/>
      <c r="G465" s="141" t="s">
        <v>1531</v>
      </c>
      <c r="H465" s="141" t="s">
        <v>1532</v>
      </c>
      <c r="I465" s="141"/>
      <c r="J465" s="141"/>
      <c r="K465" s="141"/>
      <c r="L465" s="141" t="s">
        <v>2822</v>
      </c>
      <c r="M465" s="141">
        <v>7600</v>
      </c>
      <c r="N465" s="141">
        <v>380</v>
      </c>
      <c r="O465" s="141"/>
      <c r="P465" s="141"/>
      <c r="Q465" s="141" t="s">
        <v>2879</v>
      </c>
      <c r="R465" s="141" t="s">
        <v>866</v>
      </c>
      <c r="S465" s="141" t="s">
        <v>867</v>
      </c>
      <c r="T465" s="141" t="s">
        <v>708</v>
      </c>
      <c r="U465" s="141" t="s">
        <v>112</v>
      </c>
      <c r="V465" s="146">
        <v>30</v>
      </c>
      <c r="W465" s="141"/>
      <c r="X465" s="141"/>
      <c r="Y465" s="141"/>
      <c r="AB465" s="142">
        <f>Table3072[[#This Row],[researchPower]]/2</f>
        <v>190</v>
      </c>
      <c r="AD465" s="142">
        <f>IF(Table3072[[#This Row],[researchPower]] &lt;100, Table3072[[#This Row],[researchPower]]*2,Table3072[[#This Row],[researchPower]])</f>
        <v>380</v>
      </c>
      <c r="AG465" s="95" t="s">
        <v>1463</v>
      </c>
      <c r="AH465" s="142">
        <f>Table3072[[#This Row],[researchPoints]]/Table3072[[#This Row],[researchPower]]</f>
        <v>20</v>
      </c>
    </row>
    <row r="466" spans="1:34" x14ac:dyDescent="0.35">
      <c r="A466" s="141">
        <v>465</v>
      </c>
      <c r="B466" s="39"/>
      <c r="C466" s="141"/>
      <c r="D466" s="141"/>
      <c r="E466" s="141"/>
      <c r="F466" s="141"/>
      <c r="G466" s="141"/>
      <c r="H466" s="141"/>
      <c r="I466" s="141"/>
      <c r="J466" s="141"/>
      <c r="K466" s="141"/>
      <c r="L466" s="141"/>
      <c r="M466" s="141"/>
      <c r="N466" s="141"/>
      <c r="O466" s="141"/>
      <c r="P466" s="141"/>
      <c r="Q466" s="141" t="s">
        <v>2879</v>
      </c>
      <c r="R466" s="141" t="s">
        <v>866</v>
      </c>
      <c r="S466" s="141" t="s">
        <v>867</v>
      </c>
      <c r="T466" s="141" t="s">
        <v>708</v>
      </c>
      <c r="U466" s="141" t="s">
        <v>5367</v>
      </c>
      <c r="V466" s="146">
        <v>30</v>
      </c>
      <c r="W466" s="141"/>
      <c r="X466" s="141" t="s">
        <v>869</v>
      </c>
      <c r="Y466" s="141"/>
      <c r="AB466" s="142">
        <f>Table3072[[#This Row],[researchPower]]/2</f>
        <v>0</v>
      </c>
      <c r="AD466" s="142">
        <f>IF(Table3072[[#This Row],[researchPower]] &lt;100, Table3072[[#This Row],[researchPower]]*2,Table3072[[#This Row],[researchPower]])</f>
        <v>0</v>
      </c>
      <c r="AG466" s="95"/>
      <c r="AH466" s="142" t="e">
        <f>Table3072[[#This Row],[researchPoints]]/Table3072[[#This Row],[researchPower]]</f>
        <v>#DIV/0!</v>
      </c>
    </row>
    <row r="467" spans="1:34" x14ac:dyDescent="0.35">
      <c r="A467" s="141">
        <v>466</v>
      </c>
      <c r="B467" s="39" t="s">
        <v>1533</v>
      </c>
      <c r="C467" s="141" t="s">
        <v>1434</v>
      </c>
      <c r="D467" s="141" t="s">
        <v>1533</v>
      </c>
      <c r="E467" s="141" t="s">
        <v>919</v>
      </c>
      <c r="F467" s="141"/>
      <c r="G467" s="141" t="s">
        <v>3982</v>
      </c>
      <c r="H467" s="141" t="s">
        <v>1534</v>
      </c>
      <c r="I467" s="141"/>
      <c r="J467" s="141"/>
      <c r="K467" s="141"/>
      <c r="L467" s="141" t="s">
        <v>1463</v>
      </c>
      <c r="M467" s="141">
        <v>9600</v>
      </c>
      <c r="N467" s="141">
        <v>480</v>
      </c>
      <c r="O467" s="141"/>
      <c r="P467" s="141"/>
      <c r="Q467" s="141" t="s">
        <v>2879</v>
      </c>
      <c r="R467" s="141" t="s">
        <v>866</v>
      </c>
      <c r="S467" s="141" t="s">
        <v>867</v>
      </c>
      <c r="T467" s="141" t="s">
        <v>708</v>
      </c>
      <c r="U467" s="141" t="s">
        <v>112</v>
      </c>
      <c r="V467" s="146">
        <v>30</v>
      </c>
      <c r="W467" s="141"/>
      <c r="X467" s="141"/>
      <c r="Y467" s="141"/>
      <c r="AB467" s="142">
        <f>Table3072[[#This Row],[researchPower]]/2</f>
        <v>240</v>
      </c>
      <c r="AD467" s="142">
        <f>IF(Table3072[[#This Row],[researchPower]] &lt;100, Table3072[[#This Row],[researchPower]]*2,Table3072[[#This Row],[researchPower]])</f>
        <v>480</v>
      </c>
      <c r="AG467" s="95" t="s">
        <v>1533</v>
      </c>
      <c r="AH467" s="142">
        <f>Table3072[[#This Row],[researchPoints]]/Table3072[[#This Row],[researchPower]]</f>
        <v>20</v>
      </c>
    </row>
    <row r="468" spans="1:34" x14ac:dyDescent="0.35">
      <c r="A468" s="141">
        <v>467</v>
      </c>
      <c r="B468" s="39"/>
      <c r="C468" s="141"/>
      <c r="D468" s="141"/>
      <c r="E468" s="141"/>
      <c r="F468" s="141"/>
      <c r="G468" s="141"/>
      <c r="H468" s="141"/>
      <c r="I468" s="141"/>
      <c r="J468" s="141"/>
      <c r="K468" s="141"/>
      <c r="L468" s="141"/>
      <c r="M468" s="141"/>
      <c r="N468" s="141"/>
      <c r="O468" s="141"/>
      <c r="P468" s="141"/>
      <c r="Q468" s="141" t="s">
        <v>2879</v>
      </c>
      <c r="R468" s="141" t="s">
        <v>866</v>
      </c>
      <c r="S468" s="141" t="s">
        <v>867</v>
      </c>
      <c r="T468" s="141" t="s">
        <v>708</v>
      </c>
      <c r="U468" s="141" t="s">
        <v>5367</v>
      </c>
      <c r="V468" s="146">
        <v>30</v>
      </c>
      <c r="W468" s="141"/>
      <c r="X468" s="141" t="s">
        <v>869</v>
      </c>
      <c r="Y468" s="141"/>
      <c r="AB468" s="142">
        <f>Table3072[[#This Row],[researchPower]]/2</f>
        <v>0</v>
      </c>
      <c r="AD468" s="142">
        <f>IF(Table3072[[#This Row],[researchPower]] &lt;100, Table3072[[#This Row],[researchPower]]*2,Table3072[[#This Row],[researchPower]])</f>
        <v>0</v>
      </c>
      <c r="AG468" s="95"/>
      <c r="AH468" s="142" t="e">
        <f>Table3072[[#This Row],[researchPoints]]/Table3072[[#This Row],[researchPower]]</f>
        <v>#DIV/0!</v>
      </c>
    </row>
    <row r="469" spans="1:34" x14ac:dyDescent="0.35">
      <c r="A469" s="141">
        <v>468</v>
      </c>
      <c r="B469" s="39" t="s">
        <v>1445</v>
      </c>
      <c r="C469" s="141" t="s">
        <v>1434</v>
      </c>
      <c r="D469" s="141" t="s">
        <v>1445</v>
      </c>
      <c r="E469" s="141" t="s">
        <v>919</v>
      </c>
      <c r="F469" s="141"/>
      <c r="G469" s="141" t="s">
        <v>3983</v>
      </c>
      <c r="H469" s="141" t="s">
        <v>1535</v>
      </c>
      <c r="I469" s="141"/>
      <c r="J469" s="141"/>
      <c r="K469" s="141"/>
      <c r="L469" s="141" t="s">
        <v>1533</v>
      </c>
      <c r="M469" s="141">
        <v>11600</v>
      </c>
      <c r="N469" s="141">
        <v>580</v>
      </c>
      <c r="O469" s="141"/>
      <c r="P469" s="141"/>
      <c r="Q469" s="141" t="s">
        <v>2879</v>
      </c>
      <c r="R469" s="141" t="s">
        <v>866</v>
      </c>
      <c r="S469" s="141" t="s">
        <v>867</v>
      </c>
      <c r="T469" s="141" t="s">
        <v>708</v>
      </c>
      <c r="U469" s="141" t="s">
        <v>112</v>
      </c>
      <c r="V469" s="146">
        <v>30</v>
      </c>
      <c r="W469" s="141"/>
      <c r="X469" s="141"/>
      <c r="Y469" s="141"/>
      <c r="AB469" s="142">
        <f>Table3072[[#This Row],[researchPower]]/2</f>
        <v>290</v>
      </c>
      <c r="AD469" s="142">
        <f>IF(Table3072[[#This Row],[researchPower]] &lt;100, Table3072[[#This Row],[researchPower]]*2,Table3072[[#This Row],[researchPower]])</f>
        <v>580</v>
      </c>
      <c r="AG469" s="95" t="s">
        <v>1445</v>
      </c>
      <c r="AH469" s="142">
        <f>Table3072[[#This Row],[researchPoints]]/Table3072[[#This Row],[researchPower]]</f>
        <v>20</v>
      </c>
    </row>
    <row r="470" spans="1:34" x14ac:dyDescent="0.35">
      <c r="A470" s="141">
        <v>469</v>
      </c>
      <c r="B470" s="39"/>
      <c r="C470" s="141"/>
      <c r="D470" s="141"/>
      <c r="E470" s="141"/>
      <c r="F470" s="141"/>
      <c r="G470" s="141"/>
      <c r="H470" s="141"/>
      <c r="I470" s="141"/>
      <c r="J470" s="141"/>
      <c r="K470" s="141"/>
      <c r="L470" s="141"/>
      <c r="M470" s="141"/>
      <c r="N470" s="141"/>
      <c r="O470" s="141"/>
      <c r="P470" s="141"/>
      <c r="Q470" s="141" t="s">
        <v>2879</v>
      </c>
      <c r="R470" s="141" t="s">
        <v>866</v>
      </c>
      <c r="S470" s="141" t="s">
        <v>867</v>
      </c>
      <c r="T470" s="141" t="s">
        <v>708</v>
      </c>
      <c r="U470" s="141" t="s">
        <v>5367</v>
      </c>
      <c r="V470" s="146">
        <v>30</v>
      </c>
      <c r="W470" s="141"/>
      <c r="X470" s="141" t="s">
        <v>869</v>
      </c>
      <c r="Y470" s="141"/>
      <c r="AB470" s="142">
        <f>Table3072[[#This Row],[researchPower]]/2</f>
        <v>0</v>
      </c>
      <c r="AD470" s="142">
        <f>IF(Table3072[[#This Row],[researchPower]] &lt;100, Table3072[[#This Row],[researchPower]]*2,Table3072[[#This Row],[researchPower]])</f>
        <v>0</v>
      </c>
      <c r="AG470" s="95"/>
      <c r="AH470" s="142" t="e">
        <f>Table3072[[#This Row],[researchPoints]]/Table3072[[#This Row],[researchPower]]</f>
        <v>#DIV/0!</v>
      </c>
    </row>
    <row r="471" spans="1:34" x14ac:dyDescent="0.35">
      <c r="A471" s="141">
        <v>470</v>
      </c>
      <c r="B471" s="39" t="s">
        <v>1467</v>
      </c>
      <c r="C471" s="385" t="s">
        <v>1434</v>
      </c>
      <c r="D471" s="141" t="s">
        <v>1467</v>
      </c>
      <c r="E471" s="141" t="s">
        <v>919</v>
      </c>
      <c r="F471" s="141"/>
      <c r="G471" s="141" t="s">
        <v>1536</v>
      </c>
      <c r="H471" s="141" t="s">
        <v>1537</v>
      </c>
      <c r="I471" s="141"/>
      <c r="J471" s="141"/>
      <c r="K471" s="141"/>
      <c r="L471" s="252" t="s">
        <v>2823</v>
      </c>
      <c r="M471" s="141">
        <v>13600</v>
      </c>
      <c r="N471" s="141">
        <v>680</v>
      </c>
      <c r="O471" s="141"/>
      <c r="P471" s="141"/>
      <c r="Q471" s="141" t="s">
        <v>2879</v>
      </c>
      <c r="R471" s="141" t="s">
        <v>866</v>
      </c>
      <c r="S471" s="141" t="s">
        <v>867</v>
      </c>
      <c r="T471" s="141" t="s">
        <v>708</v>
      </c>
      <c r="U471" s="141" t="s">
        <v>112</v>
      </c>
      <c r="V471" s="146">
        <v>30</v>
      </c>
      <c r="W471" s="141"/>
      <c r="X471" s="141"/>
      <c r="Y471" s="141"/>
      <c r="AB471" s="142">
        <f>Table3072[[#This Row],[researchPower]]/2</f>
        <v>340</v>
      </c>
      <c r="AD471" s="142">
        <f>IF(Table3072[[#This Row],[researchPower]] &lt;100, Table3072[[#This Row],[researchPower]]*2,Table3072[[#This Row],[researchPower]])</f>
        <v>680</v>
      </c>
      <c r="AG471" s="95" t="s">
        <v>1467</v>
      </c>
      <c r="AH471" s="142">
        <f>Table3072[[#This Row],[researchPoints]]/Table3072[[#This Row],[researchPower]]</f>
        <v>20</v>
      </c>
    </row>
    <row r="472" spans="1:34" x14ac:dyDescent="0.35">
      <c r="A472" s="141">
        <v>471</v>
      </c>
      <c r="B472" s="39"/>
      <c r="C472" s="141"/>
      <c r="D472" s="141"/>
      <c r="E472" s="141"/>
      <c r="F472" s="141"/>
      <c r="G472" s="141"/>
      <c r="H472" s="141"/>
      <c r="I472" s="141"/>
      <c r="J472" s="141"/>
      <c r="K472" s="141"/>
      <c r="L472" s="141"/>
      <c r="M472" s="141"/>
      <c r="N472" s="141"/>
      <c r="O472" s="141"/>
      <c r="P472" s="141"/>
      <c r="Q472" s="141" t="s">
        <v>2879</v>
      </c>
      <c r="R472" s="141" t="s">
        <v>866</v>
      </c>
      <c r="S472" s="141" t="s">
        <v>867</v>
      </c>
      <c r="T472" s="141" t="s">
        <v>708</v>
      </c>
      <c r="U472" s="141" t="s">
        <v>5367</v>
      </c>
      <c r="V472" s="146">
        <v>30</v>
      </c>
      <c r="W472" s="141"/>
      <c r="X472" s="141" t="s">
        <v>869</v>
      </c>
      <c r="Y472" s="141"/>
      <c r="AB472" s="142">
        <f>Table3072[[#This Row],[researchPower]]/2</f>
        <v>0</v>
      </c>
      <c r="AD472" s="142">
        <f>IF(Table3072[[#This Row],[researchPower]] &lt;100, Table3072[[#This Row],[researchPower]]*2,Table3072[[#This Row],[researchPower]])</f>
        <v>0</v>
      </c>
      <c r="AG472" s="95"/>
      <c r="AH472" s="142" t="e">
        <f>Table3072[[#This Row],[researchPoints]]/Table3072[[#This Row],[researchPower]]</f>
        <v>#DIV/0!</v>
      </c>
    </row>
    <row r="473" spans="1:34" x14ac:dyDescent="0.35">
      <c r="A473" s="141">
        <v>472</v>
      </c>
      <c r="B473" s="39" t="s">
        <v>1483</v>
      </c>
      <c r="C473" s="141" t="s">
        <v>1434</v>
      </c>
      <c r="D473" s="141" t="s">
        <v>1483</v>
      </c>
      <c r="E473" s="141" t="s">
        <v>919</v>
      </c>
      <c r="F473" s="141"/>
      <c r="G473" s="141" t="s">
        <v>3984</v>
      </c>
      <c r="H473" s="141" t="s">
        <v>1538</v>
      </c>
      <c r="I473" s="141"/>
      <c r="J473" s="141"/>
      <c r="K473" s="141"/>
      <c r="L473" s="141" t="s">
        <v>1467</v>
      </c>
      <c r="M473" s="141">
        <v>18000</v>
      </c>
      <c r="N473" s="141">
        <v>900</v>
      </c>
      <c r="O473" s="141"/>
      <c r="P473" s="141"/>
      <c r="Q473" s="141" t="s">
        <v>2879</v>
      </c>
      <c r="R473" s="141" t="s">
        <v>866</v>
      </c>
      <c r="S473" s="141" t="s">
        <v>867</v>
      </c>
      <c r="T473" s="141" t="s">
        <v>708</v>
      </c>
      <c r="U473" s="141" t="s">
        <v>112</v>
      </c>
      <c r="V473" s="146">
        <v>30</v>
      </c>
      <c r="W473" s="141"/>
      <c r="X473" s="141"/>
      <c r="Y473" s="141"/>
      <c r="AB473" s="142">
        <f>Table3072[[#This Row],[researchPower]]/2</f>
        <v>450</v>
      </c>
      <c r="AD473" s="142">
        <f>IF(Table3072[[#This Row],[researchPower]] &lt;100, Table3072[[#This Row],[researchPower]]*2,Table3072[[#This Row],[researchPower]])</f>
        <v>900</v>
      </c>
      <c r="AG473" s="95" t="s">
        <v>1483</v>
      </c>
      <c r="AH473" s="142">
        <f>Table3072[[#This Row],[researchPoints]]/Table3072[[#This Row],[researchPower]]</f>
        <v>20</v>
      </c>
    </row>
    <row r="474" spans="1:34" x14ac:dyDescent="0.35">
      <c r="A474" s="141">
        <v>473</v>
      </c>
      <c r="B474" s="39"/>
      <c r="C474" s="141"/>
      <c r="D474" s="141"/>
      <c r="E474" s="141"/>
      <c r="F474" s="141"/>
      <c r="G474" s="141"/>
      <c r="H474" s="141"/>
      <c r="I474" s="141"/>
      <c r="J474" s="141"/>
      <c r="K474" s="141"/>
      <c r="L474" s="141"/>
      <c r="M474" s="141"/>
      <c r="N474" s="141"/>
      <c r="O474" s="141"/>
      <c r="P474" s="141"/>
      <c r="Q474" s="141" t="s">
        <v>2879</v>
      </c>
      <c r="R474" s="141" t="s">
        <v>866</v>
      </c>
      <c r="S474" s="141" t="s">
        <v>867</v>
      </c>
      <c r="T474" s="141" t="s">
        <v>708</v>
      </c>
      <c r="U474" s="141" t="s">
        <v>5367</v>
      </c>
      <c r="V474" s="146">
        <v>30</v>
      </c>
      <c r="W474" s="141"/>
      <c r="X474" s="141" t="s">
        <v>869</v>
      </c>
      <c r="Y474" s="141"/>
      <c r="AB474" s="142">
        <f>Table3072[[#This Row],[researchPower]]/2</f>
        <v>0</v>
      </c>
      <c r="AD474" s="142">
        <f>IF(Table3072[[#This Row],[researchPower]] &lt;100, Table3072[[#This Row],[researchPower]]*2,Table3072[[#This Row],[researchPower]])</f>
        <v>0</v>
      </c>
      <c r="AG474" s="95"/>
      <c r="AH474" s="142" t="e">
        <f>Table3072[[#This Row],[researchPoints]]/Table3072[[#This Row],[researchPower]]</f>
        <v>#DIV/0!</v>
      </c>
    </row>
    <row r="475" spans="1:34" x14ac:dyDescent="0.35">
      <c r="A475" s="141">
        <v>474</v>
      </c>
      <c r="B475" s="39" t="s">
        <v>1495</v>
      </c>
      <c r="C475" s="141" t="s">
        <v>1434</v>
      </c>
      <c r="D475" s="141" t="s">
        <v>1495</v>
      </c>
      <c r="E475" s="141" t="s">
        <v>919</v>
      </c>
      <c r="F475" s="141"/>
      <c r="G475" s="141" t="s">
        <v>3985</v>
      </c>
      <c r="H475" s="141" t="s">
        <v>1539</v>
      </c>
      <c r="I475" s="141"/>
      <c r="J475" s="141"/>
      <c r="K475" s="141"/>
      <c r="L475" s="141" t="s">
        <v>1483</v>
      </c>
      <c r="M475" s="141">
        <v>22000</v>
      </c>
      <c r="N475" s="141">
        <v>1100</v>
      </c>
      <c r="O475" s="141"/>
      <c r="P475" s="141"/>
      <c r="Q475" s="141" t="s">
        <v>2879</v>
      </c>
      <c r="R475" s="141" t="s">
        <v>866</v>
      </c>
      <c r="S475" s="141" t="s">
        <v>867</v>
      </c>
      <c r="T475" s="141" t="s">
        <v>708</v>
      </c>
      <c r="U475" s="141" t="s">
        <v>112</v>
      </c>
      <c r="V475" s="146">
        <v>30</v>
      </c>
      <c r="W475" s="141"/>
      <c r="X475" s="141"/>
      <c r="Y475" s="141"/>
      <c r="AB475" s="142">
        <f>Table3072[[#This Row],[researchPower]]/2</f>
        <v>550</v>
      </c>
      <c r="AD475" s="142">
        <f>IF(Table3072[[#This Row],[researchPower]] &lt;100, Table3072[[#This Row],[researchPower]]*2,Table3072[[#This Row],[researchPower]])</f>
        <v>1100</v>
      </c>
      <c r="AG475" s="95" t="s">
        <v>1495</v>
      </c>
      <c r="AH475" s="142">
        <f>Table3072[[#This Row],[researchPoints]]/Table3072[[#This Row],[researchPower]]</f>
        <v>20</v>
      </c>
    </row>
    <row r="476" spans="1:34" x14ac:dyDescent="0.35">
      <c r="A476" s="141">
        <v>475</v>
      </c>
      <c r="B476" s="39"/>
      <c r="C476" s="141"/>
      <c r="D476" s="141"/>
      <c r="E476" s="141"/>
      <c r="F476" s="141"/>
      <c r="G476" s="141"/>
      <c r="H476" s="141"/>
      <c r="I476" s="141"/>
      <c r="J476" s="141"/>
      <c r="K476" s="141"/>
      <c r="L476" s="141"/>
      <c r="M476" s="141"/>
      <c r="N476" s="141"/>
      <c r="O476" s="141"/>
      <c r="P476" s="141"/>
      <c r="Q476" s="141" t="s">
        <v>2879</v>
      </c>
      <c r="R476" s="141" t="s">
        <v>866</v>
      </c>
      <c r="S476" s="141" t="s">
        <v>867</v>
      </c>
      <c r="T476" s="141" t="s">
        <v>708</v>
      </c>
      <c r="U476" s="141" t="s">
        <v>5367</v>
      </c>
      <c r="V476" s="146">
        <v>30</v>
      </c>
      <c r="W476" s="141"/>
      <c r="X476" s="141" t="s">
        <v>869</v>
      </c>
      <c r="Y476" s="141"/>
      <c r="AB476" s="142">
        <f>Table3072[[#This Row],[researchPower]]/2</f>
        <v>0</v>
      </c>
      <c r="AD476" s="142">
        <f>IF(Table3072[[#This Row],[researchPower]] &lt;100, Table3072[[#This Row],[researchPower]]*2,Table3072[[#This Row],[researchPower]])</f>
        <v>0</v>
      </c>
      <c r="AG476" s="95"/>
      <c r="AH476" s="142" t="e">
        <f>Table3072[[#This Row],[researchPoints]]/Table3072[[#This Row],[researchPower]]</f>
        <v>#DIV/0!</v>
      </c>
    </row>
    <row r="477" spans="1:34" x14ac:dyDescent="0.35">
      <c r="A477" s="141">
        <v>476</v>
      </c>
      <c r="B477" s="39" t="s">
        <v>1540</v>
      </c>
      <c r="C477" s="384" t="s">
        <v>1434</v>
      </c>
      <c r="D477" s="141" t="s">
        <v>1540</v>
      </c>
      <c r="E477" s="145"/>
      <c r="F477" s="141">
        <v>1</v>
      </c>
      <c r="G477" s="141" t="s">
        <v>1541</v>
      </c>
      <c r="H477" s="141" t="s">
        <v>1542</v>
      </c>
      <c r="I477" s="141"/>
      <c r="J477" s="141"/>
      <c r="K477" s="141"/>
      <c r="L477" s="252" t="s">
        <v>990</v>
      </c>
      <c r="M477" s="141">
        <v>1400</v>
      </c>
      <c r="N477" s="141">
        <v>140</v>
      </c>
      <c r="O477" s="141"/>
      <c r="P477" s="141" t="s">
        <v>80</v>
      </c>
      <c r="Q477" s="141"/>
      <c r="R477" s="141"/>
      <c r="S477" s="141"/>
      <c r="T477" s="141"/>
      <c r="U477" s="141"/>
      <c r="V477" s="146"/>
      <c r="W477" s="382"/>
      <c r="X477" s="141"/>
      <c r="Y477" s="141"/>
      <c r="AB477" s="142">
        <f>Table3072[[#This Row],[researchPower]]/2</f>
        <v>70</v>
      </c>
      <c r="AD477" s="142">
        <f>IF(Table3072[[#This Row],[researchPower]] &lt;100, Table3072[[#This Row],[researchPower]]*2,Table3072[[#This Row],[researchPower]])</f>
        <v>140</v>
      </c>
      <c r="AG477" s="95" t="s">
        <v>1540</v>
      </c>
      <c r="AH477" s="142">
        <f>Table3072[[#This Row],[researchPoints]]/Table3072[[#This Row],[researchPower]]</f>
        <v>10</v>
      </c>
    </row>
    <row r="478" spans="1:34" x14ac:dyDescent="0.35">
      <c r="A478" s="141">
        <v>477</v>
      </c>
      <c r="B478" s="39"/>
      <c r="C478" s="141"/>
      <c r="D478" s="141"/>
      <c r="E478" s="141"/>
      <c r="F478" s="141"/>
      <c r="G478" s="141"/>
      <c r="H478" s="141"/>
      <c r="I478" s="141"/>
      <c r="J478" s="141"/>
      <c r="K478" s="141"/>
      <c r="L478" s="252"/>
      <c r="M478" s="141"/>
      <c r="N478" s="141"/>
      <c r="O478" s="144"/>
      <c r="P478" s="252" t="s">
        <v>6102</v>
      </c>
      <c r="Q478" s="141"/>
      <c r="R478" s="141"/>
      <c r="S478" s="141"/>
      <c r="T478" s="141"/>
      <c r="U478" s="141"/>
      <c r="V478" s="146"/>
      <c r="W478" s="144" t="s">
        <v>80</v>
      </c>
      <c r="X478" s="141"/>
      <c r="Y478" s="144"/>
      <c r="AB478" s="142">
        <f>Table3072[[#This Row],[researchPower]]/2</f>
        <v>0</v>
      </c>
      <c r="AD478" s="142">
        <f>IF(Table3072[[#This Row],[researchPower]] &lt;100, Table3072[[#This Row],[researchPower]]*2,Table3072[[#This Row],[researchPower]])</f>
        <v>0</v>
      </c>
      <c r="AG478" s="95"/>
      <c r="AH478" s="142" t="e">
        <f>Table3072[[#This Row],[researchPoints]]/Table3072[[#This Row],[researchPower]]</f>
        <v>#DIV/0!</v>
      </c>
    </row>
    <row r="479" spans="1:34" x14ac:dyDescent="0.35">
      <c r="A479" s="141">
        <v>478</v>
      </c>
      <c r="B479" s="39" t="s">
        <v>3448</v>
      </c>
      <c r="C479" s="385" t="s">
        <v>1434</v>
      </c>
      <c r="D479" s="141" t="s">
        <v>3448</v>
      </c>
      <c r="E479" s="141" t="s">
        <v>831</v>
      </c>
      <c r="F479" s="141">
        <v>1</v>
      </c>
      <c r="G479" s="141" t="s">
        <v>4087</v>
      </c>
      <c r="H479" s="141" t="s">
        <v>3449</v>
      </c>
      <c r="I479" s="141"/>
      <c r="J479" s="141"/>
      <c r="K479" s="141"/>
      <c r="L479" s="141" t="s">
        <v>2824</v>
      </c>
      <c r="M479" s="141">
        <v>3400</v>
      </c>
      <c r="N479" s="141">
        <v>170</v>
      </c>
      <c r="O479" s="141"/>
      <c r="P479" s="141" t="s">
        <v>713</v>
      </c>
      <c r="Q479" s="141"/>
      <c r="R479" s="141"/>
      <c r="S479" s="141"/>
      <c r="T479" s="141"/>
      <c r="U479" s="141"/>
      <c r="V479" s="146"/>
      <c r="W479" s="382"/>
      <c r="X479" s="141"/>
      <c r="Y479" s="141"/>
      <c r="AB479" s="142">
        <f>Table3072[[#This Row],[researchPower]]/2</f>
        <v>85</v>
      </c>
      <c r="AD479" s="142">
        <f>IF(Table3072[[#This Row],[researchPower]] &lt;100, Table3072[[#This Row],[researchPower]]*2,Table3072[[#This Row],[researchPower]])</f>
        <v>170</v>
      </c>
      <c r="AG479" s="95" t="s">
        <v>3448</v>
      </c>
      <c r="AH479" s="142">
        <f>Table3072[[#This Row],[researchPoints]]/Table3072[[#This Row],[researchPower]]</f>
        <v>20</v>
      </c>
    </row>
    <row r="480" spans="1:34" x14ac:dyDescent="0.35">
      <c r="A480" s="141">
        <v>479</v>
      </c>
      <c r="B480" s="39" t="s">
        <v>1543</v>
      </c>
      <c r="C480" s="384" t="s">
        <v>1434</v>
      </c>
      <c r="D480" s="141" t="s">
        <v>1543</v>
      </c>
      <c r="E480" s="145"/>
      <c r="F480" s="141">
        <v>1</v>
      </c>
      <c r="G480" s="141" t="s">
        <v>1544</v>
      </c>
      <c r="H480" s="141" t="s">
        <v>1545</v>
      </c>
      <c r="I480" s="141"/>
      <c r="J480" s="141"/>
      <c r="K480" s="141"/>
      <c r="L480" s="252" t="s">
        <v>2824</v>
      </c>
      <c r="M480" s="141">
        <v>3600</v>
      </c>
      <c r="N480" s="141">
        <v>180</v>
      </c>
      <c r="O480" s="141"/>
      <c r="P480" s="141" t="s">
        <v>77</v>
      </c>
      <c r="Q480" s="141"/>
      <c r="R480" s="141"/>
      <c r="S480" s="141"/>
      <c r="T480" s="141"/>
      <c r="U480" s="141"/>
      <c r="V480" s="146"/>
      <c r="W480" s="382"/>
      <c r="X480" s="141"/>
      <c r="Y480" s="141"/>
      <c r="AB480" s="142">
        <f>Table3072[[#This Row],[researchPower]]/2</f>
        <v>90</v>
      </c>
      <c r="AD480" s="142">
        <f>IF(Table3072[[#This Row],[researchPower]] &lt;100, Table3072[[#This Row],[researchPower]]*2,Table3072[[#This Row],[researchPower]])</f>
        <v>180</v>
      </c>
      <c r="AG480" s="95" t="s">
        <v>1543</v>
      </c>
      <c r="AH480" s="142">
        <f>Table3072[[#This Row],[researchPoints]]/Table3072[[#This Row],[researchPower]]</f>
        <v>20</v>
      </c>
    </row>
    <row r="481" spans="1:34" x14ac:dyDescent="0.35">
      <c r="A481" s="141">
        <v>480</v>
      </c>
      <c r="B481" s="39"/>
      <c r="C481" s="141"/>
      <c r="D481" s="141"/>
      <c r="E481" s="141"/>
      <c r="F481" s="141"/>
      <c r="G481" s="141"/>
      <c r="H481" s="141"/>
      <c r="I481" s="141"/>
      <c r="J481" s="141"/>
      <c r="K481" s="141"/>
      <c r="L481" s="252"/>
      <c r="M481" s="141"/>
      <c r="N481" s="141"/>
      <c r="O481" s="144"/>
      <c r="P481" s="252" t="s">
        <v>6103</v>
      </c>
      <c r="Q481" s="141"/>
      <c r="R481" s="141"/>
      <c r="S481" s="141"/>
      <c r="T481" s="141"/>
      <c r="U481" s="141"/>
      <c r="V481" s="146"/>
      <c r="W481" s="144" t="s">
        <v>77</v>
      </c>
      <c r="X481" s="141"/>
      <c r="Y481" s="144"/>
      <c r="AB481" s="142">
        <f>Table3072[[#This Row],[researchPower]]/2</f>
        <v>0</v>
      </c>
      <c r="AD481" s="142">
        <f>IF(Table3072[[#This Row],[researchPower]] &lt;100, Table3072[[#This Row],[researchPower]]*2,Table3072[[#This Row],[researchPower]])</f>
        <v>0</v>
      </c>
      <c r="AG481" s="95"/>
      <c r="AH481" s="142" t="e">
        <f>Table3072[[#This Row],[researchPoints]]/Table3072[[#This Row],[researchPower]]</f>
        <v>#DIV/0!</v>
      </c>
    </row>
    <row r="482" spans="1:34" x14ac:dyDescent="0.35">
      <c r="A482" s="141">
        <v>481</v>
      </c>
      <c r="B482" s="39" t="s">
        <v>1546</v>
      </c>
      <c r="C482" s="384" t="s">
        <v>1434</v>
      </c>
      <c r="D482" s="141" t="s">
        <v>1546</v>
      </c>
      <c r="E482" s="141"/>
      <c r="F482" s="141">
        <v>1</v>
      </c>
      <c r="G482" s="141" t="s">
        <v>1547</v>
      </c>
      <c r="H482" s="141" t="s">
        <v>1548</v>
      </c>
      <c r="I482" s="141"/>
      <c r="J482" s="141"/>
      <c r="K482" s="141"/>
      <c r="L482" s="141" t="s">
        <v>2825</v>
      </c>
      <c r="M482" s="141">
        <v>2400</v>
      </c>
      <c r="N482" s="141">
        <v>120</v>
      </c>
      <c r="O482" s="141"/>
      <c r="P482" s="141" t="s">
        <v>74</v>
      </c>
      <c r="Q482" s="141"/>
      <c r="R482" s="141"/>
      <c r="S482" s="141"/>
      <c r="T482" s="141"/>
      <c r="U482" s="141"/>
      <c r="V482" s="146"/>
      <c r="W482" s="382"/>
      <c r="X482" s="141"/>
      <c r="Y482" s="141"/>
      <c r="AB482" s="142">
        <f>Table3072[[#This Row],[researchPower]]/2</f>
        <v>60</v>
      </c>
      <c r="AD482" s="142">
        <f>IF(Table3072[[#This Row],[researchPower]] &lt;100, Table3072[[#This Row],[researchPower]]*2,Table3072[[#This Row],[researchPower]])</f>
        <v>120</v>
      </c>
      <c r="AG482" s="95" t="s">
        <v>1546</v>
      </c>
      <c r="AH482" s="142">
        <f>Table3072[[#This Row],[researchPoints]]/Table3072[[#This Row],[researchPower]]</f>
        <v>20</v>
      </c>
    </row>
    <row r="483" spans="1:34" x14ac:dyDescent="0.35">
      <c r="A483" s="141">
        <v>482</v>
      </c>
      <c r="B483" s="39"/>
      <c r="C483" s="141"/>
      <c r="D483" s="141"/>
      <c r="E483" s="141"/>
      <c r="F483" s="141"/>
      <c r="G483" s="141"/>
      <c r="H483" s="141"/>
      <c r="I483" s="141"/>
      <c r="J483" s="141"/>
      <c r="K483" s="141"/>
      <c r="L483" s="141"/>
      <c r="M483" s="141"/>
      <c r="N483" s="141"/>
      <c r="O483" s="144"/>
      <c r="P483" s="252" t="s">
        <v>6104</v>
      </c>
      <c r="Q483" s="141"/>
      <c r="R483" s="141"/>
      <c r="S483" s="141"/>
      <c r="T483" s="141"/>
      <c r="U483" s="141"/>
      <c r="V483" s="146"/>
      <c r="W483" s="141" t="s">
        <v>74</v>
      </c>
      <c r="X483" s="141"/>
      <c r="Y483" s="144"/>
      <c r="AB483" s="142">
        <f>Table3072[[#This Row],[researchPower]]/2</f>
        <v>0</v>
      </c>
      <c r="AD483" s="142">
        <f>IF(Table3072[[#This Row],[researchPower]] &lt;100, Table3072[[#This Row],[researchPower]]*2,Table3072[[#This Row],[researchPower]])</f>
        <v>0</v>
      </c>
      <c r="AG483" s="95"/>
      <c r="AH483" s="142" t="e">
        <f>Table3072[[#This Row],[researchPoints]]/Table3072[[#This Row],[researchPower]]</f>
        <v>#DIV/0!</v>
      </c>
    </row>
    <row r="484" spans="1:34" x14ac:dyDescent="0.35">
      <c r="A484" s="141">
        <v>483</v>
      </c>
      <c r="B484" s="39" t="s">
        <v>1321</v>
      </c>
      <c r="C484" s="384" t="s">
        <v>1434</v>
      </c>
      <c r="D484" s="141" t="s">
        <v>1321</v>
      </c>
      <c r="E484" s="141" t="s">
        <v>69</v>
      </c>
      <c r="F484" s="141">
        <v>1</v>
      </c>
      <c r="G484" s="141" t="s">
        <v>1549</v>
      </c>
      <c r="H484" s="141" t="s">
        <v>1550</v>
      </c>
      <c r="I484" s="141"/>
      <c r="J484" s="141"/>
      <c r="K484" s="141"/>
      <c r="L484" s="141" t="s">
        <v>3450</v>
      </c>
      <c r="M484" s="141">
        <v>5600</v>
      </c>
      <c r="N484" s="141">
        <v>280</v>
      </c>
      <c r="O484" s="141"/>
      <c r="P484" s="141" t="s">
        <v>71</v>
      </c>
      <c r="Q484" s="141"/>
      <c r="R484" s="141"/>
      <c r="S484" s="141"/>
      <c r="T484" s="141"/>
      <c r="U484" s="141"/>
      <c r="V484" s="146"/>
      <c r="W484" s="141"/>
      <c r="X484" s="141"/>
      <c r="Y484" s="141"/>
      <c r="AB484" s="142">
        <f>Table3072[[#This Row],[researchPower]]/2</f>
        <v>140</v>
      </c>
      <c r="AD484" s="142">
        <f>IF(Table3072[[#This Row],[researchPower]] &lt;100, Table3072[[#This Row],[researchPower]]*2,Table3072[[#This Row],[researchPower]])</f>
        <v>280</v>
      </c>
      <c r="AG484" s="95" t="s">
        <v>1321</v>
      </c>
      <c r="AH484" s="142">
        <f>Table3072[[#This Row],[researchPoints]]/Table3072[[#This Row],[researchPower]]</f>
        <v>20</v>
      </c>
    </row>
    <row r="485" spans="1:34" x14ac:dyDescent="0.35">
      <c r="A485" s="141">
        <v>484</v>
      </c>
      <c r="B485" s="39" t="s">
        <v>1551</v>
      </c>
      <c r="C485" s="141" t="s">
        <v>1434</v>
      </c>
      <c r="D485" s="141" t="s">
        <v>1551</v>
      </c>
      <c r="E485" s="141"/>
      <c r="F485" s="141"/>
      <c r="G485" s="17" t="s">
        <v>10596</v>
      </c>
      <c r="H485" s="141" t="s">
        <v>1553</v>
      </c>
      <c r="I485" s="141"/>
      <c r="J485" s="141"/>
      <c r="K485" s="141"/>
      <c r="L485" s="141"/>
      <c r="M485" s="141">
        <v>1200</v>
      </c>
      <c r="N485" s="141">
        <v>120</v>
      </c>
      <c r="O485" s="141"/>
      <c r="P485" s="141" t="s">
        <v>68</v>
      </c>
      <c r="Q485" s="141"/>
      <c r="R485" s="141"/>
      <c r="S485" s="141"/>
      <c r="T485" s="141"/>
      <c r="U485" s="141"/>
      <c r="V485" s="146"/>
      <c r="W485" s="141" t="s">
        <v>68</v>
      </c>
      <c r="X485" s="141"/>
      <c r="Y485" s="141"/>
      <c r="AB485" s="142">
        <f>Table3072[[#This Row],[researchPower]]/2</f>
        <v>60</v>
      </c>
      <c r="AD485" s="142">
        <f>IF(Table3072[[#This Row],[researchPower]] &lt;100, Table3072[[#This Row],[researchPower]]*2,Table3072[[#This Row],[researchPower]])</f>
        <v>120</v>
      </c>
      <c r="AG485" s="95" t="s">
        <v>1551</v>
      </c>
      <c r="AH485" s="142">
        <f>Table3072[[#This Row],[researchPoints]]/Table3072[[#This Row],[researchPower]]</f>
        <v>10</v>
      </c>
    </row>
    <row r="486" spans="1:34" x14ac:dyDescent="0.35">
      <c r="A486" s="141">
        <v>485</v>
      </c>
      <c r="B486" s="39" t="s">
        <v>6105</v>
      </c>
      <c r="C486" s="141" t="s">
        <v>1434</v>
      </c>
      <c r="D486" s="252" t="s">
        <v>6105</v>
      </c>
      <c r="E486" s="141"/>
      <c r="F486" s="141"/>
      <c r="G486" s="17" t="s">
        <v>10597</v>
      </c>
      <c r="H486" s="252" t="s">
        <v>6100</v>
      </c>
      <c r="I486" s="141"/>
      <c r="J486" s="141"/>
      <c r="K486" s="141"/>
      <c r="L486" s="252" t="s">
        <v>1551</v>
      </c>
      <c r="M486" s="141">
        <v>575</v>
      </c>
      <c r="N486" s="141">
        <v>57.5</v>
      </c>
      <c r="O486" s="141"/>
      <c r="P486" s="252" t="s">
        <v>6106</v>
      </c>
      <c r="Q486" s="141"/>
      <c r="R486" s="141"/>
      <c r="S486" s="141"/>
      <c r="T486" s="141"/>
      <c r="U486" s="141"/>
      <c r="V486" s="146"/>
      <c r="W486" s="252" t="s">
        <v>6106</v>
      </c>
      <c r="X486" s="141"/>
      <c r="Y486" s="141"/>
      <c r="AB486" s="142">
        <f>Table3072[[#This Row],[researchPower]]/2</f>
        <v>28.75</v>
      </c>
      <c r="AD486" s="142">
        <f>IF(Table3072[[#This Row],[researchPower]] &lt;100, Table3072[[#This Row],[researchPower]]*2,Table3072[[#This Row],[researchPower]])</f>
        <v>115</v>
      </c>
      <c r="AG486" s="95" t="s">
        <v>6105</v>
      </c>
      <c r="AH486" s="142">
        <f>Table3072[[#This Row],[researchPoints]]/Table3072[[#This Row],[researchPower]]</f>
        <v>10</v>
      </c>
    </row>
    <row r="487" spans="1:34" x14ac:dyDescent="0.35">
      <c r="A487" s="141">
        <v>486</v>
      </c>
      <c r="B487" s="39" t="s">
        <v>954</v>
      </c>
      <c r="C487" s="384" t="s">
        <v>1555</v>
      </c>
      <c r="D487" s="141" t="s">
        <v>954</v>
      </c>
      <c r="E487" s="141"/>
      <c r="F487" s="141"/>
      <c r="G487" s="141" t="s">
        <v>1602</v>
      </c>
      <c r="H487" s="141" t="s">
        <v>1603</v>
      </c>
      <c r="I487" s="141"/>
      <c r="J487" s="141"/>
      <c r="K487" s="141"/>
      <c r="L487" s="252" t="s">
        <v>902</v>
      </c>
      <c r="M487" s="141">
        <v>5000</v>
      </c>
      <c r="N487" s="141">
        <v>250</v>
      </c>
      <c r="O487" s="141"/>
      <c r="P487" s="141" t="s">
        <v>639</v>
      </c>
      <c r="Q487" s="141"/>
      <c r="R487" s="141"/>
      <c r="S487" s="141"/>
      <c r="T487" s="141"/>
      <c r="U487" s="141"/>
      <c r="V487" s="146"/>
      <c r="W487" s="141" t="s">
        <v>639</v>
      </c>
      <c r="X487" s="141"/>
      <c r="Y487" s="141"/>
      <c r="AB487" s="142">
        <f>Table3072[[#This Row],[researchPower]]/2</f>
        <v>125</v>
      </c>
      <c r="AD487" s="142">
        <f>IF(Table3072[[#This Row],[researchPower]] &lt;100, Table3072[[#This Row],[researchPower]]*2,Table3072[[#This Row],[researchPower]])</f>
        <v>250</v>
      </c>
      <c r="AG487" s="95" t="s">
        <v>954</v>
      </c>
      <c r="AH487" s="142">
        <f>Table3072[[#This Row],[researchPoints]]/Table3072[[#This Row],[researchPower]]</f>
        <v>20</v>
      </c>
    </row>
    <row r="488" spans="1:34" x14ac:dyDescent="0.35">
      <c r="A488" s="141">
        <v>487</v>
      </c>
      <c r="B488" s="39" t="s">
        <v>958</v>
      </c>
      <c r="C488" s="141" t="s">
        <v>1555</v>
      </c>
      <c r="D488" s="141" t="s">
        <v>958</v>
      </c>
      <c r="E488" s="141"/>
      <c r="F488" s="141">
        <v>1</v>
      </c>
      <c r="G488" s="141" t="s">
        <v>1604</v>
      </c>
      <c r="H488" s="141" t="s">
        <v>1605</v>
      </c>
      <c r="I488" s="141"/>
      <c r="J488" s="141"/>
      <c r="K488" s="141"/>
      <c r="L488" s="252" t="s">
        <v>6831</v>
      </c>
      <c r="M488" s="141">
        <v>3600</v>
      </c>
      <c r="N488" s="141">
        <v>180</v>
      </c>
      <c r="O488" s="141"/>
      <c r="P488" s="141" t="s">
        <v>459</v>
      </c>
      <c r="Q488" s="141"/>
      <c r="R488" s="141"/>
      <c r="S488" s="141"/>
      <c r="T488" s="141"/>
      <c r="U488" s="141"/>
      <c r="V488" s="146"/>
      <c r="W488" s="141" t="s">
        <v>459</v>
      </c>
      <c r="X488" s="141"/>
      <c r="Y488" s="141"/>
      <c r="AB488" s="142">
        <f>Table3072[[#This Row],[researchPower]]/2</f>
        <v>90</v>
      </c>
      <c r="AD488" s="142">
        <f>IF(Table3072[[#This Row],[researchPower]] &lt;100, Table3072[[#This Row],[researchPower]]*2,Table3072[[#This Row],[researchPower]])</f>
        <v>180</v>
      </c>
      <c r="AG488" s="95" t="s">
        <v>958</v>
      </c>
      <c r="AH488" s="142">
        <f>Table3072[[#This Row],[researchPoints]]/Table3072[[#This Row],[researchPower]]</f>
        <v>20</v>
      </c>
    </row>
    <row r="489" spans="1:34" x14ac:dyDescent="0.35">
      <c r="A489" s="141">
        <v>488</v>
      </c>
      <c r="B489" s="39" t="s">
        <v>962</v>
      </c>
      <c r="C489" s="141" t="s">
        <v>1555</v>
      </c>
      <c r="D489" s="141" t="s">
        <v>962</v>
      </c>
      <c r="E489" s="141"/>
      <c r="F489" s="141"/>
      <c r="G489" s="17" t="s">
        <v>10598</v>
      </c>
      <c r="H489" s="141" t="s">
        <v>1608</v>
      </c>
      <c r="I489" s="141" t="s">
        <v>459</v>
      </c>
      <c r="J489" s="141"/>
      <c r="K489" s="141"/>
      <c r="L489" s="141" t="s">
        <v>2834</v>
      </c>
      <c r="M489" s="141">
        <v>8500</v>
      </c>
      <c r="N489" s="141">
        <v>425</v>
      </c>
      <c r="O489" s="141"/>
      <c r="P489" s="141" t="s">
        <v>453</v>
      </c>
      <c r="Q489" s="141"/>
      <c r="R489" s="141"/>
      <c r="S489" s="141"/>
      <c r="T489" s="141"/>
      <c r="U489" s="141"/>
      <c r="V489" s="146"/>
      <c r="W489" s="141" t="s">
        <v>453</v>
      </c>
      <c r="X489" s="141"/>
      <c r="Y489" s="141"/>
      <c r="AB489" s="142">
        <f>Table3072[[#This Row],[researchPower]]/2</f>
        <v>212.5</v>
      </c>
      <c r="AD489" s="142">
        <f>IF(Table3072[[#This Row],[researchPower]] &lt;100, Table3072[[#This Row],[researchPower]]*2,Table3072[[#This Row],[researchPower]])</f>
        <v>425</v>
      </c>
      <c r="AG489" s="95" t="s">
        <v>962</v>
      </c>
      <c r="AH489" s="142">
        <f>Table3072[[#This Row],[researchPoints]]/Table3072[[#This Row],[researchPower]]</f>
        <v>20</v>
      </c>
    </row>
    <row r="490" spans="1:34" x14ac:dyDescent="0.35">
      <c r="A490" s="141">
        <v>489</v>
      </c>
      <c r="B490" s="39" t="s">
        <v>6831</v>
      </c>
      <c r="C490" s="385" t="s">
        <v>1555</v>
      </c>
      <c r="D490" s="141" t="s">
        <v>6831</v>
      </c>
      <c r="E490" s="141"/>
      <c r="F490" s="141">
        <v>1</v>
      </c>
      <c r="G490" s="141" t="s">
        <v>1097</v>
      </c>
      <c r="H490" s="252" t="s">
        <v>7018</v>
      </c>
      <c r="I490" s="141"/>
      <c r="J490" s="141"/>
      <c r="K490" s="141"/>
      <c r="L490" s="252" t="s">
        <v>1606</v>
      </c>
      <c r="M490" s="141">
        <v>2000</v>
      </c>
      <c r="N490" s="141">
        <v>100</v>
      </c>
      <c r="O490" s="141"/>
      <c r="P490" s="141" t="s">
        <v>5205</v>
      </c>
      <c r="Q490" s="141"/>
      <c r="R490" s="141"/>
      <c r="S490" s="141"/>
      <c r="T490" s="141"/>
      <c r="U490" s="141"/>
      <c r="V490" s="146"/>
      <c r="W490" s="145" t="s">
        <v>5205</v>
      </c>
      <c r="X490" s="141"/>
      <c r="Y490" s="141"/>
      <c r="AB490" s="142">
        <f>Table3072[[#This Row],[researchPower]]/2</f>
        <v>50</v>
      </c>
      <c r="AD490" s="142">
        <f>IF(Table3072[[#This Row],[researchPower]] &lt;100, Table3072[[#This Row],[researchPower]]*2,Table3072[[#This Row],[researchPower]])</f>
        <v>100</v>
      </c>
      <c r="AG490" s="95" t="s">
        <v>6831</v>
      </c>
      <c r="AH490" s="142">
        <f>Table3072[[#This Row],[researchPoints]]/Table3072[[#This Row],[researchPower]]</f>
        <v>20</v>
      </c>
    </row>
    <row r="491" spans="1:34" x14ac:dyDescent="0.35">
      <c r="A491" s="141">
        <v>490</v>
      </c>
      <c r="B491" s="39" t="s">
        <v>6832</v>
      </c>
      <c r="C491" s="141" t="s">
        <v>1555</v>
      </c>
      <c r="D491" s="141" t="s">
        <v>6832</v>
      </c>
      <c r="E491" s="141"/>
      <c r="F491" s="141"/>
      <c r="G491" s="17" t="s">
        <v>10599</v>
      </c>
      <c r="H491" s="252" t="s">
        <v>7019</v>
      </c>
      <c r="I491" s="141"/>
      <c r="J491" s="141"/>
      <c r="K491" s="141"/>
      <c r="L491" s="252" t="s">
        <v>7250</v>
      </c>
      <c r="M491" s="141">
        <v>5500</v>
      </c>
      <c r="N491" s="141">
        <v>275</v>
      </c>
      <c r="O491" s="141"/>
      <c r="P491" s="141" t="s">
        <v>5206</v>
      </c>
      <c r="Q491" s="141"/>
      <c r="R491" s="141"/>
      <c r="S491" s="141"/>
      <c r="T491" s="141"/>
      <c r="U491" s="141"/>
      <c r="V491" s="146"/>
      <c r="W491" s="141" t="s">
        <v>5206</v>
      </c>
      <c r="X491" s="141"/>
      <c r="Y491" s="141"/>
      <c r="AB491" s="142">
        <f>Table3072[[#This Row],[researchPower]]/2</f>
        <v>137.5</v>
      </c>
      <c r="AD491" s="142">
        <f>IF(Table3072[[#This Row],[researchPower]] &lt;100, Table3072[[#This Row],[researchPower]]*2,Table3072[[#This Row],[researchPower]])</f>
        <v>275</v>
      </c>
      <c r="AG491" s="95" t="s">
        <v>6832</v>
      </c>
      <c r="AH491" s="142">
        <f>Table3072[[#This Row],[researchPoints]]/Table3072[[#This Row],[researchPower]]</f>
        <v>20</v>
      </c>
    </row>
    <row r="492" spans="1:34" x14ac:dyDescent="0.35">
      <c r="A492" s="141">
        <v>491</v>
      </c>
      <c r="B492" s="39" t="s">
        <v>6833</v>
      </c>
      <c r="C492" s="141" t="s">
        <v>1555</v>
      </c>
      <c r="D492" s="252" t="s">
        <v>6833</v>
      </c>
      <c r="E492" s="141"/>
      <c r="F492" s="141"/>
      <c r="G492" s="17" t="s">
        <v>10600</v>
      </c>
      <c r="H492" s="167" t="s">
        <v>7150</v>
      </c>
      <c r="I492" s="141"/>
      <c r="J492" s="141"/>
      <c r="K492" s="141"/>
      <c r="L492" s="252" t="s">
        <v>11280</v>
      </c>
      <c r="M492" s="141">
        <v>10400</v>
      </c>
      <c r="N492" s="141">
        <v>520</v>
      </c>
      <c r="O492" s="141"/>
      <c r="P492" s="167" t="s">
        <v>5252</v>
      </c>
      <c r="Q492" s="141"/>
      <c r="R492" s="141"/>
      <c r="S492" s="141"/>
      <c r="T492" s="141"/>
      <c r="U492" s="141"/>
      <c r="V492" s="146"/>
      <c r="W492" s="167" t="s">
        <v>5252</v>
      </c>
      <c r="X492" s="141"/>
      <c r="Y492" s="141"/>
      <c r="AB492" s="142">
        <f>Table3072[[#This Row],[researchPower]]/2</f>
        <v>260</v>
      </c>
      <c r="AD492" s="142">
        <f>IF(Table3072[[#This Row],[researchPower]] &lt;100, Table3072[[#This Row],[researchPower]]*2,Table3072[[#This Row],[researchPower]])</f>
        <v>520</v>
      </c>
      <c r="AG492" s="95" t="s">
        <v>6833</v>
      </c>
      <c r="AH492" s="142">
        <f>Table3072[[#This Row],[researchPoints]]/Table3072[[#This Row],[researchPower]]</f>
        <v>20</v>
      </c>
    </row>
    <row r="493" spans="1:34" x14ac:dyDescent="0.35">
      <c r="A493" s="141">
        <v>492</v>
      </c>
      <c r="B493" s="39" t="s">
        <v>6839</v>
      </c>
      <c r="C493" s="141" t="s">
        <v>1555</v>
      </c>
      <c r="D493" s="252" t="s">
        <v>6839</v>
      </c>
      <c r="E493" s="141"/>
      <c r="F493" s="141"/>
      <c r="G493" s="17" t="s">
        <v>10601</v>
      </c>
      <c r="H493" s="167" t="s">
        <v>7149</v>
      </c>
      <c r="I493" s="141"/>
      <c r="J493" s="141"/>
      <c r="K493" s="141"/>
      <c r="L493" s="252" t="s">
        <v>11825</v>
      </c>
      <c r="M493" s="141">
        <v>10400</v>
      </c>
      <c r="N493" s="141">
        <v>520</v>
      </c>
      <c r="O493" s="141"/>
      <c r="P493" s="167" t="s">
        <v>5009</v>
      </c>
      <c r="Q493" s="141"/>
      <c r="R493" s="141"/>
      <c r="S493" s="141"/>
      <c r="T493" s="141"/>
      <c r="U493" s="141"/>
      <c r="V493" s="146"/>
      <c r="W493" s="167" t="s">
        <v>5009</v>
      </c>
      <c r="X493" s="141"/>
      <c r="Y493" s="141"/>
      <c r="AB493" s="142">
        <f>Table3072[[#This Row],[researchPower]]/2</f>
        <v>260</v>
      </c>
      <c r="AD493" s="142">
        <f>IF(Table3072[[#This Row],[researchPower]] &lt;100, Table3072[[#This Row],[researchPower]]*2,Table3072[[#This Row],[researchPower]])</f>
        <v>520</v>
      </c>
      <c r="AG493" s="95" t="s">
        <v>6839</v>
      </c>
      <c r="AH493" s="142">
        <f>Table3072[[#This Row],[researchPoints]]/Table3072[[#This Row],[researchPower]]</f>
        <v>20</v>
      </c>
    </row>
    <row r="494" spans="1:34" x14ac:dyDescent="0.35">
      <c r="A494" s="141">
        <v>493</v>
      </c>
      <c r="B494" s="39" t="s">
        <v>1554</v>
      </c>
      <c r="C494" s="141" t="s">
        <v>1555</v>
      </c>
      <c r="D494" s="141" t="s">
        <v>1554</v>
      </c>
      <c r="E494" s="141"/>
      <c r="F494" s="141"/>
      <c r="G494" s="141" t="s">
        <v>1556</v>
      </c>
      <c r="H494" s="141" t="s">
        <v>1557</v>
      </c>
      <c r="I494" s="141"/>
      <c r="J494" s="141"/>
      <c r="K494" s="141"/>
      <c r="L494" s="141" t="s">
        <v>2827</v>
      </c>
      <c r="M494" s="141">
        <v>6000</v>
      </c>
      <c r="N494" s="141">
        <v>300</v>
      </c>
      <c r="O494" s="141"/>
      <c r="P494" s="141"/>
      <c r="Q494" s="141" t="s">
        <v>2879</v>
      </c>
      <c r="R494" s="141" t="s">
        <v>1363</v>
      </c>
      <c r="S494" s="141" t="s">
        <v>1364</v>
      </c>
      <c r="T494" s="141" t="s">
        <v>53</v>
      </c>
      <c r="U494" s="141" t="s">
        <v>1558</v>
      </c>
      <c r="V494" s="146">
        <v>10</v>
      </c>
      <c r="W494" s="141" t="s">
        <v>459</v>
      </c>
      <c r="X494" s="141" t="s">
        <v>1190</v>
      </c>
      <c r="Y494" s="141"/>
      <c r="AB494" s="142">
        <f>Table3072[[#This Row],[researchPower]]/2</f>
        <v>150</v>
      </c>
      <c r="AD494" s="142">
        <f>IF(Table3072[[#This Row],[researchPower]] &lt;100, Table3072[[#This Row],[researchPower]]*2,Table3072[[#This Row],[researchPower]])</f>
        <v>300</v>
      </c>
      <c r="AG494" s="95" t="s">
        <v>1554</v>
      </c>
      <c r="AH494" s="142">
        <f>Table3072[[#This Row],[researchPoints]]/Table3072[[#This Row],[researchPower]]</f>
        <v>20</v>
      </c>
    </row>
    <row r="495" spans="1:34" x14ac:dyDescent="0.35">
      <c r="A495" s="141">
        <v>494</v>
      </c>
      <c r="B495" s="39" t="s">
        <v>1559</v>
      </c>
      <c r="C495" s="141" t="s">
        <v>1555</v>
      </c>
      <c r="D495" s="141" t="s">
        <v>1559</v>
      </c>
      <c r="E495" s="141"/>
      <c r="F495" s="141"/>
      <c r="G495" s="141" t="s">
        <v>1560</v>
      </c>
      <c r="H495" s="141" t="s">
        <v>1561</v>
      </c>
      <c r="I495" s="141"/>
      <c r="J495" s="141"/>
      <c r="K495" s="141"/>
      <c r="L495" s="141" t="s">
        <v>2828</v>
      </c>
      <c r="M495" s="141">
        <v>7200</v>
      </c>
      <c r="N495" s="141">
        <v>360</v>
      </c>
      <c r="O495" s="141"/>
      <c r="P495" s="141"/>
      <c r="Q495" s="141" t="s">
        <v>2879</v>
      </c>
      <c r="R495" s="141" t="s">
        <v>1363</v>
      </c>
      <c r="S495" s="141" t="s">
        <v>1364</v>
      </c>
      <c r="T495" s="141" t="s">
        <v>53</v>
      </c>
      <c r="U495" s="141" t="s">
        <v>1558</v>
      </c>
      <c r="V495" s="146">
        <v>10</v>
      </c>
      <c r="W495" s="141" t="s">
        <v>459</v>
      </c>
      <c r="X495" s="141" t="s">
        <v>1190</v>
      </c>
      <c r="Y495" s="141"/>
      <c r="AB495" s="142">
        <f>Table3072[[#This Row],[researchPower]]/2</f>
        <v>180</v>
      </c>
      <c r="AD495" s="142">
        <f>IF(Table3072[[#This Row],[researchPower]] &lt;100, Table3072[[#This Row],[researchPower]]*2,Table3072[[#This Row],[researchPower]])</f>
        <v>360</v>
      </c>
      <c r="AG495" s="95" t="s">
        <v>1559</v>
      </c>
      <c r="AH495" s="142">
        <f>Table3072[[#This Row],[researchPoints]]/Table3072[[#This Row],[researchPower]]</f>
        <v>20</v>
      </c>
    </row>
    <row r="496" spans="1:34" x14ac:dyDescent="0.35">
      <c r="A496" s="141">
        <v>495</v>
      </c>
      <c r="B496" s="39" t="s">
        <v>1563</v>
      </c>
      <c r="C496" s="141" t="s">
        <v>1555</v>
      </c>
      <c r="D496" s="141" t="s">
        <v>1563</v>
      </c>
      <c r="E496" s="141"/>
      <c r="F496" s="141"/>
      <c r="G496" s="141" t="s">
        <v>1564</v>
      </c>
      <c r="H496" s="141" t="s">
        <v>1565</v>
      </c>
      <c r="I496" s="141"/>
      <c r="J496" s="141"/>
      <c r="K496" s="141"/>
      <c r="L496" s="141" t="s">
        <v>2829</v>
      </c>
      <c r="M496" s="141">
        <v>8400</v>
      </c>
      <c r="N496" s="141">
        <v>420</v>
      </c>
      <c r="O496" s="141"/>
      <c r="P496" s="141"/>
      <c r="Q496" s="141" t="s">
        <v>2879</v>
      </c>
      <c r="R496" s="141" t="s">
        <v>1363</v>
      </c>
      <c r="S496" s="141" t="s">
        <v>1364</v>
      </c>
      <c r="T496" s="141" t="s">
        <v>53</v>
      </c>
      <c r="U496" s="141" t="s">
        <v>1558</v>
      </c>
      <c r="V496" s="146">
        <v>10</v>
      </c>
      <c r="W496" s="141" t="s">
        <v>459</v>
      </c>
      <c r="X496" s="141" t="s">
        <v>1190</v>
      </c>
      <c r="Y496" s="141"/>
      <c r="AB496" s="142">
        <f>Table3072[[#This Row],[researchPower]]/2</f>
        <v>210</v>
      </c>
      <c r="AD496" s="142">
        <f>IF(Table3072[[#This Row],[researchPower]] &lt;100, Table3072[[#This Row],[researchPower]]*2,Table3072[[#This Row],[researchPower]])</f>
        <v>420</v>
      </c>
      <c r="AG496" s="95" t="s">
        <v>1563</v>
      </c>
      <c r="AH496" s="142">
        <f>Table3072[[#This Row],[researchPoints]]/Table3072[[#This Row],[researchPower]]</f>
        <v>20</v>
      </c>
    </row>
    <row r="497" spans="1:34" x14ac:dyDescent="0.35">
      <c r="A497" s="141">
        <v>496</v>
      </c>
      <c r="B497" s="39" t="s">
        <v>1566</v>
      </c>
      <c r="C497" s="141" t="s">
        <v>1555</v>
      </c>
      <c r="D497" s="141" t="s">
        <v>1566</v>
      </c>
      <c r="E497" s="141"/>
      <c r="F497" s="141"/>
      <c r="G497" s="141" t="s">
        <v>1567</v>
      </c>
      <c r="H497" s="141" t="s">
        <v>1568</v>
      </c>
      <c r="I497" s="141"/>
      <c r="J497" s="141"/>
      <c r="K497" s="141"/>
      <c r="L497" s="141" t="s">
        <v>958</v>
      </c>
      <c r="M497" s="141">
        <v>6000</v>
      </c>
      <c r="N497" s="141">
        <v>300</v>
      </c>
      <c r="O497" s="141"/>
      <c r="P497" s="141"/>
      <c r="Q497" s="141" t="s">
        <v>2879</v>
      </c>
      <c r="R497" s="141" t="s">
        <v>1363</v>
      </c>
      <c r="S497" s="141" t="s">
        <v>1364</v>
      </c>
      <c r="T497" s="141" t="s">
        <v>53</v>
      </c>
      <c r="U497" s="141" t="s">
        <v>1569</v>
      </c>
      <c r="V497" s="146">
        <v>25</v>
      </c>
      <c r="W497" s="141"/>
      <c r="X497" s="141"/>
      <c r="Y497" s="141"/>
      <c r="AB497" s="142">
        <f>Table3072[[#This Row],[researchPower]]/2</f>
        <v>150</v>
      </c>
      <c r="AD497" s="142">
        <f>IF(Table3072[[#This Row],[researchPower]] &lt;100, Table3072[[#This Row],[researchPower]]*2,Table3072[[#This Row],[researchPower]])</f>
        <v>300</v>
      </c>
      <c r="AG497" s="95" t="s">
        <v>1566</v>
      </c>
      <c r="AH497" s="142">
        <f>Table3072[[#This Row],[researchPoints]]/Table3072[[#This Row],[researchPower]]</f>
        <v>20</v>
      </c>
    </row>
    <row r="498" spans="1:34" x14ac:dyDescent="0.35">
      <c r="A498" s="141">
        <v>497</v>
      </c>
      <c r="B498" s="39"/>
      <c r="C498" s="141"/>
      <c r="D498" s="141"/>
      <c r="E498" s="141"/>
      <c r="F498" s="141"/>
      <c r="G498" s="141"/>
      <c r="H498" s="141"/>
      <c r="I498" s="141"/>
      <c r="J498" s="141"/>
      <c r="K498" s="141"/>
      <c r="L498" s="141"/>
      <c r="M498" s="141"/>
      <c r="N498" s="141"/>
      <c r="O498" s="141"/>
      <c r="P498" s="141"/>
      <c r="Q498" s="141" t="s">
        <v>2879</v>
      </c>
      <c r="R498" s="141" t="s">
        <v>1363</v>
      </c>
      <c r="S498" s="141" t="s">
        <v>1364</v>
      </c>
      <c r="T498" s="141" t="s">
        <v>53</v>
      </c>
      <c r="U498" s="141" t="s">
        <v>1571</v>
      </c>
      <c r="V498" s="146">
        <v>25</v>
      </c>
      <c r="W498" s="141" t="s">
        <v>459</v>
      </c>
      <c r="X498" s="141" t="s">
        <v>1570</v>
      </c>
      <c r="Y498" s="141"/>
      <c r="AB498" s="142">
        <f>Table3072[[#This Row],[researchPower]]/2</f>
        <v>0</v>
      </c>
      <c r="AD498" s="142">
        <f>IF(Table3072[[#This Row],[researchPower]] &lt;100, Table3072[[#This Row],[researchPower]]*2,Table3072[[#This Row],[researchPower]])</f>
        <v>0</v>
      </c>
      <c r="AG498" s="95"/>
      <c r="AH498" s="142" t="e">
        <f>Table3072[[#This Row],[researchPoints]]/Table3072[[#This Row],[researchPower]]</f>
        <v>#DIV/0!</v>
      </c>
    </row>
    <row r="499" spans="1:34" x14ac:dyDescent="0.35">
      <c r="A499" s="141">
        <v>498</v>
      </c>
      <c r="B499" s="39" t="s">
        <v>1572</v>
      </c>
      <c r="C499" s="141" t="s">
        <v>1555</v>
      </c>
      <c r="D499" s="141" t="s">
        <v>1572</v>
      </c>
      <c r="E499" s="141"/>
      <c r="F499" s="141"/>
      <c r="G499" s="141" t="s">
        <v>3987</v>
      </c>
      <c r="H499" s="141" t="s">
        <v>1573</v>
      </c>
      <c r="I499" s="141"/>
      <c r="J499" s="141"/>
      <c r="K499" s="141"/>
      <c r="L499" s="141" t="s">
        <v>1566</v>
      </c>
      <c r="M499" s="141">
        <v>7200</v>
      </c>
      <c r="N499" s="141">
        <v>360</v>
      </c>
      <c r="O499" s="141"/>
      <c r="P499" s="141"/>
      <c r="Q499" s="141" t="s">
        <v>2879</v>
      </c>
      <c r="R499" s="141" t="s">
        <v>1363</v>
      </c>
      <c r="S499" s="141" t="s">
        <v>1364</v>
      </c>
      <c r="T499" s="141" t="s">
        <v>53</v>
      </c>
      <c r="U499" s="141" t="s">
        <v>1569</v>
      </c>
      <c r="V499" s="146">
        <v>25</v>
      </c>
      <c r="W499" s="141"/>
      <c r="X499" s="141"/>
      <c r="Y499" s="141"/>
      <c r="AB499" s="142">
        <f>Table3072[[#This Row],[researchPower]]/2</f>
        <v>180</v>
      </c>
      <c r="AD499" s="142">
        <f>IF(Table3072[[#This Row],[researchPower]] &lt;100, Table3072[[#This Row],[researchPower]]*2,Table3072[[#This Row],[researchPower]])</f>
        <v>360</v>
      </c>
      <c r="AG499" s="95" t="s">
        <v>1572</v>
      </c>
      <c r="AH499" s="142">
        <f>Table3072[[#This Row],[researchPoints]]/Table3072[[#This Row],[researchPower]]</f>
        <v>20</v>
      </c>
    </row>
    <row r="500" spans="1:34" x14ac:dyDescent="0.35">
      <c r="A500" s="141">
        <v>499</v>
      </c>
      <c r="B500" s="39"/>
      <c r="C500" s="141"/>
      <c r="D500" s="141"/>
      <c r="E500" s="141"/>
      <c r="F500" s="141"/>
      <c r="G500" s="141"/>
      <c r="H500" s="141"/>
      <c r="I500" s="141"/>
      <c r="J500" s="141"/>
      <c r="K500" s="141"/>
      <c r="L500" s="141"/>
      <c r="M500" s="141"/>
      <c r="N500" s="141"/>
      <c r="O500" s="141"/>
      <c r="P500" s="141"/>
      <c r="Q500" s="141" t="s">
        <v>2879</v>
      </c>
      <c r="R500" s="141" t="s">
        <v>1363</v>
      </c>
      <c r="S500" s="141" t="s">
        <v>1364</v>
      </c>
      <c r="T500" s="141" t="s">
        <v>53</v>
      </c>
      <c r="U500" s="141" t="s">
        <v>1571</v>
      </c>
      <c r="V500" s="146">
        <v>25</v>
      </c>
      <c r="W500" s="141" t="s">
        <v>459</v>
      </c>
      <c r="X500" s="141" t="s">
        <v>1570</v>
      </c>
      <c r="Y500" s="141"/>
      <c r="AB500" s="142">
        <f>Table3072[[#This Row],[researchPower]]/2</f>
        <v>0</v>
      </c>
      <c r="AD500" s="142">
        <f>IF(Table3072[[#This Row],[researchPower]] &lt;100, Table3072[[#This Row],[researchPower]]*2,Table3072[[#This Row],[researchPower]])</f>
        <v>0</v>
      </c>
      <c r="AG500" s="95"/>
      <c r="AH500" s="142" t="e">
        <f>Table3072[[#This Row],[researchPoints]]/Table3072[[#This Row],[researchPower]]</f>
        <v>#DIV/0!</v>
      </c>
    </row>
    <row r="501" spans="1:34" x14ac:dyDescent="0.35">
      <c r="A501" s="141">
        <v>500</v>
      </c>
      <c r="B501" s="39" t="s">
        <v>1574</v>
      </c>
      <c r="C501" s="141" t="s">
        <v>1555</v>
      </c>
      <c r="D501" s="141" t="s">
        <v>1574</v>
      </c>
      <c r="E501" s="141"/>
      <c r="F501" s="141"/>
      <c r="G501" s="141" t="s">
        <v>3988</v>
      </c>
      <c r="H501" s="141" t="s">
        <v>1575</v>
      </c>
      <c r="I501" s="141"/>
      <c r="J501" s="141"/>
      <c r="K501" s="141"/>
      <c r="L501" s="141" t="s">
        <v>1572</v>
      </c>
      <c r="M501" s="141">
        <v>8400</v>
      </c>
      <c r="N501" s="141">
        <v>420</v>
      </c>
      <c r="O501" s="141"/>
      <c r="P501" s="141"/>
      <c r="Q501" s="141" t="s">
        <v>2879</v>
      </c>
      <c r="R501" s="141" t="s">
        <v>1363</v>
      </c>
      <c r="S501" s="141" t="s">
        <v>1364</v>
      </c>
      <c r="T501" s="141" t="s">
        <v>53</v>
      </c>
      <c r="U501" s="141" t="s">
        <v>1569</v>
      </c>
      <c r="V501" s="146">
        <v>25</v>
      </c>
      <c r="W501" s="141"/>
      <c r="X501" s="141"/>
      <c r="Y501" s="141"/>
      <c r="AB501" s="142">
        <f>Table3072[[#This Row],[researchPower]]/2</f>
        <v>210</v>
      </c>
      <c r="AD501" s="142">
        <f>IF(Table3072[[#This Row],[researchPower]] &lt;100, Table3072[[#This Row],[researchPower]]*2,Table3072[[#This Row],[researchPower]])</f>
        <v>420</v>
      </c>
      <c r="AG501" s="95" t="s">
        <v>1574</v>
      </c>
      <c r="AH501" s="142">
        <f>Table3072[[#This Row],[researchPoints]]/Table3072[[#This Row],[researchPower]]</f>
        <v>20</v>
      </c>
    </row>
    <row r="502" spans="1:34" x14ac:dyDescent="0.35">
      <c r="A502" s="141">
        <v>501</v>
      </c>
      <c r="B502" s="39"/>
      <c r="C502" s="141"/>
      <c r="D502" s="141"/>
      <c r="E502" s="141"/>
      <c r="F502" s="141"/>
      <c r="G502" s="141"/>
      <c r="H502" s="141"/>
      <c r="I502" s="141"/>
      <c r="J502" s="141"/>
      <c r="K502" s="141"/>
      <c r="L502" s="141"/>
      <c r="M502" s="141"/>
      <c r="N502" s="141"/>
      <c r="O502" s="141"/>
      <c r="P502" s="141"/>
      <c r="Q502" s="141" t="s">
        <v>2879</v>
      </c>
      <c r="R502" s="141" t="s">
        <v>1363</v>
      </c>
      <c r="S502" s="141" t="s">
        <v>1364</v>
      </c>
      <c r="T502" s="141" t="s">
        <v>53</v>
      </c>
      <c r="U502" s="141" t="s">
        <v>1571</v>
      </c>
      <c r="V502" s="146">
        <v>25</v>
      </c>
      <c r="W502" s="141" t="s">
        <v>459</v>
      </c>
      <c r="X502" s="141" t="s">
        <v>1570</v>
      </c>
      <c r="Y502" s="141"/>
      <c r="AB502" s="142">
        <f>Table3072[[#This Row],[researchPower]]/2</f>
        <v>0</v>
      </c>
      <c r="AD502" s="142">
        <f>IF(Table3072[[#This Row],[researchPower]] &lt;100, Table3072[[#This Row],[researchPower]]*2,Table3072[[#This Row],[researchPower]])</f>
        <v>0</v>
      </c>
      <c r="AG502" s="95"/>
      <c r="AH502" s="142" t="e">
        <f>Table3072[[#This Row],[researchPoints]]/Table3072[[#This Row],[researchPower]]</f>
        <v>#DIV/0!</v>
      </c>
    </row>
    <row r="503" spans="1:34" x14ac:dyDescent="0.35">
      <c r="A503" s="141">
        <v>502</v>
      </c>
      <c r="B503" s="39" t="s">
        <v>1576</v>
      </c>
      <c r="C503" s="141" t="s">
        <v>1555</v>
      </c>
      <c r="D503" s="141" t="s">
        <v>1576</v>
      </c>
      <c r="E503" s="141"/>
      <c r="F503" s="141"/>
      <c r="G503" s="141" t="s">
        <v>1577</v>
      </c>
      <c r="H503" s="141" t="s">
        <v>1578</v>
      </c>
      <c r="I503" s="141"/>
      <c r="J503" s="141"/>
      <c r="K503" s="141"/>
      <c r="L503" s="141" t="s">
        <v>2830</v>
      </c>
      <c r="M503" s="141">
        <v>9600</v>
      </c>
      <c r="N503" s="141">
        <v>480</v>
      </c>
      <c r="O503" s="141"/>
      <c r="P503" s="141"/>
      <c r="Q503" s="141" t="s">
        <v>2879</v>
      </c>
      <c r="R503" s="141" t="s">
        <v>1363</v>
      </c>
      <c r="S503" s="141" t="s">
        <v>1364</v>
      </c>
      <c r="T503" s="141" t="s">
        <v>53</v>
      </c>
      <c r="U503" s="141" t="s">
        <v>1569</v>
      </c>
      <c r="V503" s="146">
        <v>25</v>
      </c>
      <c r="W503" s="141"/>
      <c r="X503" s="141"/>
      <c r="Y503" s="141"/>
      <c r="AB503" s="142">
        <f>Table3072[[#This Row],[researchPower]]/2</f>
        <v>240</v>
      </c>
      <c r="AD503" s="142">
        <f>IF(Table3072[[#This Row],[researchPower]] &lt;100, Table3072[[#This Row],[researchPower]]*2,Table3072[[#This Row],[researchPower]])</f>
        <v>480</v>
      </c>
      <c r="AG503" s="95" t="s">
        <v>1576</v>
      </c>
      <c r="AH503" s="142">
        <f>Table3072[[#This Row],[researchPoints]]/Table3072[[#This Row],[researchPower]]</f>
        <v>20</v>
      </c>
    </row>
    <row r="504" spans="1:34" x14ac:dyDescent="0.35">
      <c r="A504" s="141">
        <v>503</v>
      </c>
      <c r="B504" s="39"/>
      <c r="C504" s="141"/>
      <c r="D504" s="141"/>
      <c r="E504" s="141"/>
      <c r="F504" s="141"/>
      <c r="G504" s="141"/>
      <c r="H504" s="141"/>
      <c r="I504" s="141"/>
      <c r="J504" s="141"/>
      <c r="K504" s="141"/>
      <c r="L504" s="141"/>
      <c r="M504" s="141"/>
      <c r="N504" s="141"/>
      <c r="O504" s="141"/>
      <c r="P504" s="141"/>
      <c r="Q504" s="141" t="s">
        <v>2879</v>
      </c>
      <c r="R504" s="141" t="s">
        <v>1363</v>
      </c>
      <c r="S504" s="141" t="s">
        <v>1364</v>
      </c>
      <c r="T504" s="141" t="s">
        <v>53</v>
      </c>
      <c r="U504" s="141" t="s">
        <v>1571</v>
      </c>
      <c r="V504" s="146">
        <v>25</v>
      </c>
      <c r="W504" s="141" t="s">
        <v>459</v>
      </c>
      <c r="X504" s="141" t="s">
        <v>1570</v>
      </c>
      <c r="Y504" s="141"/>
      <c r="AB504" s="142">
        <f>Table3072[[#This Row],[researchPower]]/2</f>
        <v>0</v>
      </c>
      <c r="AD504" s="142">
        <f>IF(Table3072[[#This Row],[researchPower]] &lt;100, Table3072[[#This Row],[researchPower]]*2,Table3072[[#This Row],[researchPower]])</f>
        <v>0</v>
      </c>
      <c r="AG504" s="95"/>
      <c r="AH504" s="142" t="e">
        <f>Table3072[[#This Row],[researchPoints]]/Table3072[[#This Row],[researchPower]]</f>
        <v>#DIV/0!</v>
      </c>
    </row>
    <row r="505" spans="1:34" x14ac:dyDescent="0.35">
      <c r="A505" s="141">
        <v>504</v>
      </c>
      <c r="B505" s="39" t="s">
        <v>1580</v>
      </c>
      <c r="C505" s="141" t="s">
        <v>1555</v>
      </c>
      <c r="D505" s="141" t="s">
        <v>1580</v>
      </c>
      <c r="E505" s="141"/>
      <c r="F505" s="141"/>
      <c r="G505" s="141" t="s">
        <v>3989</v>
      </c>
      <c r="H505" s="141" t="s">
        <v>1581</v>
      </c>
      <c r="I505" s="141"/>
      <c r="J505" s="141"/>
      <c r="K505" s="141"/>
      <c r="L505" s="141" t="s">
        <v>1576</v>
      </c>
      <c r="M505" s="141">
        <v>10800</v>
      </c>
      <c r="N505" s="141">
        <v>540</v>
      </c>
      <c r="O505" s="141"/>
      <c r="P505" s="141"/>
      <c r="Q505" s="141" t="s">
        <v>2879</v>
      </c>
      <c r="R505" s="141" t="s">
        <v>1363</v>
      </c>
      <c r="S505" s="141" t="s">
        <v>1364</v>
      </c>
      <c r="T505" s="141" t="s">
        <v>53</v>
      </c>
      <c r="U505" s="141" t="s">
        <v>1569</v>
      </c>
      <c r="V505" s="146">
        <v>35</v>
      </c>
      <c r="W505" s="141"/>
      <c r="X505" s="141"/>
      <c r="Y505" s="141"/>
      <c r="AB505" s="142">
        <f>Table3072[[#This Row],[researchPower]]/2</f>
        <v>270</v>
      </c>
      <c r="AD505" s="142">
        <f>IF(Table3072[[#This Row],[researchPower]] &lt;100, Table3072[[#This Row],[researchPower]]*2,Table3072[[#This Row],[researchPower]])</f>
        <v>540</v>
      </c>
      <c r="AG505" s="95" t="s">
        <v>1580</v>
      </c>
      <c r="AH505" s="142">
        <f>Table3072[[#This Row],[researchPoints]]/Table3072[[#This Row],[researchPower]]</f>
        <v>20</v>
      </c>
    </row>
    <row r="506" spans="1:34" x14ac:dyDescent="0.35">
      <c r="A506" s="141">
        <v>505</v>
      </c>
      <c r="B506" s="39"/>
      <c r="C506" s="141"/>
      <c r="D506" s="141"/>
      <c r="E506" s="141"/>
      <c r="F506" s="141"/>
      <c r="G506" s="141"/>
      <c r="H506" s="141"/>
      <c r="I506" s="141"/>
      <c r="J506" s="141"/>
      <c r="K506" s="141"/>
      <c r="L506" s="141"/>
      <c r="M506" s="141"/>
      <c r="N506" s="141"/>
      <c r="O506" s="141"/>
      <c r="P506" s="141"/>
      <c r="Q506" s="141" t="s">
        <v>2879</v>
      </c>
      <c r="R506" s="141" t="s">
        <v>1363</v>
      </c>
      <c r="S506" s="141" t="s">
        <v>1364</v>
      </c>
      <c r="T506" s="141" t="s">
        <v>53</v>
      </c>
      <c r="U506" s="141" t="s">
        <v>1571</v>
      </c>
      <c r="V506" s="146">
        <v>25</v>
      </c>
      <c r="W506" s="141" t="s">
        <v>459</v>
      </c>
      <c r="X506" s="141" t="s">
        <v>1570</v>
      </c>
      <c r="Y506" s="141"/>
      <c r="AB506" s="142">
        <f>Table3072[[#This Row],[researchPower]]/2</f>
        <v>0</v>
      </c>
      <c r="AD506" s="142">
        <f>IF(Table3072[[#This Row],[researchPower]] &lt;100, Table3072[[#This Row],[researchPower]]*2,Table3072[[#This Row],[researchPower]])</f>
        <v>0</v>
      </c>
      <c r="AG506" s="95"/>
      <c r="AH506" s="142" t="e">
        <f>Table3072[[#This Row],[researchPoints]]/Table3072[[#This Row],[researchPower]]</f>
        <v>#DIV/0!</v>
      </c>
    </row>
    <row r="507" spans="1:34" x14ac:dyDescent="0.35">
      <c r="A507" s="141">
        <v>506</v>
      </c>
      <c r="B507" s="39" t="s">
        <v>1582</v>
      </c>
      <c r="C507" s="141" t="s">
        <v>1555</v>
      </c>
      <c r="D507" s="141" t="s">
        <v>1582</v>
      </c>
      <c r="E507" s="141"/>
      <c r="F507" s="141"/>
      <c r="G507" s="141" t="s">
        <v>3990</v>
      </c>
      <c r="H507" s="141" t="s">
        <v>1583</v>
      </c>
      <c r="I507" s="141"/>
      <c r="J507" s="141"/>
      <c r="K507" s="141"/>
      <c r="L507" s="141" t="s">
        <v>1580</v>
      </c>
      <c r="M507" s="141">
        <v>12000</v>
      </c>
      <c r="N507" s="141">
        <v>600</v>
      </c>
      <c r="O507" s="141"/>
      <c r="P507" s="141"/>
      <c r="Q507" s="141" t="s">
        <v>2879</v>
      </c>
      <c r="R507" s="141" t="s">
        <v>1363</v>
      </c>
      <c r="S507" s="141" t="s">
        <v>1364</v>
      </c>
      <c r="T507" s="141" t="s">
        <v>53</v>
      </c>
      <c r="U507" s="141" t="s">
        <v>1569</v>
      </c>
      <c r="V507" s="146">
        <v>45</v>
      </c>
      <c r="W507" s="141"/>
      <c r="X507" s="141"/>
      <c r="Y507" s="141"/>
      <c r="AB507" s="142">
        <f>Table3072[[#This Row],[researchPower]]/2</f>
        <v>300</v>
      </c>
      <c r="AD507" s="142">
        <f>IF(Table3072[[#This Row],[researchPower]] &lt;100, Table3072[[#This Row],[researchPower]]*2,Table3072[[#This Row],[researchPower]])</f>
        <v>600</v>
      </c>
      <c r="AG507" s="95" t="s">
        <v>1582</v>
      </c>
      <c r="AH507" s="142">
        <f>Table3072[[#This Row],[researchPoints]]/Table3072[[#This Row],[researchPower]]</f>
        <v>20</v>
      </c>
    </row>
    <row r="508" spans="1:34" x14ac:dyDescent="0.35">
      <c r="A508" s="141">
        <v>507</v>
      </c>
      <c r="B508" s="39"/>
      <c r="C508" s="141"/>
      <c r="D508" s="141"/>
      <c r="E508" s="141"/>
      <c r="F508" s="141"/>
      <c r="G508" s="141"/>
      <c r="H508" s="141"/>
      <c r="I508" s="141"/>
      <c r="J508" s="141"/>
      <c r="K508" s="141"/>
      <c r="L508" s="141"/>
      <c r="M508" s="141"/>
      <c r="N508" s="141"/>
      <c r="O508" s="141"/>
      <c r="P508" s="141"/>
      <c r="Q508" s="141" t="s">
        <v>2879</v>
      </c>
      <c r="R508" s="141" t="s">
        <v>1363</v>
      </c>
      <c r="S508" s="141" t="s">
        <v>1364</v>
      </c>
      <c r="T508" s="141" t="s">
        <v>53</v>
      </c>
      <c r="U508" s="141" t="s">
        <v>1571</v>
      </c>
      <c r="V508" s="146">
        <v>45</v>
      </c>
      <c r="W508" s="141" t="s">
        <v>459</v>
      </c>
      <c r="X508" s="141" t="s">
        <v>1570</v>
      </c>
      <c r="Y508" s="141"/>
      <c r="AB508" s="142">
        <f>Table3072[[#This Row],[researchPower]]/2</f>
        <v>0</v>
      </c>
      <c r="AD508" s="142">
        <f>IF(Table3072[[#This Row],[researchPower]] &lt;100, Table3072[[#This Row],[researchPower]]*2,Table3072[[#This Row],[researchPower]])</f>
        <v>0</v>
      </c>
      <c r="AG508" s="95"/>
      <c r="AH508" s="142" t="e">
        <f>Table3072[[#This Row],[researchPoints]]/Table3072[[#This Row],[researchPower]]</f>
        <v>#DIV/0!</v>
      </c>
    </row>
    <row r="509" spans="1:34" x14ac:dyDescent="0.35">
      <c r="A509" s="141">
        <v>508</v>
      </c>
      <c r="B509" s="39" t="s">
        <v>1584</v>
      </c>
      <c r="C509" s="141" t="s">
        <v>1555</v>
      </c>
      <c r="D509" s="141" t="s">
        <v>1584</v>
      </c>
      <c r="E509" s="141"/>
      <c r="F509" s="141"/>
      <c r="G509" s="141" t="s">
        <v>1585</v>
      </c>
      <c r="H509" s="141" t="s">
        <v>1586</v>
      </c>
      <c r="I509" s="141"/>
      <c r="J509" s="141"/>
      <c r="K509" s="141"/>
      <c r="L509" s="141" t="s">
        <v>2831</v>
      </c>
      <c r="M509" s="141">
        <v>3600</v>
      </c>
      <c r="N509" s="141">
        <v>180</v>
      </c>
      <c r="O509" s="141"/>
      <c r="P509" s="141"/>
      <c r="Q509" s="141" t="s">
        <v>2879</v>
      </c>
      <c r="R509" s="141" t="s">
        <v>1363</v>
      </c>
      <c r="S509" s="141" t="s">
        <v>1364</v>
      </c>
      <c r="T509" s="141" t="s">
        <v>53</v>
      </c>
      <c r="U509" s="141" t="s">
        <v>1587</v>
      </c>
      <c r="V509" s="146">
        <v>-10</v>
      </c>
      <c r="W509" s="141" t="s">
        <v>459</v>
      </c>
      <c r="X509" s="141" t="s">
        <v>1588</v>
      </c>
      <c r="Y509" s="141"/>
      <c r="AB509" s="142">
        <f>Table3072[[#This Row],[researchPower]]/2</f>
        <v>90</v>
      </c>
      <c r="AD509" s="142">
        <f>IF(Table3072[[#This Row],[researchPower]] &lt;100, Table3072[[#This Row],[researchPower]]*2,Table3072[[#This Row],[researchPower]])</f>
        <v>180</v>
      </c>
      <c r="AG509" s="95" t="s">
        <v>1584</v>
      </c>
      <c r="AH509" s="142">
        <f>Table3072[[#This Row],[researchPoints]]/Table3072[[#This Row],[researchPower]]</f>
        <v>20</v>
      </c>
    </row>
    <row r="510" spans="1:34" x14ac:dyDescent="0.35">
      <c r="A510" s="141">
        <v>509</v>
      </c>
      <c r="B510" s="39" t="s">
        <v>1590</v>
      </c>
      <c r="C510" s="141" t="s">
        <v>1555</v>
      </c>
      <c r="D510" s="141" t="s">
        <v>1590</v>
      </c>
      <c r="E510" s="141"/>
      <c r="F510" s="141"/>
      <c r="G510" s="141" t="s">
        <v>3991</v>
      </c>
      <c r="H510" s="141" t="s">
        <v>1591</v>
      </c>
      <c r="I510" s="141"/>
      <c r="J510" s="141"/>
      <c r="K510" s="141"/>
      <c r="L510" s="141" t="s">
        <v>1584</v>
      </c>
      <c r="M510" s="141">
        <v>4800</v>
      </c>
      <c r="N510" s="141">
        <v>240</v>
      </c>
      <c r="O510" s="141"/>
      <c r="P510" s="141"/>
      <c r="Q510" s="141" t="s">
        <v>2879</v>
      </c>
      <c r="R510" s="141" t="s">
        <v>1363</v>
      </c>
      <c r="S510" s="141" t="s">
        <v>1364</v>
      </c>
      <c r="T510" s="141" t="s">
        <v>53</v>
      </c>
      <c r="U510" s="141" t="s">
        <v>1587</v>
      </c>
      <c r="V510" s="146">
        <v>-10</v>
      </c>
      <c r="W510" s="141" t="s">
        <v>459</v>
      </c>
      <c r="X510" s="141" t="s">
        <v>1588</v>
      </c>
      <c r="Y510" s="141"/>
      <c r="AB510" s="142">
        <f>Table3072[[#This Row],[researchPower]]/2</f>
        <v>120</v>
      </c>
      <c r="AD510" s="142">
        <f>IF(Table3072[[#This Row],[researchPower]] &lt;100, Table3072[[#This Row],[researchPower]]*2,Table3072[[#This Row],[researchPower]])</f>
        <v>240</v>
      </c>
      <c r="AG510" s="95" t="s">
        <v>1590</v>
      </c>
      <c r="AH510" s="142">
        <f>Table3072[[#This Row],[researchPoints]]/Table3072[[#This Row],[researchPower]]</f>
        <v>20</v>
      </c>
    </row>
    <row r="511" spans="1:34" x14ac:dyDescent="0.35">
      <c r="A511" s="141">
        <v>510</v>
      </c>
      <c r="B511" s="39" t="s">
        <v>1592</v>
      </c>
      <c r="C511" s="145" t="s">
        <v>1555</v>
      </c>
      <c r="D511" s="145" t="s">
        <v>1592</v>
      </c>
      <c r="E511" s="145"/>
      <c r="F511" s="145"/>
      <c r="G511" s="145" t="s">
        <v>3992</v>
      </c>
      <c r="H511" s="145" t="s">
        <v>1593</v>
      </c>
      <c r="I511" s="145"/>
      <c r="J511" s="145"/>
      <c r="K511" s="145"/>
      <c r="L511" s="145" t="s">
        <v>1590</v>
      </c>
      <c r="M511" s="145">
        <v>8000</v>
      </c>
      <c r="N511" s="141">
        <v>400</v>
      </c>
      <c r="O511" s="145"/>
      <c r="P511" s="145"/>
      <c r="Q511" s="145" t="s">
        <v>2879</v>
      </c>
      <c r="R511" s="145" t="s">
        <v>1363</v>
      </c>
      <c r="S511" s="145" t="s">
        <v>1364</v>
      </c>
      <c r="T511" s="145" t="s">
        <v>53</v>
      </c>
      <c r="U511" s="145" t="s">
        <v>1587</v>
      </c>
      <c r="V511" s="461">
        <v>-10</v>
      </c>
      <c r="W511" s="145" t="s">
        <v>459</v>
      </c>
      <c r="X511" s="145" t="s">
        <v>1588</v>
      </c>
      <c r="Y511" s="145"/>
      <c r="AB511" s="142">
        <f>Table3072[[#This Row],[researchPower]]/2</f>
        <v>200</v>
      </c>
      <c r="AD511" s="142">
        <f>IF(Table3072[[#This Row],[researchPower]] &lt;100, Table3072[[#This Row],[researchPower]]*2,Table3072[[#This Row],[researchPower]])</f>
        <v>400</v>
      </c>
      <c r="AG511" s="95" t="s">
        <v>1592</v>
      </c>
      <c r="AH511" s="142">
        <f>Table3072[[#This Row],[researchPoints]]/Table3072[[#This Row],[researchPower]]</f>
        <v>20</v>
      </c>
    </row>
    <row r="512" spans="1:34" x14ac:dyDescent="0.35">
      <c r="A512" s="141">
        <v>511</v>
      </c>
      <c r="B512" s="39" t="s">
        <v>1594</v>
      </c>
      <c r="C512" s="145" t="s">
        <v>1555</v>
      </c>
      <c r="D512" s="145" t="s">
        <v>1594</v>
      </c>
      <c r="E512" s="145"/>
      <c r="F512" s="145"/>
      <c r="G512" s="145" t="s">
        <v>1595</v>
      </c>
      <c r="H512" s="145" t="s">
        <v>1596</v>
      </c>
      <c r="I512" s="145"/>
      <c r="J512" s="145"/>
      <c r="K512" s="145"/>
      <c r="L512" s="145" t="s">
        <v>3368</v>
      </c>
      <c r="M512" s="145">
        <v>8000</v>
      </c>
      <c r="N512" s="141">
        <v>400</v>
      </c>
      <c r="O512" s="145"/>
      <c r="P512" s="145"/>
      <c r="Q512" s="145" t="s">
        <v>2879</v>
      </c>
      <c r="R512" s="145" t="s">
        <v>1363</v>
      </c>
      <c r="S512" s="145" t="s">
        <v>1364</v>
      </c>
      <c r="T512" s="145" t="s">
        <v>53</v>
      </c>
      <c r="U512" s="145" t="s">
        <v>1587</v>
      </c>
      <c r="V512" s="461">
        <v>-10</v>
      </c>
      <c r="W512" s="145" t="s">
        <v>459</v>
      </c>
      <c r="X512" s="145" t="s">
        <v>1588</v>
      </c>
      <c r="Y512" s="145"/>
      <c r="AB512" s="142">
        <f>Table3072[[#This Row],[researchPower]]/2</f>
        <v>200</v>
      </c>
      <c r="AD512" s="142">
        <f>IF(Table3072[[#This Row],[researchPower]] &lt;100, Table3072[[#This Row],[researchPower]]*2,Table3072[[#This Row],[researchPower]])</f>
        <v>400</v>
      </c>
      <c r="AG512" s="95" t="s">
        <v>1594</v>
      </c>
      <c r="AH512" s="142">
        <f>Table3072[[#This Row],[researchPoints]]/Table3072[[#This Row],[researchPower]]</f>
        <v>20</v>
      </c>
    </row>
    <row r="513" spans="1:34" x14ac:dyDescent="0.35">
      <c r="A513" s="141">
        <v>512</v>
      </c>
      <c r="B513" s="39" t="s">
        <v>1598</v>
      </c>
      <c r="C513" s="141" t="s">
        <v>1555</v>
      </c>
      <c r="D513" s="141" t="s">
        <v>1598</v>
      </c>
      <c r="E513" s="141"/>
      <c r="F513" s="141"/>
      <c r="G513" s="141" t="s">
        <v>3993</v>
      </c>
      <c r="H513" s="141" t="s">
        <v>1599</v>
      </c>
      <c r="I513" s="141"/>
      <c r="J513" s="141"/>
      <c r="K513" s="141"/>
      <c r="L513" s="141" t="s">
        <v>1594</v>
      </c>
      <c r="M513" s="141">
        <v>10000</v>
      </c>
      <c r="N513" s="141">
        <v>500</v>
      </c>
      <c r="O513" s="141"/>
      <c r="P513" s="141"/>
      <c r="Q513" s="141" t="s">
        <v>2879</v>
      </c>
      <c r="R513" s="141" t="s">
        <v>1363</v>
      </c>
      <c r="S513" s="141" t="s">
        <v>1364</v>
      </c>
      <c r="T513" s="141" t="s">
        <v>53</v>
      </c>
      <c r="U513" s="141" t="s">
        <v>1587</v>
      </c>
      <c r="V513" s="146">
        <v>-15</v>
      </c>
      <c r="W513" s="141" t="s">
        <v>459</v>
      </c>
      <c r="X513" s="141" t="s">
        <v>1588</v>
      </c>
      <c r="Y513" s="141"/>
      <c r="AB513" s="142">
        <f>Table3072[[#This Row],[researchPower]]/2</f>
        <v>250</v>
      </c>
      <c r="AD513" s="142">
        <f>IF(Table3072[[#This Row],[researchPower]] &lt;100, Table3072[[#This Row],[researchPower]]*2,Table3072[[#This Row],[researchPower]])</f>
        <v>500</v>
      </c>
      <c r="AG513" s="95" t="s">
        <v>1598</v>
      </c>
      <c r="AH513" s="142">
        <f>Table3072[[#This Row],[researchPoints]]/Table3072[[#This Row],[researchPower]]</f>
        <v>20</v>
      </c>
    </row>
    <row r="514" spans="1:34" x14ac:dyDescent="0.35">
      <c r="A514" s="141">
        <v>513</v>
      </c>
      <c r="B514" s="39" t="s">
        <v>1600</v>
      </c>
      <c r="C514" s="141" t="s">
        <v>1555</v>
      </c>
      <c r="D514" s="141" t="s">
        <v>1600</v>
      </c>
      <c r="E514" s="141"/>
      <c r="F514" s="141"/>
      <c r="G514" s="141" t="s">
        <v>3994</v>
      </c>
      <c r="H514" s="141" t="s">
        <v>1601</v>
      </c>
      <c r="I514" s="141"/>
      <c r="J514" s="141"/>
      <c r="K514" s="141"/>
      <c r="L514" s="141" t="s">
        <v>1598</v>
      </c>
      <c r="M514" s="141">
        <v>12000</v>
      </c>
      <c r="N514" s="141">
        <v>600</v>
      </c>
      <c r="O514" s="141"/>
      <c r="P514" s="141"/>
      <c r="Q514" s="141" t="s">
        <v>2879</v>
      </c>
      <c r="R514" s="141" t="s">
        <v>1363</v>
      </c>
      <c r="S514" s="141" t="s">
        <v>1364</v>
      </c>
      <c r="T514" s="141" t="s">
        <v>53</v>
      </c>
      <c r="U514" s="141" t="s">
        <v>1587</v>
      </c>
      <c r="V514" s="146">
        <v>-20</v>
      </c>
      <c r="W514" s="141" t="s">
        <v>459</v>
      </c>
      <c r="X514" s="141" t="s">
        <v>1588</v>
      </c>
      <c r="Y514" s="141"/>
      <c r="AB514" s="142">
        <f>Table3072[[#This Row],[researchPower]]/2</f>
        <v>300</v>
      </c>
      <c r="AD514" s="142">
        <f>IF(Table3072[[#This Row],[researchPower]] &lt;100, Table3072[[#This Row],[researchPower]]*2,Table3072[[#This Row],[researchPower]])</f>
        <v>600</v>
      </c>
      <c r="AG514" s="95" t="s">
        <v>1600</v>
      </c>
      <c r="AH514" s="142">
        <f>Table3072[[#This Row],[researchPoints]]/Table3072[[#This Row],[researchPower]]</f>
        <v>20</v>
      </c>
    </row>
    <row r="515" spans="1:34" x14ac:dyDescent="0.35">
      <c r="A515" s="141">
        <v>514</v>
      </c>
      <c r="B515" s="39" t="s">
        <v>950</v>
      </c>
      <c r="C515" s="141" t="s">
        <v>1555</v>
      </c>
      <c r="D515" s="141" t="s">
        <v>950</v>
      </c>
      <c r="E515" s="141"/>
      <c r="F515" s="141"/>
      <c r="G515" s="141" t="s">
        <v>4096</v>
      </c>
      <c r="H515" s="252" t="s">
        <v>7138</v>
      </c>
      <c r="I515" s="141"/>
      <c r="J515" s="141"/>
      <c r="K515" s="141"/>
      <c r="L515" s="141" t="s">
        <v>1611</v>
      </c>
      <c r="M515" s="141">
        <v>14400</v>
      </c>
      <c r="N515" s="141">
        <v>720</v>
      </c>
      <c r="O515" s="141"/>
      <c r="P515" s="141" t="s">
        <v>693</v>
      </c>
      <c r="Q515" s="141"/>
      <c r="R515" s="141"/>
      <c r="S515" s="141"/>
      <c r="T515" s="141"/>
      <c r="U515" s="141"/>
      <c r="V515" s="146"/>
      <c r="W515" s="141"/>
      <c r="X515" s="141"/>
      <c r="Y515" s="141"/>
      <c r="AB515" s="142">
        <f>Table3072[[#This Row],[researchPower]]/2</f>
        <v>360</v>
      </c>
      <c r="AD515" s="142">
        <f>IF(Table3072[[#This Row],[researchPower]] &lt;100, Table3072[[#This Row],[researchPower]]*2,Table3072[[#This Row],[researchPower]])</f>
        <v>720</v>
      </c>
      <c r="AG515" s="95" t="s">
        <v>950</v>
      </c>
      <c r="AH515" s="142">
        <f>Table3072[[#This Row],[researchPoints]]/Table3072[[#This Row],[researchPower]]</f>
        <v>20</v>
      </c>
    </row>
    <row r="516" spans="1:34" x14ac:dyDescent="0.35">
      <c r="A516" s="141">
        <v>515</v>
      </c>
      <c r="B516" s="39"/>
      <c r="C516" s="141"/>
      <c r="D516" s="141"/>
      <c r="E516" s="141"/>
      <c r="F516" s="141"/>
      <c r="G516" s="141"/>
      <c r="H516" s="141"/>
      <c r="I516" s="141"/>
      <c r="J516" s="141"/>
      <c r="K516" s="141"/>
      <c r="L516" s="141"/>
      <c r="M516" s="141"/>
      <c r="N516" s="141"/>
      <c r="O516" s="141"/>
      <c r="P516" s="141" t="s">
        <v>5151</v>
      </c>
      <c r="Q516" s="141"/>
      <c r="R516" s="141"/>
      <c r="S516" s="141"/>
      <c r="T516" s="141"/>
      <c r="U516" s="141"/>
      <c r="V516" s="146"/>
      <c r="W516" s="141" t="s">
        <v>693</v>
      </c>
      <c r="X516" s="141"/>
      <c r="Y516" s="141"/>
      <c r="AB516" s="142">
        <f>Table3072[[#This Row],[researchPower]]/2</f>
        <v>0</v>
      </c>
      <c r="AD516" s="142">
        <f>IF(Table3072[[#This Row],[researchPower]] &lt;100, Table3072[[#This Row],[researchPower]]*2,Table3072[[#This Row],[researchPower]])</f>
        <v>0</v>
      </c>
      <c r="AG516" s="95"/>
      <c r="AH516" s="142" t="e">
        <f>Table3072[[#This Row],[researchPoints]]/Table3072[[#This Row],[researchPower]]</f>
        <v>#DIV/0!</v>
      </c>
    </row>
    <row r="517" spans="1:34" x14ac:dyDescent="0.35">
      <c r="A517" s="141">
        <v>516</v>
      </c>
      <c r="B517" s="39" t="s">
        <v>1616</v>
      </c>
      <c r="C517" s="385" t="s">
        <v>1555</v>
      </c>
      <c r="D517" s="141" t="s">
        <v>1616</v>
      </c>
      <c r="E517" s="141"/>
      <c r="F517" s="141"/>
      <c r="G517" s="141" t="s">
        <v>1624</v>
      </c>
      <c r="H517" s="141" t="s">
        <v>1625</v>
      </c>
      <c r="I517" s="141"/>
      <c r="J517" s="141"/>
      <c r="K517" s="141"/>
      <c r="L517" s="141" t="s">
        <v>1321</v>
      </c>
      <c r="M517" s="141">
        <v>5000</v>
      </c>
      <c r="N517" s="141">
        <v>250</v>
      </c>
      <c r="O517" s="141"/>
      <c r="P517" s="141" t="s">
        <v>679</v>
      </c>
      <c r="Q517" s="141"/>
      <c r="R517" s="141"/>
      <c r="S517" s="141"/>
      <c r="T517" s="141"/>
      <c r="U517" s="141"/>
      <c r="V517" s="146"/>
      <c r="W517" s="141" t="s">
        <v>679</v>
      </c>
      <c r="X517" s="141"/>
      <c r="Y517" s="141"/>
      <c r="AB517" s="142">
        <f>Table3072[[#This Row],[researchPower]]/2</f>
        <v>125</v>
      </c>
      <c r="AD517" s="142">
        <f>IF(Table3072[[#This Row],[researchPower]] &lt;100, Table3072[[#This Row],[researchPower]]*2,Table3072[[#This Row],[researchPower]])</f>
        <v>250</v>
      </c>
      <c r="AG517" s="95" t="s">
        <v>1616</v>
      </c>
      <c r="AH517" s="142">
        <f>Table3072[[#This Row],[researchPoints]]/Table3072[[#This Row],[researchPower]]</f>
        <v>20</v>
      </c>
    </row>
    <row r="518" spans="1:34" x14ac:dyDescent="0.35">
      <c r="A518" s="141">
        <v>517</v>
      </c>
      <c r="B518" s="39" t="s">
        <v>1626</v>
      </c>
      <c r="C518" s="384" t="s">
        <v>1555</v>
      </c>
      <c r="D518" s="141" t="s">
        <v>1626</v>
      </c>
      <c r="E518" s="141"/>
      <c r="F518" s="141">
        <v>1</v>
      </c>
      <c r="G518" s="141" t="s">
        <v>1627</v>
      </c>
      <c r="H518" s="141" t="s">
        <v>1628</v>
      </c>
      <c r="I518" s="141"/>
      <c r="J518" s="141"/>
      <c r="K518" s="141"/>
      <c r="L518" s="141" t="s">
        <v>2836</v>
      </c>
      <c r="M518" s="141">
        <v>13200</v>
      </c>
      <c r="N518" s="141">
        <v>660</v>
      </c>
      <c r="O518" s="141"/>
      <c r="P518" s="141" t="s">
        <v>676</v>
      </c>
      <c r="Q518" s="141"/>
      <c r="R518" s="141"/>
      <c r="S518" s="141"/>
      <c r="T518" s="141"/>
      <c r="U518" s="141"/>
      <c r="V518" s="146"/>
      <c r="W518" s="141" t="s">
        <v>676</v>
      </c>
      <c r="X518" s="141"/>
      <c r="Y518" s="141"/>
      <c r="AB518" s="142">
        <f>Table3072[[#This Row],[researchPower]]/2</f>
        <v>330</v>
      </c>
      <c r="AD518" s="142">
        <f>IF(Table3072[[#This Row],[researchPower]] &lt;100, Table3072[[#This Row],[researchPower]]*2,Table3072[[#This Row],[researchPower]])</f>
        <v>660</v>
      </c>
      <c r="AG518" s="95" t="s">
        <v>1626</v>
      </c>
      <c r="AH518" s="142">
        <f>Table3072[[#This Row],[researchPoints]]/Table3072[[#This Row],[researchPower]]</f>
        <v>20</v>
      </c>
    </row>
    <row r="519" spans="1:34" x14ac:dyDescent="0.35">
      <c r="A519" s="141">
        <v>518</v>
      </c>
      <c r="B519" s="39" t="s">
        <v>1629</v>
      </c>
      <c r="C519" s="141" t="s">
        <v>1555</v>
      </c>
      <c r="D519" s="141" t="s">
        <v>1629</v>
      </c>
      <c r="E519" s="141"/>
      <c r="F519" s="141"/>
      <c r="G519" s="141" t="s">
        <v>1630</v>
      </c>
      <c r="H519" s="141" t="s">
        <v>1631</v>
      </c>
      <c r="I519" s="141"/>
      <c r="J519" s="141"/>
      <c r="K519" s="141"/>
      <c r="L519" s="252" t="s">
        <v>3308</v>
      </c>
      <c r="M519" s="141">
        <v>6000</v>
      </c>
      <c r="N519" s="141">
        <v>300</v>
      </c>
      <c r="O519" s="141"/>
      <c r="P519" s="141" t="s">
        <v>673</v>
      </c>
      <c r="Q519" s="141"/>
      <c r="R519" s="141"/>
      <c r="S519" s="141"/>
      <c r="T519" s="141"/>
      <c r="U519" s="141"/>
      <c r="V519" s="146"/>
      <c r="W519" s="141" t="s">
        <v>673</v>
      </c>
      <c r="X519" s="141"/>
      <c r="Y519" s="141"/>
      <c r="AB519" s="142">
        <f>Table3072[[#This Row],[researchPower]]/2</f>
        <v>150</v>
      </c>
      <c r="AD519" s="142">
        <f>IF(Table3072[[#This Row],[researchPower]] &lt;100, Table3072[[#This Row],[researchPower]]*2,Table3072[[#This Row],[researchPower]])</f>
        <v>300</v>
      </c>
      <c r="AG519" s="95" t="s">
        <v>1629</v>
      </c>
      <c r="AH519" s="142">
        <f>Table3072[[#This Row],[researchPoints]]/Table3072[[#This Row],[researchPower]]</f>
        <v>20</v>
      </c>
    </row>
    <row r="520" spans="1:34" x14ac:dyDescent="0.35">
      <c r="A520" s="141">
        <v>519</v>
      </c>
      <c r="B520" s="39" t="s">
        <v>1633</v>
      </c>
      <c r="C520" s="141" t="s">
        <v>1555</v>
      </c>
      <c r="D520" s="141" t="s">
        <v>1633</v>
      </c>
      <c r="E520" s="141"/>
      <c r="F520" s="141"/>
      <c r="G520" s="141" t="s">
        <v>1634</v>
      </c>
      <c r="H520" s="141" t="s">
        <v>1635</v>
      </c>
      <c r="I520" s="141"/>
      <c r="J520" s="141"/>
      <c r="K520" s="141"/>
      <c r="L520" s="141" t="s">
        <v>3367</v>
      </c>
      <c r="M520" s="141">
        <v>10000</v>
      </c>
      <c r="N520" s="141">
        <v>500</v>
      </c>
      <c r="O520" s="141"/>
      <c r="P520" s="141" t="s">
        <v>670</v>
      </c>
      <c r="Q520" s="141"/>
      <c r="R520" s="141"/>
      <c r="S520" s="141"/>
      <c r="T520" s="141"/>
      <c r="U520" s="141"/>
      <c r="V520" s="146"/>
      <c r="W520" s="141"/>
      <c r="X520" s="141"/>
      <c r="Y520" s="141"/>
      <c r="AB520" s="142">
        <f>Table3072[[#This Row],[researchPower]]/2</f>
        <v>250</v>
      </c>
      <c r="AD520" s="142">
        <f>IF(Table3072[[#This Row],[researchPower]] &lt;100, Table3072[[#This Row],[researchPower]]*2,Table3072[[#This Row],[researchPower]])</f>
        <v>500</v>
      </c>
      <c r="AG520" s="95" t="s">
        <v>1633</v>
      </c>
      <c r="AH520" s="142">
        <f>Table3072[[#This Row],[researchPoints]]/Table3072[[#This Row],[researchPower]]</f>
        <v>20</v>
      </c>
    </row>
    <row r="521" spans="1:34" x14ac:dyDescent="0.35">
      <c r="A521" s="141">
        <v>520</v>
      </c>
      <c r="B521" s="39"/>
      <c r="C521" s="141"/>
      <c r="D521" s="141"/>
      <c r="E521" s="141"/>
      <c r="F521" s="141"/>
      <c r="G521" s="141"/>
      <c r="H521" s="141"/>
      <c r="I521" s="141"/>
      <c r="J521" s="141"/>
      <c r="K521" s="141"/>
      <c r="L521" s="141"/>
      <c r="M521" s="141"/>
      <c r="N521" s="141"/>
      <c r="O521" s="144"/>
      <c r="P521" s="141" t="s">
        <v>5279</v>
      </c>
      <c r="Q521" s="141"/>
      <c r="R521" s="141"/>
      <c r="S521" s="141"/>
      <c r="T521" s="141"/>
      <c r="U521" s="141"/>
      <c r="V521" s="146"/>
      <c r="W521" s="238" t="s">
        <v>670</v>
      </c>
      <c r="X521" s="141"/>
      <c r="Y521" s="144"/>
      <c r="AB521" s="142">
        <f>Table3072[[#This Row],[researchPower]]/2</f>
        <v>0</v>
      </c>
      <c r="AD521" s="142">
        <f>IF(Table3072[[#This Row],[researchPower]] &lt;100, Table3072[[#This Row],[researchPower]]*2,Table3072[[#This Row],[researchPower]])</f>
        <v>0</v>
      </c>
      <c r="AG521" s="95"/>
      <c r="AH521" s="142" t="e">
        <f>Table3072[[#This Row],[researchPoints]]/Table3072[[#This Row],[researchPower]]</f>
        <v>#DIV/0!</v>
      </c>
    </row>
    <row r="522" spans="1:34" x14ac:dyDescent="0.35">
      <c r="A522" s="141">
        <v>521</v>
      </c>
      <c r="B522" s="39" t="s">
        <v>1637</v>
      </c>
      <c r="C522" s="252" t="s">
        <v>1555</v>
      </c>
      <c r="D522" s="141" t="s">
        <v>1637</v>
      </c>
      <c r="E522" s="141" t="s">
        <v>671</v>
      </c>
      <c r="F522" s="141"/>
      <c r="G522" s="141" t="s">
        <v>1638</v>
      </c>
      <c r="H522" s="252" t="s">
        <v>7139</v>
      </c>
      <c r="I522" s="141"/>
      <c r="J522" s="141"/>
      <c r="K522" s="141"/>
      <c r="L522" s="141" t="s">
        <v>2838</v>
      </c>
      <c r="M522" s="141">
        <v>18000</v>
      </c>
      <c r="N522" s="141">
        <v>900</v>
      </c>
      <c r="O522" s="141"/>
      <c r="P522" s="141" t="s">
        <v>667</v>
      </c>
      <c r="Q522" s="141"/>
      <c r="R522" s="141"/>
      <c r="S522" s="141"/>
      <c r="T522" s="141"/>
      <c r="U522" s="141"/>
      <c r="V522" s="146"/>
      <c r="W522" s="141" t="s">
        <v>667</v>
      </c>
      <c r="X522" s="141"/>
      <c r="Y522" s="141"/>
      <c r="AB522" s="142">
        <f>Table3072[[#This Row],[researchPower]]/2</f>
        <v>450</v>
      </c>
      <c r="AD522" s="142">
        <f>IF(Table3072[[#This Row],[researchPower]] &lt;100, Table3072[[#This Row],[researchPower]]*2,Table3072[[#This Row],[researchPower]])</f>
        <v>900</v>
      </c>
      <c r="AG522" s="95" t="s">
        <v>1637</v>
      </c>
      <c r="AH522" s="142">
        <f>Table3072[[#This Row],[researchPoints]]/Table3072[[#This Row],[researchPower]]</f>
        <v>20</v>
      </c>
    </row>
    <row r="523" spans="1:34" x14ac:dyDescent="0.35">
      <c r="A523" s="141">
        <v>522</v>
      </c>
      <c r="B523" s="39" t="s">
        <v>1640</v>
      </c>
      <c r="C523" s="141" t="s">
        <v>1555</v>
      </c>
      <c r="D523" s="141" t="s">
        <v>1640</v>
      </c>
      <c r="E523" s="141" t="s">
        <v>671</v>
      </c>
      <c r="F523" s="141"/>
      <c r="G523" s="17" t="s">
        <v>10602</v>
      </c>
      <c r="H523" s="252" t="s">
        <v>7140</v>
      </c>
      <c r="I523" s="141"/>
      <c r="J523" s="141"/>
      <c r="K523" s="141"/>
      <c r="L523" s="141" t="s">
        <v>2839</v>
      </c>
      <c r="M523" s="141">
        <v>18750</v>
      </c>
      <c r="N523" s="141">
        <v>938</v>
      </c>
      <c r="O523" s="141"/>
      <c r="P523" s="141" t="s">
        <v>664</v>
      </c>
      <c r="Q523" s="141"/>
      <c r="R523" s="141"/>
      <c r="S523" s="141"/>
      <c r="T523" s="141"/>
      <c r="U523" s="141"/>
      <c r="V523" s="146"/>
      <c r="W523" s="141" t="s">
        <v>664</v>
      </c>
      <c r="X523" s="141"/>
      <c r="Y523" s="141"/>
      <c r="AB523" s="142">
        <f>Table3072[[#This Row],[researchPower]]/2</f>
        <v>469</v>
      </c>
      <c r="AD523" s="142">
        <f>IF(Table3072[[#This Row],[researchPower]] &lt;100, Table3072[[#This Row],[researchPower]]*2,Table3072[[#This Row],[researchPower]])</f>
        <v>938</v>
      </c>
      <c r="AG523" s="95" t="s">
        <v>1640</v>
      </c>
      <c r="AH523" s="142">
        <f>Table3072[[#This Row],[researchPoints]]/Table3072[[#This Row],[researchPower]]</f>
        <v>19.989339019189764</v>
      </c>
    </row>
    <row r="524" spans="1:34" x14ac:dyDescent="0.35">
      <c r="A524" s="141">
        <v>523</v>
      </c>
      <c r="B524" s="39" t="s">
        <v>7276</v>
      </c>
      <c r="C524" s="141" t="s">
        <v>1555</v>
      </c>
      <c r="D524" s="252" t="s">
        <v>7276</v>
      </c>
      <c r="E524" s="141"/>
      <c r="F524" s="141"/>
      <c r="G524" s="17" t="s">
        <v>10603</v>
      </c>
      <c r="H524" s="252" t="s">
        <v>7281</v>
      </c>
      <c r="I524" s="141"/>
      <c r="J524" s="141"/>
      <c r="K524" s="141"/>
      <c r="L524" s="252" t="s">
        <v>7277</v>
      </c>
      <c r="M524" s="141">
        <v>11200</v>
      </c>
      <c r="N524" s="141">
        <v>560</v>
      </c>
      <c r="O524" s="141"/>
      <c r="P524" s="141" t="s">
        <v>4902</v>
      </c>
      <c r="Q524" s="141"/>
      <c r="R524" s="141"/>
      <c r="S524" s="141"/>
      <c r="T524" s="141"/>
      <c r="U524" s="141"/>
      <c r="V524" s="146"/>
      <c r="W524" s="141" t="s">
        <v>4902</v>
      </c>
      <c r="X524" s="141"/>
      <c r="Y524" s="141"/>
      <c r="AB524" s="142">
        <f>Table3072[[#This Row],[researchPower]]/2</f>
        <v>280</v>
      </c>
      <c r="AD524" s="142">
        <f>IF(Table3072[[#This Row],[researchPower]] &lt;100, Table3072[[#This Row],[researchPower]]*2,Table3072[[#This Row],[researchPower]])</f>
        <v>560</v>
      </c>
      <c r="AG524" s="95" t="s">
        <v>7276</v>
      </c>
      <c r="AH524" s="142">
        <f>Table3072[[#This Row],[researchPoints]]/Table3072[[#This Row],[researchPower]]</f>
        <v>20</v>
      </c>
    </row>
    <row r="525" spans="1:34" x14ac:dyDescent="0.35">
      <c r="A525" s="141">
        <v>524</v>
      </c>
      <c r="B525" s="39" t="s">
        <v>1612</v>
      </c>
      <c r="C525" s="141" t="s">
        <v>1555</v>
      </c>
      <c r="D525" s="141" t="s">
        <v>1612</v>
      </c>
      <c r="E525" s="141" t="s">
        <v>680</v>
      </c>
      <c r="F525" s="141"/>
      <c r="G525" s="141" t="s">
        <v>1613</v>
      </c>
      <c r="H525" s="141" t="s">
        <v>1614</v>
      </c>
      <c r="I525" s="141"/>
      <c r="J525" s="141"/>
      <c r="K525" s="141"/>
      <c r="L525" s="141" t="s">
        <v>2835</v>
      </c>
      <c r="M525" s="141">
        <v>7800</v>
      </c>
      <c r="N525" s="141">
        <v>390</v>
      </c>
      <c r="O525" s="141"/>
      <c r="P525" s="141"/>
      <c r="Q525" s="141" t="s">
        <v>2879</v>
      </c>
      <c r="R525" s="141" t="s">
        <v>1363</v>
      </c>
      <c r="S525" s="141" t="s">
        <v>1364</v>
      </c>
      <c r="T525" s="141" t="s">
        <v>54</v>
      </c>
      <c r="U525" s="141" t="s">
        <v>1569</v>
      </c>
      <c r="V525" s="146">
        <v>25</v>
      </c>
      <c r="W525" s="141"/>
      <c r="X525" s="141"/>
      <c r="Y525" s="141"/>
      <c r="AB525" s="142">
        <f>Table3072[[#This Row],[researchPower]]/2</f>
        <v>195</v>
      </c>
      <c r="AD525" s="142">
        <f>IF(Table3072[[#This Row],[researchPower]] &lt;100, Table3072[[#This Row],[researchPower]]*2,Table3072[[#This Row],[researchPower]])</f>
        <v>390</v>
      </c>
      <c r="AG525" s="95" t="s">
        <v>1612</v>
      </c>
      <c r="AH525" s="142">
        <f>Table3072[[#This Row],[researchPoints]]/Table3072[[#This Row],[researchPower]]</f>
        <v>20</v>
      </c>
    </row>
    <row r="526" spans="1:34" x14ac:dyDescent="0.35">
      <c r="A526" s="141">
        <v>525</v>
      </c>
      <c r="B526" s="39"/>
      <c r="C526" s="141"/>
      <c r="D526" s="141"/>
      <c r="E526" s="141"/>
      <c r="F526" s="141"/>
      <c r="G526" s="141"/>
      <c r="H526" s="141"/>
      <c r="I526" s="141"/>
      <c r="J526" s="141"/>
      <c r="K526" s="141"/>
      <c r="L526" s="141"/>
      <c r="M526" s="141"/>
      <c r="N526" s="141"/>
      <c r="O526" s="141"/>
      <c r="P526" s="141"/>
      <c r="Q526" s="141" t="s">
        <v>2879</v>
      </c>
      <c r="R526" s="141" t="s">
        <v>1363</v>
      </c>
      <c r="S526" s="141" t="s">
        <v>1364</v>
      </c>
      <c r="T526" s="141" t="s">
        <v>54</v>
      </c>
      <c r="U526" s="141" t="s">
        <v>1571</v>
      </c>
      <c r="V526" s="146">
        <v>25</v>
      </c>
      <c r="W526" s="141"/>
      <c r="X526" s="141"/>
      <c r="Y526" s="141"/>
      <c r="AB526" s="142">
        <f>Table3072[[#This Row],[researchPower]]/2</f>
        <v>0</v>
      </c>
      <c r="AD526" s="142">
        <f>IF(Table3072[[#This Row],[researchPower]] &lt;100, Table3072[[#This Row],[researchPower]]*2,Table3072[[#This Row],[researchPower]])</f>
        <v>0</v>
      </c>
      <c r="AG526" s="95"/>
      <c r="AH526" s="142" t="e">
        <f>Table3072[[#This Row],[researchPoints]]/Table3072[[#This Row],[researchPower]]</f>
        <v>#DIV/0!</v>
      </c>
    </row>
    <row r="527" spans="1:34" x14ac:dyDescent="0.35">
      <c r="A527" s="141">
        <v>526</v>
      </c>
      <c r="B527" s="39"/>
      <c r="C527" s="141"/>
      <c r="D527" s="141"/>
      <c r="E527" s="141"/>
      <c r="F527" s="141"/>
      <c r="G527" s="141"/>
      <c r="H527" s="141"/>
      <c r="I527" s="141"/>
      <c r="J527" s="141"/>
      <c r="K527" s="141"/>
      <c r="L527" s="141"/>
      <c r="M527" s="141"/>
      <c r="N527" s="141"/>
      <c r="O527" s="141"/>
      <c r="P527" s="141"/>
      <c r="Q527" s="141" t="s">
        <v>2879</v>
      </c>
      <c r="R527" s="141" t="s">
        <v>1363</v>
      </c>
      <c r="S527" s="141" t="s">
        <v>1364</v>
      </c>
      <c r="T527" s="141" t="s">
        <v>54</v>
      </c>
      <c r="U527" s="141" t="s">
        <v>1617</v>
      </c>
      <c r="V527" s="146">
        <v>25</v>
      </c>
      <c r="W527" s="141"/>
      <c r="X527" s="141" t="s">
        <v>1570</v>
      </c>
      <c r="Y527" s="141"/>
      <c r="AB527" s="142">
        <f>Table3072[[#This Row],[researchPower]]/2</f>
        <v>0</v>
      </c>
      <c r="AD527" s="142">
        <f>IF(Table3072[[#This Row],[researchPower]] &lt;100, Table3072[[#This Row],[researchPower]]*2,Table3072[[#This Row],[researchPower]])</f>
        <v>0</v>
      </c>
      <c r="AG527" s="95"/>
      <c r="AH527" s="142" t="e">
        <f>Table3072[[#This Row],[researchPoints]]/Table3072[[#This Row],[researchPower]]</f>
        <v>#DIV/0!</v>
      </c>
    </row>
    <row r="528" spans="1:34" x14ac:dyDescent="0.35">
      <c r="A528" s="141">
        <v>527</v>
      </c>
      <c r="B528" s="39" t="s">
        <v>1618</v>
      </c>
      <c r="C528" s="141" t="s">
        <v>1555</v>
      </c>
      <c r="D528" s="141" t="s">
        <v>1618</v>
      </c>
      <c r="E528" s="141" t="s">
        <v>680</v>
      </c>
      <c r="F528" s="141"/>
      <c r="G528" s="141" t="s">
        <v>1619</v>
      </c>
      <c r="H528" s="141" t="s">
        <v>1620</v>
      </c>
      <c r="I528" s="141"/>
      <c r="J528" s="141"/>
      <c r="K528" s="141"/>
      <c r="L528" s="141" t="s">
        <v>1612</v>
      </c>
      <c r="M528" s="141">
        <v>9200</v>
      </c>
      <c r="N528" s="141">
        <v>460</v>
      </c>
      <c r="O528" s="141"/>
      <c r="P528" s="141"/>
      <c r="Q528" s="141" t="s">
        <v>2879</v>
      </c>
      <c r="R528" s="141" t="s">
        <v>1363</v>
      </c>
      <c r="S528" s="141" t="s">
        <v>1364</v>
      </c>
      <c r="T528" s="141" t="s">
        <v>54</v>
      </c>
      <c r="U528" s="141" t="s">
        <v>1569</v>
      </c>
      <c r="V528" s="146">
        <v>25</v>
      </c>
      <c r="W528" s="141"/>
      <c r="X528" s="141"/>
      <c r="Y528" s="141"/>
      <c r="AB528" s="142">
        <f>Table3072[[#This Row],[researchPower]]/2</f>
        <v>230</v>
      </c>
      <c r="AD528" s="142">
        <f>IF(Table3072[[#This Row],[researchPower]] &lt;100, Table3072[[#This Row],[researchPower]]*2,Table3072[[#This Row],[researchPower]])</f>
        <v>460</v>
      </c>
      <c r="AG528" s="95" t="s">
        <v>1618</v>
      </c>
      <c r="AH528" s="142">
        <f>Table3072[[#This Row],[researchPoints]]/Table3072[[#This Row],[researchPower]]</f>
        <v>20</v>
      </c>
    </row>
    <row r="529" spans="1:34" x14ac:dyDescent="0.35">
      <c r="A529" s="141">
        <v>528</v>
      </c>
      <c r="B529" s="39"/>
      <c r="C529" s="141"/>
      <c r="D529" s="141"/>
      <c r="E529" s="141"/>
      <c r="F529" s="141"/>
      <c r="G529" s="141"/>
      <c r="H529" s="141"/>
      <c r="I529" s="141"/>
      <c r="J529" s="141"/>
      <c r="K529" s="141"/>
      <c r="L529" s="141"/>
      <c r="M529" s="141"/>
      <c r="N529" s="141"/>
      <c r="O529" s="141"/>
      <c r="P529" s="141"/>
      <c r="Q529" s="141" t="s">
        <v>2879</v>
      </c>
      <c r="R529" s="141" t="s">
        <v>1363</v>
      </c>
      <c r="S529" s="141" t="s">
        <v>1364</v>
      </c>
      <c r="T529" s="141" t="s">
        <v>54</v>
      </c>
      <c r="U529" s="141" t="s">
        <v>1571</v>
      </c>
      <c r="V529" s="146">
        <v>25</v>
      </c>
      <c r="W529" s="141"/>
      <c r="X529" s="141"/>
      <c r="Y529" s="141"/>
      <c r="AB529" s="142">
        <f>Table3072[[#This Row],[researchPower]]/2</f>
        <v>0</v>
      </c>
      <c r="AD529" s="142">
        <f>IF(Table3072[[#This Row],[researchPower]] &lt;100, Table3072[[#This Row],[researchPower]]*2,Table3072[[#This Row],[researchPower]])</f>
        <v>0</v>
      </c>
      <c r="AG529" s="95"/>
      <c r="AH529" s="142" t="e">
        <f>Table3072[[#This Row],[researchPoints]]/Table3072[[#This Row],[researchPower]]</f>
        <v>#DIV/0!</v>
      </c>
    </row>
    <row r="530" spans="1:34" x14ac:dyDescent="0.35">
      <c r="A530" s="141">
        <v>529</v>
      </c>
      <c r="B530" s="39"/>
      <c r="C530" s="141"/>
      <c r="D530" s="141"/>
      <c r="E530" s="141"/>
      <c r="F530" s="141"/>
      <c r="G530" s="141"/>
      <c r="H530" s="141"/>
      <c r="I530" s="141"/>
      <c r="J530" s="141"/>
      <c r="K530" s="141"/>
      <c r="L530" s="141"/>
      <c r="M530" s="141"/>
      <c r="N530" s="141"/>
      <c r="O530" s="141"/>
      <c r="P530" s="141"/>
      <c r="Q530" s="141" t="s">
        <v>2879</v>
      </c>
      <c r="R530" s="141" t="s">
        <v>1363</v>
      </c>
      <c r="S530" s="141" t="s">
        <v>1364</v>
      </c>
      <c r="T530" s="141" t="s">
        <v>54</v>
      </c>
      <c r="U530" s="141" t="s">
        <v>1617</v>
      </c>
      <c r="V530" s="146">
        <v>25</v>
      </c>
      <c r="W530" s="141"/>
      <c r="X530" s="141" t="s">
        <v>1570</v>
      </c>
      <c r="Y530" s="141"/>
      <c r="AB530" s="142">
        <f>Table3072[[#This Row],[researchPower]]/2</f>
        <v>0</v>
      </c>
      <c r="AD530" s="142">
        <f>IF(Table3072[[#This Row],[researchPower]] &lt;100, Table3072[[#This Row],[researchPower]]*2,Table3072[[#This Row],[researchPower]])</f>
        <v>0</v>
      </c>
      <c r="AG530" s="95"/>
      <c r="AH530" s="142" t="e">
        <f>Table3072[[#This Row],[researchPoints]]/Table3072[[#This Row],[researchPower]]</f>
        <v>#DIV/0!</v>
      </c>
    </row>
    <row r="531" spans="1:34" x14ac:dyDescent="0.35">
      <c r="A531" s="141">
        <v>530</v>
      </c>
      <c r="B531" s="39" t="s">
        <v>1621</v>
      </c>
      <c r="C531" s="141" t="s">
        <v>1555</v>
      </c>
      <c r="D531" s="141" t="s">
        <v>1621</v>
      </c>
      <c r="E531" s="141" t="s">
        <v>680</v>
      </c>
      <c r="F531" s="141"/>
      <c r="G531" s="141" t="s">
        <v>1622</v>
      </c>
      <c r="H531" s="141" t="s">
        <v>1623</v>
      </c>
      <c r="I531" s="141"/>
      <c r="J531" s="141"/>
      <c r="K531" s="141"/>
      <c r="L531" s="141" t="s">
        <v>1618</v>
      </c>
      <c r="M531" s="141">
        <v>11200</v>
      </c>
      <c r="N531" s="141">
        <v>560</v>
      </c>
      <c r="O531" s="141"/>
      <c r="P531" s="141"/>
      <c r="Q531" s="141" t="s">
        <v>2879</v>
      </c>
      <c r="R531" s="141" t="s">
        <v>1363</v>
      </c>
      <c r="S531" s="141" t="s">
        <v>1364</v>
      </c>
      <c r="T531" s="141" t="s">
        <v>54</v>
      </c>
      <c r="U531" s="141" t="s">
        <v>1569</v>
      </c>
      <c r="V531" s="146">
        <v>25</v>
      </c>
      <c r="W531" s="141"/>
      <c r="X531" s="141"/>
      <c r="Y531" s="141"/>
      <c r="AB531" s="142">
        <f>Table3072[[#This Row],[researchPower]]/2</f>
        <v>280</v>
      </c>
      <c r="AD531" s="142">
        <f>IF(Table3072[[#This Row],[researchPower]] &lt;100, Table3072[[#This Row],[researchPower]]*2,Table3072[[#This Row],[researchPower]])</f>
        <v>560</v>
      </c>
      <c r="AG531" s="95" t="s">
        <v>1621</v>
      </c>
      <c r="AH531" s="142">
        <f>Table3072[[#This Row],[researchPoints]]/Table3072[[#This Row],[researchPower]]</f>
        <v>20</v>
      </c>
    </row>
    <row r="532" spans="1:34" x14ac:dyDescent="0.35">
      <c r="A532" s="141">
        <v>531</v>
      </c>
      <c r="B532" s="39"/>
      <c r="C532" s="141"/>
      <c r="D532" s="141"/>
      <c r="E532" s="141"/>
      <c r="F532" s="141"/>
      <c r="G532" s="141"/>
      <c r="H532" s="141"/>
      <c r="I532" s="141"/>
      <c r="J532" s="141"/>
      <c r="K532" s="141"/>
      <c r="L532" s="141"/>
      <c r="M532" s="141"/>
      <c r="N532" s="141"/>
      <c r="O532" s="141"/>
      <c r="P532" s="141"/>
      <c r="Q532" s="141" t="s">
        <v>2879</v>
      </c>
      <c r="R532" s="141" t="s">
        <v>1363</v>
      </c>
      <c r="S532" s="141" t="s">
        <v>1364</v>
      </c>
      <c r="T532" s="141" t="s">
        <v>54</v>
      </c>
      <c r="U532" s="141" t="s">
        <v>1571</v>
      </c>
      <c r="V532" s="146">
        <v>25</v>
      </c>
      <c r="W532" s="141"/>
      <c r="X532" s="141"/>
      <c r="Y532" s="141"/>
      <c r="AB532" s="142">
        <f>Table3072[[#This Row],[researchPower]]/2</f>
        <v>0</v>
      </c>
      <c r="AD532" s="142">
        <f>IF(Table3072[[#This Row],[researchPower]] &lt;100, Table3072[[#This Row],[researchPower]]*2,Table3072[[#This Row],[researchPower]])</f>
        <v>0</v>
      </c>
      <c r="AG532" s="95"/>
      <c r="AH532" s="142" t="e">
        <f>Table3072[[#This Row],[researchPoints]]/Table3072[[#This Row],[researchPower]]</f>
        <v>#DIV/0!</v>
      </c>
    </row>
    <row r="533" spans="1:34" x14ac:dyDescent="0.35">
      <c r="A533" s="141">
        <v>532</v>
      </c>
      <c r="B533" s="39"/>
      <c r="C533" s="141"/>
      <c r="D533" s="141"/>
      <c r="E533" s="141"/>
      <c r="F533" s="141"/>
      <c r="G533" s="141"/>
      <c r="H533" s="141"/>
      <c r="I533" s="141"/>
      <c r="J533" s="141"/>
      <c r="K533" s="141"/>
      <c r="L533" s="141"/>
      <c r="M533" s="141"/>
      <c r="N533" s="141"/>
      <c r="O533" s="141"/>
      <c r="P533" s="141"/>
      <c r="Q533" s="141" t="s">
        <v>2879</v>
      </c>
      <c r="R533" s="141" t="s">
        <v>1363</v>
      </c>
      <c r="S533" s="141" t="s">
        <v>1364</v>
      </c>
      <c r="T533" s="141" t="s">
        <v>54</v>
      </c>
      <c r="U533" s="141" t="s">
        <v>1617</v>
      </c>
      <c r="V533" s="146">
        <v>25</v>
      </c>
      <c r="W533" s="141"/>
      <c r="X533" s="141" t="s">
        <v>1570</v>
      </c>
      <c r="Y533" s="141"/>
      <c r="AB533" s="142">
        <f>Table3072[[#This Row],[researchPower]]/2</f>
        <v>0</v>
      </c>
      <c r="AD533" s="142">
        <f>IF(Table3072[[#This Row],[researchPower]] &lt;100, Table3072[[#This Row],[researchPower]]*2,Table3072[[#This Row],[researchPower]])</f>
        <v>0</v>
      </c>
      <c r="AG533" s="95"/>
      <c r="AH533" s="142" t="e">
        <f>Table3072[[#This Row],[researchPoints]]/Table3072[[#This Row],[researchPower]]</f>
        <v>#DIV/0!</v>
      </c>
    </row>
    <row r="534" spans="1:34" x14ac:dyDescent="0.35">
      <c r="A534" s="141">
        <v>533</v>
      </c>
      <c r="B534" s="39" t="s">
        <v>3501</v>
      </c>
      <c r="C534" s="141" t="s">
        <v>1555</v>
      </c>
      <c r="D534" s="141" t="s">
        <v>3501</v>
      </c>
      <c r="E534" s="141" t="s">
        <v>671</v>
      </c>
      <c r="F534" s="141"/>
      <c r="G534" s="141" t="s">
        <v>3995</v>
      </c>
      <c r="H534" s="141" t="s">
        <v>3506</v>
      </c>
      <c r="I534" s="141"/>
      <c r="J534" s="141"/>
      <c r="K534" s="141"/>
      <c r="L534" s="141" t="s">
        <v>3549</v>
      </c>
      <c r="M534" s="141">
        <v>20000</v>
      </c>
      <c r="N534" s="141">
        <v>1000</v>
      </c>
      <c r="O534" s="141"/>
      <c r="P534" s="141"/>
      <c r="Q534" s="141" t="s">
        <v>2879</v>
      </c>
      <c r="R534" s="141" t="s">
        <v>1363</v>
      </c>
      <c r="S534" s="141" t="s">
        <v>1364</v>
      </c>
      <c r="T534" s="141" t="s">
        <v>54</v>
      </c>
      <c r="U534" s="141" t="s">
        <v>3505</v>
      </c>
      <c r="V534" s="146">
        <v>5</v>
      </c>
      <c r="W534" s="141"/>
      <c r="X534" s="141"/>
      <c r="Y534" s="141"/>
      <c r="AB534" s="142">
        <f>Table3072[[#This Row],[researchPower]]/2</f>
        <v>500</v>
      </c>
      <c r="AD534" s="142">
        <f>IF(Table3072[[#This Row],[researchPower]] &lt;100, Table3072[[#This Row],[researchPower]]*2,Table3072[[#This Row],[researchPower]])</f>
        <v>1000</v>
      </c>
      <c r="AG534" s="95" t="s">
        <v>3501</v>
      </c>
      <c r="AH534" s="142">
        <f>Table3072[[#This Row],[researchPoints]]/Table3072[[#This Row],[researchPower]]</f>
        <v>20</v>
      </c>
    </row>
    <row r="535" spans="1:34" x14ac:dyDescent="0.35">
      <c r="A535" s="141">
        <v>534</v>
      </c>
      <c r="B535" s="39"/>
      <c r="C535" s="141"/>
      <c r="D535" s="141"/>
      <c r="E535" s="141"/>
      <c r="F535" s="141"/>
      <c r="G535" s="141"/>
      <c r="H535" s="141"/>
      <c r="I535" s="141"/>
      <c r="J535" s="141"/>
      <c r="K535" s="141"/>
      <c r="L535" s="141"/>
      <c r="M535" s="141"/>
      <c r="N535" s="141"/>
      <c r="O535" s="141"/>
      <c r="P535" s="141"/>
      <c r="Q535" s="141" t="s">
        <v>2879</v>
      </c>
      <c r="R535" s="141" t="s">
        <v>1363</v>
      </c>
      <c r="S535" s="141" t="s">
        <v>1364</v>
      </c>
      <c r="T535" s="141" t="s">
        <v>54</v>
      </c>
      <c r="U535" s="141" t="s">
        <v>1569</v>
      </c>
      <c r="V535" s="146">
        <v>10</v>
      </c>
      <c r="W535" s="141"/>
      <c r="X535" s="141"/>
      <c r="Y535" s="141"/>
      <c r="AB535" s="142">
        <f>Table3072[[#This Row],[researchPower]]/2</f>
        <v>0</v>
      </c>
      <c r="AD535" s="142">
        <f>IF(Table3072[[#This Row],[researchPower]] &lt;100, Table3072[[#This Row],[researchPower]]*2,Table3072[[#This Row],[researchPower]])</f>
        <v>0</v>
      </c>
      <c r="AG535" s="95"/>
      <c r="AH535" s="142" t="e">
        <f>Table3072[[#This Row],[researchPoints]]/Table3072[[#This Row],[researchPower]]</f>
        <v>#DIV/0!</v>
      </c>
    </row>
    <row r="536" spans="1:34" x14ac:dyDescent="0.35">
      <c r="A536" s="141">
        <v>535</v>
      </c>
      <c r="B536" s="39"/>
      <c r="C536" s="141"/>
      <c r="D536" s="141"/>
      <c r="E536" s="141"/>
      <c r="F536" s="141"/>
      <c r="G536" s="141"/>
      <c r="H536" s="141"/>
      <c r="I536" s="141"/>
      <c r="J536" s="141"/>
      <c r="K536" s="141"/>
      <c r="L536" s="141"/>
      <c r="M536" s="141"/>
      <c r="N536" s="141"/>
      <c r="O536" s="141"/>
      <c r="P536" s="141"/>
      <c r="Q536" s="141" t="s">
        <v>2879</v>
      </c>
      <c r="R536" s="141" t="s">
        <v>1363</v>
      </c>
      <c r="S536" s="141" t="s">
        <v>1364</v>
      </c>
      <c r="T536" s="141" t="s">
        <v>54</v>
      </c>
      <c r="U536" s="141" t="s">
        <v>3504</v>
      </c>
      <c r="V536" s="146">
        <v>5</v>
      </c>
      <c r="W536" s="141"/>
      <c r="X536" s="141"/>
      <c r="Y536" s="141"/>
      <c r="AB536" s="142">
        <f>Table3072[[#This Row],[researchPower]]/2</f>
        <v>0</v>
      </c>
      <c r="AD536" s="142">
        <f>IF(Table3072[[#This Row],[researchPower]] &lt;100, Table3072[[#This Row],[researchPower]]*2,Table3072[[#This Row],[researchPower]])</f>
        <v>0</v>
      </c>
      <c r="AG536" s="95"/>
      <c r="AH536" s="142" t="e">
        <f>Table3072[[#This Row],[researchPoints]]/Table3072[[#This Row],[researchPower]]</f>
        <v>#DIV/0!</v>
      </c>
    </row>
    <row r="537" spans="1:34" x14ac:dyDescent="0.35">
      <c r="A537" s="141">
        <v>536</v>
      </c>
      <c r="B537" s="39"/>
      <c r="C537" s="141"/>
      <c r="D537" s="141"/>
      <c r="E537" s="141"/>
      <c r="F537" s="141"/>
      <c r="G537" s="141"/>
      <c r="H537" s="141"/>
      <c r="I537" s="141"/>
      <c r="J537" s="141"/>
      <c r="K537" s="141"/>
      <c r="L537" s="141"/>
      <c r="M537" s="141"/>
      <c r="N537" s="141"/>
      <c r="O537" s="141"/>
      <c r="P537" s="141"/>
      <c r="Q537" s="141" t="s">
        <v>2879</v>
      </c>
      <c r="R537" s="141" t="s">
        <v>1363</v>
      </c>
      <c r="S537" s="141" t="s">
        <v>1364</v>
      </c>
      <c r="T537" s="141" t="s">
        <v>54</v>
      </c>
      <c r="U537" s="141" t="s">
        <v>1617</v>
      </c>
      <c r="V537" s="146">
        <v>10</v>
      </c>
      <c r="W537" s="141"/>
      <c r="X537" s="141"/>
      <c r="Y537" s="141"/>
      <c r="AB537" s="142">
        <f>Table3072[[#This Row],[researchPower]]/2</f>
        <v>0</v>
      </c>
      <c r="AD537" s="142">
        <f>IF(Table3072[[#This Row],[researchPower]] &lt;100, Table3072[[#This Row],[researchPower]]*2,Table3072[[#This Row],[researchPower]])</f>
        <v>0</v>
      </c>
      <c r="AG537" s="95"/>
      <c r="AH537" s="142" t="e">
        <f>Table3072[[#This Row],[researchPoints]]/Table3072[[#This Row],[researchPower]]</f>
        <v>#DIV/0!</v>
      </c>
    </row>
    <row r="538" spans="1:34" x14ac:dyDescent="0.35">
      <c r="A538" s="141">
        <v>537</v>
      </c>
      <c r="B538" s="39"/>
      <c r="C538" s="141"/>
      <c r="D538" s="141"/>
      <c r="E538" s="141"/>
      <c r="F538" s="141"/>
      <c r="G538" s="141"/>
      <c r="H538" s="141"/>
      <c r="I538" s="141"/>
      <c r="J538" s="141"/>
      <c r="K538" s="141"/>
      <c r="L538" s="141"/>
      <c r="M538" s="141"/>
      <c r="N538" s="141"/>
      <c r="O538" s="141"/>
      <c r="P538" s="141"/>
      <c r="Q538" s="141" t="s">
        <v>2879</v>
      </c>
      <c r="R538" s="141" t="s">
        <v>1363</v>
      </c>
      <c r="S538" s="141" t="s">
        <v>1364</v>
      </c>
      <c r="T538" s="141" t="s">
        <v>54</v>
      </c>
      <c r="U538" s="141" t="s">
        <v>1571</v>
      </c>
      <c r="V538" s="146">
        <v>5</v>
      </c>
      <c r="W538" s="141" t="s">
        <v>667</v>
      </c>
      <c r="X538" s="141" t="s">
        <v>1570</v>
      </c>
      <c r="Y538" s="141"/>
      <c r="AB538" s="142">
        <f>Table3072[[#This Row],[researchPower]]/2</f>
        <v>0</v>
      </c>
      <c r="AD538" s="142">
        <f>IF(Table3072[[#This Row],[researchPower]] &lt;100, Table3072[[#This Row],[researchPower]]*2,Table3072[[#This Row],[researchPower]])</f>
        <v>0</v>
      </c>
      <c r="AG538" s="95"/>
      <c r="AH538" s="142" t="e">
        <f>Table3072[[#This Row],[researchPoints]]/Table3072[[#This Row],[researchPower]]</f>
        <v>#DIV/0!</v>
      </c>
    </row>
    <row r="539" spans="1:34" x14ac:dyDescent="0.35">
      <c r="A539" s="141">
        <v>538</v>
      </c>
      <c r="B539" s="39" t="s">
        <v>3502</v>
      </c>
      <c r="C539" s="141" t="s">
        <v>1555</v>
      </c>
      <c r="D539" s="141" t="s">
        <v>3502</v>
      </c>
      <c r="E539" s="141" t="s">
        <v>671</v>
      </c>
      <c r="F539" s="141"/>
      <c r="G539" s="141" t="s">
        <v>3996</v>
      </c>
      <c r="H539" s="141" t="s">
        <v>3507</v>
      </c>
      <c r="I539" s="141"/>
      <c r="J539" s="141"/>
      <c r="K539" s="141"/>
      <c r="L539" s="141" t="s">
        <v>3510</v>
      </c>
      <c r="M539" s="141">
        <v>25000</v>
      </c>
      <c r="N539" s="141">
        <v>1250</v>
      </c>
      <c r="O539" s="141"/>
      <c r="P539" s="141"/>
      <c r="Q539" s="141" t="s">
        <v>2879</v>
      </c>
      <c r="R539" s="141" t="s">
        <v>1363</v>
      </c>
      <c r="S539" s="141" t="s">
        <v>1364</v>
      </c>
      <c r="T539" s="141" t="s">
        <v>54</v>
      </c>
      <c r="U539" s="141" t="s">
        <v>3505</v>
      </c>
      <c r="V539" s="146">
        <v>10</v>
      </c>
      <c r="W539" s="141"/>
      <c r="X539" s="141"/>
      <c r="Y539" s="141"/>
      <c r="AB539" s="142">
        <f>Table3072[[#This Row],[researchPower]]/2</f>
        <v>625</v>
      </c>
      <c r="AD539" s="142">
        <f>IF(Table3072[[#This Row],[researchPower]] &lt;100, Table3072[[#This Row],[researchPower]]*2,Table3072[[#This Row],[researchPower]])</f>
        <v>1250</v>
      </c>
      <c r="AG539" s="95" t="s">
        <v>3502</v>
      </c>
      <c r="AH539" s="142">
        <f>Table3072[[#This Row],[researchPoints]]/Table3072[[#This Row],[researchPower]]</f>
        <v>20</v>
      </c>
    </row>
    <row r="540" spans="1:34" x14ac:dyDescent="0.35">
      <c r="A540" s="141">
        <v>539</v>
      </c>
      <c r="B540" s="39"/>
      <c r="C540" s="141"/>
      <c r="D540" s="141"/>
      <c r="E540" s="141"/>
      <c r="F540" s="141"/>
      <c r="G540" s="141"/>
      <c r="H540" s="141"/>
      <c r="I540" s="141"/>
      <c r="J540" s="141"/>
      <c r="K540" s="141"/>
      <c r="L540" s="141"/>
      <c r="M540" s="141"/>
      <c r="N540" s="141"/>
      <c r="O540" s="141"/>
      <c r="P540" s="141"/>
      <c r="Q540" s="141" t="s">
        <v>2879</v>
      </c>
      <c r="R540" s="141" t="s">
        <v>1363</v>
      </c>
      <c r="S540" s="141" t="s">
        <v>1364</v>
      </c>
      <c r="T540" s="141" t="s">
        <v>54</v>
      </c>
      <c r="U540" s="141" t="s">
        <v>1569</v>
      </c>
      <c r="V540" s="146">
        <v>15</v>
      </c>
      <c r="W540" s="141"/>
      <c r="X540" s="141"/>
      <c r="Y540" s="141"/>
      <c r="AB540" s="142">
        <f>Table3072[[#This Row],[researchPower]]/2</f>
        <v>0</v>
      </c>
      <c r="AD540" s="142">
        <f>IF(Table3072[[#This Row],[researchPower]] &lt;100, Table3072[[#This Row],[researchPower]]*2,Table3072[[#This Row],[researchPower]])</f>
        <v>0</v>
      </c>
      <c r="AG540" s="95"/>
      <c r="AH540" s="142" t="e">
        <f>Table3072[[#This Row],[researchPoints]]/Table3072[[#This Row],[researchPower]]</f>
        <v>#DIV/0!</v>
      </c>
    </row>
    <row r="541" spans="1:34" x14ac:dyDescent="0.35">
      <c r="A541" s="141">
        <v>540</v>
      </c>
      <c r="B541" s="39"/>
      <c r="C541" s="141"/>
      <c r="D541" s="141"/>
      <c r="E541" s="141"/>
      <c r="F541" s="141"/>
      <c r="G541" s="141"/>
      <c r="H541" s="141"/>
      <c r="I541" s="141"/>
      <c r="J541" s="141"/>
      <c r="K541" s="141"/>
      <c r="L541" s="141"/>
      <c r="M541" s="141"/>
      <c r="N541" s="141"/>
      <c r="O541" s="141"/>
      <c r="P541" s="141"/>
      <c r="Q541" s="141" t="s">
        <v>2879</v>
      </c>
      <c r="R541" s="141" t="s">
        <v>1363</v>
      </c>
      <c r="S541" s="141" t="s">
        <v>1364</v>
      </c>
      <c r="T541" s="141" t="s">
        <v>54</v>
      </c>
      <c r="U541" s="141" t="s">
        <v>3504</v>
      </c>
      <c r="V541" s="146">
        <v>10</v>
      </c>
      <c r="W541" s="141"/>
      <c r="X541" s="141"/>
      <c r="Y541" s="141"/>
      <c r="AB541" s="142">
        <f>Table3072[[#This Row],[researchPower]]/2</f>
        <v>0</v>
      </c>
      <c r="AD541" s="142">
        <f>IF(Table3072[[#This Row],[researchPower]] &lt;100, Table3072[[#This Row],[researchPower]]*2,Table3072[[#This Row],[researchPower]])</f>
        <v>0</v>
      </c>
      <c r="AG541" s="95"/>
      <c r="AH541" s="142" t="e">
        <f>Table3072[[#This Row],[researchPoints]]/Table3072[[#This Row],[researchPower]]</f>
        <v>#DIV/0!</v>
      </c>
    </row>
    <row r="542" spans="1:34" x14ac:dyDescent="0.35">
      <c r="A542" s="141">
        <v>541</v>
      </c>
      <c r="B542" s="39"/>
      <c r="C542" s="141"/>
      <c r="D542" s="141"/>
      <c r="E542" s="141"/>
      <c r="F542" s="141"/>
      <c r="G542" s="141"/>
      <c r="H542" s="141"/>
      <c r="I542" s="141"/>
      <c r="J542" s="141"/>
      <c r="K542" s="141"/>
      <c r="L542" s="141"/>
      <c r="M542" s="141"/>
      <c r="N542" s="141"/>
      <c r="O542" s="141"/>
      <c r="P542" s="141"/>
      <c r="Q542" s="141" t="s">
        <v>2879</v>
      </c>
      <c r="R542" s="141" t="s">
        <v>1363</v>
      </c>
      <c r="S542" s="141" t="s">
        <v>1364</v>
      </c>
      <c r="T542" s="141" t="s">
        <v>54</v>
      </c>
      <c r="U542" s="141" t="s">
        <v>1617</v>
      </c>
      <c r="V542" s="146">
        <v>15</v>
      </c>
      <c r="W542" s="141"/>
      <c r="X542" s="141"/>
      <c r="Y542" s="141"/>
      <c r="AB542" s="142">
        <f>Table3072[[#This Row],[researchPower]]/2</f>
        <v>0</v>
      </c>
      <c r="AD542" s="142">
        <f>IF(Table3072[[#This Row],[researchPower]] &lt;100, Table3072[[#This Row],[researchPower]]*2,Table3072[[#This Row],[researchPower]])</f>
        <v>0</v>
      </c>
      <c r="AG542" s="95"/>
      <c r="AH542" s="142" t="e">
        <f>Table3072[[#This Row],[researchPoints]]/Table3072[[#This Row],[researchPower]]</f>
        <v>#DIV/0!</v>
      </c>
    </row>
    <row r="543" spans="1:34" x14ac:dyDescent="0.35">
      <c r="A543" s="141">
        <v>542</v>
      </c>
      <c r="B543" s="39"/>
      <c r="C543" s="141"/>
      <c r="D543" s="141"/>
      <c r="E543" s="141"/>
      <c r="F543" s="141"/>
      <c r="G543" s="141"/>
      <c r="H543" s="141"/>
      <c r="I543" s="141"/>
      <c r="J543" s="141"/>
      <c r="K543" s="141"/>
      <c r="L543" s="141"/>
      <c r="M543" s="141"/>
      <c r="N543" s="141"/>
      <c r="O543" s="141"/>
      <c r="P543" s="141"/>
      <c r="Q543" s="141" t="s">
        <v>2879</v>
      </c>
      <c r="R543" s="141" t="s">
        <v>1363</v>
      </c>
      <c r="S543" s="141" t="s">
        <v>1364</v>
      </c>
      <c r="T543" s="141" t="s">
        <v>54</v>
      </c>
      <c r="U543" s="141" t="s">
        <v>1571</v>
      </c>
      <c r="V543" s="146">
        <v>10</v>
      </c>
      <c r="W543" s="141" t="s">
        <v>667</v>
      </c>
      <c r="X543" s="141" t="s">
        <v>1570</v>
      </c>
      <c r="Y543" s="141"/>
      <c r="AB543" s="142">
        <f>Table3072[[#This Row],[researchPower]]/2</f>
        <v>0</v>
      </c>
      <c r="AD543" s="142">
        <f>IF(Table3072[[#This Row],[researchPower]] &lt;100, Table3072[[#This Row],[researchPower]]*2,Table3072[[#This Row],[researchPower]])</f>
        <v>0</v>
      </c>
      <c r="AG543" s="95"/>
      <c r="AH543" s="142" t="e">
        <f>Table3072[[#This Row],[researchPoints]]/Table3072[[#This Row],[researchPower]]</f>
        <v>#DIV/0!</v>
      </c>
    </row>
    <row r="544" spans="1:34" x14ac:dyDescent="0.35">
      <c r="A544" s="141">
        <v>543</v>
      </c>
      <c r="B544" s="39" t="s">
        <v>3503</v>
      </c>
      <c r="C544" s="141" t="s">
        <v>1555</v>
      </c>
      <c r="D544" s="141" t="s">
        <v>3503</v>
      </c>
      <c r="E544" s="141" t="s">
        <v>671</v>
      </c>
      <c r="F544" s="141"/>
      <c r="G544" s="141" t="s">
        <v>3997</v>
      </c>
      <c r="H544" s="141" t="s">
        <v>3508</v>
      </c>
      <c r="I544" s="141"/>
      <c r="J544" s="141"/>
      <c r="K544" s="141"/>
      <c r="L544" s="141" t="s">
        <v>3509</v>
      </c>
      <c r="M544" s="141">
        <v>30000</v>
      </c>
      <c r="N544" s="141">
        <v>1500</v>
      </c>
      <c r="O544" s="141"/>
      <c r="P544" s="141"/>
      <c r="Q544" s="141" t="s">
        <v>2879</v>
      </c>
      <c r="R544" s="141" t="s">
        <v>1363</v>
      </c>
      <c r="S544" s="141" t="s">
        <v>1364</v>
      </c>
      <c r="T544" s="141" t="s">
        <v>54</v>
      </c>
      <c r="U544" s="141" t="s">
        <v>3505</v>
      </c>
      <c r="V544" s="146">
        <v>20</v>
      </c>
      <c r="W544" s="141"/>
      <c r="X544" s="141"/>
      <c r="Y544" s="141"/>
      <c r="AB544" s="142">
        <f>Table3072[[#This Row],[researchPower]]/2</f>
        <v>750</v>
      </c>
      <c r="AD544" s="142">
        <f>IF(Table3072[[#This Row],[researchPower]] &lt;100, Table3072[[#This Row],[researchPower]]*2,Table3072[[#This Row],[researchPower]])</f>
        <v>1500</v>
      </c>
      <c r="AG544" s="95" t="s">
        <v>3503</v>
      </c>
      <c r="AH544" s="142">
        <f>Table3072[[#This Row],[researchPoints]]/Table3072[[#This Row],[researchPower]]</f>
        <v>20</v>
      </c>
    </row>
    <row r="545" spans="1:34" x14ac:dyDescent="0.35">
      <c r="A545" s="141">
        <v>544</v>
      </c>
      <c r="B545" s="39"/>
      <c r="C545" s="141"/>
      <c r="D545" s="141"/>
      <c r="E545" s="141"/>
      <c r="F545" s="141"/>
      <c r="G545" s="141"/>
      <c r="H545" s="141"/>
      <c r="I545" s="141"/>
      <c r="J545" s="141"/>
      <c r="K545" s="141"/>
      <c r="L545" s="141"/>
      <c r="M545" s="141"/>
      <c r="N545" s="141"/>
      <c r="O545" s="141"/>
      <c r="P545" s="141"/>
      <c r="Q545" s="141" t="s">
        <v>2879</v>
      </c>
      <c r="R545" s="141" t="s">
        <v>1363</v>
      </c>
      <c r="S545" s="141" t="s">
        <v>1364</v>
      </c>
      <c r="T545" s="141" t="s">
        <v>54</v>
      </c>
      <c r="U545" s="141" t="s">
        <v>1569</v>
      </c>
      <c r="V545" s="146">
        <v>25</v>
      </c>
      <c r="W545" s="141"/>
      <c r="X545" s="141"/>
      <c r="Y545" s="141"/>
      <c r="AB545" s="142">
        <f>Table3072[[#This Row],[researchPower]]/2</f>
        <v>0</v>
      </c>
      <c r="AD545" s="142">
        <f>IF(Table3072[[#This Row],[researchPower]] &lt;100, Table3072[[#This Row],[researchPower]]*2,Table3072[[#This Row],[researchPower]])</f>
        <v>0</v>
      </c>
      <c r="AG545" s="95"/>
      <c r="AH545" s="142" t="e">
        <f>Table3072[[#This Row],[researchPoints]]/Table3072[[#This Row],[researchPower]]</f>
        <v>#DIV/0!</v>
      </c>
    </row>
    <row r="546" spans="1:34" x14ac:dyDescent="0.35">
      <c r="A546" s="141">
        <v>545</v>
      </c>
      <c r="B546" s="39"/>
      <c r="C546" s="141"/>
      <c r="D546" s="141"/>
      <c r="E546" s="141"/>
      <c r="F546" s="141"/>
      <c r="G546" s="141"/>
      <c r="H546" s="141"/>
      <c r="I546" s="141"/>
      <c r="J546" s="141"/>
      <c r="K546" s="141"/>
      <c r="L546" s="141"/>
      <c r="M546" s="141"/>
      <c r="N546" s="141"/>
      <c r="O546" s="141"/>
      <c r="P546" s="141"/>
      <c r="Q546" s="141" t="s">
        <v>2879</v>
      </c>
      <c r="R546" s="141" t="s">
        <v>1363</v>
      </c>
      <c r="S546" s="141" t="s">
        <v>1364</v>
      </c>
      <c r="T546" s="141" t="s">
        <v>54</v>
      </c>
      <c r="U546" s="141" t="s">
        <v>3504</v>
      </c>
      <c r="V546" s="146">
        <v>20</v>
      </c>
      <c r="W546" s="141"/>
      <c r="X546" s="141"/>
      <c r="Y546" s="141"/>
      <c r="AB546" s="142">
        <f>Table3072[[#This Row],[researchPower]]/2</f>
        <v>0</v>
      </c>
      <c r="AD546" s="142">
        <f>IF(Table3072[[#This Row],[researchPower]] &lt;100, Table3072[[#This Row],[researchPower]]*2,Table3072[[#This Row],[researchPower]])</f>
        <v>0</v>
      </c>
      <c r="AG546" s="95"/>
      <c r="AH546" s="142" t="e">
        <f>Table3072[[#This Row],[researchPoints]]/Table3072[[#This Row],[researchPower]]</f>
        <v>#DIV/0!</v>
      </c>
    </row>
    <row r="547" spans="1:34" x14ac:dyDescent="0.35">
      <c r="A547" s="141">
        <v>546</v>
      </c>
      <c r="B547" s="39"/>
      <c r="C547" s="141"/>
      <c r="D547" s="141"/>
      <c r="E547" s="141"/>
      <c r="F547" s="141"/>
      <c r="G547" s="141"/>
      <c r="H547" s="141"/>
      <c r="I547" s="141"/>
      <c r="J547" s="141"/>
      <c r="K547" s="141"/>
      <c r="L547" s="141"/>
      <c r="M547" s="141"/>
      <c r="N547" s="141"/>
      <c r="O547" s="141"/>
      <c r="P547" s="141"/>
      <c r="Q547" s="141" t="s">
        <v>2879</v>
      </c>
      <c r="R547" s="141" t="s">
        <v>1363</v>
      </c>
      <c r="S547" s="141" t="s">
        <v>1364</v>
      </c>
      <c r="T547" s="141" t="s">
        <v>54</v>
      </c>
      <c r="U547" s="141" t="s">
        <v>1617</v>
      </c>
      <c r="V547" s="146">
        <v>25</v>
      </c>
      <c r="W547" s="141"/>
      <c r="X547" s="141"/>
      <c r="Y547" s="141"/>
      <c r="AB547" s="142">
        <f>Table3072[[#This Row],[researchPower]]/2</f>
        <v>0</v>
      </c>
      <c r="AD547" s="142">
        <f>IF(Table3072[[#This Row],[researchPower]] &lt;100, Table3072[[#This Row],[researchPower]]*2,Table3072[[#This Row],[researchPower]])</f>
        <v>0</v>
      </c>
      <c r="AG547" s="95"/>
      <c r="AH547" s="142" t="e">
        <f>Table3072[[#This Row],[researchPoints]]/Table3072[[#This Row],[researchPower]]</f>
        <v>#DIV/0!</v>
      </c>
    </row>
    <row r="548" spans="1:34" x14ac:dyDescent="0.35">
      <c r="A548" s="141">
        <v>547</v>
      </c>
      <c r="B548" s="39"/>
      <c r="C548" s="141"/>
      <c r="D548" s="141"/>
      <c r="E548" s="141"/>
      <c r="F548" s="141"/>
      <c r="G548" s="141"/>
      <c r="H548" s="141"/>
      <c r="I548" s="141"/>
      <c r="J548" s="141"/>
      <c r="K548" s="141"/>
      <c r="L548" s="141"/>
      <c r="M548" s="141"/>
      <c r="N548" s="141"/>
      <c r="O548" s="141"/>
      <c r="P548" s="141"/>
      <c r="Q548" s="141" t="s">
        <v>2879</v>
      </c>
      <c r="R548" s="141" t="s">
        <v>1363</v>
      </c>
      <c r="S548" s="141" t="s">
        <v>1364</v>
      </c>
      <c r="T548" s="141" t="s">
        <v>54</v>
      </c>
      <c r="U548" s="141" t="s">
        <v>1571</v>
      </c>
      <c r="V548" s="146">
        <v>20</v>
      </c>
      <c r="W548" s="141" t="s">
        <v>667</v>
      </c>
      <c r="X548" s="141" t="s">
        <v>1570</v>
      </c>
      <c r="Y548" s="141"/>
      <c r="AB548" s="142">
        <f>Table3072[[#This Row],[researchPower]]/2</f>
        <v>0</v>
      </c>
      <c r="AD548" s="142">
        <f>IF(Table3072[[#This Row],[researchPower]] &lt;100, Table3072[[#This Row],[researchPower]]*2,Table3072[[#This Row],[researchPower]])</f>
        <v>0</v>
      </c>
      <c r="AG548" s="95"/>
      <c r="AH548" s="142" t="e">
        <f>Table3072[[#This Row],[researchPoints]]/Table3072[[#This Row],[researchPower]]</f>
        <v>#DIV/0!</v>
      </c>
    </row>
    <row r="549" spans="1:34" x14ac:dyDescent="0.35">
      <c r="A549" s="141">
        <v>548</v>
      </c>
      <c r="B549" s="39" t="s">
        <v>1055</v>
      </c>
      <c r="C549" s="384" t="s">
        <v>1555</v>
      </c>
      <c r="D549" s="141" t="s">
        <v>1055</v>
      </c>
      <c r="E549" s="141"/>
      <c r="F549" s="141">
        <v>1</v>
      </c>
      <c r="G549" s="141" t="s">
        <v>1681</v>
      </c>
      <c r="H549" s="141" t="s">
        <v>1682</v>
      </c>
      <c r="I549" s="141"/>
      <c r="J549" s="141"/>
      <c r="K549" s="141"/>
      <c r="L549" s="252" t="s">
        <v>1051</v>
      </c>
      <c r="M549" s="141">
        <v>2100</v>
      </c>
      <c r="N549" s="141">
        <v>105</v>
      </c>
      <c r="O549" s="141"/>
      <c r="P549" s="141" t="s">
        <v>656</v>
      </c>
      <c r="Q549" s="141"/>
      <c r="R549" s="141"/>
      <c r="S549" s="141"/>
      <c r="T549" s="141"/>
      <c r="U549" s="141"/>
      <c r="V549" s="146"/>
      <c r="W549" s="145"/>
      <c r="X549" s="141"/>
      <c r="Y549" s="141"/>
      <c r="AB549" s="142">
        <f>Table3072[[#This Row],[researchPower]]/2</f>
        <v>52.5</v>
      </c>
      <c r="AD549" s="142">
        <f>IF(Table3072[[#This Row],[researchPower]] &lt;100, Table3072[[#This Row],[researchPower]]*2,Table3072[[#This Row],[researchPower]])</f>
        <v>105</v>
      </c>
      <c r="AG549" s="95" t="s">
        <v>1055</v>
      </c>
      <c r="AH549" s="142">
        <f>Table3072[[#This Row],[researchPoints]]/Table3072[[#This Row],[researchPower]]</f>
        <v>20</v>
      </c>
    </row>
    <row r="550" spans="1:34" x14ac:dyDescent="0.35">
      <c r="A550" s="141">
        <v>549</v>
      </c>
      <c r="B550" s="39"/>
      <c r="C550" s="141"/>
      <c r="D550" s="141"/>
      <c r="E550" s="141"/>
      <c r="F550" s="141"/>
      <c r="G550" s="141"/>
      <c r="H550" s="141"/>
      <c r="I550" s="141"/>
      <c r="J550" s="141"/>
      <c r="K550" s="141"/>
      <c r="L550" s="141"/>
      <c r="M550" s="141"/>
      <c r="N550" s="141"/>
      <c r="O550" s="141"/>
      <c r="P550" s="141" t="s">
        <v>653</v>
      </c>
      <c r="Q550" s="141"/>
      <c r="R550" s="141"/>
      <c r="S550" s="141"/>
      <c r="T550" s="141"/>
      <c r="U550" s="141"/>
      <c r="V550" s="146"/>
      <c r="W550" s="141"/>
      <c r="X550" s="141"/>
      <c r="Y550" s="141"/>
      <c r="AB550" s="142">
        <f>Table3072[[#This Row],[researchPower]]/2</f>
        <v>0</v>
      </c>
      <c r="AD550" s="142">
        <f>IF(Table3072[[#This Row],[researchPower]] &lt;100, Table3072[[#This Row],[researchPower]]*2,Table3072[[#This Row],[researchPower]])</f>
        <v>0</v>
      </c>
      <c r="AG550" s="95"/>
      <c r="AH550" s="142" t="e">
        <f>Table3072[[#This Row],[researchPoints]]/Table3072[[#This Row],[researchPower]]</f>
        <v>#DIV/0!</v>
      </c>
    </row>
    <row r="551" spans="1:34" x14ac:dyDescent="0.35">
      <c r="A551" s="141">
        <v>550</v>
      </c>
      <c r="B551" s="39"/>
      <c r="C551" s="141"/>
      <c r="D551" s="141"/>
      <c r="E551" s="141"/>
      <c r="F551" s="141"/>
      <c r="G551" s="141"/>
      <c r="H551" s="141"/>
      <c r="I551" s="141"/>
      <c r="J551" s="141"/>
      <c r="K551" s="141"/>
      <c r="L551" s="141"/>
      <c r="M551" s="141"/>
      <c r="N551" s="141"/>
      <c r="O551" s="141"/>
      <c r="P551" s="240" t="s">
        <v>599</v>
      </c>
      <c r="Q551" s="141"/>
      <c r="R551" s="141"/>
      <c r="S551" s="141"/>
      <c r="T551" s="141"/>
      <c r="U551" s="141"/>
      <c r="V551" s="146"/>
      <c r="W551" s="141" t="s">
        <v>653</v>
      </c>
      <c r="X551" s="141"/>
      <c r="Y551" s="141"/>
      <c r="AB551" s="142">
        <f>Table3072[[#This Row],[researchPower]]/2</f>
        <v>0</v>
      </c>
      <c r="AD551" s="142">
        <f>IF(Table3072[[#This Row],[researchPower]] &lt;100, Table3072[[#This Row],[researchPower]]*2,Table3072[[#This Row],[researchPower]])</f>
        <v>0</v>
      </c>
      <c r="AG551" s="95"/>
      <c r="AH551" s="142" t="e">
        <f>Table3072[[#This Row],[researchPoints]]/Table3072[[#This Row],[researchPower]]</f>
        <v>#DIV/0!</v>
      </c>
    </row>
    <row r="552" spans="1:34" x14ac:dyDescent="0.35">
      <c r="A552" s="141">
        <v>551</v>
      </c>
      <c r="B552" s="39" t="s">
        <v>905</v>
      </c>
      <c r="C552" s="385" t="s">
        <v>1555</v>
      </c>
      <c r="D552" s="141" t="s">
        <v>905</v>
      </c>
      <c r="E552" s="141"/>
      <c r="F552" s="141"/>
      <c r="G552" s="141" t="s">
        <v>1683</v>
      </c>
      <c r="H552" s="141" t="s">
        <v>1684</v>
      </c>
      <c r="I552" s="141"/>
      <c r="J552" s="141"/>
      <c r="K552" s="141"/>
      <c r="L552" s="141" t="s">
        <v>2844</v>
      </c>
      <c r="M552" s="141">
        <v>3600</v>
      </c>
      <c r="N552" s="141">
        <v>180</v>
      </c>
      <c r="O552" s="141"/>
      <c r="P552" s="141" t="s">
        <v>649</v>
      </c>
      <c r="Q552" s="141"/>
      <c r="R552" s="141"/>
      <c r="S552" s="141"/>
      <c r="T552" s="141"/>
      <c r="U552" s="141"/>
      <c r="V552" s="146"/>
      <c r="W552" s="145"/>
      <c r="X552" s="141"/>
      <c r="Y552" s="141"/>
      <c r="AB552" s="142">
        <f>Table3072[[#This Row],[researchPower]]/2</f>
        <v>90</v>
      </c>
      <c r="AD552" s="142">
        <f>IF(Table3072[[#This Row],[researchPower]] &lt;100, Table3072[[#This Row],[researchPower]]*2,Table3072[[#This Row],[researchPower]])</f>
        <v>180</v>
      </c>
      <c r="AG552" s="95" t="s">
        <v>905</v>
      </c>
      <c r="AH552" s="142">
        <f>Table3072[[#This Row],[researchPoints]]/Table3072[[#This Row],[researchPower]]</f>
        <v>20</v>
      </c>
    </row>
    <row r="553" spans="1:34" x14ac:dyDescent="0.35">
      <c r="A553" s="141">
        <v>552</v>
      </c>
      <c r="B553" s="39"/>
      <c r="C553" s="141"/>
      <c r="D553" s="141"/>
      <c r="E553" s="141"/>
      <c r="F553" s="141"/>
      <c r="G553" s="141"/>
      <c r="H553" s="141"/>
      <c r="I553" s="141"/>
      <c r="J553" s="141"/>
      <c r="K553" s="141"/>
      <c r="L553" s="141"/>
      <c r="M553" s="141"/>
      <c r="N553" s="141"/>
      <c r="O553" s="144"/>
      <c r="P553" s="141" t="s">
        <v>5544</v>
      </c>
      <c r="Q553" s="141"/>
      <c r="R553" s="141"/>
      <c r="S553" s="141"/>
      <c r="T553" s="141"/>
      <c r="U553" s="141"/>
      <c r="V553" s="146"/>
      <c r="W553" s="144"/>
      <c r="X553" s="141"/>
      <c r="Y553" s="144"/>
      <c r="AB553" s="142">
        <f>Table3072[[#This Row],[researchPower]]/2</f>
        <v>0</v>
      </c>
      <c r="AD553" s="142">
        <f>IF(Table3072[[#This Row],[researchPower]] &lt;100, Table3072[[#This Row],[researchPower]]*2,Table3072[[#This Row],[researchPower]])</f>
        <v>0</v>
      </c>
      <c r="AG553" s="95"/>
      <c r="AH553" s="142" t="e">
        <f>Table3072[[#This Row],[researchPoints]]/Table3072[[#This Row],[researchPower]]</f>
        <v>#DIV/0!</v>
      </c>
    </row>
    <row r="554" spans="1:34" x14ac:dyDescent="0.35">
      <c r="A554" s="141">
        <v>553</v>
      </c>
      <c r="B554" s="39"/>
      <c r="C554" s="141"/>
      <c r="D554" s="141"/>
      <c r="E554" s="141"/>
      <c r="F554" s="141"/>
      <c r="G554" s="141"/>
      <c r="H554" s="141"/>
      <c r="I554" s="141"/>
      <c r="J554" s="141"/>
      <c r="K554" s="141"/>
      <c r="L554" s="141"/>
      <c r="M554" s="141"/>
      <c r="N554" s="141"/>
      <c r="O554" s="144"/>
      <c r="P554" s="141" t="s">
        <v>4915</v>
      </c>
      <c r="Q554" s="141"/>
      <c r="R554" s="141"/>
      <c r="S554" s="141"/>
      <c r="T554" s="141"/>
      <c r="U554" s="141"/>
      <c r="V554" s="146"/>
      <c r="W554" s="141" t="s">
        <v>649</v>
      </c>
      <c r="X554" s="141"/>
      <c r="Y554" s="144"/>
      <c r="AB554" s="142">
        <f>Table3072[[#This Row],[researchPower]]/2</f>
        <v>0</v>
      </c>
      <c r="AD554" s="142">
        <f>IF(Table3072[[#This Row],[researchPower]] &lt;100, Table3072[[#This Row],[researchPower]]*2,Table3072[[#This Row],[researchPower]])</f>
        <v>0</v>
      </c>
      <c r="AG554" s="95"/>
      <c r="AH554" s="142" t="e">
        <f>Table3072[[#This Row],[researchPoints]]/Table3072[[#This Row],[researchPower]]</f>
        <v>#DIV/0!</v>
      </c>
    </row>
    <row r="555" spans="1:34" x14ac:dyDescent="0.35">
      <c r="A555" s="141">
        <v>554</v>
      </c>
      <c r="B555" s="39" t="s">
        <v>5202</v>
      </c>
      <c r="C555" s="141" t="s">
        <v>1555</v>
      </c>
      <c r="D555" s="141" t="s">
        <v>5202</v>
      </c>
      <c r="E555" s="141"/>
      <c r="F555" s="141">
        <v>1</v>
      </c>
      <c r="G555" s="141" t="s">
        <v>4855</v>
      </c>
      <c r="H555" s="141" t="s">
        <v>4854</v>
      </c>
      <c r="I555" s="141"/>
      <c r="J555" s="141"/>
      <c r="K555" s="141"/>
      <c r="L555" s="252" t="s">
        <v>1186</v>
      </c>
      <c r="M555" s="141">
        <v>12200</v>
      </c>
      <c r="N555" s="141">
        <v>610</v>
      </c>
      <c r="O555" s="141"/>
      <c r="P555" s="141" t="s">
        <v>5203</v>
      </c>
      <c r="Q555" s="141"/>
      <c r="R555" s="141"/>
      <c r="S555" s="141"/>
      <c r="T555" s="141"/>
      <c r="U555" s="141"/>
      <c r="V555" s="146"/>
      <c r="W555" s="141" t="s">
        <v>5203</v>
      </c>
      <c r="X555" s="141"/>
      <c r="Y555" s="141"/>
      <c r="AB555" s="142">
        <f>Table3072[[#This Row],[researchPower]]/2</f>
        <v>305</v>
      </c>
      <c r="AD555" s="142">
        <f>IF(Table3072[[#This Row],[researchPower]] &lt;100, Table3072[[#This Row],[researchPower]]*2,Table3072[[#This Row],[researchPower]])</f>
        <v>610</v>
      </c>
      <c r="AG555" s="95" t="s">
        <v>5202</v>
      </c>
      <c r="AH555" s="142">
        <f>Table3072[[#This Row],[researchPoints]]/Table3072[[#This Row],[researchPower]]</f>
        <v>20</v>
      </c>
    </row>
    <row r="556" spans="1:34" x14ac:dyDescent="0.35">
      <c r="A556" s="141">
        <v>555</v>
      </c>
      <c r="B556" s="39" t="s">
        <v>1186</v>
      </c>
      <c r="C556" s="384" t="s">
        <v>1555</v>
      </c>
      <c r="D556" s="141" t="s">
        <v>1186</v>
      </c>
      <c r="E556" s="141"/>
      <c r="F556" s="141">
        <v>1</v>
      </c>
      <c r="G556" s="141" t="s">
        <v>1685</v>
      </c>
      <c r="H556" s="141" t="s">
        <v>1686</v>
      </c>
      <c r="I556" s="141"/>
      <c r="J556" s="141"/>
      <c r="K556" s="141"/>
      <c r="L556" s="261" t="s">
        <v>2845</v>
      </c>
      <c r="M556" s="141">
        <v>8800</v>
      </c>
      <c r="N556" s="141">
        <v>440</v>
      </c>
      <c r="O556" s="141"/>
      <c r="P556" s="141" t="s">
        <v>646</v>
      </c>
      <c r="Q556" s="141"/>
      <c r="R556" s="141"/>
      <c r="S556" s="141"/>
      <c r="T556" s="141"/>
      <c r="U556" s="141"/>
      <c r="V556" s="146"/>
      <c r="W556" s="141"/>
      <c r="X556" s="141"/>
      <c r="Y556" s="141"/>
      <c r="AB556" s="142">
        <f>Table3072[[#This Row],[researchPower]]/2</f>
        <v>220</v>
      </c>
      <c r="AD556" s="142">
        <f>IF(Table3072[[#This Row],[researchPower]] &lt;100, Table3072[[#This Row],[researchPower]]*2,Table3072[[#This Row],[researchPower]])</f>
        <v>440</v>
      </c>
      <c r="AG556" s="95" t="s">
        <v>1186</v>
      </c>
      <c r="AH556" s="142">
        <f>Table3072[[#This Row],[researchPoints]]/Table3072[[#This Row],[researchPower]]</f>
        <v>20</v>
      </c>
    </row>
    <row r="557" spans="1:34" x14ac:dyDescent="0.35">
      <c r="A557" s="141">
        <v>556</v>
      </c>
      <c r="B557" s="39"/>
      <c r="C557" s="141"/>
      <c r="D557" s="141"/>
      <c r="E557" s="141"/>
      <c r="F557" s="141"/>
      <c r="G557" s="141"/>
      <c r="H557" s="141"/>
      <c r="I557" s="141"/>
      <c r="J557" s="141"/>
      <c r="K557" s="141"/>
      <c r="L557" s="141"/>
      <c r="M557" s="141"/>
      <c r="N557" s="141"/>
      <c r="O557" s="141"/>
      <c r="P557" s="141" t="s">
        <v>5150</v>
      </c>
      <c r="Q557" s="141"/>
      <c r="R557" s="141"/>
      <c r="S557" s="141"/>
      <c r="T557" s="141"/>
      <c r="U557" s="141"/>
      <c r="V557" s="146"/>
      <c r="W557" s="141" t="s">
        <v>646</v>
      </c>
      <c r="X557" s="141"/>
      <c r="Y557" s="141"/>
      <c r="AB557" s="142">
        <f>Table3072[[#This Row],[researchPower]]/2</f>
        <v>0</v>
      </c>
      <c r="AD557" s="142">
        <f>IF(Table3072[[#This Row],[researchPower]] &lt;100, Table3072[[#This Row],[researchPower]]*2,Table3072[[#This Row],[researchPower]])</f>
        <v>0</v>
      </c>
      <c r="AG557" s="95"/>
      <c r="AH557" s="142" t="e">
        <f>Table3072[[#This Row],[researchPoints]]/Table3072[[#This Row],[researchPower]]</f>
        <v>#DIV/0!</v>
      </c>
    </row>
    <row r="558" spans="1:34" x14ac:dyDescent="0.35">
      <c r="A558" s="141">
        <v>557</v>
      </c>
      <c r="B558" s="39" t="s">
        <v>902</v>
      </c>
      <c r="C558" s="384" t="s">
        <v>1555</v>
      </c>
      <c r="D558" s="141" t="s">
        <v>902</v>
      </c>
      <c r="E558" s="141"/>
      <c r="F558" s="141">
        <v>1</v>
      </c>
      <c r="G558" s="141" t="s">
        <v>1687</v>
      </c>
      <c r="H558" s="141" t="s">
        <v>1688</v>
      </c>
      <c r="I558" s="141"/>
      <c r="J558" s="141"/>
      <c r="K558" s="141"/>
      <c r="L558" s="252" t="s">
        <v>2846</v>
      </c>
      <c r="M558" s="141">
        <v>5200</v>
      </c>
      <c r="N558" s="141">
        <v>260</v>
      </c>
      <c r="O558" s="141"/>
      <c r="P558" s="141" t="s">
        <v>645</v>
      </c>
      <c r="Q558" s="141"/>
      <c r="R558" s="141"/>
      <c r="S558" s="141"/>
      <c r="T558" s="141"/>
      <c r="U558" s="141"/>
      <c r="V558" s="146"/>
      <c r="W558" s="141"/>
      <c r="X558" s="141"/>
      <c r="Y558" s="141"/>
      <c r="AB558" s="142">
        <f>Table3072[[#This Row],[researchPower]]/2</f>
        <v>130</v>
      </c>
      <c r="AD558" s="142">
        <f>IF(Table3072[[#This Row],[researchPower]] &lt;100, Table3072[[#This Row],[researchPower]]*2,Table3072[[#This Row],[researchPower]])</f>
        <v>260</v>
      </c>
      <c r="AG558" s="95" t="s">
        <v>902</v>
      </c>
      <c r="AH558" s="142">
        <f>Table3072[[#This Row],[researchPoints]]/Table3072[[#This Row],[researchPower]]</f>
        <v>20</v>
      </c>
    </row>
    <row r="559" spans="1:34" x14ac:dyDescent="0.35">
      <c r="A559" s="141">
        <v>558</v>
      </c>
      <c r="B559" s="39"/>
      <c r="C559" s="141"/>
      <c r="D559" s="141"/>
      <c r="E559" s="141"/>
      <c r="F559" s="141"/>
      <c r="G559" s="141"/>
      <c r="H559" s="141"/>
      <c r="I559" s="141"/>
      <c r="J559" s="141"/>
      <c r="K559" s="141"/>
      <c r="L559" s="141"/>
      <c r="M559" s="141"/>
      <c r="N559" s="141"/>
      <c r="O559" s="141"/>
      <c r="P559" s="141" t="s">
        <v>642</v>
      </c>
      <c r="Q559" s="141"/>
      <c r="R559" s="141"/>
      <c r="S559" s="141"/>
      <c r="T559" s="141"/>
      <c r="U559" s="141"/>
      <c r="V559" s="146"/>
      <c r="W559" s="144"/>
      <c r="X559" s="141"/>
      <c r="Y559" s="141"/>
      <c r="AB559" s="142">
        <f>Table3072[[#This Row],[researchPower]]/2</f>
        <v>0</v>
      </c>
      <c r="AD559" s="142">
        <f>IF(Table3072[[#This Row],[researchPower]] &lt;100, Table3072[[#This Row],[researchPower]]*2,Table3072[[#This Row],[researchPower]])</f>
        <v>0</v>
      </c>
      <c r="AG559" s="95"/>
      <c r="AH559" s="142" t="e">
        <f>Table3072[[#This Row],[researchPoints]]/Table3072[[#This Row],[researchPower]]</f>
        <v>#DIV/0!</v>
      </c>
    </row>
    <row r="560" spans="1:34" x14ac:dyDescent="0.35">
      <c r="A560" s="141">
        <v>559</v>
      </c>
      <c r="B560" s="39"/>
      <c r="C560" s="141"/>
      <c r="D560" s="141"/>
      <c r="E560" s="141"/>
      <c r="F560" s="141"/>
      <c r="G560" s="141"/>
      <c r="H560" s="141"/>
      <c r="I560" s="141"/>
      <c r="J560" s="141"/>
      <c r="K560" s="141"/>
      <c r="L560" s="141"/>
      <c r="M560" s="141"/>
      <c r="N560" s="141"/>
      <c r="O560" s="144"/>
      <c r="P560" s="141" t="s">
        <v>6054</v>
      </c>
      <c r="Q560" s="141"/>
      <c r="R560" s="141"/>
      <c r="S560" s="141"/>
      <c r="T560" s="141"/>
      <c r="U560" s="141"/>
      <c r="V560" s="146"/>
      <c r="W560" s="141" t="s">
        <v>642</v>
      </c>
      <c r="X560" s="141"/>
      <c r="Y560" s="144"/>
      <c r="AB560" s="142">
        <f>Table3072[[#This Row],[researchPower]]/2</f>
        <v>0</v>
      </c>
      <c r="AD560" s="142">
        <f>IF(Table3072[[#This Row],[researchPower]] &lt;100, Table3072[[#This Row],[researchPower]]*2,Table3072[[#This Row],[researchPower]])</f>
        <v>0</v>
      </c>
      <c r="AG560" s="95"/>
      <c r="AH560" s="142" t="e">
        <f>Table3072[[#This Row],[researchPoints]]/Table3072[[#This Row],[researchPower]]</f>
        <v>#DIV/0!</v>
      </c>
    </row>
    <row r="561" spans="1:34" x14ac:dyDescent="0.35">
      <c r="A561" s="141">
        <v>560</v>
      </c>
      <c r="B561" s="39" t="s">
        <v>5326</v>
      </c>
      <c r="C561" s="141" t="s">
        <v>1555</v>
      </c>
      <c r="D561" s="141" t="s">
        <v>5326</v>
      </c>
      <c r="E561" s="141"/>
      <c r="F561" s="141">
        <v>1</v>
      </c>
      <c r="G561" s="141" t="s">
        <v>5329</v>
      </c>
      <c r="H561" s="141" t="s">
        <v>6057</v>
      </c>
      <c r="I561" s="141"/>
      <c r="J561" s="141"/>
      <c r="K561" s="141"/>
      <c r="L561" s="252" t="s">
        <v>5337</v>
      </c>
      <c r="M561" s="141">
        <v>4200</v>
      </c>
      <c r="N561" s="141">
        <v>210</v>
      </c>
      <c r="O561" s="141"/>
      <c r="P561" s="252" t="s">
        <v>5149</v>
      </c>
      <c r="Q561" s="141"/>
      <c r="R561" s="141"/>
      <c r="S561" s="141"/>
      <c r="T561" s="141"/>
      <c r="U561" s="141"/>
      <c r="V561" s="146"/>
      <c r="W561" s="141" t="s">
        <v>5149</v>
      </c>
      <c r="X561" s="141"/>
      <c r="Y561" s="141"/>
      <c r="AB561" s="142">
        <f>Table3072[[#This Row],[researchPower]]/2</f>
        <v>105</v>
      </c>
      <c r="AD561" s="142">
        <f>IF(Table3072[[#This Row],[researchPower]] &lt;100, Table3072[[#This Row],[researchPower]]*2,Table3072[[#This Row],[researchPower]])</f>
        <v>210</v>
      </c>
      <c r="AG561" s="95" t="s">
        <v>5326</v>
      </c>
      <c r="AH561" s="142">
        <f>Table3072[[#This Row],[researchPoints]]/Table3072[[#This Row],[researchPower]]</f>
        <v>20</v>
      </c>
    </row>
    <row r="562" spans="1:34" x14ac:dyDescent="0.35">
      <c r="A562" s="141">
        <v>561</v>
      </c>
      <c r="B562" s="39" t="s">
        <v>5327</v>
      </c>
      <c r="C562" s="141" t="s">
        <v>1555</v>
      </c>
      <c r="D562" s="141" t="s">
        <v>5327</v>
      </c>
      <c r="E562" s="141"/>
      <c r="F562" s="141"/>
      <c r="G562" s="141" t="s">
        <v>5331</v>
      </c>
      <c r="H562" s="252" t="s">
        <v>7151</v>
      </c>
      <c r="I562" s="141"/>
      <c r="J562" s="141"/>
      <c r="K562" s="141"/>
      <c r="L562" s="252" t="s">
        <v>6369</v>
      </c>
      <c r="M562" s="141">
        <v>4200</v>
      </c>
      <c r="N562" s="141">
        <v>210</v>
      </c>
      <c r="O562" s="141"/>
      <c r="P562" s="141" t="s">
        <v>5146</v>
      </c>
      <c r="Q562" s="141"/>
      <c r="R562" s="141"/>
      <c r="S562" s="141"/>
      <c r="T562" s="141"/>
      <c r="U562" s="141"/>
      <c r="V562" s="146"/>
      <c r="W562" s="141" t="s">
        <v>5146</v>
      </c>
      <c r="X562" s="141"/>
      <c r="Y562" s="141"/>
      <c r="AB562" s="142">
        <f>Table3072[[#This Row],[researchPower]]/2</f>
        <v>105</v>
      </c>
      <c r="AD562" s="142">
        <f>IF(Table3072[[#This Row],[researchPower]] &lt;100, Table3072[[#This Row],[researchPower]]*2,Table3072[[#This Row],[researchPower]])</f>
        <v>210</v>
      </c>
      <c r="AG562" s="95" t="s">
        <v>5327</v>
      </c>
      <c r="AH562" s="142">
        <f>Table3072[[#This Row],[researchPoints]]/Table3072[[#This Row],[researchPower]]</f>
        <v>20</v>
      </c>
    </row>
    <row r="563" spans="1:34" x14ac:dyDescent="0.35">
      <c r="A563" s="141">
        <v>562</v>
      </c>
      <c r="B563" s="39" t="s">
        <v>896</v>
      </c>
      <c r="C563" s="384" t="s">
        <v>1555</v>
      </c>
      <c r="D563" s="141" t="s">
        <v>896</v>
      </c>
      <c r="E563" s="141"/>
      <c r="F563" s="141">
        <v>1</v>
      </c>
      <c r="G563" s="141" t="s">
        <v>1689</v>
      </c>
      <c r="H563" s="141" t="s">
        <v>1690</v>
      </c>
      <c r="I563" s="141"/>
      <c r="J563" s="141"/>
      <c r="K563" s="141"/>
      <c r="L563" s="141" t="s">
        <v>2847</v>
      </c>
      <c r="M563" s="141">
        <v>7000</v>
      </c>
      <c r="N563" s="141">
        <v>350</v>
      </c>
      <c r="O563" s="141"/>
      <c r="P563" s="141" t="s">
        <v>635</v>
      </c>
      <c r="Q563" s="141"/>
      <c r="R563" s="141"/>
      <c r="S563" s="141"/>
      <c r="T563" s="141"/>
      <c r="U563" s="141"/>
      <c r="V563" s="146"/>
      <c r="W563" s="141"/>
      <c r="X563" s="141"/>
      <c r="Y563" s="141"/>
      <c r="AB563" s="142">
        <f>Table3072[[#This Row],[researchPower]]/2</f>
        <v>175</v>
      </c>
      <c r="AD563" s="142">
        <f>IF(Table3072[[#This Row],[researchPower]] &lt;100, Table3072[[#This Row],[researchPower]]*2,Table3072[[#This Row],[researchPower]])</f>
        <v>350</v>
      </c>
      <c r="AG563" s="95" t="s">
        <v>896</v>
      </c>
      <c r="AH563" s="142">
        <f>Table3072[[#This Row],[researchPoints]]/Table3072[[#This Row],[researchPower]]</f>
        <v>20</v>
      </c>
    </row>
    <row r="564" spans="1:34" x14ac:dyDescent="0.35">
      <c r="A564" s="141">
        <v>563</v>
      </c>
      <c r="B564" s="39"/>
      <c r="C564" s="141"/>
      <c r="D564" s="141"/>
      <c r="E564" s="141"/>
      <c r="F564" s="141"/>
      <c r="G564" s="141"/>
      <c r="H564" s="141"/>
      <c r="I564" s="141"/>
      <c r="J564" s="141"/>
      <c r="K564" s="141"/>
      <c r="L564" s="141"/>
      <c r="M564" s="141"/>
      <c r="N564" s="141"/>
      <c r="O564" s="141"/>
      <c r="P564" s="141" t="s">
        <v>638</v>
      </c>
      <c r="Q564" s="141"/>
      <c r="R564" s="141"/>
      <c r="S564" s="141"/>
      <c r="T564" s="141"/>
      <c r="U564" s="141"/>
      <c r="V564" s="146"/>
      <c r="W564" s="141" t="s">
        <v>635</v>
      </c>
      <c r="X564" s="141"/>
      <c r="Y564" s="141"/>
      <c r="AB564" s="142">
        <f>Table3072[[#This Row],[researchPower]]/2</f>
        <v>0</v>
      </c>
      <c r="AD564" s="142">
        <f>IF(Table3072[[#This Row],[researchPower]] &lt;100, Table3072[[#This Row],[researchPower]]*2,Table3072[[#This Row],[researchPower]])</f>
        <v>0</v>
      </c>
      <c r="AG564" s="95"/>
      <c r="AH564" s="142" t="e">
        <f>Table3072[[#This Row],[researchPoints]]/Table3072[[#This Row],[researchPower]]</f>
        <v>#DIV/0!</v>
      </c>
    </row>
    <row r="565" spans="1:34" x14ac:dyDescent="0.35">
      <c r="A565" s="141">
        <v>564</v>
      </c>
      <c r="B565" s="39" t="s">
        <v>6053</v>
      </c>
      <c r="C565" s="141" t="s">
        <v>1555</v>
      </c>
      <c r="D565" s="141" t="s">
        <v>6053</v>
      </c>
      <c r="E565" s="141"/>
      <c r="F565" s="141"/>
      <c r="G565" s="141" t="s">
        <v>5339</v>
      </c>
      <c r="H565" s="252" t="s">
        <v>6056</v>
      </c>
      <c r="I565" s="141"/>
      <c r="J565" s="141"/>
      <c r="K565" s="141"/>
      <c r="L565" s="252" t="s">
        <v>6055</v>
      </c>
      <c r="M565" s="141">
        <v>7000</v>
      </c>
      <c r="N565" s="141">
        <v>350</v>
      </c>
      <c r="O565" s="141"/>
      <c r="P565" s="141" t="s">
        <v>6051</v>
      </c>
      <c r="Q565" s="141"/>
      <c r="R565" s="141"/>
      <c r="S565" s="141"/>
      <c r="T565" s="141"/>
      <c r="U565" s="141"/>
      <c r="V565" s="146"/>
      <c r="W565" s="141" t="s">
        <v>6051</v>
      </c>
      <c r="X565" s="141"/>
      <c r="Y565" s="141"/>
      <c r="AB565" s="142">
        <f>Table3072[[#This Row],[researchPower]]/2</f>
        <v>175</v>
      </c>
      <c r="AD565" s="142">
        <f>IF(Table3072[[#This Row],[researchPower]] &lt;100, Table3072[[#This Row],[researchPower]]*2,Table3072[[#This Row],[researchPower]])</f>
        <v>350</v>
      </c>
      <c r="AG565" s="95" t="s">
        <v>6053</v>
      </c>
      <c r="AH565" s="142">
        <f>Table3072[[#This Row],[researchPoints]]/Table3072[[#This Row],[researchPower]]</f>
        <v>20</v>
      </c>
    </row>
    <row r="566" spans="1:34" x14ac:dyDescent="0.35">
      <c r="A566" s="141">
        <v>565</v>
      </c>
      <c r="B566" s="39" t="s">
        <v>5338</v>
      </c>
      <c r="C566" s="141" t="s">
        <v>1555</v>
      </c>
      <c r="D566" s="141" t="s">
        <v>5338</v>
      </c>
      <c r="E566" s="141"/>
      <c r="F566" s="141"/>
      <c r="G566" s="141" t="s">
        <v>5340</v>
      </c>
      <c r="H566" s="252" t="s">
        <v>6592</v>
      </c>
      <c r="I566" s="141"/>
      <c r="J566" s="141"/>
      <c r="K566" s="141"/>
      <c r="L566" s="252" t="s">
        <v>6368</v>
      </c>
      <c r="M566" s="141">
        <v>7000</v>
      </c>
      <c r="N566" s="141">
        <v>350</v>
      </c>
      <c r="O566" s="141"/>
      <c r="P566" s="141" t="s">
        <v>5144</v>
      </c>
      <c r="Q566" s="141"/>
      <c r="R566" s="141"/>
      <c r="S566" s="141"/>
      <c r="T566" s="141"/>
      <c r="U566" s="141"/>
      <c r="V566" s="146"/>
      <c r="W566" s="144"/>
      <c r="X566" s="141"/>
      <c r="Y566" s="141"/>
      <c r="AB566" s="142">
        <f>Table3072[[#This Row],[researchPower]]/2</f>
        <v>175</v>
      </c>
      <c r="AD566" s="142">
        <f>IF(Table3072[[#This Row],[researchPower]] &lt;100, Table3072[[#This Row],[researchPower]]*2,Table3072[[#This Row],[researchPower]])</f>
        <v>350</v>
      </c>
      <c r="AG566" s="95" t="s">
        <v>5338</v>
      </c>
      <c r="AH566" s="142">
        <f>Table3072[[#This Row],[researchPoints]]/Table3072[[#This Row],[researchPower]]</f>
        <v>20</v>
      </c>
    </row>
    <row r="567" spans="1:34" x14ac:dyDescent="0.35">
      <c r="A567" s="141">
        <v>566</v>
      </c>
      <c r="B567" s="39"/>
      <c r="C567" s="141"/>
      <c r="D567" s="141"/>
      <c r="E567" s="141"/>
      <c r="F567" s="141"/>
      <c r="G567" s="141"/>
      <c r="H567" s="141"/>
      <c r="I567" s="141"/>
      <c r="J567" s="141"/>
      <c r="K567" s="141"/>
      <c r="L567" s="252"/>
      <c r="M567" s="141"/>
      <c r="N567" s="141"/>
      <c r="O567" s="144"/>
      <c r="P567" s="141" t="s">
        <v>5148</v>
      </c>
      <c r="Q567" s="141"/>
      <c r="R567" s="141"/>
      <c r="S567" s="141"/>
      <c r="T567" s="141"/>
      <c r="U567" s="141"/>
      <c r="V567" s="146"/>
      <c r="W567" s="141" t="s">
        <v>5144</v>
      </c>
      <c r="X567" s="141"/>
      <c r="Y567" s="144"/>
      <c r="AB567" s="142">
        <f>Table3072[[#This Row],[researchPower]]/2</f>
        <v>0</v>
      </c>
      <c r="AD567" s="142">
        <f>IF(Table3072[[#This Row],[researchPower]] &lt;100, Table3072[[#This Row],[researchPower]]*2,Table3072[[#This Row],[researchPower]])</f>
        <v>0</v>
      </c>
      <c r="AG567" s="95"/>
      <c r="AH567" s="142" t="e">
        <f>Table3072[[#This Row],[researchPoints]]/Table3072[[#This Row],[researchPower]]</f>
        <v>#DIV/0!</v>
      </c>
    </row>
    <row r="568" spans="1:34" x14ac:dyDescent="0.35">
      <c r="A568" s="141">
        <v>567</v>
      </c>
      <c r="B568" s="39" t="s">
        <v>967</v>
      </c>
      <c r="C568" s="141" t="s">
        <v>1555</v>
      </c>
      <c r="D568" s="141" t="s">
        <v>967</v>
      </c>
      <c r="E568" s="141"/>
      <c r="F568" s="141"/>
      <c r="G568" s="141" t="s">
        <v>1691</v>
      </c>
      <c r="H568" s="141" t="s">
        <v>1692</v>
      </c>
      <c r="I568" s="141"/>
      <c r="J568" s="141"/>
      <c r="K568" s="141"/>
      <c r="L568" s="141" t="s">
        <v>3340</v>
      </c>
      <c r="M568" s="141">
        <v>10600</v>
      </c>
      <c r="N568" s="141">
        <v>530</v>
      </c>
      <c r="O568" s="141"/>
      <c r="P568" s="141" t="s">
        <v>632</v>
      </c>
      <c r="Q568" s="141"/>
      <c r="R568" s="141"/>
      <c r="S568" s="141"/>
      <c r="T568" s="141"/>
      <c r="U568" s="141"/>
      <c r="V568" s="146"/>
      <c r="W568" s="141" t="s">
        <v>632</v>
      </c>
      <c r="X568" s="141"/>
      <c r="Y568" s="141"/>
      <c r="AB568" s="142">
        <f>Table3072[[#This Row],[researchPower]]/2</f>
        <v>265</v>
      </c>
      <c r="AD568" s="142">
        <f>IF(Table3072[[#This Row],[researchPower]] &lt;100, Table3072[[#This Row],[researchPower]]*2,Table3072[[#This Row],[researchPower]])</f>
        <v>530</v>
      </c>
      <c r="AG568" s="95" t="s">
        <v>967</v>
      </c>
      <c r="AH568" s="142">
        <f>Table3072[[#This Row],[researchPoints]]/Table3072[[#This Row],[researchPower]]</f>
        <v>20</v>
      </c>
    </row>
    <row r="569" spans="1:34" x14ac:dyDescent="0.35">
      <c r="A569" s="141">
        <v>568</v>
      </c>
      <c r="B569" s="39" t="s">
        <v>6888</v>
      </c>
      <c r="C569" s="141" t="s">
        <v>1555</v>
      </c>
      <c r="D569" s="141" t="s">
        <v>6888</v>
      </c>
      <c r="E569" s="141"/>
      <c r="F569" s="141"/>
      <c r="G569" s="141" t="s">
        <v>5342</v>
      </c>
      <c r="H569" s="252" t="s">
        <v>6593</v>
      </c>
      <c r="I569" s="141"/>
      <c r="J569" s="141"/>
      <c r="K569" s="141"/>
      <c r="L569" s="252" t="s">
        <v>6058</v>
      </c>
      <c r="M569" s="141">
        <v>10600</v>
      </c>
      <c r="N569" s="141">
        <v>530</v>
      </c>
      <c r="O569" s="141"/>
      <c r="P569" s="141" t="s">
        <v>6887</v>
      </c>
      <c r="Q569" s="141"/>
      <c r="R569" s="141"/>
      <c r="S569" s="141"/>
      <c r="T569" s="141"/>
      <c r="U569" s="141"/>
      <c r="V569" s="146"/>
      <c r="W569" s="141" t="s">
        <v>6887</v>
      </c>
      <c r="X569" s="141"/>
      <c r="Y569" s="141"/>
      <c r="AB569" s="142">
        <f>Table3072[[#This Row],[researchPower]]/2</f>
        <v>265</v>
      </c>
      <c r="AD569" s="142">
        <f>IF(Table3072[[#This Row],[researchPower]] &lt;100, Table3072[[#This Row],[researchPower]]*2,Table3072[[#This Row],[researchPower]])</f>
        <v>530</v>
      </c>
      <c r="AG569" s="95" t="s">
        <v>6888</v>
      </c>
      <c r="AH569" s="142">
        <f>Table3072[[#This Row],[researchPoints]]/Table3072[[#This Row],[researchPower]]</f>
        <v>20</v>
      </c>
    </row>
    <row r="570" spans="1:34" x14ac:dyDescent="0.35">
      <c r="A570" s="141">
        <v>569</v>
      </c>
      <c r="B570" s="39" t="s">
        <v>5341</v>
      </c>
      <c r="C570" s="141" t="s">
        <v>1555</v>
      </c>
      <c r="D570" s="141" t="s">
        <v>5341</v>
      </c>
      <c r="E570" s="141"/>
      <c r="F570" s="141"/>
      <c r="G570" s="141" t="s">
        <v>5343</v>
      </c>
      <c r="H570" s="252" t="s">
        <v>11383</v>
      </c>
      <c r="I570" s="141"/>
      <c r="J570" s="141"/>
      <c r="K570" s="141"/>
      <c r="L570" s="252" t="s">
        <v>6375</v>
      </c>
      <c r="M570" s="141">
        <v>10600</v>
      </c>
      <c r="N570" s="141">
        <v>530</v>
      </c>
      <c r="O570" s="141"/>
      <c r="P570" s="141" t="s">
        <v>5210</v>
      </c>
      <c r="Q570" s="141"/>
      <c r="R570" s="141"/>
      <c r="S570" s="141"/>
      <c r="T570" s="141"/>
      <c r="U570" s="141"/>
      <c r="V570" s="146"/>
      <c r="W570" s="141" t="s">
        <v>5210</v>
      </c>
      <c r="X570" s="141"/>
      <c r="Y570" s="141"/>
      <c r="AB570" s="142">
        <f>Table3072[[#This Row],[researchPower]]/2</f>
        <v>265</v>
      </c>
      <c r="AD570" s="142">
        <f>IF(Table3072[[#This Row],[researchPower]] &lt;100, Table3072[[#This Row],[researchPower]]*2,Table3072[[#This Row],[researchPower]])</f>
        <v>530</v>
      </c>
      <c r="AG570" s="95" t="s">
        <v>5341</v>
      </c>
      <c r="AH570" s="142">
        <f>Table3072[[#This Row],[researchPoints]]/Table3072[[#This Row],[researchPower]]</f>
        <v>20</v>
      </c>
    </row>
    <row r="571" spans="1:34" x14ac:dyDescent="0.35">
      <c r="A571" s="141">
        <v>570</v>
      </c>
      <c r="B571" s="39" t="s">
        <v>1643</v>
      </c>
      <c r="C571" s="141" t="s">
        <v>1555</v>
      </c>
      <c r="D571" s="141" t="s">
        <v>1643</v>
      </c>
      <c r="E571" s="141"/>
      <c r="F571" s="141"/>
      <c r="G571" s="141" t="s">
        <v>1644</v>
      </c>
      <c r="H571" s="141" t="s">
        <v>1645</v>
      </c>
      <c r="I571" s="141"/>
      <c r="J571" s="141"/>
      <c r="K571" s="141"/>
      <c r="L571" s="141" t="s">
        <v>2840</v>
      </c>
      <c r="M571" s="141">
        <v>3600</v>
      </c>
      <c r="N571" s="141">
        <v>180</v>
      </c>
      <c r="O571" s="141"/>
      <c r="P571" s="141"/>
      <c r="Q571" s="141" t="s">
        <v>2879</v>
      </c>
      <c r="R571" s="141" t="s">
        <v>1363</v>
      </c>
      <c r="S571" s="141" t="s">
        <v>1364</v>
      </c>
      <c r="T571" s="141" t="s">
        <v>48</v>
      </c>
      <c r="U571" s="141" t="s">
        <v>1558</v>
      </c>
      <c r="V571" s="146">
        <v>10</v>
      </c>
      <c r="W571" s="141" t="s">
        <v>653</v>
      </c>
      <c r="X571" s="141" t="s">
        <v>1190</v>
      </c>
      <c r="Y571" s="141"/>
      <c r="AB571" s="142">
        <f>Table3072[[#This Row],[researchPower]]/2</f>
        <v>90</v>
      </c>
      <c r="AD571" s="142">
        <f>IF(Table3072[[#This Row],[researchPower]] &lt;100, Table3072[[#This Row],[researchPower]]*2,Table3072[[#This Row],[researchPower]])</f>
        <v>180</v>
      </c>
      <c r="AG571" s="95" t="s">
        <v>1643</v>
      </c>
      <c r="AH571" s="142">
        <f>Table3072[[#This Row],[researchPoints]]/Table3072[[#This Row],[researchPower]]</f>
        <v>20</v>
      </c>
    </row>
    <row r="572" spans="1:34" x14ac:dyDescent="0.35">
      <c r="A572" s="141">
        <v>571</v>
      </c>
      <c r="B572" s="39" t="s">
        <v>1647</v>
      </c>
      <c r="C572" s="141" t="s">
        <v>1555</v>
      </c>
      <c r="D572" s="141" t="s">
        <v>1647</v>
      </c>
      <c r="E572" s="141"/>
      <c r="F572" s="141"/>
      <c r="G572" s="141" t="s">
        <v>1648</v>
      </c>
      <c r="H572" s="141" t="s">
        <v>1649</v>
      </c>
      <c r="I572" s="141"/>
      <c r="J572" s="141"/>
      <c r="K572" s="141"/>
      <c r="L572" s="141" t="s">
        <v>2841</v>
      </c>
      <c r="M572" s="141">
        <v>4800</v>
      </c>
      <c r="N572" s="141">
        <v>240</v>
      </c>
      <c r="O572" s="141"/>
      <c r="P572" s="141"/>
      <c r="Q572" s="141" t="s">
        <v>2879</v>
      </c>
      <c r="R572" s="141" t="s">
        <v>1363</v>
      </c>
      <c r="S572" s="141" t="s">
        <v>1364</v>
      </c>
      <c r="T572" s="141" t="s">
        <v>48</v>
      </c>
      <c r="U572" s="141" t="s">
        <v>1558</v>
      </c>
      <c r="V572" s="146">
        <v>10</v>
      </c>
      <c r="W572" s="141" t="s">
        <v>653</v>
      </c>
      <c r="X572" s="141" t="s">
        <v>1190</v>
      </c>
      <c r="Y572" s="141"/>
      <c r="AB572" s="142">
        <f>Table3072[[#This Row],[researchPower]]/2</f>
        <v>120</v>
      </c>
      <c r="AD572" s="142">
        <f>IF(Table3072[[#This Row],[researchPower]] &lt;100, Table3072[[#This Row],[researchPower]]*2,Table3072[[#This Row],[researchPower]])</f>
        <v>240</v>
      </c>
      <c r="AG572" s="95" t="s">
        <v>1647</v>
      </c>
      <c r="AH572" s="142">
        <f>Table3072[[#This Row],[researchPoints]]/Table3072[[#This Row],[researchPower]]</f>
        <v>20</v>
      </c>
    </row>
    <row r="573" spans="1:34" x14ac:dyDescent="0.35">
      <c r="A573" s="141">
        <v>572</v>
      </c>
      <c r="B573" s="39" t="s">
        <v>1650</v>
      </c>
      <c r="C573" s="141" t="s">
        <v>1555</v>
      </c>
      <c r="D573" s="141" t="s">
        <v>1650</v>
      </c>
      <c r="E573" s="141"/>
      <c r="F573" s="141">
        <v>1</v>
      </c>
      <c r="G573" s="141" t="s">
        <v>1651</v>
      </c>
      <c r="H573" s="141" t="s">
        <v>1652</v>
      </c>
      <c r="I573" s="141"/>
      <c r="J573" s="141"/>
      <c r="K573" s="141"/>
      <c r="L573" s="141" t="s">
        <v>1055</v>
      </c>
      <c r="M573" s="141">
        <v>1200</v>
      </c>
      <c r="N573" s="141">
        <v>120</v>
      </c>
      <c r="O573" s="141"/>
      <c r="P573" s="141"/>
      <c r="Q573" s="141" t="s">
        <v>2879</v>
      </c>
      <c r="R573" s="141" t="s">
        <v>1363</v>
      </c>
      <c r="S573" s="141" t="s">
        <v>1364</v>
      </c>
      <c r="T573" s="141" t="s">
        <v>48</v>
      </c>
      <c r="U573" s="141" t="s">
        <v>1569</v>
      </c>
      <c r="V573" s="146">
        <v>25</v>
      </c>
      <c r="W573" s="141"/>
      <c r="X573" s="141"/>
      <c r="Y573" s="141"/>
      <c r="AB573" s="142">
        <f>Table3072[[#This Row],[researchPower]]/2</f>
        <v>60</v>
      </c>
      <c r="AD573" s="142">
        <f>IF(Table3072[[#This Row],[researchPower]] &lt;100, Table3072[[#This Row],[researchPower]]*2,Table3072[[#This Row],[researchPower]])</f>
        <v>120</v>
      </c>
      <c r="AG573" s="95" t="s">
        <v>1650</v>
      </c>
      <c r="AH573" s="142">
        <f>Table3072[[#This Row],[researchPoints]]/Table3072[[#This Row],[researchPower]]</f>
        <v>10</v>
      </c>
    </row>
    <row r="574" spans="1:34" x14ac:dyDescent="0.35">
      <c r="A574" s="141">
        <v>573</v>
      </c>
      <c r="B574" s="39"/>
      <c r="C574" s="141"/>
      <c r="D574" s="141"/>
      <c r="E574" s="141"/>
      <c r="F574" s="141"/>
      <c r="G574" s="141"/>
      <c r="H574" s="141"/>
      <c r="I574" s="141"/>
      <c r="J574" s="141"/>
      <c r="K574" s="141"/>
      <c r="L574" s="141"/>
      <c r="M574" s="141"/>
      <c r="N574" s="141"/>
      <c r="O574" s="141"/>
      <c r="P574" s="141"/>
      <c r="Q574" s="141" t="s">
        <v>2879</v>
      </c>
      <c r="R574" s="141" t="s">
        <v>1363</v>
      </c>
      <c r="S574" s="141" t="s">
        <v>1364</v>
      </c>
      <c r="T574" s="141" t="s">
        <v>48</v>
      </c>
      <c r="U574" s="141" t="s">
        <v>1571</v>
      </c>
      <c r="V574" s="146">
        <v>25</v>
      </c>
      <c r="W574" s="141" t="s">
        <v>653</v>
      </c>
      <c r="X574" s="141" t="s">
        <v>1570</v>
      </c>
      <c r="Y574" s="141"/>
      <c r="AB574" s="142">
        <f>Table3072[[#This Row],[researchPower]]/2</f>
        <v>0</v>
      </c>
      <c r="AD574" s="142">
        <f>IF(Table3072[[#This Row],[researchPower]] &lt;100, Table3072[[#This Row],[researchPower]]*2,Table3072[[#This Row],[researchPower]])</f>
        <v>0</v>
      </c>
      <c r="AG574" s="95"/>
      <c r="AH574" s="142" t="e">
        <f>Table3072[[#This Row],[researchPoints]]/Table3072[[#This Row],[researchPower]]</f>
        <v>#DIV/0!</v>
      </c>
    </row>
    <row r="575" spans="1:34" x14ac:dyDescent="0.35">
      <c r="A575" s="141">
        <v>574</v>
      </c>
      <c r="B575" s="39" t="s">
        <v>1646</v>
      </c>
      <c r="C575" s="385" t="s">
        <v>1555</v>
      </c>
      <c r="D575" s="141" t="s">
        <v>1646</v>
      </c>
      <c r="E575" s="141"/>
      <c r="F575" s="141"/>
      <c r="G575" s="141" t="s">
        <v>3998</v>
      </c>
      <c r="H575" s="141" t="s">
        <v>1653</v>
      </c>
      <c r="I575" s="141"/>
      <c r="J575" s="141"/>
      <c r="K575" s="141"/>
      <c r="L575" s="141" t="s">
        <v>1650</v>
      </c>
      <c r="M575" s="141">
        <v>2400</v>
      </c>
      <c r="N575" s="141">
        <v>120</v>
      </c>
      <c r="O575" s="141"/>
      <c r="P575" s="141"/>
      <c r="Q575" s="141" t="s">
        <v>2879</v>
      </c>
      <c r="R575" s="141" t="s">
        <v>1363</v>
      </c>
      <c r="S575" s="141" t="s">
        <v>1364</v>
      </c>
      <c r="T575" s="141" t="s">
        <v>48</v>
      </c>
      <c r="U575" s="141" t="s">
        <v>1569</v>
      </c>
      <c r="V575" s="146">
        <v>25</v>
      </c>
      <c r="W575" s="145"/>
      <c r="X575" s="141"/>
      <c r="Y575" s="141"/>
      <c r="AB575" s="142">
        <f>Table3072[[#This Row],[researchPower]]/2</f>
        <v>60</v>
      </c>
      <c r="AD575" s="142">
        <f>IF(Table3072[[#This Row],[researchPower]] &lt;100, Table3072[[#This Row],[researchPower]]*2,Table3072[[#This Row],[researchPower]])</f>
        <v>120</v>
      </c>
      <c r="AG575" s="95" t="s">
        <v>1646</v>
      </c>
      <c r="AH575" s="142">
        <f>Table3072[[#This Row],[researchPoints]]/Table3072[[#This Row],[researchPower]]</f>
        <v>20</v>
      </c>
    </row>
    <row r="576" spans="1:34" x14ac:dyDescent="0.35">
      <c r="A576" s="141">
        <v>575</v>
      </c>
      <c r="B576" s="39"/>
      <c r="C576" s="141"/>
      <c r="D576" s="141"/>
      <c r="E576" s="141"/>
      <c r="F576" s="141"/>
      <c r="G576" s="141"/>
      <c r="H576" s="141"/>
      <c r="I576" s="141"/>
      <c r="J576" s="141"/>
      <c r="K576" s="141"/>
      <c r="L576" s="141"/>
      <c r="M576" s="141"/>
      <c r="N576" s="141"/>
      <c r="O576" s="141"/>
      <c r="P576" s="141"/>
      <c r="Q576" s="141" t="s">
        <v>2879</v>
      </c>
      <c r="R576" s="141" t="s">
        <v>1363</v>
      </c>
      <c r="S576" s="141" t="s">
        <v>1364</v>
      </c>
      <c r="T576" s="141" t="s">
        <v>48</v>
      </c>
      <c r="U576" s="141" t="s">
        <v>1571</v>
      </c>
      <c r="V576" s="146">
        <v>25</v>
      </c>
      <c r="W576" s="141" t="s">
        <v>653</v>
      </c>
      <c r="X576" s="141" t="s">
        <v>1570</v>
      </c>
      <c r="Y576" s="141"/>
      <c r="AB576" s="142">
        <f>Table3072[[#This Row],[researchPower]]/2</f>
        <v>0</v>
      </c>
      <c r="AD576" s="142">
        <f>IF(Table3072[[#This Row],[researchPower]] &lt;100, Table3072[[#This Row],[researchPower]]*2,Table3072[[#This Row],[researchPower]])</f>
        <v>0</v>
      </c>
      <c r="AG576" s="95"/>
      <c r="AH576" s="142" t="e">
        <f>Table3072[[#This Row],[researchPoints]]/Table3072[[#This Row],[researchPower]]</f>
        <v>#DIV/0!</v>
      </c>
    </row>
    <row r="577" spans="1:34" x14ac:dyDescent="0.35">
      <c r="A577" s="141">
        <v>576</v>
      </c>
      <c r="B577" s="39" t="s">
        <v>1654</v>
      </c>
      <c r="C577" s="141" t="s">
        <v>1555</v>
      </c>
      <c r="D577" s="141" t="s">
        <v>1654</v>
      </c>
      <c r="E577" s="141"/>
      <c r="F577" s="141"/>
      <c r="G577" s="141" t="s">
        <v>3999</v>
      </c>
      <c r="H577" s="141" t="s">
        <v>1655</v>
      </c>
      <c r="I577" s="141"/>
      <c r="J577" s="141"/>
      <c r="K577" s="141"/>
      <c r="L577" s="141" t="s">
        <v>1646</v>
      </c>
      <c r="M577" s="141">
        <v>3600</v>
      </c>
      <c r="N577" s="141">
        <v>180</v>
      </c>
      <c r="O577" s="141"/>
      <c r="P577" s="141"/>
      <c r="Q577" s="141" t="s">
        <v>2879</v>
      </c>
      <c r="R577" s="141" t="s">
        <v>1363</v>
      </c>
      <c r="S577" s="141" t="s">
        <v>1364</v>
      </c>
      <c r="T577" s="141" t="s">
        <v>48</v>
      </c>
      <c r="U577" s="141" t="s">
        <v>1569</v>
      </c>
      <c r="V577" s="146">
        <v>25</v>
      </c>
      <c r="W577" s="141"/>
      <c r="X577" s="141"/>
      <c r="Y577" s="141"/>
      <c r="AB577" s="142">
        <f>Table3072[[#This Row],[researchPower]]/2</f>
        <v>90</v>
      </c>
      <c r="AD577" s="142">
        <f>IF(Table3072[[#This Row],[researchPower]] &lt;100, Table3072[[#This Row],[researchPower]]*2,Table3072[[#This Row],[researchPower]])</f>
        <v>180</v>
      </c>
      <c r="AG577" s="95" t="s">
        <v>1654</v>
      </c>
      <c r="AH577" s="142">
        <f>Table3072[[#This Row],[researchPoints]]/Table3072[[#This Row],[researchPower]]</f>
        <v>20</v>
      </c>
    </row>
    <row r="578" spans="1:34" x14ac:dyDescent="0.35">
      <c r="A578" s="141">
        <v>577</v>
      </c>
      <c r="B578" s="39"/>
      <c r="C578" s="141"/>
      <c r="D578" s="141"/>
      <c r="E578" s="141"/>
      <c r="F578" s="141"/>
      <c r="G578" s="141"/>
      <c r="H578" s="141"/>
      <c r="I578" s="141"/>
      <c r="J578" s="141"/>
      <c r="K578" s="141"/>
      <c r="L578" s="141"/>
      <c r="M578" s="141"/>
      <c r="N578" s="141"/>
      <c r="O578" s="141"/>
      <c r="P578" s="141"/>
      <c r="Q578" s="141" t="s">
        <v>2879</v>
      </c>
      <c r="R578" s="141" t="s">
        <v>1363</v>
      </c>
      <c r="S578" s="141" t="s">
        <v>1364</v>
      </c>
      <c r="T578" s="141" t="s">
        <v>48</v>
      </c>
      <c r="U578" s="141" t="s">
        <v>1571</v>
      </c>
      <c r="V578" s="146">
        <v>25</v>
      </c>
      <c r="W578" s="141" t="s">
        <v>653</v>
      </c>
      <c r="X578" s="141" t="s">
        <v>1570</v>
      </c>
      <c r="Y578" s="141"/>
      <c r="AB578" s="142">
        <f>Table3072[[#This Row],[researchPower]]/2</f>
        <v>0</v>
      </c>
      <c r="AD578" s="142">
        <f>IF(Table3072[[#This Row],[researchPower]] &lt;100, Table3072[[#This Row],[researchPower]]*2,Table3072[[#This Row],[researchPower]])</f>
        <v>0</v>
      </c>
      <c r="AG578" s="95"/>
      <c r="AH578" s="142" t="e">
        <f>Table3072[[#This Row],[researchPoints]]/Table3072[[#This Row],[researchPower]]</f>
        <v>#DIV/0!</v>
      </c>
    </row>
    <row r="579" spans="1:34" x14ac:dyDescent="0.35">
      <c r="A579" s="141">
        <v>578</v>
      </c>
      <c r="B579" s="39" t="s">
        <v>1656</v>
      </c>
      <c r="C579" s="385" t="s">
        <v>1555</v>
      </c>
      <c r="D579" s="141" t="s">
        <v>1656</v>
      </c>
      <c r="E579" s="141"/>
      <c r="F579" s="141"/>
      <c r="G579" s="141" t="s">
        <v>1657</v>
      </c>
      <c r="H579" s="141" t="s">
        <v>1658</v>
      </c>
      <c r="I579" s="141"/>
      <c r="J579" s="141"/>
      <c r="K579" s="141"/>
      <c r="L579" s="141" t="s">
        <v>1654</v>
      </c>
      <c r="M579" s="141">
        <v>6000</v>
      </c>
      <c r="N579" s="141">
        <v>300</v>
      </c>
      <c r="O579" s="141"/>
      <c r="P579" s="141"/>
      <c r="Q579" s="141" t="s">
        <v>2879</v>
      </c>
      <c r="R579" s="141" t="s">
        <v>1363</v>
      </c>
      <c r="S579" s="141" t="s">
        <v>1364</v>
      </c>
      <c r="T579" s="141" t="s">
        <v>48</v>
      </c>
      <c r="U579" s="141" t="s">
        <v>1569</v>
      </c>
      <c r="V579" s="146">
        <v>25</v>
      </c>
      <c r="W579" s="141"/>
      <c r="X579" s="141"/>
      <c r="Y579" s="141"/>
      <c r="AB579" s="142">
        <f>Table3072[[#This Row],[researchPower]]/2</f>
        <v>150</v>
      </c>
      <c r="AD579" s="142">
        <f>IF(Table3072[[#This Row],[researchPower]] &lt;100, Table3072[[#This Row],[researchPower]]*2,Table3072[[#This Row],[researchPower]])</f>
        <v>300</v>
      </c>
      <c r="AG579" s="95" t="s">
        <v>1656</v>
      </c>
      <c r="AH579" s="142">
        <f>Table3072[[#This Row],[researchPoints]]/Table3072[[#This Row],[researchPower]]</f>
        <v>20</v>
      </c>
    </row>
    <row r="580" spans="1:34" x14ac:dyDescent="0.35">
      <c r="A580" s="141">
        <v>579</v>
      </c>
      <c r="B580" s="39"/>
      <c r="C580" s="141"/>
      <c r="D580" s="141"/>
      <c r="E580" s="141"/>
      <c r="F580" s="141"/>
      <c r="G580" s="141"/>
      <c r="H580" s="141"/>
      <c r="I580" s="141"/>
      <c r="J580" s="141"/>
      <c r="K580" s="141"/>
      <c r="L580" s="141"/>
      <c r="M580" s="141"/>
      <c r="N580" s="141"/>
      <c r="O580" s="141"/>
      <c r="P580" s="141"/>
      <c r="Q580" s="141" t="s">
        <v>2879</v>
      </c>
      <c r="R580" s="141" t="s">
        <v>1363</v>
      </c>
      <c r="S580" s="141" t="s">
        <v>1364</v>
      </c>
      <c r="T580" s="141" t="s">
        <v>48</v>
      </c>
      <c r="U580" s="141" t="s">
        <v>1571</v>
      </c>
      <c r="V580" s="146">
        <v>25</v>
      </c>
      <c r="W580" s="141" t="s">
        <v>653</v>
      </c>
      <c r="X580" s="141" t="s">
        <v>1570</v>
      </c>
      <c r="Y580" s="141"/>
      <c r="AB580" s="142">
        <f>Table3072[[#This Row],[researchPower]]/2</f>
        <v>0</v>
      </c>
      <c r="AD580" s="142">
        <f>IF(Table3072[[#This Row],[researchPower]] &lt;100, Table3072[[#This Row],[researchPower]]*2,Table3072[[#This Row],[researchPower]])</f>
        <v>0</v>
      </c>
      <c r="AG580" s="95"/>
      <c r="AH580" s="142" t="e">
        <f>Table3072[[#This Row],[researchPoints]]/Table3072[[#This Row],[researchPower]]</f>
        <v>#DIV/0!</v>
      </c>
    </row>
    <row r="581" spans="1:34" x14ac:dyDescent="0.35">
      <c r="A581" s="141">
        <v>580</v>
      </c>
      <c r="B581" s="39" t="s">
        <v>1110</v>
      </c>
      <c r="C581" s="141" t="s">
        <v>1555</v>
      </c>
      <c r="D581" s="141" t="s">
        <v>1110</v>
      </c>
      <c r="E581" s="141"/>
      <c r="F581" s="141"/>
      <c r="G581" s="141" t="s">
        <v>4000</v>
      </c>
      <c r="H581" s="141" t="s">
        <v>1659</v>
      </c>
      <c r="I581" s="141"/>
      <c r="J581" s="141"/>
      <c r="K581" s="141"/>
      <c r="L581" s="141" t="s">
        <v>1656</v>
      </c>
      <c r="M581" s="141">
        <v>7200</v>
      </c>
      <c r="N581" s="141">
        <v>360</v>
      </c>
      <c r="O581" s="141"/>
      <c r="P581" s="141"/>
      <c r="Q581" s="141" t="s">
        <v>2879</v>
      </c>
      <c r="R581" s="141" t="s">
        <v>1363</v>
      </c>
      <c r="S581" s="141" t="s">
        <v>1364</v>
      </c>
      <c r="T581" s="141" t="s">
        <v>48</v>
      </c>
      <c r="U581" s="141" t="s">
        <v>1569</v>
      </c>
      <c r="V581" s="146">
        <v>25</v>
      </c>
      <c r="W581" s="141"/>
      <c r="X581" s="141"/>
      <c r="Y581" s="141"/>
      <c r="AB581" s="142">
        <f>Table3072[[#This Row],[researchPower]]/2</f>
        <v>180</v>
      </c>
      <c r="AD581" s="142">
        <f>IF(Table3072[[#This Row],[researchPower]] &lt;100, Table3072[[#This Row],[researchPower]]*2,Table3072[[#This Row],[researchPower]])</f>
        <v>360</v>
      </c>
      <c r="AG581" s="95" t="s">
        <v>1110</v>
      </c>
      <c r="AH581" s="142">
        <f>Table3072[[#This Row],[researchPoints]]/Table3072[[#This Row],[researchPower]]</f>
        <v>20</v>
      </c>
    </row>
    <row r="582" spans="1:34" x14ac:dyDescent="0.35">
      <c r="A582" s="141">
        <v>581</v>
      </c>
      <c r="B582" s="39"/>
      <c r="C582" s="141"/>
      <c r="D582" s="141"/>
      <c r="E582" s="141"/>
      <c r="F582" s="141"/>
      <c r="G582" s="141"/>
      <c r="H582" s="141"/>
      <c r="I582" s="141"/>
      <c r="J582" s="141"/>
      <c r="K582" s="141"/>
      <c r="L582" s="141"/>
      <c r="M582" s="141"/>
      <c r="N582" s="141"/>
      <c r="O582" s="141"/>
      <c r="P582" s="141"/>
      <c r="Q582" s="141" t="s">
        <v>2879</v>
      </c>
      <c r="R582" s="141" t="s">
        <v>1363</v>
      </c>
      <c r="S582" s="141" t="s">
        <v>1364</v>
      </c>
      <c r="T582" s="141" t="s">
        <v>48</v>
      </c>
      <c r="U582" s="141" t="s">
        <v>1571</v>
      </c>
      <c r="V582" s="146">
        <v>25</v>
      </c>
      <c r="W582" s="141" t="s">
        <v>653</v>
      </c>
      <c r="X582" s="141" t="s">
        <v>1570</v>
      </c>
      <c r="Y582" s="141"/>
      <c r="AB582" s="142">
        <f>Table3072[[#This Row],[researchPower]]/2</f>
        <v>0</v>
      </c>
      <c r="AD582" s="142">
        <f>IF(Table3072[[#This Row],[researchPower]] &lt;100, Table3072[[#This Row],[researchPower]]*2,Table3072[[#This Row],[researchPower]])</f>
        <v>0</v>
      </c>
      <c r="AG582" s="95"/>
      <c r="AH582" s="142" t="e">
        <f>Table3072[[#This Row],[researchPoints]]/Table3072[[#This Row],[researchPower]]</f>
        <v>#DIV/0!</v>
      </c>
    </row>
    <row r="583" spans="1:34" x14ac:dyDescent="0.35">
      <c r="A583" s="141">
        <v>582</v>
      </c>
      <c r="B583" s="39" t="s">
        <v>1660</v>
      </c>
      <c r="C583" s="141" t="s">
        <v>1555</v>
      </c>
      <c r="D583" s="141" t="s">
        <v>1660</v>
      </c>
      <c r="E583" s="141"/>
      <c r="F583" s="141"/>
      <c r="G583" s="141" t="s">
        <v>4001</v>
      </c>
      <c r="H583" s="141" t="s">
        <v>1661</v>
      </c>
      <c r="I583" s="141"/>
      <c r="J583" s="141"/>
      <c r="K583" s="141"/>
      <c r="L583" s="145" t="s">
        <v>1110</v>
      </c>
      <c r="M583" s="141">
        <v>8400</v>
      </c>
      <c r="N583" s="141">
        <v>420</v>
      </c>
      <c r="O583" s="141"/>
      <c r="P583" s="141"/>
      <c r="Q583" s="141" t="s">
        <v>2879</v>
      </c>
      <c r="R583" s="141" t="s">
        <v>1363</v>
      </c>
      <c r="S583" s="141" t="s">
        <v>1364</v>
      </c>
      <c r="T583" s="141" t="s">
        <v>48</v>
      </c>
      <c r="U583" s="141" t="s">
        <v>1569</v>
      </c>
      <c r="V583" s="146">
        <v>25</v>
      </c>
      <c r="W583" s="141"/>
      <c r="X583" s="141"/>
      <c r="Y583" s="141"/>
      <c r="AB583" s="142">
        <f>Table3072[[#This Row],[researchPower]]/2</f>
        <v>210</v>
      </c>
      <c r="AD583" s="142">
        <f>IF(Table3072[[#This Row],[researchPower]] &lt;100, Table3072[[#This Row],[researchPower]]*2,Table3072[[#This Row],[researchPower]])</f>
        <v>420</v>
      </c>
      <c r="AG583" s="95" t="s">
        <v>1660</v>
      </c>
      <c r="AH583" s="142">
        <f>Table3072[[#This Row],[researchPoints]]/Table3072[[#This Row],[researchPower]]</f>
        <v>20</v>
      </c>
    </row>
    <row r="584" spans="1:34" x14ac:dyDescent="0.35">
      <c r="A584" s="141">
        <v>583</v>
      </c>
      <c r="B584" s="39"/>
      <c r="C584" s="141"/>
      <c r="D584" s="141"/>
      <c r="E584" s="141"/>
      <c r="F584" s="141"/>
      <c r="G584" s="141"/>
      <c r="H584" s="141"/>
      <c r="I584" s="141"/>
      <c r="J584" s="141"/>
      <c r="K584" s="141"/>
      <c r="L584" s="141"/>
      <c r="M584" s="141"/>
      <c r="N584" s="141"/>
      <c r="O584" s="141"/>
      <c r="P584" s="141"/>
      <c r="Q584" s="141" t="s">
        <v>2879</v>
      </c>
      <c r="R584" s="141" t="s">
        <v>1363</v>
      </c>
      <c r="S584" s="141" t="s">
        <v>1364</v>
      </c>
      <c r="T584" s="141" t="s">
        <v>48</v>
      </c>
      <c r="U584" s="141" t="s">
        <v>1571</v>
      </c>
      <c r="V584" s="146">
        <v>25</v>
      </c>
      <c r="W584" s="141" t="s">
        <v>653</v>
      </c>
      <c r="X584" s="141" t="s">
        <v>1570</v>
      </c>
      <c r="Y584" s="141"/>
      <c r="AB584" s="142">
        <f>Table3072[[#This Row],[researchPower]]/2</f>
        <v>0</v>
      </c>
      <c r="AD584" s="142">
        <f>IF(Table3072[[#This Row],[researchPower]] &lt;100, Table3072[[#This Row],[researchPower]]*2,Table3072[[#This Row],[researchPower]])</f>
        <v>0</v>
      </c>
      <c r="AG584" s="95"/>
      <c r="AH584" s="142" t="e">
        <f>Table3072[[#This Row],[researchPoints]]/Table3072[[#This Row],[researchPower]]</f>
        <v>#DIV/0!</v>
      </c>
    </row>
    <row r="585" spans="1:34" x14ac:dyDescent="0.35">
      <c r="A585" s="141">
        <v>584</v>
      </c>
      <c r="B585" s="39" t="s">
        <v>1579</v>
      </c>
      <c r="C585" s="141" t="s">
        <v>1555</v>
      </c>
      <c r="D585" s="141" t="s">
        <v>1579</v>
      </c>
      <c r="E585" s="141"/>
      <c r="F585" s="141"/>
      <c r="G585" s="141" t="s">
        <v>1662</v>
      </c>
      <c r="H585" s="141" t="s">
        <v>1663</v>
      </c>
      <c r="I585" s="141"/>
      <c r="J585" s="141"/>
      <c r="K585" s="141"/>
      <c r="L585" s="141" t="s">
        <v>1660</v>
      </c>
      <c r="M585" s="141">
        <v>9600</v>
      </c>
      <c r="N585" s="141">
        <v>480</v>
      </c>
      <c r="O585" s="141"/>
      <c r="P585" s="141"/>
      <c r="Q585" s="141" t="s">
        <v>2879</v>
      </c>
      <c r="R585" s="141" t="s">
        <v>1363</v>
      </c>
      <c r="S585" s="141" t="s">
        <v>1364</v>
      </c>
      <c r="T585" s="141" t="s">
        <v>48</v>
      </c>
      <c r="U585" s="141" t="s">
        <v>1569</v>
      </c>
      <c r="V585" s="146">
        <v>25</v>
      </c>
      <c r="W585" s="141"/>
      <c r="X585" s="141"/>
      <c r="Y585" s="141"/>
      <c r="AB585" s="142">
        <f>Table3072[[#This Row],[researchPower]]/2</f>
        <v>240</v>
      </c>
      <c r="AD585" s="142">
        <f>IF(Table3072[[#This Row],[researchPower]] &lt;100, Table3072[[#This Row],[researchPower]]*2,Table3072[[#This Row],[researchPower]])</f>
        <v>480</v>
      </c>
      <c r="AG585" s="95" t="s">
        <v>1579</v>
      </c>
      <c r="AH585" s="142">
        <f>Table3072[[#This Row],[researchPoints]]/Table3072[[#This Row],[researchPower]]</f>
        <v>20</v>
      </c>
    </row>
    <row r="586" spans="1:34" x14ac:dyDescent="0.35">
      <c r="A586" s="141">
        <v>585</v>
      </c>
      <c r="B586" s="39"/>
      <c r="C586" s="141"/>
      <c r="D586" s="141"/>
      <c r="E586" s="141"/>
      <c r="F586" s="141"/>
      <c r="G586" s="141"/>
      <c r="H586" s="141"/>
      <c r="I586" s="141"/>
      <c r="J586" s="141"/>
      <c r="K586" s="141"/>
      <c r="L586" s="141"/>
      <c r="M586" s="141"/>
      <c r="N586" s="141"/>
      <c r="O586" s="141"/>
      <c r="P586" s="141"/>
      <c r="Q586" s="141" t="s">
        <v>2879</v>
      </c>
      <c r="R586" s="141" t="s">
        <v>1363</v>
      </c>
      <c r="S586" s="141" t="s">
        <v>1364</v>
      </c>
      <c r="T586" s="141" t="s">
        <v>48</v>
      </c>
      <c r="U586" s="141" t="s">
        <v>1571</v>
      </c>
      <c r="V586" s="146">
        <v>25</v>
      </c>
      <c r="W586" s="141" t="s">
        <v>653</v>
      </c>
      <c r="X586" s="141" t="s">
        <v>1570</v>
      </c>
      <c r="Y586" s="141"/>
      <c r="AB586" s="142">
        <f>Table3072[[#This Row],[researchPower]]/2</f>
        <v>0</v>
      </c>
      <c r="AD586" s="142">
        <f>IF(Table3072[[#This Row],[researchPower]] &lt;100, Table3072[[#This Row],[researchPower]]*2,Table3072[[#This Row],[researchPower]])</f>
        <v>0</v>
      </c>
      <c r="AG586" s="95"/>
      <c r="AH586" s="142" t="e">
        <f>Table3072[[#This Row],[researchPoints]]/Table3072[[#This Row],[researchPower]]</f>
        <v>#DIV/0!</v>
      </c>
    </row>
    <row r="587" spans="1:34" x14ac:dyDescent="0.35">
      <c r="A587" s="141">
        <v>586</v>
      </c>
      <c r="B587" s="39" t="s">
        <v>1664</v>
      </c>
      <c r="C587" s="141" t="s">
        <v>1555</v>
      </c>
      <c r="D587" s="141" t="s">
        <v>1664</v>
      </c>
      <c r="E587" s="141"/>
      <c r="F587" s="141"/>
      <c r="G587" s="141" t="s">
        <v>4002</v>
      </c>
      <c r="H587" s="141" t="s">
        <v>1665</v>
      </c>
      <c r="I587" s="141"/>
      <c r="J587" s="141"/>
      <c r="K587" s="141"/>
      <c r="L587" s="141" t="s">
        <v>1579</v>
      </c>
      <c r="M587" s="141">
        <v>10800</v>
      </c>
      <c r="N587" s="141">
        <v>540</v>
      </c>
      <c r="O587" s="141"/>
      <c r="P587" s="141"/>
      <c r="Q587" s="141" t="s">
        <v>2879</v>
      </c>
      <c r="R587" s="141" t="s">
        <v>1363</v>
      </c>
      <c r="S587" s="141" t="s">
        <v>1364</v>
      </c>
      <c r="T587" s="141" t="s">
        <v>48</v>
      </c>
      <c r="U587" s="141" t="s">
        <v>1569</v>
      </c>
      <c r="V587" s="146">
        <v>25</v>
      </c>
      <c r="W587" s="141"/>
      <c r="X587" s="141"/>
      <c r="Y587" s="141"/>
      <c r="AB587" s="142">
        <f>Table3072[[#This Row],[researchPower]]/2</f>
        <v>270</v>
      </c>
      <c r="AD587" s="142">
        <f>IF(Table3072[[#This Row],[researchPower]] &lt;100, Table3072[[#This Row],[researchPower]]*2,Table3072[[#This Row],[researchPower]])</f>
        <v>540</v>
      </c>
      <c r="AG587" s="95" t="s">
        <v>1664</v>
      </c>
      <c r="AH587" s="142">
        <f>Table3072[[#This Row],[researchPoints]]/Table3072[[#This Row],[researchPower]]</f>
        <v>20</v>
      </c>
    </row>
    <row r="588" spans="1:34" x14ac:dyDescent="0.35">
      <c r="A588" s="141">
        <v>587</v>
      </c>
      <c r="B588" s="39"/>
      <c r="C588" s="141"/>
      <c r="D588" s="141"/>
      <c r="E588" s="141"/>
      <c r="F588" s="141"/>
      <c r="G588" s="141"/>
      <c r="H588" s="141"/>
      <c r="I588" s="141"/>
      <c r="J588" s="141"/>
      <c r="K588" s="141"/>
      <c r="L588" s="141"/>
      <c r="M588" s="141"/>
      <c r="N588" s="141"/>
      <c r="O588" s="141"/>
      <c r="P588" s="141"/>
      <c r="Q588" s="141" t="s">
        <v>2879</v>
      </c>
      <c r="R588" s="141" t="s">
        <v>1363</v>
      </c>
      <c r="S588" s="141" t="s">
        <v>1364</v>
      </c>
      <c r="T588" s="141" t="s">
        <v>48</v>
      </c>
      <c r="U588" s="141" t="s">
        <v>1571</v>
      </c>
      <c r="V588" s="146">
        <v>25</v>
      </c>
      <c r="W588" s="141" t="s">
        <v>653</v>
      </c>
      <c r="X588" s="141" t="s">
        <v>1570</v>
      </c>
      <c r="Y588" s="141"/>
      <c r="AB588" s="142">
        <f>Table3072[[#This Row],[researchPower]]/2</f>
        <v>0</v>
      </c>
      <c r="AD588" s="142">
        <f>IF(Table3072[[#This Row],[researchPower]] &lt;100, Table3072[[#This Row],[researchPower]]*2,Table3072[[#This Row],[researchPower]])</f>
        <v>0</v>
      </c>
      <c r="AG588" s="95"/>
      <c r="AH588" s="142" t="e">
        <f>Table3072[[#This Row],[researchPoints]]/Table3072[[#This Row],[researchPower]]</f>
        <v>#DIV/0!</v>
      </c>
    </row>
    <row r="589" spans="1:34" x14ac:dyDescent="0.35">
      <c r="A589" s="141">
        <v>588</v>
      </c>
      <c r="B589" s="39" t="s">
        <v>1666</v>
      </c>
      <c r="C589" s="141" t="s">
        <v>1555</v>
      </c>
      <c r="D589" s="141" t="s">
        <v>1666</v>
      </c>
      <c r="E589" s="141"/>
      <c r="F589" s="141"/>
      <c r="G589" s="141" t="s">
        <v>4003</v>
      </c>
      <c r="H589" s="141" t="s">
        <v>1667</v>
      </c>
      <c r="I589" s="141"/>
      <c r="J589" s="141"/>
      <c r="K589" s="141"/>
      <c r="L589" s="141" t="s">
        <v>1664</v>
      </c>
      <c r="M589" s="141">
        <v>12000</v>
      </c>
      <c r="N589" s="141">
        <v>600</v>
      </c>
      <c r="O589" s="141"/>
      <c r="P589" s="141"/>
      <c r="Q589" s="141" t="s">
        <v>2879</v>
      </c>
      <c r="R589" s="141" t="s">
        <v>1363</v>
      </c>
      <c r="S589" s="141" t="s">
        <v>1364</v>
      </c>
      <c r="T589" s="141" t="s">
        <v>48</v>
      </c>
      <c r="U589" s="141" t="s">
        <v>1569</v>
      </c>
      <c r="V589" s="146">
        <v>45</v>
      </c>
      <c r="W589" s="141"/>
      <c r="X589" s="141"/>
      <c r="Y589" s="141"/>
      <c r="AB589" s="142">
        <f>Table3072[[#This Row],[researchPower]]/2</f>
        <v>300</v>
      </c>
      <c r="AD589" s="142">
        <f>IF(Table3072[[#This Row],[researchPower]] &lt;100, Table3072[[#This Row],[researchPower]]*2,Table3072[[#This Row],[researchPower]])</f>
        <v>600</v>
      </c>
      <c r="AG589" s="95" t="s">
        <v>1666</v>
      </c>
      <c r="AH589" s="142">
        <f>Table3072[[#This Row],[researchPoints]]/Table3072[[#This Row],[researchPower]]</f>
        <v>20</v>
      </c>
    </row>
    <row r="590" spans="1:34" x14ac:dyDescent="0.35">
      <c r="A590" s="141">
        <v>589</v>
      </c>
      <c r="B590" s="39"/>
      <c r="C590" s="141"/>
      <c r="D590" s="141"/>
      <c r="E590" s="141"/>
      <c r="F590" s="141"/>
      <c r="G590" s="141"/>
      <c r="H590" s="141"/>
      <c r="I590" s="141"/>
      <c r="J590" s="141"/>
      <c r="K590" s="141"/>
      <c r="L590" s="141"/>
      <c r="M590" s="141"/>
      <c r="N590" s="141"/>
      <c r="O590" s="141"/>
      <c r="P590" s="141"/>
      <c r="Q590" s="141" t="s">
        <v>2879</v>
      </c>
      <c r="R590" s="141" t="s">
        <v>1363</v>
      </c>
      <c r="S590" s="141" t="s">
        <v>1364</v>
      </c>
      <c r="T590" s="141" t="s">
        <v>48</v>
      </c>
      <c r="U590" s="141" t="s">
        <v>1571</v>
      </c>
      <c r="V590" s="146">
        <v>45</v>
      </c>
      <c r="W590" s="141" t="s">
        <v>653</v>
      </c>
      <c r="X590" s="141" t="s">
        <v>1570</v>
      </c>
      <c r="Y590" s="141"/>
      <c r="AB590" s="142">
        <f>Table3072[[#This Row],[researchPower]]/2</f>
        <v>0</v>
      </c>
      <c r="AD590" s="142">
        <f>IF(Table3072[[#This Row],[researchPower]] &lt;100, Table3072[[#This Row],[researchPower]]*2,Table3072[[#This Row],[researchPower]])</f>
        <v>0</v>
      </c>
      <c r="AG590" s="95"/>
      <c r="AH590" s="142" t="e">
        <f>Table3072[[#This Row],[researchPoints]]/Table3072[[#This Row],[researchPower]]</f>
        <v>#DIV/0!</v>
      </c>
    </row>
    <row r="591" spans="1:34" x14ac:dyDescent="0.35">
      <c r="A591" s="141">
        <v>590</v>
      </c>
      <c r="B591" s="39" t="s">
        <v>5131</v>
      </c>
      <c r="C591" s="141" t="s">
        <v>1555</v>
      </c>
      <c r="D591" s="141" t="s">
        <v>5131</v>
      </c>
      <c r="E591" s="141"/>
      <c r="F591" s="141"/>
      <c r="G591" s="141" t="s">
        <v>5135</v>
      </c>
      <c r="H591" s="252" t="s">
        <v>6361</v>
      </c>
      <c r="I591" s="141"/>
      <c r="J591" s="141"/>
      <c r="K591" s="141"/>
      <c r="L591" s="252" t="s">
        <v>6576</v>
      </c>
      <c r="M591" s="141">
        <v>5000</v>
      </c>
      <c r="N591" s="141">
        <v>250</v>
      </c>
      <c r="O591" s="141"/>
      <c r="P591" s="141" t="s">
        <v>6059</v>
      </c>
      <c r="Q591" s="141" t="s">
        <v>2879</v>
      </c>
      <c r="R591" s="141" t="s">
        <v>1363</v>
      </c>
      <c r="S591" s="141" t="s">
        <v>1364</v>
      </c>
      <c r="T591" s="141" t="s">
        <v>48</v>
      </c>
      <c r="U591" s="141" t="s">
        <v>3452</v>
      </c>
      <c r="V591" s="146">
        <v>6</v>
      </c>
      <c r="W591" s="252" t="s">
        <v>649</v>
      </c>
      <c r="X591" s="141" t="s">
        <v>869</v>
      </c>
      <c r="Y591" s="141"/>
      <c r="AB591" s="142">
        <f>Table3072[[#This Row],[researchPower]]/2</f>
        <v>125</v>
      </c>
      <c r="AD591" s="142">
        <f>IF(Table3072[[#This Row],[researchPower]] &lt;100, Table3072[[#This Row],[researchPower]]*2,Table3072[[#This Row],[researchPower]])</f>
        <v>250</v>
      </c>
      <c r="AG591" s="95" t="s">
        <v>5131</v>
      </c>
      <c r="AH591" s="142">
        <f>Table3072[[#This Row],[researchPoints]]/Table3072[[#This Row],[researchPower]]</f>
        <v>20</v>
      </c>
    </row>
    <row r="592" spans="1:34" x14ac:dyDescent="0.35">
      <c r="A592" s="141">
        <v>591</v>
      </c>
      <c r="B592" s="39" t="s">
        <v>5132</v>
      </c>
      <c r="C592" s="141" t="s">
        <v>1555</v>
      </c>
      <c r="D592" s="141" t="s">
        <v>5132</v>
      </c>
      <c r="E592" s="141"/>
      <c r="F592" s="141"/>
      <c r="G592" s="141" t="s">
        <v>5136</v>
      </c>
      <c r="H592" s="252" t="s">
        <v>6362</v>
      </c>
      <c r="I592" s="141"/>
      <c r="J592" s="141"/>
      <c r="K592" s="141"/>
      <c r="L592" s="252" t="s">
        <v>6483</v>
      </c>
      <c r="M592" s="141">
        <v>7000</v>
      </c>
      <c r="N592" s="141">
        <v>350</v>
      </c>
      <c r="O592" s="141"/>
      <c r="P592" s="141" t="s">
        <v>5391</v>
      </c>
      <c r="Q592" s="141" t="s">
        <v>2879</v>
      </c>
      <c r="R592" s="141" t="s">
        <v>1363</v>
      </c>
      <c r="S592" s="141" t="s">
        <v>1364</v>
      </c>
      <c r="T592" s="141" t="s">
        <v>48</v>
      </c>
      <c r="U592" s="141" t="s">
        <v>3452</v>
      </c>
      <c r="V592" s="146">
        <v>7</v>
      </c>
      <c r="W592" s="252" t="s">
        <v>5150</v>
      </c>
      <c r="X592" s="141" t="s">
        <v>869</v>
      </c>
      <c r="Y592" s="141"/>
      <c r="AB592" s="142">
        <f>Table3072[[#This Row],[researchPower]]/2</f>
        <v>175</v>
      </c>
      <c r="AD592" s="142">
        <f>IF(Table3072[[#This Row],[researchPower]] &lt;100, Table3072[[#This Row],[researchPower]]*2,Table3072[[#This Row],[researchPower]])</f>
        <v>350</v>
      </c>
      <c r="AG592" s="95" t="s">
        <v>5132</v>
      </c>
      <c r="AH592" s="142">
        <f>Table3072[[#This Row],[researchPoints]]/Table3072[[#This Row],[researchPower]]</f>
        <v>20</v>
      </c>
    </row>
    <row r="593" spans="1:34" x14ac:dyDescent="0.35">
      <c r="A593" s="141">
        <v>592</v>
      </c>
      <c r="B593" s="39" t="s">
        <v>5133</v>
      </c>
      <c r="C593" s="141" t="s">
        <v>1555</v>
      </c>
      <c r="D593" s="141" t="s">
        <v>5133</v>
      </c>
      <c r="E593" s="141"/>
      <c r="F593" s="141"/>
      <c r="G593" s="141" t="s">
        <v>5134</v>
      </c>
      <c r="H593" s="252" t="s">
        <v>6363</v>
      </c>
      <c r="I593" s="141"/>
      <c r="J593" s="141"/>
      <c r="K593" s="141"/>
      <c r="L593" s="252" t="s">
        <v>6531</v>
      </c>
      <c r="M593" s="141">
        <v>15000</v>
      </c>
      <c r="N593" s="141">
        <v>750</v>
      </c>
      <c r="O593" s="141"/>
      <c r="P593" s="141" t="s">
        <v>6052</v>
      </c>
      <c r="Q593" s="141" t="s">
        <v>2879</v>
      </c>
      <c r="R593" s="141" t="s">
        <v>1363</v>
      </c>
      <c r="S593" s="141" t="s">
        <v>1364</v>
      </c>
      <c r="T593" s="141" t="s">
        <v>48</v>
      </c>
      <c r="U593" s="141" t="s">
        <v>3452</v>
      </c>
      <c r="V593" s="146">
        <v>8</v>
      </c>
      <c r="W593" s="252" t="s">
        <v>5149</v>
      </c>
      <c r="X593" s="141" t="s">
        <v>869</v>
      </c>
      <c r="Y593" s="141"/>
      <c r="AB593" s="142">
        <f>Table3072[[#This Row],[researchPower]]/2</f>
        <v>375</v>
      </c>
      <c r="AD593" s="142">
        <f>IF(Table3072[[#This Row],[researchPower]] &lt;100, Table3072[[#This Row],[researchPower]]*2,Table3072[[#This Row],[researchPower]])</f>
        <v>750</v>
      </c>
      <c r="AG593" s="95" t="s">
        <v>5133</v>
      </c>
      <c r="AH593" s="142">
        <f>Table3072[[#This Row],[researchPoints]]/Table3072[[#This Row],[researchPower]]</f>
        <v>20</v>
      </c>
    </row>
    <row r="594" spans="1:34" x14ac:dyDescent="0.35">
      <c r="A594" s="141">
        <v>593</v>
      </c>
      <c r="B594" s="39" t="s">
        <v>1668</v>
      </c>
      <c r="C594" s="141" t="s">
        <v>1555</v>
      </c>
      <c r="D594" s="141" t="s">
        <v>1668</v>
      </c>
      <c r="E594" s="141"/>
      <c r="F594" s="141"/>
      <c r="G594" s="141" t="s">
        <v>1669</v>
      </c>
      <c r="H594" s="141" t="s">
        <v>1670</v>
      </c>
      <c r="I594" s="141"/>
      <c r="J594" s="141"/>
      <c r="K594" s="141"/>
      <c r="L594" s="141" t="s">
        <v>1656</v>
      </c>
      <c r="M594" s="141">
        <v>4000</v>
      </c>
      <c r="N594" s="141">
        <v>200</v>
      </c>
      <c r="O594" s="141"/>
      <c r="P594" s="141"/>
      <c r="Q594" s="141" t="s">
        <v>2879</v>
      </c>
      <c r="R594" s="141" t="s">
        <v>1363</v>
      </c>
      <c r="S594" s="141" t="s">
        <v>1364</v>
      </c>
      <c r="T594" s="141" t="s">
        <v>48</v>
      </c>
      <c r="U594" s="141" t="s">
        <v>1587</v>
      </c>
      <c r="V594" s="146">
        <v>-10</v>
      </c>
      <c r="W594" s="141" t="s">
        <v>653</v>
      </c>
      <c r="X594" s="141" t="s">
        <v>1588</v>
      </c>
      <c r="Y594" s="141"/>
      <c r="AB594" s="142">
        <f>Table3072[[#This Row],[researchPower]]/2</f>
        <v>100</v>
      </c>
      <c r="AD594" s="142">
        <f>IF(Table3072[[#This Row],[researchPower]] &lt;100, Table3072[[#This Row],[researchPower]]*2,Table3072[[#This Row],[researchPower]])</f>
        <v>200</v>
      </c>
      <c r="AG594" s="95" t="s">
        <v>1668</v>
      </c>
      <c r="AH594" s="142">
        <f>Table3072[[#This Row],[researchPoints]]/Table3072[[#This Row],[researchPower]]</f>
        <v>20</v>
      </c>
    </row>
    <row r="595" spans="1:34" x14ac:dyDescent="0.35">
      <c r="A595" s="141">
        <v>594</v>
      </c>
      <c r="B595" s="39" t="s">
        <v>1671</v>
      </c>
      <c r="C595" s="141" t="s">
        <v>1555</v>
      </c>
      <c r="D595" s="141" t="s">
        <v>1671</v>
      </c>
      <c r="E595" s="141"/>
      <c r="F595" s="141"/>
      <c r="G595" s="141" t="s">
        <v>4004</v>
      </c>
      <c r="H595" s="141" t="s">
        <v>1672</v>
      </c>
      <c r="I595" s="141"/>
      <c r="J595" s="141"/>
      <c r="K595" s="141"/>
      <c r="L595" s="141" t="s">
        <v>2842</v>
      </c>
      <c r="M595" s="141">
        <v>6000</v>
      </c>
      <c r="N595" s="141">
        <v>300</v>
      </c>
      <c r="O595" s="141"/>
      <c r="P595" s="141"/>
      <c r="Q595" s="141" t="s">
        <v>2879</v>
      </c>
      <c r="R595" s="141" t="s">
        <v>1363</v>
      </c>
      <c r="S595" s="141" t="s">
        <v>1364</v>
      </c>
      <c r="T595" s="141" t="s">
        <v>48</v>
      </c>
      <c r="U595" s="141" t="s">
        <v>1587</v>
      </c>
      <c r="V595" s="146">
        <v>-10</v>
      </c>
      <c r="W595" s="141" t="s">
        <v>653</v>
      </c>
      <c r="X595" s="141" t="s">
        <v>1588</v>
      </c>
      <c r="Y595" s="141"/>
      <c r="AB595" s="142">
        <f>Table3072[[#This Row],[researchPower]]/2</f>
        <v>150</v>
      </c>
      <c r="AD595" s="142">
        <f>IF(Table3072[[#This Row],[researchPower]] &lt;100, Table3072[[#This Row],[researchPower]]*2,Table3072[[#This Row],[researchPower]])</f>
        <v>300</v>
      </c>
      <c r="AG595" s="95" t="s">
        <v>1671</v>
      </c>
      <c r="AH595" s="142">
        <f>Table3072[[#This Row],[researchPoints]]/Table3072[[#This Row],[researchPower]]</f>
        <v>20</v>
      </c>
    </row>
    <row r="596" spans="1:34" x14ac:dyDescent="0.35">
      <c r="A596" s="141">
        <v>595</v>
      </c>
      <c r="B596" s="39" t="s">
        <v>1673</v>
      </c>
      <c r="C596" s="145" t="s">
        <v>1555</v>
      </c>
      <c r="D596" s="145" t="s">
        <v>1673</v>
      </c>
      <c r="E596" s="145"/>
      <c r="F596" s="145"/>
      <c r="G596" s="145" t="s">
        <v>4005</v>
      </c>
      <c r="H596" s="145" t="s">
        <v>1674</v>
      </c>
      <c r="I596" s="145"/>
      <c r="J596" s="145"/>
      <c r="K596" s="145"/>
      <c r="L596" s="145" t="s">
        <v>1671</v>
      </c>
      <c r="M596" s="145">
        <v>8000</v>
      </c>
      <c r="N596" s="141">
        <v>400</v>
      </c>
      <c r="O596" s="145"/>
      <c r="P596" s="145"/>
      <c r="Q596" s="145" t="s">
        <v>2879</v>
      </c>
      <c r="R596" s="145" t="s">
        <v>1363</v>
      </c>
      <c r="S596" s="145" t="s">
        <v>1364</v>
      </c>
      <c r="T596" s="145" t="s">
        <v>48</v>
      </c>
      <c r="U596" s="145" t="s">
        <v>1587</v>
      </c>
      <c r="V596" s="461">
        <v>-10</v>
      </c>
      <c r="W596" s="145" t="s">
        <v>653</v>
      </c>
      <c r="X596" s="145" t="s">
        <v>1588</v>
      </c>
      <c r="Y596" s="145"/>
      <c r="AB596" s="142">
        <f>Table3072[[#This Row],[researchPower]]/2</f>
        <v>200</v>
      </c>
      <c r="AD596" s="142">
        <f>IF(Table3072[[#This Row],[researchPower]] &lt;100, Table3072[[#This Row],[researchPower]]*2,Table3072[[#This Row],[researchPower]])</f>
        <v>400</v>
      </c>
      <c r="AG596" s="95" t="s">
        <v>1673</v>
      </c>
      <c r="AH596" s="142">
        <f>Table3072[[#This Row],[researchPoints]]/Table3072[[#This Row],[researchPower]]</f>
        <v>20</v>
      </c>
    </row>
    <row r="597" spans="1:34" x14ac:dyDescent="0.35">
      <c r="A597" s="141">
        <v>596</v>
      </c>
      <c r="B597" s="39" t="s">
        <v>1597</v>
      </c>
      <c r="C597" s="141" t="s">
        <v>1555</v>
      </c>
      <c r="D597" s="141" t="s">
        <v>1597</v>
      </c>
      <c r="E597" s="141"/>
      <c r="F597" s="141"/>
      <c r="G597" s="141" t="s">
        <v>1675</v>
      </c>
      <c r="H597" s="141" t="s">
        <v>1676</v>
      </c>
      <c r="I597" s="141"/>
      <c r="J597" s="141"/>
      <c r="K597" s="141"/>
      <c r="L597" s="141" t="s">
        <v>2843</v>
      </c>
      <c r="M597" s="141">
        <v>10000</v>
      </c>
      <c r="N597" s="141">
        <v>500</v>
      </c>
      <c r="O597" s="141"/>
      <c r="P597" s="141"/>
      <c r="Q597" s="141" t="s">
        <v>2879</v>
      </c>
      <c r="R597" s="141" t="s">
        <v>1363</v>
      </c>
      <c r="S597" s="141" t="s">
        <v>1364</v>
      </c>
      <c r="T597" s="141" t="s">
        <v>48</v>
      </c>
      <c r="U597" s="141" t="s">
        <v>1587</v>
      </c>
      <c r="V597" s="146">
        <v>-10</v>
      </c>
      <c r="W597" s="141" t="s">
        <v>653</v>
      </c>
      <c r="X597" s="141" t="s">
        <v>1588</v>
      </c>
      <c r="Y597" s="141"/>
      <c r="AB597" s="142">
        <f>Table3072[[#This Row],[researchPower]]/2</f>
        <v>250</v>
      </c>
      <c r="AD597" s="142">
        <f>IF(Table3072[[#This Row],[researchPower]] &lt;100, Table3072[[#This Row],[researchPower]]*2,Table3072[[#This Row],[researchPower]])</f>
        <v>500</v>
      </c>
      <c r="AG597" s="95" t="s">
        <v>1597</v>
      </c>
      <c r="AH597" s="142">
        <f>Table3072[[#This Row],[researchPoints]]/Table3072[[#This Row],[researchPower]]</f>
        <v>20</v>
      </c>
    </row>
    <row r="598" spans="1:34" x14ac:dyDescent="0.35">
      <c r="A598" s="141">
        <v>597</v>
      </c>
      <c r="B598" s="39" t="s">
        <v>1677</v>
      </c>
      <c r="C598" s="141" t="s">
        <v>1555</v>
      </c>
      <c r="D598" s="141" t="s">
        <v>1677</v>
      </c>
      <c r="E598" s="141"/>
      <c r="F598" s="141"/>
      <c r="G598" s="141" t="s">
        <v>4006</v>
      </c>
      <c r="H598" s="141" t="s">
        <v>1678</v>
      </c>
      <c r="I598" s="141"/>
      <c r="J598" s="141"/>
      <c r="K598" s="141"/>
      <c r="L598" s="141" t="s">
        <v>1597</v>
      </c>
      <c r="M598" s="141">
        <v>12000</v>
      </c>
      <c r="N598" s="141">
        <v>600</v>
      </c>
      <c r="O598" s="141"/>
      <c r="P598" s="141"/>
      <c r="Q598" s="141" t="s">
        <v>2879</v>
      </c>
      <c r="R598" s="141" t="s">
        <v>1363</v>
      </c>
      <c r="S598" s="141" t="s">
        <v>1364</v>
      </c>
      <c r="T598" s="141" t="s">
        <v>48</v>
      </c>
      <c r="U598" s="141" t="s">
        <v>1587</v>
      </c>
      <c r="V598" s="146">
        <v>-10</v>
      </c>
      <c r="W598" s="141" t="s">
        <v>653</v>
      </c>
      <c r="X598" s="141" t="s">
        <v>1588</v>
      </c>
      <c r="Y598" s="141"/>
      <c r="AB598" s="142">
        <f>Table3072[[#This Row],[researchPower]]/2</f>
        <v>300</v>
      </c>
      <c r="AD598" s="142">
        <f>IF(Table3072[[#This Row],[researchPower]] &lt;100, Table3072[[#This Row],[researchPower]]*2,Table3072[[#This Row],[researchPower]])</f>
        <v>600</v>
      </c>
      <c r="AG598" s="95" t="s">
        <v>1677</v>
      </c>
      <c r="AH598" s="142">
        <f>Table3072[[#This Row],[researchPoints]]/Table3072[[#This Row],[researchPower]]</f>
        <v>20</v>
      </c>
    </row>
    <row r="599" spans="1:34" x14ac:dyDescent="0.35">
      <c r="A599" s="141">
        <v>598</v>
      </c>
      <c r="B599" s="39" t="s">
        <v>1679</v>
      </c>
      <c r="C599" s="141" t="s">
        <v>1555</v>
      </c>
      <c r="D599" s="141" t="s">
        <v>1679</v>
      </c>
      <c r="E599" s="141"/>
      <c r="F599" s="141"/>
      <c r="G599" s="141" t="s">
        <v>4007</v>
      </c>
      <c r="H599" s="141" t="s">
        <v>1680</v>
      </c>
      <c r="I599" s="141"/>
      <c r="J599" s="141"/>
      <c r="K599" s="141"/>
      <c r="L599" s="141" t="s">
        <v>1677</v>
      </c>
      <c r="M599" s="141">
        <v>14000</v>
      </c>
      <c r="N599" s="141">
        <v>700</v>
      </c>
      <c r="O599" s="141"/>
      <c r="P599" s="141"/>
      <c r="Q599" s="141" t="s">
        <v>2879</v>
      </c>
      <c r="R599" s="141" t="s">
        <v>1363</v>
      </c>
      <c r="S599" s="141" t="s">
        <v>1364</v>
      </c>
      <c r="T599" s="141" t="s">
        <v>48</v>
      </c>
      <c r="U599" s="141" t="s">
        <v>1587</v>
      </c>
      <c r="V599" s="146">
        <v>-10</v>
      </c>
      <c r="W599" s="141" t="s">
        <v>653</v>
      </c>
      <c r="X599" s="141" t="s">
        <v>1588</v>
      </c>
      <c r="Y599" s="141"/>
      <c r="AB599" s="142">
        <f>Table3072[[#This Row],[researchPower]]/2</f>
        <v>350</v>
      </c>
      <c r="AD599" s="142">
        <f>IF(Table3072[[#This Row],[researchPower]] &lt;100, Table3072[[#This Row],[researchPower]]*2,Table3072[[#This Row],[researchPower]])</f>
        <v>700</v>
      </c>
      <c r="AG599" s="95" t="s">
        <v>1679</v>
      </c>
      <c r="AH599" s="142">
        <f>Table3072[[#This Row],[researchPoints]]/Table3072[[#This Row],[researchPower]]</f>
        <v>20</v>
      </c>
    </row>
    <row r="600" spans="1:34" x14ac:dyDescent="0.35">
      <c r="A600" s="141">
        <v>599</v>
      </c>
      <c r="B600" s="39" t="s">
        <v>971</v>
      </c>
      <c r="C600" s="141" t="s">
        <v>1555</v>
      </c>
      <c r="D600" s="141" t="s">
        <v>971</v>
      </c>
      <c r="E600" s="141"/>
      <c r="F600" s="141"/>
      <c r="G600" s="141" t="s">
        <v>1693</v>
      </c>
      <c r="H600" s="141" t="s">
        <v>1694</v>
      </c>
      <c r="I600" s="141"/>
      <c r="J600" s="141"/>
      <c r="K600" s="141"/>
      <c r="L600" s="252" t="s">
        <v>11369</v>
      </c>
      <c r="M600" s="141">
        <v>14400</v>
      </c>
      <c r="N600" s="141">
        <v>720</v>
      </c>
      <c r="O600" s="141"/>
      <c r="P600" s="141" t="s">
        <v>585</v>
      </c>
      <c r="Q600" s="141"/>
      <c r="R600" s="141"/>
      <c r="S600" s="141"/>
      <c r="T600" s="141"/>
      <c r="U600" s="141"/>
      <c r="V600" s="146"/>
      <c r="W600" s="141" t="s">
        <v>585</v>
      </c>
      <c r="X600" s="141" t="s">
        <v>869</v>
      </c>
      <c r="Y600" s="141"/>
      <c r="AB600" s="142">
        <f>Table3072[[#This Row],[researchPower]]/2</f>
        <v>360</v>
      </c>
      <c r="AD600" s="142">
        <f>IF(Table3072[[#This Row],[researchPower]] &lt;100, Table3072[[#This Row],[researchPower]]*2,Table3072[[#This Row],[researchPower]])</f>
        <v>720</v>
      </c>
      <c r="AG600" s="95" t="s">
        <v>971</v>
      </c>
      <c r="AH600" s="142">
        <f>Table3072[[#This Row],[researchPoints]]/Table3072[[#This Row],[researchPower]]</f>
        <v>20</v>
      </c>
    </row>
    <row r="601" spans="1:34" x14ac:dyDescent="0.35">
      <c r="A601" s="141">
        <v>600</v>
      </c>
      <c r="B601" s="39" t="s">
        <v>3519</v>
      </c>
      <c r="C601" s="141" t="s">
        <v>1555</v>
      </c>
      <c r="D601" s="141" t="s">
        <v>3519</v>
      </c>
      <c r="E601" s="141"/>
      <c r="F601" s="141"/>
      <c r="G601" s="141" t="s">
        <v>4097</v>
      </c>
      <c r="H601" s="141" t="s">
        <v>3522</v>
      </c>
      <c r="I601" s="141"/>
      <c r="J601" s="141"/>
      <c r="K601" s="141"/>
      <c r="L601" s="252" t="s">
        <v>971</v>
      </c>
      <c r="M601" s="141">
        <v>12400</v>
      </c>
      <c r="N601" s="141">
        <v>620</v>
      </c>
      <c r="O601" s="141"/>
      <c r="P601" s="141"/>
      <c r="Q601" s="141" t="s">
        <v>2879</v>
      </c>
      <c r="R601" s="141" t="s">
        <v>1363</v>
      </c>
      <c r="S601" s="141" t="s">
        <v>1364</v>
      </c>
      <c r="T601" s="141" t="s">
        <v>487</v>
      </c>
      <c r="U601" s="141" t="s">
        <v>3546</v>
      </c>
      <c r="V601" s="146">
        <v>100</v>
      </c>
      <c r="W601" s="141"/>
      <c r="X601" s="141"/>
      <c r="Y601" s="141"/>
      <c r="AB601" s="142">
        <f>Table3072[[#This Row],[researchPower]]/2</f>
        <v>310</v>
      </c>
      <c r="AD601" s="142">
        <f>IF(Table3072[[#This Row],[researchPower]] &lt;100, Table3072[[#This Row],[researchPower]]*2,Table3072[[#This Row],[researchPower]])</f>
        <v>620</v>
      </c>
      <c r="AG601" s="95" t="s">
        <v>3519</v>
      </c>
      <c r="AH601" s="142">
        <f>Table3072[[#This Row],[researchPoints]]/Table3072[[#This Row],[researchPower]]</f>
        <v>20</v>
      </c>
    </row>
    <row r="602" spans="1:34" x14ac:dyDescent="0.35">
      <c r="A602" s="141">
        <v>601</v>
      </c>
      <c r="B602" s="39"/>
      <c r="C602" s="141"/>
      <c r="D602" s="141"/>
      <c r="E602" s="141"/>
      <c r="F602" s="141"/>
      <c r="G602" s="141"/>
      <c r="H602" s="141"/>
      <c r="I602" s="141"/>
      <c r="J602" s="141"/>
      <c r="K602" s="141"/>
      <c r="L602" s="141"/>
      <c r="M602" s="141"/>
      <c r="N602" s="141"/>
      <c r="O602" s="141"/>
      <c r="P602" s="141"/>
      <c r="Q602" s="141" t="s">
        <v>2879</v>
      </c>
      <c r="R602" s="141" t="s">
        <v>1363</v>
      </c>
      <c r="S602" s="141" t="s">
        <v>1364</v>
      </c>
      <c r="T602" s="141" t="s">
        <v>487</v>
      </c>
      <c r="U602" s="141" t="s">
        <v>3452</v>
      </c>
      <c r="V602" s="146">
        <v>7</v>
      </c>
      <c r="W602" s="141" t="s">
        <v>585</v>
      </c>
      <c r="X602" s="141" t="s">
        <v>1570</v>
      </c>
      <c r="Y602" s="141"/>
      <c r="AB602" s="142">
        <f>Table3072[[#This Row],[researchPower]]/2</f>
        <v>0</v>
      </c>
      <c r="AD602" s="142">
        <f>IF(Table3072[[#This Row],[researchPower]] &lt;100, Table3072[[#This Row],[researchPower]]*2,Table3072[[#This Row],[researchPower]])</f>
        <v>0</v>
      </c>
      <c r="AG602" s="95"/>
      <c r="AH602" s="142" t="e">
        <f>Table3072[[#This Row],[researchPoints]]/Table3072[[#This Row],[researchPower]]</f>
        <v>#DIV/0!</v>
      </c>
    </row>
    <row r="603" spans="1:34" x14ac:dyDescent="0.35">
      <c r="A603" s="141">
        <v>602</v>
      </c>
      <c r="B603" s="39" t="s">
        <v>3520</v>
      </c>
      <c r="C603" s="141" t="s">
        <v>1555</v>
      </c>
      <c r="D603" s="141" t="s">
        <v>3520</v>
      </c>
      <c r="E603" s="141"/>
      <c r="F603" s="141"/>
      <c r="G603" s="141" t="s">
        <v>4098</v>
      </c>
      <c r="H603" s="141" t="s">
        <v>3523</v>
      </c>
      <c r="I603" s="141"/>
      <c r="J603" s="141"/>
      <c r="K603" s="141"/>
      <c r="L603" s="141" t="s">
        <v>3519</v>
      </c>
      <c r="M603" s="141">
        <v>14400</v>
      </c>
      <c r="N603" s="141">
        <v>720</v>
      </c>
      <c r="O603" s="141"/>
      <c r="P603" s="141"/>
      <c r="Q603" s="141" t="s">
        <v>2879</v>
      </c>
      <c r="R603" s="141" t="s">
        <v>1363</v>
      </c>
      <c r="S603" s="141" t="s">
        <v>1364</v>
      </c>
      <c r="T603" s="141" t="s">
        <v>487</v>
      </c>
      <c r="U603" s="141" t="s">
        <v>3546</v>
      </c>
      <c r="V603" s="146">
        <v>200</v>
      </c>
      <c r="W603" s="141"/>
      <c r="X603" s="141"/>
      <c r="Y603" s="141"/>
      <c r="AB603" s="142">
        <f>Table3072[[#This Row],[researchPower]]/2</f>
        <v>360</v>
      </c>
      <c r="AD603" s="142">
        <f>IF(Table3072[[#This Row],[researchPower]] &lt;100, Table3072[[#This Row],[researchPower]]*2,Table3072[[#This Row],[researchPower]])</f>
        <v>720</v>
      </c>
      <c r="AG603" s="95" t="s">
        <v>3520</v>
      </c>
      <c r="AH603" s="142">
        <f>Table3072[[#This Row],[researchPoints]]/Table3072[[#This Row],[researchPower]]</f>
        <v>20</v>
      </c>
    </row>
    <row r="604" spans="1:34" x14ac:dyDescent="0.35">
      <c r="A604" s="141">
        <v>603</v>
      </c>
      <c r="B604" s="39"/>
      <c r="C604" s="141"/>
      <c r="D604" s="141"/>
      <c r="E604" s="141"/>
      <c r="F604" s="141"/>
      <c r="G604" s="141"/>
      <c r="H604" s="141"/>
      <c r="I604" s="141"/>
      <c r="J604" s="141"/>
      <c r="K604" s="141"/>
      <c r="L604" s="141"/>
      <c r="M604" s="141"/>
      <c r="N604" s="141"/>
      <c r="O604" s="141"/>
      <c r="P604" s="141"/>
      <c r="Q604" s="141" t="s">
        <v>2879</v>
      </c>
      <c r="R604" s="141" t="s">
        <v>1363</v>
      </c>
      <c r="S604" s="141" t="s">
        <v>1364</v>
      </c>
      <c r="T604" s="141" t="s">
        <v>487</v>
      </c>
      <c r="U604" s="141" t="s">
        <v>3452</v>
      </c>
      <c r="V604" s="146">
        <v>8</v>
      </c>
      <c r="W604" s="141" t="s">
        <v>585</v>
      </c>
      <c r="X604" s="141" t="s">
        <v>1570</v>
      </c>
      <c r="Y604" s="141"/>
      <c r="AB604" s="142">
        <f>Table3072[[#This Row],[researchPower]]/2</f>
        <v>0</v>
      </c>
      <c r="AD604" s="142">
        <f>IF(Table3072[[#This Row],[researchPower]] &lt;100, Table3072[[#This Row],[researchPower]]*2,Table3072[[#This Row],[researchPower]])</f>
        <v>0</v>
      </c>
      <c r="AG604" s="95"/>
      <c r="AH604" s="142" t="e">
        <f>Table3072[[#This Row],[researchPoints]]/Table3072[[#This Row],[researchPower]]</f>
        <v>#DIV/0!</v>
      </c>
    </row>
    <row r="605" spans="1:34" x14ac:dyDescent="0.35">
      <c r="A605" s="141">
        <v>604</v>
      </c>
      <c r="B605" s="39" t="s">
        <v>3521</v>
      </c>
      <c r="C605" s="141" t="s">
        <v>1555</v>
      </c>
      <c r="D605" s="141" t="s">
        <v>3521</v>
      </c>
      <c r="E605" s="141"/>
      <c r="F605" s="141"/>
      <c r="G605" s="141" t="s">
        <v>4099</v>
      </c>
      <c r="H605" s="141" t="s">
        <v>3524</v>
      </c>
      <c r="I605" s="141"/>
      <c r="J605" s="141"/>
      <c r="K605" s="141"/>
      <c r="L605" s="141" t="s">
        <v>3520</v>
      </c>
      <c r="M605" s="141">
        <v>16400</v>
      </c>
      <c r="N605" s="141">
        <v>820</v>
      </c>
      <c r="O605" s="141"/>
      <c r="P605" s="141"/>
      <c r="Q605" s="141" t="s">
        <v>2879</v>
      </c>
      <c r="R605" s="141" t="s">
        <v>1363</v>
      </c>
      <c r="S605" s="141" t="s">
        <v>1364</v>
      </c>
      <c r="T605" s="141" t="s">
        <v>487</v>
      </c>
      <c r="U605" s="141" t="s">
        <v>3546</v>
      </c>
      <c r="V605" s="146">
        <v>300</v>
      </c>
      <c r="W605" s="141"/>
      <c r="X605" s="141"/>
      <c r="Y605" s="141"/>
      <c r="AB605" s="142">
        <f>Table3072[[#This Row],[researchPower]]/2</f>
        <v>410</v>
      </c>
      <c r="AD605" s="142">
        <f>IF(Table3072[[#This Row],[researchPower]] &lt;100, Table3072[[#This Row],[researchPower]]*2,Table3072[[#This Row],[researchPower]])</f>
        <v>820</v>
      </c>
      <c r="AG605" s="95" t="s">
        <v>3521</v>
      </c>
      <c r="AH605" s="142">
        <f>Table3072[[#This Row],[researchPoints]]/Table3072[[#This Row],[researchPower]]</f>
        <v>20</v>
      </c>
    </row>
    <row r="606" spans="1:34" x14ac:dyDescent="0.35">
      <c r="A606" s="141">
        <v>605</v>
      </c>
      <c r="B606" s="39"/>
      <c r="C606" s="141"/>
      <c r="D606" s="141"/>
      <c r="E606" s="141"/>
      <c r="F606" s="141"/>
      <c r="G606" s="141"/>
      <c r="H606" s="141"/>
      <c r="I606" s="141"/>
      <c r="J606" s="141"/>
      <c r="K606" s="141"/>
      <c r="L606" s="141"/>
      <c r="M606" s="141"/>
      <c r="N606" s="141"/>
      <c r="O606" s="141"/>
      <c r="P606" s="141"/>
      <c r="Q606" s="141" t="s">
        <v>2879</v>
      </c>
      <c r="R606" s="141" t="s">
        <v>1363</v>
      </c>
      <c r="S606" s="141" t="s">
        <v>1364</v>
      </c>
      <c r="T606" s="141" t="s">
        <v>487</v>
      </c>
      <c r="U606" s="141" t="s">
        <v>3452</v>
      </c>
      <c r="V606" s="146">
        <v>9</v>
      </c>
      <c r="W606" s="141" t="s">
        <v>585</v>
      </c>
      <c r="X606" s="141" t="s">
        <v>1570</v>
      </c>
      <c r="Y606" s="141"/>
      <c r="AB606" s="142">
        <f>Table3072[[#This Row],[researchPower]]/2</f>
        <v>0</v>
      </c>
      <c r="AD606" s="142">
        <f>IF(Table3072[[#This Row],[researchPower]] &lt;100, Table3072[[#This Row],[researchPower]]*2,Table3072[[#This Row],[researchPower]])</f>
        <v>0</v>
      </c>
      <c r="AG606" s="95"/>
      <c r="AH606" s="142" t="e">
        <f>Table3072[[#This Row],[researchPoints]]/Table3072[[#This Row],[researchPower]]</f>
        <v>#DIV/0!</v>
      </c>
    </row>
    <row r="607" spans="1:34" x14ac:dyDescent="0.35">
      <c r="A607" s="141">
        <v>606</v>
      </c>
      <c r="B607" s="39" t="s">
        <v>1695</v>
      </c>
      <c r="C607" s="141" t="s">
        <v>1555</v>
      </c>
      <c r="D607" s="141" t="s">
        <v>1695</v>
      </c>
      <c r="E607" s="141"/>
      <c r="F607" s="141"/>
      <c r="G607" s="141" t="s">
        <v>1696</v>
      </c>
      <c r="H607" s="141" t="s">
        <v>1697</v>
      </c>
      <c r="I607" s="141"/>
      <c r="J607" s="141"/>
      <c r="K607" s="141"/>
      <c r="L607" s="141" t="s">
        <v>3472</v>
      </c>
      <c r="M607" s="141">
        <v>12000</v>
      </c>
      <c r="N607" s="141">
        <v>600</v>
      </c>
      <c r="O607" s="141"/>
      <c r="P607" s="141"/>
      <c r="Q607" s="141" t="s">
        <v>2879</v>
      </c>
      <c r="R607" s="141" t="s">
        <v>1363</v>
      </c>
      <c r="S607" s="141" t="s">
        <v>1364</v>
      </c>
      <c r="T607" s="141" t="s">
        <v>56</v>
      </c>
      <c r="U607" s="141" t="s">
        <v>1558</v>
      </c>
      <c r="V607" s="146">
        <v>10</v>
      </c>
      <c r="W607" s="141" t="s">
        <v>556</v>
      </c>
      <c r="X607" s="141" t="s">
        <v>1190</v>
      </c>
      <c r="Y607" s="141"/>
      <c r="AB607" s="142">
        <f>Table3072[[#This Row],[researchPower]]/2</f>
        <v>300</v>
      </c>
      <c r="AD607" s="142">
        <f>IF(Table3072[[#This Row],[researchPower]] &lt;100, Table3072[[#This Row],[researchPower]]*2,Table3072[[#This Row],[researchPower]])</f>
        <v>600</v>
      </c>
      <c r="AG607" s="95" t="s">
        <v>1695</v>
      </c>
      <c r="AH607" s="142">
        <f>Table3072[[#This Row],[researchPoints]]/Table3072[[#This Row],[researchPower]]</f>
        <v>20</v>
      </c>
    </row>
    <row r="608" spans="1:34" x14ac:dyDescent="0.35">
      <c r="A608" s="141">
        <v>607</v>
      </c>
      <c r="B608" s="39" t="s">
        <v>1698</v>
      </c>
      <c r="C608" s="252" t="s">
        <v>1555</v>
      </c>
      <c r="D608" s="141" t="s">
        <v>1698</v>
      </c>
      <c r="E608" s="141"/>
      <c r="F608" s="141"/>
      <c r="G608" s="141" t="s">
        <v>1699</v>
      </c>
      <c r="H608" s="141" t="s">
        <v>1700</v>
      </c>
      <c r="I608" s="141"/>
      <c r="J608" s="141"/>
      <c r="K608" s="141"/>
      <c r="L608" s="141" t="s">
        <v>909</v>
      </c>
      <c r="M608" s="141">
        <v>14400</v>
      </c>
      <c r="N608" s="141">
        <v>720</v>
      </c>
      <c r="O608" s="141"/>
      <c r="P608" s="141"/>
      <c r="Q608" s="141" t="s">
        <v>2879</v>
      </c>
      <c r="R608" s="141" t="s">
        <v>1363</v>
      </c>
      <c r="S608" s="141" t="s">
        <v>1364</v>
      </c>
      <c r="T608" s="141" t="s">
        <v>56</v>
      </c>
      <c r="U608" s="141" t="s">
        <v>1569</v>
      </c>
      <c r="V608" s="146">
        <v>25</v>
      </c>
      <c r="W608" s="141"/>
      <c r="X608" s="141"/>
      <c r="Y608" s="141"/>
      <c r="AB608" s="142">
        <f>Table3072[[#This Row],[researchPower]]/2</f>
        <v>360</v>
      </c>
      <c r="AD608" s="142">
        <f>IF(Table3072[[#This Row],[researchPower]] &lt;100, Table3072[[#This Row],[researchPower]]*2,Table3072[[#This Row],[researchPower]])</f>
        <v>720</v>
      </c>
      <c r="AG608" s="95" t="s">
        <v>1698</v>
      </c>
      <c r="AH608" s="142">
        <f>Table3072[[#This Row],[researchPoints]]/Table3072[[#This Row],[researchPower]]</f>
        <v>20</v>
      </c>
    </row>
    <row r="609" spans="1:34" x14ac:dyDescent="0.35">
      <c r="A609" s="141">
        <v>608</v>
      </c>
      <c r="B609" s="39"/>
      <c r="C609" s="141"/>
      <c r="D609" s="141"/>
      <c r="E609" s="141"/>
      <c r="F609" s="141"/>
      <c r="G609" s="141"/>
      <c r="H609" s="141"/>
      <c r="I609" s="141"/>
      <c r="J609" s="141"/>
      <c r="K609" s="141"/>
      <c r="L609" s="141"/>
      <c r="M609" s="141"/>
      <c r="N609" s="141"/>
      <c r="O609" s="141"/>
      <c r="P609" s="141"/>
      <c r="Q609" s="141" t="s">
        <v>2879</v>
      </c>
      <c r="R609" s="141" t="s">
        <v>1363</v>
      </c>
      <c r="S609" s="141" t="s">
        <v>1364</v>
      </c>
      <c r="T609" s="141" t="s">
        <v>56</v>
      </c>
      <c r="U609" s="141" t="s">
        <v>1571</v>
      </c>
      <c r="V609" s="146">
        <v>25</v>
      </c>
      <c r="W609" s="141" t="s">
        <v>556</v>
      </c>
      <c r="X609" s="141" t="s">
        <v>1570</v>
      </c>
      <c r="Y609" s="141"/>
      <c r="AB609" s="142">
        <f>Table3072[[#This Row],[researchPower]]/2</f>
        <v>0</v>
      </c>
      <c r="AD609" s="142">
        <f>IF(Table3072[[#This Row],[researchPower]] &lt;100, Table3072[[#This Row],[researchPower]]*2,Table3072[[#This Row],[researchPower]])</f>
        <v>0</v>
      </c>
      <c r="AG609" s="95"/>
      <c r="AH609" s="142" t="e">
        <f>Table3072[[#This Row],[researchPoints]]/Table3072[[#This Row],[researchPower]]</f>
        <v>#DIV/0!</v>
      </c>
    </row>
    <row r="610" spans="1:34" x14ac:dyDescent="0.35">
      <c r="A610" s="141">
        <v>609</v>
      </c>
      <c r="B610" s="39" t="s">
        <v>1701</v>
      </c>
      <c r="C610" s="141" t="s">
        <v>1555</v>
      </c>
      <c r="D610" s="141" t="s">
        <v>1701</v>
      </c>
      <c r="E610" s="141"/>
      <c r="F610" s="141"/>
      <c r="G610" s="141" t="s">
        <v>4009</v>
      </c>
      <c r="H610" s="141" t="s">
        <v>1702</v>
      </c>
      <c r="I610" s="141"/>
      <c r="J610" s="141"/>
      <c r="K610" s="141"/>
      <c r="L610" s="141" t="s">
        <v>1698</v>
      </c>
      <c r="M610" s="141">
        <v>21600</v>
      </c>
      <c r="N610" s="141">
        <v>1080</v>
      </c>
      <c r="O610" s="141"/>
      <c r="P610" s="141"/>
      <c r="Q610" s="141" t="s">
        <v>2879</v>
      </c>
      <c r="R610" s="141" t="s">
        <v>1363</v>
      </c>
      <c r="S610" s="141" t="s">
        <v>1364</v>
      </c>
      <c r="T610" s="141" t="s">
        <v>56</v>
      </c>
      <c r="U610" s="141" t="s">
        <v>1569</v>
      </c>
      <c r="V610" s="146">
        <v>25</v>
      </c>
      <c r="W610" s="141"/>
      <c r="X610" s="141"/>
      <c r="Y610" s="141"/>
      <c r="AB610" s="142">
        <f>Table3072[[#This Row],[researchPower]]/2</f>
        <v>540</v>
      </c>
      <c r="AD610" s="142">
        <f>IF(Table3072[[#This Row],[researchPower]] &lt;100, Table3072[[#This Row],[researchPower]]*2,Table3072[[#This Row],[researchPower]])</f>
        <v>1080</v>
      </c>
      <c r="AG610" s="95" t="s">
        <v>1701</v>
      </c>
      <c r="AH610" s="142">
        <f>Table3072[[#This Row],[researchPoints]]/Table3072[[#This Row],[researchPower]]</f>
        <v>20</v>
      </c>
    </row>
    <row r="611" spans="1:34" x14ac:dyDescent="0.35">
      <c r="A611" s="141">
        <v>610</v>
      </c>
      <c r="B611" s="39"/>
      <c r="C611" s="141"/>
      <c r="D611" s="141"/>
      <c r="E611" s="141"/>
      <c r="F611" s="141"/>
      <c r="G611" s="141"/>
      <c r="H611" s="141"/>
      <c r="I611" s="141"/>
      <c r="J611" s="141"/>
      <c r="K611" s="141"/>
      <c r="L611" s="141"/>
      <c r="M611" s="141"/>
      <c r="N611" s="141"/>
      <c r="O611" s="141"/>
      <c r="P611" s="141"/>
      <c r="Q611" s="141" t="s">
        <v>2879</v>
      </c>
      <c r="R611" s="141" t="s">
        <v>1363</v>
      </c>
      <c r="S611" s="141" t="s">
        <v>1364</v>
      </c>
      <c r="T611" s="141" t="s">
        <v>56</v>
      </c>
      <c r="U611" s="141" t="s">
        <v>1571</v>
      </c>
      <c r="V611" s="146">
        <v>25</v>
      </c>
      <c r="W611" s="141" t="s">
        <v>556</v>
      </c>
      <c r="X611" s="141" t="s">
        <v>1570</v>
      </c>
      <c r="Y611" s="141"/>
      <c r="AB611" s="142">
        <f>Table3072[[#This Row],[researchPower]]/2</f>
        <v>0</v>
      </c>
      <c r="AD611" s="142">
        <f>IF(Table3072[[#This Row],[researchPower]] &lt;100, Table3072[[#This Row],[researchPower]]*2,Table3072[[#This Row],[researchPower]])</f>
        <v>0</v>
      </c>
      <c r="AG611" s="95"/>
      <c r="AH611" s="142" t="e">
        <f>Table3072[[#This Row],[researchPoints]]/Table3072[[#This Row],[researchPower]]</f>
        <v>#DIV/0!</v>
      </c>
    </row>
    <row r="612" spans="1:34" x14ac:dyDescent="0.35">
      <c r="A612" s="141">
        <v>611</v>
      </c>
      <c r="B612" s="39" t="s">
        <v>1703</v>
      </c>
      <c r="C612" s="141" t="s">
        <v>1555</v>
      </c>
      <c r="D612" s="141" t="s">
        <v>1703</v>
      </c>
      <c r="E612" s="141"/>
      <c r="F612" s="141"/>
      <c r="G612" s="141" t="s">
        <v>4010</v>
      </c>
      <c r="H612" s="141" t="s">
        <v>1704</v>
      </c>
      <c r="I612" s="141"/>
      <c r="J612" s="141"/>
      <c r="K612" s="141"/>
      <c r="L612" s="141" t="s">
        <v>1701</v>
      </c>
      <c r="M612" s="141">
        <v>28000</v>
      </c>
      <c r="N612" s="141">
        <v>1400</v>
      </c>
      <c r="O612" s="141"/>
      <c r="P612" s="141"/>
      <c r="Q612" s="141" t="s">
        <v>2879</v>
      </c>
      <c r="R612" s="141" t="s">
        <v>1363</v>
      </c>
      <c r="S612" s="141" t="s">
        <v>1364</v>
      </c>
      <c r="T612" s="141" t="s">
        <v>56</v>
      </c>
      <c r="U612" s="141" t="s">
        <v>1569</v>
      </c>
      <c r="V612" s="146">
        <v>50</v>
      </c>
      <c r="W612" s="141"/>
      <c r="X612" s="141"/>
      <c r="Y612" s="141"/>
      <c r="AB612" s="142">
        <f>Table3072[[#This Row],[researchPower]]/2</f>
        <v>700</v>
      </c>
      <c r="AD612" s="142">
        <f>IF(Table3072[[#This Row],[researchPower]] &lt;100, Table3072[[#This Row],[researchPower]]*2,Table3072[[#This Row],[researchPower]])</f>
        <v>1400</v>
      </c>
      <c r="AG612" s="95" t="s">
        <v>1703</v>
      </c>
      <c r="AH612" s="142">
        <f>Table3072[[#This Row],[researchPoints]]/Table3072[[#This Row],[researchPower]]</f>
        <v>20</v>
      </c>
    </row>
    <row r="613" spans="1:34" x14ac:dyDescent="0.35">
      <c r="A613" s="141">
        <v>612</v>
      </c>
      <c r="B613" s="39"/>
      <c r="C613" s="141"/>
      <c r="D613" s="141"/>
      <c r="E613" s="141"/>
      <c r="F613" s="141"/>
      <c r="G613" s="141"/>
      <c r="H613" s="141"/>
      <c r="I613" s="141"/>
      <c r="J613" s="141"/>
      <c r="K613" s="141"/>
      <c r="L613" s="141"/>
      <c r="M613" s="141"/>
      <c r="N613" s="141"/>
      <c r="O613" s="141"/>
      <c r="P613" s="141"/>
      <c r="Q613" s="141" t="s">
        <v>2879</v>
      </c>
      <c r="R613" s="141" t="s">
        <v>1363</v>
      </c>
      <c r="S613" s="141" t="s">
        <v>1364</v>
      </c>
      <c r="T613" s="141" t="s">
        <v>56</v>
      </c>
      <c r="U613" s="141" t="s">
        <v>1571</v>
      </c>
      <c r="V613" s="146">
        <v>50</v>
      </c>
      <c r="W613" s="141" t="s">
        <v>556</v>
      </c>
      <c r="X613" s="141" t="s">
        <v>1570</v>
      </c>
      <c r="Y613" s="141"/>
      <c r="AB613" s="142">
        <f>Table3072[[#This Row],[researchPower]]/2</f>
        <v>0</v>
      </c>
      <c r="AD613" s="142">
        <f>IF(Table3072[[#This Row],[researchPower]] &lt;100, Table3072[[#This Row],[researchPower]]*2,Table3072[[#This Row],[researchPower]])</f>
        <v>0</v>
      </c>
      <c r="AG613" s="95"/>
      <c r="AH613" s="142" t="e">
        <f>Table3072[[#This Row],[researchPoints]]/Table3072[[#This Row],[researchPower]]</f>
        <v>#DIV/0!</v>
      </c>
    </row>
    <row r="614" spans="1:34" x14ac:dyDescent="0.35">
      <c r="A614" s="141">
        <v>613</v>
      </c>
      <c r="B614" s="39" t="s">
        <v>3472</v>
      </c>
      <c r="C614" s="141" t="s">
        <v>1555</v>
      </c>
      <c r="D614" s="141" t="s">
        <v>3472</v>
      </c>
      <c r="E614" s="141"/>
      <c r="F614" s="141"/>
      <c r="G614" s="141" t="s">
        <v>4008</v>
      </c>
      <c r="H614" s="252" t="s">
        <v>11371</v>
      </c>
      <c r="I614" s="141"/>
      <c r="J614" s="141"/>
      <c r="K614" s="141"/>
      <c r="L614" s="141" t="s">
        <v>1075</v>
      </c>
      <c r="M614" s="141">
        <v>14400</v>
      </c>
      <c r="N614" s="141">
        <v>720</v>
      </c>
      <c r="O614" s="141"/>
      <c r="P614" s="141"/>
      <c r="Q614" s="141" t="s">
        <v>2879</v>
      </c>
      <c r="R614" s="141" t="s">
        <v>1363</v>
      </c>
      <c r="S614" s="141" t="s">
        <v>1364</v>
      </c>
      <c r="T614" s="141" t="s">
        <v>56</v>
      </c>
      <c r="U614" s="141" t="s">
        <v>3452</v>
      </c>
      <c r="V614" s="146">
        <v>50</v>
      </c>
      <c r="W614" s="141" t="s">
        <v>552</v>
      </c>
      <c r="X614" s="141" t="s">
        <v>869</v>
      </c>
      <c r="Y614" s="141"/>
      <c r="AB614" s="142">
        <f>Table3072[[#This Row],[researchPower]]/2</f>
        <v>360</v>
      </c>
      <c r="AD614" s="142">
        <f>IF(Table3072[[#This Row],[researchPower]] &lt;100, Table3072[[#This Row],[researchPower]]*2,Table3072[[#This Row],[researchPower]])</f>
        <v>720</v>
      </c>
      <c r="AG614" s="95" t="s">
        <v>3472</v>
      </c>
      <c r="AH614" s="142">
        <f>Table3072[[#This Row],[researchPoints]]/Table3072[[#This Row],[researchPower]]</f>
        <v>20</v>
      </c>
    </row>
    <row r="615" spans="1:34" x14ac:dyDescent="0.35">
      <c r="A615" s="141">
        <v>614</v>
      </c>
      <c r="B615" s="39" t="s">
        <v>3474</v>
      </c>
      <c r="C615" s="141" t="s">
        <v>1555</v>
      </c>
      <c r="D615" s="141" t="s">
        <v>3474</v>
      </c>
      <c r="E615" s="141"/>
      <c r="F615" s="141"/>
      <c r="G615" s="141" t="s">
        <v>4073</v>
      </c>
      <c r="H615" s="141" t="s">
        <v>3482</v>
      </c>
      <c r="I615" s="141"/>
      <c r="J615" s="141"/>
      <c r="K615" s="141"/>
      <c r="L615" s="141" t="s">
        <v>1611</v>
      </c>
      <c r="M615" s="141">
        <v>14400</v>
      </c>
      <c r="N615" s="141">
        <v>720</v>
      </c>
      <c r="O615" s="141"/>
      <c r="P615" s="141"/>
      <c r="Q615" s="141" t="s">
        <v>2879</v>
      </c>
      <c r="R615" s="141" t="s">
        <v>1363</v>
      </c>
      <c r="S615" s="141" t="s">
        <v>1364</v>
      </c>
      <c r="T615" s="141" t="s">
        <v>56</v>
      </c>
      <c r="U615" s="141" t="s">
        <v>3452</v>
      </c>
      <c r="V615" s="146">
        <v>7</v>
      </c>
      <c r="W615" s="141" t="s">
        <v>556</v>
      </c>
      <c r="X615" s="141" t="s">
        <v>869</v>
      </c>
      <c r="Y615" s="141"/>
      <c r="AB615" s="142">
        <f>Table3072[[#This Row],[researchPower]]/2</f>
        <v>360</v>
      </c>
      <c r="AD615" s="142">
        <f>IF(Table3072[[#This Row],[researchPower]] &lt;100, Table3072[[#This Row],[researchPower]]*2,Table3072[[#This Row],[researchPower]])</f>
        <v>720</v>
      </c>
      <c r="AG615" s="95" t="s">
        <v>3474</v>
      </c>
      <c r="AH615" s="142">
        <f>Table3072[[#This Row],[researchPoints]]/Table3072[[#This Row],[researchPower]]</f>
        <v>20</v>
      </c>
    </row>
    <row r="616" spans="1:34" x14ac:dyDescent="0.35">
      <c r="A616" s="141">
        <v>615</v>
      </c>
      <c r="B616" s="39" t="s">
        <v>3473</v>
      </c>
      <c r="C616" s="141" t="s">
        <v>1555</v>
      </c>
      <c r="D616" s="141" t="s">
        <v>3473</v>
      </c>
      <c r="E616" s="141"/>
      <c r="F616" s="141"/>
      <c r="G616" s="141" t="s">
        <v>4074</v>
      </c>
      <c r="H616" s="141" t="s">
        <v>3491</v>
      </c>
      <c r="I616" s="141"/>
      <c r="J616" s="141"/>
      <c r="K616" s="141"/>
      <c r="L616" s="141" t="s">
        <v>3474</v>
      </c>
      <c r="M616" s="141">
        <v>21600</v>
      </c>
      <c r="N616" s="141">
        <v>1080</v>
      </c>
      <c r="O616" s="141"/>
      <c r="P616" s="141"/>
      <c r="Q616" s="141" t="s">
        <v>2879</v>
      </c>
      <c r="R616" s="141" t="s">
        <v>1363</v>
      </c>
      <c r="S616" s="141" t="s">
        <v>1364</v>
      </c>
      <c r="T616" s="141" t="s">
        <v>56</v>
      </c>
      <c r="U616" s="141" t="s">
        <v>3452</v>
      </c>
      <c r="V616" s="146">
        <v>8</v>
      </c>
      <c r="W616" s="141" t="s">
        <v>556</v>
      </c>
      <c r="X616" s="141" t="s">
        <v>869</v>
      </c>
      <c r="Y616" s="141"/>
      <c r="AB616" s="142">
        <f>Table3072[[#This Row],[researchPower]]/2</f>
        <v>540</v>
      </c>
      <c r="AD616" s="142">
        <f>IF(Table3072[[#This Row],[researchPower]] &lt;100, Table3072[[#This Row],[researchPower]]*2,Table3072[[#This Row],[researchPower]])</f>
        <v>1080</v>
      </c>
      <c r="AG616" s="95" t="s">
        <v>3473</v>
      </c>
      <c r="AH616" s="142">
        <f>Table3072[[#This Row],[researchPoints]]/Table3072[[#This Row],[researchPower]]</f>
        <v>20</v>
      </c>
    </row>
    <row r="617" spans="1:34" x14ac:dyDescent="0.35">
      <c r="A617" s="141">
        <v>616</v>
      </c>
      <c r="B617" s="39" t="s">
        <v>3756</v>
      </c>
      <c r="C617" s="141" t="s">
        <v>1555</v>
      </c>
      <c r="D617" s="141" t="s">
        <v>3756</v>
      </c>
      <c r="E617" s="141"/>
      <c r="F617" s="141"/>
      <c r="G617" s="141" t="s">
        <v>4075</v>
      </c>
      <c r="H617" s="141" t="s">
        <v>3492</v>
      </c>
      <c r="I617" s="141"/>
      <c r="J617" s="141"/>
      <c r="K617" s="141"/>
      <c r="L617" s="141" t="s">
        <v>3473</v>
      </c>
      <c r="M617" s="141">
        <v>26000</v>
      </c>
      <c r="N617" s="141">
        <v>1300</v>
      </c>
      <c r="O617" s="141"/>
      <c r="P617" s="141"/>
      <c r="Q617" s="141" t="s">
        <v>2879</v>
      </c>
      <c r="R617" s="141" t="s">
        <v>1363</v>
      </c>
      <c r="S617" s="141" t="s">
        <v>1364</v>
      </c>
      <c r="T617" s="141" t="s">
        <v>56</v>
      </c>
      <c r="U617" s="141" t="s">
        <v>3452</v>
      </c>
      <c r="V617" s="146">
        <v>9</v>
      </c>
      <c r="W617" s="141" t="s">
        <v>556</v>
      </c>
      <c r="X617" s="141" t="s">
        <v>869</v>
      </c>
      <c r="Y617" s="141"/>
      <c r="AB617" s="142">
        <f>Table3072[[#This Row],[researchPower]]/2</f>
        <v>650</v>
      </c>
      <c r="AD617" s="142">
        <f>IF(Table3072[[#This Row],[researchPower]] &lt;100, Table3072[[#This Row],[researchPower]]*2,Table3072[[#This Row],[researchPower]])</f>
        <v>1300</v>
      </c>
      <c r="AG617" s="95" t="s">
        <v>3756</v>
      </c>
      <c r="AH617" s="142">
        <f>Table3072[[#This Row],[researchPoints]]/Table3072[[#This Row],[researchPower]]</f>
        <v>20</v>
      </c>
    </row>
    <row r="618" spans="1:34" x14ac:dyDescent="0.35">
      <c r="A618" s="141">
        <v>617</v>
      </c>
      <c r="B618" s="39" t="s">
        <v>1611</v>
      </c>
      <c r="C618" s="141" t="s">
        <v>1555</v>
      </c>
      <c r="D618" s="141" t="s">
        <v>1611</v>
      </c>
      <c r="E618" s="141"/>
      <c r="F618" s="141"/>
      <c r="G618" s="141" t="s">
        <v>1705</v>
      </c>
      <c r="H618" s="141" t="s">
        <v>1706</v>
      </c>
      <c r="I618" s="141"/>
      <c r="J618" s="141"/>
      <c r="K618" s="141"/>
      <c r="L618" s="141" t="s">
        <v>1698</v>
      </c>
      <c r="M618" s="141">
        <v>14400</v>
      </c>
      <c r="N618" s="141">
        <v>720</v>
      </c>
      <c r="O618" s="141"/>
      <c r="P618" s="141"/>
      <c r="Q618" s="141" t="s">
        <v>2879</v>
      </c>
      <c r="R618" s="141" t="s">
        <v>1363</v>
      </c>
      <c r="S618" s="141" t="s">
        <v>1364</v>
      </c>
      <c r="T618" s="141" t="s">
        <v>56</v>
      </c>
      <c r="U618" s="141" t="s">
        <v>1587</v>
      </c>
      <c r="V618" s="146">
        <v>-15</v>
      </c>
      <c r="W618" s="141" t="s">
        <v>556</v>
      </c>
      <c r="X618" s="141" t="s">
        <v>1588</v>
      </c>
      <c r="Y618" s="141"/>
      <c r="AB618" s="142">
        <f>Table3072[[#This Row],[researchPower]]/2</f>
        <v>360</v>
      </c>
      <c r="AD618" s="142">
        <f>IF(Table3072[[#This Row],[researchPower]] &lt;100, Table3072[[#This Row],[researchPower]]*2,Table3072[[#This Row],[researchPower]])</f>
        <v>720</v>
      </c>
      <c r="AG618" s="95" t="s">
        <v>1611</v>
      </c>
      <c r="AH618" s="142">
        <f>Table3072[[#This Row],[researchPoints]]/Table3072[[#This Row],[researchPower]]</f>
        <v>20</v>
      </c>
    </row>
    <row r="619" spans="1:34" x14ac:dyDescent="0.35">
      <c r="A619" s="141">
        <v>618</v>
      </c>
      <c r="B619" s="39" t="s">
        <v>1707</v>
      </c>
      <c r="C619" s="141" t="s">
        <v>1555</v>
      </c>
      <c r="D619" s="141" t="s">
        <v>1707</v>
      </c>
      <c r="E619" s="141"/>
      <c r="F619" s="141"/>
      <c r="G619" s="141" t="s">
        <v>4011</v>
      </c>
      <c r="H619" s="141" t="s">
        <v>1708</v>
      </c>
      <c r="I619" s="141"/>
      <c r="J619" s="141"/>
      <c r="K619" s="141"/>
      <c r="L619" s="141" t="s">
        <v>1611</v>
      </c>
      <c r="M619" s="141">
        <v>21600</v>
      </c>
      <c r="N619" s="141">
        <v>1080</v>
      </c>
      <c r="O619" s="141"/>
      <c r="P619" s="141"/>
      <c r="Q619" s="141" t="s">
        <v>2879</v>
      </c>
      <c r="R619" s="141" t="s">
        <v>1363</v>
      </c>
      <c r="S619" s="141" t="s">
        <v>1364</v>
      </c>
      <c r="T619" s="141" t="s">
        <v>56</v>
      </c>
      <c r="U619" s="141" t="s">
        <v>1587</v>
      </c>
      <c r="V619" s="146">
        <v>-15</v>
      </c>
      <c r="W619" s="141" t="s">
        <v>556</v>
      </c>
      <c r="X619" s="141" t="s">
        <v>1588</v>
      </c>
      <c r="Y619" s="141"/>
      <c r="AB619" s="142">
        <f>Table3072[[#This Row],[researchPower]]/2</f>
        <v>540</v>
      </c>
      <c r="AD619" s="142">
        <f>IF(Table3072[[#This Row],[researchPower]] &lt;100, Table3072[[#This Row],[researchPower]]*2,Table3072[[#This Row],[researchPower]])</f>
        <v>1080</v>
      </c>
      <c r="AG619" s="95" t="s">
        <v>1707</v>
      </c>
      <c r="AH619" s="142">
        <f>Table3072[[#This Row],[researchPoints]]/Table3072[[#This Row],[researchPower]]</f>
        <v>20</v>
      </c>
    </row>
    <row r="620" spans="1:34" x14ac:dyDescent="0.35">
      <c r="A620" s="141">
        <v>619</v>
      </c>
      <c r="B620" s="39" t="s">
        <v>1709</v>
      </c>
      <c r="C620" s="141" t="s">
        <v>1555</v>
      </c>
      <c r="D620" s="141" t="s">
        <v>1709</v>
      </c>
      <c r="E620" s="141"/>
      <c r="F620" s="141"/>
      <c r="G620" s="141" t="s">
        <v>4012</v>
      </c>
      <c r="H620" s="141" t="s">
        <v>1710</v>
      </c>
      <c r="I620" s="141"/>
      <c r="J620" s="141"/>
      <c r="K620" s="141"/>
      <c r="L620" s="141" t="s">
        <v>1707</v>
      </c>
      <c r="M620" s="141">
        <v>28000</v>
      </c>
      <c r="N620" s="141">
        <v>1400</v>
      </c>
      <c r="O620" s="141"/>
      <c r="P620" s="141"/>
      <c r="Q620" s="141" t="s">
        <v>2879</v>
      </c>
      <c r="R620" s="141" t="s">
        <v>1363</v>
      </c>
      <c r="S620" s="141" t="s">
        <v>1364</v>
      </c>
      <c r="T620" s="141" t="s">
        <v>56</v>
      </c>
      <c r="U620" s="141" t="s">
        <v>1587</v>
      </c>
      <c r="V620" s="146">
        <v>-15</v>
      </c>
      <c r="W620" s="141" t="s">
        <v>556</v>
      </c>
      <c r="X620" s="141" t="s">
        <v>1588</v>
      </c>
      <c r="Y620" s="141"/>
      <c r="AB620" s="142">
        <f>Table3072[[#This Row],[researchPower]]/2</f>
        <v>700</v>
      </c>
      <c r="AD620" s="142">
        <f>IF(Table3072[[#This Row],[researchPower]] &lt;100, Table3072[[#This Row],[researchPower]]*2,Table3072[[#This Row],[researchPower]])</f>
        <v>1400</v>
      </c>
      <c r="AG620" s="95" t="s">
        <v>1709</v>
      </c>
      <c r="AH620" s="142">
        <f>Table3072[[#This Row],[researchPoints]]/Table3072[[#This Row],[researchPower]]</f>
        <v>20</v>
      </c>
    </row>
    <row r="621" spans="1:34" x14ac:dyDescent="0.35">
      <c r="A621" s="141">
        <v>620</v>
      </c>
      <c r="B621" s="39" t="s">
        <v>1013</v>
      </c>
      <c r="C621" s="384" t="s">
        <v>1555</v>
      </c>
      <c r="D621" s="141" t="s">
        <v>1013</v>
      </c>
      <c r="E621" s="141"/>
      <c r="F621" s="141">
        <v>1</v>
      </c>
      <c r="G621" s="141" t="s">
        <v>1711</v>
      </c>
      <c r="H621" s="141" t="s">
        <v>1712</v>
      </c>
      <c r="I621" s="141" t="s">
        <v>581</v>
      </c>
      <c r="J621" s="141"/>
      <c r="K621" s="141"/>
      <c r="L621" s="141"/>
      <c r="M621" s="141"/>
      <c r="N621" s="141"/>
      <c r="O621" s="141"/>
      <c r="P621" s="141"/>
      <c r="Q621" s="141"/>
      <c r="R621" s="141"/>
      <c r="S621" s="141"/>
      <c r="T621" s="141"/>
      <c r="U621" s="141"/>
      <c r="V621" s="146"/>
      <c r="W621" s="141"/>
      <c r="X621" s="141"/>
      <c r="Y621" s="141"/>
      <c r="AB621" s="142">
        <f>Table3072[[#This Row],[researchPower]]/2</f>
        <v>0</v>
      </c>
      <c r="AD621" s="142">
        <f>IF(Table3072[[#This Row],[researchPower]] &lt;100, Table3072[[#This Row],[researchPower]]*2,Table3072[[#This Row],[researchPower]])</f>
        <v>0</v>
      </c>
      <c r="AG621" s="95" t="s">
        <v>1013</v>
      </c>
      <c r="AH621" s="142" t="e">
        <f>Table3072[[#This Row],[researchPoints]]/Table3072[[#This Row],[researchPower]]</f>
        <v>#DIV/0!</v>
      </c>
    </row>
    <row r="622" spans="1:34" x14ac:dyDescent="0.35">
      <c r="A622" s="141">
        <v>621</v>
      </c>
      <c r="B622" s="39"/>
      <c r="C622" s="141"/>
      <c r="D622" s="141"/>
      <c r="E622" s="141"/>
      <c r="F622" s="141"/>
      <c r="G622" s="141"/>
      <c r="H622" s="141"/>
      <c r="I622" s="141" t="s">
        <v>596</v>
      </c>
      <c r="J622" s="141"/>
      <c r="K622" s="141"/>
      <c r="L622" s="252" t="s">
        <v>2848</v>
      </c>
      <c r="M622" s="141">
        <v>7200</v>
      </c>
      <c r="N622" s="141">
        <v>360</v>
      </c>
      <c r="O622" s="141"/>
      <c r="P622" s="240" t="s">
        <v>602</v>
      </c>
      <c r="Q622" s="141"/>
      <c r="R622" s="141"/>
      <c r="S622" s="141"/>
      <c r="T622" s="141"/>
      <c r="U622" s="141"/>
      <c r="V622" s="146"/>
      <c r="W622" s="141"/>
      <c r="X622" s="141"/>
      <c r="Y622" s="141"/>
      <c r="AB622" s="142">
        <f>Table3072[[#This Row],[researchPower]]/2</f>
        <v>180</v>
      </c>
      <c r="AD622" s="142">
        <f>IF(Table3072[[#This Row],[researchPower]] &lt;100, Table3072[[#This Row],[researchPower]]*2,Table3072[[#This Row],[researchPower]])</f>
        <v>360</v>
      </c>
      <c r="AG622" s="95"/>
      <c r="AH622" s="142">
        <f>Table3072[[#This Row],[researchPoints]]/Table3072[[#This Row],[researchPower]]</f>
        <v>20</v>
      </c>
    </row>
    <row r="623" spans="1:34" x14ac:dyDescent="0.35">
      <c r="A623" s="141">
        <v>622</v>
      </c>
      <c r="B623" s="39"/>
      <c r="C623" s="141"/>
      <c r="D623" s="141"/>
      <c r="E623" s="141"/>
      <c r="F623" s="141"/>
      <c r="G623" s="141"/>
      <c r="H623" s="141"/>
      <c r="I623" s="141"/>
      <c r="J623" s="141"/>
      <c r="K623" s="141"/>
      <c r="L623" s="252"/>
      <c r="M623" s="141"/>
      <c r="N623" s="141"/>
      <c r="O623" s="144"/>
      <c r="P623" s="141" t="s">
        <v>578</v>
      </c>
      <c r="Q623" s="141"/>
      <c r="R623" s="141"/>
      <c r="S623" s="141"/>
      <c r="T623" s="141"/>
      <c r="U623" s="141"/>
      <c r="V623" s="146"/>
      <c r="W623" s="144"/>
      <c r="X623" s="141"/>
      <c r="Y623" s="144"/>
      <c r="AB623" s="142">
        <f>Table3072[[#This Row],[researchPower]]/2</f>
        <v>0</v>
      </c>
      <c r="AD623" s="142">
        <f>IF(Table3072[[#This Row],[researchPower]] &lt;100, Table3072[[#This Row],[researchPower]]*2,Table3072[[#This Row],[researchPower]])</f>
        <v>0</v>
      </c>
      <c r="AG623" s="95"/>
      <c r="AH623" s="142" t="e">
        <f>Table3072[[#This Row],[researchPoints]]/Table3072[[#This Row],[researchPower]]</f>
        <v>#DIV/0!</v>
      </c>
    </row>
    <row r="624" spans="1:34" x14ac:dyDescent="0.35">
      <c r="A624" s="141">
        <v>623</v>
      </c>
      <c r="B624" s="39"/>
      <c r="C624" s="141"/>
      <c r="D624" s="141"/>
      <c r="E624" s="141"/>
      <c r="F624" s="141"/>
      <c r="G624" s="141"/>
      <c r="H624" s="141"/>
      <c r="I624" s="141"/>
      <c r="J624" s="141"/>
      <c r="K624" s="141"/>
      <c r="L624" s="141"/>
      <c r="M624" s="141"/>
      <c r="N624" s="141"/>
      <c r="O624" s="144"/>
      <c r="P624" s="252" t="s">
        <v>5174</v>
      </c>
      <c r="Q624" s="141"/>
      <c r="R624" s="141"/>
      <c r="S624" s="141"/>
      <c r="T624" s="141"/>
      <c r="U624" s="141"/>
      <c r="V624" s="146"/>
      <c r="W624" s="238" t="s">
        <v>578</v>
      </c>
      <c r="X624" s="141"/>
      <c r="Y624" s="144"/>
      <c r="AB624" s="142">
        <f>Table3072[[#This Row],[researchPower]]/2</f>
        <v>0</v>
      </c>
      <c r="AD624" s="142">
        <f>IF(Table3072[[#This Row],[researchPower]] &lt;100, Table3072[[#This Row],[researchPower]]*2,Table3072[[#This Row],[researchPower]])</f>
        <v>0</v>
      </c>
      <c r="AG624" s="95"/>
      <c r="AH624" s="142" t="e">
        <f>Table3072[[#This Row],[researchPoints]]/Table3072[[#This Row],[researchPower]]</f>
        <v>#DIV/0!</v>
      </c>
    </row>
    <row r="625" spans="1:34" x14ac:dyDescent="0.35">
      <c r="A625" s="141">
        <v>624</v>
      </c>
      <c r="B625" s="39" t="s">
        <v>5344</v>
      </c>
      <c r="C625" s="141" t="s">
        <v>1555</v>
      </c>
      <c r="D625" s="141" t="s">
        <v>5344</v>
      </c>
      <c r="E625" s="141"/>
      <c r="F625" s="141"/>
      <c r="G625" s="17" t="s">
        <v>10580</v>
      </c>
      <c r="H625" s="141" t="s">
        <v>5170</v>
      </c>
      <c r="I625" s="141"/>
      <c r="J625" s="141"/>
      <c r="K625" s="141"/>
      <c r="L625" s="252" t="s">
        <v>5444</v>
      </c>
      <c r="M625" s="141">
        <v>7200</v>
      </c>
      <c r="N625" s="141">
        <v>360</v>
      </c>
      <c r="O625" s="141"/>
      <c r="P625" s="141" t="s">
        <v>5171</v>
      </c>
      <c r="Q625" s="141"/>
      <c r="R625" s="141"/>
      <c r="S625" s="141"/>
      <c r="T625" s="141"/>
      <c r="U625" s="141"/>
      <c r="V625" s="146"/>
      <c r="W625" s="141" t="s">
        <v>5171</v>
      </c>
      <c r="X625" s="141"/>
      <c r="Y625" s="141"/>
      <c r="AB625" s="142">
        <f>Table3072[[#This Row],[researchPower]]/2</f>
        <v>180</v>
      </c>
      <c r="AD625" s="142">
        <f>IF(Table3072[[#This Row],[researchPower]] &lt;100, Table3072[[#This Row],[researchPower]]*2,Table3072[[#This Row],[researchPower]])</f>
        <v>360</v>
      </c>
      <c r="AG625" s="95" t="s">
        <v>5344</v>
      </c>
      <c r="AH625" s="142">
        <f>Table3072[[#This Row],[researchPoints]]/Table3072[[#This Row],[researchPower]]</f>
        <v>20</v>
      </c>
    </row>
    <row r="626" spans="1:34" x14ac:dyDescent="0.35">
      <c r="A626" s="141">
        <v>625</v>
      </c>
      <c r="B626" s="39" t="s">
        <v>6551</v>
      </c>
      <c r="C626" s="141" t="s">
        <v>1555</v>
      </c>
      <c r="D626" s="252" t="s">
        <v>6551</v>
      </c>
      <c r="E626" s="141"/>
      <c r="F626" s="141"/>
      <c r="G626" s="17" t="s">
        <v>10581</v>
      </c>
      <c r="H626" s="252" t="s">
        <v>6553</v>
      </c>
      <c r="I626" s="141"/>
      <c r="J626" s="141"/>
      <c r="K626" s="141"/>
      <c r="L626" s="252" t="s">
        <v>6552</v>
      </c>
      <c r="M626" s="141">
        <v>7200</v>
      </c>
      <c r="N626" s="141">
        <v>360</v>
      </c>
      <c r="O626" s="141"/>
      <c r="P626" s="141" t="s">
        <v>5173</v>
      </c>
      <c r="Q626" s="141"/>
      <c r="R626" s="141"/>
      <c r="S626" s="141"/>
      <c r="T626" s="141"/>
      <c r="U626" s="141"/>
      <c r="V626" s="146"/>
      <c r="W626" s="141" t="s">
        <v>5173</v>
      </c>
      <c r="X626" s="141"/>
      <c r="Y626" s="141"/>
      <c r="AB626" s="142">
        <f>Table3072[[#This Row],[researchPower]]/2</f>
        <v>180</v>
      </c>
      <c r="AD626" s="142">
        <f>IF(Table3072[[#This Row],[researchPower]] &lt;100, Table3072[[#This Row],[researchPower]]*2,Table3072[[#This Row],[researchPower]])</f>
        <v>360</v>
      </c>
      <c r="AG626" s="95" t="s">
        <v>6551</v>
      </c>
      <c r="AH626" s="142">
        <f>Table3072[[#This Row],[researchPoints]]/Table3072[[#This Row],[researchPower]]</f>
        <v>20</v>
      </c>
    </row>
    <row r="627" spans="1:34" x14ac:dyDescent="0.35">
      <c r="A627" s="141">
        <v>626</v>
      </c>
      <c r="B627" s="39" t="s">
        <v>1059</v>
      </c>
      <c r="C627" s="384" t="s">
        <v>1555</v>
      </c>
      <c r="D627" s="141" t="s">
        <v>1059</v>
      </c>
      <c r="E627" s="141"/>
      <c r="F627" s="141">
        <v>1</v>
      </c>
      <c r="G627" s="141" t="s">
        <v>1740</v>
      </c>
      <c r="H627" s="141" t="s">
        <v>1741</v>
      </c>
      <c r="I627" s="141"/>
      <c r="J627" s="141"/>
      <c r="K627" s="141"/>
      <c r="L627" s="141" t="s">
        <v>990</v>
      </c>
      <c r="M627" s="141">
        <v>1000</v>
      </c>
      <c r="N627" s="141">
        <v>50</v>
      </c>
      <c r="O627" s="141"/>
      <c r="P627" s="240" t="s">
        <v>596</v>
      </c>
      <c r="Q627" s="141"/>
      <c r="R627" s="141"/>
      <c r="S627" s="141"/>
      <c r="T627" s="141"/>
      <c r="U627" s="141"/>
      <c r="V627" s="146"/>
      <c r="W627" s="141"/>
      <c r="X627" s="141"/>
      <c r="Y627" s="141"/>
      <c r="AB627" s="142">
        <f>Table3072[[#This Row],[researchPower]]/2</f>
        <v>25</v>
      </c>
      <c r="AD627" s="142">
        <f>IF(Table3072[[#This Row],[researchPower]] &lt;100, Table3072[[#This Row],[researchPower]]*2,Table3072[[#This Row],[researchPower]])</f>
        <v>100</v>
      </c>
      <c r="AG627" s="95" t="s">
        <v>1059</v>
      </c>
      <c r="AH627" s="142">
        <f>Table3072[[#This Row],[researchPoints]]/Table3072[[#This Row],[researchPower]]</f>
        <v>20</v>
      </c>
    </row>
    <row r="628" spans="1:34" x14ac:dyDescent="0.35">
      <c r="A628" s="141">
        <v>627</v>
      </c>
      <c r="B628" s="39"/>
      <c r="C628" s="141"/>
      <c r="D628" s="141"/>
      <c r="E628" s="141"/>
      <c r="F628" s="141"/>
      <c r="G628" s="141"/>
      <c r="H628" s="141"/>
      <c r="I628" s="141"/>
      <c r="J628" s="141"/>
      <c r="K628" s="141"/>
      <c r="L628" s="141"/>
      <c r="M628" s="141"/>
      <c r="N628" s="141"/>
      <c r="O628" s="144"/>
      <c r="P628" s="141" t="s">
        <v>581</v>
      </c>
      <c r="Q628" s="141"/>
      <c r="R628" s="141"/>
      <c r="S628" s="141"/>
      <c r="T628" s="141"/>
      <c r="U628" s="141"/>
      <c r="V628" s="146"/>
      <c r="W628" s="141" t="s">
        <v>581</v>
      </c>
      <c r="X628" s="141"/>
      <c r="Y628" s="144"/>
      <c r="AB628" s="142">
        <f>Table3072[[#This Row],[researchPower]]/2</f>
        <v>0</v>
      </c>
      <c r="AD628" s="142">
        <f>IF(Table3072[[#This Row],[researchPower]] &lt;100, Table3072[[#This Row],[researchPower]]*2,Table3072[[#This Row],[researchPower]])</f>
        <v>0</v>
      </c>
      <c r="AG628" s="95"/>
      <c r="AH628" s="142" t="e">
        <f>Table3072[[#This Row],[researchPoints]]/Table3072[[#This Row],[researchPower]]</f>
        <v>#DIV/0!</v>
      </c>
    </row>
    <row r="629" spans="1:34" x14ac:dyDescent="0.35">
      <c r="A629" s="141">
        <v>628</v>
      </c>
      <c r="B629" s="39" t="s">
        <v>1715</v>
      </c>
      <c r="C629" s="384" t="s">
        <v>1555</v>
      </c>
      <c r="D629" s="141" t="s">
        <v>1715</v>
      </c>
      <c r="E629" s="141"/>
      <c r="F629" s="141">
        <v>1</v>
      </c>
      <c r="G629" s="141" t="s">
        <v>1716</v>
      </c>
      <c r="H629" s="141" t="s">
        <v>1717</v>
      </c>
      <c r="I629" s="141"/>
      <c r="J629" s="141"/>
      <c r="K629" s="141"/>
      <c r="L629" s="141" t="s">
        <v>1059</v>
      </c>
      <c r="M629" s="141">
        <v>900</v>
      </c>
      <c r="N629" s="141">
        <v>90</v>
      </c>
      <c r="O629" s="141"/>
      <c r="P629" s="141"/>
      <c r="Q629" s="141" t="s">
        <v>2879</v>
      </c>
      <c r="R629" s="141" t="s">
        <v>1363</v>
      </c>
      <c r="S629" s="141" t="s">
        <v>1364</v>
      </c>
      <c r="T629" s="141" t="s">
        <v>49</v>
      </c>
      <c r="U629" s="141" t="s">
        <v>1569</v>
      </c>
      <c r="V629" s="146">
        <v>25</v>
      </c>
      <c r="W629" s="145"/>
      <c r="X629" s="141"/>
      <c r="Y629" s="141"/>
      <c r="AB629" s="142">
        <f>Table3072[[#This Row],[researchPower]]/2</f>
        <v>45</v>
      </c>
      <c r="AD629" s="142">
        <f>IF(Table3072[[#This Row],[researchPower]] &lt;100, Table3072[[#This Row],[researchPower]]*2,Table3072[[#This Row],[researchPower]])</f>
        <v>180</v>
      </c>
      <c r="AG629" s="95" t="s">
        <v>1715</v>
      </c>
      <c r="AH629" s="142">
        <f>Table3072[[#This Row],[researchPoints]]/Table3072[[#This Row],[researchPower]]</f>
        <v>10</v>
      </c>
    </row>
    <row r="630" spans="1:34" x14ac:dyDescent="0.35">
      <c r="A630" s="141">
        <v>629</v>
      </c>
      <c r="B630" s="39"/>
      <c r="C630" s="141"/>
      <c r="D630" s="141"/>
      <c r="E630" s="141"/>
      <c r="F630" s="141"/>
      <c r="G630" s="141"/>
      <c r="H630" s="141"/>
      <c r="I630" s="141"/>
      <c r="J630" s="141"/>
      <c r="K630" s="141"/>
      <c r="L630" s="141"/>
      <c r="M630" s="141"/>
      <c r="N630" s="141"/>
      <c r="O630" s="141"/>
      <c r="P630" s="141"/>
      <c r="Q630" s="141" t="s">
        <v>2879</v>
      </c>
      <c r="R630" s="141" t="s">
        <v>1363</v>
      </c>
      <c r="S630" s="141" t="s">
        <v>1364</v>
      </c>
      <c r="T630" s="141" t="s">
        <v>49</v>
      </c>
      <c r="U630" s="141" t="s">
        <v>1617</v>
      </c>
      <c r="V630" s="146">
        <v>25</v>
      </c>
      <c r="W630" s="141" t="s">
        <v>581</v>
      </c>
      <c r="X630" s="141" t="s">
        <v>1570</v>
      </c>
      <c r="Y630" s="141"/>
      <c r="AB630" s="142">
        <f>Table3072[[#This Row],[researchPower]]/2</f>
        <v>0</v>
      </c>
      <c r="AD630" s="142">
        <f>IF(Table3072[[#This Row],[researchPower]] &lt;100, Table3072[[#This Row],[researchPower]]*2,Table3072[[#This Row],[researchPower]])</f>
        <v>0</v>
      </c>
      <c r="AG630" s="95"/>
      <c r="AH630" s="142" t="e">
        <f>Table3072[[#This Row],[researchPoints]]/Table3072[[#This Row],[researchPower]]</f>
        <v>#DIV/0!</v>
      </c>
    </row>
    <row r="631" spans="1:34" x14ac:dyDescent="0.35">
      <c r="A631" s="141">
        <v>630</v>
      </c>
      <c r="B631" s="39" t="s">
        <v>1718</v>
      </c>
      <c r="C631" s="385" t="s">
        <v>1555</v>
      </c>
      <c r="D631" s="141" t="s">
        <v>1718</v>
      </c>
      <c r="E631" s="141"/>
      <c r="F631" s="141"/>
      <c r="G631" s="141" t="s">
        <v>4013</v>
      </c>
      <c r="H631" s="141" t="s">
        <v>1719</v>
      </c>
      <c r="I631" s="141"/>
      <c r="J631" s="141"/>
      <c r="K631" s="141"/>
      <c r="L631" s="141" t="s">
        <v>1715</v>
      </c>
      <c r="M631" s="141">
        <v>1400</v>
      </c>
      <c r="N631" s="141">
        <v>140</v>
      </c>
      <c r="O631" s="141"/>
      <c r="P631" s="141"/>
      <c r="Q631" s="141" t="s">
        <v>2879</v>
      </c>
      <c r="R631" s="141" t="s">
        <v>1363</v>
      </c>
      <c r="S631" s="141" t="s">
        <v>1364</v>
      </c>
      <c r="T631" s="141" t="s">
        <v>49</v>
      </c>
      <c r="U631" s="141" t="s">
        <v>1569</v>
      </c>
      <c r="V631" s="146">
        <v>25</v>
      </c>
      <c r="W631" s="145"/>
      <c r="X631" s="141"/>
      <c r="Y631" s="141"/>
      <c r="AB631" s="142">
        <f>Table3072[[#This Row],[researchPower]]/2</f>
        <v>70</v>
      </c>
      <c r="AD631" s="142">
        <f>IF(Table3072[[#This Row],[researchPower]] &lt;100, Table3072[[#This Row],[researchPower]]*2,Table3072[[#This Row],[researchPower]])</f>
        <v>140</v>
      </c>
      <c r="AG631" s="95" t="s">
        <v>1718</v>
      </c>
      <c r="AH631" s="142">
        <f>Table3072[[#This Row],[researchPoints]]/Table3072[[#This Row],[researchPower]]</f>
        <v>10</v>
      </c>
    </row>
    <row r="632" spans="1:34" x14ac:dyDescent="0.35">
      <c r="A632" s="141">
        <v>631</v>
      </c>
      <c r="B632" s="39"/>
      <c r="C632" s="141"/>
      <c r="D632" s="141"/>
      <c r="E632" s="141"/>
      <c r="F632" s="141"/>
      <c r="G632" s="141"/>
      <c r="H632" s="141"/>
      <c r="I632" s="141"/>
      <c r="J632" s="141"/>
      <c r="K632" s="141"/>
      <c r="L632" s="141"/>
      <c r="M632" s="141"/>
      <c r="N632" s="141"/>
      <c r="O632" s="141"/>
      <c r="P632" s="141"/>
      <c r="Q632" s="141" t="s">
        <v>2879</v>
      </c>
      <c r="R632" s="141" t="s">
        <v>1363</v>
      </c>
      <c r="S632" s="141" t="s">
        <v>1364</v>
      </c>
      <c r="T632" s="141" t="s">
        <v>49</v>
      </c>
      <c r="U632" s="141" t="s">
        <v>1617</v>
      </c>
      <c r="V632" s="146">
        <v>25</v>
      </c>
      <c r="W632" s="141" t="s">
        <v>581</v>
      </c>
      <c r="X632" s="141" t="s">
        <v>1570</v>
      </c>
      <c r="Y632" s="141"/>
      <c r="AB632" s="142">
        <f>Table3072[[#This Row],[researchPower]]/2</f>
        <v>0</v>
      </c>
      <c r="AD632" s="142">
        <f>IF(Table3072[[#This Row],[researchPower]] &lt;100, Table3072[[#This Row],[researchPower]]*2,Table3072[[#This Row],[researchPower]])</f>
        <v>0</v>
      </c>
      <c r="AG632" s="95"/>
      <c r="AH632" s="142" t="e">
        <f>Table3072[[#This Row],[researchPoints]]/Table3072[[#This Row],[researchPower]]</f>
        <v>#DIV/0!</v>
      </c>
    </row>
    <row r="633" spans="1:34" x14ac:dyDescent="0.35">
      <c r="A633" s="141">
        <v>632</v>
      </c>
      <c r="B633" s="39" t="s">
        <v>1632</v>
      </c>
      <c r="C633" s="385" t="s">
        <v>1555</v>
      </c>
      <c r="D633" s="141" t="s">
        <v>1632</v>
      </c>
      <c r="E633" s="141"/>
      <c r="F633" s="141"/>
      <c r="G633" s="141" t="s">
        <v>4014</v>
      </c>
      <c r="H633" s="141" t="s">
        <v>1720</v>
      </c>
      <c r="I633" s="141"/>
      <c r="J633" s="141"/>
      <c r="K633" s="141"/>
      <c r="L633" s="252" t="s">
        <v>1718</v>
      </c>
      <c r="M633" s="141">
        <v>2800</v>
      </c>
      <c r="N633" s="141">
        <v>140</v>
      </c>
      <c r="O633" s="141"/>
      <c r="P633" s="141"/>
      <c r="Q633" s="141" t="s">
        <v>2879</v>
      </c>
      <c r="R633" s="141" t="s">
        <v>1363</v>
      </c>
      <c r="S633" s="141" t="s">
        <v>1364</v>
      </c>
      <c r="T633" s="141" t="s">
        <v>49</v>
      </c>
      <c r="U633" s="141" t="s">
        <v>1569</v>
      </c>
      <c r="V633" s="146">
        <v>25</v>
      </c>
      <c r="W633" s="145"/>
      <c r="X633" s="141"/>
      <c r="Y633" s="141"/>
      <c r="AB633" s="142">
        <f>Table3072[[#This Row],[researchPower]]/2</f>
        <v>70</v>
      </c>
      <c r="AD633" s="142">
        <f>IF(Table3072[[#This Row],[researchPower]] &lt;100, Table3072[[#This Row],[researchPower]]*2,Table3072[[#This Row],[researchPower]])</f>
        <v>140</v>
      </c>
      <c r="AG633" s="95" t="s">
        <v>1632</v>
      </c>
      <c r="AH633" s="142">
        <f>Table3072[[#This Row],[researchPoints]]/Table3072[[#This Row],[researchPower]]</f>
        <v>20</v>
      </c>
    </row>
    <row r="634" spans="1:34" x14ac:dyDescent="0.35">
      <c r="A634" s="141">
        <v>633</v>
      </c>
      <c r="B634" s="39"/>
      <c r="C634" s="141"/>
      <c r="D634" s="141"/>
      <c r="E634" s="141"/>
      <c r="F634" s="141"/>
      <c r="G634" s="141"/>
      <c r="H634" s="141"/>
      <c r="I634" s="141"/>
      <c r="J634" s="141"/>
      <c r="K634" s="141"/>
      <c r="L634" s="141"/>
      <c r="M634" s="141"/>
      <c r="N634" s="141"/>
      <c r="O634" s="141"/>
      <c r="P634" s="141"/>
      <c r="Q634" s="141" t="s">
        <v>2879</v>
      </c>
      <c r="R634" s="141" t="s">
        <v>1363</v>
      </c>
      <c r="S634" s="141" t="s">
        <v>1364</v>
      </c>
      <c r="T634" s="141" t="s">
        <v>49</v>
      </c>
      <c r="U634" s="141" t="s">
        <v>1617</v>
      </c>
      <c r="V634" s="146">
        <v>25</v>
      </c>
      <c r="W634" s="141" t="s">
        <v>581</v>
      </c>
      <c r="X634" s="141" t="s">
        <v>1570</v>
      </c>
      <c r="Y634" s="141"/>
      <c r="AB634" s="142">
        <f>Table3072[[#This Row],[researchPower]]/2</f>
        <v>0</v>
      </c>
      <c r="AD634" s="142">
        <f>IF(Table3072[[#This Row],[researchPower]] &lt;100, Table3072[[#This Row],[researchPower]]*2,Table3072[[#This Row],[researchPower]])</f>
        <v>0</v>
      </c>
      <c r="AG634" s="95"/>
      <c r="AH634" s="142" t="e">
        <f>Table3072[[#This Row],[researchPoints]]/Table3072[[#This Row],[researchPower]]</f>
        <v>#DIV/0!</v>
      </c>
    </row>
    <row r="635" spans="1:34" x14ac:dyDescent="0.35">
      <c r="A635" s="141">
        <v>634</v>
      </c>
      <c r="B635" s="39" t="s">
        <v>1714</v>
      </c>
      <c r="C635" s="141" t="s">
        <v>1555</v>
      </c>
      <c r="D635" s="141" t="s">
        <v>1714</v>
      </c>
      <c r="E635" s="141"/>
      <c r="F635" s="141">
        <v>1</v>
      </c>
      <c r="G635" s="141" t="s">
        <v>1721</v>
      </c>
      <c r="H635" s="141" t="s">
        <v>1722</v>
      </c>
      <c r="I635" s="141"/>
      <c r="J635" s="141"/>
      <c r="K635" s="141"/>
      <c r="L635" s="141" t="s">
        <v>1632</v>
      </c>
      <c r="M635" s="141">
        <v>7200</v>
      </c>
      <c r="N635" s="141">
        <v>360</v>
      </c>
      <c r="O635" s="141"/>
      <c r="P635" s="141"/>
      <c r="Q635" s="141" t="s">
        <v>2879</v>
      </c>
      <c r="R635" s="141" t="s">
        <v>1363</v>
      </c>
      <c r="S635" s="141" t="s">
        <v>1364</v>
      </c>
      <c r="T635" s="141" t="s">
        <v>49</v>
      </c>
      <c r="U635" s="141" t="s">
        <v>1569</v>
      </c>
      <c r="V635" s="146">
        <v>25</v>
      </c>
      <c r="W635" s="141"/>
      <c r="X635" s="141"/>
      <c r="Y635" s="141"/>
      <c r="AB635" s="142">
        <f>Table3072[[#This Row],[researchPower]]/2</f>
        <v>180</v>
      </c>
      <c r="AD635" s="142">
        <f>IF(Table3072[[#This Row],[researchPower]] &lt;100, Table3072[[#This Row],[researchPower]]*2,Table3072[[#This Row],[researchPower]])</f>
        <v>360</v>
      </c>
      <c r="AG635" s="95" t="s">
        <v>1714</v>
      </c>
      <c r="AH635" s="142">
        <f>Table3072[[#This Row],[researchPoints]]/Table3072[[#This Row],[researchPower]]</f>
        <v>20</v>
      </c>
    </row>
    <row r="636" spans="1:34" x14ac:dyDescent="0.35">
      <c r="A636" s="141">
        <v>635</v>
      </c>
      <c r="B636" s="39"/>
      <c r="C636" s="141"/>
      <c r="D636" s="141"/>
      <c r="E636" s="141"/>
      <c r="F636" s="141"/>
      <c r="G636" s="141"/>
      <c r="H636" s="141"/>
      <c r="I636" s="141"/>
      <c r="J636" s="141"/>
      <c r="K636" s="141"/>
      <c r="L636" s="141"/>
      <c r="M636" s="141"/>
      <c r="N636" s="141"/>
      <c r="O636" s="141"/>
      <c r="P636" s="141"/>
      <c r="Q636" s="141" t="s">
        <v>2879</v>
      </c>
      <c r="R636" s="141" t="s">
        <v>1363</v>
      </c>
      <c r="S636" s="141" t="s">
        <v>1364</v>
      </c>
      <c r="T636" s="141" t="s">
        <v>49</v>
      </c>
      <c r="U636" s="141" t="s">
        <v>1617</v>
      </c>
      <c r="V636" s="146">
        <v>25</v>
      </c>
      <c r="W636" s="141" t="s">
        <v>578</v>
      </c>
      <c r="X636" s="141" t="s">
        <v>1570</v>
      </c>
      <c r="Y636" s="141"/>
      <c r="AB636" s="142">
        <f>Table3072[[#This Row],[researchPower]]/2</f>
        <v>0</v>
      </c>
      <c r="AD636" s="142">
        <f>IF(Table3072[[#This Row],[researchPower]] &lt;100, Table3072[[#This Row],[researchPower]]*2,Table3072[[#This Row],[researchPower]])</f>
        <v>0</v>
      </c>
      <c r="AG636" s="95"/>
      <c r="AH636" s="142" t="e">
        <f>Table3072[[#This Row],[researchPoints]]/Table3072[[#This Row],[researchPower]]</f>
        <v>#DIV/0!</v>
      </c>
    </row>
    <row r="637" spans="1:34" x14ac:dyDescent="0.35">
      <c r="A637" s="141">
        <v>636</v>
      </c>
      <c r="B637" s="39" t="s">
        <v>1636</v>
      </c>
      <c r="C637" s="141" t="s">
        <v>1555</v>
      </c>
      <c r="D637" s="141" t="s">
        <v>1636</v>
      </c>
      <c r="E637" s="141"/>
      <c r="F637" s="141"/>
      <c r="G637" s="141" t="s">
        <v>4015</v>
      </c>
      <c r="H637" s="141" t="s">
        <v>1723</v>
      </c>
      <c r="I637" s="141"/>
      <c r="J637" s="141"/>
      <c r="K637" s="141"/>
      <c r="L637" s="141" t="s">
        <v>1714</v>
      </c>
      <c r="M637" s="141">
        <v>9200</v>
      </c>
      <c r="N637" s="141">
        <v>460</v>
      </c>
      <c r="O637" s="141"/>
      <c r="P637" s="141"/>
      <c r="Q637" s="141" t="s">
        <v>2879</v>
      </c>
      <c r="R637" s="141" t="s">
        <v>1363</v>
      </c>
      <c r="S637" s="141" t="s">
        <v>1364</v>
      </c>
      <c r="T637" s="141" t="s">
        <v>49</v>
      </c>
      <c r="U637" s="141" t="s">
        <v>1569</v>
      </c>
      <c r="V637" s="146">
        <v>25</v>
      </c>
      <c r="W637" s="141"/>
      <c r="X637" s="141"/>
      <c r="Y637" s="141"/>
      <c r="AB637" s="142">
        <f>Table3072[[#This Row],[researchPower]]/2</f>
        <v>230</v>
      </c>
      <c r="AD637" s="142">
        <f>IF(Table3072[[#This Row],[researchPower]] &lt;100, Table3072[[#This Row],[researchPower]]*2,Table3072[[#This Row],[researchPower]])</f>
        <v>460</v>
      </c>
      <c r="AG637" s="95" t="s">
        <v>1636</v>
      </c>
      <c r="AH637" s="142">
        <f>Table3072[[#This Row],[researchPoints]]/Table3072[[#This Row],[researchPower]]</f>
        <v>20</v>
      </c>
    </row>
    <row r="638" spans="1:34" x14ac:dyDescent="0.35">
      <c r="A638" s="141">
        <v>637</v>
      </c>
      <c r="B638" s="39"/>
      <c r="C638" s="141"/>
      <c r="D638" s="141"/>
      <c r="E638" s="141"/>
      <c r="F638" s="141"/>
      <c r="G638" s="141"/>
      <c r="H638" s="141"/>
      <c r="I638" s="141"/>
      <c r="J638" s="141"/>
      <c r="K638" s="141"/>
      <c r="L638" s="141"/>
      <c r="M638" s="141"/>
      <c r="N638" s="141"/>
      <c r="O638" s="141"/>
      <c r="P638" s="141"/>
      <c r="Q638" s="141" t="s">
        <v>2879</v>
      </c>
      <c r="R638" s="141" t="s">
        <v>1363</v>
      </c>
      <c r="S638" s="141" t="s">
        <v>1364</v>
      </c>
      <c r="T638" s="141" t="s">
        <v>49</v>
      </c>
      <c r="U638" s="141" t="s">
        <v>1617</v>
      </c>
      <c r="V638" s="146">
        <v>25</v>
      </c>
      <c r="W638" s="141" t="s">
        <v>578</v>
      </c>
      <c r="X638" s="141" t="s">
        <v>1570</v>
      </c>
      <c r="Y638" s="141"/>
      <c r="AB638" s="142">
        <f>Table3072[[#This Row],[researchPower]]/2</f>
        <v>0</v>
      </c>
      <c r="AD638" s="142">
        <f>IF(Table3072[[#This Row],[researchPower]] &lt;100, Table3072[[#This Row],[researchPower]]*2,Table3072[[#This Row],[researchPower]])</f>
        <v>0</v>
      </c>
      <c r="AG638" s="95"/>
      <c r="AH638" s="142" t="e">
        <f>Table3072[[#This Row],[researchPoints]]/Table3072[[#This Row],[researchPower]]</f>
        <v>#DIV/0!</v>
      </c>
    </row>
    <row r="639" spans="1:34" x14ac:dyDescent="0.35">
      <c r="A639" s="141">
        <v>638</v>
      </c>
      <c r="B639" s="39" t="s">
        <v>1724</v>
      </c>
      <c r="C639" s="141" t="s">
        <v>1555</v>
      </c>
      <c r="D639" s="141" t="s">
        <v>1724</v>
      </c>
      <c r="E639" s="141"/>
      <c r="F639" s="141"/>
      <c r="G639" s="141" t="s">
        <v>4016</v>
      </c>
      <c r="H639" s="141" t="s">
        <v>1725</v>
      </c>
      <c r="I639" s="141"/>
      <c r="J639" s="141"/>
      <c r="K639" s="141"/>
      <c r="L639" s="141" t="s">
        <v>1636</v>
      </c>
      <c r="M639" s="141">
        <v>11200</v>
      </c>
      <c r="N639" s="141">
        <v>560</v>
      </c>
      <c r="O639" s="141"/>
      <c r="P639" s="141"/>
      <c r="Q639" s="141" t="s">
        <v>2879</v>
      </c>
      <c r="R639" s="141" t="s">
        <v>1363</v>
      </c>
      <c r="S639" s="141" t="s">
        <v>1364</v>
      </c>
      <c r="T639" s="141" t="s">
        <v>49</v>
      </c>
      <c r="U639" s="141" t="s">
        <v>1569</v>
      </c>
      <c r="V639" s="146">
        <v>25</v>
      </c>
      <c r="W639" s="141"/>
      <c r="X639" s="141"/>
      <c r="Y639" s="141"/>
      <c r="AB639" s="142">
        <f>Table3072[[#This Row],[researchPower]]/2</f>
        <v>280</v>
      </c>
      <c r="AD639" s="142">
        <f>IF(Table3072[[#This Row],[researchPower]] &lt;100, Table3072[[#This Row],[researchPower]]*2,Table3072[[#This Row],[researchPower]])</f>
        <v>560</v>
      </c>
      <c r="AG639" s="95" t="s">
        <v>1724</v>
      </c>
      <c r="AH639" s="142">
        <f>Table3072[[#This Row],[researchPoints]]/Table3072[[#This Row],[researchPower]]</f>
        <v>20</v>
      </c>
    </row>
    <row r="640" spans="1:34" x14ac:dyDescent="0.35">
      <c r="A640" s="141">
        <v>639</v>
      </c>
      <c r="B640" s="39"/>
      <c r="C640" s="141"/>
      <c r="D640" s="141"/>
      <c r="E640" s="141"/>
      <c r="F640" s="141"/>
      <c r="G640" s="141"/>
      <c r="H640" s="141"/>
      <c r="I640" s="141"/>
      <c r="J640" s="141"/>
      <c r="K640" s="141"/>
      <c r="L640" s="141"/>
      <c r="M640" s="141"/>
      <c r="N640" s="141"/>
      <c r="O640" s="141"/>
      <c r="P640" s="141"/>
      <c r="Q640" s="141" t="s">
        <v>2879</v>
      </c>
      <c r="R640" s="141" t="s">
        <v>1363</v>
      </c>
      <c r="S640" s="141" t="s">
        <v>1364</v>
      </c>
      <c r="T640" s="141" t="s">
        <v>49</v>
      </c>
      <c r="U640" s="141" t="s">
        <v>1617</v>
      </c>
      <c r="V640" s="146">
        <v>25</v>
      </c>
      <c r="W640" s="141" t="s">
        <v>578</v>
      </c>
      <c r="X640" s="141" t="s">
        <v>1570</v>
      </c>
      <c r="Y640" s="141"/>
      <c r="AB640" s="142">
        <f>Table3072[[#This Row],[researchPower]]/2</f>
        <v>0</v>
      </c>
      <c r="AD640" s="142">
        <f>IF(Table3072[[#This Row],[researchPower]] &lt;100, Table3072[[#This Row],[researchPower]]*2,Table3072[[#This Row],[researchPower]])</f>
        <v>0</v>
      </c>
      <c r="AG640" s="95"/>
      <c r="AH640" s="142" t="e">
        <f>Table3072[[#This Row],[researchPoints]]/Table3072[[#This Row],[researchPower]]</f>
        <v>#DIV/0!</v>
      </c>
    </row>
    <row r="641" spans="1:34" x14ac:dyDescent="0.35">
      <c r="A641" s="141">
        <v>640</v>
      </c>
      <c r="B641" s="39" t="s">
        <v>1726</v>
      </c>
      <c r="C641" s="141" t="s">
        <v>1555</v>
      </c>
      <c r="D641" s="141" t="s">
        <v>1726</v>
      </c>
      <c r="E641" s="141"/>
      <c r="F641" s="141"/>
      <c r="G641" s="141" t="s">
        <v>1727</v>
      </c>
      <c r="H641" s="141" t="s">
        <v>1728</v>
      </c>
      <c r="I641" s="141"/>
      <c r="J641" s="141"/>
      <c r="K641" s="141"/>
      <c r="L641" s="141" t="s">
        <v>2849</v>
      </c>
      <c r="M641" s="141">
        <v>13200</v>
      </c>
      <c r="N641" s="141">
        <v>660</v>
      </c>
      <c r="O641" s="141"/>
      <c r="P641" s="141"/>
      <c r="Q641" s="141" t="s">
        <v>2879</v>
      </c>
      <c r="R641" s="141" t="s">
        <v>1363</v>
      </c>
      <c r="S641" s="141" t="s">
        <v>1364</v>
      </c>
      <c r="T641" s="141" t="s">
        <v>49</v>
      </c>
      <c r="U641" s="141" t="s">
        <v>1569</v>
      </c>
      <c r="V641" s="146">
        <v>25</v>
      </c>
      <c r="W641" s="141"/>
      <c r="X641" s="141"/>
      <c r="Y641" s="141"/>
      <c r="AB641" s="142">
        <f>Table3072[[#This Row],[researchPower]]/2</f>
        <v>330</v>
      </c>
      <c r="AD641" s="142">
        <f>IF(Table3072[[#This Row],[researchPower]] &lt;100, Table3072[[#This Row],[researchPower]]*2,Table3072[[#This Row],[researchPower]])</f>
        <v>660</v>
      </c>
      <c r="AG641" s="95" t="s">
        <v>1726</v>
      </c>
      <c r="AH641" s="142">
        <f>Table3072[[#This Row],[researchPoints]]/Table3072[[#This Row],[researchPower]]</f>
        <v>20</v>
      </c>
    </row>
    <row r="642" spans="1:34" x14ac:dyDescent="0.35">
      <c r="A642" s="141">
        <v>641</v>
      </c>
      <c r="B642" s="39"/>
      <c r="C642" s="141"/>
      <c r="D642" s="141"/>
      <c r="E642" s="141"/>
      <c r="F642" s="141"/>
      <c r="G642" s="141"/>
      <c r="H642" s="141"/>
      <c r="I642" s="141"/>
      <c r="J642" s="141"/>
      <c r="K642" s="141"/>
      <c r="L642" s="141"/>
      <c r="M642" s="141"/>
      <c r="N642" s="141"/>
      <c r="O642" s="141"/>
      <c r="P642" s="141"/>
      <c r="Q642" s="141" t="s">
        <v>2879</v>
      </c>
      <c r="R642" s="141" t="s">
        <v>1363</v>
      </c>
      <c r="S642" s="141" t="s">
        <v>1364</v>
      </c>
      <c r="T642" s="141" t="s">
        <v>49</v>
      </c>
      <c r="U642" s="141" t="s">
        <v>1617</v>
      </c>
      <c r="V642" s="146">
        <v>25</v>
      </c>
      <c r="W642" s="141"/>
      <c r="X642" s="141"/>
      <c r="Y642" s="141"/>
      <c r="AB642" s="142">
        <f>Table3072[[#This Row],[researchPower]]/2</f>
        <v>0</v>
      </c>
      <c r="AD642" s="142">
        <f>IF(Table3072[[#This Row],[researchPower]] &lt;100, Table3072[[#This Row],[researchPower]]*2,Table3072[[#This Row],[researchPower]])</f>
        <v>0</v>
      </c>
      <c r="AG642" s="95"/>
      <c r="AH642" s="142" t="e">
        <f>Table3072[[#This Row],[researchPoints]]/Table3072[[#This Row],[researchPower]]</f>
        <v>#DIV/0!</v>
      </c>
    </row>
    <row r="643" spans="1:34" x14ac:dyDescent="0.35">
      <c r="A643" s="141">
        <v>642</v>
      </c>
      <c r="B643" s="39"/>
      <c r="C643" s="141"/>
      <c r="D643" s="141"/>
      <c r="E643" s="141"/>
      <c r="F643" s="141"/>
      <c r="G643" s="141"/>
      <c r="H643" s="141"/>
      <c r="I643" s="141"/>
      <c r="J643" s="141"/>
      <c r="K643" s="141"/>
      <c r="L643" s="141"/>
      <c r="M643" s="141"/>
      <c r="N643" s="141"/>
      <c r="O643" s="141"/>
      <c r="P643" s="141"/>
      <c r="Q643" s="141" t="s">
        <v>2879</v>
      </c>
      <c r="R643" s="141" t="s">
        <v>1363</v>
      </c>
      <c r="S643" s="141" t="s">
        <v>1364</v>
      </c>
      <c r="T643" s="141" t="s">
        <v>54</v>
      </c>
      <c r="U643" s="141" t="s">
        <v>1617</v>
      </c>
      <c r="V643" s="146">
        <v>15</v>
      </c>
      <c r="W643" s="141"/>
      <c r="X643" s="141"/>
      <c r="Y643" s="141"/>
      <c r="AB643" s="142">
        <f>Table3072[[#This Row],[researchPower]]/2</f>
        <v>0</v>
      </c>
      <c r="AD643" s="142">
        <f>IF(Table3072[[#This Row],[researchPower]] &lt;100, Table3072[[#This Row],[researchPower]]*2,Table3072[[#This Row],[researchPower]])</f>
        <v>0</v>
      </c>
      <c r="AG643" s="95"/>
      <c r="AH643" s="142" t="e">
        <f>Table3072[[#This Row],[researchPoints]]/Table3072[[#This Row],[researchPower]]</f>
        <v>#DIV/0!</v>
      </c>
    </row>
    <row r="644" spans="1:34" x14ac:dyDescent="0.35">
      <c r="A644" s="141">
        <v>643</v>
      </c>
      <c r="B644" s="39"/>
      <c r="C644" s="141"/>
      <c r="D644" s="141"/>
      <c r="E644" s="141"/>
      <c r="F644" s="141"/>
      <c r="G644" s="141"/>
      <c r="H644" s="141"/>
      <c r="I644" s="141"/>
      <c r="J644" s="141"/>
      <c r="K644" s="141"/>
      <c r="L644" s="141"/>
      <c r="M644" s="141"/>
      <c r="N644" s="141"/>
      <c r="O644" s="141"/>
      <c r="P644" s="141"/>
      <c r="Q644" s="141" t="s">
        <v>2879</v>
      </c>
      <c r="R644" s="141" t="s">
        <v>1363</v>
      </c>
      <c r="S644" s="141" t="s">
        <v>1364</v>
      </c>
      <c r="T644" s="141" t="s">
        <v>57</v>
      </c>
      <c r="U644" s="141" t="s">
        <v>1617</v>
      </c>
      <c r="V644" s="146">
        <v>10</v>
      </c>
      <c r="W644" s="141"/>
      <c r="X644" s="141"/>
      <c r="Y644" s="141"/>
      <c r="AB644" s="142">
        <f>Table3072[[#This Row],[researchPower]]/2</f>
        <v>0</v>
      </c>
      <c r="AD644" s="142">
        <f>IF(Table3072[[#This Row],[researchPower]] &lt;100, Table3072[[#This Row],[researchPower]]*2,Table3072[[#This Row],[researchPower]])</f>
        <v>0</v>
      </c>
      <c r="AG644" s="95"/>
      <c r="AH644" s="142" t="e">
        <f>Table3072[[#This Row],[researchPoints]]/Table3072[[#This Row],[researchPower]]</f>
        <v>#DIV/0!</v>
      </c>
    </row>
    <row r="645" spans="1:34" x14ac:dyDescent="0.35">
      <c r="A645" s="141">
        <v>644</v>
      </c>
      <c r="B645" s="39"/>
      <c r="C645" s="141"/>
      <c r="D645" s="141"/>
      <c r="E645" s="141"/>
      <c r="F645" s="141"/>
      <c r="G645" s="141"/>
      <c r="H645" s="141"/>
      <c r="I645" s="141"/>
      <c r="J645" s="141"/>
      <c r="K645" s="141"/>
      <c r="L645" s="141"/>
      <c r="M645" s="141"/>
      <c r="N645" s="141"/>
      <c r="O645" s="141"/>
      <c r="P645" s="141"/>
      <c r="Q645" s="141" t="s">
        <v>2879</v>
      </c>
      <c r="R645" s="141" t="s">
        <v>1363</v>
      </c>
      <c r="S645" s="141" t="s">
        <v>1364</v>
      </c>
      <c r="T645" s="141" t="s">
        <v>56</v>
      </c>
      <c r="U645" s="141" t="s">
        <v>1617</v>
      </c>
      <c r="V645" s="146">
        <v>15</v>
      </c>
      <c r="W645" s="141"/>
      <c r="X645" s="141"/>
      <c r="Y645" s="141"/>
      <c r="AB645" s="142">
        <f>Table3072[[#This Row],[researchPower]]/2</f>
        <v>0</v>
      </c>
      <c r="AD645" s="142">
        <f>IF(Table3072[[#This Row],[researchPower]] &lt;100, Table3072[[#This Row],[researchPower]]*2,Table3072[[#This Row],[researchPower]])</f>
        <v>0</v>
      </c>
      <c r="AG645" s="95"/>
      <c r="AH645" s="142" t="e">
        <f>Table3072[[#This Row],[researchPoints]]/Table3072[[#This Row],[researchPower]]</f>
        <v>#DIV/0!</v>
      </c>
    </row>
    <row r="646" spans="1:34" x14ac:dyDescent="0.35">
      <c r="A646" s="141">
        <v>645</v>
      </c>
      <c r="B646" s="39"/>
      <c r="C646" s="141"/>
      <c r="D646" s="141"/>
      <c r="E646" s="141"/>
      <c r="F646" s="141"/>
      <c r="G646" s="141"/>
      <c r="H646" s="141"/>
      <c r="I646" s="141"/>
      <c r="J646" s="141"/>
      <c r="K646" s="141"/>
      <c r="L646" s="141"/>
      <c r="M646" s="141"/>
      <c r="N646" s="141"/>
      <c r="O646" s="141"/>
      <c r="P646" s="141"/>
      <c r="Q646" s="141" t="s">
        <v>2879</v>
      </c>
      <c r="R646" s="141" t="s">
        <v>1363</v>
      </c>
      <c r="S646" s="141" t="s">
        <v>1364</v>
      </c>
      <c r="T646" s="141" t="s">
        <v>55</v>
      </c>
      <c r="U646" s="141" t="s">
        <v>1617</v>
      </c>
      <c r="V646" s="146">
        <v>15</v>
      </c>
      <c r="W646" s="141"/>
      <c r="X646" s="141"/>
      <c r="Y646" s="141"/>
      <c r="AB646" s="142">
        <f>Table3072[[#This Row],[researchPower]]/2</f>
        <v>0</v>
      </c>
      <c r="AD646" s="142">
        <f>IF(Table3072[[#This Row],[researchPower]] &lt;100, Table3072[[#This Row],[researchPower]]*2,Table3072[[#This Row],[researchPower]])</f>
        <v>0</v>
      </c>
      <c r="AG646" s="95"/>
      <c r="AH646" s="142" t="e">
        <f>Table3072[[#This Row],[researchPoints]]/Table3072[[#This Row],[researchPower]]</f>
        <v>#DIV/0!</v>
      </c>
    </row>
    <row r="647" spans="1:34" x14ac:dyDescent="0.35">
      <c r="A647" s="141">
        <v>646</v>
      </c>
      <c r="B647" s="39"/>
      <c r="C647" s="141"/>
      <c r="D647" s="141"/>
      <c r="E647" s="141"/>
      <c r="F647" s="141"/>
      <c r="G647" s="141"/>
      <c r="H647" s="141"/>
      <c r="I647" s="141"/>
      <c r="J647" s="141"/>
      <c r="K647" s="141"/>
      <c r="L647" s="141"/>
      <c r="M647" s="141"/>
      <c r="N647" s="141"/>
      <c r="O647" s="141"/>
      <c r="P647" s="141"/>
      <c r="Q647" s="141" t="s">
        <v>2879</v>
      </c>
      <c r="R647" s="141" t="s">
        <v>1363</v>
      </c>
      <c r="S647" s="141" t="s">
        <v>1364</v>
      </c>
      <c r="T647" s="141" t="s">
        <v>51</v>
      </c>
      <c r="U647" s="141" t="s">
        <v>1617</v>
      </c>
      <c r="V647" s="146">
        <v>15</v>
      </c>
      <c r="W647" s="141" t="s">
        <v>463</v>
      </c>
      <c r="X647" s="141" t="s">
        <v>1570</v>
      </c>
      <c r="Y647" s="141"/>
      <c r="AB647" s="142">
        <f>Table3072[[#This Row],[researchPower]]/2</f>
        <v>0</v>
      </c>
      <c r="AD647" s="142">
        <f>IF(Table3072[[#This Row],[researchPower]] &lt;100, Table3072[[#This Row],[researchPower]]*2,Table3072[[#This Row],[researchPower]])</f>
        <v>0</v>
      </c>
      <c r="AG647" s="95"/>
      <c r="AH647" s="142" t="e">
        <f>Table3072[[#This Row],[researchPoints]]/Table3072[[#This Row],[researchPower]]</f>
        <v>#DIV/0!</v>
      </c>
    </row>
    <row r="648" spans="1:34" x14ac:dyDescent="0.35">
      <c r="A648" s="141">
        <v>647</v>
      </c>
      <c r="B648" s="39" t="s">
        <v>1729</v>
      </c>
      <c r="C648" s="141" t="s">
        <v>1555</v>
      </c>
      <c r="D648" s="141" t="s">
        <v>1729</v>
      </c>
      <c r="E648" s="141"/>
      <c r="F648" s="141"/>
      <c r="G648" s="141" t="s">
        <v>4017</v>
      </c>
      <c r="H648" s="141" t="s">
        <v>1730</v>
      </c>
      <c r="I648" s="141"/>
      <c r="J648" s="141"/>
      <c r="K648" s="141"/>
      <c r="L648" s="141" t="s">
        <v>1726</v>
      </c>
      <c r="M648" s="141">
        <v>15200</v>
      </c>
      <c r="N648" s="141">
        <v>760</v>
      </c>
      <c r="O648" s="141"/>
      <c r="P648" s="141"/>
      <c r="Q648" s="141" t="s">
        <v>2879</v>
      </c>
      <c r="R648" s="141" t="s">
        <v>1363</v>
      </c>
      <c r="S648" s="141" t="s">
        <v>1364</v>
      </c>
      <c r="T648" s="141" t="s">
        <v>49</v>
      </c>
      <c r="U648" s="141" t="s">
        <v>1569</v>
      </c>
      <c r="V648" s="146">
        <v>25</v>
      </c>
      <c r="W648" s="141"/>
      <c r="X648" s="141"/>
      <c r="Y648" s="141"/>
      <c r="AB648" s="142">
        <f>Table3072[[#This Row],[researchPower]]/2</f>
        <v>380</v>
      </c>
      <c r="AD648" s="142">
        <f>IF(Table3072[[#This Row],[researchPower]] &lt;100, Table3072[[#This Row],[researchPower]]*2,Table3072[[#This Row],[researchPower]])</f>
        <v>760</v>
      </c>
      <c r="AG648" s="95" t="s">
        <v>1729</v>
      </c>
      <c r="AH648" s="142">
        <f>Table3072[[#This Row],[researchPoints]]/Table3072[[#This Row],[researchPower]]</f>
        <v>20</v>
      </c>
    </row>
    <row r="649" spans="1:34" x14ac:dyDescent="0.35">
      <c r="A649" s="141">
        <v>648</v>
      </c>
      <c r="B649" s="39"/>
      <c r="C649" s="141"/>
      <c r="D649" s="141"/>
      <c r="E649" s="141"/>
      <c r="F649" s="141"/>
      <c r="G649" s="141"/>
      <c r="H649" s="141"/>
      <c r="I649" s="141"/>
      <c r="J649" s="141"/>
      <c r="K649" s="141"/>
      <c r="L649" s="141"/>
      <c r="M649" s="141"/>
      <c r="N649" s="141"/>
      <c r="O649" s="141"/>
      <c r="P649" s="141"/>
      <c r="Q649" s="141" t="s">
        <v>2879</v>
      </c>
      <c r="R649" s="141" t="s">
        <v>1363</v>
      </c>
      <c r="S649" s="141" t="s">
        <v>1364</v>
      </c>
      <c r="T649" s="141" t="s">
        <v>49</v>
      </c>
      <c r="U649" s="141" t="s">
        <v>1617</v>
      </c>
      <c r="V649" s="146">
        <v>35</v>
      </c>
      <c r="W649" s="141"/>
      <c r="X649" s="141"/>
      <c r="Y649" s="141"/>
      <c r="AB649" s="142">
        <f>Table3072[[#This Row],[researchPower]]/2</f>
        <v>0</v>
      </c>
      <c r="AD649" s="142">
        <f>IF(Table3072[[#This Row],[researchPower]] &lt;100, Table3072[[#This Row],[researchPower]]*2,Table3072[[#This Row],[researchPower]])</f>
        <v>0</v>
      </c>
      <c r="AG649" s="95"/>
      <c r="AH649" s="142" t="e">
        <f>Table3072[[#This Row],[researchPoints]]/Table3072[[#This Row],[researchPower]]</f>
        <v>#DIV/0!</v>
      </c>
    </row>
    <row r="650" spans="1:34" x14ac:dyDescent="0.35">
      <c r="A650" s="141">
        <v>649</v>
      </c>
      <c r="B650" s="39"/>
      <c r="C650" s="141"/>
      <c r="D650" s="141"/>
      <c r="E650" s="141"/>
      <c r="F650" s="141"/>
      <c r="G650" s="141"/>
      <c r="H650" s="141"/>
      <c r="I650" s="141"/>
      <c r="J650" s="141"/>
      <c r="K650" s="141"/>
      <c r="L650" s="141"/>
      <c r="M650" s="141"/>
      <c r="N650" s="141"/>
      <c r="O650" s="141"/>
      <c r="P650" s="141"/>
      <c r="Q650" s="141" t="s">
        <v>2879</v>
      </c>
      <c r="R650" s="141" t="s">
        <v>1363</v>
      </c>
      <c r="S650" s="141" t="s">
        <v>1364</v>
      </c>
      <c r="T650" s="141" t="s">
        <v>54</v>
      </c>
      <c r="U650" s="141" t="s">
        <v>1617</v>
      </c>
      <c r="V650" s="146">
        <v>20</v>
      </c>
      <c r="W650" s="141"/>
      <c r="X650" s="141"/>
      <c r="Y650" s="141"/>
      <c r="AB650" s="142">
        <f>Table3072[[#This Row],[researchPower]]/2</f>
        <v>0</v>
      </c>
      <c r="AD650" s="142">
        <f>IF(Table3072[[#This Row],[researchPower]] &lt;100, Table3072[[#This Row],[researchPower]]*2,Table3072[[#This Row],[researchPower]])</f>
        <v>0</v>
      </c>
      <c r="AG650" s="95"/>
      <c r="AH650" s="142" t="e">
        <f>Table3072[[#This Row],[researchPoints]]/Table3072[[#This Row],[researchPower]]</f>
        <v>#DIV/0!</v>
      </c>
    </row>
    <row r="651" spans="1:34" x14ac:dyDescent="0.35">
      <c r="A651" s="141">
        <v>650</v>
      </c>
      <c r="B651" s="39"/>
      <c r="C651" s="141"/>
      <c r="D651" s="141"/>
      <c r="E651" s="141"/>
      <c r="F651" s="141"/>
      <c r="G651" s="141"/>
      <c r="H651" s="141"/>
      <c r="I651" s="141"/>
      <c r="J651" s="141"/>
      <c r="K651" s="141"/>
      <c r="L651" s="141"/>
      <c r="M651" s="141"/>
      <c r="N651" s="141"/>
      <c r="O651" s="141"/>
      <c r="P651" s="141"/>
      <c r="Q651" s="141" t="s">
        <v>2879</v>
      </c>
      <c r="R651" s="141" t="s">
        <v>1363</v>
      </c>
      <c r="S651" s="141" t="s">
        <v>1364</v>
      </c>
      <c r="T651" s="141" t="s">
        <v>57</v>
      </c>
      <c r="U651" s="141" t="s">
        <v>1617</v>
      </c>
      <c r="V651" s="146">
        <v>15</v>
      </c>
      <c r="W651" s="141"/>
      <c r="X651" s="141"/>
      <c r="Y651" s="141"/>
      <c r="AB651" s="142">
        <f>Table3072[[#This Row],[researchPower]]/2</f>
        <v>0</v>
      </c>
      <c r="AD651" s="142">
        <f>IF(Table3072[[#This Row],[researchPower]] &lt;100, Table3072[[#This Row],[researchPower]]*2,Table3072[[#This Row],[researchPower]])</f>
        <v>0</v>
      </c>
      <c r="AG651" s="95"/>
      <c r="AH651" s="142" t="e">
        <f>Table3072[[#This Row],[researchPoints]]/Table3072[[#This Row],[researchPower]]</f>
        <v>#DIV/0!</v>
      </c>
    </row>
    <row r="652" spans="1:34" x14ac:dyDescent="0.35">
      <c r="A652" s="141">
        <v>651</v>
      </c>
      <c r="B652" s="39"/>
      <c r="C652" s="141"/>
      <c r="D652" s="141"/>
      <c r="E652" s="141"/>
      <c r="F652" s="141"/>
      <c r="G652" s="141"/>
      <c r="H652" s="141"/>
      <c r="I652" s="141"/>
      <c r="J652" s="141"/>
      <c r="K652" s="141"/>
      <c r="L652" s="141"/>
      <c r="M652" s="141"/>
      <c r="N652" s="141"/>
      <c r="O652" s="141"/>
      <c r="P652" s="141"/>
      <c r="Q652" s="141" t="s">
        <v>2879</v>
      </c>
      <c r="R652" s="141" t="s">
        <v>1363</v>
      </c>
      <c r="S652" s="141" t="s">
        <v>1364</v>
      </c>
      <c r="T652" s="141" t="s">
        <v>56</v>
      </c>
      <c r="U652" s="141" t="s">
        <v>1617</v>
      </c>
      <c r="V652" s="146">
        <v>20</v>
      </c>
      <c r="W652" s="141"/>
      <c r="X652" s="141"/>
      <c r="Y652" s="141"/>
      <c r="AB652" s="142">
        <f>Table3072[[#This Row],[researchPower]]/2</f>
        <v>0</v>
      </c>
      <c r="AD652" s="142">
        <f>IF(Table3072[[#This Row],[researchPower]] &lt;100, Table3072[[#This Row],[researchPower]]*2,Table3072[[#This Row],[researchPower]])</f>
        <v>0</v>
      </c>
      <c r="AG652" s="95"/>
      <c r="AH652" s="142" t="e">
        <f>Table3072[[#This Row],[researchPoints]]/Table3072[[#This Row],[researchPower]]</f>
        <v>#DIV/0!</v>
      </c>
    </row>
    <row r="653" spans="1:34" x14ac:dyDescent="0.35">
      <c r="A653" s="141">
        <v>652</v>
      </c>
      <c r="B653" s="39"/>
      <c r="C653" s="141"/>
      <c r="D653" s="141"/>
      <c r="E653" s="141"/>
      <c r="F653" s="141"/>
      <c r="G653" s="141"/>
      <c r="H653" s="141"/>
      <c r="I653" s="141"/>
      <c r="J653" s="141"/>
      <c r="K653" s="141"/>
      <c r="L653" s="141"/>
      <c r="M653" s="141"/>
      <c r="N653" s="141"/>
      <c r="O653" s="141"/>
      <c r="P653" s="141"/>
      <c r="Q653" s="141" t="s">
        <v>2879</v>
      </c>
      <c r="R653" s="141" t="s">
        <v>1363</v>
      </c>
      <c r="S653" s="141" t="s">
        <v>1364</v>
      </c>
      <c r="T653" s="141" t="s">
        <v>55</v>
      </c>
      <c r="U653" s="141" t="s">
        <v>1617</v>
      </c>
      <c r="V653" s="146">
        <v>20</v>
      </c>
      <c r="W653" s="141"/>
      <c r="X653" s="141"/>
      <c r="Y653" s="141"/>
      <c r="AB653" s="142">
        <f>Table3072[[#This Row],[researchPower]]/2</f>
        <v>0</v>
      </c>
      <c r="AD653" s="142">
        <f>IF(Table3072[[#This Row],[researchPower]] &lt;100, Table3072[[#This Row],[researchPower]]*2,Table3072[[#This Row],[researchPower]])</f>
        <v>0</v>
      </c>
      <c r="AG653" s="95"/>
      <c r="AH653" s="142" t="e">
        <f>Table3072[[#This Row],[researchPoints]]/Table3072[[#This Row],[researchPower]]</f>
        <v>#DIV/0!</v>
      </c>
    </row>
    <row r="654" spans="1:34" x14ac:dyDescent="0.35">
      <c r="A654" s="141">
        <v>653</v>
      </c>
      <c r="B654" s="39"/>
      <c r="C654" s="141"/>
      <c r="D654" s="141"/>
      <c r="E654" s="141"/>
      <c r="F654" s="141"/>
      <c r="G654" s="141"/>
      <c r="H654" s="141"/>
      <c r="I654" s="141"/>
      <c r="J654" s="141"/>
      <c r="K654" s="141"/>
      <c r="L654" s="141"/>
      <c r="M654" s="141"/>
      <c r="N654" s="141"/>
      <c r="O654" s="141"/>
      <c r="P654" s="141"/>
      <c r="Q654" s="141" t="s">
        <v>2879</v>
      </c>
      <c r="R654" s="141" t="s">
        <v>1363</v>
      </c>
      <c r="S654" s="141" t="s">
        <v>1364</v>
      </c>
      <c r="T654" s="141" t="s">
        <v>51</v>
      </c>
      <c r="U654" s="141" t="s">
        <v>1617</v>
      </c>
      <c r="V654" s="146">
        <v>20</v>
      </c>
      <c r="W654" s="141" t="s">
        <v>463</v>
      </c>
      <c r="X654" s="141" t="s">
        <v>1570</v>
      </c>
      <c r="Y654" s="141"/>
      <c r="AB654" s="142">
        <f>Table3072[[#This Row],[researchPower]]/2</f>
        <v>0</v>
      </c>
      <c r="AD654" s="142">
        <f>IF(Table3072[[#This Row],[researchPower]] &lt;100, Table3072[[#This Row],[researchPower]]*2,Table3072[[#This Row],[researchPower]])</f>
        <v>0</v>
      </c>
      <c r="AG654" s="95"/>
      <c r="AH654" s="142" t="e">
        <f>Table3072[[#This Row],[researchPoints]]/Table3072[[#This Row],[researchPower]]</f>
        <v>#DIV/0!</v>
      </c>
    </row>
    <row r="655" spans="1:34" x14ac:dyDescent="0.35">
      <c r="A655" s="141">
        <v>654</v>
      </c>
      <c r="B655" s="39" t="s">
        <v>1731</v>
      </c>
      <c r="C655" s="141" t="s">
        <v>1555</v>
      </c>
      <c r="D655" s="141" t="s">
        <v>1731</v>
      </c>
      <c r="E655" s="141"/>
      <c r="F655" s="141"/>
      <c r="G655" s="141" t="s">
        <v>4018</v>
      </c>
      <c r="H655" s="141" t="s">
        <v>1732</v>
      </c>
      <c r="I655" s="141"/>
      <c r="J655" s="141"/>
      <c r="K655" s="141"/>
      <c r="L655" s="141" t="s">
        <v>1729</v>
      </c>
      <c r="M655" s="141">
        <v>17200</v>
      </c>
      <c r="N655" s="141">
        <v>860</v>
      </c>
      <c r="O655" s="141"/>
      <c r="P655" s="141" t="s">
        <v>5251</v>
      </c>
      <c r="Q655" s="141" t="s">
        <v>2879</v>
      </c>
      <c r="R655" s="141" t="s">
        <v>1363</v>
      </c>
      <c r="S655" s="141" t="s">
        <v>1364</v>
      </c>
      <c r="T655" s="141" t="s">
        <v>49</v>
      </c>
      <c r="U655" s="141" t="s">
        <v>1569</v>
      </c>
      <c r="V655" s="146">
        <v>35</v>
      </c>
      <c r="W655" s="141"/>
      <c r="X655" s="141"/>
      <c r="Y655" s="141"/>
      <c r="AB655" s="142">
        <f>Table3072[[#This Row],[researchPower]]/2</f>
        <v>430</v>
      </c>
      <c r="AD655" s="142">
        <f>IF(Table3072[[#This Row],[researchPower]] &lt;100, Table3072[[#This Row],[researchPower]]*2,Table3072[[#This Row],[researchPower]])</f>
        <v>860</v>
      </c>
      <c r="AG655" s="95" t="s">
        <v>1731</v>
      </c>
      <c r="AH655" s="142">
        <f>Table3072[[#This Row],[researchPoints]]/Table3072[[#This Row],[researchPower]]</f>
        <v>20</v>
      </c>
    </row>
    <row r="656" spans="1:34" x14ac:dyDescent="0.35">
      <c r="A656" s="141">
        <v>655</v>
      </c>
      <c r="B656" s="39"/>
      <c r="C656" s="141"/>
      <c r="D656" s="141"/>
      <c r="E656" s="141"/>
      <c r="F656" s="141"/>
      <c r="G656" s="141"/>
      <c r="H656" s="141"/>
      <c r="I656" s="141"/>
      <c r="J656" s="141"/>
      <c r="K656" s="141"/>
      <c r="L656" s="141"/>
      <c r="M656" s="141"/>
      <c r="N656" s="141"/>
      <c r="O656" s="141"/>
      <c r="P656" s="141"/>
      <c r="Q656" s="141" t="s">
        <v>2879</v>
      </c>
      <c r="R656" s="141" t="s">
        <v>1363</v>
      </c>
      <c r="S656" s="141" t="s">
        <v>1364</v>
      </c>
      <c r="T656" s="141" t="s">
        <v>49</v>
      </c>
      <c r="U656" s="141" t="s">
        <v>1617</v>
      </c>
      <c r="V656" s="146">
        <v>45</v>
      </c>
      <c r="W656" s="141"/>
      <c r="X656" s="141"/>
      <c r="Y656" s="141"/>
      <c r="AB656" s="142">
        <f>Table3072[[#This Row],[researchPower]]/2</f>
        <v>0</v>
      </c>
      <c r="AD656" s="142">
        <f>IF(Table3072[[#This Row],[researchPower]] &lt;100, Table3072[[#This Row],[researchPower]]*2,Table3072[[#This Row],[researchPower]])</f>
        <v>0</v>
      </c>
      <c r="AG656" s="95"/>
      <c r="AH656" s="142" t="e">
        <f>Table3072[[#This Row],[researchPoints]]/Table3072[[#This Row],[researchPower]]</f>
        <v>#DIV/0!</v>
      </c>
    </row>
    <row r="657" spans="1:34" x14ac:dyDescent="0.35">
      <c r="A657" s="141">
        <v>656</v>
      </c>
      <c r="B657" s="39"/>
      <c r="C657" s="141"/>
      <c r="D657" s="141"/>
      <c r="E657" s="141"/>
      <c r="F657" s="141"/>
      <c r="G657" s="141"/>
      <c r="H657" s="141"/>
      <c r="I657" s="141"/>
      <c r="J657" s="141"/>
      <c r="K657" s="141"/>
      <c r="L657" s="141"/>
      <c r="M657" s="141"/>
      <c r="N657" s="141"/>
      <c r="O657" s="141"/>
      <c r="P657" s="141"/>
      <c r="Q657" s="141" t="s">
        <v>2879</v>
      </c>
      <c r="R657" s="141" t="s">
        <v>1363</v>
      </c>
      <c r="S657" s="141" t="s">
        <v>1364</v>
      </c>
      <c r="T657" s="141" t="s">
        <v>54</v>
      </c>
      <c r="U657" s="141" t="s">
        <v>1617</v>
      </c>
      <c r="V657" s="146">
        <v>30</v>
      </c>
      <c r="W657" s="141"/>
      <c r="X657" s="141"/>
      <c r="Y657" s="141"/>
      <c r="AB657" s="142">
        <f>Table3072[[#This Row],[researchPower]]/2</f>
        <v>0</v>
      </c>
      <c r="AD657" s="142">
        <f>IF(Table3072[[#This Row],[researchPower]] &lt;100, Table3072[[#This Row],[researchPower]]*2,Table3072[[#This Row],[researchPower]])</f>
        <v>0</v>
      </c>
      <c r="AG657" s="95"/>
      <c r="AH657" s="142" t="e">
        <f>Table3072[[#This Row],[researchPoints]]/Table3072[[#This Row],[researchPower]]</f>
        <v>#DIV/0!</v>
      </c>
    </row>
    <row r="658" spans="1:34" x14ac:dyDescent="0.35">
      <c r="A658" s="141">
        <v>657</v>
      </c>
      <c r="B658" s="39"/>
      <c r="C658" s="141"/>
      <c r="D658" s="141"/>
      <c r="E658" s="141"/>
      <c r="F658" s="141"/>
      <c r="G658" s="141"/>
      <c r="H658" s="141"/>
      <c r="I658" s="141"/>
      <c r="J658" s="141"/>
      <c r="K658" s="141"/>
      <c r="L658" s="141"/>
      <c r="M658" s="141"/>
      <c r="N658" s="141"/>
      <c r="O658" s="141"/>
      <c r="P658" s="141"/>
      <c r="Q658" s="141" t="s">
        <v>2879</v>
      </c>
      <c r="R658" s="141" t="s">
        <v>1363</v>
      </c>
      <c r="S658" s="141" t="s">
        <v>1364</v>
      </c>
      <c r="T658" s="141" t="s">
        <v>57</v>
      </c>
      <c r="U658" s="141" t="s">
        <v>1617</v>
      </c>
      <c r="V658" s="146">
        <v>30</v>
      </c>
      <c r="W658" s="141"/>
      <c r="X658" s="141"/>
      <c r="Y658" s="141"/>
      <c r="AB658" s="142">
        <f>Table3072[[#This Row],[researchPower]]/2</f>
        <v>0</v>
      </c>
      <c r="AD658" s="142">
        <f>IF(Table3072[[#This Row],[researchPower]] &lt;100, Table3072[[#This Row],[researchPower]]*2,Table3072[[#This Row],[researchPower]])</f>
        <v>0</v>
      </c>
      <c r="AG658" s="95"/>
      <c r="AH658" s="142" t="e">
        <f>Table3072[[#This Row],[researchPoints]]/Table3072[[#This Row],[researchPower]]</f>
        <v>#DIV/0!</v>
      </c>
    </row>
    <row r="659" spans="1:34" x14ac:dyDescent="0.35">
      <c r="A659" s="141">
        <v>658</v>
      </c>
      <c r="B659" s="39"/>
      <c r="C659" s="141"/>
      <c r="D659" s="141"/>
      <c r="E659" s="141"/>
      <c r="F659" s="141"/>
      <c r="G659" s="141"/>
      <c r="H659" s="141"/>
      <c r="I659" s="141"/>
      <c r="J659" s="141"/>
      <c r="K659" s="141"/>
      <c r="L659" s="141"/>
      <c r="M659" s="141"/>
      <c r="N659" s="141"/>
      <c r="O659" s="141"/>
      <c r="P659" s="141"/>
      <c r="Q659" s="141" t="s">
        <v>2879</v>
      </c>
      <c r="R659" s="141" t="s">
        <v>1363</v>
      </c>
      <c r="S659" s="141" t="s">
        <v>1364</v>
      </c>
      <c r="T659" s="141" t="s">
        <v>56</v>
      </c>
      <c r="U659" s="141" t="s">
        <v>1617</v>
      </c>
      <c r="V659" s="146">
        <v>30</v>
      </c>
      <c r="W659" s="141"/>
      <c r="X659" s="141"/>
      <c r="Y659" s="141"/>
      <c r="AB659" s="142">
        <f>Table3072[[#This Row],[researchPower]]/2</f>
        <v>0</v>
      </c>
      <c r="AD659" s="142">
        <f>IF(Table3072[[#This Row],[researchPower]] &lt;100, Table3072[[#This Row],[researchPower]]*2,Table3072[[#This Row],[researchPower]])</f>
        <v>0</v>
      </c>
      <c r="AG659" s="95"/>
      <c r="AH659" s="142" t="e">
        <f>Table3072[[#This Row],[researchPoints]]/Table3072[[#This Row],[researchPower]]</f>
        <v>#DIV/0!</v>
      </c>
    </row>
    <row r="660" spans="1:34" x14ac:dyDescent="0.35">
      <c r="A660" s="141">
        <v>659</v>
      </c>
      <c r="B660" s="39"/>
      <c r="C660" s="141"/>
      <c r="D660" s="141"/>
      <c r="E660" s="141"/>
      <c r="F660" s="141"/>
      <c r="G660" s="141"/>
      <c r="H660" s="141"/>
      <c r="I660" s="141"/>
      <c r="J660" s="141"/>
      <c r="K660" s="141"/>
      <c r="L660" s="141"/>
      <c r="M660" s="141"/>
      <c r="N660" s="141"/>
      <c r="O660" s="141"/>
      <c r="P660" s="141"/>
      <c r="Q660" s="145" t="s">
        <v>2879</v>
      </c>
      <c r="R660" s="145" t="s">
        <v>1363</v>
      </c>
      <c r="S660" s="145" t="s">
        <v>1364</v>
      </c>
      <c r="T660" s="141" t="s">
        <v>55</v>
      </c>
      <c r="U660" s="141" t="s">
        <v>1617</v>
      </c>
      <c r="V660" s="146">
        <v>30</v>
      </c>
      <c r="W660" s="141"/>
      <c r="X660" s="141"/>
      <c r="Y660" s="141"/>
      <c r="AB660" s="142">
        <f>Table3072[[#This Row],[researchPower]]/2</f>
        <v>0</v>
      </c>
      <c r="AD660" s="142">
        <f>IF(Table3072[[#This Row],[researchPower]] &lt;100, Table3072[[#This Row],[researchPower]]*2,Table3072[[#This Row],[researchPower]])</f>
        <v>0</v>
      </c>
      <c r="AG660" s="95"/>
      <c r="AH660" s="142" t="e">
        <f>Table3072[[#This Row],[researchPoints]]/Table3072[[#This Row],[researchPower]]</f>
        <v>#DIV/0!</v>
      </c>
    </row>
    <row r="661" spans="1:34" x14ac:dyDescent="0.35">
      <c r="A661" s="141">
        <v>660</v>
      </c>
      <c r="B661" s="39"/>
      <c r="C661" s="141"/>
      <c r="D661" s="141"/>
      <c r="E661" s="141"/>
      <c r="F661" s="141"/>
      <c r="G661" s="141"/>
      <c r="H661" s="141"/>
      <c r="I661" s="141"/>
      <c r="J661" s="141"/>
      <c r="K661" s="141"/>
      <c r="L661" s="141"/>
      <c r="M661" s="141"/>
      <c r="N661" s="141"/>
      <c r="O661" s="141"/>
      <c r="P661" s="141"/>
      <c r="Q661" s="145" t="s">
        <v>2879</v>
      </c>
      <c r="R661" s="145" t="s">
        <v>1363</v>
      </c>
      <c r="S661" s="145" t="s">
        <v>1364</v>
      </c>
      <c r="T661" s="141" t="s">
        <v>51</v>
      </c>
      <c r="U661" s="141" t="s">
        <v>1617</v>
      </c>
      <c r="V661" s="146">
        <v>30</v>
      </c>
      <c r="W661" s="141" t="s">
        <v>5251</v>
      </c>
      <c r="X661" s="141" t="s">
        <v>1570</v>
      </c>
      <c r="Y661" s="141"/>
      <c r="AB661" s="142">
        <f>Table3072[[#This Row],[researchPower]]/2</f>
        <v>0</v>
      </c>
      <c r="AD661" s="142">
        <f>IF(Table3072[[#This Row],[researchPower]] &lt;100, Table3072[[#This Row],[researchPower]]*2,Table3072[[#This Row],[researchPower]])</f>
        <v>0</v>
      </c>
      <c r="AG661" s="95"/>
      <c r="AH661" s="142" t="e">
        <f>Table3072[[#This Row],[researchPoints]]/Table3072[[#This Row],[researchPower]]</f>
        <v>#DIV/0!</v>
      </c>
    </row>
    <row r="662" spans="1:34" x14ac:dyDescent="0.35">
      <c r="A662" s="141">
        <v>661</v>
      </c>
      <c r="B662" s="39" t="s">
        <v>3455</v>
      </c>
      <c r="C662" s="145" t="s">
        <v>1555</v>
      </c>
      <c r="D662" s="141" t="s">
        <v>3455</v>
      </c>
      <c r="E662" s="141"/>
      <c r="F662" s="141"/>
      <c r="G662" s="141" t="s">
        <v>4067</v>
      </c>
      <c r="H662" s="141" t="s">
        <v>3466</v>
      </c>
      <c r="I662" s="141"/>
      <c r="J662" s="141"/>
      <c r="K662" s="141"/>
      <c r="L662" s="252" t="s">
        <v>3484</v>
      </c>
      <c r="M662" s="141">
        <v>4500</v>
      </c>
      <c r="N662" s="141">
        <v>225</v>
      </c>
      <c r="O662" s="141"/>
      <c r="P662" s="141"/>
      <c r="Q662" s="145" t="s">
        <v>2879</v>
      </c>
      <c r="R662" s="145" t="s">
        <v>1363</v>
      </c>
      <c r="S662" s="145" t="s">
        <v>1364</v>
      </c>
      <c r="T662" s="141" t="s">
        <v>49</v>
      </c>
      <c r="U662" s="141" t="s">
        <v>3505</v>
      </c>
      <c r="V662" s="146">
        <v>10</v>
      </c>
      <c r="W662" s="141"/>
      <c r="X662" s="141"/>
      <c r="Y662" s="141"/>
      <c r="AB662" s="142">
        <f>Table3072[[#This Row],[researchPower]]/2</f>
        <v>112.5</v>
      </c>
      <c r="AD662" s="142">
        <f>IF(Table3072[[#This Row],[researchPower]] &lt;100, Table3072[[#This Row],[researchPower]]*2,Table3072[[#This Row],[researchPower]])</f>
        <v>225</v>
      </c>
      <c r="AG662" s="95" t="s">
        <v>3455</v>
      </c>
      <c r="AH662" s="142">
        <f>Table3072[[#This Row],[researchPoints]]/Table3072[[#This Row],[researchPower]]</f>
        <v>20</v>
      </c>
    </row>
    <row r="663" spans="1:34" x14ac:dyDescent="0.35">
      <c r="A663" s="141">
        <v>662</v>
      </c>
      <c r="B663" s="39"/>
      <c r="C663" s="141"/>
      <c r="D663" s="141"/>
      <c r="E663" s="141"/>
      <c r="F663" s="141"/>
      <c r="G663" s="141"/>
      <c r="H663" s="141"/>
      <c r="I663" s="141"/>
      <c r="J663" s="141"/>
      <c r="K663" s="141"/>
      <c r="L663" s="141"/>
      <c r="M663" s="141"/>
      <c r="N663" s="141"/>
      <c r="O663" s="141"/>
      <c r="P663" s="141"/>
      <c r="Q663" s="145" t="s">
        <v>2879</v>
      </c>
      <c r="R663" s="145" t="s">
        <v>1363</v>
      </c>
      <c r="S663" s="145" t="s">
        <v>1364</v>
      </c>
      <c r="T663" s="141" t="s">
        <v>49</v>
      </c>
      <c r="U663" s="141" t="s">
        <v>3504</v>
      </c>
      <c r="V663" s="146">
        <v>10</v>
      </c>
      <c r="W663" s="144" t="s">
        <v>578</v>
      </c>
      <c r="X663" s="141" t="s">
        <v>869</v>
      </c>
      <c r="Y663" s="141"/>
      <c r="AB663" s="142">
        <f>Table3072[[#This Row],[researchPower]]/2</f>
        <v>0</v>
      </c>
      <c r="AD663" s="142">
        <f>IF(Table3072[[#This Row],[researchPower]] &lt;100, Table3072[[#This Row],[researchPower]]*2,Table3072[[#This Row],[researchPower]])</f>
        <v>0</v>
      </c>
      <c r="AG663" s="95"/>
      <c r="AH663" s="142" t="e">
        <f>Table3072[[#This Row],[researchPoints]]/Table3072[[#This Row],[researchPower]]</f>
        <v>#DIV/0!</v>
      </c>
    </row>
    <row r="664" spans="1:34" x14ac:dyDescent="0.35">
      <c r="A664" s="141">
        <v>663</v>
      </c>
      <c r="B664" s="39" t="s">
        <v>3463</v>
      </c>
      <c r="C664" s="141" t="s">
        <v>1555</v>
      </c>
      <c r="D664" s="141" t="s">
        <v>3463</v>
      </c>
      <c r="E664" s="141"/>
      <c r="F664" s="141"/>
      <c r="G664" s="141" t="s">
        <v>4068</v>
      </c>
      <c r="H664" s="141" t="s">
        <v>3487</v>
      </c>
      <c r="I664" s="141"/>
      <c r="J664" s="141"/>
      <c r="K664" s="141"/>
      <c r="L664" s="141" t="s">
        <v>3455</v>
      </c>
      <c r="M664" s="141">
        <v>8000</v>
      </c>
      <c r="N664" s="141">
        <v>400</v>
      </c>
      <c r="O664" s="141"/>
      <c r="P664" s="141"/>
      <c r="Q664" s="145" t="s">
        <v>2879</v>
      </c>
      <c r="R664" s="145" t="s">
        <v>1363</v>
      </c>
      <c r="S664" s="145" t="s">
        <v>1364</v>
      </c>
      <c r="T664" s="141" t="s">
        <v>49</v>
      </c>
      <c r="U664" s="141" t="s">
        <v>3505</v>
      </c>
      <c r="V664" s="146">
        <v>15</v>
      </c>
      <c r="W664" s="141"/>
      <c r="X664" s="141"/>
      <c r="Y664" s="141"/>
      <c r="AB664" s="142">
        <f>Table3072[[#This Row],[researchPower]]/2</f>
        <v>200</v>
      </c>
      <c r="AD664" s="142">
        <f>IF(Table3072[[#This Row],[researchPower]] &lt;100, Table3072[[#This Row],[researchPower]]*2,Table3072[[#This Row],[researchPower]])</f>
        <v>400</v>
      </c>
      <c r="AG664" s="95" t="s">
        <v>3463</v>
      </c>
      <c r="AH664" s="142">
        <f>Table3072[[#This Row],[researchPoints]]/Table3072[[#This Row],[researchPower]]</f>
        <v>20</v>
      </c>
    </row>
    <row r="665" spans="1:34" x14ac:dyDescent="0.35">
      <c r="A665" s="141">
        <v>664</v>
      </c>
      <c r="B665" s="39"/>
      <c r="C665" s="141"/>
      <c r="D665" s="141"/>
      <c r="E665" s="141"/>
      <c r="F665" s="141"/>
      <c r="G665" s="141"/>
      <c r="H665" s="141"/>
      <c r="I665" s="141"/>
      <c r="J665" s="141"/>
      <c r="K665" s="141"/>
      <c r="L665" s="141"/>
      <c r="M665" s="141"/>
      <c r="N665" s="141"/>
      <c r="O665" s="141"/>
      <c r="P665" s="141"/>
      <c r="Q665" s="145" t="s">
        <v>2879</v>
      </c>
      <c r="R665" s="145" t="s">
        <v>1363</v>
      </c>
      <c r="S665" s="145" t="s">
        <v>1364</v>
      </c>
      <c r="T665" s="141" t="s">
        <v>49</v>
      </c>
      <c r="U665" s="141" t="s">
        <v>3504</v>
      </c>
      <c r="V665" s="146">
        <v>15</v>
      </c>
      <c r="W665" s="144" t="s">
        <v>578</v>
      </c>
      <c r="X665" s="141" t="s">
        <v>869</v>
      </c>
      <c r="Y665" s="141"/>
      <c r="AB665" s="142">
        <f>Table3072[[#This Row],[researchPower]]/2</f>
        <v>0</v>
      </c>
      <c r="AD665" s="142">
        <f>IF(Table3072[[#This Row],[researchPower]] &lt;100, Table3072[[#This Row],[researchPower]]*2,Table3072[[#This Row],[researchPower]])</f>
        <v>0</v>
      </c>
      <c r="AG665" s="95"/>
      <c r="AH665" s="142" t="e">
        <f>Table3072[[#This Row],[researchPoints]]/Table3072[[#This Row],[researchPower]]</f>
        <v>#DIV/0!</v>
      </c>
    </row>
    <row r="666" spans="1:34" x14ac:dyDescent="0.35">
      <c r="A666" s="141">
        <v>665</v>
      </c>
      <c r="B666" s="39" t="s">
        <v>3464</v>
      </c>
      <c r="C666" s="145" t="s">
        <v>1555</v>
      </c>
      <c r="D666" s="141" t="s">
        <v>3464</v>
      </c>
      <c r="E666" s="141"/>
      <c r="F666" s="141"/>
      <c r="G666" s="141" t="s">
        <v>4069</v>
      </c>
      <c r="H666" s="141" t="s">
        <v>3488</v>
      </c>
      <c r="I666" s="141"/>
      <c r="J666" s="141"/>
      <c r="K666" s="141"/>
      <c r="L666" s="141" t="s">
        <v>3463</v>
      </c>
      <c r="M666" s="141">
        <v>11000</v>
      </c>
      <c r="N666" s="141">
        <v>550</v>
      </c>
      <c r="O666" s="141"/>
      <c r="P666" s="141"/>
      <c r="Q666" s="145" t="s">
        <v>2879</v>
      </c>
      <c r="R666" s="145" t="s">
        <v>1363</v>
      </c>
      <c r="S666" s="145" t="s">
        <v>1364</v>
      </c>
      <c r="T666" s="141" t="s">
        <v>49</v>
      </c>
      <c r="U666" s="141" t="s">
        <v>3505</v>
      </c>
      <c r="V666" s="146">
        <v>25</v>
      </c>
      <c r="W666" s="141"/>
      <c r="X666" s="141"/>
      <c r="Y666" s="141"/>
      <c r="AB666" s="142">
        <f>Table3072[[#This Row],[researchPower]]/2</f>
        <v>275</v>
      </c>
      <c r="AD666" s="142">
        <f>IF(Table3072[[#This Row],[researchPower]] &lt;100, Table3072[[#This Row],[researchPower]]*2,Table3072[[#This Row],[researchPower]])</f>
        <v>550</v>
      </c>
      <c r="AG666" s="95" t="s">
        <v>3464</v>
      </c>
      <c r="AH666" s="142">
        <f>Table3072[[#This Row],[researchPoints]]/Table3072[[#This Row],[researchPower]]</f>
        <v>20</v>
      </c>
    </row>
    <row r="667" spans="1:34" x14ac:dyDescent="0.35">
      <c r="A667" s="141">
        <v>666</v>
      </c>
      <c r="B667" s="39"/>
      <c r="C667" s="145"/>
      <c r="D667" s="141"/>
      <c r="E667" s="141"/>
      <c r="F667" s="141"/>
      <c r="G667" s="141"/>
      <c r="H667" s="141"/>
      <c r="I667" s="141"/>
      <c r="J667" s="141"/>
      <c r="K667" s="141"/>
      <c r="L667" s="141"/>
      <c r="M667" s="141"/>
      <c r="N667" s="141"/>
      <c r="O667" s="141"/>
      <c r="P667" s="141"/>
      <c r="Q667" s="145" t="s">
        <v>2879</v>
      </c>
      <c r="R667" s="145" t="s">
        <v>1363</v>
      </c>
      <c r="S667" s="145" t="s">
        <v>1364</v>
      </c>
      <c r="T667" s="141" t="s">
        <v>49</v>
      </c>
      <c r="U667" s="141" t="s">
        <v>3504</v>
      </c>
      <c r="V667" s="146">
        <v>25</v>
      </c>
      <c r="W667" s="144" t="s">
        <v>578</v>
      </c>
      <c r="X667" s="141" t="s">
        <v>869</v>
      </c>
      <c r="Y667" s="141"/>
      <c r="AB667" s="142">
        <f>Table3072[[#This Row],[researchPower]]/2</f>
        <v>0</v>
      </c>
      <c r="AD667" s="142">
        <f>IF(Table3072[[#This Row],[researchPower]] &lt;100, Table3072[[#This Row],[researchPower]]*2,Table3072[[#This Row],[researchPower]])</f>
        <v>0</v>
      </c>
      <c r="AG667" s="95"/>
      <c r="AH667" s="142" t="e">
        <f>Table3072[[#This Row],[researchPoints]]/Table3072[[#This Row],[researchPower]]</f>
        <v>#DIV/0!</v>
      </c>
    </row>
    <row r="668" spans="1:34" x14ac:dyDescent="0.35">
      <c r="A668" s="141">
        <v>667</v>
      </c>
      <c r="B668" s="39" t="s">
        <v>1733</v>
      </c>
      <c r="C668" s="141" t="s">
        <v>1555</v>
      </c>
      <c r="D668" s="141" t="s">
        <v>1733</v>
      </c>
      <c r="E668" s="141"/>
      <c r="F668" s="141"/>
      <c r="G668" s="141" t="s">
        <v>1734</v>
      </c>
      <c r="H668" s="141" t="s">
        <v>1735</v>
      </c>
      <c r="I668" s="141"/>
      <c r="J668" s="141"/>
      <c r="K668" s="141"/>
      <c r="L668" s="141" t="s">
        <v>1718</v>
      </c>
      <c r="M668" s="141">
        <v>900</v>
      </c>
      <c r="N668" s="141">
        <v>90</v>
      </c>
      <c r="O668" s="141"/>
      <c r="P668" s="141"/>
      <c r="Q668" s="141" t="s">
        <v>2879</v>
      </c>
      <c r="R668" s="141" t="s">
        <v>1363</v>
      </c>
      <c r="S668" s="141" t="s">
        <v>1364</v>
      </c>
      <c r="T668" s="141" t="s">
        <v>49</v>
      </c>
      <c r="U668" s="141" t="s">
        <v>1587</v>
      </c>
      <c r="V668" s="146">
        <v>-15</v>
      </c>
      <c r="W668" s="141" t="s">
        <v>581</v>
      </c>
      <c r="X668" s="141" t="s">
        <v>1588</v>
      </c>
      <c r="Y668" s="141"/>
      <c r="AB668" s="142">
        <f>Table3072[[#This Row],[researchPower]]/2</f>
        <v>45</v>
      </c>
      <c r="AD668" s="142">
        <f>IF(Table3072[[#This Row],[researchPower]] &lt;100, Table3072[[#This Row],[researchPower]]*2,Table3072[[#This Row],[researchPower]])</f>
        <v>180</v>
      </c>
      <c r="AG668" s="95" t="s">
        <v>1733</v>
      </c>
      <c r="AH668" s="142">
        <f>Table3072[[#This Row],[researchPoints]]/Table3072[[#This Row],[researchPower]]</f>
        <v>10</v>
      </c>
    </row>
    <row r="669" spans="1:34" x14ac:dyDescent="0.35">
      <c r="A669" s="141">
        <v>668</v>
      </c>
      <c r="B669" s="39" t="s">
        <v>1736</v>
      </c>
      <c r="C669" s="384" t="s">
        <v>1555</v>
      </c>
      <c r="D669" s="141" t="s">
        <v>1736</v>
      </c>
      <c r="E669" s="141"/>
      <c r="F669" s="141">
        <v>1</v>
      </c>
      <c r="G669" s="141" t="s">
        <v>4019</v>
      </c>
      <c r="H669" s="141" t="s">
        <v>1737</v>
      </c>
      <c r="I669" s="141"/>
      <c r="J669" s="141"/>
      <c r="K669" s="141"/>
      <c r="L669" s="141" t="s">
        <v>2850</v>
      </c>
      <c r="M669" s="141">
        <v>6000</v>
      </c>
      <c r="N669" s="141">
        <v>300</v>
      </c>
      <c r="O669" s="141"/>
      <c r="P669" s="141"/>
      <c r="Q669" s="141" t="s">
        <v>2879</v>
      </c>
      <c r="R669" s="141" t="s">
        <v>1363</v>
      </c>
      <c r="S669" s="141" t="s">
        <v>1364</v>
      </c>
      <c r="T669" s="141" t="s">
        <v>49</v>
      </c>
      <c r="U669" s="141" t="s">
        <v>1587</v>
      </c>
      <c r="V669" s="146">
        <v>-15</v>
      </c>
      <c r="W669" s="141" t="s">
        <v>581</v>
      </c>
      <c r="X669" s="141" t="s">
        <v>1588</v>
      </c>
      <c r="Y669" s="141"/>
      <c r="AB669" s="142">
        <f>Table3072[[#This Row],[researchPower]]/2</f>
        <v>150</v>
      </c>
      <c r="AD669" s="142">
        <f>IF(Table3072[[#This Row],[researchPower]] &lt;100, Table3072[[#This Row],[researchPower]]*2,Table3072[[#This Row],[researchPower]])</f>
        <v>300</v>
      </c>
      <c r="AG669" s="95" t="s">
        <v>1736</v>
      </c>
      <c r="AH669" s="142">
        <f>Table3072[[#This Row],[researchPoints]]/Table3072[[#This Row],[researchPower]]</f>
        <v>20</v>
      </c>
    </row>
    <row r="670" spans="1:34" x14ac:dyDescent="0.35">
      <c r="A670" s="141">
        <v>669</v>
      </c>
      <c r="B670" s="39" t="s">
        <v>1738</v>
      </c>
      <c r="C670" s="141" t="s">
        <v>1555</v>
      </c>
      <c r="D670" s="141" t="s">
        <v>1738</v>
      </c>
      <c r="E670" s="141"/>
      <c r="F670" s="141"/>
      <c r="G670" s="141" t="s">
        <v>4020</v>
      </c>
      <c r="H670" s="141" t="s">
        <v>1739</v>
      </c>
      <c r="I670" s="141"/>
      <c r="J670" s="141"/>
      <c r="K670" s="141"/>
      <c r="L670" s="141" t="s">
        <v>1736</v>
      </c>
      <c r="M670" s="141">
        <v>8000</v>
      </c>
      <c r="N670" s="141">
        <v>400</v>
      </c>
      <c r="O670" s="141"/>
      <c r="P670" s="141"/>
      <c r="Q670" s="141" t="s">
        <v>2879</v>
      </c>
      <c r="R670" s="141" t="s">
        <v>1363</v>
      </c>
      <c r="S670" s="141" t="s">
        <v>1364</v>
      </c>
      <c r="T670" s="141" t="s">
        <v>49</v>
      </c>
      <c r="U670" s="141" t="s">
        <v>1587</v>
      </c>
      <c r="V670" s="146">
        <v>-15</v>
      </c>
      <c r="W670" s="141" t="s">
        <v>581</v>
      </c>
      <c r="X670" s="141" t="s">
        <v>1588</v>
      </c>
      <c r="Y670" s="141"/>
      <c r="AB670" s="142">
        <f>Table3072[[#This Row],[researchPower]]/2</f>
        <v>200</v>
      </c>
      <c r="AD670" s="142">
        <f>IF(Table3072[[#This Row],[researchPower]] &lt;100, Table3072[[#This Row],[researchPower]]*2,Table3072[[#This Row],[researchPower]])</f>
        <v>400</v>
      </c>
      <c r="AG670" s="95" t="s">
        <v>1738</v>
      </c>
      <c r="AH670" s="142">
        <f>Table3072[[#This Row],[researchPoints]]/Table3072[[#This Row],[researchPower]]</f>
        <v>20</v>
      </c>
    </row>
    <row r="671" spans="1:34" x14ac:dyDescent="0.35">
      <c r="A671" s="141">
        <v>670</v>
      </c>
      <c r="B671" s="39" t="s">
        <v>3555</v>
      </c>
      <c r="C671" s="141" t="s">
        <v>1555</v>
      </c>
      <c r="D671" s="141" t="s">
        <v>3555</v>
      </c>
      <c r="E671" s="141"/>
      <c r="F671" s="141"/>
      <c r="G671" s="141" t="s">
        <v>4021</v>
      </c>
      <c r="H671" s="141" t="s">
        <v>3558</v>
      </c>
      <c r="I671" s="141"/>
      <c r="J671" s="141"/>
      <c r="K671" s="141"/>
      <c r="L671" s="252" t="s">
        <v>11379</v>
      </c>
      <c r="M671" s="141">
        <v>13200</v>
      </c>
      <c r="N671" s="141">
        <v>660</v>
      </c>
      <c r="O671" s="141"/>
      <c r="P671" s="141"/>
      <c r="Q671" s="141" t="s">
        <v>2879</v>
      </c>
      <c r="R671" s="141" t="s">
        <v>1363</v>
      </c>
      <c r="S671" s="141" t="s">
        <v>1364</v>
      </c>
      <c r="T671" s="141" t="s">
        <v>49</v>
      </c>
      <c r="U671" s="141" t="s">
        <v>1587</v>
      </c>
      <c r="V671" s="146">
        <v>-10</v>
      </c>
      <c r="W671" s="141" t="s">
        <v>463</v>
      </c>
      <c r="X671" s="141" t="s">
        <v>1588</v>
      </c>
      <c r="Y671" s="141"/>
      <c r="AB671" s="142">
        <f>Table3072[[#This Row],[researchPower]]/2</f>
        <v>330</v>
      </c>
      <c r="AD671" s="142">
        <f>IF(Table3072[[#This Row],[researchPower]] &lt;100, Table3072[[#This Row],[researchPower]]*2,Table3072[[#This Row],[researchPower]])</f>
        <v>660</v>
      </c>
      <c r="AG671" s="95" t="s">
        <v>3555</v>
      </c>
      <c r="AH671" s="142">
        <f>Table3072[[#This Row],[researchPoints]]/Table3072[[#This Row],[researchPower]]</f>
        <v>20</v>
      </c>
    </row>
    <row r="672" spans="1:34" x14ac:dyDescent="0.35">
      <c r="A672" s="141">
        <v>671</v>
      </c>
      <c r="B672" s="39" t="s">
        <v>3556</v>
      </c>
      <c r="C672" s="141" t="s">
        <v>1555</v>
      </c>
      <c r="D672" s="141" t="s">
        <v>3556</v>
      </c>
      <c r="E672" s="141"/>
      <c r="F672" s="141"/>
      <c r="G672" s="141" t="s">
        <v>4022</v>
      </c>
      <c r="H672" s="141" t="s">
        <v>3559</v>
      </c>
      <c r="I672" s="141"/>
      <c r="J672" s="141"/>
      <c r="K672" s="141"/>
      <c r="L672" s="141" t="s">
        <v>3555</v>
      </c>
      <c r="M672" s="141">
        <v>15200</v>
      </c>
      <c r="N672" s="141">
        <v>760</v>
      </c>
      <c r="O672" s="141"/>
      <c r="P672" s="141"/>
      <c r="Q672" s="141" t="s">
        <v>2879</v>
      </c>
      <c r="R672" s="141" t="s">
        <v>1363</v>
      </c>
      <c r="S672" s="141" t="s">
        <v>1364</v>
      </c>
      <c r="T672" s="141" t="s">
        <v>49</v>
      </c>
      <c r="U672" s="141" t="s">
        <v>1587</v>
      </c>
      <c r="V672" s="146">
        <v>-10</v>
      </c>
      <c r="W672" s="141" t="s">
        <v>463</v>
      </c>
      <c r="X672" s="141" t="s">
        <v>1588</v>
      </c>
      <c r="Y672" s="141"/>
      <c r="AB672" s="142">
        <f>Table3072[[#This Row],[researchPower]]/2</f>
        <v>380</v>
      </c>
      <c r="AD672" s="142">
        <f>IF(Table3072[[#This Row],[researchPower]] &lt;100, Table3072[[#This Row],[researchPower]]*2,Table3072[[#This Row],[researchPower]])</f>
        <v>760</v>
      </c>
      <c r="AG672" s="95" t="s">
        <v>3556</v>
      </c>
      <c r="AH672" s="142">
        <f>Table3072[[#This Row],[researchPoints]]/Table3072[[#This Row],[researchPower]]</f>
        <v>20</v>
      </c>
    </row>
    <row r="673" spans="1:34" x14ac:dyDescent="0.35">
      <c r="A673" s="141">
        <v>672</v>
      </c>
      <c r="B673" s="39" t="s">
        <v>3557</v>
      </c>
      <c r="C673" s="141" t="s">
        <v>1555</v>
      </c>
      <c r="D673" s="252" t="s">
        <v>3557</v>
      </c>
      <c r="E673" s="141"/>
      <c r="F673" s="141"/>
      <c r="G673" s="141" t="s">
        <v>4023</v>
      </c>
      <c r="H673" s="141" t="s">
        <v>3560</v>
      </c>
      <c r="I673" s="141"/>
      <c r="J673" s="141"/>
      <c r="K673" s="141"/>
      <c r="L673" s="141" t="s">
        <v>3556</v>
      </c>
      <c r="M673" s="141">
        <v>17200</v>
      </c>
      <c r="N673" s="141">
        <v>860</v>
      </c>
      <c r="O673" s="141"/>
      <c r="P673" s="141"/>
      <c r="Q673" s="141" t="s">
        <v>2879</v>
      </c>
      <c r="R673" s="141" t="s">
        <v>1363</v>
      </c>
      <c r="S673" s="141" t="s">
        <v>1364</v>
      </c>
      <c r="T673" s="141" t="s">
        <v>49</v>
      </c>
      <c r="U673" s="141" t="s">
        <v>1587</v>
      </c>
      <c r="V673" s="146">
        <v>-10</v>
      </c>
      <c r="W673" s="141" t="s">
        <v>463</v>
      </c>
      <c r="X673" s="141" t="s">
        <v>1588</v>
      </c>
      <c r="Y673" s="141"/>
      <c r="AB673" s="142">
        <f>Table3072[[#This Row],[researchPower]]/2</f>
        <v>430</v>
      </c>
      <c r="AD673" s="142">
        <f>IF(Table3072[[#This Row],[researchPower]] &lt;100, Table3072[[#This Row],[researchPower]]*2,Table3072[[#This Row],[researchPower]])</f>
        <v>860</v>
      </c>
      <c r="AG673" s="95" t="s">
        <v>3557</v>
      </c>
      <c r="AH673" s="142">
        <f>Table3072[[#This Row],[researchPoints]]/Table3072[[#This Row],[researchPower]]</f>
        <v>20</v>
      </c>
    </row>
    <row r="674" spans="1:34" x14ac:dyDescent="0.35">
      <c r="A674" s="141">
        <v>673</v>
      </c>
      <c r="B674" s="39" t="s">
        <v>1088</v>
      </c>
      <c r="C674" s="141" t="s">
        <v>1555</v>
      </c>
      <c r="D674" s="141" t="s">
        <v>1088</v>
      </c>
      <c r="E674" s="141"/>
      <c r="F674" s="141"/>
      <c r="G674" s="141" t="s">
        <v>1775</v>
      </c>
      <c r="H674" s="141" t="s">
        <v>1776</v>
      </c>
      <c r="I674" s="141" t="s">
        <v>566</v>
      </c>
      <c r="J674" s="141"/>
      <c r="K674" s="141"/>
      <c r="L674" s="141" t="s">
        <v>1765</v>
      </c>
      <c r="M674" s="141">
        <v>18000</v>
      </c>
      <c r="N674" s="141">
        <v>900</v>
      </c>
      <c r="O674" s="141"/>
      <c r="P674" s="141" t="s">
        <v>569</v>
      </c>
      <c r="Q674" s="141"/>
      <c r="R674" s="141"/>
      <c r="S674" s="141"/>
      <c r="T674" s="141"/>
      <c r="U674" s="141"/>
      <c r="V674" s="146"/>
      <c r="W674" s="141" t="s">
        <v>569</v>
      </c>
      <c r="X674" s="141"/>
      <c r="Y674" s="141"/>
      <c r="AB674" s="142">
        <f>Table3072[[#This Row],[researchPower]]/2</f>
        <v>450</v>
      </c>
      <c r="AD674" s="142">
        <f>IF(Table3072[[#This Row],[researchPower]] &lt;100, Table3072[[#This Row],[researchPower]]*2,Table3072[[#This Row],[researchPower]])</f>
        <v>900</v>
      </c>
      <c r="AG674" s="95" t="s">
        <v>1088</v>
      </c>
      <c r="AH674" s="142">
        <f>Table3072[[#This Row],[researchPoints]]/Table3072[[#This Row],[researchPower]]</f>
        <v>20</v>
      </c>
    </row>
    <row r="675" spans="1:34" x14ac:dyDescent="0.35">
      <c r="A675" s="141">
        <v>674</v>
      </c>
      <c r="B675" s="39" t="s">
        <v>5381</v>
      </c>
      <c r="C675" s="141" t="s">
        <v>1555</v>
      </c>
      <c r="D675" s="141" t="s">
        <v>5381</v>
      </c>
      <c r="E675" s="141"/>
      <c r="F675" s="141"/>
      <c r="G675" s="252" t="s">
        <v>5386</v>
      </c>
      <c r="H675" s="252" t="s">
        <v>7020</v>
      </c>
      <c r="I675" s="141" t="s">
        <v>573</v>
      </c>
      <c r="J675" s="141"/>
      <c r="K675" s="141"/>
      <c r="L675" s="252" t="s">
        <v>6560</v>
      </c>
      <c r="M675" s="141">
        <v>18000</v>
      </c>
      <c r="N675" s="141">
        <v>900</v>
      </c>
      <c r="O675" s="144"/>
      <c r="P675" s="141" t="s">
        <v>5191</v>
      </c>
      <c r="Q675" s="141"/>
      <c r="R675" s="141"/>
      <c r="S675" s="141"/>
      <c r="T675" s="141"/>
      <c r="U675" s="141"/>
      <c r="V675" s="146"/>
      <c r="W675" s="144" t="s">
        <v>5191</v>
      </c>
      <c r="X675" s="141"/>
      <c r="Y675" s="144"/>
      <c r="AB675" s="142">
        <f>Table3072[[#This Row],[researchPower]]/2</f>
        <v>450</v>
      </c>
      <c r="AD675" s="142">
        <f>IF(Table3072[[#This Row],[researchPower]] &lt;100, Table3072[[#This Row],[researchPower]]*2,Table3072[[#This Row],[researchPower]])</f>
        <v>900</v>
      </c>
      <c r="AG675" s="95" t="s">
        <v>5381</v>
      </c>
      <c r="AH675" s="142">
        <f>Table3072[[#This Row],[researchPoints]]/Table3072[[#This Row],[researchPower]]</f>
        <v>20</v>
      </c>
    </row>
    <row r="676" spans="1:34" x14ac:dyDescent="0.35">
      <c r="A676" s="141">
        <v>675</v>
      </c>
      <c r="B676" s="39" t="s">
        <v>5382</v>
      </c>
      <c r="C676" s="141" t="s">
        <v>1555</v>
      </c>
      <c r="D676" s="141" t="s">
        <v>5382</v>
      </c>
      <c r="E676" s="141"/>
      <c r="F676" s="141"/>
      <c r="G676" s="252" t="s">
        <v>5387</v>
      </c>
      <c r="H676" s="252" t="s">
        <v>7022</v>
      </c>
      <c r="I676" s="141" t="s">
        <v>569</v>
      </c>
      <c r="J676" s="141"/>
      <c r="K676" s="141"/>
      <c r="L676" s="212" t="s">
        <v>6523</v>
      </c>
      <c r="M676" s="141">
        <v>18000</v>
      </c>
      <c r="N676" s="141">
        <v>900</v>
      </c>
      <c r="O676" s="144"/>
      <c r="P676" s="141" t="s">
        <v>5183</v>
      </c>
      <c r="Q676" s="141"/>
      <c r="R676" s="141"/>
      <c r="S676" s="141"/>
      <c r="T676" s="141"/>
      <c r="U676" s="141"/>
      <c r="V676" s="146"/>
      <c r="W676" s="144" t="s">
        <v>5183</v>
      </c>
      <c r="X676" s="141"/>
      <c r="Y676" s="144"/>
      <c r="AB676" s="142">
        <f>Table3072[[#This Row],[researchPower]]/2</f>
        <v>450</v>
      </c>
      <c r="AD676" s="142">
        <f>IF(Table3072[[#This Row],[researchPower]] &lt;100, Table3072[[#This Row],[researchPower]]*2,Table3072[[#This Row],[researchPower]])</f>
        <v>900</v>
      </c>
      <c r="AG676" s="95" t="s">
        <v>5382</v>
      </c>
      <c r="AH676" s="142">
        <f>Table3072[[#This Row],[researchPoints]]/Table3072[[#This Row],[researchPower]]</f>
        <v>20</v>
      </c>
    </row>
    <row r="677" spans="1:34" x14ac:dyDescent="0.35">
      <c r="A677" s="141">
        <v>676</v>
      </c>
      <c r="B677" s="39" t="s">
        <v>5384</v>
      </c>
      <c r="C677" s="141" t="s">
        <v>1555</v>
      </c>
      <c r="D677" s="141" t="s">
        <v>5384</v>
      </c>
      <c r="E677" s="141"/>
      <c r="F677" s="141"/>
      <c r="G677" s="252" t="s">
        <v>5388</v>
      </c>
      <c r="H677" s="252" t="s">
        <v>7021</v>
      </c>
      <c r="I677" s="141" t="s">
        <v>5191</v>
      </c>
      <c r="J677" s="141"/>
      <c r="K677" s="141"/>
      <c r="L677" s="212" t="s">
        <v>6525</v>
      </c>
      <c r="M677" s="141">
        <v>18000</v>
      </c>
      <c r="N677" s="141">
        <v>900</v>
      </c>
      <c r="O677" s="144"/>
      <c r="P677" s="141" t="s">
        <v>5184</v>
      </c>
      <c r="Q677" s="141"/>
      <c r="R677" s="141"/>
      <c r="S677" s="141"/>
      <c r="T677" s="141"/>
      <c r="U677" s="141"/>
      <c r="V677" s="146"/>
      <c r="W677" s="144" t="s">
        <v>5184</v>
      </c>
      <c r="X677" s="141"/>
      <c r="Y677" s="144"/>
      <c r="AB677" s="142">
        <f>Table3072[[#This Row],[researchPower]]/2</f>
        <v>450</v>
      </c>
      <c r="AD677" s="142">
        <f>IF(Table3072[[#This Row],[researchPower]] &lt;100, Table3072[[#This Row],[researchPower]]*2,Table3072[[#This Row],[researchPower]])</f>
        <v>900</v>
      </c>
      <c r="AG677" s="95" t="s">
        <v>5384</v>
      </c>
      <c r="AH677" s="142">
        <f>Table3072[[#This Row],[researchPoints]]/Table3072[[#This Row],[researchPower]]</f>
        <v>20</v>
      </c>
    </row>
    <row r="678" spans="1:34" x14ac:dyDescent="0.35">
      <c r="A678" s="141">
        <v>677</v>
      </c>
      <c r="B678" s="39" t="s">
        <v>5383</v>
      </c>
      <c r="C678" s="141" t="s">
        <v>1555</v>
      </c>
      <c r="D678" s="141" t="s">
        <v>5383</v>
      </c>
      <c r="E678" s="141"/>
      <c r="F678" s="141"/>
      <c r="G678" s="252" t="s">
        <v>5389</v>
      </c>
      <c r="H678" s="252" t="s">
        <v>7035</v>
      </c>
      <c r="I678" s="141" t="s">
        <v>5190</v>
      </c>
      <c r="J678" s="141"/>
      <c r="K678" s="141"/>
      <c r="L678" s="212" t="s">
        <v>6524</v>
      </c>
      <c r="M678" s="141">
        <v>18000</v>
      </c>
      <c r="N678" s="141">
        <v>900</v>
      </c>
      <c r="O678" s="144"/>
      <c r="P678" s="141" t="s">
        <v>5182</v>
      </c>
      <c r="Q678" s="141"/>
      <c r="R678" s="141"/>
      <c r="S678" s="141"/>
      <c r="T678" s="141"/>
      <c r="U678" s="141"/>
      <c r="V678" s="146"/>
      <c r="W678" s="144" t="s">
        <v>5182</v>
      </c>
      <c r="X678" s="141"/>
      <c r="Y678" s="144"/>
      <c r="AB678" s="142">
        <f>Table3072[[#This Row],[researchPower]]/2</f>
        <v>450</v>
      </c>
      <c r="AD678" s="142">
        <f>IF(Table3072[[#This Row],[researchPower]] &lt;100, Table3072[[#This Row],[researchPower]]*2,Table3072[[#This Row],[researchPower]])</f>
        <v>900</v>
      </c>
      <c r="AG678" s="95" t="s">
        <v>5383</v>
      </c>
      <c r="AH678" s="142">
        <f>Table3072[[#This Row],[researchPoints]]/Table3072[[#This Row],[researchPower]]</f>
        <v>20</v>
      </c>
    </row>
    <row r="679" spans="1:34" x14ac:dyDescent="0.35">
      <c r="A679" s="141">
        <v>678</v>
      </c>
      <c r="B679" s="39" t="s">
        <v>5385</v>
      </c>
      <c r="C679" s="141" t="s">
        <v>1555</v>
      </c>
      <c r="D679" s="141" t="s">
        <v>5385</v>
      </c>
      <c r="E679" s="141"/>
      <c r="F679" s="141"/>
      <c r="G679" s="252" t="s">
        <v>5390</v>
      </c>
      <c r="H679" s="252" t="s">
        <v>7036</v>
      </c>
      <c r="I679" s="141"/>
      <c r="J679" s="141"/>
      <c r="K679" s="141"/>
      <c r="L679" s="252" t="s">
        <v>6561</v>
      </c>
      <c r="M679" s="141">
        <v>18000</v>
      </c>
      <c r="N679" s="141">
        <v>900</v>
      </c>
      <c r="O679" s="144"/>
      <c r="P679" s="141" t="s">
        <v>5190</v>
      </c>
      <c r="Q679" s="141"/>
      <c r="R679" s="141"/>
      <c r="S679" s="141"/>
      <c r="T679" s="141"/>
      <c r="U679" s="141"/>
      <c r="V679" s="146"/>
      <c r="W679" s="144" t="s">
        <v>5190</v>
      </c>
      <c r="X679" s="141"/>
      <c r="Y679" s="144"/>
      <c r="AB679" s="142">
        <f>Table3072[[#This Row],[researchPower]]/2</f>
        <v>450</v>
      </c>
      <c r="AD679" s="142">
        <f>IF(Table3072[[#This Row],[researchPower]] &lt;100, Table3072[[#This Row],[researchPower]]*2,Table3072[[#This Row],[researchPower]])</f>
        <v>900</v>
      </c>
      <c r="AG679" s="95" t="s">
        <v>5385</v>
      </c>
      <c r="AH679" s="142">
        <f>Table3072[[#This Row],[researchPoints]]/Table3072[[#This Row],[researchPower]]</f>
        <v>20</v>
      </c>
    </row>
    <row r="680" spans="1:34" x14ac:dyDescent="0.35">
      <c r="A680" s="141">
        <v>679</v>
      </c>
      <c r="B680" s="39" t="s">
        <v>1562</v>
      </c>
      <c r="C680" s="384" t="s">
        <v>1555</v>
      </c>
      <c r="D680" s="141" t="s">
        <v>1562</v>
      </c>
      <c r="E680" s="141"/>
      <c r="F680" s="141">
        <v>1</v>
      </c>
      <c r="G680" s="141" t="s">
        <v>1742</v>
      </c>
      <c r="H680" s="141" t="s">
        <v>1743</v>
      </c>
      <c r="I680" s="141"/>
      <c r="J680" s="141"/>
      <c r="K680" s="141"/>
      <c r="L680" s="141" t="s">
        <v>998</v>
      </c>
      <c r="M680" s="141">
        <v>7200</v>
      </c>
      <c r="N680" s="141">
        <v>360</v>
      </c>
      <c r="O680" s="141"/>
      <c r="P680" s="141"/>
      <c r="Q680" s="141" t="s">
        <v>2879</v>
      </c>
      <c r="R680" s="141" t="s">
        <v>1363</v>
      </c>
      <c r="S680" s="141" t="s">
        <v>1364</v>
      </c>
      <c r="T680" s="141" t="s">
        <v>55</v>
      </c>
      <c r="U680" s="141" t="s">
        <v>1558</v>
      </c>
      <c r="V680" s="146">
        <v>10</v>
      </c>
      <c r="W680" s="141" t="s">
        <v>566</v>
      </c>
      <c r="X680" s="141" t="s">
        <v>1190</v>
      </c>
      <c r="Y680" s="141"/>
      <c r="AB680" s="142">
        <f>Table3072[[#This Row],[researchPower]]/2</f>
        <v>180</v>
      </c>
      <c r="AD680" s="142">
        <f>IF(Table3072[[#This Row],[researchPower]] &lt;100, Table3072[[#This Row],[researchPower]]*2,Table3072[[#This Row],[researchPower]])</f>
        <v>360</v>
      </c>
      <c r="AG680" s="95" t="s">
        <v>1562</v>
      </c>
      <c r="AH680" s="142">
        <f>Table3072[[#This Row],[researchPoints]]/Table3072[[#This Row],[researchPower]]</f>
        <v>20</v>
      </c>
    </row>
    <row r="681" spans="1:34" x14ac:dyDescent="0.35">
      <c r="A681" s="141">
        <v>680</v>
      </c>
      <c r="B681" s="39" t="s">
        <v>1744</v>
      </c>
      <c r="C681" s="141" t="s">
        <v>1555</v>
      </c>
      <c r="D681" s="141" t="s">
        <v>1744</v>
      </c>
      <c r="E681" s="141"/>
      <c r="F681" s="141"/>
      <c r="G681" s="141" t="s">
        <v>4084</v>
      </c>
      <c r="H681" s="141" t="s">
        <v>1745</v>
      </c>
      <c r="I681" s="141"/>
      <c r="J681" s="141"/>
      <c r="K681" s="141"/>
      <c r="L681" s="141" t="s">
        <v>3342</v>
      </c>
      <c r="M681" s="141">
        <v>11000</v>
      </c>
      <c r="N681" s="141">
        <v>550</v>
      </c>
      <c r="O681" s="141"/>
      <c r="P681" s="141"/>
      <c r="Q681" s="141" t="s">
        <v>2879</v>
      </c>
      <c r="R681" s="141" t="s">
        <v>1363</v>
      </c>
      <c r="S681" s="141" t="s">
        <v>1364</v>
      </c>
      <c r="T681" s="141" t="s">
        <v>55</v>
      </c>
      <c r="U681" s="141" t="s">
        <v>1558</v>
      </c>
      <c r="V681" s="146">
        <v>10</v>
      </c>
      <c r="W681" s="141" t="s">
        <v>566</v>
      </c>
      <c r="X681" s="141" t="s">
        <v>1190</v>
      </c>
      <c r="Y681" s="141"/>
      <c r="AB681" s="142">
        <f>Table3072[[#This Row],[researchPower]]/2</f>
        <v>275</v>
      </c>
      <c r="AD681" s="142">
        <f>IF(Table3072[[#This Row],[researchPower]] &lt;100, Table3072[[#This Row],[researchPower]]*2,Table3072[[#This Row],[researchPower]])</f>
        <v>550</v>
      </c>
      <c r="AG681" s="95" t="s">
        <v>1744</v>
      </c>
      <c r="AH681" s="142">
        <f>Table3072[[#This Row],[researchPoints]]/Table3072[[#This Row],[researchPower]]</f>
        <v>20</v>
      </c>
    </row>
    <row r="682" spans="1:34" x14ac:dyDescent="0.35">
      <c r="A682" s="141">
        <v>681</v>
      </c>
      <c r="B682" s="39" t="s">
        <v>1746</v>
      </c>
      <c r="C682" s="141" t="s">
        <v>1555</v>
      </c>
      <c r="D682" s="141" t="s">
        <v>1746</v>
      </c>
      <c r="E682" s="141"/>
      <c r="F682" s="141"/>
      <c r="G682" s="141" t="s">
        <v>1747</v>
      </c>
      <c r="H682" s="141" t="s">
        <v>1748</v>
      </c>
      <c r="I682" s="141"/>
      <c r="J682" s="141"/>
      <c r="K682" s="141"/>
      <c r="L682" s="141" t="s">
        <v>1744</v>
      </c>
      <c r="M682" s="141">
        <v>13000</v>
      </c>
      <c r="N682" s="141">
        <v>650</v>
      </c>
      <c r="O682" s="141"/>
      <c r="P682" s="141"/>
      <c r="Q682" s="141" t="s">
        <v>2879</v>
      </c>
      <c r="R682" s="141" t="s">
        <v>1363</v>
      </c>
      <c r="S682" s="141" t="s">
        <v>1364</v>
      </c>
      <c r="T682" s="141" t="s">
        <v>55</v>
      </c>
      <c r="U682" s="141" t="s">
        <v>1558</v>
      </c>
      <c r="V682" s="146">
        <v>10</v>
      </c>
      <c r="W682" s="141" t="s">
        <v>566</v>
      </c>
      <c r="X682" s="141" t="s">
        <v>1190</v>
      </c>
      <c r="Y682" s="141"/>
      <c r="AB682" s="142">
        <f>Table3072[[#This Row],[researchPower]]/2</f>
        <v>325</v>
      </c>
      <c r="AD682" s="142">
        <f>IF(Table3072[[#This Row],[researchPower]] &lt;100, Table3072[[#This Row],[researchPower]]*2,Table3072[[#This Row],[researchPower]])</f>
        <v>650</v>
      </c>
      <c r="AG682" s="95" t="s">
        <v>1746</v>
      </c>
      <c r="AH682" s="142">
        <f>Table3072[[#This Row],[researchPoints]]/Table3072[[#This Row],[researchPower]]</f>
        <v>20</v>
      </c>
    </row>
    <row r="683" spans="1:34" x14ac:dyDescent="0.35">
      <c r="A683" s="141">
        <v>682</v>
      </c>
      <c r="B683" s="39" t="s">
        <v>1749</v>
      </c>
      <c r="C683" s="141" t="s">
        <v>1555</v>
      </c>
      <c r="D683" s="141" t="s">
        <v>1749</v>
      </c>
      <c r="E683" s="141"/>
      <c r="F683" s="141"/>
      <c r="G683" s="141" t="s">
        <v>1750</v>
      </c>
      <c r="H683" s="141" t="s">
        <v>1751</v>
      </c>
      <c r="I683" s="141"/>
      <c r="J683" s="141"/>
      <c r="K683" s="141"/>
      <c r="L683" s="141" t="s">
        <v>998</v>
      </c>
      <c r="M683" s="141">
        <v>8000</v>
      </c>
      <c r="N683" s="141">
        <v>400</v>
      </c>
      <c r="O683" s="141"/>
      <c r="P683" s="141"/>
      <c r="Q683" s="141" t="s">
        <v>2879</v>
      </c>
      <c r="R683" s="141" t="s">
        <v>1363</v>
      </c>
      <c r="S683" s="141" t="s">
        <v>1364</v>
      </c>
      <c r="T683" s="141" t="s">
        <v>55</v>
      </c>
      <c r="U683" s="141" t="s">
        <v>1569</v>
      </c>
      <c r="V683" s="146">
        <v>25</v>
      </c>
      <c r="W683" s="141"/>
      <c r="X683" s="141"/>
      <c r="Y683" s="141"/>
      <c r="AB683" s="142">
        <f>Table3072[[#This Row],[researchPower]]/2</f>
        <v>200</v>
      </c>
      <c r="AD683" s="142">
        <f>IF(Table3072[[#This Row],[researchPower]] &lt;100, Table3072[[#This Row],[researchPower]]*2,Table3072[[#This Row],[researchPower]])</f>
        <v>400</v>
      </c>
      <c r="AG683" s="95" t="s">
        <v>1749</v>
      </c>
      <c r="AH683" s="142">
        <f>Table3072[[#This Row],[researchPoints]]/Table3072[[#This Row],[researchPower]]</f>
        <v>20</v>
      </c>
    </row>
    <row r="684" spans="1:34" x14ac:dyDescent="0.35">
      <c r="A684" s="141">
        <v>683</v>
      </c>
      <c r="B684" s="39"/>
      <c r="C684" s="141"/>
      <c r="D684" s="141"/>
      <c r="E684" s="141"/>
      <c r="F684" s="141"/>
      <c r="G684" s="141"/>
      <c r="H684" s="141"/>
      <c r="I684" s="141"/>
      <c r="J684" s="141"/>
      <c r="K684" s="141"/>
      <c r="L684" s="141"/>
      <c r="M684" s="141"/>
      <c r="N684" s="141"/>
      <c r="O684" s="141"/>
      <c r="P684" s="141"/>
      <c r="Q684" s="141" t="s">
        <v>2879</v>
      </c>
      <c r="R684" s="141" t="s">
        <v>1363</v>
      </c>
      <c r="S684" s="141" t="s">
        <v>1364</v>
      </c>
      <c r="T684" s="141" t="s">
        <v>55</v>
      </c>
      <c r="U684" s="141" t="s">
        <v>1617</v>
      </c>
      <c r="V684" s="146">
        <v>25</v>
      </c>
      <c r="W684" s="141"/>
      <c r="X684" s="141"/>
      <c r="Y684" s="141"/>
      <c r="AB684" s="142">
        <f>Table3072[[#This Row],[researchPower]]/2</f>
        <v>0</v>
      </c>
      <c r="AD684" s="142">
        <f>IF(Table3072[[#This Row],[researchPower]] &lt;100, Table3072[[#This Row],[researchPower]]*2,Table3072[[#This Row],[researchPower]])</f>
        <v>0</v>
      </c>
      <c r="AG684" s="95"/>
      <c r="AH684" s="142" t="e">
        <f>Table3072[[#This Row],[researchPoints]]/Table3072[[#This Row],[researchPower]]</f>
        <v>#DIV/0!</v>
      </c>
    </row>
    <row r="685" spans="1:34" x14ac:dyDescent="0.35">
      <c r="A685" s="141">
        <v>684</v>
      </c>
      <c r="B685" s="39"/>
      <c r="C685" s="141"/>
      <c r="D685" s="141"/>
      <c r="E685" s="141"/>
      <c r="F685" s="141"/>
      <c r="G685" s="141"/>
      <c r="H685" s="141"/>
      <c r="I685" s="141"/>
      <c r="J685" s="141"/>
      <c r="K685" s="141"/>
      <c r="L685" s="141"/>
      <c r="M685" s="141"/>
      <c r="N685" s="141"/>
      <c r="O685" s="141"/>
      <c r="P685" s="141"/>
      <c r="Q685" s="145" t="s">
        <v>2879</v>
      </c>
      <c r="R685" s="145" t="s">
        <v>1363</v>
      </c>
      <c r="S685" s="145" t="s">
        <v>1364</v>
      </c>
      <c r="T685" s="141" t="s">
        <v>55</v>
      </c>
      <c r="U685" s="141" t="s">
        <v>1571</v>
      </c>
      <c r="V685" s="146">
        <v>25</v>
      </c>
      <c r="W685" s="141" t="s">
        <v>566</v>
      </c>
      <c r="X685" s="141" t="s">
        <v>1570</v>
      </c>
      <c r="Y685" s="141"/>
      <c r="AB685" s="142">
        <f>Table3072[[#This Row],[researchPower]]/2</f>
        <v>0</v>
      </c>
      <c r="AD685" s="142">
        <f>IF(Table3072[[#This Row],[researchPower]] &lt;100, Table3072[[#This Row],[researchPower]]*2,Table3072[[#This Row],[researchPower]])</f>
        <v>0</v>
      </c>
      <c r="AG685" s="95"/>
      <c r="AH685" s="142" t="e">
        <f>Table3072[[#This Row],[researchPoints]]/Table3072[[#This Row],[researchPower]]</f>
        <v>#DIV/0!</v>
      </c>
    </row>
    <row r="686" spans="1:34" x14ac:dyDescent="0.35">
      <c r="A686" s="141">
        <v>685</v>
      </c>
      <c r="B686" s="39" t="s">
        <v>1752</v>
      </c>
      <c r="C686" s="141" t="s">
        <v>1555</v>
      </c>
      <c r="D686" s="141" t="s">
        <v>1752</v>
      </c>
      <c r="E686" s="141"/>
      <c r="F686" s="141"/>
      <c r="G686" s="141" t="s">
        <v>4024</v>
      </c>
      <c r="H686" s="141" t="s">
        <v>1753</v>
      </c>
      <c r="I686" s="141"/>
      <c r="J686" s="141"/>
      <c r="K686" s="141"/>
      <c r="L686" s="141" t="s">
        <v>1749</v>
      </c>
      <c r="M686" s="141">
        <v>11000</v>
      </c>
      <c r="N686" s="141">
        <v>550</v>
      </c>
      <c r="O686" s="141"/>
      <c r="P686" s="141"/>
      <c r="Q686" s="141" t="s">
        <v>2879</v>
      </c>
      <c r="R686" s="141" t="s">
        <v>1363</v>
      </c>
      <c r="S686" s="141" t="s">
        <v>1364</v>
      </c>
      <c r="T686" s="141" t="s">
        <v>55</v>
      </c>
      <c r="U686" s="141" t="s">
        <v>1569</v>
      </c>
      <c r="V686" s="146">
        <v>25</v>
      </c>
      <c r="W686" s="141"/>
      <c r="X686" s="141"/>
      <c r="Y686" s="141"/>
      <c r="AB686" s="142">
        <f>Table3072[[#This Row],[researchPower]]/2</f>
        <v>275</v>
      </c>
      <c r="AD686" s="142">
        <f>IF(Table3072[[#This Row],[researchPower]] &lt;100, Table3072[[#This Row],[researchPower]]*2,Table3072[[#This Row],[researchPower]])</f>
        <v>550</v>
      </c>
      <c r="AG686" s="95" t="s">
        <v>1752</v>
      </c>
      <c r="AH686" s="142">
        <f>Table3072[[#This Row],[researchPoints]]/Table3072[[#This Row],[researchPower]]</f>
        <v>20</v>
      </c>
    </row>
    <row r="687" spans="1:34" x14ac:dyDescent="0.35">
      <c r="A687" s="141">
        <v>686</v>
      </c>
      <c r="B687" s="39"/>
      <c r="C687" s="141"/>
      <c r="D687" s="141"/>
      <c r="E687" s="141"/>
      <c r="F687" s="141"/>
      <c r="G687" s="141"/>
      <c r="H687" s="141"/>
      <c r="I687" s="141"/>
      <c r="J687" s="141"/>
      <c r="K687" s="141"/>
      <c r="L687" s="141"/>
      <c r="M687" s="141"/>
      <c r="N687" s="141"/>
      <c r="O687" s="141"/>
      <c r="P687" s="141"/>
      <c r="Q687" s="145" t="s">
        <v>2879</v>
      </c>
      <c r="R687" s="145" t="s">
        <v>1363</v>
      </c>
      <c r="S687" s="145" t="s">
        <v>1364</v>
      </c>
      <c r="T687" s="141" t="s">
        <v>55</v>
      </c>
      <c r="U687" s="141" t="s">
        <v>1617</v>
      </c>
      <c r="V687" s="146">
        <v>25</v>
      </c>
      <c r="W687" s="141"/>
      <c r="X687" s="141"/>
      <c r="Y687" s="141"/>
      <c r="AB687" s="142">
        <f>Table3072[[#This Row],[researchPower]]/2</f>
        <v>0</v>
      </c>
      <c r="AD687" s="142">
        <f>IF(Table3072[[#This Row],[researchPower]] &lt;100, Table3072[[#This Row],[researchPower]]*2,Table3072[[#This Row],[researchPower]])</f>
        <v>0</v>
      </c>
      <c r="AG687" s="95"/>
      <c r="AH687" s="142" t="e">
        <f>Table3072[[#This Row],[researchPoints]]/Table3072[[#This Row],[researchPower]]</f>
        <v>#DIV/0!</v>
      </c>
    </row>
    <row r="688" spans="1:34" x14ac:dyDescent="0.35">
      <c r="A688" s="141">
        <v>687</v>
      </c>
      <c r="B688" s="39"/>
      <c r="C688" s="145"/>
      <c r="D688" s="141"/>
      <c r="E688" s="141"/>
      <c r="F688" s="141"/>
      <c r="G688" s="141"/>
      <c r="H688" s="141"/>
      <c r="I688" s="141"/>
      <c r="J688" s="141"/>
      <c r="K688" s="141"/>
      <c r="L688" s="141"/>
      <c r="M688" s="141"/>
      <c r="N688" s="141"/>
      <c r="O688" s="141"/>
      <c r="P688" s="141"/>
      <c r="Q688" s="141" t="s">
        <v>2879</v>
      </c>
      <c r="R688" s="141" t="s">
        <v>1363</v>
      </c>
      <c r="S688" s="141" t="s">
        <v>1364</v>
      </c>
      <c r="T688" s="141" t="s">
        <v>55</v>
      </c>
      <c r="U688" s="141" t="s">
        <v>1571</v>
      </c>
      <c r="V688" s="146">
        <v>25</v>
      </c>
      <c r="W688" s="141" t="s">
        <v>566</v>
      </c>
      <c r="X688" s="141" t="s">
        <v>1570</v>
      </c>
      <c r="Y688" s="141"/>
      <c r="AB688" s="142">
        <f>Table3072[[#This Row],[researchPower]]/2</f>
        <v>0</v>
      </c>
      <c r="AD688" s="142">
        <f>IF(Table3072[[#This Row],[researchPower]] &lt;100, Table3072[[#This Row],[researchPower]]*2,Table3072[[#This Row],[researchPower]])</f>
        <v>0</v>
      </c>
      <c r="AG688" s="95"/>
      <c r="AH688" s="142" t="e">
        <f>Table3072[[#This Row],[researchPoints]]/Table3072[[#This Row],[researchPower]]</f>
        <v>#DIV/0!</v>
      </c>
    </row>
    <row r="689" spans="1:34" x14ac:dyDescent="0.35">
      <c r="A689" s="141">
        <v>688</v>
      </c>
      <c r="B689" s="39" t="s">
        <v>1754</v>
      </c>
      <c r="C689" s="141" t="s">
        <v>1555</v>
      </c>
      <c r="D689" s="141" t="s">
        <v>1754</v>
      </c>
      <c r="E689" s="141"/>
      <c r="F689" s="141"/>
      <c r="G689" s="141" t="s">
        <v>4025</v>
      </c>
      <c r="H689" s="141" t="s">
        <v>1755</v>
      </c>
      <c r="I689" s="141"/>
      <c r="J689" s="141"/>
      <c r="K689" s="141"/>
      <c r="L689" s="141" t="s">
        <v>1752</v>
      </c>
      <c r="M689" s="141">
        <v>14000</v>
      </c>
      <c r="N689" s="141">
        <v>700</v>
      </c>
      <c r="O689" s="141"/>
      <c r="P689" s="141"/>
      <c r="Q689" s="141" t="s">
        <v>2879</v>
      </c>
      <c r="R689" s="141" t="s">
        <v>1363</v>
      </c>
      <c r="S689" s="141" t="s">
        <v>1364</v>
      </c>
      <c r="T689" s="141" t="s">
        <v>55</v>
      </c>
      <c r="U689" s="141" t="s">
        <v>1569</v>
      </c>
      <c r="V689" s="146">
        <v>25</v>
      </c>
      <c r="W689" s="141"/>
      <c r="X689" s="141"/>
      <c r="Y689" s="141"/>
      <c r="AB689" s="142">
        <f>Table3072[[#This Row],[researchPower]]/2</f>
        <v>350</v>
      </c>
      <c r="AD689" s="142">
        <f>IF(Table3072[[#This Row],[researchPower]] &lt;100, Table3072[[#This Row],[researchPower]]*2,Table3072[[#This Row],[researchPower]])</f>
        <v>700</v>
      </c>
      <c r="AG689" s="95" t="s">
        <v>1754</v>
      </c>
      <c r="AH689" s="142">
        <f>Table3072[[#This Row],[researchPoints]]/Table3072[[#This Row],[researchPower]]</f>
        <v>20</v>
      </c>
    </row>
    <row r="690" spans="1:34" x14ac:dyDescent="0.35">
      <c r="A690" s="141">
        <v>689</v>
      </c>
      <c r="B690" s="39"/>
      <c r="C690" s="145"/>
      <c r="D690" s="141"/>
      <c r="E690" s="141"/>
      <c r="F690" s="141"/>
      <c r="G690" s="141"/>
      <c r="H690" s="141"/>
      <c r="I690" s="141"/>
      <c r="J690" s="141"/>
      <c r="K690" s="141"/>
      <c r="L690" s="141"/>
      <c r="M690" s="141"/>
      <c r="N690" s="141"/>
      <c r="O690" s="141"/>
      <c r="P690" s="141"/>
      <c r="Q690" s="141" t="s">
        <v>2879</v>
      </c>
      <c r="R690" s="141" t="s">
        <v>1363</v>
      </c>
      <c r="S690" s="141" t="s">
        <v>1364</v>
      </c>
      <c r="T690" s="141" t="s">
        <v>55</v>
      </c>
      <c r="U690" s="141" t="s">
        <v>1617</v>
      </c>
      <c r="V690" s="146">
        <v>25</v>
      </c>
      <c r="W690" s="141"/>
      <c r="X690" s="141"/>
      <c r="Y690" s="141"/>
      <c r="AB690" s="142">
        <f>Table3072[[#This Row],[researchPower]]/2</f>
        <v>0</v>
      </c>
      <c r="AD690" s="142">
        <f>IF(Table3072[[#This Row],[researchPower]] &lt;100, Table3072[[#This Row],[researchPower]]*2,Table3072[[#This Row],[researchPower]])</f>
        <v>0</v>
      </c>
      <c r="AG690" s="95"/>
      <c r="AH690" s="142" t="e">
        <f>Table3072[[#This Row],[researchPoints]]/Table3072[[#This Row],[researchPower]]</f>
        <v>#DIV/0!</v>
      </c>
    </row>
    <row r="691" spans="1:34" x14ac:dyDescent="0.35">
      <c r="A691" s="141">
        <v>690</v>
      </c>
      <c r="B691" s="39"/>
      <c r="C691" s="141"/>
      <c r="D691" s="141"/>
      <c r="E691" s="141"/>
      <c r="F691" s="141"/>
      <c r="G691" s="141"/>
      <c r="H691" s="141"/>
      <c r="I691" s="141"/>
      <c r="J691" s="141"/>
      <c r="K691" s="141"/>
      <c r="L691" s="141"/>
      <c r="M691" s="141"/>
      <c r="N691" s="141"/>
      <c r="O691" s="141"/>
      <c r="P691" s="141"/>
      <c r="Q691" s="141" t="s">
        <v>2879</v>
      </c>
      <c r="R691" s="141" t="s">
        <v>1363</v>
      </c>
      <c r="S691" s="141" t="s">
        <v>1364</v>
      </c>
      <c r="T691" s="141" t="s">
        <v>55</v>
      </c>
      <c r="U691" s="141" t="s">
        <v>1571</v>
      </c>
      <c r="V691" s="146">
        <v>25</v>
      </c>
      <c r="W691" s="141" t="s">
        <v>566</v>
      </c>
      <c r="X691" s="141" t="s">
        <v>1570</v>
      </c>
      <c r="Y691" s="141"/>
      <c r="AB691" s="142">
        <f>Table3072[[#This Row],[researchPower]]/2</f>
        <v>0</v>
      </c>
      <c r="AD691" s="142">
        <f>IF(Table3072[[#This Row],[researchPower]] &lt;100, Table3072[[#This Row],[researchPower]]*2,Table3072[[#This Row],[researchPower]])</f>
        <v>0</v>
      </c>
      <c r="AG691" s="95"/>
      <c r="AH691" s="142" t="e">
        <f>Table3072[[#This Row],[researchPoints]]/Table3072[[#This Row],[researchPower]]</f>
        <v>#DIV/0!</v>
      </c>
    </row>
    <row r="692" spans="1:34" x14ac:dyDescent="0.35">
      <c r="A692" s="141">
        <v>691</v>
      </c>
      <c r="B692" s="39" t="s">
        <v>1756</v>
      </c>
      <c r="C692" s="141" t="s">
        <v>1555</v>
      </c>
      <c r="D692" s="141" t="s">
        <v>1756</v>
      </c>
      <c r="E692" s="141"/>
      <c r="F692" s="141"/>
      <c r="G692" s="141" t="s">
        <v>1757</v>
      </c>
      <c r="H692" s="141" t="s">
        <v>1758</v>
      </c>
      <c r="I692" s="141"/>
      <c r="J692" s="141"/>
      <c r="K692" s="141"/>
      <c r="L692" s="141" t="s">
        <v>3373</v>
      </c>
      <c r="M692" s="141">
        <v>18000</v>
      </c>
      <c r="N692" s="141">
        <v>900</v>
      </c>
      <c r="O692" s="141"/>
      <c r="P692" s="141"/>
      <c r="Q692" s="141" t="s">
        <v>2879</v>
      </c>
      <c r="R692" s="141" t="s">
        <v>1363</v>
      </c>
      <c r="S692" s="141" t="s">
        <v>1364</v>
      </c>
      <c r="T692" s="141" t="s">
        <v>55</v>
      </c>
      <c r="U692" s="141" t="s">
        <v>1569</v>
      </c>
      <c r="V692" s="146">
        <v>25</v>
      </c>
      <c r="W692" s="141"/>
      <c r="X692" s="141"/>
      <c r="Y692" s="141"/>
      <c r="AB692" s="142">
        <f>Table3072[[#This Row],[researchPower]]/2</f>
        <v>450</v>
      </c>
      <c r="AD692" s="142">
        <f>IF(Table3072[[#This Row],[researchPower]] &lt;100, Table3072[[#This Row],[researchPower]]*2,Table3072[[#This Row],[researchPower]])</f>
        <v>900</v>
      </c>
      <c r="AG692" s="95" t="s">
        <v>1756</v>
      </c>
      <c r="AH692" s="142">
        <f>Table3072[[#This Row],[researchPoints]]/Table3072[[#This Row],[researchPower]]</f>
        <v>20</v>
      </c>
    </row>
    <row r="693" spans="1:34" x14ac:dyDescent="0.35">
      <c r="A693" s="141">
        <v>692</v>
      </c>
      <c r="B693" s="39"/>
      <c r="C693" s="141"/>
      <c r="D693" s="141"/>
      <c r="E693" s="141"/>
      <c r="F693" s="141"/>
      <c r="G693" s="141"/>
      <c r="H693" s="141"/>
      <c r="I693" s="141"/>
      <c r="J693" s="141"/>
      <c r="K693" s="141"/>
      <c r="L693" s="141"/>
      <c r="M693" s="141"/>
      <c r="N693" s="141"/>
      <c r="O693" s="141"/>
      <c r="P693" s="141"/>
      <c r="Q693" s="141" t="s">
        <v>2879</v>
      </c>
      <c r="R693" s="141" t="s">
        <v>1363</v>
      </c>
      <c r="S693" s="141" t="s">
        <v>1364</v>
      </c>
      <c r="T693" s="141" t="s">
        <v>55</v>
      </c>
      <c r="U693" s="141" t="s">
        <v>1617</v>
      </c>
      <c r="V693" s="146">
        <v>25</v>
      </c>
      <c r="W693" s="141"/>
      <c r="X693" s="141"/>
      <c r="Y693" s="141"/>
      <c r="AB693" s="142">
        <f>Table3072[[#This Row],[researchPower]]/2</f>
        <v>0</v>
      </c>
      <c r="AD693" s="142">
        <f>IF(Table3072[[#This Row],[researchPower]] &lt;100, Table3072[[#This Row],[researchPower]]*2,Table3072[[#This Row],[researchPower]])</f>
        <v>0</v>
      </c>
      <c r="AG693" s="95"/>
      <c r="AH693" s="142" t="e">
        <f>Table3072[[#This Row],[researchPoints]]/Table3072[[#This Row],[researchPower]]</f>
        <v>#DIV/0!</v>
      </c>
    </row>
    <row r="694" spans="1:34" x14ac:dyDescent="0.35">
      <c r="A694" s="141">
        <v>693</v>
      </c>
      <c r="B694" s="39"/>
      <c r="C694" s="141"/>
      <c r="D694" s="141"/>
      <c r="E694" s="141"/>
      <c r="F694" s="141"/>
      <c r="G694" s="141"/>
      <c r="H694" s="141"/>
      <c r="I694" s="141"/>
      <c r="J694" s="141"/>
      <c r="K694" s="141"/>
      <c r="L694" s="141"/>
      <c r="M694" s="141"/>
      <c r="N694" s="141"/>
      <c r="O694" s="141"/>
      <c r="P694" s="141"/>
      <c r="Q694" s="141" t="s">
        <v>2879</v>
      </c>
      <c r="R694" s="141" t="s">
        <v>1363</v>
      </c>
      <c r="S694" s="141" t="s">
        <v>1364</v>
      </c>
      <c r="T694" s="141" t="s">
        <v>55</v>
      </c>
      <c r="U694" s="141" t="s">
        <v>1571</v>
      </c>
      <c r="V694" s="146">
        <v>25</v>
      </c>
      <c r="W694" s="141" t="s">
        <v>561</v>
      </c>
      <c r="X694" s="141" t="s">
        <v>1570</v>
      </c>
      <c r="Y694" s="141"/>
      <c r="AB694" s="142">
        <f>Table3072[[#This Row],[researchPower]]/2</f>
        <v>0</v>
      </c>
      <c r="AD694" s="142">
        <f>IF(Table3072[[#This Row],[researchPower]] &lt;100, Table3072[[#This Row],[researchPower]]*2,Table3072[[#This Row],[researchPower]])</f>
        <v>0</v>
      </c>
      <c r="AG694" s="95"/>
      <c r="AH694" s="142" t="e">
        <f>Table3072[[#This Row],[researchPoints]]/Table3072[[#This Row],[researchPower]]</f>
        <v>#DIV/0!</v>
      </c>
    </row>
    <row r="695" spans="1:34" x14ac:dyDescent="0.35">
      <c r="A695" s="141">
        <v>694</v>
      </c>
      <c r="B695" s="39" t="s">
        <v>1759</v>
      </c>
      <c r="C695" s="141" t="s">
        <v>1555</v>
      </c>
      <c r="D695" s="141" t="s">
        <v>1759</v>
      </c>
      <c r="E695" s="141"/>
      <c r="F695" s="141"/>
      <c r="G695" s="141" t="s">
        <v>4026</v>
      </c>
      <c r="H695" s="141" t="s">
        <v>1760</v>
      </c>
      <c r="I695" s="141"/>
      <c r="J695" s="141"/>
      <c r="K695" s="141"/>
      <c r="L695" s="141" t="s">
        <v>1756</v>
      </c>
      <c r="M695" s="141">
        <v>20000</v>
      </c>
      <c r="N695" s="141">
        <v>1000</v>
      </c>
      <c r="O695" s="141"/>
      <c r="P695" s="141"/>
      <c r="Q695" s="141" t="s">
        <v>2879</v>
      </c>
      <c r="R695" s="141" t="s">
        <v>1363</v>
      </c>
      <c r="S695" s="141" t="s">
        <v>1364</v>
      </c>
      <c r="T695" s="141" t="s">
        <v>55</v>
      </c>
      <c r="U695" s="141" t="s">
        <v>1569</v>
      </c>
      <c r="V695" s="146">
        <v>25</v>
      </c>
      <c r="W695" s="141"/>
      <c r="X695" s="141"/>
      <c r="Y695" s="141"/>
      <c r="AB695" s="142">
        <f>Table3072[[#This Row],[researchPower]]/2</f>
        <v>500</v>
      </c>
      <c r="AD695" s="142">
        <f>IF(Table3072[[#This Row],[researchPower]] &lt;100, Table3072[[#This Row],[researchPower]]*2,Table3072[[#This Row],[researchPower]])</f>
        <v>1000</v>
      </c>
      <c r="AG695" s="95" t="s">
        <v>1759</v>
      </c>
      <c r="AH695" s="142">
        <f>Table3072[[#This Row],[researchPoints]]/Table3072[[#This Row],[researchPower]]</f>
        <v>20</v>
      </c>
    </row>
    <row r="696" spans="1:34" x14ac:dyDescent="0.35">
      <c r="A696" s="141">
        <v>695</v>
      </c>
      <c r="B696" s="39"/>
      <c r="C696" s="141"/>
      <c r="D696" s="141"/>
      <c r="E696" s="141"/>
      <c r="F696" s="141"/>
      <c r="G696" s="141"/>
      <c r="H696" s="141"/>
      <c r="I696" s="141"/>
      <c r="J696" s="141"/>
      <c r="K696" s="141"/>
      <c r="L696" s="141"/>
      <c r="M696" s="141"/>
      <c r="N696" s="141"/>
      <c r="O696" s="141"/>
      <c r="P696" s="141"/>
      <c r="Q696" s="141" t="s">
        <v>2879</v>
      </c>
      <c r="R696" s="141" t="s">
        <v>1363</v>
      </c>
      <c r="S696" s="141" t="s">
        <v>1364</v>
      </c>
      <c r="T696" s="141" t="s">
        <v>55</v>
      </c>
      <c r="U696" s="141" t="s">
        <v>1617</v>
      </c>
      <c r="V696" s="146">
        <v>25</v>
      </c>
      <c r="W696" s="141"/>
      <c r="X696" s="141"/>
      <c r="Y696" s="141"/>
      <c r="AB696" s="142">
        <f>Table3072[[#This Row],[researchPower]]/2</f>
        <v>0</v>
      </c>
      <c r="AD696" s="142">
        <f>IF(Table3072[[#This Row],[researchPower]] &lt;100, Table3072[[#This Row],[researchPower]]*2,Table3072[[#This Row],[researchPower]])</f>
        <v>0</v>
      </c>
      <c r="AG696" s="95"/>
      <c r="AH696" s="142" t="e">
        <f>Table3072[[#This Row],[researchPoints]]/Table3072[[#This Row],[researchPower]]</f>
        <v>#DIV/0!</v>
      </c>
    </row>
    <row r="697" spans="1:34" x14ac:dyDescent="0.35">
      <c r="A697" s="141">
        <v>696</v>
      </c>
      <c r="B697" s="39"/>
      <c r="C697" s="141"/>
      <c r="D697" s="141"/>
      <c r="E697" s="141"/>
      <c r="F697" s="141"/>
      <c r="G697" s="141"/>
      <c r="H697" s="141"/>
      <c r="I697" s="141"/>
      <c r="J697" s="141"/>
      <c r="K697" s="141"/>
      <c r="L697" s="141"/>
      <c r="M697" s="141"/>
      <c r="N697" s="141"/>
      <c r="O697" s="141"/>
      <c r="P697" s="141"/>
      <c r="Q697" s="141" t="s">
        <v>2879</v>
      </c>
      <c r="R697" s="141" t="s">
        <v>1363</v>
      </c>
      <c r="S697" s="141" t="s">
        <v>1364</v>
      </c>
      <c r="T697" s="141" t="s">
        <v>55</v>
      </c>
      <c r="U697" s="141" t="s">
        <v>1571</v>
      </c>
      <c r="V697" s="146">
        <v>25</v>
      </c>
      <c r="W697" s="141" t="s">
        <v>561</v>
      </c>
      <c r="X697" s="141" t="s">
        <v>1570</v>
      </c>
      <c r="Y697" s="141"/>
      <c r="AB697" s="142">
        <f>Table3072[[#This Row],[researchPower]]/2</f>
        <v>0</v>
      </c>
      <c r="AD697" s="142">
        <f>IF(Table3072[[#This Row],[researchPower]] &lt;100, Table3072[[#This Row],[researchPower]]*2,Table3072[[#This Row],[researchPower]])</f>
        <v>0</v>
      </c>
      <c r="AG697" s="95"/>
      <c r="AH697" s="142" t="e">
        <f>Table3072[[#This Row],[researchPoints]]/Table3072[[#This Row],[researchPower]]</f>
        <v>#DIV/0!</v>
      </c>
    </row>
    <row r="698" spans="1:34" x14ac:dyDescent="0.35">
      <c r="A698" s="141">
        <v>697</v>
      </c>
      <c r="B698" s="39" t="s">
        <v>1761</v>
      </c>
      <c r="C698" s="141" t="s">
        <v>1555</v>
      </c>
      <c r="D698" s="141" t="s">
        <v>1761</v>
      </c>
      <c r="E698" s="145"/>
      <c r="F698" s="141"/>
      <c r="G698" s="141" t="s">
        <v>4100</v>
      </c>
      <c r="H698" s="141" t="s">
        <v>1762</v>
      </c>
      <c r="I698" s="141"/>
      <c r="J698" s="141"/>
      <c r="K698" s="141"/>
      <c r="L698" s="141" t="s">
        <v>1759</v>
      </c>
      <c r="M698" s="141">
        <v>25000</v>
      </c>
      <c r="N698" s="141">
        <v>1250</v>
      </c>
      <c r="O698" s="141"/>
      <c r="P698" s="141"/>
      <c r="Q698" s="141" t="s">
        <v>2879</v>
      </c>
      <c r="R698" s="141" t="s">
        <v>1363</v>
      </c>
      <c r="S698" s="141" t="s">
        <v>1364</v>
      </c>
      <c r="T698" s="141" t="s">
        <v>55</v>
      </c>
      <c r="U698" s="141" t="s">
        <v>1569</v>
      </c>
      <c r="V698" s="146">
        <v>45</v>
      </c>
      <c r="W698" s="141"/>
      <c r="X698" s="141"/>
      <c r="Y698" s="141"/>
      <c r="AB698" s="142">
        <f>Table3072[[#This Row],[researchPower]]/2</f>
        <v>625</v>
      </c>
      <c r="AD698" s="142">
        <f>IF(Table3072[[#This Row],[researchPower]] &lt;100, Table3072[[#This Row],[researchPower]]*2,Table3072[[#This Row],[researchPower]])</f>
        <v>1250</v>
      </c>
      <c r="AG698" s="95" t="s">
        <v>1761</v>
      </c>
      <c r="AH698" s="142">
        <f>Table3072[[#This Row],[researchPoints]]/Table3072[[#This Row],[researchPower]]</f>
        <v>20</v>
      </c>
    </row>
    <row r="699" spans="1:34" x14ac:dyDescent="0.35">
      <c r="A699" s="141">
        <v>698</v>
      </c>
      <c r="B699" s="39"/>
      <c r="C699" s="141"/>
      <c r="D699" s="141"/>
      <c r="E699" s="141"/>
      <c r="F699" s="141"/>
      <c r="G699" s="141"/>
      <c r="H699" s="141"/>
      <c r="I699" s="141"/>
      <c r="J699" s="141"/>
      <c r="K699" s="141"/>
      <c r="L699" s="141"/>
      <c r="M699" s="141"/>
      <c r="N699" s="141"/>
      <c r="O699" s="141"/>
      <c r="P699" s="141"/>
      <c r="Q699" s="141" t="s">
        <v>2879</v>
      </c>
      <c r="R699" s="141" t="s">
        <v>1363</v>
      </c>
      <c r="S699" s="141" t="s">
        <v>1364</v>
      </c>
      <c r="T699" s="141" t="s">
        <v>55</v>
      </c>
      <c r="U699" s="141" t="s">
        <v>1617</v>
      </c>
      <c r="V699" s="146">
        <v>45</v>
      </c>
      <c r="W699" s="141"/>
      <c r="X699" s="141"/>
      <c r="Y699" s="141"/>
      <c r="AB699" s="142">
        <f>Table3072[[#This Row],[researchPower]]/2</f>
        <v>0</v>
      </c>
      <c r="AD699" s="142">
        <f>IF(Table3072[[#This Row],[researchPower]] &lt;100, Table3072[[#This Row],[researchPower]]*2,Table3072[[#This Row],[researchPower]])</f>
        <v>0</v>
      </c>
      <c r="AG699" s="95"/>
      <c r="AH699" s="142" t="e">
        <f>Table3072[[#This Row],[researchPoints]]/Table3072[[#This Row],[researchPower]]</f>
        <v>#DIV/0!</v>
      </c>
    </row>
    <row r="700" spans="1:34" x14ac:dyDescent="0.35">
      <c r="A700" s="141">
        <v>699</v>
      </c>
      <c r="B700" s="39"/>
      <c r="C700" s="141"/>
      <c r="D700" s="141"/>
      <c r="E700" s="141"/>
      <c r="F700" s="141"/>
      <c r="G700" s="141"/>
      <c r="H700" s="141"/>
      <c r="I700" s="141"/>
      <c r="J700" s="141"/>
      <c r="K700" s="141"/>
      <c r="L700" s="141"/>
      <c r="M700" s="141"/>
      <c r="N700" s="141"/>
      <c r="O700" s="141"/>
      <c r="P700" s="141"/>
      <c r="Q700" s="141" t="s">
        <v>2879</v>
      </c>
      <c r="R700" s="141" t="s">
        <v>1363</v>
      </c>
      <c r="S700" s="141" t="s">
        <v>1364</v>
      </c>
      <c r="T700" s="141" t="s">
        <v>55</v>
      </c>
      <c r="U700" s="141" t="s">
        <v>1571</v>
      </c>
      <c r="V700" s="146">
        <v>45</v>
      </c>
      <c r="W700" s="141" t="s">
        <v>561</v>
      </c>
      <c r="X700" s="141" t="s">
        <v>1570</v>
      </c>
      <c r="Y700" s="141"/>
      <c r="AB700" s="142">
        <f>Table3072[[#This Row],[researchPower]]/2</f>
        <v>0</v>
      </c>
      <c r="AD700" s="142">
        <f>IF(Table3072[[#This Row],[researchPower]] &lt;100, Table3072[[#This Row],[researchPower]]*2,Table3072[[#This Row],[researchPower]])</f>
        <v>0</v>
      </c>
      <c r="AG700" s="95"/>
      <c r="AH700" s="142" t="e">
        <f>Table3072[[#This Row],[researchPoints]]/Table3072[[#This Row],[researchPower]]</f>
        <v>#DIV/0!</v>
      </c>
    </row>
    <row r="701" spans="1:34" x14ac:dyDescent="0.35">
      <c r="A701" s="141">
        <v>700</v>
      </c>
      <c r="B701" s="39" t="s">
        <v>1002</v>
      </c>
      <c r="C701" s="141" t="s">
        <v>1555</v>
      </c>
      <c r="D701" s="141" t="s">
        <v>1002</v>
      </c>
      <c r="E701" s="141"/>
      <c r="F701" s="141"/>
      <c r="G701" s="141" t="s">
        <v>1763</v>
      </c>
      <c r="H701" s="141" t="s">
        <v>1764</v>
      </c>
      <c r="I701" s="141"/>
      <c r="J701" s="141"/>
      <c r="K701" s="141"/>
      <c r="L701" s="252" t="s">
        <v>6562</v>
      </c>
      <c r="M701" s="141">
        <v>10000</v>
      </c>
      <c r="N701" s="141">
        <v>500</v>
      </c>
      <c r="O701" s="141"/>
      <c r="P701" s="141" t="s">
        <v>573</v>
      </c>
      <c r="Q701" s="141"/>
      <c r="R701" s="141"/>
      <c r="S701" s="141"/>
      <c r="T701" s="141"/>
      <c r="U701" s="141"/>
      <c r="V701" s="146"/>
      <c r="W701" s="141" t="s">
        <v>573</v>
      </c>
      <c r="X701" s="141"/>
      <c r="Y701" s="141"/>
      <c r="AB701" s="142">
        <f>Table3072[[#This Row],[researchPower]]/2</f>
        <v>250</v>
      </c>
      <c r="AD701" s="142">
        <f>IF(Table3072[[#This Row],[researchPower]] &lt;100, Table3072[[#This Row],[researchPower]]*2,Table3072[[#This Row],[researchPower]])</f>
        <v>500</v>
      </c>
      <c r="AG701" s="95" t="s">
        <v>1002</v>
      </c>
      <c r="AH701" s="142">
        <f>Table3072[[#This Row],[researchPoints]]/Table3072[[#This Row],[researchPower]]</f>
        <v>20</v>
      </c>
    </row>
    <row r="702" spans="1:34" x14ac:dyDescent="0.35">
      <c r="A702" s="141">
        <v>701</v>
      </c>
      <c r="B702" s="39" t="s">
        <v>998</v>
      </c>
      <c r="C702" s="384" t="s">
        <v>1555</v>
      </c>
      <c r="D702" s="141" t="s">
        <v>998</v>
      </c>
      <c r="E702" s="141"/>
      <c r="F702" s="141">
        <v>1</v>
      </c>
      <c r="G702" s="141" t="s">
        <v>1777</v>
      </c>
      <c r="H702" s="141" t="s">
        <v>1778</v>
      </c>
      <c r="I702" s="141"/>
      <c r="J702" s="141"/>
      <c r="K702" s="141"/>
      <c r="L702" s="141" t="s">
        <v>3344</v>
      </c>
      <c r="M702" s="141">
        <v>8000</v>
      </c>
      <c r="N702" s="141">
        <v>400</v>
      </c>
      <c r="O702" s="141"/>
      <c r="P702" s="141" t="s">
        <v>566</v>
      </c>
      <c r="Q702" s="141"/>
      <c r="R702" s="141"/>
      <c r="S702" s="141"/>
      <c r="T702" s="141"/>
      <c r="U702" s="141"/>
      <c r="V702" s="146"/>
      <c r="W702" s="141" t="s">
        <v>566</v>
      </c>
      <c r="X702" s="141"/>
      <c r="Y702" s="141"/>
      <c r="AB702" s="142">
        <f>Table3072[[#This Row],[researchPower]]/2</f>
        <v>200</v>
      </c>
      <c r="AD702" s="142">
        <f>IF(Table3072[[#This Row],[researchPower]] &lt;100, Table3072[[#This Row],[researchPower]]*2,Table3072[[#This Row],[researchPower]])</f>
        <v>400</v>
      </c>
      <c r="AG702" s="95" t="s">
        <v>998</v>
      </c>
      <c r="AH702" s="142">
        <f>Table3072[[#This Row],[researchPoints]]/Table3072[[#This Row],[researchPower]]</f>
        <v>20</v>
      </c>
    </row>
    <row r="703" spans="1:34" x14ac:dyDescent="0.35">
      <c r="A703" s="141">
        <v>702</v>
      </c>
      <c r="B703" s="39" t="s">
        <v>5393</v>
      </c>
      <c r="C703" s="141" t="s">
        <v>1555</v>
      </c>
      <c r="D703" s="141" t="s">
        <v>5393</v>
      </c>
      <c r="E703" s="141"/>
      <c r="F703" s="141"/>
      <c r="G703" s="252" t="s">
        <v>5396</v>
      </c>
      <c r="H703" s="141" t="s">
        <v>5293</v>
      </c>
      <c r="I703" s="141" t="s">
        <v>566</v>
      </c>
      <c r="J703" s="141"/>
      <c r="K703" s="141"/>
      <c r="L703" s="212" t="s">
        <v>5402</v>
      </c>
      <c r="M703" s="141">
        <v>8000</v>
      </c>
      <c r="N703" s="141">
        <v>400</v>
      </c>
      <c r="O703" s="144"/>
      <c r="P703" s="141" t="s">
        <v>5175</v>
      </c>
      <c r="Q703" s="141"/>
      <c r="R703" s="141"/>
      <c r="S703" s="141"/>
      <c r="T703" s="141"/>
      <c r="U703" s="141"/>
      <c r="V703" s="146"/>
      <c r="W703" s="141" t="s">
        <v>5175</v>
      </c>
      <c r="X703" s="141"/>
      <c r="Y703" s="144"/>
      <c r="AB703" s="142">
        <f>Table3072[[#This Row],[researchPower]]/2</f>
        <v>200</v>
      </c>
      <c r="AD703" s="142">
        <f>IF(Table3072[[#This Row],[researchPower]] &lt;100, Table3072[[#This Row],[researchPower]]*2,Table3072[[#This Row],[researchPower]])</f>
        <v>400</v>
      </c>
      <c r="AG703" s="95" t="s">
        <v>5393</v>
      </c>
      <c r="AH703" s="142">
        <f>Table3072[[#This Row],[researchPoints]]/Table3072[[#This Row],[researchPower]]</f>
        <v>20</v>
      </c>
    </row>
    <row r="704" spans="1:34" x14ac:dyDescent="0.35">
      <c r="A704" s="141">
        <v>703</v>
      </c>
      <c r="B704" s="39" t="s">
        <v>5394</v>
      </c>
      <c r="C704" s="141" t="s">
        <v>1555</v>
      </c>
      <c r="D704" s="141" t="s">
        <v>5394</v>
      </c>
      <c r="E704" s="141"/>
      <c r="F704" s="141"/>
      <c r="G704" s="252" t="s">
        <v>5397</v>
      </c>
      <c r="H704" s="252" t="s">
        <v>7152</v>
      </c>
      <c r="I704" s="141" t="s">
        <v>573</v>
      </c>
      <c r="J704" s="141"/>
      <c r="K704" s="141"/>
      <c r="L704" s="252" t="s">
        <v>6526</v>
      </c>
      <c r="M704" s="141">
        <v>8000</v>
      </c>
      <c r="N704" s="141">
        <v>400</v>
      </c>
      <c r="O704" s="144"/>
      <c r="P704" s="141" t="s">
        <v>5178</v>
      </c>
      <c r="Q704" s="141"/>
      <c r="R704" s="141"/>
      <c r="S704" s="141"/>
      <c r="T704" s="141"/>
      <c r="U704" s="141"/>
      <c r="V704" s="146"/>
      <c r="W704" s="141" t="s">
        <v>5178</v>
      </c>
      <c r="X704" s="141"/>
      <c r="Y704" s="144"/>
      <c r="AB704" s="142">
        <f>Table3072[[#This Row],[researchPower]]/2</f>
        <v>200</v>
      </c>
      <c r="AD704" s="142">
        <f>IF(Table3072[[#This Row],[researchPower]] &lt;100, Table3072[[#This Row],[researchPower]]*2,Table3072[[#This Row],[researchPower]])</f>
        <v>400</v>
      </c>
      <c r="AG704" s="95" t="s">
        <v>5394</v>
      </c>
      <c r="AH704" s="142">
        <f>Table3072[[#This Row],[researchPoints]]/Table3072[[#This Row],[researchPower]]</f>
        <v>20</v>
      </c>
    </row>
    <row r="705" spans="1:34" x14ac:dyDescent="0.35">
      <c r="A705" s="141">
        <v>704</v>
      </c>
      <c r="B705" s="39" t="s">
        <v>5395</v>
      </c>
      <c r="C705" s="141" t="s">
        <v>1555</v>
      </c>
      <c r="D705" s="141" t="s">
        <v>5395</v>
      </c>
      <c r="E705" s="141"/>
      <c r="F705" s="141"/>
      <c r="G705" s="252" t="s">
        <v>5398</v>
      </c>
      <c r="H705" s="252" t="s">
        <v>7037</v>
      </c>
      <c r="I705" s="141" t="s">
        <v>5186</v>
      </c>
      <c r="J705" s="141"/>
      <c r="K705" s="141"/>
      <c r="L705" s="252" t="s">
        <v>5401</v>
      </c>
      <c r="M705" s="141">
        <v>8000</v>
      </c>
      <c r="N705" s="141">
        <v>400</v>
      </c>
      <c r="O705" s="144"/>
      <c r="P705" s="141" t="s">
        <v>5179</v>
      </c>
      <c r="Q705" s="141"/>
      <c r="R705" s="141"/>
      <c r="S705" s="141"/>
      <c r="T705" s="141"/>
      <c r="U705" s="141"/>
      <c r="V705" s="146"/>
      <c r="W705" s="141" t="s">
        <v>5179</v>
      </c>
      <c r="X705" s="141"/>
      <c r="Y705" s="144"/>
      <c r="AB705" s="142">
        <f>Table3072[[#This Row],[researchPower]]/2</f>
        <v>200</v>
      </c>
      <c r="AD705" s="142">
        <f>IF(Table3072[[#This Row],[researchPower]] &lt;100, Table3072[[#This Row],[researchPower]]*2,Table3072[[#This Row],[researchPower]])</f>
        <v>400</v>
      </c>
      <c r="AG705" s="95" t="s">
        <v>5395</v>
      </c>
      <c r="AH705" s="142">
        <f>Table3072[[#This Row],[researchPoints]]/Table3072[[#This Row],[researchPower]]</f>
        <v>20</v>
      </c>
    </row>
    <row r="706" spans="1:34" x14ac:dyDescent="0.35">
      <c r="A706" s="141">
        <v>705</v>
      </c>
      <c r="B706" s="39" t="s">
        <v>3478</v>
      </c>
      <c r="C706" s="141" t="s">
        <v>1555</v>
      </c>
      <c r="D706" s="141" t="s">
        <v>3478</v>
      </c>
      <c r="E706" s="141"/>
      <c r="F706" s="141"/>
      <c r="G706" s="141" t="s">
        <v>4079</v>
      </c>
      <c r="H706" s="252" t="s">
        <v>7141</v>
      </c>
      <c r="I706" s="141"/>
      <c r="J706" s="141"/>
      <c r="K706" s="141"/>
      <c r="L706" s="252" t="s">
        <v>5392</v>
      </c>
      <c r="M706" s="141">
        <v>10000</v>
      </c>
      <c r="N706" s="141">
        <v>500</v>
      </c>
      <c r="O706" s="141"/>
      <c r="P706" s="141" t="s">
        <v>5186</v>
      </c>
      <c r="Q706" s="141" t="s">
        <v>2879</v>
      </c>
      <c r="R706" s="141" t="s">
        <v>1363</v>
      </c>
      <c r="S706" s="141" t="s">
        <v>1364</v>
      </c>
      <c r="T706" s="141" t="s">
        <v>55</v>
      </c>
      <c r="U706" s="141" t="s">
        <v>3452</v>
      </c>
      <c r="V706" s="146">
        <v>25</v>
      </c>
      <c r="W706" s="141" t="s">
        <v>5186</v>
      </c>
      <c r="X706" s="141" t="s">
        <v>869</v>
      </c>
      <c r="Y706" s="141"/>
      <c r="AB706" s="142">
        <f>Table3072[[#This Row],[researchPower]]/2</f>
        <v>250</v>
      </c>
      <c r="AD706" s="142">
        <f>IF(Table3072[[#This Row],[researchPower]] &lt;100, Table3072[[#This Row],[researchPower]]*2,Table3072[[#This Row],[researchPower]])</f>
        <v>500</v>
      </c>
      <c r="AG706" s="95" t="s">
        <v>3478</v>
      </c>
      <c r="AH706" s="142">
        <f>Table3072[[#This Row],[researchPoints]]/Table3072[[#This Row],[researchPower]]</f>
        <v>20</v>
      </c>
    </row>
    <row r="707" spans="1:34" x14ac:dyDescent="0.35">
      <c r="A707" s="141">
        <v>706</v>
      </c>
      <c r="B707" s="39" t="s">
        <v>3480</v>
      </c>
      <c r="C707" s="141" t="s">
        <v>1555</v>
      </c>
      <c r="D707" s="141" t="s">
        <v>3480</v>
      </c>
      <c r="E707" s="141"/>
      <c r="F707" s="141"/>
      <c r="G707" s="141" t="s">
        <v>4080</v>
      </c>
      <c r="H707" s="252" t="s">
        <v>7142</v>
      </c>
      <c r="I707" s="141" t="s">
        <v>5186</v>
      </c>
      <c r="J707" s="141"/>
      <c r="K707" s="141"/>
      <c r="L707" s="141" t="s">
        <v>3496</v>
      </c>
      <c r="M707" s="141">
        <v>18000</v>
      </c>
      <c r="N707" s="141">
        <v>900</v>
      </c>
      <c r="O707" s="141"/>
      <c r="P707" s="141" t="s">
        <v>5189</v>
      </c>
      <c r="Q707" s="141" t="s">
        <v>2879</v>
      </c>
      <c r="R707" s="141" t="s">
        <v>1363</v>
      </c>
      <c r="S707" s="141" t="s">
        <v>1364</v>
      </c>
      <c r="T707" s="141" t="s">
        <v>55</v>
      </c>
      <c r="U707" s="141" t="s">
        <v>3452</v>
      </c>
      <c r="V707" s="146">
        <v>15</v>
      </c>
      <c r="W707" s="141" t="s">
        <v>5189</v>
      </c>
      <c r="X707" s="141" t="s">
        <v>869</v>
      </c>
      <c r="Y707" s="141"/>
      <c r="AB707" s="142">
        <f>Table3072[[#This Row],[researchPower]]/2</f>
        <v>450</v>
      </c>
      <c r="AD707" s="142">
        <f>IF(Table3072[[#This Row],[researchPower]] &lt;100, Table3072[[#This Row],[researchPower]]*2,Table3072[[#This Row],[researchPower]])</f>
        <v>900</v>
      </c>
      <c r="AG707" s="95" t="s">
        <v>3480</v>
      </c>
      <c r="AH707" s="142">
        <f>Table3072[[#This Row],[researchPoints]]/Table3072[[#This Row],[researchPower]]</f>
        <v>20</v>
      </c>
    </row>
    <row r="708" spans="1:34" x14ac:dyDescent="0.35">
      <c r="A708" s="141">
        <v>707</v>
      </c>
      <c r="B708" s="39" t="s">
        <v>3479</v>
      </c>
      <c r="C708" s="147" t="s">
        <v>1555</v>
      </c>
      <c r="D708" s="141" t="s">
        <v>3479</v>
      </c>
      <c r="E708" s="141"/>
      <c r="F708" s="141"/>
      <c r="G708" s="141" t="s">
        <v>4081</v>
      </c>
      <c r="H708" s="252" t="s">
        <v>7143</v>
      </c>
      <c r="I708" s="141"/>
      <c r="J708" s="141"/>
      <c r="K708" s="141"/>
      <c r="L708" s="145" t="s">
        <v>3480</v>
      </c>
      <c r="M708" s="141">
        <v>25000</v>
      </c>
      <c r="N708" s="141">
        <v>1250</v>
      </c>
      <c r="O708" s="141"/>
      <c r="P708" s="141"/>
      <c r="Q708" s="141" t="s">
        <v>2879</v>
      </c>
      <c r="R708" s="141" t="s">
        <v>1363</v>
      </c>
      <c r="S708" s="141" t="s">
        <v>1364</v>
      </c>
      <c r="T708" s="141" t="s">
        <v>55</v>
      </c>
      <c r="U708" s="141" t="s">
        <v>3452</v>
      </c>
      <c r="V708" s="146">
        <v>15</v>
      </c>
      <c r="W708" s="141" t="s">
        <v>5189</v>
      </c>
      <c r="X708" s="141" t="s">
        <v>869</v>
      </c>
      <c r="Y708" s="141"/>
      <c r="AB708" s="142">
        <f>Table3072[[#This Row],[researchPower]]/2</f>
        <v>625</v>
      </c>
      <c r="AD708" s="142">
        <f>IF(Table3072[[#This Row],[researchPower]] &lt;100, Table3072[[#This Row],[researchPower]]*2,Table3072[[#This Row],[researchPower]])</f>
        <v>1250</v>
      </c>
      <c r="AG708" s="95" t="s">
        <v>3479</v>
      </c>
      <c r="AH708" s="142">
        <f>Table3072[[#This Row],[researchPoints]]/Table3072[[#This Row],[researchPower]]</f>
        <v>20</v>
      </c>
    </row>
    <row r="709" spans="1:34" x14ac:dyDescent="0.35">
      <c r="A709" s="141">
        <v>708</v>
      </c>
      <c r="B709" s="39" t="s">
        <v>1765</v>
      </c>
      <c r="C709" s="141" t="s">
        <v>1555</v>
      </c>
      <c r="D709" s="141" t="s">
        <v>1765</v>
      </c>
      <c r="E709" s="141"/>
      <c r="F709" s="141"/>
      <c r="G709" s="141" t="s">
        <v>1766</v>
      </c>
      <c r="H709" s="141" t="s">
        <v>1767</v>
      </c>
      <c r="I709" s="141"/>
      <c r="J709" s="141"/>
      <c r="K709" s="141"/>
      <c r="L709" s="141" t="s">
        <v>1744</v>
      </c>
      <c r="M709" s="141">
        <v>12000</v>
      </c>
      <c r="N709" s="141">
        <v>600</v>
      </c>
      <c r="O709" s="141"/>
      <c r="P709" s="141"/>
      <c r="Q709" s="141" t="s">
        <v>2879</v>
      </c>
      <c r="R709" s="141" t="s">
        <v>1363</v>
      </c>
      <c r="S709" s="141" t="s">
        <v>1364</v>
      </c>
      <c r="T709" s="141" t="s">
        <v>55</v>
      </c>
      <c r="U709" s="141" t="s">
        <v>1587</v>
      </c>
      <c r="V709" s="146">
        <v>-10</v>
      </c>
      <c r="W709" s="141" t="s">
        <v>566</v>
      </c>
      <c r="X709" s="141" t="s">
        <v>1588</v>
      </c>
      <c r="Y709" s="141"/>
      <c r="AB709" s="142">
        <f>Table3072[[#This Row],[researchPower]]/2</f>
        <v>300</v>
      </c>
      <c r="AD709" s="142">
        <f>IF(Table3072[[#This Row],[researchPower]] &lt;100, Table3072[[#This Row],[researchPower]]*2,Table3072[[#This Row],[researchPower]])</f>
        <v>600</v>
      </c>
      <c r="AG709" s="95" t="s">
        <v>1765</v>
      </c>
      <c r="AH709" s="142">
        <f>Table3072[[#This Row],[researchPoints]]/Table3072[[#This Row],[researchPower]]</f>
        <v>20</v>
      </c>
    </row>
    <row r="710" spans="1:34" x14ac:dyDescent="0.35">
      <c r="A710" s="141">
        <v>709</v>
      </c>
      <c r="B710" s="39" t="s">
        <v>1768</v>
      </c>
      <c r="C710" s="141" t="s">
        <v>1555</v>
      </c>
      <c r="D710" s="141" t="s">
        <v>1768</v>
      </c>
      <c r="E710" s="141"/>
      <c r="F710" s="141"/>
      <c r="G710" s="141" t="s">
        <v>4027</v>
      </c>
      <c r="H710" s="141" t="s">
        <v>1769</v>
      </c>
      <c r="I710" s="141"/>
      <c r="J710" s="141"/>
      <c r="K710" s="141"/>
      <c r="L710" s="141" t="s">
        <v>1765</v>
      </c>
      <c r="M710" s="141">
        <v>16000</v>
      </c>
      <c r="N710" s="141">
        <v>800</v>
      </c>
      <c r="O710" s="141"/>
      <c r="P710" s="141"/>
      <c r="Q710" s="141" t="s">
        <v>2879</v>
      </c>
      <c r="R710" s="141" t="s">
        <v>1363</v>
      </c>
      <c r="S710" s="141" t="s">
        <v>1364</v>
      </c>
      <c r="T710" s="141" t="s">
        <v>55</v>
      </c>
      <c r="U710" s="141" t="s">
        <v>1587</v>
      </c>
      <c r="V710" s="146">
        <v>-10</v>
      </c>
      <c r="W710" s="141" t="s">
        <v>566</v>
      </c>
      <c r="X710" s="141" t="s">
        <v>1588</v>
      </c>
      <c r="Y710" s="141"/>
      <c r="AB710" s="142">
        <f>Table3072[[#This Row],[researchPower]]/2</f>
        <v>400</v>
      </c>
      <c r="AD710" s="142">
        <f>IF(Table3072[[#This Row],[researchPower]] &lt;100, Table3072[[#This Row],[researchPower]]*2,Table3072[[#This Row],[researchPower]])</f>
        <v>800</v>
      </c>
      <c r="AG710" s="95" t="s">
        <v>1768</v>
      </c>
      <c r="AH710" s="142">
        <f>Table3072[[#This Row],[researchPoints]]/Table3072[[#This Row],[researchPower]]</f>
        <v>20</v>
      </c>
    </row>
    <row r="711" spans="1:34" x14ac:dyDescent="0.35">
      <c r="A711" s="141">
        <v>710</v>
      </c>
      <c r="B711" s="39" t="s">
        <v>1770</v>
      </c>
      <c r="C711" s="141" t="s">
        <v>1555</v>
      </c>
      <c r="D711" s="141" t="s">
        <v>1770</v>
      </c>
      <c r="E711" s="141"/>
      <c r="F711" s="141"/>
      <c r="G711" s="141" t="s">
        <v>4028</v>
      </c>
      <c r="H711" s="141" t="s">
        <v>1771</v>
      </c>
      <c r="I711" s="141"/>
      <c r="J711" s="141"/>
      <c r="K711" s="141"/>
      <c r="L711" s="252" t="s">
        <v>1768</v>
      </c>
      <c r="M711" s="141">
        <v>18000</v>
      </c>
      <c r="N711" s="141">
        <v>900</v>
      </c>
      <c r="O711" s="141"/>
      <c r="P711" s="141"/>
      <c r="Q711" s="141" t="s">
        <v>2879</v>
      </c>
      <c r="R711" s="141" t="s">
        <v>1363</v>
      </c>
      <c r="S711" s="141" t="s">
        <v>1364</v>
      </c>
      <c r="T711" s="141" t="s">
        <v>55</v>
      </c>
      <c r="U711" s="141" t="s">
        <v>1587</v>
      </c>
      <c r="V711" s="146">
        <v>-10</v>
      </c>
      <c r="W711" s="141" t="s">
        <v>566</v>
      </c>
      <c r="X711" s="141" t="s">
        <v>1588</v>
      </c>
      <c r="Y711" s="141"/>
      <c r="AB711" s="142">
        <f>Table3072[[#This Row],[researchPower]]/2</f>
        <v>450</v>
      </c>
      <c r="AD711" s="142">
        <f>IF(Table3072[[#This Row],[researchPower]] &lt;100, Table3072[[#This Row],[researchPower]]*2,Table3072[[#This Row],[researchPower]])</f>
        <v>900</v>
      </c>
      <c r="AG711" s="95" t="s">
        <v>1770</v>
      </c>
      <c r="AH711" s="142">
        <f>Table3072[[#This Row],[researchPoints]]/Table3072[[#This Row],[researchPower]]</f>
        <v>20</v>
      </c>
    </row>
    <row r="712" spans="1:34" x14ac:dyDescent="0.35">
      <c r="A712" s="141">
        <v>711</v>
      </c>
      <c r="B712" s="39" t="s">
        <v>1772</v>
      </c>
      <c r="C712" s="141" t="s">
        <v>1555</v>
      </c>
      <c r="D712" s="141" t="s">
        <v>1772</v>
      </c>
      <c r="E712" s="141"/>
      <c r="F712" s="141"/>
      <c r="G712" s="141" t="s">
        <v>1773</v>
      </c>
      <c r="H712" s="141" t="s">
        <v>1774</v>
      </c>
      <c r="I712" s="141"/>
      <c r="J712" s="141"/>
      <c r="K712" s="141"/>
      <c r="L712" s="141" t="s">
        <v>1770</v>
      </c>
      <c r="M712" s="141">
        <v>24000</v>
      </c>
      <c r="N712" s="141">
        <v>1200</v>
      </c>
      <c r="O712" s="141"/>
      <c r="P712" s="141"/>
      <c r="Q712" s="141" t="s">
        <v>2879</v>
      </c>
      <c r="R712" s="141" t="s">
        <v>1363</v>
      </c>
      <c r="S712" s="141" t="s">
        <v>1364</v>
      </c>
      <c r="T712" s="141" t="s">
        <v>55</v>
      </c>
      <c r="U712" s="141" t="s">
        <v>1587</v>
      </c>
      <c r="V712" s="146">
        <v>-20</v>
      </c>
      <c r="W712" s="141" t="s">
        <v>566</v>
      </c>
      <c r="X712" s="141" t="s">
        <v>1588</v>
      </c>
      <c r="Y712" s="141"/>
      <c r="AB712" s="142">
        <f>Table3072[[#This Row],[researchPower]]/2</f>
        <v>600</v>
      </c>
      <c r="AD712" s="142">
        <f>IF(Table3072[[#This Row],[researchPower]] &lt;100, Table3072[[#This Row],[researchPower]]*2,Table3072[[#This Row],[researchPower]])</f>
        <v>1200</v>
      </c>
      <c r="AG712" s="95" t="s">
        <v>1772</v>
      </c>
      <c r="AH712" s="142">
        <f>Table3072[[#This Row],[researchPoints]]/Table3072[[#This Row],[researchPower]]</f>
        <v>20</v>
      </c>
    </row>
    <row r="713" spans="1:34" x14ac:dyDescent="0.35">
      <c r="A713" s="141">
        <v>712</v>
      </c>
      <c r="B713" s="39" t="s">
        <v>1009</v>
      </c>
      <c r="C713" s="384" t="s">
        <v>1555</v>
      </c>
      <c r="D713" s="141" t="s">
        <v>1009</v>
      </c>
      <c r="E713" s="145"/>
      <c r="F713" s="141">
        <v>1</v>
      </c>
      <c r="G713" s="141" t="s">
        <v>1780</v>
      </c>
      <c r="H713" s="141" t="s">
        <v>1781</v>
      </c>
      <c r="I713" s="141"/>
      <c r="J713" s="141"/>
      <c r="K713" s="141"/>
      <c r="L713" s="141" t="s">
        <v>2853</v>
      </c>
      <c r="M713" s="141">
        <v>25000</v>
      </c>
      <c r="N713" s="141">
        <v>1250</v>
      </c>
      <c r="O713" s="141"/>
      <c r="P713" s="141" t="s">
        <v>514</v>
      </c>
      <c r="Q713" s="141"/>
      <c r="R713" s="141"/>
      <c r="S713" s="141"/>
      <c r="T713" s="141"/>
      <c r="U713" s="141"/>
      <c r="V713" s="146"/>
      <c r="W713" s="141" t="s">
        <v>514</v>
      </c>
      <c r="X713" s="141"/>
      <c r="Y713" s="141"/>
      <c r="AB713" s="142">
        <f>Table3072[[#This Row],[researchPower]]/2</f>
        <v>625</v>
      </c>
      <c r="AD713" s="142">
        <f>IF(Table3072[[#This Row],[researchPower]] &lt;100, Table3072[[#This Row],[researchPower]]*2,Table3072[[#This Row],[researchPower]])</f>
        <v>1250</v>
      </c>
      <c r="AG713" s="95" t="s">
        <v>1009</v>
      </c>
      <c r="AH713" s="142">
        <f>Table3072[[#This Row],[researchPoints]]/Table3072[[#This Row],[researchPower]]</f>
        <v>20</v>
      </c>
    </row>
    <row r="714" spans="1:34" x14ac:dyDescent="0.35">
      <c r="A714" s="141">
        <v>713</v>
      </c>
      <c r="B714" s="39" t="s">
        <v>1017</v>
      </c>
      <c r="C714" s="384" t="s">
        <v>1555</v>
      </c>
      <c r="D714" s="141" t="s">
        <v>1017</v>
      </c>
      <c r="E714" s="141"/>
      <c r="F714" s="141">
        <v>1</v>
      </c>
      <c r="G714" s="141" t="s">
        <v>1783</v>
      </c>
      <c r="H714" s="141" t="s">
        <v>1784</v>
      </c>
      <c r="I714" s="141"/>
      <c r="J714" s="141"/>
      <c r="K714" s="141"/>
      <c r="L714" s="141" t="s">
        <v>2854</v>
      </c>
      <c r="M714" s="141">
        <v>18000</v>
      </c>
      <c r="N714" s="141">
        <v>900</v>
      </c>
      <c r="O714" s="141"/>
      <c r="P714" s="141" t="s">
        <v>561</v>
      </c>
      <c r="Q714" s="141"/>
      <c r="R714" s="141"/>
      <c r="S714" s="141"/>
      <c r="T714" s="141"/>
      <c r="U714" s="141"/>
      <c r="V714" s="146"/>
      <c r="W714" s="141" t="s">
        <v>561</v>
      </c>
      <c r="X714" s="141"/>
      <c r="Y714" s="141"/>
      <c r="AB714" s="142">
        <f>Table3072[[#This Row],[researchPower]]/2</f>
        <v>450</v>
      </c>
      <c r="AD714" s="142">
        <f>IF(Table3072[[#This Row],[researchPower]] &lt;100, Table3072[[#This Row],[researchPower]]*2,Table3072[[#This Row],[researchPower]])</f>
        <v>900</v>
      </c>
      <c r="AG714" s="95" t="s">
        <v>1017</v>
      </c>
      <c r="AH714" s="142">
        <f>Table3072[[#This Row],[researchPoints]]/Table3072[[#This Row],[researchPower]]</f>
        <v>20</v>
      </c>
    </row>
    <row r="715" spans="1:34" x14ac:dyDescent="0.35">
      <c r="A715" s="141">
        <v>714</v>
      </c>
      <c r="B715" s="39" t="s">
        <v>5403</v>
      </c>
      <c r="C715" s="141" t="s">
        <v>1555</v>
      </c>
      <c r="D715" s="141" t="s">
        <v>5403</v>
      </c>
      <c r="E715" s="141"/>
      <c r="F715" s="141"/>
      <c r="G715" s="252" t="s">
        <v>5406</v>
      </c>
      <c r="H715" s="252" t="s">
        <v>6527</v>
      </c>
      <c r="I715" s="141" t="s">
        <v>5291</v>
      </c>
      <c r="J715" s="141"/>
      <c r="K715" s="141"/>
      <c r="L715" s="252" t="s">
        <v>6528</v>
      </c>
      <c r="M715" s="141">
        <v>18000</v>
      </c>
      <c r="N715" s="141">
        <v>900</v>
      </c>
      <c r="O715" s="144"/>
      <c r="P715" s="141" t="s">
        <v>5291</v>
      </c>
      <c r="Q715" s="141"/>
      <c r="R715" s="141"/>
      <c r="S715" s="141"/>
      <c r="T715" s="141"/>
      <c r="U715" s="141"/>
      <c r="V715" s="146"/>
      <c r="W715" s="144" t="s">
        <v>5291</v>
      </c>
      <c r="X715" s="141"/>
      <c r="Y715" s="144"/>
      <c r="AB715" s="142">
        <f>Table3072[[#This Row],[researchPower]]/2</f>
        <v>450</v>
      </c>
      <c r="AD715" s="142">
        <f>IF(Table3072[[#This Row],[researchPower]] &lt;100, Table3072[[#This Row],[researchPower]]*2,Table3072[[#This Row],[researchPower]])</f>
        <v>900</v>
      </c>
      <c r="AG715" s="95" t="s">
        <v>5403</v>
      </c>
      <c r="AH715" s="142">
        <f>Table3072[[#This Row],[researchPoints]]/Table3072[[#This Row],[researchPower]]</f>
        <v>20</v>
      </c>
    </row>
    <row r="716" spans="1:34" x14ac:dyDescent="0.35">
      <c r="A716" s="141">
        <v>715</v>
      </c>
      <c r="B716" s="39" t="s">
        <v>5404</v>
      </c>
      <c r="C716" s="141" t="s">
        <v>1555</v>
      </c>
      <c r="D716" s="141" t="s">
        <v>5404</v>
      </c>
      <c r="E716" s="141"/>
      <c r="F716" s="141"/>
      <c r="G716" s="252" t="s">
        <v>5407</v>
      </c>
      <c r="H716" s="252" t="s">
        <v>7062</v>
      </c>
      <c r="I716" s="141"/>
      <c r="J716" s="141"/>
      <c r="K716" s="141"/>
      <c r="L716" s="252" t="s">
        <v>5428</v>
      </c>
      <c r="M716" s="141">
        <v>18000</v>
      </c>
      <c r="N716" s="141">
        <v>900</v>
      </c>
      <c r="O716" s="144"/>
      <c r="P716" s="141" t="s">
        <v>5292</v>
      </c>
      <c r="Q716" s="141"/>
      <c r="R716" s="141"/>
      <c r="S716" s="141"/>
      <c r="T716" s="141"/>
      <c r="U716" s="141"/>
      <c r="V716" s="146"/>
      <c r="W716" s="144" t="s">
        <v>5292</v>
      </c>
      <c r="X716" s="141"/>
      <c r="Y716" s="144"/>
      <c r="AB716" s="142">
        <f>Table3072[[#This Row],[researchPower]]/2</f>
        <v>450</v>
      </c>
      <c r="AD716" s="142">
        <f>IF(Table3072[[#This Row],[researchPower]] &lt;100, Table3072[[#This Row],[researchPower]]*2,Table3072[[#This Row],[researchPower]])</f>
        <v>900</v>
      </c>
      <c r="AG716" s="95" t="s">
        <v>5404</v>
      </c>
      <c r="AH716" s="142">
        <f>Table3072[[#This Row],[researchPoints]]/Table3072[[#This Row],[researchPower]]</f>
        <v>20</v>
      </c>
    </row>
    <row r="717" spans="1:34" x14ac:dyDescent="0.35">
      <c r="A717" s="141">
        <v>716</v>
      </c>
      <c r="B717" s="39" t="s">
        <v>5405</v>
      </c>
      <c r="C717" s="141" t="s">
        <v>1555</v>
      </c>
      <c r="D717" s="141" t="s">
        <v>5405</v>
      </c>
      <c r="E717" s="141"/>
      <c r="F717" s="141"/>
      <c r="G717" s="252" t="s">
        <v>5408</v>
      </c>
      <c r="H717" s="252" t="s">
        <v>6719</v>
      </c>
      <c r="I717" s="141" t="s">
        <v>573</v>
      </c>
      <c r="J717" s="141"/>
      <c r="K717" s="141"/>
      <c r="L717" s="252" t="s">
        <v>5426</v>
      </c>
      <c r="M717" s="141">
        <v>18000</v>
      </c>
      <c r="N717" s="141">
        <v>900</v>
      </c>
      <c r="O717" s="144"/>
      <c r="P717" s="141" t="s">
        <v>5185</v>
      </c>
      <c r="Q717" s="141"/>
      <c r="R717" s="141"/>
      <c r="S717" s="141"/>
      <c r="T717" s="141"/>
      <c r="U717" s="141"/>
      <c r="V717" s="146"/>
      <c r="W717" s="144" t="s">
        <v>5185</v>
      </c>
      <c r="X717" s="141"/>
      <c r="Y717" s="144"/>
      <c r="AB717" s="142">
        <f>Table3072[[#This Row],[researchPower]]/2</f>
        <v>450</v>
      </c>
      <c r="AD717" s="142">
        <f>IF(Table3072[[#This Row],[researchPower]] &lt;100, Table3072[[#This Row],[researchPower]]*2,Table3072[[#This Row],[researchPower]])</f>
        <v>900</v>
      </c>
      <c r="AG717" s="95" t="s">
        <v>5405</v>
      </c>
      <c r="AH717" s="142">
        <f>Table3072[[#This Row],[researchPoints]]/Table3072[[#This Row],[researchPower]]</f>
        <v>20</v>
      </c>
    </row>
    <row r="718" spans="1:34" x14ac:dyDescent="0.35">
      <c r="A718" s="141">
        <v>717</v>
      </c>
      <c r="B718" s="39" t="s">
        <v>5411</v>
      </c>
      <c r="C718" s="141" t="s">
        <v>1555</v>
      </c>
      <c r="D718" s="141" t="s">
        <v>5411</v>
      </c>
      <c r="E718" s="141"/>
      <c r="F718" s="141"/>
      <c r="G718" s="252" t="s">
        <v>5412</v>
      </c>
      <c r="H718" s="252" t="s">
        <v>7040</v>
      </c>
      <c r="I718" s="141" t="s">
        <v>5186</v>
      </c>
      <c r="J718" s="141"/>
      <c r="K718" s="141"/>
      <c r="L718" s="252" t="s">
        <v>6563</v>
      </c>
      <c r="M718" s="141">
        <v>18000</v>
      </c>
      <c r="N718" s="141">
        <v>900</v>
      </c>
      <c r="O718" s="144"/>
      <c r="P718" s="141" t="s">
        <v>5410</v>
      </c>
      <c r="Q718" s="141"/>
      <c r="R718" s="141"/>
      <c r="S718" s="141"/>
      <c r="T718" s="141"/>
      <c r="U718" s="141"/>
      <c r="V718" s="146"/>
      <c r="W718" s="144" t="s">
        <v>5410</v>
      </c>
      <c r="X718" s="141"/>
      <c r="Y718" s="144"/>
      <c r="AB718" s="142">
        <f>Table3072[[#This Row],[researchPower]]/2</f>
        <v>450</v>
      </c>
      <c r="AD718" s="142">
        <f>IF(Table3072[[#This Row],[researchPower]] &lt;100, Table3072[[#This Row],[researchPower]]*2,Table3072[[#This Row],[researchPower]])</f>
        <v>900</v>
      </c>
      <c r="AG718" s="95" t="s">
        <v>5411</v>
      </c>
      <c r="AH718" s="142">
        <f>Table3072[[#This Row],[researchPoints]]/Table3072[[#This Row],[researchPower]]</f>
        <v>20</v>
      </c>
    </row>
    <row r="719" spans="1:34" x14ac:dyDescent="0.35">
      <c r="A719" s="141">
        <v>718</v>
      </c>
      <c r="B719" s="39" t="s">
        <v>5423</v>
      </c>
      <c r="C719" s="141" t="s">
        <v>1555</v>
      </c>
      <c r="D719" s="252" t="s">
        <v>5423</v>
      </c>
      <c r="E719" s="141"/>
      <c r="F719" s="141"/>
      <c r="G719" s="252" t="s">
        <v>5413</v>
      </c>
      <c r="H719" s="141" t="s">
        <v>5297</v>
      </c>
      <c r="I719" s="141" t="s">
        <v>561</v>
      </c>
      <c r="J719" s="141"/>
      <c r="K719" s="141"/>
      <c r="L719" s="252" t="s">
        <v>5427</v>
      </c>
      <c r="M719" s="141">
        <v>18000</v>
      </c>
      <c r="N719" s="141">
        <v>900</v>
      </c>
      <c r="O719" s="144"/>
      <c r="P719" s="141" t="s">
        <v>5424</v>
      </c>
      <c r="Q719" s="141"/>
      <c r="R719" s="141"/>
      <c r="S719" s="141"/>
      <c r="T719" s="141"/>
      <c r="U719" s="141"/>
      <c r="V719" s="146"/>
      <c r="W719" s="144" t="s">
        <v>5424</v>
      </c>
      <c r="X719" s="141"/>
      <c r="Y719" s="144"/>
      <c r="AB719" s="142">
        <f>Table3072[[#This Row],[researchPower]]/2</f>
        <v>450</v>
      </c>
      <c r="AD719" s="142">
        <f>IF(Table3072[[#This Row],[researchPower]] &lt;100, Table3072[[#This Row],[researchPower]]*2,Table3072[[#This Row],[researchPower]])</f>
        <v>900</v>
      </c>
      <c r="AG719" s="95" t="s">
        <v>5423</v>
      </c>
      <c r="AH719" s="142">
        <f>Table3072[[#This Row],[researchPoints]]/Table3072[[#This Row],[researchPower]]</f>
        <v>20</v>
      </c>
    </row>
    <row r="720" spans="1:34" x14ac:dyDescent="0.35">
      <c r="A720" s="141">
        <v>719</v>
      </c>
      <c r="B720" s="39" t="s">
        <v>5422</v>
      </c>
      <c r="C720" s="141" t="s">
        <v>1555</v>
      </c>
      <c r="D720" s="141" t="s">
        <v>5422</v>
      </c>
      <c r="E720" s="141"/>
      <c r="F720" s="141"/>
      <c r="G720" s="252" t="s">
        <v>5414</v>
      </c>
      <c r="H720" s="252" t="s">
        <v>6720</v>
      </c>
      <c r="I720" s="141" t="s">
        <v>5185</v>
      </c>
      <c r="J720" s="141"/>
      <c r="K720" s="141"/>
      <c r="L720" s="252" t="s">
        <v>11367</v>
      </c>
      <c r="M720" s="141">
        <v>18000</v>
      </c>
      <c r="N720" s="141">
        <v>900</v>
      </c>
      <c r="O720" s="144"/>
      <c r="P720" s="141" t="s">
        <v>5425</v>
      </c>
      <c r="Q720" s="141"/>
      <c r="R720" s="141"/>
      <c r="S720" s="141"/>
      <c r="T720" s="141"/>
      <c r="U720" s="141"/>
      <c r="V720" s="146"/>
      <c r="W720" s="144" t="s">
        <v>5425</v>
      </c>
      <c r="X720" s="141"/>
      <c r="Y720" s="144"/>
      <c r="AB720" s="142">
        <f>Table3072[[#This Row],[researchPower]]/2</f>
        <v>450</v>
      </c>
      <c r="AD720" s="142">
        <f>IF(Table3072[[#This Row],[researchPower]] &lt;100, Table3072[[#This Row],[researchPower]]*2,Table3072[[#This Row],[researchPower]])</f>
        <v>900</v>
      </c>
      <c r="AG720" s="95" t="s">
        <v>5422</v>
      </c>
      <c r="AH720" s="142">
        <f>Table3072[[#This Row],[researchPoints]]/Table3072[[#This Row],[researchPower]]</f>
        <v>20</v>
      </c>
    </row>
    <row r="721" spans="1:34" x14ac:dyDescent="0.35">
      <c r="A721" s="141">
        <v>720</v>
      </c>
      <c r="B721" s="39" t="s">
        <v>5417</v>
      </c>
      <c r="C721" s="141" t="s">
        <v>1555</v>
      </c>
      <c r="D721" s="141" t="s">
        <v>5417</v>
      </c>
      <c r="E721" s="141"/>
      <c r="F721" s="141"/>
      <c r="G721" s="252" t="s">
        <v>5420</v>
      </c>
      <c r="H721" s="252" t="s">
        <v>7146</v>
      </c>
      <c r="I721" s="252" t="s">
        <v>5418</v>
      </c>
      <c r="J721" s="141"/>
      <c r="K721" s="141"/>
      <c r="L721" s="252" t="s">
        <v>5430</v>
      </c>
      <c r="M721" s="141">
        <v>18000</v>
      </c>
      <c r="N721" s="141">
        <v>900</v>
      </c>
      <c r="O721" s="144"/>
      <c r="P721" s="141" t="s">
        <v>5416</v>
      </c>
      <c r="Q721" s="141"/>
      <c r="R721" s="141"/>
      <c r="S721" s="141"/>
      <c r="T721" s="141"/>
      <c r="U721" s="141"/>
      <c r="V721" s="146"/>
      <c r="W721" s="144" t="s">
        <v>5416</v>
      </c>
      <c r="X721" s="141"/>
      <c r="Y721" s="144"/>
      <c r="AB721" s="142">
        <f>Table3072[[#This Row],[researchPower]]/2</f>
        <v>450</v>
      </c>
      <c r="AD721" s="142">
        <f>IF(Table3072[[#This Row],[researchPower]] &lt;100, Table3072[[#This Row],[researchPower]]*2,Table3072[[#This Row],[researchPower]])</f>
        <v>900</v>
      </c>
      <c r="AG721" s="95" t="s">
        <v>5417</v>
      </c>
      <c r="AH721" s="142">
        <f>Table3072[[#This Row],[researchPoints]]/Table3072[[#This Row],[researchPower]]</f>
        <v>20</v>
      </c>
    </row>
    <row r="722" spans="1:34" x14ac:dyDescent="0.35">
      <c r="A722" s="141">
        <v>721</v>
      </c>
      <c r="B722" s="39" t="s">
        <v>5419</v>
      </c>
      <c r="C722" s="141" t="s">
        <v>1555</v>
      </c>
      <c r="D722" s="252" t="s">
        <v>5419</v>
      </c>
      <c r="E722" s="141"/>
      <c r="F722" s="141"/>
      <c r="G722" s="252" t="s">
        <v>5421</v>
      </c>
      <c r="H722" s="252" t="s">
        <v>7144</v>
      </c>
      <c r="I722" s="141" t="s">
        <v>5410</v>
      </c>
      <c r="J722" s="141"/>
      <c r="K722" s="141"/>
      <c r="L722" s="252" t="s">
        <v>5429</v>
      </c>
      <c r="M722" s="141">
        <v>18000</v>
      </c>
      <c r="N722" s="141">
        <v>900</v>
      </c>
      <c r="O722" s="144"/>
      <c r="P722" s="141" t="s">
        <v>5418</v>
      </c>
      <c r="Q722" s="141"/>
      <c r="R722" s="141"/>
      <c r="S722" s="141"/>
      <c r="T722" s="141"/>
      <c r="U722" s="141"/>
      <c r="V722" s="146"/>
      <c r="W722" s="144" t="s">
        <v>5418</v>
      </c>
      <c r="X722" s="141"/>
      <c r="Y722" s="144"/>
      <c r="AB722" s="142">
        <f>Table3072[[#This Row],[researchPower]]/2</f>
        <v>450</v>
      </c>
      <c r="AD722" s="142">
        <f>IF(Table3072[[#This Row],[researchPower]] &lt;100, Table3072[[#This Row],[researchPower]]*2,Table3072[[#This Row],[researchPower]])</f>
        <v>900</v>
      </c>
      <c r="AG722" s="95" t="s">
        <v>5419</v>
      </c>
      <c r="AH722" s="142">
        <f>Table3072[[#This Row],[researchPoints]]/Table3072[[#This Row],[researchPower]]</f>
        <v>20</v>
      </c>
    </row>
    <row r="723" spans="1:34" x14ac:dyDescent="0.35">
      <c r="A723" s="141">
        <v>722</v>
      </c>
      <c r="B723" s="39" t="s">
        <v>994</v>
      </c>
      <c r="C723" s="141" t="s">
        <v>1555</v>
      </c>
      <c r="D723" s="141" t="s">
        <v>994</v>
      </c>
      <c r="E723" s="145"/>
      <c r="F723" s="141"/>
      <c r="G723" s="141" t="s">
        <v>1785</v>
      </c>
      <c r="H723" s="252" t="s">
        <v>1786</v>
      </c>
      <c r="I723" s="141"/>
      <c r="J723" s="141"/>
      <c r="K723" s="141"/>
      <c r="L723" s="141" t="s">
        <v>909</v>
      </c>
      <c r="M723" s="141">
        <v>25000</v>
      </c>
      <c r="N723" s="141">
        <v>1250</v>
      </c>
      <c r="O723" s="141"/>
      <c r="P723" s="141" t="s">
        <v>577</v>
      </c>
      <c r="Q723" s="141"/>
      <c r="R723" s="141"/>
      <c r="S723" s="141"/>
      <c r="T723" s="141"/>
      <c r="U723" s="141"/>
      <c r="V723" s="146"/>
      <c r="W723" s="141"/>
      <c r="X723" s="141"/>
      <c r="Y723" s="141"/>
      <c r="AB723" s="142">
        <f>Table3072[[#This Row],[researchPower]]/2</f>
        <v>625</v>
      </c>
      <c r="AD723" s="142">
        <f>IF(Table3072[[#This Row],[researchPower]] &lt;100, Table3072[[#This Row],[researchPower]]*2,Table3072[[#This Row],[researchPower]])</f>
        <v>1250</v>
      </c>
      <c r="AG723" s="95" t="s">
        <v>994</v>
      </c>
      <c r="AH723" s="142">
        <f>Table3072[[#This Row],[researchPoints]]/Table3072[[#This Row],[researchPower]]</f>
        <v>20</v>
      </c>
    </row>
    <row r="724" spans="1:34" x14ac:dyDescent="0.35">
      <c r="A724" s="141">
        <v>723</v>
      </c>
      <c r="B724" s="39"/>
      <c r="C724" s="141"/>
      <c r="D724" s="141"/>
      <c r="E724" s="141"/>
      <c r="F724" s="141"/>
      <c r="G724" s="141"/>
      <c r="H724" s="141"/>
      <c r="I724" s="141"/>
      <c r="J724" s="141"/>
      <c r="K724" s="141"/>
      <c r="L724" s="141"/>
      <c r="M724" s="141"/>
      <c r="N724" s="141"/>
      <c r="O724" s="141"/>
      <c r="P724" s="141" t="s">
        <v>575</v>
      </c>
      <c r="Q724" s="141"/>
      <c r="R724" s="141"/>
      <c r="S724" s="141"/>
      <c r="T724" s="141"/>
      <c r="U724" s="141"/>
      <c r="V724" s="146"/>
      <c r="W724" s="141" t="s">
        <v>5204</v>
      </c>
      <c r="X724" s="141"/>
      <c r="Y724" s="141"/>
      <c r="AB724" s="142">
        <f>Table3072[[#This Row],[researchPower]]/2</f>
        <v>0</v>
      </c>
      <c r="AD724" s="142">
        <f>IF(Table3072[[#This Row],[researchPower]] &lt;100, Table3072[[#This Row],[researchPower]]*2,Table3072[[#This Row],[researchPower]])</f>
        <v>0</v>
      </c>
      <c r="AG724" s="95"/>
      <c r="AH724" s="142" t="e">
        <f>Table3072[[#This Row],[researchPoints]]/Table3072[[#This Row],[researchPower]]</f>
        <v>#DIV/0!</v>
      </c>
    </row>
    <row r="725" spans="1:34" x14ac:dyDescent="0.35">
      <c r="A725" s="141">
        <v>724</v>
      </c>
      <c r="B725" s="39" t="s">
        <v>5377</v>
      </c>
      <c r="C725" s="141" t="s">
        <v>1555</v>
      </c>
      <c r="D725" s="141" t="s">
        <v>5377</v>
      </c>
      <c r="E725" s="145"/>
      <c r="F725" s="141"/>
      <c r="G725" s="141" t="s">
        <v>5373</v>
      </c>
      <c r="H725" s="252" t="s">
        <v>7017</v>
      </c>
      <c r="I725" s="141"/>
      <c r="J725" s="141"/>
      <c r="K725" s="141"/>
      <c r="L725" s="252" t="s">
        <v>5380</v>
      </c>
      <c r="M725" s="141">
        <v>25000</v>
      </c>
      <c r="N725" s="141">
        <v>1250</v>
      </c>
      <c r="O725" s="141"/>
      <c r="P725" s="141" t="s">
        <v>5167</v>
      </c>
      <c r="Q725" s="141"/>
      <c r="R725" s="141"/>
      <c r="S725" s="141"/>
      <c r="T725" s="141"/>
      <c r="U725" s="141"/>
      <c r="V725" s="146"/>
      <c r="W725" s="252" t="s">
        <v>5167</v>
      </c>
      <c r="X725" s="141"/>
      <c r="Y725" s="141"/>
      <c r="AB725" s="142">
        <f>Table3072[[#This Row],[researchPower]]/2</f>
        <v>625</v>
      </c>
      <c r="AD725" s="142">
        <f>IF(Table3072[[#This Row],[researchPower]] &lt;100, Table3072[[#This Row],[researchPower]]*2,Table3072[[#This Row],[researchPower]])</f>
        <v>1250</v>
      </c>
      <c r="AG725" s="95" t="s">
        <v>5377</v>
      </c>
      <c r="AH725" s="142">
        <f>Table3072[[#This Row],[researchPoints]]/Table3072[[#This Row],[researchPower]]</f>
        <v>20</v>
      </c>
    </row>
    <row r="726" spans="1:34" x14ac:dyDescent="0.35">
      <c r="A726" s="141">
        <v>725</v>
      </c>
      <c r="B726" s="39" t="s">
        <v>5378</v>
      </c>
      <c r="C726" s="141" t="s">
        <v>1555</v>
      </c>
      <c r="D726" s="141" t="s">
        <v>5378</v>
      </c>
      <c r="E726" s="145"/>
      <c r="F726" s="141"/>
      <c r="G726" s="141" t="s">
        <v>5374</v>
      </c>
      <c r="H726" s="252" t="s">
        <v>7052</v>
      </c>
      <c r="I726" s="141"/>
      <c r="J726" s="141"/>
      <c r="K726" s="141"/>
      <c r="L726" s="252" t="s">
        <v>5380</v>
      </c>
      <c r="M726" s="141">
        <v>25000</v>
      </c>
      <c r="N726" s="141">
        <v>1250</v>
      </c>
      <c r="O726" s="141"/>
      <c r="P726" s="141" t="s">
        <v>5163</v>
      </c>
      <c r="Q726" s="141"/>
      <c r="R726" s="141"/>
      <c r="S726" s="141"/>
      <c r="T726" s="141"/>
      <c r="U726" s="141"/>
      <c r="V726" s="146"/>
      <c r="W726" s="141" t="s">
        <v>5163</v>
      </c>
      <c r="X726" s="141"/>
      <c r="Y726" s="141"/>
      <c r="AB726" s="142">
        <f>Table3072[[#This Row],[researchPower]]/2</f>
        <v>625</v>
      </c>
      <c r="AD726" s="142">
        <f>IF(Table3072[[#This Row],[researchPower]] &lt;100, Table3072[[#This Row],[researchPower]]*2,Table3072[[#This Row],[researchPower]])</f>
        <v>1250</v>
      </c>
      <c r="AG726" s="95" t="s">
        <v>5378</v>
      </c>
      <c r="AH726" s="142">
        <f>Table3072[[#This Row],[researchPoints]]/Table3072[[#This Row],[researchPower]]</f>
        <v>20</v>
      </c>
    </row>
    <row r="727" spans="1:34" x14ac:dyDescent="0.35">
      <c r="A727" s="141">
        <v>726</v>
      </c>
      <c r="B727" s="39" t="s">
        <v>5379</v>
      </c>
      <c r="C727" s="141" t="s">
        <v>1555</v>
      </c>
      <c r="D727" s="141" t="s">
        <v>5379</v>
      </c>
      <c r="E727" s="145"/>
      <c r="F727" s="141"/>
      <c r="G727" s="141" t="s">
        <v>5375</v>
      </c>
      <c r="H727" s="252" t="s">
        <v>7147</v>
      </c>
      <c r="I727" s="141"/>
      <c r="J727" s="141"/>
      <c r="K727" s="141"/>
      <c r="L727" s="252" t="s">
        <v>5542</v>
      </c>
      <c r="M727" s="141">
        <v>25000</v>
      </c>
      <c r="N727" s="141">
        <v>1250</v>
      </c>
      <c r="O727" s="141"/>
      <c r="P727" s="141" t="s">
        <v>5165</v>
      </c>
      <c r="Q727" s="141"/>
      <c r="R727" s="141"/>
      <c r="S727" s="141"/>
      <c r="T727" s="141"/>
      <c r="U727" s="141"/>
      <c r="V727" s="146"/>
      <c r="W727" s="141" t="s">
        <v>5165</v>
      </c>
      <c r="X727" s="141"/>
      <c r="Y727" s="141"/>
      <c r="AB727" s="142">
        <f>Table3072[[#This Row],[researchPower]]/2</f>
        <v>625</v>
      </c>
      <c r="AD727" s="142">
        <f>IF(Table3072[[#This Row],[researchPower]] &lt;100, Table3072[[#This Row],[researchPower]]*2,Table3072[[#This Row],[researchPower]])</f>
        <v>1250</v>
      </c>
      <c r="AG727" s="95" t="s">
        <v>5379</v>
      </c>
      <c r="AH727" s="142">
        <f>Table3072[[#This Row],[researchPoints]]/Table3072[[#This Row],[researchPower]]</f>
        <v>20</v>
      </c>
    </row>
    <row r="728" spans="1:34" x14ac:dyDescent="0.35">
      <c r="A728" s="141">
        <v>727</v>
      </c>
      <c r="B728" s="39" t="s">
        <v>1075</v>
      </c>
      <c r="C728" s="384" t="s">
        <v>1555</v>
      </c>
      <c r="D728" s="141" t="s">
        <v>1075</v>
      </c>
      <c r="E728" s="141"/>
      <c r="F728" s="141">
        <v>1</v>
      </c>
      <c r="G728" s="141" t="s">
        <v>1790</v>
      </c>
      <c r="H728" s="141" t="s">
        <v>1791</v>
      </c>
      <c r="I728" s="141"/>
      <c r="J728" s="141"/>
      <c r="K728" s="141"/>
      <c r="L728" s="141" t="s">
        <v>3443</v>
      </c>
      <c r="M728" s="141">
        <v>11400</v>
      </c>
      <c r="N728" s="141">
        <v>570</v>
      </c>
      <c r="O728" s="141"/>
      <c r="P728" s="240" t="s">
        <v>606</v>
      </c>
      <c r="Q728" s="141"/>
      <c r="R728" s="141"/>
      <c r="S728" s="141"/>
      <c r="T728" s="141"/>
      <c r="U728" s="141"/>
      <c r="V728" s="146"/>
      <c r="W728" s="141"/>
      <c r="X728" s="141"/>
      <c r="Y728" s="141"/>
      <c r="AB728" s="142">
        <f>Table3072[[#This Row],[researchPower]]/2</f>
        <v>285</v>
      </c>
      <c r="AD728" s="142">
        <f>IF(Table3072[[#This Row],[researchPower]] &lt;100, Table3072[[#This Row],[researchPower]]*2,Table3072[[#This Row],[researchPower]])</f>
        <v>570</v>
      </c>
      <c r="AG728" s="95" t="s">
        <v>1075</v>
      </c>
      <c r="AH728" s="142">
        <f>Table3072[[#This Row],[researchPoints]]/Table3072[[#This Row],[researchPower]]</f>
        <v>20</v>
      </c>
    </row>
    <row r="729" spans="1:34" x14ac:dyDescent="0.35">
      <c r="A729" s="141">
        <v>728</v>
      </c>
      <c r="B729" s="39"/>
      <c r="C729" s="141"/>
      <c r="D729" s="141"/>
      <c r="E729" s="141"/>
      <c r="F729" s="141"/>
      <c r="G729" s="141"/>
      <c r="H729" s="141"/>
      <c r="I729" s="141"/>
      <c r="J729" s="141"/>
      <c r="K729" s="141"/>
      <c r="L729" s="141"/>
      <c r="M729" s="141"/>
      <c r="N729" s="141"/>
      <c r="O729" s="144"/>
      <c r="P729" s="141" t="s">
        <v>555</v>
      </c>
      <c r="Q729" s="141"/>
      <c r="R729" s="141"/>
      <c r="S729" s="141"/>
      <c r="T729" s="141"/>
      <c r="U729" s="141"/>
      <c r="V729" s="146"/>
      <c r="W729" s="141"/>
      <c r="X729" s="141"/>
      <c r="Y729" s="144"/>
      <c r="AB729" s="142">
        <f>Table3072[[#This Row],[researchPower]]/2</f>
        <v>0</v>
      </c>
      <c r="AD729" s="142">
        <f>IF(Table3072[[#This Row],[researchPower]] &lt;100, Table3072[[#This Row],[researchPower]]*2,Table3072[[#This Row],[researchPower]])</f>
        <v>0</v>
      </c>
      <c r="AG729" s="95"/>
      <c r="AH729" s="142" t="e">
        <f>Table3072[[#This Row],[researchPoints]]/Table3072[[#This Row],[researchPower]]</f>
        <v>#DIV/0!</v>
      </c>
    </row>
    <row r="730" spans="1:34" x14ac:dyDescent="0.35">
      <c r="A730" s="141">
        <v>729</v>
      </c>
      <c r="B730" s="39"/>
      <c r="C730" s="141"/>
      <c r="D730" s="141"/>
      <c r="E730" s="141"/>
      <c r="F730" s="141"/>
      <c r="G730" s="141"/>
      <c r="H730" s="141"/>
      <c r="I730" s="141"/>
      <c r="J730" s="141"/>
      <c r="K730" s="141"/>
      <c r="L730" s="141"/>
      <c r="M730" s="141"/>
      <c r="N730" s="141"/>
      <c r="O730" s="141"/>
      <c r="P730" s="141" t="s">
        <v>552</v>
      </c>
      <c r="Q730" s="141" t="s">
        <v>2879</v>
      </c>
      <c r="R730" s="141" t="s">
        <v>1363</v>
      </c>
      <c r="S730" s="141" t="s">
        <v>1364</v>
      </c>
      <c r="T730" s="141" t="s">
        <v>56</v>
      </c>
      <c r="U730" s="141" t="s">
        <v>3452</v>
      </c>
      <c r="V730" s="146">
        <v>-50</v>
      </c>
      <c r="W730" s="144" t="s">
        <v>552</v>
      </c>
      <c r="X730" s="141"/>
      <c r="Y730" s="141"/>
      <c r="AB730" s="142">
        <f>Table3072[[#This Row],[researchPower]]/2</f>
        <v>0</v>
      </c>
      <c r="AD730" s="142">
        <f>IF(Table3072[[#This Row],[researchPower]] &lt;100, Table3072[[#This Row],[researchPower]]*2,Table3072[[#This Row],[researchPower]])</f>
        <v>0</v>
      </c>
      <c r="AG730" s="95"/>
      <c r="AH730" s="142" t="e">
        <f>Table3072[[#This Row],[researchPoints]]/Table3072[[#This Row],[researchPower]]</f>
        <v>#DIV/0!</v>
      </c>
    </row>
    <row r="731" spans="1:34" x14ac:dyDescent="0.35">
      <c r="A731" s="141">
        <v>730</v>
      </c>
      <c r="B731" s="39" t="s">
        <v>909</v>
      </c>
      <c r="C731" s="384" t="s">
        <v>1555</v>
      </c>
      <c r="D731" s="141" t="s">
        <v>909</v>
      </c>
      <c r="E731" s="141"/>
      <c r="F731" s="141">
        <v>1</v>
      </c>
      <c r="G731" s="141" t="s">
        <v>1792</v>
      </c>
      <c r="H731" s="252" t="s">
        <v>1793</v>
      </c>
      <c r="I731" s="141" t="s">
        <v>555</v>
      </c>
      <c r="J731" s="141"/>
      <c r="K731" s="141"/>
      <c r="L731" s="141"/>
      <c r="M731" s="141"/>
      <c r="N731" s="141"/>
      <c r="O731" s="141"/>
      <c r="P731" s="141"/>
      <c r="Q731" s="141"/>
      <c r="R731" s="141"/>
      <c r="S731" s="141"/>
      <c r="T731" s="141"/>
      <c r="U731" s="141"/>
      <c r="V731" s="146"/>
      <c r="W731" s="141"/>
      <c r="X731" s="141"/>
      <c r="Y731" s="141"/>
      <c r="AB731" s="142">
        <f>Table3072[[#This Row],[researchPower]]/2</f>
        <v>0</v>
      </c>
      <c r="AD731" s="142">
        <f>IF(Table3072[[#This Row],[researchPower]] &lt;100, Table3072[[#This Row],[researchPower]]*2,Table3072[[#This Row],[researchPower]])</f>
        <v>0</v>
      </c>
      <c r="AG731" s="95" t="s">
        <v>909</v>
      </c>
      <c r="AH731" s="142" t="e">
        <f>Table3072[[#This Row],[researchPoints]]/Table3072[[#This Row],[researchPower]]</f>
        <v>#DIV/0!</v>
      </c>
    </row>
    <row r="732" spans="1:34" x14ac:dyDescent="0.35">
      <c r="A732" s="141">
        <v>731</v>
      </c>
      <c r="B732" s="39"/>
      <c r="C732" s="141"/>
      <c r="D732" s="141"/>
      <c r="E732" s="141"/>
      <c r="F732" s="141"/>
      <c r="G732" s="141"/>
      <c r="H732" s="141"/>
      <c r="I732" s="141" t="s">
        <v>552</v>
      </c>
      <c r="J732" s="141"/>
      <c r="K732" s="141"/>
      <c r="L732" s="141" t="s">
        <v>3757</v>
      </c>
      <c r="M732" s="141">
        <v>17000</v>
      </c>
      <c r="N732" s="141">
        <v>850</v>
      </c>
      <c r="O732" s="141"/>
      <c r="P732" s="141" t="s">
        <v>560</v>
      </c>
      <c r="Q732" s="141"/>
      <c r="R732" s="141"/>
      <c r="S732" s="141"/>
      <c r="T732" s="141"/>
      <c r="U732" s="141"/>
      <c r="V732" s="146"/>
      <c r="W732" s="141"/>
      <c r="X732" s="141"/>
      <c r="Y732" s="141"/>
      <c r="AB732" s="142">
        <f>Table3072[[#This Row],[researchPower]]/2</f>
        <v>425</v>
      </c>
      <c r="AD732" s="142">
        <f>IF(Table3072[[#This Row],[researchPower]] &lt;100, Table3072[[#This Row],[researchPower]]*2,Table3072[[#This Row],[researchPower]])</f>
        <v>850</v>
      </c>
      <c r="AG732" s="95"/>
      <c r="AH732" s="142">
        <f>Table3072[[#This Row],[researchPoints]]/Table3072[[#This Row],[researchPower]]</f>
        <v>20</v>
      </c>
    </row>
    <row r="733" spans="1:34" x14ac:dyDescent="0.35">
      <c r="A733" s="141">
        <v>732</v>
      </c>
      <c r="B733" s="39"/>
      <c r="C733" s="141"/>
      <c r="D733" s="141"/>
      <c r="E733" s="141"/>
      <c r="F733" s="141"/>
      <c r="G733" s="141"/>
      <c r="H733" s="141"/>
      <c r="I733" s="141"/>
      <c r="J733" s="141"/>
      <c r="K733" s="141"/>
      <c r="L733" s="141"/>
      <c r="M733" s="141"/>
      <c r="N733" s="141"/>
      <c r="O733" s="141"/>
      <c r="P733" s="141" t="s">
        <v>556</v>
      </c>
      <c r="Q733" s="141"/>
      <c r="R733" s="141"/>
      <c r="S733" s="141"/>
      <c r="T733" s="141"/>
      <c r="U733" s="141"/>
      <c r="V733" s="146"/>
      <c r="W733" s="141" t="s">
        <v>556</v>
      </c>
      <c r="X733" s="141"/>
      <c r="Y733" s="141"/>
      <c r="AB733" s="142">
        <f>Table3072[[#This Row],[researchPower]]/2</f>
        <v>0</v>
      </c>
      <c r="AD733" s="142">
        <f>IF(Table3072[[#This Row],[researchPower]] &lt;100, Table3072[[#This Row],[researchPower]]*2,Table3072[[#This Row],[researchPower]])</f>
        <v>0</v>
      </c>
      <c r="AG733" s="95"/>
      <c r="AH733" s="142" t="e">
        <f>Table3072[[#This Row],[researchPoints]]/Table3072[[#This Row],[researchPower]]</f>
        <v>#DIV/0!</v>
      </c>
    </row>
    <row r="734" spans="1:34" x14ac:dyDescent="0.35">
      <c r="A734" s="141">
        <v>733</v>
      </c>
      <c r="B734" s="39" t="s">
        <v>5431</v>
      </c>
      <c r="C734" s="141" t="s">
        <v>1555</v>
      </c>
      <c r="D734" s="141" t="s">
        <v>5431</v>
      </c>
      <c r="E734" s="141"/>
      <c r="F734" s="141"/>
      <c r="G734" s="252" t="s">
        <v>5437</v>
      </c>
      <c r="H734" s="252" t="s">
        <v>7071</v>
      </c>
      <c r="I734" s="141"/>
      <c r="J734" s="141"/>
      <c r="K734" s="141"/>
      <c r="L734" s="252" t="s">
        <v>5380</v>
      </c>
      <c r="M734" s="141">
        <v>17000</v>
      </c>
      <c r="N734" s="141">
        <v>850</v>
      </c>
      <c r="O734" s="144"/>
      <c r="P734" s="141" t="s">
        <v>5160</v>
      </c>
      <c r="Q734" s="141"/>
      <c r="R734" s="141"/>
      <c r="S734" s="141"/>
      <c r="T734" s="141"/>
      <c r="U734" s="141"/>
      <c r="V734" s="146"/>
      <c r="W734" s="144" t="s">
        <v>5160</v>
      </c>
      <c r="X734" s="141"/>
      <c r="Y734" s="144"/>
      <c r="AB734" s="142">
        <f>Table3072[[#This Row],[researchPower]]/2</f>
        <v>425</v>
      </c>
      <c r="AD734" s="142">
        <f>IF(Table3072[[#This Row],[researchPower]] &lt;100, Table3072[[#This Row],[researchPower]]*2,Table3072[[#This Row],[researchPower]])</f>
        <v>850</v>
      </c>
      <c r="AG734" s="95" t="s">
        <v>5431</v>
      </c>
      <c r="AH734" s="142">
        <f>Table3072[[#This Row],[researchPoints]]/Table3072[[#This Row],[researchPower]]</f>
        <v>20</v>
      </c>
    </row>
    <row r="735" spans="1:34" x14ac:dyDescent="0.35">
      <c r="A735" s="141">
        <v>734</v>
      </c>
      <c r="B735" s="39" t="s">
        <v>5432</v>
      </c>
      <c r="C735" s="141" t="s">
        <v>1555</v>
      </c>
      <c r="D735" s="141" t="s">
        <v>5432</v>
      </c>
      <c r="E735" s="141"/>
      <c r="F735" s="141"/>
      <c r="G735" s="252" t="s">
        <v>5438</v>
      </c>
      <c r="H735" s="252" t="s">
        <v>7029</v>
      </c>
      <c r="I735" s="141"/>
      <c r="J735" s="141"/>
      <c r="K735" s="141"/>
      <c r="L735" s="252" t="s">
        <v>6060</v>
      </c>
      <c r="M735" s="141">
        <v>17000</v>
      </c>
      <c r="N735" s="141">
        <v>850</v>
      </c>
      <c r="O735" s="144"/>
      <c r="P735" s="141" t="s">
        <v>5278</v>
      </c>
      <c r="Q735" s="141"/>
      <c r="R735" s="141"/>
      <c r="S735" s="141"/>
      <c r="T735" s="141"/>
      <c r="U735" s="141"/>
      <c r="V735" s="146"/>
      <c r="W735" s="144" t="s">
        <v>5278</v>
      </c>
      <c r="X735" s="141"/>
      <c r="Y735" s="144"/>
      <c r="AB735" s="142">
        <f>Table3072[[#This Row],[researchPower]]/2</f>
        <v>425</v>
      </c>
      <c r="AD735" s="142">
        <f>IF(Table3072[[#This Row],[researchPower]] &lt;100, Table3072[[#This Row],[researchPower]]*2,Table3072[[#This Row],[researchPower]])</f>
        <v>850</v>
      </c>
      <c r="AG735" s="95" t="s">
        <v>5432</v>
      </c>
      <c r="AH735" s="142">
        <f>Table3072[[#This Row],[researchPoints]]/Table3072[[#This Row],[researchPower]]</f>
        <v>20</v>
      </c>
    </row>
    <row r="736" spans="1:34" x14ac:dyDescent="0.35">
      <c r="A736" s="141">
        <v>735</v>
      </c>
      <c r="B736" s="39" t="s">
        <v>5433</v>
      </c>
      <c r="C736" s="141" t="s">
        <v>1555</v>
      </c>
      <c r="D736" s="141" t="s">
        <v>5433</v>
      </c>
      <c r="E736" s="141"/>
      <c r="F736" s="141"/>
      <c r="G736" s="252" t="s">
        <v>5439</v>
      </c>
      <c r="H736" s="252" t="s">
        <v>7053</v>
      </c>
      <c r="I736" s="141"/>
      <c r="J736" s="141"/>
      <c r="K736" s="141"/>
      <c r="L736" s="252" t="s">
        <v>909</v>
      </c>
      <c r="M736" s="141">
        <v>17000</v>
      </c>
      <c r="N736" s="141">
        <v>850</v>
      </c>
      <c r="O736" s="144"/>
      <c r="P736" s="141" t="s">
        <v>5154</v>
      </c>
      <c r="Q736" s="141"/>
      <c r="R736" s="141"/>
      <c r="S736" s="141"/>
      <c r="T736" s="141"/>
      <c r="U736" s="141"/>
      <c r="V736" s="146"/>
      <c r="W736" s="144" t="s">
        <v>5154</v>
      </c>
      <c r="X736" s="141"/>
      <c r="Y736" s="144"/>
      <c r="AB736" s="142">
        <f>Table3072[[#This Row],[researchPower]]/2</f>
        <v>425</v>
      </c>
      <c r="AD736" s="142">
        <f>IF(Table3072[[#This Row],[researchPower]] &lt;100, Table3072[[#This Row],[researchPower]]*2,Table3072[[#This Row],[researchPower]])</f>
        <v>850</v>
      </c>
      <c r="AG736" s="95" t="s">
        <v>5433</v>
      </c>
      <c r="AH736" s="142">
        <f>Table3072[[#This Row],[researchPoints]]/Table3072[[#This Row],[researchPower]]</f>
        <v>20</v>
      </c>
    </row>
    <row r="737" spans="1:34" x14ac:dyDescent="0.35">
      <c r="A737" s="141">
        <v>736</v>
      </c>
      <c r="B737" s="39" t="s">
        <v>5434</v>
      </c>
      <c r="C737" s="141" t="s">
        <v>1555</v>
      </c>
      <c r="D737" s="141" t="s">
        <v>5434</v>
      </c>
      <c r="E737" s="141"/>
      <c r="F737" s="141"/>
      <c r="G737" s="252" t="s">
        <v>5440</v>
      </c>
      <c r="H737" s="252" t="s">
        <v>7030</v>
      </c>
      <c r="I737" s="141"/>
      <c r="J737" s="141"/>
      <c r="K737" s="141"/>
      <c r="L737" s="252" t="s">
        <v>5543</v>
      </c>
      <c r="M737" s="141">
        <v>17000</v>
      </c>
      <c r="N737" s="141">
        <v>850</v>
      </c>
      <c r="O737" s="144"/>
      <c r="P737" s="141" t="s">
        <v>5158</v>
      </c>
      <c r="Q737" s="141"/>
      <c r="R737" s="141"/>
      <c r="S737" s="141"/>
      <c r="T737" s="141"/>
      <c r="U737" s="141"/>
      <c r="V737" s="146"/>
      <c r="W737" s="144" t="s">
        <v>5158</v>
      </c>
      <c r="X737" s="141"/>
      <c r="Y737" s="144"/>
      <c r="AB737" s="142">
        <f>Table3072[[#This Row],[researchPower]]/2</f>
        <v>425</v>
      </c>
      <c r="AD737" s="142">
        <f>IF(Table3072[[#This Row],[researchPower]] &lt;100, Table3072[[#This Row],[researchPower]]*2,Table3072[[#This Row],[researchPower]])</f>
        <v>850</v>
      </c>
      <c r="AG737" s="95" t="s">
        <v>5434</v>
      </c>
      <c r="AH737" s="142">
        <f>Table3072[[#This Row],[researchPoints]]/Table3072[[#This Row],[researchPower]]</f>
        <v>20</v>
      </c>
    </row>
    <row r="738" spans="1:34" x14ac:dyDescent="0.35">
      <c r="A738" s="141">
        <v>737</v>
      </c>
      <c r="B738" s="39" t="s">
        <v>5435</v>
      </c>
      <c r="C738" s="141" t="s">
        <v>1555</v>
      </c>
      <c r="D738" s="141" t="s">
        <v>5435</v>
      </c>
      <c r="E738" s="141"/>
      <c r="F738" s="141"/>
      <c r="G738" s="252" t="s">
        <v>5441</v>
      </c>
      <c r="H738" s="252" t="s">
        <v>7031</v>
      </c>
      <c r="I738" s="141"/>
      <c r="J738" s="141"/>
      <c r="K738" s="141"/>
      <c r="L738" s="252" t="s">
        <v>6568</v>
      </c>
      <c r="M738" s="141">
        <v>17000</v>
      </c>
      <c r="N738" s="141">
        <v>850</v>
      </c>
      <c r="O738" s="144"/>
      <c r="P738" s="141" t="s">
        <v>5155</v>
      </c>
      <c r="Q738" s="141"/>
      <c r="R738" s="141"/>
      <c r="S738" s="141"/>
      <c r="T738" s="141"/>
      <c r="U738" s="141"/>
      <c r="V738" s="146"/>
      <c r="W738" s="144" t="s">
        <v>5155</v>
      </c>
      <c r="X738" s="141"/>
      <c r="Y738" s="144"/>
      <c r="AB738" s="142">
        <f>Table3072[[#This Row],[researchPower]]/2</f>
        <v>425</v>
      </c>
      <c r="AD738" s="142">
        <f>IF(Table3072[[#This Row],[researchPower]] &lt;100, Table3072[[#This Row],[researchPower]]*2,Table3072[[#This Row],[researchPower]])</f>
        <v>850</v>
      </c>
      <c r="AG738" s="95" t="s">
        <v>5435</v>
      </c>
      <c r="AH738" s="142">
        <f>Table3072[[#This Row],[researchPoints]]/Table3072[[#This Row],[researchPower]]</f>
        <v>20</v>
      </c>
    </row>
    <row r="739" spans="1:34" x14ac:dyDescent="0.35">
      <c r="A739" s="141">
        <v>738</v>
      </c>
      <c r="B739" s="39" t="s">
        <v>5436</v>
      </c>
      <c r="C739" s="141" t="s">
        <v>1555</v>
      </c>
      <c r="D739" s="141" t="s">
        <v>5436</v>
      </c>
      <c r="E739" s="141"/>
      <c r="F739" s="141"/>
      <c r="G739" s="252" t="s">
        <v>5443</v>
      </c>
      <c r="H739" s="252" t="s">
        <v>7072</v>
      </c>
      <c r="I739" s="141"/>
      <c r="J739" s="141"/>
      <c r="K739" s="141"/>
      <c r="L739" s="252" t="s">
        <v>5380</v>
      </c>
      <c r="M739" s="141">
        <v>17000</v>
      </c>
      <c r="N739" s="141">
        <v>850</v>
      </c>
      <c r="O739" s="144"/>
      <c r="P739" s="141" t="s">
        <v>5204</v>
      </c>
      <c r="Q739" s="141"/>
      <c r="R739" s="141"/>
      <c r="S739" s="141"/>
      <c r="T739" s="141"/>
      <c r="U739" s="141"/>
      <c r="V739" s="146"/>
      <c r="W739" s="144" t="s">
        <v>577</v>
      </c>
      <c r="X739" s="141"/>
      <c r="Y739" s="144"/>
      <c r="AB739" s="142">
        <f>Table3072[[#This Row],[researchPower]]/2</f>
        <v>425</v>
      </c>
      <c r="AD739" s="142">
        <f>IF(Table3072[[#This Row],[researchPower]] &lt;100, Table3072[[#This Row],[researchPower]]*2,Table3072[[#This Row],[researchPower]])</f>
        <v>850</v>
      </c>
      <c r="AG739" s="95" t="s">
        <v>5436</v>
      </c>
      <c r="AH739" s="142">
        <f>Table3072[[#This Row],[researchPoints]]/Table3072[[#This Row],[researchPower]]</f>
        <v>20</v>
      </c>
    </row>
    <row r="740" spans="1:34" x14ac:dyDescent="0.35">
      <c r="A740" s="141">
        <v>739</v>
      </c>
      <c r="B740" s="39" t="s">
        <v>1787</v>
      </c>
      <c r="C740" s="141" t="s">
        <v>1555</v>
      </c>
      <c r="D740" s="141" t="s">
        <v>1787</v>
      </c>
      <c r="E740" s="145"/>
      <c r="F740" s="141">
        <v>1</v>
      </c>
      <c r="G740" s="141" t="s">
        <v>1788</v>
      </c>
      <c r="H740" s="141" t="s">
        <v>1789</v>
      </c>
      <c r="I740" s="141"/>
      <c r="J740" s="141"/>
      <c r="K740" s="141"/>
      <c r="L740" s="252" t="s">
        <v>11375</v>
      </c>
      <c r="M740" s="141">
        <v>25000</v>
      </c>
      <c r="N740" s="141">
        <v>1250</v>
      </c>
      <c r="O740" s="141" t="s">
        <v>169</v>
      </c>
      <c r="P740" s="141"/>
      <c r="Q740" s="141"/>
      <c r="R740" s="141"/>
      <c r="S740" s="141"/>
      <c r="T740" s="141"/>
      <c r="U740" s="141"/>
      <c r="V740" s="146"/>
      <c r="W740" s="141" t="s">
        <v>169</v>
      </c>
      <c r="X740" s="141"/>
      <c r="Y740" s="141"/>
      <c r="AB740" s="142">
        <f>Table3072[[#This Row],[researchPower]]/2</f>
        <v>625</v>
      </c>
      <c r="AD740" s="142">
        <f>IF(Table3072[[#This Row],[researchPower]] &lt;100, Table3072[[#This Row],[researchPower]]*2,Table3072[[#This Row],[researchPower]])</f>
        <v>1250</v>
      </c>
      <c r="AG740" s="95" t="s">
        <v>1787</v>
      </c>
      <c r="AH740" s="142">
        <f>Table3072[[#This Row],[researchPoints]]/Table3072[[#This Row],[researchPower]]</f>
        <v>20</v>
      </c>
    </row>
    <row r="741" spans="1:34" x14ac:dyDescent="0.35">
      <c r="A741" s="141">
        <v>740</v>
      </c>
      <c r="B741" s="39" t="s">
        <v>1040</v>
      </c>
      <c r="C741" s="384" t="s">
        <v>1555</v>
      </c>
      <c r="D741" s="141" t="s">
        <v>1040</v>
      </c>
      <c r="E741" s="141"/>
      <c r="F741" s="141">
        <v>1</v>
      </c>
      <c r="G741" s="17" t="s">
        <v>10618</v>
      </c>
      <c r="H741" s="141" t="s">
        <v>1830</v>
      </c>
      <c r="I741" s="141"/>
      <c r="J741" s="141"/>
      <c r="K741" s="141"/>
      <c r="L741" s="252" t="s">
        <v>6559</v>
      </c>
      <c r="M741" s="141">
        <v>14400</v>
      </c>
      <c r="N741" s="141">
        <v>720</v>
      </c>
      <c r="O741" s="141"/>
      <c r="P741" s="141" t="s">
        <v>503</v>
      </c>
      <c r="Q741" s="141"/>
      <c r="R741" s="141"/>
      <c r="S741" s="141"/>
      <c r="T741" s="141"/>
      <c r="U741" s="141"/>
      <c r="V741" s="146"/>
      <c r="W741" s="144"/>
      <c r="X741" s="141"/>
      <c r="Y741" s="141"/>
      <c r="AB741" s="142">
        <f>Table3072[[#This Row],[researchPower]]/2</f>
        <v>360</v>
      </c>
      <c r="AD741" s="142">
        <f>IF(Table3072[[#This Row],[researchPower]] &lt;100, Table3072[[#This Row],[researchPower]]*2,Table3072[[#This Row],[researchPower]])</f>
        <v>720</v>
      </c>
      <c r="AG741" s="95" t="s">
        <v>1040</v>
      </c>
      <c r="AH741" s="142">
        <f>Table3072[[#This Row],[researchPoints]]/Table3072[[#This Row],[researchPower]]</f>
        <v>20</v>
      </c>
    </row>
    <row r="742" spans="1:34" x14ac:dyDescent="0.35">
      <c r="A742" s="141">
        <v>741</v>
      </c>
      <c r="B742" s="39"/>
      <c r="C742" s="141"/>
      <c r="D742" s="141"/>
      <c r="E742" s="141"/>
      <c r="F742" s="141"/>
      <c r="G742" s="141"/>
      <c r="H742" s="141"/>
      <c r="I742" s="141"/>
      <c r="J742" s="141"/>
      <c r="K742" s="141"/>
      <c r="L742" s="252"/>
      <c r="M742" s="141"/>
      <c r="N742" s="141"/>
      <c r="O742" s="144"/>
      <c r="P742" s="167" t="s">
        <v>5039</v>
      </c>
      <c r="Q742" s="141"/>
      <c r="R742" s="141"/>
      <c r="S742" s="141"/>
      <c r="T742" s="141"/>
      <c r="U742" s="141"/>
      <c r="V742" s="146"/>
      <c r="W742" s="141" t="s">
        <v>503</v>
      </c>
      <c r="X742" s="141"/>
      <c r="Y742" s="144"/>
      <c r="AB742" s="142">
        <f>Table3072[[#This Row],[researchPower]]/2</f>
        <v>0</v>
      </c>
      <c r="AD742" s="142">
        <f>IF(Table3072[[#This Row],[researchPower]] &lt;100, Table3072[[#This Row],[researchPower]]*2,Table3072[[#This Row],[researchPower]])</f>
        <v>0</v>
      </c>
      <c r="AG742" s="95"/>
      <c r="AH742" s="142" t="e">
        <f>Table3072[[#This Row],[researchPoints]]/Table3072[[#This Row],[researchPower]]</f>
        <v>#DIV/0!</v>
      </c>
    </row>
    <row r="743" spans="1:34" x14ac:dyDescent="0.35">
      <c r="A743" s="141">
        <v>742</v>
      </c>
      <c r="B743" s="39" t="s">
        <v>6829</v>
      </c>
      <c r="C743" s="141" t="s">
        <v>1555</v>
      </c>
      <c r="D743" s="252" t="s">
        <v>6829</v>
      </c>
      <c r="E743" s="141"/>
      <c r="F743" s="141"/>
      <c r="G743" s="17" t="s">
        <v>10619</v>
      </c>
      <c r="H743" s="252" t="s">
        <v>6830</v>
      </c>
      <c r="I743" s="141"/>
      <c r="J743" s="141"/>
      <c r="K743" s="141"/>
      <c r="L743" s="252" t="s">
        <v>1040</v>
      </c>
      <c r="M743" s="141">
        <v>9200</v>
      </c>
      <c r="N743" s="141">
        <v>460</v>
      </c>
      <c r="O743" s="141"/>
      <c r="P743" s="252" t="s">
        <v>5221</v>
      </c>
      <c r="Q743" s="141"/>
      <c r="R743" s="141"/>
      <c r="S743" s="141"/>
      <c r="T743" s="141"/>
      <c r="U743" s="141"/>
      <c r="V743" s="146"/>
      <c r="W743" s="141" t="s">
        <v>5221</v>
      </c>
      <c r="X743" s="141"/>
      <c r="Y743" s="141"/>
      <c r="AB743" s="142">
        <f>Table3072[[#This Row],[researchPower]]/2</f>
        <v>230</v>
      </c>
      <c r="AD743" s="142">
        <f>IF(Table3072[[#This Row],[researchPower]] &lt;100, Table3072[[#This Row],[researchPower]]*2,Table3072[[#This Row],[researchPower]])</f>
        <v>460</v>
      </c>
      <c r="AG743" s="95" t="s">
        <v>6829</v>
      </c>
      <c r="AH743" s="142">
        <f>Table3072[[#This Row],[researchPoints]]/Table3072[[#This Row],[researchPower]]</f>
        <v>20</v>
      </c>
    </row>
    <row r="744" spans="1:34" x14ac:dyDescent="0.35">
      <c r="A744" s="141">
        <v>743</v>
      </c>
      <c r="B744" s="39" t="s">
        <v>1127</v>
      </c>
      <c r="C744" s="141" t="s">
        <v>1555</v>
      </c>
      <c r="D744" s="141" t="s">
        <v>1127</v>
      </c>
      <c r="E744" s="141"/>
      <c r="F744" s="141"/>
      <c r="G744" s="141" t="s">
        <v>1819</v>
      </c>
      <c r="H744" s="141" t="s">
        <v>1820</v>
      </c>
      <c r="I744" s="141"/>
      <c r="J744" s="141"/>
      <c r="K744" s="141"/>
      <c r="L744" s="141"/>
      <c r="M744" s="141">
        <v>60</v>
      </c>
      <c r="N744" s="141">
        <v>3</v>
      </c>
      <c r="O744" s="141"/>
      <c r="P744" s="240" t="s">
        <v>598</v>
      </c>
      <c r="Q744" s="141"/>
      <c r="R744" s="141"/>
      <c r="S744" s="141"/>
      <c r="T744" s="141"/>
      <c r="U744" s="141"/>
      <c r="V744" s="146"/>
      <c r="W744" s="141"/>
      <c r="X744" s="141"/>
      <c r="Y744" s="141"/>
      <c r="AB744" s="142">
        <f>Table3072[[#This Row],[researchPower]]/2</f>
        <v>1.5</v>
      </c>
      <c r="AD744" s="142">
        <f>IF(Table3072[[#This Row],[researchPower]] &lt;100, Table3072[[#This Row],[researchPower]]*2,Table3072[[#This Row],[researchPower]])</f>
        <v>6</v>
      </c>
      <c r="AG744" s="95" t="s">
        <v>1127</v>
      </c>
      <c r="AH744" s="142">
        <f>Table3072[[#This Row],[researchPoints]]/Table3072[[#This Row],[researchPower]]</f>
        <v>20</v>
      </c>
    </row>
    <row r="745" spans="1:34" x14ac:dyDescent="0.35">
      <c r="A745" s="141">
        <v>744</v>
      </c>
      <c r="B745" s="39"/>
      <c r="C745" s="141"/>
      <c r="D745" s="141"/>
      <c r="E745" s="141"/>
      <c r="F745" s="141"/>
      <c r="G745" s="141"/>
      <c r="H745" s="141"/>
      <c r="I745" s="141"/>
      <c r="J745" s="141"/>
      <c r="K745" s="141"/>
      <c r="L745" s="141"/>
      <c r="M745" s="141"/>
      <c r="N745" s="141"/>
      <c r="O745" s="144"/>
      <c r="P745" s="141" t="s">
        <v>540</v>
      </c>
      <c r="Q745" s="141"/>
      <c r="R745" s="141"/>
      <c r="S745" s="141"/>
      <c r="T745" s="141"/>
      <c r="U745" s="141"/>
      <c r="V745" s="146"/>
      <c r="W745" s="141"/>
      <c r="X745" s="141"/>
      <c r="Y745" s="144"/>
      <c r="AB745" s="142">
        <f>Table3072[[#This Row],[researchPower]]/2</f>
        <v>0</v>
      </c>
      <c r="AD745" s="142">
        <f>IF(Table3072[[#This Row],[researchPower]] &lt;100, Table3072[[#This Row],[researchPower]]*2,Table3072[[#This Row],[researchPower]])</f>
        <v>0</v>
      </c>
      <c r="AG745" s="95"/>
      <c r="AH745" s="142" t="e">
        <f>Table3072[[#This Row],[researchPoints]]/Table3072[[#This Row],[researchPower]]</f>
        <v>#DIV/0!</v>
      </c>
    </row>
    <row r="746" spans="1:34" x14ac:dyDescent="0.35">
      <c r="A746" s="141">
        <v>745</v>
      </c>
      <c r="B746" s="39"/>
      <c r="C746" s="141"/>
      <c r="D746" s="141"/>
      <c r="E746" s="141"/>
      <c r="F746" s="141"/>
      <c r="G746" s="141"/>
      <c r="H746" s="141"/>
      <c r="I746" s="141"/>
      <c r="J746" s="141"/>
      <c r="K746" s="141"/>
      <c r="L746" s="141"/>
      <c r="M746" s="141"/>
      <c r="N746" s="141"/>
      <c r="O746" s="141"/>
      <c r="P746" s="141" t="s">
        <v>541</v>
      </c>
      <c r="Q746" s="141"/>
      <c r="R746" s="141"/>
      <c r="S746" s="141"/>
      <c r="T746" s="141"/>
      <c r="U746" s="141"/>
      <c r="V746" s="146"/>
      <c r="W746" s="144" t="s">
        <v>540</v>
      </c>
      <c r="X746" s="141"/>
      <c r="Y746" s="141"/>
      <c r="AB746" s="142">
        <f>Table3072[[#This Row],[researchPower]]/2</f>
        <v>0</v>
      </c>
      <c r="AD746" s="142">
        <f>IF(Table3072[[#This Row],[researchPower]] &lt;100, Table3072[[#This Row],[researchPower]]*2,Table3072[[#This Row],[researchPower]])</f>
        <v>0</v>
      </c>
      <c r="AG746" s="95"/>
      <c r="AH746" s="142" t="e">
        <f>Table3072[[#This Row],[researchPoints]]/Table3072[[#This Row],[researchPower]]</f>
        <v>#DIV/0!</v>
      </c>
    </row>
    <row r="747" spans="1:34" x14ac:dyDescent="0.35">
      <c r="A747" s="141">
        <v>746</v>
      </c>
      <c r="B747" s="39" t="s">
        <v>1606</v>
      </c>
      <c r="C747" s="384" t="s">
        <v>1555</v>
      </c>
      <c r="D747" s="141" t="s">
        <v>1606</v>
      </c>
      <c r="E747" s="141"/>
      <c r="F747" s="141">
        <v>1</v>
      </c>
      <c r="G747" s="141" t="s">
        <v>1821</v>
      </c>
      <c r="H747" s="141" t="s">
        <v>1822</v>
      </c>
      <c r="I747" s="141"/>
      <c r="J747" s="141"/>
      <c r="K747" s="141"/>
      <c r="L747" s="141" t="s">
        <v>1796</v>
      </c>
      <c r="M747" s="141">
        <v>1200</v>
      </c>
      <c r="N747" s="141">
        <v>120</v>
      </c>
      <c r="O747" s="141"/>
      <c r="P747" s="141" t="s">
        <v>538</v>
      </c>
      <c r="Q747" s="141"/>
      <c r="R747" s="141"/>
      <c r="S747" s="141"/>
      <c r="T747" s="141"/>
      <c r="U747" s="141"/>
      <c r="V747" s="146"/>
      <c r="W747" s="145"/>
      <c r="X747" s="141"/>
      <c r="Y747" s="141"/>
      <c r="AB747" s="142">
        <f>Table3072[[#This Row],[researchPower]]/2</f>
        <v>60</v>
      </c>
      <c r="AD747" s="142">
        <f>IF(Table3072[[#This Row],[researchPower]] &lt;100, Table3072[[#This Row],[researchPower]]*2,Table3072[[#This Row],[researchPower]])</f>
        <v>120</v>
      </c>
      <c r="AG747" s="95" t="s">
        <v>1606</v>
      </c>
      <c r="AH747" s="142">
        <f>Table3072[[#This Row],[researchPoints]]/Table3072[[#This Row],[researchPower]]</f>
        <v>10</v>
      </c>
    </row>
    <row r="748" spans="1:34" x14ac:dyDescent="0.35">
      <c r="A748" s="141">
        <v>747</v>
      </c>
      <c r="B748" s="39"/>
      <c r="C748" s="141"/>
      <c r="D748" s="141"/>
      <c r="E748" s="141"/>
      <c r="F748" s="141"/>
      <c r="G748" s="141"/>
      <c r="H748" s="141"/>
      <c r="I748" s="141"/>
      <c r="J748" s="141"/>
      <c r="K748" s="141"/>
      <c r="L748" s="141"/>
      <c r="M748" s="141"/>
      <c r="N748" s="141"/>
      <c r="O748" s="141"/>
      <c r="P748" s="141" t="s">
        <v>534</v>
      </c>
      <c r="Q748" s="141"/>
      <c r="R748" s="141"/>
      <c r="S748" s="141"/>
      <c r="T748" s="141"/>
      <c r="U748" s="141"/>
      <c r="V748" s="146"/>
      <c r="W748" s="141" t="s">
        <v>534</v>
      </c>
      <c r="X748" s="141"/>
      <c r="Y748" s="141"/>
      <c r="AB748" s="142">
        <f>Table3072[[#This Row],[researchPower]]/2</f>
        <v>0</v>
      </c>
      <c r="AD748" s="142">
        <f>IF(Table3072[[#This Row],[researchPower]] &lt;100, Table3072[[#This Row],[researchPower]]*2,Table3072[[#This Row],[researchPower]])</f>
        <v>0</v>
      </c>
      <c r="AG748" s="95"/>
      <c r="AH748" s="142" t="e">
        <f>Table3072[[#This Row],[researchPoints]]/Table3072[[#This Row],[researchPower]]</f>
        <v>#DIV/0!</v>
      </c>
    </row>
    <row r="749" spans="1:34" x14ac:dyDescent="0.35">
      <c r="A749" s="141">
        <v>748</v>
      </c>
      <c r="B749" s="39" t="s">
        <v>1176</v>
      </c>
      <c r="C749" s="384" t="s">
        <v>1555</v>
      </c>
      <c r="D749" s="141" t="s">
        <v>1176</v>
      </c>
      <c r="E749" s="141"/>
      <c r="F749" s="141">
        <v>1</v>
      </c>
      <c r="G749" s="141" t="s">
        <v>5140</v>
      </c>
      <c r="H749" s="141" t="s">
        <v>1824</v>
      </c>
      <c r="I749" s="141"/>
      <c r="J749" s="141"/>
      <c r="K749" s="141"/>
      <c r="L749" s="141" t="s">
        <v>2859</v>
      </c>
      <c r="M749" s="141">
        <v>2400</v>
      </c>
      <c r="N749" s="141">
        <v>120</v>
      </c>
      <c r="O749" s="141"/>
      <c r="P749" s="141" t="s">
        <v>532</v>
      </c>
      <c r="Q749" s="141"/>
      <c r="R749" s="141"/>
      <c r="S749" s="141"/>
      <c r="T749" s="141"/>
      <c r="U749" s="141"/>
      <c r="V749" s="146"/>
      <c r="W749" s="145"/>
      <c r="X749" s="141"/>
      <c r="Y749" s="141"/>
      <c r="AB749" s="142">
        <f>Table3072[[#This Row],[researchPower]]/2</f>
        <v>60</v>
      </c>
      <c r="AD749" s="142">
        <f>IF(Table3072[[#This Row],[researchPower]] &lt;100, Table3072[[#This Row],[researchPower]]*2,Table3072[[#This Row],[researchPower]])</f>
        <v>120</v>
      </c>
      <c r="AG749" s="95" t="s">
        <v>1176</v>
      </c>
      <c r="AH749" s="142">
        <f>Table3072[[#This Row],[researchPoints]]/Table3072[[#This Row],[researchPower]]</f>
        <v>20</v>
      </c>
    </row>
    <row r="750" spans="1:34" x14ac:dyDescent="0.35">
      <c r="A750" s="141">
        <v>749</v>
      </c>
      <c r="B750" s="39"/>
      <c r="C750" s="141"/>
      <c r="D750" s="141"/>
      <c r="E750" s="141"/>
      <c r="F750" s="141"/>
      <c r="G750" s="141"/>
      <c r="H750" s="141"/>
      <c r="I750" s="141"/>
      <c r="J750" s="141"/>
      <c r="K750" s="141"/>
      <c r="L750" s="141"/>
      <c r="M750" s="141"/>
      <c r="N750" s="141"/>
      <c r="O750" s="141"/>
      <c r="P750" s="141" t="s">
        <v>529</v>
      </c>
      <c r="Q750" s="141"/>
      <c r="R750" s="141"/>
      <c r="S750" s="141"/>
      <c r="T750" s="141"/>
      <c r="U750" s="141"/>
      <c r="V750" s="146"/>
      <c r="W750" s="141" t="s">
        <v>529</v>
      </c>
      <c r="X750" s="141"/>
      <c r="Y750" s="141"/>
      <c r="AB750" s="142">
        <f>Table3072[[#This Row],[researchPower]]/2</f>
        <v>0</v>
      </c>
      <c r="AD750" s="142">
        <f>IF(Table3072[[#This Row],[researchPower]] &lt;100, Table3072[[#This Row],[researchPower]]*2,Table3072[[#This Row],[researchPower]])</f>
        <v>0</v>
      </c>
      <c r="AG750" s="95"/>
      <c r="AH750" s="142" t="e">
        <f>Table3072[[#This Row],[researchPoints]]/Table3072[[#This Row],[researchPower]]</f>
        <v>#DIV/0!</v>
      </c>
    </row>
    <row r="751" spans="1:34" x14ac:dyDescent="0.35">
      <c r="A751" s="141">
        <v>750</v>
      </c>
      <c r="B751" s="39" t="s">
        <v>6366</v>
      </c>
      <c r="C751" s="385" t="s">
        <v>1555</v>
      </c>
      <c r="D751" s="141" t="s">
        <v>6366</v>
      </c>
      <c r="E751" s="141"/>
      <c r="F751" s="141">
        <v>1</v>
      </c>
      <c r="G751" s="141" t="s">
        <v>5139</v>
      </c>
      <c r="H751" s="252" t="s">
        <v>7054</v>
      </c>
      <c r="I751" s="141"/>
      <c r="J751" s="141"/>
      <c r="K751" s="141"/>
      <c r="L751" s="252" t="s">
        <v>1176</v>
      </c>
      <c r="M751" s="141">
        <v>4800</v>
      </c>
      <c r="N751" s="141">
        <v>240</v>
      </c>
      <c r="O751" s="141"/>
      <c r="P751" s="141" t="s">
        <v>5216</v>
      </c>
      <c r="Q751" s="141"/>
      <c r="R751" s="141"/>
      <c r="S751" s="141"/>
      <c r="T751" s="141"/>
      <c r="U751" s="141"/>
      <c r="V751" s="146"/>
      <c r="W751" s="141" t="s">
        <v>5216</v>
      </c>
      <c r="X751" s="141"/>
      <c r="Y751" s="141"/>
      <c r="AB751" s="142">
        <f>Table3072[[#This Row],[researchPower]]/2</f>
        <v>120</v>
      </c>
      <c r="AD751" s="142">
        <f>IF(Table3072[[#This Row],[researchPower]] &lt;100, Table3072[[#This Row],[researchPower]]*2,Table3072[[#This Row],[researchPower]])</f>
        <v>240</v>
      </c>
      <c r="AG751" s="95" t="s">
        <v>6366</v>
      </c>
      <c r="AH751" s="142">
        <f>Table3072[[#This Row],[researchPoints]]/Table3072[[#This Row],[researchPower]]</f>
        <v>20</v>
      </c>
    </row>
    <row r="752" spans="1:34" x14ac:dyDescent="0.35">
      <c r="A752" s="141">
        <v>751</v>
      </c>
      <c r="B752" s="39" t="s">
        <v>6540</v>
      </c>
      <c r="C752" s="141" t="s">
        <v>1555</v>
      </c>
      <c r="D752" s="252" t="s">
        <v>6540</v>
      </c>
      <c r="E752" s="141"/>
      <c r="F752" s="141"/>
      <c r="G752" s="17" t="s">
        <v>10585</v>
      </c>
      <c r="H752" s="252" t="s">
        <v>7056</v>
      </c>
      <c r="I752" s="141"/>
      <c r="J752" s="141"/>
      <c r="K752" s="141"/>
      <c r="L752" s="252" t="s">
        <v>10824</v>
      </c>
      <c r="M752" s="141">
        <v>4800</v>
      </c>
      <c r="N752" s="141">
        <v>240</v>
      </c>
      <c r="O752" s="141"/>
      <c r="P752" s="141" t="s">
        <v>5214</v>
      </c>
      <c r="Q752" s="141"/>
      <c r="R752" s="141"/>
      <c r="S752" s="141"/>
      <c r="T752" s="141"/>
      <c r="U752" s="141"/>
      <c r="V752" s="146"/>
      <c r="W752" s="141" t="s">
        <v>5214</v>
      </c>
      <c r="X752" s="141"/>
      <c r="Y752" s="141"/>
      <c r="AB752" s="142">
        <f>Table3072[[#This Row],[researchPower]]/2</f>
        <v>120</v>
      </c>
      <c r="AD752" s="142">
        <f>IF(Table3072[[#This Row],[researchPower]] &lt;100, Table3072[[#This Row],[researchPower]]*2,Table3072[[#This Row],[researchPower]])</f>
        <v>240</v>
      </c>
      <c r="AG752" s="95" t="s">
        <v>6540</v>
      </c>
      <c r="AH752" s="142">
        <f>Table3072[[#This Row],[researchPoints]]/Table3072[[#This Row],[researchPower]]</f>
        <v>20</v>
      </c>
    </row>
    <row r="753" spans="1:34" x14ac:dyDescent="0.35">
      <c r="A753" s="141">
        <v>752</v>
      </c>
      <c r="B753" s="39" t="s">
        <v>1091</v>
      </c>
      <c r="C753" s="384" t="s">
        <v>1555</v>
      </c>
      <c r="D753" s="141" t="s">
        <v>1091</v>
      </c>
      <c r="E753" s="141"/>
      <c r="F753" s="141">
        <v>1</v>
      </c>
      <c r="G753" s="141" t="s">
        <v>1825</v>
      </c>
      <c r="H753" s="141" t="s">
        <v>1826</v>
      </c>
      <c r="I753" s="141" t="s">
        <v>598</v>
      </c>
      <c r="J753" s="141"/>
      <c r="K753" s="141"/>
      <c r="L753" s="141"/>
      <c r="M753" s="141"/>
      <c r="N753" s="141"/>
      <c r="O753" s="141"/>
      <c r="P753" s="141"/>
      <c r="Q753" s="141"/>
      <c r="R753" s="141"/>
      <c r="S753" s="141"/>
      <c r="T753" s="141"/>
      <c r="U753" s="141"/>
      <c r="V753" s="146"/>
      <c r="W753" s="144"/>
      <c r="X753" s="141"/>
      <c r="Y753" s="141"/>
      <c r="AB753" s="142">
        <f>Table3072[[#This Row],[researchPower]]/2</f>
        <v>0</v>
      </c>
      <c r="AD753" s="142">
        <f>IF(Table3072[[#This Row],[researchPower]] &lt;100, Table3072[[#This Row],[researchPower]]*2,Table3072[[#This Row],[researchPower]])</f>
        <v>0</v>
      </c>
      <c r="AG753" s="95" t="s">
        <v>1091</v>
      </c>
      <c r="AH753" s="142" t="e">
        <f>Table3072[[#This Row],[researchPoints]]/Table3072[[#This Row],[researchPower]]</f>
        <v>#DIV/0!</v>
      </c>
    </row>
    <row r="754" spans="1:34" x14ac:dyDescent="0.35">
      <c r="A754" s="141">
        <v>753</v>
      </c>
      <c r="B754" s="39"/>
      <c r="C754" s="141"/>
      <c r="D754" s="141"/>
      <c r="E754" s="141"/>
      <c r="F754" s="141"/>
      <c r="G754" s="141"/>
      <c r="H754" s="141"/>
      <c r="I754" s="141" t="s">
        <v>541</v>
      </c>
      <c r="J754" s="141"/>
      <c r="K754" s="141"/>
      <c r="L754" s="141"/>
      <c r="M754" s="141"/>
      <c r="N754" s="141"/>
      <c r="O754" s="141"/>
      <c r="P754" s="141"/>
      <c r="Q754" s="141"/>
      <c r="R754" s="141"/>
      <c r="S754" s="141"/>
      <c r="T754" s="141"/>
      <c r="U754" s="141"/>
      <c r="V754" s="146"/>
      <c r="W754" s="141"/>
      <c r="X754" s="141"/>
      <c r="Y754" s="141"/>
      <c r="AB754" s="142">
        <f>Table3072[[#This Row],[researchPower]]/2</f>
        <v>0</v>
      </c>
      <c r="AD754" s="142">
        <f>IF(Table3072[[#This Row],[researchPower]] &lt;100, Table3072[[#This Row],[researchPower]]*2,Table3072[[#This Row],[researchPower]])</f>
        <v>0</v>
      </c>
      <c r="AG754" s="95"/>
      <c r="AH754" s="142" t="e">
        <f>Table3072[[#This Row],[researchPoints]]/Table3072[[#This Row],[researchPower]]</f>
        <v>#DIV/0!</v>
      </c>
    </row>
    <row r="755" spans="1:34" x14ac:dyDescent="0.35">
      <c r="A755" s="141">
        <v>754</v>
      </c>
      <c r="B755" s="39"/>
      <c r="C755" s="141"/>
      <c r="D755" s="141"/>
      <c r="E755" s="141"/>
      <c r="F755" s="141"/>
      <c r="G755" s="141"/>
      <c r="H755" s="141"/>
      <c r="I755" s="141" t="s">
        <v>540</v>
      </c>
      <c r="J755" s="141"/>
      <c r="K755" s="141"/>
      <c r="L755" s="141"/>
      <c r="M755" s="141"/>
      <c r="N755" s="141"/>
      <c r="O755" s="141"/>
      <c r="P755" s="141"/>
      <c r="Q755" s="141"/>
      <c r="R755" s="141"/>
      <c r="S755" s="141"/>
      <c r="T755" s="141"/>
      <c r="U755" s="141"/>
      <c r="V755" s="146"/>
      <c r="W755" s="141"/>
      <c r="X755" s="141"/>
      <c r="Y755" s="141"/>
      <c r="AB755" s="142">
        <f>Table3072[[#This Row],[researchPower]]/2</f>
        <v>0</v>
      </c>
      <c r="AD755" s="142">
        <f>IF(Table3072[[#This Row],[researchPower]] &lt;100, Table3072[[#This Row],[researchPower]]*2,Table3072[[#This Row],[researchPower]])</f>
        <v>0</v>
      </c>
      <c r="AG755" s="95"/>
      <c r="AH755" s="142" t="e">
        <f>Table3072[[#This Row],[researchPoints]]/Table3072[[#This Row],[researchPower]]</f>
        <v>#DIV/0!</v>
      </c>
    </row>
    <row r="756" spans="1:34" x14ac:dyDescent="0.35">
      <c r="A756" s="141">
        <v>755</v>
      </c>
      <c r="B756" s="39"/>
      <c r="C756" s="141"/>
      <c r="D756" s="141"/>
      <c r="E756" s="141"/>
      <c r="F756" s="141"/>
      <c r="G756" s="141"/>
      <c r="H756" s="141"/>
      <c r="I756" s="141" t="s">
        <v>538</v>
      </c>
      <c r="J756" s="141"/>
      <c r="K756" s="141"/>
      <c r="L756" s="141"/>
      <c r="M756" s="141"/>
      <c r="N756" s="141"/>
      <c r="O756" s="141"/>
      <c r="P756" s="141"/>
      <c r="Q756" s="141"/>
      <c r="R756" s="141"/>
      <c r="S756" s="141"/>
      <c r="T756" s="141"/>
      <c r="U756" s="141"/>
      <c r="V756" s="146"/>
      <c r="W756" s="145"/>
      <c r="X756" s="141"/>
      <c r="Y756" s="141"/>
      <c r="AB756" s="142">
        <f>Table3072[[#This Row],[researchPower]]/2</f>
        <v>0</v>
      </c>
      <c r="AD756" s="142">
        <f>IF(Table3072[[#This Row],[researchPower]] &lt;100, Table3072[[#This Row],[researchPower]]*2,Table3072[[#This Row],[researchPower]])</f>
        <v>0</v>
      </c>
      <c r="AG756" s="95"/>
      <c r="AH756" s="142" t="e">
        <f>Table3072[[#This Row],[researchPoints]]/Table3072[[#This Row],[researchPower]]</f>
        <v>#DIV/0!</v>
      </c>
    </row>
    <row r="757" spans="1:34" x14ac:dyDescent="0.35">
      <c r="A757" s="141">
        <v>756</v>
      </c>
      <c r="B757" s="39"/>
      <c r="C757" s="141"/>
      <c r="D757" s="141"/>
      <c r="E757" s="141"/>
      <c r="F757" s="141"/>
      <c r="G757" s="141"/>
      <c r="H757" s="141"/>
      <c r="I757" s="141" t="s">
        <v>534</v>
      </c>
      <c r="J757" s="141"/>
      <c r="K757" s="141"/>
      <c r="L757" s="141"/>
      <c r="M757" s="141"/>
      <c r="N757" s="141"/>
      <c r="O757" s="141"/>
      <c r="P757" s="141"/>
      <c r="Q757" s="141"/>
      <c r="R757" s="141"/>
      <c r="S757" s="141"/>
      <c r="T757" s="141"/>
      <c r="U757" s="141"/>
      <c r="V757" s="146"/>
      <c r="W757" s="145"/>
      <c r="X757" s="141"/>
      <c r="Y757" s="141"/>
      <c r="AB757" s="142">
        <f>Table3072[[#This Row],[researchPower]]/2</f>
        <v>0</v>
      </c>
      <c r="AD757" s="142">
        <f>IF(Table3072[[#This Row],[researchPower]] &lt;100, Table3072[[#This Row],[researchPower]]*2,Table3072[[#This Row],[researchPower]])</f>
        <v>0</v>
      </c>
      <c r="AG757" s="95"/>
      <c r="AH757" s="142" t="e">
        <f>Table3072[[#This Row],[researchPoints]]/Table3072[[#This Row],[researchPower]]</f>
        <v>#DIV/0!</v>
      </c>
    </row>
    <row r="758" spans="1:34" x14ac:dyDescent="0.35">
      <c r="A758" s="141">
        <v>757</v>
      </c>
      <c r="B758" s="39"/>
      <c r="C758" s="141"/>
      <c r="D758" s="141"/>
      <c r="E758" s="141"/>
      <c r="F758" s="141"/>
      <c r="G758" s="141"/>
      <c r="H758" s="141"/>
      <c r="I758" s="141" t="s">
        <v>532</v>
      </c>
      <c r="J758" s="141"/>
      <c r="K758" s="141"/>
      <c r="L758" s="141"/>
      <c r="M758" s="141"/>
      <c r="N758" s="141"/>
      <c r="O758" s="141"/>
      <c r="P758" s="141"/>
      <c r="Q758" s="141"/>
      <c r="R758" s="141"/>
      <c r="S758" s="141"/>
      <c r="T758" s="141"/>
      <c r="U758" s="141"/>
      <c r="V758" s="146"/>
      <c r="W758" s="145"/>
      <c r="X758" s="141"/>
      <c r="Y758" s="141"/>
      <c r="AB758" s="142">
        <f>Table3072[[#This Row],[researchPower]]/2</f>
        <v>0</v>
      </c>
      <c r="AD758" s="142">
        <f>IF(Table3072[[#This Row],[researchPower]] &lt;100, Table3072[[#This Row],[researchPower]]*2,Table3072[[#This Row],[researchPower]])</f>
        <v>0</v>
      </c>
      <c r="AG758" s="95"/>
      <c r="AH758" s="142" t="e">
        <f>Table3072[[#This Row],[researchPoints]]/Table3072[[#This Row],[researchPower]]</f>
        <v>#DIV/0!</v>
      </c>
    </row>
    <row r="759" spans="1:34" x14ac:dyDescent="0.35">
      <c r="A759" s="141">
        <v>758</v>
      </c>
      <c r="B759" s="39"/>
      <c r="C759" s="141"/>
      <c r="D759" s="141"/>
      <c r="E759" s="141"/>
      <c r="F759" s="141"/>
      <c r="G759" s="141"/>
      <c r="H759" s="141"/>
      <c r="I759" s="141" t="s">
        <v>529</v>
      </c>
      <c r="J759" s="141"/>
      <c r="K759" s="141"/>
      <c r="L759" s="141" t="s">
        <v>2860</v>
      </c>
      <c r="M759" s="141">
        <v>7200</v>
      </c>
      <c r="N759" s="141">
        <v>360</v>
      </c>
      <c r="O759" s="141"/>
      <c r="P759" s="240" t="s">
        <v>589</v>
      </c>
      <c r="Q759" s="141"/>
      <c r="R759" s="141"/>
      <c r="S759" s="141"/>
      <c r="T759" s="141"/>
      <c r="U759" s="141"/>
      <c r="V759" s="146"/>
      <c r="W759" s="141"/>
      <c r="X759" s="141"/>
      <c r="Y759" s="141"/>
      <c r="AB759" s="142">
        <f>Table3072[[#This Row],[researchPower]]/2</f>
        <v>180</v>
      </c>
      <c r="AD759" s="142">
        <f>IF(Table3072[[#This Row],[researchPower]] &lt;100, Table3072[[#This Row],[researchPower]]*2,Table3072[[#This Row],[researchPower]])</f>
        <v>360</v>
      </c>
      <c r="AG759" s="95"/>
      <c r="AH759" s="142">
        <f>Table3072[[#This Row],[researchPoints]]/Table3072[[#This Row],[researchPower]]</f>
        <v>20</v>
      </c>
    </row>
    <row r="760" spans="1:34" x14ac:dyDescent="0.35">
      <c r="A760" s="141">
        <v>759</v>
      </c>
      <c r="B760" s="39"/>
      <c r="C760" s="141"/>
      <c r="D760" s="141"/>
      <c r="E760" s="141"/>
      <c r="F760" s="141"/>
      <c r="G760" s="141"/>
      <c r="H760" s="141"/>
      <c r="I760" s="141"/>
      <c r="J760" s="141"/>
      <c r="K760" s="141"/>
      <c r="L760" s="141"/>
      <c r="M760" s="141"/>
      <c r="N760" s="141"/>
      <c r="O760" s="144"/>
      <c r="P760" s="141" t="s">
        <v>527</v>
      </c>
      <c r="Q760" s="141"/>
      <c r="R760" s="141"/>
      <c r="S760" s="141"/>
      <c r="T760" s="141"/>
      <c r="U760" s="141"/>
      <c r="V760" s="146"/>
      <c r="W760" s="145"/>
      <c r="X760" s="141"/>
      <c r="Y760" s="144"/>
      <c r="AB760" s="142">
        <f>Table3072[[#This Row],[researchPower]]/2</f>
        <v>0</v>
      </c>
      <c r="AD760" s="142">
        <f>IF(Table3072[[#This Row],[researchPower]] &lt;100, Table3072[[#This Row],[researchPower]]*2,Table3072[[#This Row],[researchPower]])</f>
        <v>0</v>
      </c>
      <c r="AG760" s="95"/>
      <c r="AH760" s="142" t="e">
        <f>Table3072[[#This Row],[researchPoints]]/Table3072[[#This Row],[researchPower]]</f>
        <v>#DIV/0!</v>
      </c>
    </row>
    <row r="761" spans="1:34" x14ac:dyDescent="0.35">
      <c r="A761" s="141">
        <v>760</v>
      </c>
      <c r="B761" s="39"/>
      <c r="C761" s="141"/>
      <c r="D761" s="141"/>
      <c r="E761" s="141"/>
      <c r="F761" s="141"/>
      <c r="G761" s="141"/>
      <c r="H761" s="141"/>
      <c r="I761" s="141"/>
      <c r="J761" s="141"/>
      <c r="K761" s="141"/>
      <c r="L761" s="141"/>
      <c r="M761" s="141"/>
      <c r="N761" s="141"/>
      <c r="O761" s="141"/>
      <c r="P761" s="252" t="s">
        <v>523</v>
      </c>
      <c r="Q761" s="141"/>
      <c r="R761" s="141"/>
      <c r="S761" s="141"/>
      <c r="T761" s="141"/>
      <c r="U761" s="141"/>
      <c r="V761" s="146"/>
      <c r="W761" s="382" t="s">
        <v>523</v>
      </c>
      <c r="X761" s="141"/>
      <c r="Y761" s="141"/>
      <c r="AB761" s="142">
        <f>Table3072[[#This Row],[researchPower]]/2</f>
        <v>0</v>
      </c>
      <c r="AD761" s="142">
        <f>IF(Table3072[[#This Row],[researchPower]] &lt;100, Table3072[[#This Row],[researchPower]]*2,Table3072[[#This Row],[researchPower]])</f>
        <v>0</v>
      </c>
      <c r="AG761" s="95"/>
      <c r="AH761" s="142" t="e">
        <f>Table3072[[#This Row],[researchPoints]]/Table3072[[#This Row],[researchPower]]</f>
        <v>#DIV/0!</v>
      </c>
    </row>
    <row r="762" spans="1:34" x14ac:dyDescent="0.35">
      <c r="A762" s="141">
        <v>761</v>
      </c>
      <c r="B762" s="39" t="s">
        <v>6541</v>
      </c>
      <c r="C762" s="141" t="s">
        <v>1555</v>
      </c>
      <c r="D762" s="252" t="s">
        <v>6541</v>
      </c>
      <c r="E762" s="145"/>
      <c r="F762" s="141"/>
      <c r="G762" s="17" t="s">
        <v>10586</v>
      </c>
      <c r="H762" s="252" t="s">
        <v>7057</v>
      </c>
      <c r="I762" s="262" t="s">
        <v>523</v>
      </c>
      <c r="J762" s="141"/>
      <c r="K762" s="141"/>
      <c r="L762" s="252" t="s">
        <v>6542</v>
      </c>
      <c r="M762" s="141">
        <v>4800</v>
      </c>
      <c r="N762" s="141">
        <v>240</v>
      </c>
      <c r="O762" s="141"/>
      <c r="P762" s="167" t="s">
        <v>5207</v>
      </c>
      <c r="Q762" s="141"/>
      <c r="R762" s="141"/>
      <c r="S762" s="141"/>
      <c r="T762" s="141"/>
      <c r="U762" s="141"/>
      <c r="V762" s="146"/>
      <c r="W762" s="167" t="s">
        <v>5207</v>
      </c>
      <c r="X762" s="141"/>
      <c r="Y762" s="141"/>
      <c r="AB762" s="142">
        <f>Table3072[[#This Row],[researchPower]]/2</f>
        <v>120</v>
      </c>
      <c r="AD762" s="142">
        <f>IF(Table3072[[#This Row],[researchPower]] &lt;100, Table3072[[#This Row],[researchPower]]*2,Table3072[[#This Row],[researchPower]])</f>
        <v>240</v>
      </c>
      <c r="AG762" s="95" t="s">
        <v>6541</v>
      </c>
      <c r="AH762" s="142">
        <f>Table3072[[#This Row],[researchPoints]]/Table3072[[#This Row],[researchPower]]</f>
        <v>20</v>
      </c>
    </row>
    <row r="763" spans="1:34" x14ac:dyDescent="0.35">
      <c r="A763" s="141">
        <v>762</v>
      </c>
      <c r="B763" s="39" t="s">
        <v>6543</v>
      </c>
      <c r="C763" s="141" t="s">
        <v>1555</v>
      </c>
      <c r="D763" s="252" t="s">
        <v>6543</v>
      </c>
      <c r="E763" s="145"/>
      <c r="F763" s="141"/>
      <c r="G763" s="17" t="s">
        <v>10587</v>
      </c>
      <c r="H763" s="252" t="s">
        <v>7055</v>
      </c>
      <c r="I763" s="141"/>
      <c r="J763" s="141"/>
      <c r="K763" s="141"/>
      <c r="L763" s="252" t="s">
        <v>6544</v>
      </c>
      <c r="M763" s="141">
        <v>4800</v>
      </c>
      <c r="N763" s="141">
        <v>240</v>
      </c>
      <c r="O763" s="141"/>
      <c r="P763" s="167" t="s">
        <v>5208</v>
      </c>
      <c r="Q763" s="141"/>
      <c r="R763" s="141"/>
      <c r="S763" s="141"/>
      <c r="T763" s="141"/>
      <c r="U763" s="141"/>
      <c r="V763" s="146"/>
      <c r="W763" s="144"/>
      <c r="X763" s="141"/>
      <c r="Y763" s="141"/>
      <c r="AB763" s="142">
        <f>Table3072[[#This Row],[researchPower]]/2</f>
        <v>120</v>
      </c>
      <c r="AD763" s="142">
        <f>IF(Table3072[[#This Row],[researchPower]] &lt;100, Table3072[[#This Row],[researchPower]]*2,Table3072[[#This Row],[researchPower]])</f>
        <v>240</v>
      </c>
      <c r="AG763" s="95" t="s">
        <v>6543</v>
      </c>
      <c r="AH763" s="142">
        <f>Table3072[[#This Row],[researchPoints]]/Table3072[[#This Row],[researchPower]]</f>
        <v>20</v>
      </c>
    </row>
    <row r="764" spans="1:34" x14ac:dyDescent="0.35">
      <c r="A764" s="141">
        <v>763</v>
      </c>
      <c r="B764" s="39"/>
      <c r="C764" s="141"/>
      <c r="D764" s="252"/>
      <c r="E764" s="141"/>
      <c r="F764" s="141"/>
      <c r="G764" s="141"/>
      <c r="H764" s="252"/>
      <c r="I764" s="141"/>
      <c r="J764" s="141"/>
      <c r="K764" s="141"/>
      <c r="L764" s="252"/>
      <c r="M764" s="141"/>
      <c r="N764" s="141"/>
      <c r="O764" s="144"/>
      <c r="P764" s="167" t="s">
        <v>5209</v>
      </c>
      <c r="Q764" s="141"/>
      <c r="R764" s="141"/>
      <c r="S764" s="141"/>
      <c r="T764" s="141"/>
      <c r="U764" s="141"/>
      <c r="V764" s="146"/>
      <c r="W764" s="29" t="s">
        <v>5208</v>
      </c>
      <c r="X764" s="141"/>
      <c r="Y764" s="144"/>
      <c r="AB764" s="142">
        <f>Table3072[[#This Row],[researchPower]]/2</f>
        <v>0</v>
      </c>
      <c r="AD764" s="142">
        <f>IF(Table3072[[#This Row],[researchPower]] &lt;100, Table3072[[#This Row],[researchPower]]*2,Table3072[[#This Row],[researchPower]])</f>
        <v>0</v>
      </c>
      <c r="AG764" s="95"/>
      <c r="AH764" s="142" t="e">
        <f>Table3072[[#This Row],[researchPoints]]/Table3072[[#This Row],[researchPower]]</f>
        <v>#DIV/0!</v>
      </c>
    </row>
    <row r="765" spans="1:34" x14ac:dyDescent="0.35">
      <c r="A765" s="141">
        <v>764</v>
      </c>
      <c r="B765" s="39" t="s">
        <v>1172</v>
      </c>
      <c r="C765" s="261" t="s">
        <v>1555</v>
      </c>
      <c r="D765" s="141" t="s">
        <v>1172</v>
      </c>
      <c r="E765" s="141"/>
      <c r="F765" s="141">
        <v>1</v>
      </c>
      <c r="G765" s="141" t="s">
        <v>1827</v>
      </c>
      <c r="H765" s="141" t="s">
        <v>1828</v>
      </c>
      <c r="I765" s="141" t="s">
        <v>523</v>
      </c>
      <c r="J765" s="141"/>
      <c r="K765" s="141"/>
      <c r="L765" s="141" t="s">
        <v>3377</v>
      </c>
      <c r="M765" s="141">
        <v>15000</v>
      </c>
      <c r="N765" s="141">
        <v>750</v>
      </c>
      <c r="O765" s="141"/>
      <c r="P765" s="141" t="s">
        <v>518</v>
      </c>
      <c r="Q765" s="141"/>
      <c r="R765" s="141"/>
      <c r="S765" s="141"/>
      <c r="T765" s="141"/>
      <c r="U765" s="141"/>
      <c r="V765" s="146"/>
      <c r="W765" s="141" t="s">
        <v>518</v>
      </c>
      <c r="X765" s="141"/>
      <c r="Y765" s="141"/>
      <c r="AB765" s="142">
        <f>Table3072[[#This Row],[researchPower]]/2</f>
        <v>375</v>
      </c>
      <c r="AD765" s="142">
        <f>IF(Table3072[[#This Row],[researchPower]] &lt;100, Table3072[[#This Row],[researchPower]]*2,Table3072[[#This Row],[researchPower]])</f>
        <v>750</v>
      </c>
      <c r="AG765" s="95" t="s">
        <v>1172</v>
      </c>
      <c r="AH765" s="142">
        <f>Table3072[[#This Row],[researchPoints]]/Table3072[[#This Row],[researchPower]]</f>
        <v>20</v>
      </c>
    </row>
    <row r="766" spans="1:34" x14ac:dyDescent="0.35">
      <c r="A766" s="141">
        <v>765</v>
      </c>
      <c r="B766" s="39" t="s">
        <v>6545</v>
      </c>
      <c r="C766" s="141" t="s">
        <v>1555</v>
      </c>
      <c r="D766" s="252" t="s">
        <v>6545</v>
      </c>
      <c r="E766" s="145"/>
      <c r="F766" s="141"/>
      <c r="G766" s="17" t="s">
        <v>10588</v>
      </c>
      <c r="H766" s="252" t="s">
        <v>7058</v>
      </c>
      <c r="I766" s="167" t="s">
        <v>5207</v>
      </c>
      <c r="J766" s="141"/>
      <c r="K766" s="141"/>
      <c r="L766" s="252" t="s">
        <v>6547</v>
      </c>
      <c r="M766" s="141">
        <v>4800</v>
      </c>
      <c r="N766" s="141">
        <v>240</v>
      </c>
      <c r="O766" s="141"/>
      <c r="P766" s="167" t="s">
        <v>5280</v>
      </c>
      <c r="Q766" s="141"/>
      <c r="R766" s="141"/>
      <c r="S766" s="141"/>
      <c r="T766" s="141"/>
      <c r="U766" s="141"/>
      <c r="V766" s="146"/>
      <c r="W766" s="167" t="s">
        <v>5280</v>
      </c>
      <c r="X766" s="141"/>
      <c r="Y766" s="141"/>
      <c r="AB766" s="142">
        <f>Table3072[[#This Row],[researchPower]]/2</f>
        <v>120</v>
      </c>
      <c r="AD766" s="142">
        <f>IF(Table3072[[#This Row],[researchPower]] &lt;100, Table3072[[#This Row],[researchPower]]*2,Table3072[[#This Row],[researchPower]])</f>
        <v>240</v>
      </c>
      <c r="AG766" s="95" t="s">
        <v>6545</v>
      </c>
      <c r="AH766" s="142">
        <f>Table3072[[#This Row],[researchPoints]]/Table3072[[#This Row],[researchPower]]</f>
        <v>20</v>
      </c>
    </row>
    <row r="767" spans="1:34" x14ac:dyDescent="0.35">
      <c r="A767" s="141">
        <v>766</v>
      </c>
      <c r="B767" s="39" t="s">
        <v>6546</v>
      </c>
      <c r="C767" s="141" t="s">
        <v>1555</v>
      </c>
      <c r="D767" s="252" t="s">
        <v>6546</v>
      </c>
      <c r="E767" s="145"/>
      <c r="F767" s="141"/>
      <c r="G767" s="17" t="s">
        <v>10589</v>
      </c>
      <c r="H767" s="252" t="s">
        <v>7076</v>
      </c>
      <c r="I767" s="167" t="s">
        <v>5208</v>
      </c>
      <c r="J767" s="141"/>
      <c r="K767" s="141"/>
      <c r="L767" s="252" t="s">
        <v>6567</v>
      </c>
      <c r="M767" s="141">
        <v>4800</v>
      </c>
      <c r="N767" s="141">
        <v>240</v>
      </c>
      <c r="O767" s="141"/>
      <c r="P767" s="167" t="s">
        <v>5212</v>
      </c>
      <c r="Q767" s="141"/>
      <c r="R767" s="141"/>
      <c r="S767" s="141"/>
      <c r="T767" s="141"/>
      <c r="U767" s="141"/>
      <c r="V767" s="146"/>
      <c r="W767" s="167" t="s">
        <v>5212</v>
      </c>
      <c r="X767" s="141"/>
      <c r="Y767" s="141"/>
      <c r="AB767" s="142">
        <f>Table3072[[#This Row],[researchPower]]/2</f>
        <v>120</v>
      </c>
      <c r="AD767" s="142">
        <f>IF(Table3072[[#This Row],[researchPower]] &lt;100, Table3072[[#This Row],[researchPower]]*2,Table3072[[#This Row],[researchPower]])</f>
        <v>240</v>
      </c>
      <c r="AG767" s="95" t="s">
        <v>6546</v>
      </c>
      <c r="AH767" s="142">
        <f>Table3072[[#This Row],[researchPoints]]/Table3072[[#This Row],[researchPower]]</f>
        <v>20</v>
      </c>
    </row>
    <row r="768" spans="1:34" x14ac:dyDescent="0.35">
      <c r="A768" s="141">
        <v>767</v>
      </c>
      <c r="B768" s="39" t="s">
        <v>1051</v>
      </c>
      <c r="C768" s="384" t="s">
        <v>1555</v>
      </c>
      <c r="D768" s="141" t="s">
        <v>1051</v>
      </c>
      <c r="E768" s="141"/>
      <c r="F768" s="141">
        <v>1</v>
      </c>
      <c r="G768" s="141" t="s">
        <v>1794</v>
      </c>
      <c r="H768" s="141" t="s">
        <v>1795</v>
      </c>
      <c r="I768" s="141"/>
      <c r="J768" s="141"/>
      <c r="K768" s="141"/>
      <c r="L768" s="141" t="s">
        <v>1127</v>
      </c>
      <c r="M768" s="141">
        <v>900</v>
      </c>
      <c r="N768" s="141">
        <v>90</v>
      </c>
      <c r="O768" s="141"/>
      <c r="P768" s="141"/>
      <c r="Q768" s="141" t="s">
        <v>2879</v>
      </c>
      <c r="R768" s="141" t="s">
        <v>1363</v>
      </c>
      <c r="S768" s="141" t="s">
        <v>1364</v>
      </c>
      <c r="T768" s="141" t="s">
        <v>50</v>
      </c>
      <c r="U768" s="141" t="s">
        <v>1569</v>
      </c>
      <c r="V768" s="146">
        <v>25</v>
      </c>
      <c r="W768" s="145" t="s">
        <v>540</v>
      </c>
      <c r="X768" s="141" t="s">
        <v>1570</v>
      </c>
      <c r="Y768" s="141"/>
      <c r="AB768" s="142">
        <f>Table3072[[#This Row],[researchPower]]/2</f>
        <v>45</v>
      </c>
      <c r="AD768" s="142">
        <f>IF(Table3072[[#This Row],[researchPower]] &lt;100, Table3072[[#This Row],[researchPower]]*2,Table3072[[#This Row],[researchPower]])</f>
        <v>180</v>
      </c>
      <c r="AG768" s="95" t="s">
        <v>1051</v>
      </c>
      <c r="AH768" s="142">
        <f>Table3072[[#This Row],[researchPoints]]/Table3072[[#This Row],[researchPower]]</f>
        <v>10</v>
      </c>
    </row>
    <row r="769" spans="1:34" x14ac:dyDescent="0.35">
      <c r="A769" s="141">
        <v>768</v>
      </c>
      <c r="B769" s="39" t="s">
        <v>1796</v>
      </c>
      <c r="C769" s="141" t="s">
        <v>1555</v>
      </c>
      <c r="D769" s="141" t="s">
        <v>1796</v>
      </c>
      <c r="E769" s="141"/>
      <c r="F769" s="141"/>
      <c r="G769" s="141" t="s">
        <v>1797</v>
      </c>
      <c r="H769" s="252" t="s">
        <v>1798</v>
      </c>
      <c r="I769" s="141"/>
      <c r="J769" s="141"/>
      <c r="K769" s="141"/>
      <c r="L769" s="141" t="s">
        <v>1051</v>
      </c>
      <c r="M769" s="141">
        <v>1500</v>
      </c>
      <c r="N769" s="141">
        <v>75</v>
      </c>
      <c r="O769" s="141"/>
      <c r="P769" s="141"/>
      <c r="Q769" s="141" t="s">
        <v>2879</v>
      </c>
      <c r="R769" s="141" t="s">
        <v>1363</v>
      </c>
      <c r="S769" s="141" t="s">
        <v>1364</v>
      </c>
      <c r="T769" s="141" t="s">
        <v>50</v>
      </c>
      <c r="U769" s="141" t="s">
        <v>1569</v>
      </c>
      <c r="V769" s="146">
        <v>25</v>
      </c>
      <c r="W769" s="145" t="s">
        <v>540</v>
      </c>
      <c r="X769" s="141" t="s">
        <v>1570</v>
      </c>
      <c r="Y769" s="141"/>
      <c r="AB769" s="142">
        <f>Table3072[[#This Row],[researchPower]]/2</f>
        <v>37.5</v>
      </c>
      <c r="AD769" s="142">
        <f>IF(Table3072[[#This Row],[researchPower]] &lt;100, Table3072[[#This Row],[researchPower]]*2,Table3072[[#This Row],[researchPower]])</f>
        <v>150</v>
      </c>
      <c r="AG769" s="95" t="s">
        <v>1796</v>
      </c>
      <c r="AH769" s="142">
        <f>Table3072[[#This Row],[researchPoints]]/Table3072[[#This Row],[researchPower]]</f>
        <v>20</v>
      </c>
    </row>
    <row r="770" spans="1:34" x14ac:dyDescent="0.35">
      <c r="A770" s="141">
        <v>769</v>
      </c>
      <c r="B770" s="39" t="s">
        <v>1799</v>
      </c>
      <c r="C770" s="141" t="s">
        <v>1555</v>
      </c>
      <c r="D770" s="141" t="s">
        <v>1799</v>
      </c>
      <c r="E770" s="141"/>
      <c r="F770" s="141"/>
      <c r="G770" s="141" t="s">
        <v>4029</v>
      </c>
      <c r="H770" s="141" t="s">
        <v>1800</v>
      </c>
      <c r="I770" s="141"/>
      <c r="J770" s="141"/>
      <c r="K770" s="141"/>
      <c r="L770" s="141" t="s">
        <v>2855</v>
      </c>
      <c r="M770" s="141">
        <v>2400</v>
      </c>
      <c r="N770" s="141">
        <v>120</v>
      </c>
      <c r="O770" s="141"/>
      <c r="P770" s="141"/>
      <c r="Q770" s="141" t="s">
        <v>2879</v>
      </c>
      <c r="R770" s="141" t="s">
        <v>1363</v>
      </c>
      <c r="S770" s="141" t="s">
        <v>1364</v>
      </c>
      <c r="T770" s="141" t="s">
        <v>50</v>
      </c>
      <c r="U770" s="141" t="s">
        <v>1569</v>
      </c>
      <c r="V770" s="146">
        <v>25</v>
      </c>
      <c r="W770" s="141" t="s">
        <v>540</v>
      </c>
      <c r="X770" s="141" t="s">
        <v>1570</v>
      </c>
      <c r="Y770" s="141"/>
      <c r="AB770" s="142">
        <f>Table3072[[#This Row],[researchPower]]/2</f>
        <v>60</v>
      </c>
      <c r="AD770" s="142">
        <f>IF(Table3072[[#This Row],[researchPower]] &lt;100, Table3072[[#This Row],[researchPower]]*2,Table3072[[#This Row],[researchPower]])</f>
        <v>120</v>
      </c>
      <c r="AG770" s="95" t="s">
        <v>1799</v>
      </c>
      <c r="AH770" s="142">
        <f>Table3072[[#This Row],[researchPoints]]/Table3072[[#This Row],[researchPower]]</f>
        <v>20</v>
      </c>
    </row>
    <row r="771" spans="1:34" x14ac:dyDescent="0.35">
      <c r="A771" s="141">
        <v>770</v>
      </c>
      <c r="B771" s="39" t="s">
        <v>1801</v>
      </c>
      <c r="C771" s="385" t="s">
        <v>1555</v>
      </c>
      <c r="D771" s="141" t="s">
        <v>1801</v>
      </c>
      <c r="E771" s="141"/>
      <c r="F771" s="141"/>
      <c r="G771" s="141" t="s">
        <v>4030</v>
      </c>
      <c r="H771" s="141" t="s">
        <v>1802</v>
      </c>
      <c r="I771" s="141"/>
      <c r="J771" s="141"/>
      <c r="K771" s="141"/>
      <c r="L771" s="141" t="s">
        <v>1799</v>
      </c>
      <c r="M771" s="141">
        <v>7200</v>
      </c>
      <c r="N771" s="141">
        <v>360</v>
      </c>
      <c r="O771" s="141"/>
      <c r="P771" s="141"/>
      <c r="Q771" s="141" t="s">
        <v>2879</v>
      </c>
      <c r="R771" s="141" t="s">
        <v>1363</v>
      </c>
      <c r="S771" s="141" t="s">
        <v>1364</v>
      </c>
      <c r="T771" s="141" t="s">
        <v>50</v>
      </c>
      <c r="U771" s="141" t="s">
        <v>1569</v>
      </c>
      <c r="V771" s="146">
        <v>25</v>
      </c>
      <c r="W771" s="141" t="s">
        <v>540</v>
      </c>
      <c r="X771" s="141" t="s">
        <v>1570</v>
      </c>
      <c r="Y771" s="141"/>
      <c r="AB771" s="142">
        <f>Table3072[[#This Row],[researchPower]]/2</f>
        <v>180</v>
      </c>
      <c r="AD771" s="142">
        <f>IF(Table3072[[#This Row],[researchPower]] &lt;100, Table3072[[#This Row],[researchPower]]*2,Table3072[[#This Row],[researchPower]])</f>
        <v>360</v>
      </c>
      <c r="AG771" s="95" t="s">
        <v>1801</v>
      </c>
      <c r="AH771" s="142">
        <f>Table3072[[#This Row],[researchPoints]]/Table3072[[#This Row],[researchPower]]</f>
        <v>20</v>
      </c>
    </row>
    <row r="772" spans="1:34" x14ac:dyDescent="0.35">
      <c r="A772" s="141">
        <v>771</v>
      </c>
      <c r="B772" s="39" t="s">
        <v>1803</v>
      </c>
      <c r="C772" s="141" t="s">
        <v>1555</v>
      </c>
      <c r="D772" s="141" t="s">
        <v>1803</v>
      </c>
      <c r="E772" s="141"/>
      <c r="F772" s="141">
        <v>1</v>
      </c>
      <c r="G772" s="141" t="s">
        <v>3216</v>
      </c>
      <c r="H772" s="141" t="s">
        <v>1804</v>
      </c>
      <c r="I772" s="141"/>
      <c r="J772" s="141"/>
      <c r="K772" s="141"/>
      <c r="L772" s="141" t="s">
        <v>2856</v>
      </c>
      <c r="M772" s="141">
        <v>9200</v>
      </c>
      <c r="N772" s="141">
        <v>460</v>
      </c>
      <c r="O772" s="141"/>
      <c r="P772" s="141"/>
      <c r="Q772" s="141" t="s">
        <v>2879</v>
      </c>
      <c r="R772" s="141" t="s">
        <v>1363</v>
      </c>
      <c r="S772" s="141" t="s">
        <v>1364</v>
      </c>
      <c r="T772" s="141" t="s">
        <v>50</v>
      </c>
      <c r="U772" s="141" t="s">
        <v>1569</v>
      </c>
      <c r="V772" s="146">
        <v>25</v>
      </c>
      <c r="W772" s="141" t="s">
        <v>540</v>
      </c>
      <c r="X772" s="141" t="s">
        <v>1570</v>
      </c>
      <c r="Y772" s="141"/>
      <c r="AB772" s="142">
        <f>Table3072[[#This Row],[researchPower]]/2</f>
        <v>230</v>
      </c>
      <c r="AD772" s="142">
        <f>IF(Table3072[[#This Row],[researchPower]] &lt;100, Table3072[[#This Row],[researchPower]]*2,Table3072[[#This Row],[researchPower]])</f>
        <v>460</v>
      </c>
      <c r="AG772" s="95" t="s">
        <v>1803</v>
      </c>
      <c r="AH772" s="142">
        <f>Table3072[[#This Row],[researchPoints]]/Table3072[[#This Row],[researchPower]]</f>
        <v>20</v>
      </c>
    </row>
    <row r="773" spans="1:34" x14ac:dyDescent="0.35">
      <c r="A773" s="141">
        <v>772</v>
      </c>
      <c r="B773" s="39" t="s">
        <v>1805</v>
      </c>
      <c r="C773" s="141" t="s">
        <v>1555</v>
      </c>
      <c r="D773" s="141" t="s">
        <v>1805</v>
      </c>
      <c r="E773" s="141"/>
      <c r="F773" s="141"/>
      <c r="G773" s="141" t="s">
        <v>4031</v>
      </c>
      <c r="H773" s="141" t="s">
        <v>1806</v>
      </c>
      <c r="I773" s="141"/>
      <c r="J773" s="141"/>
      <c r="K773" s="141"/>
      <c r="L773" s="141" t="s">
        <v>1803</v>
      </c>
      <c r="M773" s="141">
        <v>11200</v>
      </c>
      <c r="N773" s="141">
        <v>560</v>
      </c>
      <c r="O773" s="141"/>
      <c r="P773" s="141"/>
      <c r="Q773" s="141" t="s">
        <v>2879</v>
      </c>
      <c r="R773" s="141" t="s">
        <v>1363</v>
      </c>
      <c r="S773" s="141" t="s">
        <v>1364</v>
      </c>
      <c r="T773" s="141" t="s">
        <v>50</v>
      </c>
      <c r="U773" s="141" t="s">
        <v>1569</v>
      </c>
      <c r="V773" s="146">
        <v>25</v>
      </c>
      <c r="W773" s="141" t="s">
        <v>540</v>
      </c>
      <c r="X773" s="141" t="s">
        <v>1570</v>
      </c>
      <c r="Y773" s="141"/>
      <c r="AB773" s="142">
        <f>Table3072[[#This Row],[researchPower]]/2</f>
        <v>280</v>
      </c>
      <c r="AD773" s="142">
        <f>IF(Table3072[[#This Row],[researchPower]] &lt;100, Table3072[[#This Row],[researchPower]]*2,Table3072[[#This Row],[researchPower]])</f>
        <v>560</v>
      </c>
      <c r="AG773" s="95" t="s">
        <v>1805</v>
      </c>
      <c r="AH773" s="142">
        <f>Table3072[[#This Row],[researchPoints]]/Table3072[[#This Row],[researchPower]]</f>
        <v>20</v>
      </c>
    </row>
    <row r="774" spans="1:34" x14ac:dyDescent="0.35">
      <c r="A774" s="141">
        <v>773</v>
      </c>
      <c r="B774" s="39" t="s">
        <v>1807</v>
      </c>
      <c r="C774" s="141" t="s">
        <v>1555</v>
      </c>
      <c r="D774" s="141" t="s">
        <v>1807</v>
      </c>
      <c r="E774" s="141"/>
      <c r="F774" s="141"/>
      <c r="G774" s="141" t="s">
        <v>4032</v>
      </c>
      <c r="H774" s="141" t="s">
        <v>1808</v>
      </c>
      <c r="I774" s="141"/>
      <c r="J774" s="141"/>
      <c r="K774" s="141"/>
      <c r="L774" s="141" t="s">
        <v>1805</v>
      </c>
      <c r="M774" s="141">
        <v>13200</v>
      </c>
      <c r="N774" s="141">
        <v>660</v>
      </c>
      <c r="O774" s="141"/>
      <c r="P774" s="141"/>
      <c r="Q774" s="141" t="s">
        <v>2879</v>
      </c>
      <c r="R774" s="141" t="s">
        <v>1363</v>
      </c>
      <c r="S774" s="141" t="s">
        <v>1364</v>
      </c>
      <c r="T774" s="141" t="s">
        <v>50</v>
      </c>
      <c r="U774" s="141" t="s">
        <v>1569</v>
      </c>
      <c r="V774" s="146">
        <v>25</v>
      </c>
      <c r="W774" s="141" t="s">
        <v>540</v>
      </c>
      <c r="X774" s="141" t="s">
        <v>1570</v>
      </c>
      <c r="Y774" s="141"/>
      <c r="AB774" s="142">
        <f>Table3072[[#This Row],[researchPower]]/2</f>
        <v>330</v>
      </c>
      <c r="AD774" s="142">
        <f>IF(Table3072[[#This Row],[researchPower]] &lt;100, Table3072[[#This Row],[researchPower]]*2,Table3072[[#This Row],[researchPower]])</f>
        <v>660</v>
      </c>
      <c r="AG774" s="95" t="s">
        <v>1807</v>
      </c>
      <c r="AH774" s="142">
        <f>Table3072[[#This Row],[researchPoints]]/Table3072[[#This Row],[researchPower]]</f>
        <v>20</v>
      </c>
    </row>
    <row r="775" spans="1:34" x14ac:dyDescent="0.35">
      <c r="A775" s="141">
        <v>774</v>
      </c>
      <c r="B775" s="39" t="s">
        <v>1809</v>
      </c>
      <c r="C775" s="141" t="s">
        <v>1555</v>
      </c>
      <c r="D775" s="141" t="s">
        <v>1809</v>
      </c>
      <c r="E775" s="141"/>
      <c r="F775" s="141"/>
      <c r="G775" s="141" t="s">
        <v>3217</v>
      </c>
      <c r="H775" s="141" t="s">
        <v>1810</v>
      </c>
      <c r="I775" s="141"/>
      <c r="J775" s="141"/>
      <c r="K775" s="141"/>
      <c r="L775" s="252" t="s">
        <v>1807</v>
      </c>
      <c r="M775" s="141">
        <v>18000</v>
      </c>
      <c r="N775" s="141">
        <v>900</v>
      </c>
      <c r="O775" s="141"/>
      <c r="P775" s="141"/>
      <c r="Q775" s="141" t="s">
        <v>2879</v>
      </c>
      <c r="R775" s="141" t="s">
        <v>1363</v>
      </c>
      <c r="S775" s="141" t="s">
        <v>1364</v>
      </c>
      <c r="T775" s="141" t="s">
        <v>50</v>
      </c>
      <c r="U775" s="141" t="s">
        <v>1569</v>
      </c>
      <c r="V775" s="146">
        <v>35</v>
      </c>
      <c r="W775" s="141" t="s">
        <v>540</v>
      </c>
      <c r="X775" s="141" t="s">
        <v>1570</v>
      </c>
      <c r="Y775" s="141"/>
      <c r="AB775" s="142">
        <f>Table3072[[#This Row],[researchPower]]/2</f>
        <v>450</v>
      </c>
      <c r="AD775" s="142">
        <f>IF(Table3072[[#This Row],[researchPower]] &lt;100, Table3072[[#This Row],[researchPower]]*2,Table3072[[#This Row],[researchPower]])</f>
        <v>900</v>
      </c>
      <c r="AG775" s="95" t="s">
        <v>1809</v>
      </c>
      <c r="AH775" s="142">
        <f>Table3072[[#This Row],[researchPoints]]/Table3072[[#This Row],[researchPower]]</f>
        <v>20</v>
      </c>
    </row>
    <row r="776" spans="1:34" x14ac:dyDescent="0.35">
      <c r="A776" s="141">
        <v>775</v>
      </c>
      <c r="B776" s="39" t="s">
        <v>1589</v>
      </c>
      <c r="C776" s="145" t="s">
        <v>1555</v>
      </c>
      <c r="D776" s="141" t="s">
        <v>1589</v>
      </c>
      <c r="E776" s="141"/>
      <c r="F776" s="141"/>
      <c r="G776" s="141" t="s">
        <v>1811</v>
      </c>
      <c r="H776" s="141" t="s">
        <v>1812</v>
      </c>
      <c r="I776" s="141"/>
      <c r="J776" s="141"/>
      <c r="K776" s="141"/>
      <c r="L776" s="141" t="s">
        <v>2858</v>
      </c>
      <c r="M776" s="141">
        <v>3600</v>
      </c>
      <c r="N776" s="141">
        <v>180</v>
      </c>
      <c r="O776" s="141"/>
      <c r="P776" s="141"/>
      <c r="Q776" s="141" t="s">
        <v>2879</v>
      </c>
      <c r="R776" s="141" t="s">
        <v>1363</v>
      </c>
      <c r="S776" s="141" t="s">
        <v>1364</v>
      </c>
      <c r="T776" s="141" t="s">
        <v>50</v>
      </c>
      <c r="U776" s="141" t="s">
        <v>1587</v>
      </c>
      <c r="V776" s="146">
        <v>-20</v>
      </c>
      <c r="W776" s="141" t="s">
        <v>540</v>
      </c>
      <c r="X776" s="141" t="s">
        <v>1588</v>
      </c>
      <c r="Y776" s="141"/>
      <c r="AB776" s="142">
        <f>Table3072[[#This Row],[researchPower]]/2</f>
        <v>90</v>
      </c>
      <c r="AD776" s="142">
        <f>IF(Table3072[[#This Row],[researchPower]] &lt;100, Table3072[[#This Row],[researchPower]]*2,Table3072[[#This Row],[researchPower]])</f>
        <v>180</v>
      </c>
      <c r="AG776" s="95" t="s">
        <v>1589</v>
      </c>
      <c r="AH776" s="142">
        <f>Table3072[[#This Row],[researchPoints]]/Table3072[[#This Row],[researchPower]]</f>
        <v>20</v>
      </c>
    </row>
    <row r="777" spans="1:34" x14ac:dyDescent="0.35">
      <c r="A777" s="141">
        <v>776</v>
      </c>
      <c r="B777" s="39" t="s">
        <v>1813</v>
      </c>
      <c r="C777" s="384" t="s">
        <v>1555</v>
      </c>
      <c r="D777" s="141" t="s">
        <v>1813</v>
      </c>
      <c r="E777" s="141"/>
      <c r="F777" s="141">
        <v>1</v>
      </c>
      <c r="G777" s="141" t="s">
        <v>1814</v>
      </c>
      <c r="H777" s="141" t="s">
        <v>1815</v>
      </c>
      <c r="I777" s="141"/>
      <c r="J777" s="141"/>
      <c r="K777" s="141"/>
      <c r="L777" s="141" t="s">
        <v>1589</v>
      </c>
      <c r="M777" s="141">
        <v>4800</v>
      </c>
      <c r="N777" s="141">
        <v>240</v>
      </c>
      <c r="O777" s="141"/>
      <c r="P777" s="141"/>
      <c r="Q777" s="141" t="s">
        <v>2879</v>
      </c>
      <c r="R777" s="141" t="s">
        <v>1363</v>
      </c>
      <c r="S777" s="141" t="s">
        <v>1364</v>
      </c>
      <c r="T777" s="141" t="s">
        <v>50</v>
      </c>
      <c r="U777" s="141" t="s">
        <v>1587</v>
      </c>
      <c r="V777" s="146">
        <v>-18</v>
      </c>
      <c r="W777" s="141" t="s">
        <v>540</v>
      </c>
      <c r="X777" s="141" t="s">
        <v>1588</v>
      </c>
      <c r="Y777" s="141"/>
      <c r="AB777" s="142">
        <f>Table3072[[#This Row],[researchPower]]/2</f>
        <v>120</v>
      </c>
      <c r="AD777" s="142">
        <f>IF(Table3072[[#This Row],[researchPower]] &lt;100, Table3072[[#This Row],[researchPower]]*2,Table3072[[#This Row],[researchPower]])</f>
        <v>240</v>
      </c>
      <c r="AG777" s="95" t="s">
        <v>1813</v>
      </c>
      <c r="AH777" s="142">
        <f>Table3072[[#This Row],[researchPoints]]/Table3072[[#This Row],[researchPower]]</f>
        <v>20</v>
      </c>
    </row>
    <row r="778" spans="1:34" x14ac:dyDescent="0.35">
      <c r="A778" s="141">
        <v>777</v>
      </c>
      <c r="B778" s="39" t="s">
        <v>1816</v>
      </c>
      <c r="C778" s="384" t="s">
        <v>1555</v>
      </c>
      <c r="D778" s="141" t="s">
        <v>1816</v>
      </c>
      <c r="E778" s="141"/>
      <c r="F778" s="141">
        <v>1</v>
      </c>
      <c r="G778" s="141" t="s">
        <v>1817</v>
      </c>
      <c r="H778" s="141" t="s">
        <v>1818</v>
      </c>
      <c r="I778" s="141"/>
      <c r="J778" s="141"/>
      <c r="K778" s="141"/>
      <c r="L778" s="141" t="s">
        <v>1813</v>
      </c>
      <c r="M778" s="141">
        <v>6800</v>
      </c>
      <c r="N778" s="141">
        <v>340</v>
      </c>
      <c r="O778" s="141"/>
      <c r="P778" s="141"/>
      <c r="Q778" s="141" t="s">
        <v>2879</v>
      </c>
      <c r="R778" s="141" t="s">
        <v>1363</v>
      </c>
      <c r="S778" s="141" t="s">
        <v>1364</v>
      </c>
      <c r="T778" s="141" t="s">
        <v>50</v>
      </c>
      <c r="U778" s="141" t="s">
        <v>1587</v>
      </c>
      <c r="V778" s="146">
        <v>-8</v>
      </c>
      <c r="W778" s="141" t="s">
        <v>540</v>
      </c>
      <c r="X778" s="141" t="s">
        <v>1588</v>
      </c>
      <c r="Y778" s="141"/>
      <c r="AB778" s="142">
        <f>Table3072[[#This Row],[researchPower]]/2</f>
        <v>170</v>
      </c>
      <c r="AD778" s="142">
        <f>IF(Table3072[[#This Row],[researchPower]] &lt;100, Table3072[[#This Row],[researchPower]]*2,Table3072[[#This Row],[researchPower]])</f>
        <v>340</v>
      </c>
      <c r="AG778" s="95" t="s">
        <v>1816</v>
      </c>
      <c r="AH778" s="142">
        <f>Table3072[[#This Row],[researchPoints]]/Table3072[[#This Row],[researchPower]]</f>
        <v>20</v>
      </c>
    </row>
    <row r="779" spans="1:34" x14ac:dyDescent="0.35">
      <c r="A779" s="141">
        <v>778</v>
      </c>
      <c r="B779" s="39" t="s">
        <v>892</v>
      </c>
      <c r="C779" s="141" t="s">
        <v>1555</v>
      </c>
      <c r="D779" s="141" t="s">
        <v>892</v>
      </c>
      <c r="E779" s="141"/>
      <c r="F779" s="141"/>
      <c r="G779" s="141" t="s">
        <v>4037</v>
      </c>
      <c r="H779" s="141" t="s">
        <v>1852</v>
      </c>
      <c r="I779" s="252" t="s">
        <v>424</v>
      </c>
      <c r="J779" s="141"/>
      <c r="K779" s="141"/>
      <c r="L779" s="141"/>
      <c r="M779" s="141"/>
      <c r="N779" s="141"/>
      <c r="O779" s="141"/>
      <c r="P779" s="141"/>
      <c r="Q779" s="141"/>
      <c r="R779" s="141"/>
      <c r="S779" s="141"/>
      <c r="T779" s="141"/>
      <c r="U779" s="141"/>
      <c r="V779" s="146"/>
      <c r="W779" s="145"/>
      <c r="X779" s="141"/>
      <c r="Y779" s="141"/>
      <c r="AB779" s="142">
        <f>Table3072[[#This Row],[researchPower]]/2</f>
        <v>0</v>
      </c>
      <c r="AD779" s="142">
        <f>IF(Table3072[[#This Row],[researchPower]] &lt;100, Table3072[[#This Row],[researchPower]]*2,Table3072[[#This Row],[researchPower]])</f>
        <v>0</v>
      </c>
      <c r="AG779" s="95" t="s">
        <v>892</v>
      </c>
      <c r="AH779" s="142" t="e">
        <f>Table3072[[#This Row],[researchPoints]]/Table3072[[#This Row],[researchPower]]</f>
        <v>#DIV/0!</v>
      </c>
    </row>
    <row r="780" spans="1:34" x14ac:dyDescent="0.35">
      <c r="A780" s="141">
        <v>779</v>
      </c>
      <c r="B780" s="39"/>
      <c r="C780" s="141"/>
      <c r="D780" s="141"/>
      <c r="E780" s="141"/>
      <c r="F780" s="141"/>
      <c r="G780" s="141"/>
      <c r="H780" s="141"/>
      <c r="I780" s="141" t="s">
        <v>402</v>
      </c>
      <c r="J780" s="141"/>
      <c r="K780" s="141"/>
      <c r="L780" s="252" t="s">
        <v>11378</v>
      </c>
      <c r="M780" s="141">
        <v>14400</v>
      </c>
      <c r="N780" s="141">
        <v>720</v>
      </c>
      <c r="O780" s="141"/>
      <c r="P780" s="240" t="s">
        <v>609</v>
      </c>
      <c r="Q780" s="141"/>
      <c r="R780" s="141"/>
      <c r="S780" s="141"/>
      <c r="T780" s="141"/>
      <c r="U780" s="141"/>
      <c r="V780" s="146"/>
      <c r="W780" s="141"/>
      <c r="X780" s="141"/>
      <c r="Y780" s="141"/>
      <c r="AB780" s="142">
        <f>Table3072[[#This Row],[researchPower]]/2</f>
        <v>360</v>
      </c>
      <c r="AD780" s="142">
        <f>IF(Table3072[[#This Row],[researchPower]] &lt;100, Table3072[[#This Row],[researchPower]]*2,Table3072[[#This Row],[researchPower]])</f>
        <v>720</v>
      </c>
      <c r="AG780" s="95"/>
      <c r="AH780" s="142">
        <f>Table3072[[#This Row],[researchPoints]]/Table3072[[#This Row],[researchPower]]</f>
        <v>20</v>
      </c>
    </row>
    <row r="781" spans="1:34" x14ac:dyDescent="0.35">
      <c r="A781" s="141">
        <v>780</v>
      </c>
      <c r="B781" s="39"/>
      <c r="C781" s="141"/>
      <c r="D781" s="141"/>
      <c r="E781" s="141"/>
      <c r="F781" s="141"/>
      <c r="G781" s="141"/>
      <c r="H781" s="141"/>
      <c r="I781" s="141"/>
      <c r="J781" s="141"/>
      <c r="K781" s="141"/>
      <c r="L781" s="141"/>
      <c r="M781" s="141"/>
      <c r="N781" s="141"/>
      <c r="O781" s="144"/>
      <c r="P781" s="301"/>
      <c r="Q781" s="141"/>
      <c r="R781" s="141"/>
      <c r="S781" s="141"/>
      <c r="T781" s="141"/>
      <c r="U781" s="141"/>
      <c r="V781" s="146"/>
      <c r="W781" s="382"/>
      <c r="X781" s="141"/>
      <c r="Y781" s="144"/>
      <c r="AB781" s="142">
        <f>Table3072[[#This Row],[researchPower]]/2</f>
        <v>0</v>
      </c>
      <c r="AD781" s="142">
        <f>IF(Table3072[[#This Row],[researchPower]] &lt;100, Table3072[[#This Row],[researchPower]]*2,Table3072[[#This Row],[researchPower]])</f>
        <v>0</v>
      </c>
      <c r="AG781" s="95"/>
      <c r="AH781" s="142" t="e">
        <f>Table3072[[#This Row],[researchPoints]]/Table3072[[#This Row],[researchPower]]</f>
        <v>#DIV/0!</v>
      </c>
    </row>
    <row r="782" spans="1:34" x14ac:dyDescent="0.35">
      <c r="A782" s="141">
        <v>781</v>
      </c>
      <c r="B782" s="39"/>
      <c r="C782" s="141"/>
      <c r="D782" s="141"/>
      <c r="E782" s="141"/>
      <c r="F782" s="141"/>
      <c r="G782" s="141"/>
      <c r="H782" s="141"/>
      <c r="I782" s="141"/>
      <c r="J782" s="141"/>
      <c r="K782" s="141"/>
      <c r="L782" s="141"/>
      <c r="M782" s="141"/>
      <c r="N782" s="141"/>
      <c r="O782" s="141"/>
      <c r="P782" s="141" t="s">
        <v>517</v>
      </c>
      <c r="Q782" s="141"/>
      <c r="R782" s="141"/>
      <c r="S782" s="141"/>
      <c r="T782" s="141"/>
      <c r="U782" s="141"/>
      <c r="V782" s="146"/>
      <c r="W782" s="145"/>
      <c r="X782" s="141"/>
      <c r="Y782" s="141"/>
      <c r="AB782" s="142">
        <f>Table3072[[#This Row],[researchPower]]/2</f>
        <v>0</v>
      </c>
      <c r="AD782" s="142">
        <f>IF(Table3072[[#This Row],[researchPower]] &lt;100, Table3072[[#This Row],[researchPower]]*2,Table3072[[#This Row],[researchPower]])</f>
        <v>0</v>
      </c>
      <c r="AG782" s="95"/>
      <c r="AH782" s="142" t="e">
        <f>Table3072[[#This Row],[researchPoints]]/Table3072[[#This Row],[researchPower]]</f>
        <v>#DIV/0!</v>
      </c>
    </row>
    <row r="783" spans="1:34" x14ac:dyDescent="0.35">
      <c r="A783" s="141">
        <v>782</v>
      </c>
      <c r="B783" s="39"/>
      <c r="C783" s="141"/>
      <c r="D783" s="141"/>
      <c r="E783" s="141"/>
      <c r="F783" s="141"/>
      <c r="G783" s="141"/>
      <c r="H783" s="141"/>
      <c r="I783" s="141"/>
      <c r="J783" s="141"/>
      <c r="K783" s="141"/>
      <c r="L783" s="141"/>
      <c r="M783" s="141"/>
      <c r="N783" s="141"/>
      <c r="O783" s="141"/>
      <c r="P783" s="141" t="s">
        <v>500</v>
      </c>
      <c r="Q783" s="141"/>
      <c r="R783" s="141"/>
      <c r="S783" s="141"/>
      <c r="T783" s="141"/>
      <c r="U783" s="141"/>
      <c r="V783" s="146"/>
      <c r="W783" s="145" t="s">
        <v>517</v>
      </c>
      <c r="X783" s="141"/>
      <c r="Y783" s="141"/>
      <c r="AB783" s="142">
        <f>Table3072[[#This Row],[researchPower]]/2</f>
        <v>0</v>
      </c>
      <c r="AD783" s="142">
        <f>IF(Table3072[[#This Row],[researchPower]] &lt;100, Table3072[[#This Row],[researchPower]]*2,Table3072[[#This Row],[researchPower]])</f>
        <v>0</v>
      </c>
      <c r="AG783" s="95"/>
      <c r="AH783" s="142" t="e">
        <f>Table3072[[#This Row],[researchPoints]]/Table3072[[#This Row],[researchPower]]</f>
        <v>#DIV/0!</v>
      </c>
    </row>
    <row r="784" spans="1:34" x14ac:dyDescent="0.35">
      <c r="A784" s="141">
        <v>783</v>
      </c>
      <c r="B784" s="39" t="s">
        <v>1831</v>
      </c>
      <c r="C784" s="141" t="s">
        <v>1555</v>
      </c>
      <c r="D784" s="141" t="s">
        <v>1831</v>
      </c>
      <c r="E784" s="141"/>
      <c r="F784" s="141"/>
      <c r="G784" s="141" t="s">
        <v>1832</v>
      </c>
      <c r="H784" s="141" t="s">
        <v>1833</v>
      </c>
      <c r="I784" s="141"/>
      <c r="J784" s="141"/>
      <c r="K784" s="141"/>
      <c r="L784" s="141" t="s">
        <v>1834</v>
      </c>
      <c r="M784" s="141">
        <v>14400</v>
      </c>
      <c r="N784" s="141">
        <v>720</v>
      </c>
      <c r="O784" s="141"/>
      <c r="P784" s="141"/>
      <c r="Q784" s="141" t="s">
        <v>2879</v>
      </c>
      <c r="R784" s="141" t="s">
        <v>1363</v>
      </c>
      <c r="S784" s="141" t="s">
        <v>1364</v>
      </c>
      <c r="T784" s="141" t="s">
        <v>57</v>
      </c>
      <c r="U784" s="141" t="s">
        <v>1558</v>
      </c>
      <c r="V784" s="146">
        <v>10</v>
      </c>
      <c r="W784" s="141" t="s">
        <v>517</v>
      </c>
      <c r="X784" s="141" t="s">
        <v>1190</v>
      </c>
      <c r="Y784" s="141"/>
      <c r="AB784" s="142">
        <f>Table3072[[#This Row],[researchPower]]/2</f>
        <v>360</v>
      </c>
      <c r="AD784" s="142">
        <f>IF(Table3072[[#This Row],[researchPower]] &lt;100, Table3072[[#This Row],[researchPower]]*2,Table3072[[#This Row],[researchPower]])</f>
        <v>720</v>
      </c>
      <c r="AG784" s="95" t="s">
        <v>1831</v>
      </c>
      <c r="AH784" s="142">
        <f>Table3072[[#This Row],[researchPoints]]/Table3072[[#This Row],[researchPower]]</f>
        <v>20</v>
      </c>
    </row>
    <row r="785" spans="1:34" x14ac:dyDescent="0.35">
      <c r="A785" s="141">
        <v>784</v>
      </c>
      <c r="B785" s="39" t="s">
        <v>1835</v>
      </c>
      <c r="C785" s="141" t="s">
        <v>1555</v>
      </c>
      <c r="D785" s="141" t="s">
        <v>1835</v>
      </c>
      <c r="E785" s="141"/>
      <c r="F785" s="141"/>
      <c r="G785" s="141" t="s">
        <v>1836</v>
      </c>
      <c r="H785" s="141" t="s">
        <v>1837</v>
      </c>
      <c r="I785" s="141"/>
      <c r="J785" s="141"/>
      <c r="K785" s="141"/>
      <c r="L785" s="141" t="s">
        <v>1831</v>
      </c>
      <c r="M785" s="141">
        <v>21600</v>
      </c>
      <c r="N785" s="141">
        <v>1080</v>
      </c>
      <c r="O785" s="141"/>
      <c r="P785" s="141"/>
      <c r="Q785" s="141" t="s">
        <v>2879</v>
      </c>
      <c r="R785" s="141" t="s">
        <v>1363</v>
      </c>
      <c r="S785" s="141" t="s">
        <v>1364</v>
      </c>
      <c r="T785" s="141" t="s">
        <v>57</v>
      </c>
      <c r="U785" s="141" t="s">
        <v>1558</v>
      </c>
      <c r="V785" s="146">
        <v>10</v>
      </c>
      <c r="W785" s="141" t="s">
        <v>517</v>
      </c>
      <c r="X785" s="141" t="s">
        <v>1190</v>
      </c>
      <c r="Y785" s="141"/>
      <c r="AB785" s="142">
        <f>Table3072[[#This Row],[researchPower]]/2</f>
        <v>540</v>
      </c>
      <c r="AD785" s="142">
        <f>IF(Table3072[[#This Row],[researchPower]] &lt;100, Table3072[[#This Row],[researchPower]]*2,Table3072[[#This Row],[researchPower]])</f>
        <v>1080</v>
      </c>
      <c r="AG785" s="95" t="s">
        <v>1835</v>
      </c>
      <c r="AH785" s="142">
        <f>Table3072[[#This Row],[researchPoints]]/Table3072[[#This Row],[researchPower]]</f>
        <v>20</v>
      </c>
    </row>
    <row r="786" spans="1:34" x14ac:dyDescent="0.35">
      <c r="A786" s="141">
        <v>785</v>
      </c>
      <c r="B786" s="39" t="s">
        <v>1834</v>
      </c>
      <c r="C786" s="141" t="s">
        <v>1555</v>
      </c>
      <c r="D786" s="141" t="s">
        <v>1834</v>
      </c>
      <c r="E786" s="141"/>
      <c r="F786" s="141"/>
      <c r="G786" s="141" t="s">
        <v>1838</v>
      </c>
      <c r="H786" s="141" t="s">
        <v>1839</v>
      </c>
      <c r="I786" s="141"/>
      <c r="J786" s="141"/>
      <c r="K786" s="141"/>
      <c r="L786" s="141" t="s">
        <v>1840</v>
      </c>
      <c r="M786" s="141">
        <v>14400</v>
      </c>
      <c r="N786" s="141">
        <v>720</v>
      </c>
      <c r="O786" s="141"/>
      <c r="P786" s="141" t="s">
        <v>5218</v>
      </c>
      <c r="Q786" s="141" t="s">
        <v>2879</v>
      </c>
      <c r="R786" s="141" t="s">
        <v>1363</v>
      </c>
      <c r="S786" s="141" t="s">
        <v>1364</v>
      </c>
      <c r="T786" s="141" t="s">
        <v>57</v>
      </c>
      <c r="U786" s="141" t="s">
        <v>1569</v>
      </c>
      <c r="V786" s="146">
        <v>25</v>
      </c>
      <c r="W786" s="141"/>
      <c r="X786" s="141"/>
      <c r="Y786" s="141"/>
      <c r="AB786" s="142">
        <f>Table3072[[#This Row],[researchPower]]/2</f>
        <v>360</v>
      </c>
      <c r="AD786" s="142">
        <f>IF(Table3072[[#This Row],[researchPower]] &lt;100, Table3072[[#This Row],[researchPower]]*2,Table3072[[#This Row],[researchPower]])</f>
        <v>720</v>
      </c>
      <c r="AG786" s="95" t="s">
        <v>1834</v>
      </c>
      <c r="AH786" s="142">
        <f>Table3072[[#This Row],[researchPoints]]/Table3072[[#This Row],[researchPower]]</f>
        <v>20</v>
      </c>
    </row>
    <row r="787" spans="1:34" x14ac:dyDescent="0.35">
      <c r="A787" s="141">
        <v>786</v>
      </c>
      <c r="B787" s="39"/>
      <c r="C787" s="141"/>
      <c r="D787" s="141"/>
      <c r="E787" s="141"/>
      <c r="F787" s="141"/>
      <c r="G787" s="141"/>
      <c r="H787" s="141"/>
      <c r="I787" s="141"/>
      <c r="J787" s="141"/>
      <c r="K787" s="141"/>
      <c r="L787" s="141"/>
      <c r="M787" s="141"/>
      <c r="N787" s="141"/>
      <c r="O787" s="141"/>
      <c r="P787" s="141"/>
      <c r="Q787" s="141" t="s">
        <v>2879</v>
      </c>
      <c r="R787" s="141" t="s">
        <v>1363</v>
      </c>
      <c r="S787" s="141" t="s">
        <v>1364</v>
      </c>
      <c r="T787" s="141" t="s">
        <v>57</v>
      </c>
      <c r="U787" s="141" t="s">
        <v>1571</v>
      </c>
      <c r="V787" s="146">
        <v>25</v>
      </c>
      <c r="W787" s="145" t="s">
        <v>5218</v>
      </c>
      <c r="X787" s="141" t="s">
        <v>1570</v>
      </c>
      <c r="Y787" s="141"/>
      <c r="AB787" s="142">
        <f>Table3072[[#This Row],[researchPower]]/2</f>
        <v>0</v>
      </c>
      <c r="AD787" s="142">
        <f>IF(Table3072[[#This Row],[researchPower]] &lt;100, Table3072[[#This Row],[researchPower]]*2,Table3072[[#This Row],[researchPower]])</f>
        <v>0</v>
      </c>
      <c r="AG787" s="95"/>
      <c r="AH787" s="142" t="e">
        <f>Table3072[[#This Row],[researchPoints]]/Table3072[[#This Row],[researchPower]]</f>
        <v>#DIV/0!</v>
      </c>
    </row>
    <row r="788" spans="1:34" x14ac:dyDescent="0.35">
      <c r="A788" s="141">
        <v>787</v>
      </c>
      <c r="B788" s="39" t="s">
        <v>1782</v>
      </c>
      <c r="C788" s="141" t="s">
        <v>1555</v>
      </c>
      <c r="D788" s="141" t="s">
        <v>1782</v>
      </c>
      <c r="E788" s="141"/>
      <c r="F788" s="141"/>
      <c r="G788" s="141" t="s">
        <v>4033</v>
      </c>
      <c r="H788" s="141" t="s">
        <v>1841</v>
      </c>
      <c r="I788" s="141"/>
      <c r="J788" s="141"/>
      <c r="K788" s="141"/>
      <c r="L788" s="141" t="s">
        <v>1834</v>
      </c>
      <c r="M788" s="141">
        <v>21600</v>
      </c>
      <c r="N788" s="141">
        <v>1080</v>
      </c>
      <c r="O788" s="141"/>
      <c r="P788" s="141"/>
      <c r="Q788" s="141" t="s">
        <v>2879</v>
      </c>
      <c r="R788" s="141" t="s">
        <v>1363</v>
      </c>
      <c r="S788" s="141" t="s">
        <v>1364</v>
      </c>
      <c r="T788" s="141" t="s">
        <v>57</v>
      </c>
      <c r="U788" s="141" t="s">
        <v>1569</v>
      </c>
      <c r="V788" s="146">
        <v>25</v>
      </c>
      <c r="W788" s="141"/>
      <c r="X788" s="141"/>
      <c r="Y788" s="141"/>
      <c r="AB788" s="142">
        <f>Table3072[[#This Row],[researchPower]]/2</f>
        <v>540</v>
      </c>
      <c r="AD788" s="142">
        <f>IF(Table3072[[#This Row],[researchPower]] &lt;100, Table3072[[#This Row],[researchPower]]*2,Table3072[[#This Row],[researchPower]])</f>
        <v>1080</v>
      </c>
      <c r="AG788" s="95" t="s">
        <v>1782</v>
      </c>
      <c r="AH788" s="142">
        <f>Table3072[[#This Row],[researchPoints]]/Table3072[[#This Row],[researchPower]]</f>
        <v>20</v>
      </c>
    </row>
    <row r="789" spans="1:34" x14ac:dyDescent="0.35">
      <c r="A789" s="141">
        <v>788</v>
      </c>
      <c r="B789" s="39"/>
      <c r="C789" s="141"/>
      <c r="D789" s="141"/>
      <c r="E789" s="141"/>
      <c r="F789" s="141"/>
      <c r="G789" s="141"/>
      <c r="H789" s="141"/>
      <c r="I789" s="141"/>
      <c r="J789" s="141"/>
      <c r="K789" s="141"/>
      <c r="L789" s="141"/>
      <c r="M789" s="141"/>
      <c r="N789" s="141"/>
      <c r="O789" s="141"/>
      <c r="P789" s="141"/>
      <c r="Q789" s="141" t="s">
        <v>2879</v>
      </c>
      <c r="R789" s="141" t="s">
        <v>1363</v>
      </c>
      <c r="S789" s="141" t="s">
        <v>1364</v>
      </c>
      <c r="T789" s="141" t="s">
        <v>57</v>
      </c>
      <c r="U789" s="141" t="s">
        <v>1571</v>
      </c>
      <c r="V789" s="146">
        <v>25</v>
      </c>
      <c r="W789" s="145" t="s">
        <v>5218</v>
      </c>
      <c r="X789" s="141" t="s">
        <v>1570</v>
      </c>
      <c r="Y789" s="141"/>
      <c r="AB789" s="142">
        <f>Table3072[[#This Row],[researchPower]]/2</f>
        <v>0</v>
      </c>
      <c r="AD789" s="142">
        <f>IF(Table3072[[#This Row],[researchPower]] &lt;100, Table3072[[#This Row],[researchPower]]*2,Table3072[[#This Row],[researchPower]])</f>
        <v>0</v>
      </c>
      <c r="AG789" s="95"/>
      <c r="AH789" s="142" t="e">
        <f>Table3072[[#This Row],[researchPoints]]/Table3072[[#This Row],[researchPower]]</f>
        <v>#DIV/0!</v>
      </c>
    </row>
    <row r="790" spans="1:34" x14ac:dyDescent="0.35">
      <c r="A790" s="141">
        <v>789</v>
      </c>
      <c r="B790" s="39" t="s">
        <v>1842</v>
      </c>
      <c r="C790" s="141" t="s">
        <v>1555</v>
      </c>
      <c r="D790" s="141" t="s">
        <v>1842</v>
      </c>
      <c r="E790" s="141"/>
      <c r="F790" s="141"/>
      <c r="G790" s="141" t="s">
        <v>4034</v>
      </c>
      <c r="H790" s="141" t="s">
        <v>1843</v>
      </c>
      <c r="I790" s="141"/>
      <c r="J790" s="141"/>
      <c r="K790" s="141"/>
      <c r="L790" s="141" t="s">
        <v>1782</v>
      </c>
      <c r="M790" s="141">
        <v>26000</v>
      </c>
      <c r="N790" s="141">
        <v>1300</v>
      </c>
      <c r="O790" s="141"/>
      <c r="P790" s="141"/>
      <c r="Q790" s="141" t="s">
        <v>2879</v>
      </c>
      <c r="R790" s="141" t="s">
        <v>1363</v>
      </c>
      <c r="S790" s="141" t="s">
        <v>1364</v>
      </c>
      <c r="T790" s="141" t="s">
        <v>57</v>
      </c>
      <c r="U790" s="141" t="s">
        <v>1569</v>
      </c>
      <c r="V790" s="146">
        <v>50</v>
      </c>
      <c r="W790" s="141"/>
      <c r="X790" s="141"/>
      <c r="Y790" s="141"/>
      <c r="AB790" s="142">
        <f>Table3072[[#This Row],[researchPower]]/2</f>
        <v>650</v>
      </c>
      <c r="AD790" s="142">
        <f>IF(Table3072[[#This Row],[researchPower]] &lt;100, Table3072[[#This Row],[researchPower]]*2,Table3072[[#This Row],[researchPower]])</f>
        <v>1300</v>
      </c>
      <c r="AG790" s="95" t="s">
        <v>1842</v>
      </c>
      <c r="AH790" s="142">
        <f>Table3072[[#This Row],[researchPoints]]/Table3072[[#This Row],[researchPower]]</f>
        <v>20</v>
      </c>
    </row>
    <row r="791" spans="1:34" x14ac:dyDescent="0.35">
      <c r="A791" s="141">
        <v>790</v>
      </c>
      <c r="B791" s="39"/>
      <c r="C791" s="141"/>
      <c r="D791" s="141"/>
      <c r="E791" s="141"/>
      <c r="F791" s="141"/>
      <c r="G791" s="141"/>
      <c r="H791" s="141"/>
      <c r="I791" s="141"/>
      <c r="J791" s="141"/>
      <c r="K791" s="141"/>
      <c r="L791" s="141"/>
      <c r="M791" s="141"/>
      <c r="N791" s="141"/>
      <c r="O791" s="141"/>
      <c r="P791" s="141"/>
      <c r="Q791" s="141" t="s">
        <v>2879</v>
      </c>
      <c r="R791" s="141" t="s">
        <v>1363</v>
      </c>
      <c r="S791" s="141" t="s">
        <v>1364</v>
      </c>
      <c r="T791" s="141" t="s">
        <v>57</v>
      </c>
      <c r="U791" s="141" t="s">
        <v>1571</v>
      </c>
      <c r="V791" s="146">
        <v>50</v>
      </c>
      <c r="W791" s="145" t="s">
        <v>5218</v>
      </c>
      <c r="X791" s="141" t="s">
        <v>1570</v>
      </c>
      <c r="Y791" s="141"/>
      <c r="AB791" s="142">
        <f>Table3072[[#This Row],[researchPower]]/2</f>
        <v>0</v>
      </c>
      <c r="AD791" s="142">
        <f>IF(Table3072[[#This Row],[researchPower]] &lt;100, Table3072[[#This Row],[researchPower]]*2,Table3072[[#This Row],[researchPower]])</f>
        <v>0</v>
      </c>
      <c r="AG791" s="95"/>
      <c r="AH791" s="142" t="e">
        <f>Table3072[[#This Row],[researchPoints]]/Table3072[[#This Row],[researchPower]]</f>
        <v>#DIV/0!</v>
      </c>
    </row>
    <row r="792" spans="1:34" x14ac:dyDescent="0.35">
      <c r="A792" s="141">
        <v>791</v>
      </c>
      <c r="B792" s="39" t="s">
        <v>1103</v>
      </c>
      <c r="C792" s="141" t="s">
        <v>1555</v>
      </c>
      <c r="D792" s="141" t="s">
        <v>1103</v>
      </c>
      <c r="E792" s="141"/>
      <c r="F792" s="141"/>
      <c r="G792" s="17" t="s">
        <v>10614</v>
      </c>
      <c r="H792" s="141" t="s">
        <v>1844</v>
      </c>
      <c r="I792" s="141" t="s">
        <v>507</v>
      </c>
      <c r="J792" s="141"/>
      <c r="K792" s="141"/>
      <c r="L792" s="141" t="s">
        <v>3375</v>
      </c>
      <c r="M792" s="141">
        <v>18000</v>
      </c>
      <c r="N792" s="141">
        <v>900</v>
      </c>
      <c r="O792" s="141"/>
      <c r="P792" s="141" t="s">
        <v>510</v>
      </c>
      <c r="Q792" s="141"/>
      <c r="R792" s="141"/>
      <c r="S792" s="141"/>
      <c r="T792" s="141"/>
      <c r="U792" s="141"/>
      <c r="V792" s="146"/>
      <c r="W792" s="141" t="s">
        <v>510</v>
      </c>
      <c r="X792" s="141"/>
      <c r="Y792" s="141"/>
      <c r="AB792" s="142">
        <f>Table3072[[#This Row],[researchPower]]/2</f>
        <v>450</v>
      </c>
      <c r="AD792" s="142">
        <f>IF(Table3072[[#This Row],[researchPower]] &lt;100, Table3072[[#This Row],[researchPower]]*2,Table3072[[#This Row],[researchPower]])</f>
        <v>900</v>
      </c>
      <c r="AG792" s="95" t="s">
        <v>1103</v>
      </c>
      <c r="AH792" s="142">
        <f>Table3072[[#This Row],[researchPoints]]/Table3072[[#This Row],[researchPower]]</f>
        <v>20</v>
      </c>
    </row>
    <row r="793" spans="1:34" x14ac:dyDescent="0.35">
      <c r="A793" s="141">
        <v>792</v>
      </c>
      <c r="B793" s="39" t="s">
        <v>6548</v>
      </c>
      <c r="C793" s="141" t="s">
        <v>1555</v>
      </c>
      <c r="D793" s="252" t="s">
        <v>6548</v>
      </c>
      <c r="E793" s="141"/>
      <c r="F793" s="141"/>
      <c r="G793" s="17" t="s">
        <v>10615</v>
      </c>
      <c r="H793" s="252" t="s">
        <v>6549</v>
      </c>
      <c r="I793" s="252" t="s">
        <v>5220</v>
      </c>
      <c r="J793" s="141"/>
      <c r="K793" s="141"/>
      <c r="L793" s="252" t="s">
        <v>7266</v>
      </c>
      <c r="M793" s="141">
        <v>18000</v>
      </c>
      <c r="N793" s="141">
        <v>900</v>
      </c>
      <c r="O793" s="141"/>
      <c r="P793" s="167" t="s">
        <v>5219</v>
      </c>
      <c r="Q793" s="141"/>
      <c r="R793" s="141"/>
      <c r="S793" s="141"/>
      <c r="T793" s="141"/>
      <c r="U793" s="141"/>
      <c r="V793" s="146"/>
      <c r="W793" s="167" t="s">
        <v>5219</v>
      </c>
      <c r="X793" s="141"/>
      <c r="Y793" s="141"/>
      <c r="AB793" s="142">
        <f>Table3072[[#This Row],[researchPower]]/2</f>
        <v>450</v>
      </c>
      <c r="AD793" s="142">
        <f>IF(Table3072[[#This Row],[researchPower]] &lt;100, Table3072[[#This Row],[researchPower]]*2,Table3072[[#This Row],[researchPower]])</f>
        <v>900</v>
      </c>
      <c r="AG793" s="95" t="s">
        <v>6548</v>
      </c>
      <c r="AH793" s="142">
        <f>Table3072[[#This Row],[researchPoints]]/Table3072[[#This Row],[researchPower]]</f>
        <v>20</v>
      </c>
    </row>
    <row r="794" spans="1:34" x14ac:dyDescent="0.35">
      <c r="A794" s="141">
        <v>793</v>
      </c>
      <c r="B794" s="39" t="s">
        <v>1099</v>
      </c>
      <c r="C794" s="384" t="s">
        <v>1555</v>
      </c>
      <c r="D794" s="141" t="s">
        <v>1099</v>
      </c>
      <c r="E794" s="141"/>
      <c r="F794" s="141">
        <v>1</v>
      </c>
      <c r="G794" s="17" t="s">
        <v>10616</v>
      </c>
      <c r="H794" s="141" t="s">
        <v>1846</v>
      </c>
      <c r="I794" s="141"/>
      <c r="J794" s="141"/>
      <c r="K794" s="141"/>
      <c r="L794" s="141" t="s">
        <v>2862</v>
      </c>
      <c r="M794" s="141">
        <v>9600</v>
      </c>
      <c r="N794" s="141">
        <v>480</v>
      </c>
      <c r="O794" s="141"/>
      <c r="P794" s="141" t="s">
        <v>507</v>
      </c>
      <c r="Q794" s="141"/>
      <c r="R794" s="141"/>
      <c r="S794" s="141"/>
      <c r="T794" s="141"/>
      <c r="U794" s="141"/>
      <c r="V794" s="146"/>
      <c r="W794" s="141" t="s">
        <v>507</v>
      </c>
      <c r="X794" s="141"/>
      <c r="Y794" s="141"/>
      <c r="AB794" s="142">
        <f>Table3072[[#This Row],[researchPower]]/2</f>
        <v>240</v>
      </c>
      <c r="AD794" s="142">
        <f>IF(Table3072[[#This Row],[researchPower]] &lt;100, Table3072[[#This Row],[researchPower]]*2,Table3072[[#This Row],[researchPower]])</f>
        <v>480</v>
      </c>
      <c r="AG794" s="95" t="s">
        <v>1099</v>
      </c>
      <c r="AH794" s="142">
        <f>Table3072[[#This Row],[researchPoints]]/Table3072[[#This Row],[researchPower]]</f>
        <v>20</v>
      </c>
    </row>
    <row r="795" spans="1:34" x14ac:dyDescent="0.35">
      <c r="A795" s="141">
        <v>794</v>
      </c>
      <c r="B795" s="39" t="s">
        <v>6555</v>
      </c>
      <c r="C795" s="141" t="s">
        <v>1555</v>
      </c>
      <c r="D795" s="252" t="s">
        <v>6555</v>
      </c>
      <c r="E795" s="141"/>
      <c r="F795" s="141"/>
      <c r="G795" s="17" t="s">
        <v>10617</v>
      </c>
      <c r="H795" s="252" t="s">
        <v>6550</v>
      </c>
      <c r="I795" s="141"/>
      <c r="J795" s="141"/>
      <c r="K795" s="141"/>
      <c r="L795" s="252" t="s">
        <v>7267</v>
      </c>
      <c r="M795" s="141">
        <v>9600</v>
      </c>
      <c r="N795" s="141">
        <v>480</v>
      </c>
      <c r="O795" s="141"/>
      <c r="P795" s="252" t="s">
        <v>5220</v>
      </c>
      <c r="Q795" s="141"/>
      <c r="R795" s="141"/>
      <c r="S795" s="141"/>
      <c r="T795" s="141"/>
      <c r="U795" s="141"/>
      <c r="V795" s="146"/>
      <c r="W795" s="252" t="s">
        <v>5220</v>
      </c>
      <c r="X795" s="141"/>
      <c r="Y795" s="141"/>
      <c r="AB795" s="142">
        <f>Table3072[[#This Row],[researchPower]]/2</f>
        <v>240</v>
      </c>
      <c r="AD795" s="142">
        <f>IF(Table3072[[#This Row],[researchPower]] &lt;100, Table3072[[#This Row],[researchPower]]*2,Table3072[[#This Row],[researchPower]])</f>
        <v>480</v>
      </c>
      <c r="AG795" s="95" t="s">
        <v>6555</v>
      </c>
      <c r="AH795" s="142">
        <f>Table3072[[#This Row],[researchPoints]]/Table3072[[#This Row],[researchPower]]</f>
        <v>20</v>
      </c>
    </row>
    <row r="796" spans="1:34" x14ac:dyDescent="0.35">
      <c r="A796" s="141">
        <v>795</v>
      </c>
      <c r="B796" s="39" t="s">
        <v>3469</v>
      </c>
      <c r="C796" s="145" t="s">
        <v>1555</v>
      </c>
      <c r="D796" s="141" t="s">
        <v>3469</v>
      </c>
      <c r="E796" s="141"/>
      <c r="F796" s="141"/>
      <c r="G796" s="141" t="s">
        <v>4070</v>
      </c>
      <c r="H796" s="141" t="s">
        <v>3468</v>
      </c>
      <c r="I796" s="141"/>
      <c r="J796" s="141"/>
      <c r="K796" s="141"/>
      <c r="L796" s="141" t="s">
        <v>1831</v>
      </c>
      <c r="M796" s="141">
        <v>14400</v>
      </c>
      <c r="N796" s="141">
        <v>720</v>
      </c>
      <c r="O796" s="141"/>
      <c r="P796" s="141"/>
      <c r="Q796" s="141" t="s">
        <v>2879</v>
      </c>
      <c r="R796" s="141" t="s">
        <v>1363</v>
      </c>
      <c r="S796" s="141" t="s">
        <v>1364</v>
      </c>
      <c r="T796" s="141" t="s">
        <v>57</v>
      </c>
      <c r="U796" s="141" t="s">
        <v>3452</v>
      </c>
      <c r="V796" s="146">
        <v>5</v>
      </c>
      <c r="W796" s="141" t="s">
        <v>517</v>
      </c>
      <c r="X796" s="141" t="s">
        <v>869</v>
      </c>
      <c r="Y796" s="141"/>
      <c r="AB796" s="142">
        <f>Table3072[[#This Row],[researchPower]]/2</f>
        <v>360</v>
      </c>
      <c r="AD796" s="142">
        <f>IF(Table3072[[#This Row],[researchPower]] &lt;100, Table3072[[#This Row],[researchPower]]*2,Table3072[[#This Row],[researchPower]])</f>
        <v>720</v>
      </c>
      <c r="AG796" s="95" t="s">
        <v>3469</v>
      </c>
      <c r="AH796" s="142">
        <f>Table3072[[#This Row],[researchPoints]]/Table3072[[#This Row],[researchPower]]</f>
        <v>20</v>
      </c>
    </row>
    <row r="797" spans="1:34" x14ac:dyDescent="0.35">
      <c r="A797" s="141">
        <v>796</v>
      </c>
      <c r="B797" s="39" t="s">
        <v>3471</v>
      </c>
      <c r="C797" s="141" t="s">
        <v>1555</v>
      </c>
      <c r="D797" s="141" t="s">
        <v>3471</v>
      </c>
      <c r="E797" s="141"/>
      <c r="F797" s="141"/>
      <c r="G797" s="141" t="s">
        <v>4071</v>
      </c>
      <c r="H797" s="141" t="s">
        <v>3489</v>
      </c>
      <c r="I797" s="141"/>
      <c r="J797" s="141"/>
      <c r="K797" s="141"/>
      <c r="L797" s="141" t="s">
        <v>3469</v>
      </c>
      <c r="M797" s="141">
        <v>21600</v>
      </c>
      <c r="N797" s="141">
        <v>1080</v>
      </c>
      <c r="O797" s="141"/>
      <c r="P797" s="141"/>
      <c r="Q797" s="141" t="s">
        <v>2879</v>
      </c>
      <c r="R797" s="141" t="s">
        <v>1363</v>
      </c>
      <c r="S797" s="141" t="s">
        <v>1364</v>
      </c>
      <c r="T797" s="141" t="s">
        <v>57</v>
      </c>
      <c r="U797" s="141" t="s">
        <v>3452</v>
      </c>
      <c r="V797" s="146">
        <v>6</v>
      </c>
      <c r="W797" s="141" t="s">
        <v>517</v>
      </c>
      <c r="X797" s="141" t="s">
        <v>869</v>
      </c>
      <c r="Y797" s="141"/>
      <c r="AB797" s="142">
        <f>Table3072[[#This Row],[researchPower]]/2</f>
        <v>540</v>
      </c>
      <c r="AD797" s="142">
        <f>IF(Table3072[[#This Row],[researchPower]] &lt;100, Table3072[[#This Row],[researchPower]]*2,Table3072[[#This Row],[researchPower]])</f>
        <v>1080</v>
      </c>
      <c r="AG797" s="95" t="s">
        <v>3471</v>
      </c>
      <c r="AH797" s="142">
        <f>Table3072[[#This Row],[researchPoints]]/Table3072[[#This Row],[researchPower]]</f>
        <v>20</v>
      </c>
    </row>
    <row r="798" spans="1:34" x14ac:dyDescent="0.35">
      <c r="A798" s="141">
        <v>797</v>
      </c>
      <c r="B798" s="39" t="s">
        <v>3470</v>
      </c>
      <c r="C798" s="141" t="s">
        <v>1555</v>
      </c>
      <c r="D798" s="141" t="s">
        <v>3470</v>
      </c>
      <c r="E798" s="141"/>
      <c r="F798" s="141"/>
      <c r="G798" s="141" t="s">
        <v>4072</v>
      </c>
      <c r="H798" s="141" t="s">
        <v>3490</v>
      </c>
      <c r="I798" s="141"/>
      <c r="J798" s="141"/>
      <c r="K798" s="141"/>
      <c r="L798" s="141" t="s">
        <v>3471</v>
      </c>
      <c r="M798" s="141">
        <v>26000</v>
      </c>
      <c r="N798" s="141">
        <v>1300</v>
      </c>
      <c r="O798" s="141"/>
      <c r="P798" s="141"/>
      <c r="Q798" s="141" t="s">
        <v>2879</v>
      </c>
      <c r="R798" s="141" t="s">
        <v>1363</v>
      </c>
      <c r="S798" s="141" t="s">
        <v>1364</v>
      </c>
      <c r="T798" s="141" t="s">
        <v>57</v>
      </c>
      <c r="U798" s="141" t="s">
        <v>3452</v>
      </c>
      <c r="V798" s="146">
        <v>7</v>
      </c>
      <c r="W798" s="141" t="s">
        <v>517</v>
      </c>
      <c r="X798" s="141" t="s">
        <v>869</v>
      </c>
      <c r="Y798" s="141"/>
      <c r="AB798" s="142">
        <f>Table3072[[#This Row],[researchPower]]/2</f>
        <v>650</v>
      </c>
      <c r="AD798" s="142">
        <f>IF(Table3072[[#This Row],[researchPower]] &lt;100, Table3072[[#This Row],[researchPower]]*2,Table3072[[#This Row],[researchPower]])</f>
        <v>1300</v>
      </c>
      <c r="AG798" s="95" t="s">
        <v>3470</v>
      </c>
      <c r="AH798" s="142">
        <f>Table3072[[#This Row],[researchPoints]]/Table3072[[#This Row],[researchPower]]</f>
        <v>20</v>
      </c>
    </row>
    <row r="799" spans="1:34" x14ac:dyDescent="0.35">
      <c r="A799" s="141">
        <v>798</v>
      </c>
      <c r="B799" s="39" t="s">
        <v>1840</v>
      </c>
      <c r="C799" s="141" t="s">
        <v>1555</v>
      </c>
      <c r="D799" s="141" t="s">
        <v>1840</v>
      </c>
      <c r="E799" s="141"/>
      <c r="F799" s="141"/>
      <c r="G799" s="141" t="s">
        <v>1847</v>
      </c>
      <c r="H799" s="141" t="s">
        <v>1848</v>
      </c>
      <c r="I799" s="141"/>
      <c r="J799" s="141"/>
      <c r="K799" s="141"/>
      <c r="L799" s="141" t="s">
        <v>892</v>
      </c>
      <c r="M799" s="141">
        <v>14400</v>
      </c>
      <c r="N799" s="141">
        <v>720</v>
      </c>
      <c r="O799" s="141"/>
      <c r="P799" s="141"/>
      <c r="Q799" s="141" t="s">
        <v>2879</v>
      </c>
      <c r="R799" s="141" t="s">
        <v>1363</v>
      </c>
      <c r="S799" s="141" t="s">
        <v>1364</v>
      </c>
      <c r="T799" s="141" t="s">
        <v>57</v>
      </c>
      <c r="U799" s="141" t="s">
        <v>1587</v>
      </c>
      <c r="V799" s="146">
        <v>-15</v>
      </c>
      <c r="W799" s="141" t="s">
        <v>517</v>
      </c>
      <c r="X799" s="141" t="s">
        <v>1588</v>
      </c>
      <c r="Y799" s="141"/>
      <c r="AB799" s="142">
        <f>Table3072[[#This Row],[researchPower]]/2</f>
        <v>360</v>
      </c>
      <c r="AD799" s="142">
        <f>IF(Table3072[[#This Row],[researchPower]] &lt;100, Table3072[[#This Row],[researchPower]]*2,Table3072[[#This Row],[researchPower]])</f>
        <v>720</v>
      </c>
      <c r="AG799" s="95" t="s">
        <v>1840</v>
      </c>
      <c r="AH799" s="142">
        <f>Table3072[[#This Row],[researchPoints]]/Table3072[[#This Row],[researchPower]]</f>
        <v>20</v>
      </c>
    </row>
    <row r="800" spans="1:34" x14ac:dyDescent="0.35">
      <c r="A800" s="141">
        <v>799</v>
      </c>
      <c r="B800" s="39" t="s">
        <v>1849</v>
      </c>
      <c r="C800" s="141" t="s">
        <v>1555</v>
      </c>
      <c r="D800" s="141" t="s">
        <v>1849</v>
      </c>
      <c r="E800" s="141"/>
      <c r="F800" s="141"/>
      <c r="G800" s="141" t="s">
        <v>4035</v>
      </c>
      <c r="H800" s="141" t="s">
        <v>1850</v>
      </c>
      <c r="I800" s="141"/>
      <c r="J800" s="141"/>
      <c r="K800" s="141"/>
      <c r="L800" s="141" t="s">
        <v>1840</v>
      </c>
      <c r="M800" s="141">
        <v>21600</v>
      </c>
      <c r="N800" s="141">
        <v>1080</v>
      </c>
      <c r="O800" s="141"/>
      <c r="P800" s="141"/>
      <c r="Q800" s="141" t="s">
        <v>2879</v>
      </c>
      <c r="R800" s="141" t="s">
        <v>1363</v>
      </c>
      <c r="S800" s="141" t="s">
        <v>1364</v>
      </c>
      <c r="T800" s="141" t="s">
        <v>57</v>
      </c>
      <c r="U800" s="141" t="s">
        <v>1587</v>
      </c>
      <c r="V800" s="146">
        <v>-15</v>
      </c>
      <c r="W800" s="141" t="s">
        <v>517</v>
      </c>
      <c r="X800" s="141" t="s">
        <v>1588</v>
      </c>
      <c r="Y800" s="141"/>
      <c r="AB800" s="142">
        <f>Table3072[[#This Row],[researchPower]]/2</f>
        <v>540</v>
      </c>
      <c r="AD800" s="142">
        <f>IF(Table3072[[#This Row],[researchPower]] &lt;100, Table3072[[#This Row],[researchPower]]*2,Table3072[[#This Row],[researchPower]])</f>
        <v>1080</v>
      </c>
      <c r="AG800" s="95" t="s">
        <v>1849</v>
      </c>
      <c r="AH800" s="142">
        <f>Table3072[[#This Row],[researchPoints]]/Table3072[[#This Row],[researchPower]]</f>
        <v>20</v>
      </c>
    </row>
    <row r="801" spans="1:34" x14ac:dyDescent="0.35">
      <c r="A801" s="141">
        <v>800</v>
      </c>
      <c r="B801" s="39" t="s">
        <v>1115</v>
      </c>
      <c r="C801" s="141" t="s">
        <v>1555</v>
      </c>
      <c r="D801" s="141" t="s">
        <v>1115</v>
      </c>
      <c r="E801" s="141"/>
      <c r="F801" s="141"/>
      <c r="G801" s="141" t="s">
        <v>4036</v>
      </c>
      <c r="H801" s="141" t="s">
        <v>1851</v>
      </c>
      <c r="I801" s="141"/>
      <c r="J801" s="141"/>
      <c r="K801" s="141"/>
      <c r="L801" s="141" t="s">
        <v>1849</v>
      </c>
      <c r="M801" s="141">
        <v>26000</v>
      </c>
      <c r="N801" s="141">
        <v>1300</v>
      </c>
      <c r="O801" s="141"/>
      <c r="P801" s="141"/>
      <c r="Q801" s="141" t="s">
        <v>2879</v>
      </c>
      <c r="R801" s="141" t="s">
        <v>1363</v>
      </c>
      <c r="S801" s="141" t="s">
        <v>1364</v>
      </c>
      <c r="T801" s="141" t="s">
        <v>57</v>
      </c>
      <c r="U801" s="141" t="s">
        <v>1587</v>
      </c>
      <c r="V801" s="146">
        <v>-15</v>
      </c>
      <c r="W801" s="141" t="s">
        <v>517</v>
      </c>
      <c r="X801" s="141" t="s">
        <v>1588</v>
      </c>
      <c r="Y801" s="141"/>
      <c r="AB801" s="142">
        <f>Table3072[[#This Row],[researchPower]]/2</f>
        <v>650</v>
      </c>
      <c r="AD801" s="142">
        <f>IF(Table3072[[#This Row],[researchPower]] &lt;100, Table3072[[#This Row],[researchPower]]*2,Table3072[[#This Row],[researchPower]])</f>
        <v>1300</v>
      </c>
      <c r="AG801" s="95" t="s">
        <v>1115</v>
      </c>
      <c r="AH801" s="142">
        <f>Table3072[[#This Row],[researchPoints]]/Table3072[[#This Row],[researchPower]]</f>
        <v>20</v>
      </c>
    </row>
    <row r="802" spans="1:34" x14ac:dyDescent="0.35">
      <c r="A802" s="141">
        <v>801</v>
      </c>
      <c r="B802" s="39" t="s">
        <v>1043</v>
      </c>
      <c r="C802" s="384" t="s">
        <v>1555</v>
      </c>
      <c r="D802" s="141" t="s">
        <v>1043</v>
      </c>
      <c r="E802" s="141"/>
      <c r="F802" s="141">
        <v>1</v>
      </c>
      <c r="G802" s="141" t="s">
        <v>1886</v>
      </c>
      <c r="H802" s="141" t="s">
        <v>1887</v>
      </c>
      <c r="I802" s="141"/>
      <c r="J802" s="141"/>
      <c r="K802" s="141"/>
      <c r="L802" s="141" t="s">
        <v>1222</v>
      </c>
      <c r="M802" s="141">
        <v>2800</v>
      </c>
      <c r="N802" s="141">
        <v>140</v>
      </c>
      <c r="O802" s="141"/>
      <c r="P802" s="241" t="s">
        <v>607</v>
      </c>
      <c r="Q802" s="141"/>
      <c r="R802" s="141"/>
      <c r="S802" s="141"/>
      <c r="T802" s="141"/>
      <c r="U802" s="141"/>
      <c r="V802" s="146"/>
      <c r="W802" s="145"/>
      <c r="X802" s="141"/>
      <c r="Y802" s="141"/>
      <c r="AB802" s="142">
        <f>Table3072[[#This Row],[researchPower]]/2</f>
        <v>70</v>
      </c>
      <c r="AD802" s="142">
        <f>IF(Table3072[[#This Row],[researchPower]] &lt;100, Table3072[[#This Row],[researchPower]]*2,Table3072[[#This Row],[researchPower]])</f>
        <v>140</v>
      </c>
      <c r="AG802" s="95" t="s">
        <v>1043</v>
      </c>
      <c r="AH802" s="142">
        <f>Table3072[[#This Row],[researchPoints]]/Table3072[[#This Row],[researchPower]]</f>
        <v>20</v>
      </c>
    </row>
    <row r="803" spans="1:34" x14ac:dyDescent="0.35">
      <c r="A803" s="141">
        <v>802</v>
      </c>
      <c r="B803" s="39"/>
      <c r="C803" s="141"/>
      <c r="D803" s="141"/>
      <c r="E803" s="141"/>
      <c r="F803" s="141"/>
      <c r="G803" s="141"/>
      <c r="H803" s="141"/>
      <c r="I803" s="141"/>
      <c r="J803" s="141"/>
      <c r="K803" s="141"/>
      <c r="L803" s="141"/>
      <c r="M803" s="141"/>
      <c r="N803" s="141"/>
      <c r="O803" s="144"/>
      <c r="P803" s="252" t="s">
        <v>494</v>
      </c>
      <c r="Q803" s="141"/>
      <c r="R803" s="141"/>
      <c r="S803" s="141"/>
      <c r="T803" s="141"/>
      <c r="U803" s="141"/>
      <c r="V803" s="146"/>
      <c r="W803" s="145" t="s">
        <v>494</v>
      </c>
      <c r="X803" s="141"/>
      <c r="Y803" s="144"/>
      <c r="AB803" s="142">
        <f>Table3072[[#This Row],[researchPower]]/2</f>
        <v>0</v>
      </c>
      <c r="AD803" s="142">
        <f>IF(Table3072[[#This Row],[researchPower]] &lt;100, Table3072[[#This Row],[researchPower]]*2,Table3072[[#This Row],[researchPower]])</f>
        <v>0</v>
      </c>
      <c r="AG803" s="95"/>
      <c r="AH803" s="142" t="e">
        <f>Table3072[[#This Row],[researchPoints]]/Table3072[[#This Row],[researchPower]]</f>
        <v>#DIV/0!</v>
      </c>
    </row>
    <row r="804" spans="1:34" x14ac:dyDescent="0.35">
      <c r="A804" s="141">
        <v>803</v>
      </c>
      <c r="B804" s="39" t="s">
        <v>1022</v>
      </c>
      <c r="C804" s="385" t="s">
        <v>1555</v>
      </c>
      <c r="D804" s="141" t="s">
        <v>1022</v>
      </c>
      <c r="E804" s="141"/>
      <c r="F804" s="141"/>
      <c r="G804" s="141" t="s">
        <v>1888</v>
      </c>
      <c r="H804" s="141" t="s">
        <v>1889</v>
      </c>
      <c r="I804" s="141"/>
      <c r="J804" s="141"/>
      <c r="K804" s="141"/>
      <c r="L804" s="141" t="s">
        <v>3353</v>
      </c>
      <c r="M804" s="141">
        <v>7200</v>
      </c>
      <c r="N804" s="141">
        <v>360</v>
      </c>
      <c r="O804" s="141"/>
      <c r="P804" s="141" t="s">
        <v>492</v>
      </c>
      <c r="Q804" s="141"/>
      <c r="R804" s="141"/>
      <c r="S804" s="141"/>
      <c r="T804" s="141"/>
      <c r="U804" s="141"/>
      <c r="V804" s="146"/>
      <c r="W804" s="141" t="s">
        <v>492</v>
      </c>
      <c r="X804" s="141"/>
      <c r="Y804" s="141"/>
      <c r="AB804" s="142">
        <f>Table3072[[#This Row],[researchPower]]/2</f>
        <v>180</v>
      </c>
      <c r="AD804" s="142">
        <f>IF(Table3072[[#This Row],[researchPower]] &lt;100, Table3072[[#This Row],[researchPower]]*2,Table3072[[#This Row],[researchPower]])</f>
        <v>360</v>
      </c>
      <c r="AG804" s="95" t="s">
        <v>1022</v>
      </c>
      <c r="AH804" s="142">
        <f>Table3072[[#This Row],[researchPoints]]/Table3072[[#This Row],[researchPower]]</f>
        <v>20</v>
      </c>
    </row>
    <row r="805" spans="1:34" x14ac:dyDescent="0.35">
      <c r="A805" s="141">
        <v>804</v>
      </c>
      <c r="B805" s="39" t="s">
        <v>1095</v>
      </c>
      <c r="C805" s="384" t="s">
        <v>1555</v>
      </c>
      <c r="D805" s="141" t="s">
        <v>1095</v>
      </c>
      <c r="E805" s="141"/>
      <c r="F805" s="141">
        <v>1</v>
      </c>
      <c r="G805" s="17" t="s">
        <v>10604</v>
      </c>
      <c r="H805" s="141" t="s">
        <v>1891</v>
      </c>
      <c r="I805" s="141" t="s">
        <v>494</v>
      </c>
      <c r="J805" s="141"/>
      <c r="K805" s="141"/>
      <c r="L805" s="141" t="s">
        <v>3366</v>
      </c>
      <c r="M805" s="141">
        <v>8000</v>
      </c>
      <c r="N805" s="141">
        <v>400</v>
      </c>
      <c r="O805" s="141"/>
      <c r="P805" s="141" t="s">
        <v>488</v>
      </c>
      <c r="Q805" s="141"/>
      <c r="R805" s="141"/>
      <c r="S805" s="141"/>
      <c r="T805" s="141"/>
      <c r="U805" s="141"/>
      <c r="V805" s="146"/>
      <c r="W805" s="141" t="s">
        <v>488</v>
      </c>
      <c r="X805" s="141"/>
      <c r="Y805" s="141"/>
      <c r="AB805" s="142">
        <f>Table3072[[#This Row],[researchPower]]/2</f>
        <v>200</v>
      </c>
      <c r="AD805" s="142">
        <f>IF(Table3072[[#This Row],[researchPower]] &lt;100, Table3072[[#This Row],[researchPower]]*2,Table3072[[#This Row],[researchPower]])</f>
        <v>400</v>
      </c>
      <c r="AG805" s="95" t="s">
        <v>1095</v>
      </c>
      <c r="AH805" s="142">
        <f>Table3072[[#This Row],[researchPoints]]/Table3072[[#This Row],[researchPower]]</f>
        <v>20</v>
      </c>
    </row>
    <row r="806" spans="1:34" x14ac:dyDescent="0.35">
      <c r="A806" s="141">
        <v>805</v>
      </c>
      <c r="B806" s="39" t="s">
        <v>6509</v>
      </c>
      <c r="C806" s="141" t="s">
        <v>1555</v>
      </c>
      <c r="D806" s="432" t="s">
        <v>6509</v>
      </c>
      <c r="E806" s="141"/>
      <c r="F806" s="141"/>
      <c r="G806" s="17" t="s">
        <v>10605</v>
      </c>
      <c r="H806" s="252" t="s">
        <v>5300</v>
      </c>
      <c r="I806" s="141" t="s">
        <v>494</v>
      </c>
      <c r="J806" s="141"/>
      <c r="K806" s="141"/>
      <c r="L806" s="252" t="s">
        <v>6512</v>
      </c>
      <c r="M806" s="141">
        <v>8000</v>
      </c>
      <c r="N806" s="141">
        <v>400</v>
      </c>
      <c r="O806" s="141"/>
      <c r="P806" s="141" t="s">
        <v>5222</v>
      </c>
      <c r="Q806" s="141"/>
      <c r="R806" s="141"/>
      <c r="S806" s="141"/>
      <c r="T806" s="141"/>
      <c r="U806" s="141"/>
      <c r="V806" s="146"/>
      <c r="W806" s="141"/>
      <c r="X806" s="141"/>
      <c r="Y806" s="141"/>
      <c r="AB806" s="142">
        <f>Table3072[[#This Row],[researchPower]]/2</f>
        <v>200</v>
      </c>
      <c r="AD806" s="142">
        <f>IF(Table3072[[#This Row],[researchPower]] &lt;100, Table3072[[#This Row],[researchPower]]*2,Table3072[[#This Row],[researchPower]])</f>
        <v>400</v>
      </c>
      <c r="AG806" s="95" t="s">
        <v>6509</v>
      </c>
      <c r="AH806" s="142">
        <f>Table3072[[#This Row],[researchPoints]]/Table3072[[#This Row],[researchPower]]</f>
        <v>20</v>
      </c>
    </row>
    <row r="807" spans="1:34" x14ac:dyDescent="0.35">
      <c r="A807" s="141">
        <v>806</v>
      </c>
      <c r="B807" s="39"/>
      <c r="C807" s="141"/>
      <c r="D807" s="141"/>
      <c r="E807" s="141"/>
      <c r="F807" s="141"/>
      <c r="G807" s="141"/>
      <c r="H807" s="252"/>
      <c r="I807" s="141"/>
      <c r="J807" s="141"/>
      <c r="K807" s="141"/>
      <c r="L807" s="252"/>
      <c r="M807" s="141"/>
      <c r="N807" s="141"/>
      <c r="O807" s="144"/>
      <c r="P807" s="141" t="s">
        <v>5224</v>
      </c>
      <c r="Q807" s="141"/>
      <c r="R807" s="141"/>
      <c r="S807" s="141"/>
      <c r="T807" s="141"/>
      <c r="U807" s="141"/>
      <c r="V807" s="146"/>
      <c r="W807" s="145" t="s">
        <v>5222</v>
      </c>
      <c r="X807" s="141"/>
      <c r="Y807" s="144"/>
      <c r="AB807" s="142">
        <f>Table3072[[#This Row],[researchPower]]/2</f>
        <v>0</v>
      </c>
      <c r="AD807" s="142">
        <f>IF(Table3072[[#This Row],[researchPower]] &lt;100, Table3072[[#This Row],[researchPower]]*2,Table3072[[#This Row],[researchPower]])</f>
        <v>0</v>
      </c>
      <c r="AG807" s="95"/>
      <c r="AH807" s="142" t="e">
        <f>Table3072[[#This Row],[researchPoints]]/Table3072[[#This Row],[researchPower]]</f>
        <v>#DIV/0!</v>
      </c>
    </row>
    <row r="808" spans="1:34" x14ac:dyDescent="0.35">
      <c r="A808" s="141">
        <v>807</v>
      </c>
      <c r="B808" s="39" t="s">
        <v>6513</v>
      </c>
      <c r="C808" s="141" t="s">
        <v>1555</v>
      </c>
      <c r="D808" s="432" t="s">
        <v>6513</v>
      </c>
      <c r="E808" s="141"/>
      <c r="F808" s="141"/>
      <c r="G808" s="17" t="s">
        <v>10606</v>
      </c>
      <c r="H808" s="252" t="s">
        <v>7043</v>
      </c>
      <c r="I808" s="141" t="s">
        <v>498</v>
      </c>
      <c r="J808" s="141"/>
      <c r="K808" s="141"/>
      <c r="L808" s="252" t="s">
        <v>6509</v>
      </c>
      <c r="M808" s="141">
        <v>8000</v>
      </c>
      <c r="N808" s="141">
        <v>400</v>
      </c>
      <c r="O808" s="141"/>
      <c r="P808" s="141" t="s">
        <v>5225</v>
      </c>
      <c r="Q808" s="141"/>
      <c r="R808" s="141"/>
      <c r="S808" s="141"/>
      <c r="T808" s="141"/>
      <c r="U808" s="141"/>
      <c r="V808" s="146"/>
      <c r="W808" s="141" t="s">
        <v>5225</v>
      </c>
      <c r="X808" s="141"/>
      <c r="Y808" s="141"/>
      <c r="AB808" s="142">
        <f>Table3072[[#This Row],[researchPower]]/2</f>
        <v>200</v>
      </c>
      <c r="AD808" s="142">
        <f>IF(Table3072[[#This Row],[researchPower]] &lt;100, Table3072[[#This Row],[researchPower]]*2,Table3072[[#This Row],[researchPower]])</f>
        <v>400</v>
      </c>
      <c r="AG808" s="95" t="s">
        <v>6513</v>
      </c>
      <c r="AH808" s="142">
        <f>Table3072[[#This Row],[researchPoints]]/Table3072[[#This Row],[researchPower]]</f>
        <v>20</v>
      </c>
    </row>
    <row r="809" spans="1:34" x14ac:dyDescent="0.35">
      <c r="A809" s="141">
        <v>808</v>
      </c>
      <c r="B809" s="39" t="s">
        <v>6514</v>
      </c>
      <c r="C809" s="141" t="s">
        <v>1555</v>
      </c>
      <c r="D809" s="432" t="s">
        <v>6514</v>
      </c>
      <c r="E809" s="141"/>
      <c r="F809" s="141"/>
      <c r="G809" s="17" t="s">
        <v>10607</v>
      </c>
      <c r="H809" s="252" t="s">
        <v>7045</v>
      </c>
      <c r="I809" s="141" t="s">
        <v>5243</v>
      </c>
      <c r="J809" s="141"/>
      <c r="K809" s="141"/>
      <c r="L809" s="252" t="s">
        <v>6509</v>
      </c>
      <c r="M809" s="141">
        <v>8000</v>
      </c>
      <c r="N809" s="141">
        <v>400</v>
      </c>
      <c r="O809" s="141"/>
      <c r="P809" s="141" t="s">
        <v>5227</v>
      </c>
      <c r="Q809" s="141"/>
      <c r="R809" s="141"/>
      <c r="S809" s="141"/>
      <c r="T809" s="141"/>
      <c r="U809" s="141"/>
      <c r="V809" s="146"/>
      <c r="W809" s="141" t="s">
        <v>5227</v>
      </c>
      <c r="X809" s="141"/>
      <c r="Y809" s="141"/>
      <c r="AB809" s="142">
        <f>Table3072[[#This Row],[researchPower]]/2</f>
        <v>200</v>
      </c>
      <c r="AD809" s="142">
        <f>IF(Table3072[[#This Row],[researchPower]] &lt;100, Table3072[[#This Row],[researchPower]]*2,Table3072[[#This Row],[researchPower]])</f>
        <v>400</v>
      </c>
      <c r="AG809" s="95" t="s">
        <v>6514</v>
      </c>
      <c r="AH809" s="142">
        <f>Table3072[[#This Row],[researchPoints]]/Table3072[[#This Row],[researchPower]]</f>
        <v>20</v>
      </c>
    </row>
    <row r="810" spans="1:34" x14ac:dyDescent="0.35">
      <c r="A810" s="141">
        <v>809</v>
      </c>
      <c r="B810" s="39" t="s">
        <v>6510</v>
      </c>
      <c r="C810" s="141" t="s">
        <v>1555</v>
      </c>
      <c r="D810" s="141" t="s">
        <v>6510</v>
      </c>
      <c r="E810" s="141"/>
      <c r="F810" s="141"/>
      <c r="G810" s="17" t="s">
        <v>10608</v>
      </c>
      <c r="H810" s="252" t="s">
        <v>5303</v>
      </c>
      <c r="I810" s="141" t="s">
        <v>492</v>
      </c>
      <c r="J810" s="141"/>
      <c r="K810" s="141"/>
      <c r="L810" s="252" t="s">
        <v>6578</v>
      </c>
      <c r="M810" s="141">
        <v>8000</v>
      </c>
      <c r="N810" s="141">
        <v>400</v>
      </c>
      <c r="O810" s="141"/>
      <c r="P810" s="141" t="s">
        <v>5229</v>
      </c>
      <c r="Q810" s="141"/>
      <c r="R810" s="141"/>
      <c r="S810" s="141"/>
      <c r="T810" s="141"/>
      <c r="U810" s="141"/>
      <c r="V810" s="146"/>
      <c r="W810" s="141" t="s">
        <v>5229</v>
      </c>
      <c r="X810" s="141"/>
      <c r="Y810" s="141"/>
      <c r="AB810" s="142">
        <f>Table3072[[#This Row],[researchPower]]/2</f>
        <v>200</v>
      </c>
      <c r="AD810" s="142">
        <f>IF(Table3072[[#This Row],[researchPower]] &lt;100, Table3072[[#This Row],[researchPower]]*2,Table3072[[#This Row],[researchPower]])</f>
        <v>400</v>
      </c>
      <c r="AG810" s="95" t="s">
        <v>6510</v>
      </c>
      <c r="AH810" s="142">
        <f>Table3072[[#This Row],[researchPoints]]/Table3072[[#This Row],[researchPower]]</f>
        <v>20</v>
      </c>
    </row>
    <row r="811" spans="1:34" x14ac:dyDescent="0.35">
      <c r="A811" s="141">
        <v>810</v>
      </c>
      <c r="B811" s="39" t="s">
        <v>6515</v>
      </c>
      <c r="C811" s="141" t="s">
        <v>1555</v>
      </c>
      <c r="D811" s="141" t="s">
        <v>6515</v>
      </c>
      <c r="E811" s="141"/>
      <c r="F811" s="141"/>
      <c r="G811" s="17" t="s">
        <v>10609</v>
      </c>
      <c r="H811" s="252" t="s">
        <v>7148</v>
      </c>
      <c r="I811" s="141" t="s">
        <v>5241</v>
      </c>
      <c r="J811" s="141"/>
      <c r="K811" s="141"/>
      <c r="L811" s="252" t="s">
        <v>6519</v>
      </c>
      <c r="M811" s="141">
        <v>8000</v>
      </c>
      <c r="N811" s="141">
        <v>400</v>
      </c>
      <c r="O811" s="141"/>
      <c r="P811" s="141" t="s">
        <v>5230</v>
      </c>
      <c r="Q811" s="141"/>
      <c r="R811" s="141"/>
      <c r="S811" s="141"/>
      <c r="T811" s="141"/>
      <c r="U811" s="141"/>
      <c r="V811" s="146"/>
      <c r="W811" s="141" t="s">
        <v>5230</v>
      </c>
      <c r="X811" s="141"/>
      <c r="Y811" s="141"/>
      <c r="AB811" s="142">
        <f>Table3072[[#This Row],[researchPower]]/2</f>
        <v>200</v>
      </c>
      <c r="AD811" s="142">
        <f>IF(Table3072[[#This Row],[researchPower]] &lt;100, Table3072[[#This Row],[researchPower]]*2,Table3072[[#This Row],[researchPower]])</f>
        <v>400</v>
      </c>
      <c r="AG811" s="95" t="s">
        <v>6515</v>
      </c>
      <c r="AH811" s="142">
        <f>Table3072[[#This Row],[researchPoints]]/Table3072[[#This Row],[researchPower]]</f>
        <v>20</v>
      </c>
    </row>
    <row r="812" spans="1:34" x14ac:dyDescent="0.35">
      <c r="A812" s="141">
        <v>811</v>
      </c>
      <c r="B812" s="39" t="s">
        <v>6516</v>
      </c>
      <c r="C812" s="141" t="s">
        <v>1555</v>
      </c>
      <c r="D812" s="141" t="s">
        <v>6516</v>
      </c>
      <c r="E812" s="141"/>
      <c r="F812" s="141"/>
      <c r="G812" s="17" t="s">
        <v>10610</v>
      </c>
      <c r="H812" s="252" t="s">
        <v>7046</v>
      </c>
      <c r="I812" s="141" t="s">
        <v>5246</v>
      </c>
      <c r="J812" s="141"/>
      <c r="K812" s="141"/>
      <c r="L812" s="252" t="s">
        <v>6522</v>
      </c>
      <c r="M812" s="141">
        <v>8000</v>
      </c>
      <c r="N812" s="141">
        <v>400</v>
      </c>
      <c r="O812" s="141"/>
      <c r="P812" s="141" t="s">
        <v>5233</v>
      </c>
      <c r="Q812" s="141"/>
      <c r="R812" s="141"/>
      <c r="S812" s="141"/>
      <c r="T812" s="141"/>
      <c r="U812" s="141"/>
      <c r="V812" s="146"/>
      <c r="W812" s="141" t="s">
        <v>5233</v>
      </c>
      <c r="X812" s="141"/>
      <c r="Y812" s="141"/>
      <c r="AB812" s="142">
        <f>Table3072[[#This Row],[researchPower]]/2</f>
        <v>200</v>
      </c>
      <c r="AD812" s="142">
        <f>IF(Table3072[[#This Row],[researchPower]] &lt;100, Table3072[[#This Row],[researchPower]]*2,Table3072[[#This Row],[researchPower]])</f>
        <v>400</v>
      </c>
      <c r="AG812" s="95" t="s">
        <v>6516</v>
      </c>
      <c r="AH812" s="142">
        <f>Table3072[[#This Row],[researchPoints]]/Table3072[[#This Row],[researchPower]]</f>
        <v>20</v>
      </c>
    </row>
    <row r="813" spans="1:34" x14ac:dyDescent="0.35">
      <c r="A813" s="141">
        <v>812</v>
      </c>
      <c r="B813" s="39" t="s">
        <v>6511</v>
      </c>
      <c r="C813" s="141" t="s">
        <v>1555</v>
      </c>
      <c r="D813" s="141" t="s">
        <v>6511</v>
      </c>
      <c r="E813" s="141"/>
      <c r="F813" s="141"/>
      <c r="G813" s="17" t="s">
        <v>10611</v>
      </c>
      <c r="H813" s="252" t="s">
        <v>7027</v>
      </c>
      <c r="I813" s="141" t="s">
        <v>488</v>
      </c>
      <c r="J813" s="141"/>
      <c r="K813" s="141"/>
      <c r="L813" s="252" t="s">
        <v>6577</v>
      </c>
      <c r="M813" s="141">
        <v>8000</v>
      </c>
      <c r="N813" s="141">
        <v>400</v>
      </c>
      <c r="O813" s="141"/>
      <c r="P813" s="141" t="s">
        <v>5237</v>
      </c>
      <c r="Q813" s="141"/>
      <c r="R813" s="141"/>
      <c r="S813" s="141"/>
      <c r="T813" s="141"/>
      <c r="U813" s="141"/>
      <c r="V813" s="146"/>
      <c r="W813" s="141" t="s">
        <v>5237</v>
      </c>
      <c r="X813" s="141"/>
      <c r="Y813" s="141"/>
      <c r="AB813" s="142">
        <f>Table3072[[#This Row],[researchPower]]/2</f>
        <v>200</v>
      </c>
      <c r="AD813" s="142">
        <f>IF(Table3072[[#This Row],[researchPower]] &lt;100, Table3072[[#This Row],[researchPower]]*2,Table3072[[#This Row],[researchPower]])</f>
        <v>400</v>
      </c>
      <c r="AG813" s="95" t="s">
        <v>6511</v>
      </c>
      <c r="AH813" s="142">
        <f>Table3072[[#This Row],[researchPoints]]/Table3072[[#This Row],[researchPower]]</f>
        <v>20</v>
      </c>
    </row>
    <row r="814" spans="1:34" x14ac:dyDescent="0.35">
      <c r="A814" s="141">
        <v>813</v>
      </c>
      <c r="B814" s="39" t="s">
        <v>6517</v>
      </c>
      <c r="C814" s="141" t="s">
        <v>1555</v>
      </c>
      <c r="D814" s="141" t="s">
        <v>6517</v>
      </c>
      <c r="E814" s="141"/>
      <c r="F814" s="141"/>
      <c r="G814" s="17" t="s">
        <v>10612</v>
      </c>
      <c r="H814" s="252" t="s">
        <v>7026</v>
      </c>
      <c r="I814" s="141" t="s">
        <v>5248</v>
      </c>
      <c r="J814" s="141"/>
      <c r="K814" s="141"/>
      <c r="L814" s="252" t="s">
        <v>6520</v>
      </c>
      <c r="M814" s="141">
        <v>8000</v>
      </c>
      <c r="N814" s="141">
        <v>400</v>
      </c>
      <c r="O814" s="141"/>
      <c r="P814" s="141" t="s">
        <v>5239</v>
      </c>
      <c r="Q814" s="141"/>
      <c r="R814" s="141"/>
      <c r="S814" s="141"/>
      <c r="T814" s="141"/>
      <c r="U814" s="141"/>
      <c r="V814" s="146"/>
      <c r="W814" s="141" t="s">
        <v>5239</v>
      </c>
      <c r="X814" s="141"/>
      <c r="Y814" s="141"/>
      <c r="AB814" s="142">
        <f>Table3072[[#This Row],[researchPower]]/2</f>
        <v>200</v>
      </c>
      <c r="AD814" s="142">
        <f>IF(Table3072[[#This Row],[researchPower]] &lt;100, Table3072[[#This Row],[researchPower]]*2,Table3072[[#This Row],[researchPower]])</f>
        <v>400</v>
      </c>
      <c r="AG814" s="95" t="s">
        <v>6517</v>
      </c>
      <c r="AH814" s="142">
        <f>Table3072[[#This Row],[researchPoints]]/Table3072[[#This Row],[researchPower]]</f>
        <v>20</v>
      </c>
    </row>
    <row r="815" spans="1:34" x14ac:dyDescent="0.35">
      <c r="A815" s="141">
        <v>814</v>
      </c>
      <c r="B815" s="39" t="s">
        <v>6518</v>
      </c>
      <c r="C815" s="141" t="s">
        <v>1555</v>
      </c>
      <c r="D815" s="141" t="s">
        <v>6518</v>
      </c>
      <c r="E815" s="141"/>
      <c r="F815" s="141"/>
      <c r="G815" s="17" t="s">
        <v>10613</v>
      </c>
      <c r="H815" s="252" t="s">
        <v>7047</v>
      </c>
      <c r="I815" s="141" t="s">
        <v>5301</v>
      </c>
      <c r="J815" s="141"/>
      <c r="K815" s="141"/>
      <c r="L815" s="252" t="s">
        <v>6521</v>
      </c>
      <c r="M815" s="141">
        <v>8000</v>
      </c>
      <c r="N815" s="141">
        <v>400</v>
      </c>
      <c r="O815" s="141"/>
      <c r="P815" s="141" t="s">
        <v>5235</v>
      </c>
      <c r="Q815" s="141"/>
      <c r="R815" s="141"/>
      <c r="S815" s="141"/>
      <c r="T815" s="141"/>
      <c r="U815" s="141"/>
      <c r="V815" s="146"/>
      <c r="W815" s="141" t="s">
        <v>5235</v>
      </c>
      <c r="X815" s="141"/>
      <c r="Y815" s="141"/>
      <c r="AB815" s="142">
        <f>Table3072[[#This Row],[researchPower]]/2</f>
        <v>200</v>
      </c>
      <c r="AD815" s="142">
        <f>IF(Table3072[[#This Row],[researchPower]] &lt;100, Table3072[[#This Row],[researchPower]]*2,Table3072[[#This Row],[researchPower]])</f>
        <v>400</v>
      </c>
      <c r="AG815" s="95" t="s">
        <v>6518</v>
      </c>
      <c r="AH815" s="142">
        <f>Table3072[[#This Row],[researchPoints]]/Table3072[[#This Row],[researchPower]]</f>
        <v>20</v>
      </c>
    </row>
    <row r="816" spans="1:34" x14ac:dyDescent="0.35">
      <c r="A816" s="141">
        <v>815</v>
      </c>
      <c r="B816" s="39" t="s">
        <v>1353</v>
      </c>
      <c r="C816" s="141" t="s">
        <v>1555</v>
      </c>
      <c r="D816" s="141" t="s">
        <v>1353</v>
      </c>
      <c r="E816" s="141"/>
      <c r="F816" s="141"/>
      <c r="G816" s="141" t="s">
        <v>1854</v>
      </c>
      <c r="H816" s="141" t="s">
        <v>1855</v>
      </c>
      <c r="I816" s="141"/>
      <c r="J816" s="141"/>
      <c r="K816" s="141"/>
      <c r="L816" s="141" t="s">
        <v>2863</v>
      </c>
      <c r="M816" s="141">
        <v>3600</v>
      </c>
      <c r="N816" s="141">
        <v>180</v>
      </c>
      <c r="O816" s="141"/>
      <c r="P816" s="141"/>
      <c r="Q816" s="141" t="s">
        <v>2879</v>
      </c>
      <c r="R816" s="141" t="s">
        <v>1363</v>
      </c>
      <c r="S816" s="141" t="s">
        <v>1364</v>
      </c>
      <c r="T816" s="141" t="s">
        <v>51</v>
      </c>
      <c r="U816" s="141" t="s">
        <v>1558</v>
      </c>
      <c r="V816" s="146">
        <v>10</v>
      </c>
      <c r="W816" s="141" t="s">
        <v>494</v>
      </c>
      <c r="X816" s="141" t="s">
        <v>1190</v>
      </c>
      <c r="Y816" s="141"/>
      <c r="AB816" s="142">
        <f>Table3072[[#This Row],[researchPower]]/2</f>
        <v>90</v>
      </c>
      <c r="AD816" s="142">
        <f>IF(Table3072[[#This Row],[researchPower]] &lt;100, Table3072[[#This Row],[researchPower]]*2,Table3072[[#This Row],[researchPower]])</f>
        <v>180</v>
      </c>
      <c r="AG816" s="95" t="s">
        <v>1353</v>
      </c>
      <c r="AH816" s="142">
        <f>Table3072[[#This Row],[researchPoints]]/Table3072[[#This Row],[researchPower]]</f>
        <v>20</v>
      </c>
    </row>
    <row r="817" spans="1:34" x14ac:dyDescent="0.35">
      <c r="A817" s="141">
        <v>816</v>
      </c>
      <c r="B817" s="39" t="s">
        <v>1857</v>
      </c>
      <c r="C817" s="141" t="s">
        <v>1555</v>
      </c>
      <c r="D817" s="141" t="s">
        <v>1857</v>
      </c>
      <c r="E817" s="141"/>
      <c r="F817" s="141"/>
      <c r="G817" s="141" t="s">
        <v>1858</v>
      </c>
      <c r="H817" s="141" t="s">
        <v>1859</v>
      </c>
      <c r="I817" s="141"/>
      <c r="J817" s="141"/>
      <c r="K817" s="141"/>
      <c r="L817" s="141" t="s">
        <v>2864</v>
      </c>
      <c r="M817" s="141">
        <v>7200</v>
      </c>
      <c r="N817" s="141">
        <v>360</v>
      </c>
      <c r="O817" s="141"/>
      <c r="P817" s="141"/>
      <c r="Q817" s="141" t="s">
        <v>2879</v>
      </c>
      <c r="R817" s="141" t="s">
        <v>1363</v>
      </c>
      <c r="S817" s="141" t="s">
        <v>1364</v>
      </c>
      <c r="T817" s="141" t="s">
        <v>51</v>
      </c>
      <c r="U817" s="141" t="s">
        <v>1558</v>
      </c>
      <c r="V817" s="146">
        <v>10</v>
      </c>
      <c r="W817" s="141" t="s">
        <v>494</v>
      </c>
      <c r="X817" s="141" t="s">
        <v>1190</v>
      </c>
      <c r="Y817" s="141"/>
      <c r="AB817" s="142">
        <f>Table3072[[#This Row],[researchPower]]/2</f>
        <v>180</v>
      </c>
      <c r="AD817" s="142">
        <f>IF(Table3072[[#This Row],[researchPower]] &lt;100, Table3072[[#This Row],[researchPower]]*2,Table3072[[#This Row],[researchPower]])</f>
        <v>360</v>
      </c>
      <c r="AG817" s="95" t="s">
        <v>1857</v>
      </c>
      <c r="AH817" s="142">
        <f>Table3072[[#This Row],[researchPoints]]/Table3072[[#This Row],[researchPower]]</f>
        <v>20</v>
      </c>
    </row>
    <row r="818" spans="1:34" x14ac:dyDescent="0.35">
      <c r="A818" s="141">
        <v>817</v>
      </c>
      <c r="B818" s="39" t="s">
        <v>1860</v>
      </c>
      <c r="C818" s="384" t="s">
        <v>1555</v>
      </c>
      <c r="D818" s="141" t="s">
        <v>1860</v>
      </c>
      <c r="E818" s="141"/>
      <c r="F818" s="141">
        <v>1</v>
      </c>
      <c r="G818" s="141" t="s">
        <v>1861</v>
      </c>
      <c r="H818" s="141" t="s">
        <v>1862</v>
      </c>
      <c r="I818" s="141"/>
      <c r="J818" s="141"/>
      <c r="K818" s="141"/>
      <c r="L818" s="252" t="s">
        <v>3467</v>
      </c>
      <c r="M818" s="141">
        <v>9200</v>
      </c>
      <c r="N818" s="141">
        <v>460</v>
      </c>
      <c r="O818" s="141"/>
      <c r="P818" s="141"/>
      <c r="Q818" s="141" t="s">
        <v>2879</v>
      </c>
      <c r="R818" s="141" t="s">
        <v>1363</v>
      </c>
      <c r="S818" s="141" t="s">
        <v>1364</v>
      </c>
      <c r="T818" s="141" t="s">
        <v>51</v>
      </c>
      <c r="U818" s="141" t="s">
        <v>1558</v>
      </c>
      <c r="V818" s="146">
        <v>10</v>
      </c>
      <c r="W818" s="141" t="s">
        <v>494</v>
      </c>
      <c r="X818" s="141" t="s">
        <v>1190</v>
      </c>
      <c r="Y818" s="141"/>
      <c r="AB818" s="142">
        <f>Table3072[[#This Row],[researchPower]]/2</f>
        <v>230</v>
      </c>
      <c r="AD818" s="142">
        <f>IF(Table3072[[#This Row],[researchPower]] &lt;100, Table3072[[#This Row],[researchPower]]*2,Table3072[[#This Row],[researchPower]])</f>
        <v>460</v>
      </c>
      <c r="AG818" s="95" t="s">
        <v>1860</v>
      </c>
      <c r="AH818" s="142">
        <f>Table3072[[#This Row],[researchPoints]]/Table3072[[#This Row],[researchPower]]</f>
        <v>20</v>
      </c>
    </row>
    <row r="819" spans="1:34" x14ac:dyDescent="0.35">
      <c r="A819" s="141">
        <v>818</v>
      </c>
      <c r="B819" s="39" t="s">
        <v>1856</v>
      </c>
      <c r="C819" s="141" t="s">
        <v>1555</v>
      </c>
      <c r="D819" s="141" t="s">
        <v>1856</v>
      </c>
      <c r="E819" s="141"/>
      <c r="F819" s="141"/>
      <c r="G819" s="141" t="s">
        <v>1863</v>
      </c>
      <c r="H819" s="141" t="s">
        <v>1864</v>
      </c>
      <c r="I819" s="141"/>
      <c r="J819" s="141"/>
      <c r="K819" s="141"/>
      <c r="L819" s="141" t="s">
        <v>1043</v>
      </c>
      <c r="M819" s="141">
        <v>3600</v>
      </c>
      <c r="N819" s="141">
        <v>180</v>
      </c>
      <c r="O819" s="141"/>
      <c r="P819" s="141"/>
      <c r="Q819" s="141" t="s">
        <v>2879</v>
      </c>
      <c r="R819" s="141" t="s">
        <v>1363</v>
      </c>
      <c r="S819" s="141" t="s">
        <v>1364</v>
      </c>
      <c r="T819" s="141" t="s">
        <v>51</v>
      </c>
      <c r="U819" s="141" t="s">
        <v>1569</v>
      </c>
      <c r="V819" s="146">
        <v>25</v>
      </c>
      <c r="W819" s="141"/>
      <c r="X819" s="141"/>
      <c r="Y819" s="141"/>
      <c r="AB819" s="142">
        <f>Table3072[[#This Row],[researchPower]]/2</f>
        <v>90</v>
      </c>
      <c r="AD819" s="142">
        <f>IF(Table3072[[#This Row],[researchPower]] &lt;100, Table3072[[#This Row],[researchPower]]*2,Table3072[[#This Row],[researchPower]])</f>
        <v>180</v>
      </c>
      <c r="AG819" s="95" t="s">
        <v>1856</v>
      </c>
      <c r="AH819" s="142">
        <f>Table3072[[#This Row],[researchPoints]]/Table3072[[#This Row],[researchPower]]</f>
        <v>20</v>
      </c>
    </row>
    <row r="820" spans="1:34" x14ac:dyDescent="0.35">
      <c r="A820" s="141">
        <v>819</v>
      </c>
      <c r="B820" s="39"/>
      <c r="C820" s="141"/>
      <c r="D820" s="141"/>
      <c r="E820" s="141"/>
      <c r="F820" s="141"/>
      <c r="G820" s="141"/>
      <c r="H820" s="141"/>
      <c r="I820" s="141"/>
      <c r="J820" s="141"/>
      <c r="K820" s="141"/>
      <c r="L820" s="141"/>
      <c r="M820" s="141"/>
      <c r="N820" s="141"/>
      <c r="O820" s="141"/>
      <c r="P820" s="141"/>
      <c r="Q820" s="141" t="s">
        <v>2879</v>
      </c>
      <c r="R820" s="141" t="s">
        <v>1363</v>
      </c>
      <c r="S820" s="141" t="s">
        <v>1364</v>
      </c>
      <c r="T820" s="141" t="s">
        <v>51</v>
      </c>
      <c r="U820" s="141" t="s">
        <v>1571</v>
      </c>
      <c r="V820" s="146">
        <v>25</v>
      </c>
      <c r="W820" s="145"/>
      <c r="X820" s="141"/>
      <c r="Y820" s="141"/>
      <c r="AB820" s="142">
        <f>Table3072[[#This Row],[researchPower]]/2</f>
        <v>0</v>
      </c>
      <c r="AD820" s="142">
        <f>IF(Table3072[[#This Row],[researchPower]] &lt;100, Table3072[[#This Row],[researchPower]]*2,Table3072[[#This Row],[researchPower]])</f>
        <v>0</v>
      </c>
      <c r="AG820" s="95"/>
      <c r="AH820" s="142" t="e">
        <f>Table3072[[#This Row],[researchPoints]]/Table3072[[#This Row],[researchPower]]</f>
        <v>#DIV/0!</v>
      </c>
    </row>
    <row r="821" spans="1:34" x14ac:dyDescent="0.35">
      <c r="A821" s="141">
        <v>820</v>
      </c>
      <c r="B821" s="39"/>
      <c r="C821" s="141"/>
      <c r="D821" s="141"/>
      <c r="E821" s="141"/>
      <c r="F821" s="141"/>
      <c r="G821" s="141"/>
      <c r="H821" s="141"/>
      <c r="I821" s="141"/>
      <c r="J821" s="141"/>
      <c r="K821" s="141"/>
      <c r="L821" s="141"/>
      <c r="M821" s="141"/>
      <c r="N821" s="141"/>
      <c r="O821" s="141"/>
      <c r="P821" s="141"/>
      <c r="Q821" s="141" t="s">
        <v>2879</v>
      </c>
      <c r="R821" s="141" t="s">
        <v>1363</v>
      </c>
      <c r="S821" s="141" t="s">
        <v>1364</v>
      </c>
      <c r="T821" s="141" t="s">
        <v>51</v>
      </c>
      <c r="U821" s="141" t="s">
        <v>1617</v>
      </c>
      <c r="V821" s="146">
        <v>25</v>
      </c>
      <c r="W821" s="145" t="s">
        <v>494</v>
      </c>
      <c r="X821" s="141" t="s">
        <v>1570</v>
      </c>
      <c r="Y821" s="141"/>
      <c r="AB821" s="142">
        <f>Table3072[[#This Row],[researchPower]]/2</f>
        <v>0</v>
      </c>
      <c r="AD821" s="142">
        <f>IF(Table3072[[#This Row],[researchPower]] &lt;100, Table3072[[#This Row],[researchPower]]*2,Table3072[[#This Row],[researchPower]])</f>
        <v>0</v>
      </c>
      <c r="AG821" s="95"/>
      <c r="AH821" s="142" t="e">
        <f>Table3072[[#This Row],[researchPoints]]/Table3072[[#This Row],[researchPower]]</f>
        <v>#DIV/0!</v>
      </c>
    </row>
    <row r="822" spans="1:34" x14ac:dyDescent="0.35">
      <c r="A822" s="141">
        <v>821</v>
      </c>
      <c r="B822" s="39" t="s">
        <v>1615</v>
      </c>
      <c r="C822" s="385" t="s">
        <v>1555</v>
      </c>
      <c r="D822" s="141" t="s">
        <v>1615</v>
      </c>
      <c r="E822" s="141"/>
      <c r="F822" s="141"/>
      <c r="G822" s="141" t="s">
        <v>4038</v>
      </c>
      <c r="H822" s="141" t="s">
        <v>1865</v>
      </c>
      <c r="I822" s="141"/>
      <c r="J822" s="141"/>
      <c r="K822" s="141"/>
      <c r="L822" s="141" t="s">
        <v>1856</v>
      </c>
      <c r="M822" s="141">
        <v>4800</v>
      </c>
      <c r="N822" s="141">
        <v>240</v>
      </c>
      <c r="O822" s="141"/>
      <c r="P822" s="141"/>
      <c r="Q822" s="141" t="s">
        <v>2879</v>
      </c>
      <c r="R822" s="141" t="s">
        <v>1363</v>
      </c>
      <c r="S822" s="141" t="s">
        <v>1364</v>
      </c>
      <c r="T822" s="141" t="s">
        <v>51</v>
      </c>
      <c r="U822" s="141" t="s">
        <v>1569</v>
      </c>
      <c r="V822" s="146">
        <v>25</v>
      </c>
      <c r="W822" s="141"/>
      <c r="X822" s="141"/>
      <c r="Y822" s="141"/>
      <c r="AB822" s="142">
        <f>Table3072[[#This Row],[researchPower]]/2</f>
        <v>120</v>
      </c>
      <c r="AD822" s="142">
        <f>IF(Table3072[[#This Row],[researchPower]] &lt;100, Table3072[[#This Row],[researchPower]]*2,Table3072[[#This Row],[researchPower]])</f>
        <v>240</v>
      </c>
      <c r="AG822" s="95" t="s">
        <v>1615</v>
      </c>
      <c r="AH822" s="142">
        <f>Table3072[[#This Row],[researchPoints]]/Table3072[[#This Row],[researchPower]]</f>
        <v>20</v>
      </c>
    </row>
    <row r="823" spans="1:34" x14ac:dyDescent="0.35">
      <c r="A823" s="141">
        <v>822</v>
      </c>
      <c r="B823" s="39"/>
      <c r="C823" s="141"/>
      <c r="D823" s="141"/>
      <c r="E823" s="141"/>
      <c r="F823" s="141"/>
      <c r="G823" s="141"/>
      <c r="H823" s="141"/>
      <c r="I823" s="141"/>
      <c r="J823" s="141"/>
      <c r="K823" s="141"/>
      <c r="L823" s="141"/>
      <c r="M823" s="141"/>
      <c r="N823" s="141"/>
      <c r="O823" s="141"/>
      <c r="P823" s="141"/>
      <c r="Q823" s="141" t="s">
        <v>2879</v>
      </c>
      <c r="R823" s="141" t="s">
        <v>1363</v>
      </c>
      <c r="S823" s="141" t="s">
        <v>1364</v>
      </c>
      <c r="T823" s="141" t="s">
        <v>51</v>
      </c>
      <c r="U823" s="141" t="s">
        <v>1571</v>
      </c>
      <c r="V823" s="146">
        <v>25</v>
      </c>
      <c r="W823" s="145"/>
      <c r="X823" s="141"/>
      <c r="Y823" s="141"/>
      <c r="AB823" s="142">
        <f>Table3072[[#This Row],[researchPower]]/2</f>
        <v>0</v>
      </c>
      <c r="AD823" s="142">
        <f>IF(Table3072[[#This Row],[researchPower]] &lt;100, Table3072[[#This Row],[researchPower]]*2,Table3072[[#This Row],[researchPower]])</f>
        <v>0</v>
      </c>
      <c r="AG823" s="95"/>
      <c r="AH823" s="142" t="e">
        <f>Table3072[[#This Row],[researchPoints]]/Table3072[[#This Row],[researchPower]]</f>
        <v>#DIV/0!</v>
      </c>
    </row>
    <row r="824" spans="1:34" x14ac:dyDescent="0.35">
      <c r="A824" s="141">
        <v>823</v>
      </c>
      <c r="B824" s="39"/>
      <c r="C824" s="141"/>
      <c r="D824" s="141"/>
      <c r="E824" s="141"/>
      <c r="F824" s="141"/>
      <c r="G824" s="141"/>
      <c r="H824" s="141"/>
      <c r="I824" s="141"/>
      <c r="J824" s="141"/>
      <c r="K824" s="141"/>
      <c r="L824" s="141"/>
      <c r="M824" s="141"/>
      <c r="N824" s="141"/>
      <c r="O824" s="141"/>
      <c r="P824" s="141"/>
      <c r="Q824" s="141" t="s">
        <v>2879</v>
      </c>
      <c r="R824" s="141" t="s">
        <v>1363</v>
      </c>
      <c r="S824" s="141" t="s">
        <v>1364</v>
      </c>
      <c r="T824" s="141" t="s">
        <v>51</v>
      </c>
      <c r="U824" s="141" t="s">
        <v>1617</v>
      </c>
      <c r="V824" s="146">
        <v>25</v>
      </c>
      <c r="W824" s="145" t="s">
        <v>494</v>
      </c>
      <c r="X824" s="141" t="s">
        <v>1570</v>
      </c>
      <c r="Y824" s="141"/>
      <c r="AB824" s="142">
        <f>Table3072[[#This Row],[researchPower]]/2</f>
        <v>0</v>
      </c>
      <c r="AD824" s="142">
        <f>IF(Table3072[[#This Row],[researchPower]] &lt;100, Table3072[[#This Row],[researchPower]]*2,Table3072[[#This Row],[researchPower]])</f>
        <v>0</v>
      </c>
      <c r="AG824" s="95"/>
      <c r="AH824" s="142" t="e">
        <f>Table3072[[#This Row],[researchPoints]]/Table3072[[#This Row],[researchPower]]</f>
        <v>#DIV/0!</v>
      </c>
    </row>
    <row r="825" spans="1:34" x14ac:dyDescent="0.35">
      <c r="A825" s="141">
        <v>824</v>
      </c>
      <c r="B825" s="39" t="s">
        <v>1866</v>
      </c>
      <c r="C825" s="141" t="s">
        <v>1555</v>
      </c>
      <c r="D825" s="141" t="s">
        <v>1866</v>
      </c>
      <c r="E825" s="141"/>
      <c r="F825" s="141"/>
      <c r="G825" s="141" t="s">
        <v>4039</v>
      </c>
      <c r="H825" s="141" t="s">
        <v>1867</v>
      </c>
      <c r="I825" s="141"/>
      <c r="J825" s="141"/>
      <c r="K825" s="141"/>
      <c r="L825" s="141" t="s">
        <v>1615</v>
      </c>
      <c r="M825" s="141">
        <v>7200</v>
      </c>
      <c r="N825" s="141">
        <v>360</v>
      </c>
      <c r="O825" s="141"/>
      <c r="P825" s="141"/>
      <c r="Q825" s="141" t="s">
        <v>2879</v>
      </c>
      <c r="R825" s="141" t="s">
        <v>1363</v>
      </c>
      <c r="S825" s="141" t="s">
        <v>1364</v>
      </c>
      <c r="T825" s="141" t="s">
        <v>51</v>
      </c>
      <c r="U825" s="141" t="s">
        <v>1569</v>
      </c>
      <c r="V825" s="146">
        <v>25</v>
      </c>
      <c r="W825" s="141"/>
      <c r="X825" s="141"/>
      <c r="Y825" s="141"/>
      <c r="AB825" s="142">
        <f>Table3072[[#This Row],[researchPower]]/2</f>
        <v>180</v>
      </c>
      <c r="AD825" s="142">
        <f>IF(Table3072[[#This Row],[researchPower]] &lt;100, Table3072[[#This Row],[researchPower]]*2,Table3072[[#This Row],[researchPower]])</f>
        <v>360</v>
      </c>
      <c r="AG825" s="95" t="s">
        <v>1866</v>
      </c>
      <c r="AH825" s="142">
        <f>Table3072[[#This Row],[researchPoints]]/Table3072[[#This Row],[researchPower]]</f>
        <v>20</v>
      </c>
    </row>
    <row r="826" spans="1:34" x14ac:dyDescent="0.35">
      <c r="A826" s="141">
        <v>825</v>
      </c>
      <c r="B826" s="39"/>
      <c r="C826" s="141"/>
      <c r="D826" s="141"/>
      <c r="E826" s="141"/>
      <c r="F826" s="141"/>
      <c r="G826" s="141"/>
      <c r="H826" s="141"/>
      <c r="I826" s="141"/>
      <c r="J826" s="141"/>
      <c r="K826" s="141"/>
      <c r="L826" s="141"/>
      <c r="M826" s="141"/>
      <c r="N826" s="141"/>
      <c r="O826" s="141"/>
      <c r="P826" s="141"/>
      <c r="Q826" s="141" t="s">
        <v>2879</v>
      </c>
      <c r="R826" s="141" t="s">
        <v>1363</v>
      </c>
      <c r="S826" s="141" t="s">
        <v>1364</v>
      </c>
      <c r="T826" s="141" t="s">
        <v>51</v>
      </c>
      <c r="U826" s="141" t="s">
        <v>1571</v>
      </c>
      <c r="V826" s="146">
        <v>25</v>
      </c>
      <c r="W826" s="145"/>
      <c r="X826" s="141"/>
      <c r="Y826" s="141"/>
      <c r="AB826" s="142">
        <f>Table3072[[#This Row],[researchPower]]/2</f>
        <v>0</v>
      </c>
      <c r="AD826" s="142">
        <f>IF(Table3072[[#This Row],[researchPower]] &lt;100, Table3072[[#This Row],[researchPower]]*2,Table3072[[#This Row],[researchPower]])</f>
        <v>0</v>
      </c>
      <c r="AG826" s="95"/>
      <c r="AH826" s="142" t="e">
        <f>Table3072[[#This Row],[researchPoints]]/Table3072[[#This Row],[researchPower]]</f>
        <v>#DIV/0!</v>
      </c>
    </row>
    <row r="827" spans="1:34" x14ac:dyDescent="0.35">
      <c r="A827" s="141">
        <v>826</v>
      </c>
      <c r="B827" s="39"/>
      <c r="C827" s="141"/>
      <c r="D827" s="141"/>
      <c r="E827" s="141"/>
      <c r="F827" s="141"/>
      <c r="G827" s="141"/>
      <c r="H827" s="141"/>
      <c r="I827" s="141"/>
      <c r="J827" s="141"/>
      <c r="K827" s="141"/>
      <c r="L827" s="141"/>
      <c r="M827" s="141"/>
      <c r="N827" s="141"/>
      <c r="O827" s="141"/>
      <c r="P827" s="141"/>
      <c r="Q827" s="141" t="s">
        <v>2879</v>
      </c>
      <c r="R827" s="141" t="s">
        <v>1363</v>
      </c>
      <c r="S827" s="141" t="s">
        <v>1364</v>
      </c>
      <c r="T827" s="141" t="s">
        <v>51</v>
      </c>
      <c r="U827" s="141" t="s">
        <v>1617</v>
      </c>
      <c r="V827" s="146">
        <v>25</v>
      </c>
      <c r="W827" s="145" t="s">
        <v>494</v>
      </c>
      <c r="X827" s="141" t="s">
        <v>1570</v>
      </c>
      <c r="Y827" s="141"/>
      <c r="AB827" s="142">
        <f>Table3072[[#This Row],[researchPower]]/2</f>
        <v>0</v>
      </c>
      <c r="AD827" s="142">
        <f>IF(Table3072[[#This Row],[researchPower]] &lt;100, Table3072[[#This Row],[researchPower]]*2,Table3072[[#This Row],[researchPower]])</f>
        <v>0</v>
      </c>
      <c r="AG827" s="95"/>
      <c r="AH827" s="142" t="e">
        <f>Table3072[[#This Row],[researchPoints]]/Table3072[[#This Row],[researchPower]]</f>
        <v>#DIV/0!</v>
      </c>
    </row>
    <row r="828" spans="1:34" x14ac:dyDescent="0.35">
      <c r="A828" s="141">
        <v>827</v>
      </c>
      <c r="B828" s="39" t="s">
        <v>1779</v>
      </c>
      <c r="C828" s="141" t="s">
        <v>1555</v>
      </c>
      <c r="D828" s="141" t="s">
        <v>1779</v>
      </c>
      <c r="E828" s="141"/>
      <c r="F828" s="141"/>
      <c r="G828" s="141" t="s">
        <v>1868</v>
      </c>
      <c r="H828" s="141" t="s">
        <v>1869</v>
      </c>
      <c r="I828" s="141"/>
      <c r="J828" s="141"/>
      <c r="K828" s="141"/>
      <c r="L828" s="252" t="s">
        <v>2865</v>
      </c>
      <c r="M828" s="141">
        <v>9200</v>
      </c>
      <c r="N828" s="141">
        <v>460</v>
      </c>
      <c r="O828" s="141"/>
      <c r="P828" s="141"/>
      <c r="Q828" s="141" t="s">
        <v>2879</v>
      </c>
      <c r="R828" s="141" t="s">
        <v>1363</v>
      </c>
      <c r="S828" s="141" t="s">
        <v>1364</v>
      </c>
      <c r="T828" s="141" t="s">
        <v>51</v>
      </c>
      <c r="U828" s="141" t="s">
        <v>1569</v>
      </c>
      <c r="V828" s="146">
        <v>35</v>
      </c>
      <c r="W828" s="141"/>
      <c r="X828" s="141"/>
      <c r="Y828" s="141"/>
      <c r="AB828" s="142">
        <f>Table3072[[#This Row],[researchPower]]/2</f>
        <v>230</v>
      </c>
      <c r="AD828" s="142">
        <f>IF(Table3072[[#This Row],[researchPower]] &lt;100, Table3072[[#This Row],[researchPower]]*2,Table3072[[#This Row],[researchPower]])</f>
        <v>460</v>
      </c>
      <c r="AG828" s="95" t="s">
        <v>1779</v>
      </c>
      <c r="AH828" s="142">
        <f>Table3072[[#This Row],[researchPoints]]/Table3072[[#This Row],[researchPower]]</f>
        <v>20</v>
      </c>
    </row>
    <row r="829" spans="1:34" x14ac:dyDescent="0.35">
      <c r="A829" s="141">
        <v>828</v>
      </c>
      <c r="B829" s="39"/>
      <c r="C829" s="141"/>
      <c r="D829" s="141"/>
      <c r="E829" s="141"/>
      <c r="F829" s="141"/>
      <c r="G829" s="141"/>
      <c r="H829" s="141"/>
      <c r="I829" s="141"/>
      <c r="J829" s="141"/>
      <c r="K829" s="141"/>
      <c r="L829" s="141"/>
      <c r="M829" s="141"/>
      <c r="N829" s="141"/>
      <c r="O829" s="141"/>
      <c r="P829" s="141"/>
      <c r="Q829" s="141" t="s">
        <v>2879</v>
      </c>
      <c r="R829" s="141" t="s">
        <v>1363</v>
      </c>
      <c r="S829" s="141" t="s">
        <v>1364</v>
      </c>
      <c r="T829" s="141" t="s">
        <v>51</v>
      </c>
      <c r="U829" s="141" t="s">
        <v>1571</v>
      </c>
      <c r="V829" s="146">
        <v>35</v>
      </c>
      <c r="W829" s="145"/>
      <c r="X829" s="141"/>
      <c r="Y829" s="141"/>
      <c r="AB829" s="142">
        <f>Table3072[[#This Row],[researchPower]]/2</f>
        <v>0</v>
      </c>
      <c r="AD829" s="142">
        <f>IF(Table3072[[#This Row],[researchPower]] &lt;100, Table3072[[#This Row],[researchPower]]*2,Table3072[[#This Row],[researchPower]])</f>
        <v>0</v>
      </c>
      <c r="AG829" s="95"/>
      <c r="AH829" s="142" t="e">
        <f>Table3072[[#This Row],[researchPoints]]/Table3072[[#This Row],[researchPower]]</f>
        <v>#DIV/0!</v>
      </c>
    </row>
    <row r="830" spans="1:34" x14ac:dyDescent="0.35">
      <c r="A830" s="141">
        <v>829</v>
      </c>
      <c r="B830" s="39"/>
      <c r="C830" s="141"/>
      <c r="D830" s="141"/>
      <c r="E830" s="141"/>
      <c r="F830" s="141"/>
      <c r="G830" s="141"/>
      <c r="H830" s="141"/>
      <c r="I830" s="141"/>
      <c r="J830" s="141"/>
      <c r="K830" s="141"/>
      <c r="L830" s="141"/>
      <c r="M830" s="141"/>
      <c r="N830" s="141"/>
      <c r="O830" s="141"/>
      <c r="P830" s="141"/>
      <c r="Q830" s="141" t="s">
        <v>2879</v>
      </c>
      <c r="R830" s="141" t="s">
        <v>1363</v>
      </c>
      <c r="S830" s="141" t="s">
        <v>1364</v>
      </c>
      <c r="T830" s="141" t="s">
        <v>51</v>
      </c>
      <c r="U830" s="141" t="s">
        <v>1617</v>
      </c>
      <c r="V830" s="146">
        <v>35</v>
      </c>
      <c r="W830" s="145" t="s">
        <v>494</v>
      </c>
      <c r="X830" s="141" t="s">
        <v>1570</v>
      </c>
      <c r="Y830" s="141"/>
      <c r="AB830" s="142">
        <f>Table3072[[#This Row],[researchPower]]/2</f>
        <v>0</v>
      </c>
      <c r="AD830" s="142">
        <f>IF(Table3072[[#This Row],[researchPower]] &lt;100, Table3072[[#This Row],[researchPower]]*2,Table3072[[#This Row],[researchPower]])</f>
        <v>0</v>
      </c>
      <c r="AG830" s="95"/>
      <c r="AH830" s="142" t="e">
        <f>Table3072[[#This Row],[researchPoints]]/Table3072[[#This Row],[researchPower]]</f>
        <v>#DIV/0!</v>
      </c>
    </row>
    <row r="831" spans="1:34" x14ac:dyDescent="0.35">
      <c r="A831" s="141">
        <v>830</v>
      </c>
      <c r="B831" s="39" t="s">
        <v>1870</v>
      </c>
      <c r="C831" s="141" t="s">
        <v>1555</v>
      </c>
      <c r="D831" s="141" t="s">
        <v>1870</v>
      </c>
      <c r="E831" s="141"/>
      <c r="F831" s="141"/>
      <c r="G831" s="141" t="s">
        <v>4040</v>
      </c>
      <c r="H831" s="141" t="s">
        <v>1871</v>
      </c>
      <c r="I831" s="141"/>
      <c r="J831" s="141"/>
      <c r="K831" s="141"/>
      <c r="L831" s="141" t="s">
        <v>1779</v>
      </c>
      <c r="M831" s="141">
        <v>11200</v>
      </c>
      <c r="N831" s="141">
        <v>560</v>
      </c>
      <c r="O831" s="141"/>
      <c r="P831" s="141"/>
      <c r="Q831" s="141" t="s">
        <v>2879</v>
      </c>
      <c r="R831" s="141" t="s">
        <v>1363</v>
      </c>
      <c r="S831" s="141" t="s">
        <v>1364</v>
      </c>
      <c r="T831" s="141" t="s">
        <v>51</v>
      </c>
      <c r="U831" s="141" t="s">
        <v>1569</v>
      </c>
      <c r="V831" s="146">
        <v>35</v>
      </c>
      <c r="W831" s="141"/>
      <c r="X831" s="141"/>
      <c r="Y831" s="141"/>
      <c r="AB831" s="142">
        <f>Table3072[[#This Row],[researchPower]]/2</f>
        <v>280</v>
      </c>
      <c r="AD831" s="142">
        <f>IF(Table3072[[#This Row],[researchPower]] &lt;100, Table3072[[#This Row],[researchPower]]*2,Table3072[[#This Row],[researchPower]])</f>
        <v>560</v>
      </c>
      <c r="AG831" s="95" t="s">
        <v>1870</v>
      </c>
      <c r="AH831" s="142">
        <f>Table3072[[#This Row],[researchPoints]]/Table3072[[#This Row],[researchPower]]</f>
        <v>20</v>
      </c>
    </row>
    <row r="832" spans="1:34" x14ac:dyDescent="0.35">
      <c r="A832" s="141">
        <v>831</v>
      </c>
      <c r="B832" s="39"/>
      <c r="C832" s="141"/>
      <c r="D832" s="141"/>
      <c r="E832" s="141"/>
      <c r="F832" s="141"/>
      <c r="G832" s="141"/>
      <c r="H832" s="141"/>
      <c r="I832" s="141"/>
      <c r="J832" s="141"/>
      <c r="K832" s="141"/>
      <c r="L832" s="141"/>
      <c r="M832" s="141"/>
      <c r="N832" s="141"/>
      <c r="O832" s="141"/>
      <c r="P832" s="141"/>
      <c r="Q832" s="141" t="s">
        <v>2879</v>
      </c>
      <c r="R832" s="141" t="s">
        <v>1363</v>
      </c>
      <c r="S832" s="141" t="s">
        <v>1364</v>
      </c>
      <c r="T832" s="141" t="s">
        <v>51</v>
      </c>
      <c r="U832" s="141" t="s">
        <v>1571</v>
      </c>
      <c r="V832" s="146">
        <v>35</v>
      </c>
      <c r="W832" s="145"/>
      <c r="X832" s="141"/>
      <c r="Y832" s="141"/>
      <c r="AB832" s="142">
        <f>Table3072[[#This Row],[researchPower]]/2</f>
        <v>0</v>
      </c>
      <c r="AD832" s="142">
        <f>IF(Table3072[[#This Row],[researchPower]] &lt;100, Table3072[[#This Row],[researchPower]]*2,Table3072[[#This Row],[researchPower]])</f>
        <v>0</v>
      </c>
      <c r="AG832" s="95"/>
      <c r="AH832" s="142" t="e">
        <f>Table3072[[#This Row],[researchPoints]]/Table3072[[#This Row],[researchPower]]</f>
        <v>#DIV/0!</v>
      </c>
    </row>
    <row r="833" spans="1:34" x14ac:dyDescent="0.35">
      <c r="A833" s="141">
        <v>832</v>
      </c>
      <c r="B833" s="39"/>
      <c r="C833" s="141"/>
      <c r="D833" s="141"/>
      <c r="E833" s="141"/>
      <c r="F833" s="141"/>
      <c r="G833" s="141"/>
      <c r="H833" s="141"/>
      <c r="I833" s="141"/>
      <c r="J833" s="141"/>
      <c r="K833" s="141"/>
      <c r="L833" s="141"/>
      <c r="M833" s="141"/>
      <c r="N833" s="141"/>
      <c r="O833" s="141"/>
      <c r="P833" s="141"/>
      <c r="Q833" s="141" t="s">
        <v>2879</v>
      </c>
      <c r="R833" s="141" t="s">
        <v>1363</v>
      </c>
      <c r="S833" s="141" t="s">
        <v>1364</v>
      </c>
      <c r="T833" s="141" t="s">
        <v>51</v>
      </c>
      <c r="U833" s="141" t="s">
        <v>1617</v>
      </c>
      <c r="V833" s="146">
        <v>35</v>
      </c>
      <c r="W833" s="145" t="s">
        <v>494</v>
      </c>
      <c r="X833" s="141" t="s">
        <v>1570</v>
      </c>
      <c r="Y833" s="141"/>
      <c r="AB833" s="142">
        <f>Table3072[[#This Row],[researchPower]]/2</f>
        <v>0</v>
      </c>
      <c r="AD833" s="142">
        <f>IF(Table3072[[#This Row],[researchPower]] &lt;100, Table3072[[#This Row],[researchPower]]*2,Table3072[[#This Row],[researchPower]])</f>
        <v>0</v>
      </c>
      <c r="AG833" s="95"/>
      <c r="AH833" s="142" t="e">
        <f>Table3072[[#This Row],[researchPoints]]/Table3072[[#This Row],[researchPower]]</f>
        <v>#DIV/0!</v>
      </c>
    </row>
    <row r="834" spans="1:34" x14ac:dyDescent="0.35">
      <c r="A834" s="141">
        <v>833</v>
      </c>
      <c r="B834" s="39" t="s">
        <v>1872</v>
      </c>
      <c r="C834" s="141" t="s">
        <v>1555</v>
      </c>
      <c r="D834" s="141" t="s">
        <v>1872</v>
      </c>
      <c r="E834" s="141"/>
      <c r="F834" s="141"/>
      <c r="G834" s="141" t="s">
        <v>4041</v>
      </c>
      <c r="H834" s="141" t="s">
        <v>1873</v>
      </c>
      <c r="I834" s="141"/>
      <c r="J834" s="141"/>
      <c r="K834" s="141"/>
      <c r="L834" s="141" t="s">
        <v>1870</v>
      </c>
      <c r="M834" s="141">
        <v>13200</v>
      </c>
      <c r="N834" s="141">
        <v>660</v>
      </c>
      <c r="O834" s="141"/>
      <c r="P834" s="141"/>
      <c r="Q834" s="141" t="s">
        <v>2879</v>
      </c>
      <c r="R834" s="141" t="s">
        <v>1363</v>
      </c>
      <c r="S834" s="141" t="s">
        <v>1364</v>
      </c>
      <c r="T834" s="141" t="s">
        <v>51</v>
      </c>
      <c r="U834" s="141" t="s">
        <v>1569</v>
      </c>
      <c r="V834" s="146">
        <v>45</v>
      </c>
      <c r="W834" s="141"/>
      <c r="X834" s="141"/>
      <c r="Y834" s="141"/>
      <c r="AB834" s="142">
        <f>Table3072[[#This Row],[researchPower]]/2</f>
        <v>330</v>
      </c>
      <c r="AD834" s="142">
        <f>IF(Table3072[[#This Row],[researchPower]] &lt;100, Table3072[[#This Row],[researchPower]]*2,Table3072[[#This Row],[researchPower]])</f>
        <v>660</v>
      </c>
      <c r="AG834" s="95" t="s">
        <v>1872</v>
      </c>
      <c r="AH834" s="142">
        <f>Table3072[[#This Row],[researchPoints]]/Table3072[[#This Row],[researchPower]]</f>
        <v>20</v>
      </c>
    </row>
    <row r="835" spans="1:34" x14ac:dyDescent="0.35">
      <c r="A835" s="141">
        <v>834</v>
      </c>
      <c r="B835" s="39"/>
      <c r="C835" s="141"/>
      <c r="D835" s="141"/>
      <c r="E835" s="141"/>
      <c r="F835" s="141"/>
      <c r="G835" s="141"/>
      <c r="H835" s="141"/>
      <c r="I835" s="141"/>
      <c r="J835" s="141"/>
      <c r="K835" s="141"/>
      <c r="L835" s="141"/>
      <c r="M835" s="141"/>
      <c r="N835" s="141"/>
      <c r="O835" s="141"/>
      <c r="P835" s="141"/>
      <c r="Q835" s="145" t="s">
        <v>2879</v>
      </c>
      <c r="R835" s="145" t="s">
        <v>1363</v>
      </c>
      <c r="S835" s="145" t="s">
        <v>1364</v>
      </c>
      <c r="T835" s="141" t="s">
        <v>51</v>
      </c>
      <c r="U835" s="141" t="s">
        <v>1571</v>
      </c>
      <c r="V835" s="146">
        <v>45</v>
      </c>
      <c r="W835" s="145"/>
      <c r="X835" s="141"/>
      <c r="Y835" s="141"/>
      <c r="AB835" s="142">
        <f>Table3072[[#This Row],[researchPower]]/2</f>
        <v>0</v>
      </c>
      <c r="AD835" s="142">
        <f>IF(Table3072[[#This Row],[researchPower]] &lt;100, Table3072[[#This Row],[researchPower]]*2,Table3072[[#This Row],[researchPower]])</f>
        <v>0</v>
      </c>
      <c r="AG835" s="95"/>
      <c r="AH835" s="142" t="e">
        <f>Table3072[[#This Row],[researchPoints]]/Table3072[[#This Row],[researchPower]]</f>
        <v>#DIV/0!</v>
      </c>
    </row>
    <row r="836" spans="1:34" x14ac:dyDescent="0.35">
      <c r="A836" s="141">
        <v>835</v>
      </c>
      <c r="B836" s="39"/>
      <c r="C836" s="141"/>
      <c r="D836" s="141"/>
      <c r="E836" s="141"/>
      <c r="F836" s="141"/>
      <c r="G836" s="141"/>
      <c r="H836" s="141"/>
      <c r="I836" s="141"/>
      <c r="J836" s="141"/>
      <c r="K836" s="141"/>
      <c r="L836" s="141"/>
      <c r="M836" s="141"/>
      <c r="N836" s="141"/>
      <c r="O836" s="141"/>
      <c r="P836" s="141"/>
      <c r="Q836" s="145" t="s">
        <v>2879</v>
      </c>
      <c r="R836" s="145" t="s">
        <v>1363</v>
      </c>
      <c r="S836" s="145" t="s">
        <v>1364</v>
      </c>
      <c r="T836" s="141" t="s">
        <v>51</v>
      </c>
      <c r="U836" s="141" t="s">
        <v>1617</v>
      </c>
      <c r="V836" s="146">
        <v>45</v>
      </c>
      <c r="W836" s="145" t="s">
        <v>494</v>
      </c>
      <c r="X836" s="141" t="s">
        <v>1570</v>
      </c>
      <c r="Y836" s="141"/>
      <c r="AB836" s="142">
        <f>Table3072[[#This Row],[researchPower]]/2</f>
        <v>0</v>
      </c>
      <c r="AD836" s="142">
        <f>IF(Table3072[[#This Row],[researchPower]] &lt;100, Table3072[[#This Row],[researchPower]]*2,Table3072[[#This Row],[researchPower]])</f>
        <v>0</v>
      </c>
      <c r="AG836" s="95"/>
      <c r="AH836" s="142" t="e">
        <f>Table3072[[#This Row],[researchPoints]]/Table3072[[#This Row],[researchPower]]</f>
        <v>#DIV/0!</v>
      </c>
    </row>
    <row r="837" spans="1:34" x14ac:dyDescent="0.35">
      <c r="A837" s="141">
        <v>836</v>
      </c>
      <c r="B837" s="39" t="s">
        <v>1892</v>
      </c>
      <c r="C837" s="141" t="s">
        <v>1555</v>
      </c>
      <c r="D837" s="141" t="s">
        <v>1892</v>
      </c>
      <c r="E837" s="141"/>
      <c r="F837" s="141"/>
      <c r="G837" s="141" t="s">
        <v>4103</v>
      </c>
      <c r="H837" s="141" t="s">
        <v>1893</v>
      </c>
      <c r="I837" s="141"/>
      <c r="J837" s="141"/>
      <c r="K837" s="141"/>
      <c r="L837" s="252" t="s">
        <v>6508</v>
      </c>
      <c r="M837" s="141">
        <v>14400</v>
      </c>
      <c r="N837" s="141">
        <v>720</v>
      </c>
      <c r="O837" s="141"/>
      <c r="P837" s="141" t="s">
        <v>484</v>
      </c>
      <c r="Q837" s="141"/>
      <c r="R837" s="141"/>
      <c r="S837" s="141"/>
      <c r="T837" s="141"/>
      <c r="U837" s="141"/>
      <c r="V837" s="146"/>
      <c r="W837" s="141" t="s">
        <v>484</v>
      </c>
      <c r="X837" s="141"/>
      <c r="Y837" s="141"/>
      <c r="AB837" s="142">
        <f>Table3072[[#This Row],[researchPower]]/2</f>
        <v>360</v>
      </c>
      <c r="AD837" s="142">
        <f>IF(Table3072[[#This Row],[researchPower]] &lt;100, Table3072[[#This Row],[researchPower]]*2,Table3072[[#This Row],[researchPower]])</f>
        <v>720</v>
      </c>
      <c r="AG837" s="95" t="s">
        <v>1892</v>
      </c>
      <c r="AH837" s="142">
        <f>Table3072[[#This Row],[researchPoints]]/Table3072[[#This Row],[researchPower]]</f>
        <v>20</v>
      </c>
    </row>
    <row r="838" spans="1:34" x14ac:dyDescent="0.35">
      <c r="A838" s="141">
        <v>837</v>
      </c>
      <c r="B838" s="39" t="s">
        <v>1047</v>
      </c>
      <c r="C838" s="141" t="s">
        <v>1555</v>
      </c>
      <c r="D838" s="141" t="s">
        <v>1047</v>
      </c>
      <c r="E838" s="141"/>
      <c r="F838" s="141"/>
      <c r="G838" s="17" t="s">
        <v>10582</v>
      </c>
      <c r="H838" s="141" t="s">
        <v>1875</v>
      </c>
      <c r="I838" s="141" t="s">
        <v>607</v>
      </c>
      <c r="J838" s="141"/>
      <c r="K838" s="141"/>
      <c r="L838" s="252" t="s">
        <v>2866</v>
      </c>
      <c r="M838" s="141">
        <v>4600</v>
      </c>
      <c r="N838" s="141">
        <v>230</v>
      </c>
      <c r="O838" s="141"/>
      <c r="P838" s="141" t="s">
        <v>498</v>
      </c>
      <c r="Q838" s="141"/>
      <c r="R838" s="141"/>
      <c r="S838" s="141"/>
      <c r="T838" s="141"/>
      <c r="U838" s="141"/>
      <c r="V838" s="146"/>
      <c r="W838" s="144"/>
      <c r="X838" s="141"/>
      <c r="Y838" s="141"/>
      <c r="AB838" s="142">
        <f>Table3072[[#This Row],[researchPower]]/2</f>
        <v>115</v>
      </c>
      <c r="AD838" s="142">
        <f>IF(Table3072[[#This Row],[researchPower]] &lt;100, Table3072[[#This Row],[researchPower]]*2,Table3072[[#This Row],[researchPower]])</f>
        <v>230</v>
      </c>
      <c r="AG838" s="95" t="s">
        <v>1047</v>
      </c>
      <c r="AH838" s="142">
        <f>Table3072[[#This Row],[researchPoints]]/Table3072[[#This Row],[researchPower]]</f>
        <v>20</v>
      </c>
    </row>
    <row r="839" spans="1:34" x14ac:dyDescent="0.35">
      <c r="A839" s="141">
        <v>838</v>
      </c>
      <c r="B839" s="39"/>
      <c r="C839" s="141"/>
      <c r="D839" s="141"/>
      <c r="E839" s="141"/>
      <c r="F839" s="141"/>
      <c r="G839" s="141"/>
      <c r="H839" s="141"/>
      <c r="I839" s="141"/>
      <c r="J839" s="141"/>
      <c r="K839" s="141"/>
      <c r="L839" s="141"/>
      <c r="M839" s="141"/>
      <c r="N839" s="141"/>
      <c r="O839" s="144"/>
      <c r="P839" s="141" t="s">
        <v>4919</v>
      </c>
      <c r="Q839" s="141"/>
      <c r="R839" s="141"/>
      <c r="S839" s="141"/>
      <c r="T839" s="141"/>
      <c r="U839" s="141"/>
      <c r="V839" s="146"/>
      <c r="W839" s="145" t="s">
        <v>498</v>
      </c>
      <c r="X839" s="141"/>
      <c r="Y839" s="144"/>
      <c r="AB839" s="142">
        <f>Table3072[[#This Row],[researchPower]]/2</f>
        <v>0</v>
      </c>
      <c r="AD839" s="142">
        <f>IF(Table3072[[#This Row],[researchPower]] &lt;100, Table3072[[#This Row],[researchPower]]*2,Table3072[[#This Row],[researchPower]])</f>
        <v>0</v>
      </c>
      <c r="AG839" s="95"/>
      <c r="AH839" s="142" t="e">
        <f>Table3072[[#This Row],[researchPoints]]/Table3072[[#This Row],[researchPower]]</f>
        <v>#DIV/0!</v>
      </c>
    </row>
    <row r="840" spans="1:34" x14ac:dyDescent="0.35">
      <c r="A840" s="141">
        <v>839</v>
      </c>
      <c r="B840" s="39" t="s">
        <v>6500</v>
      </c>
      <c r="C840" s="141" t="s">
        <v>1555</v>
      </c>
      <c r="D840" s="141" t="s">
        <v>6500</v>
      </c>
      <c r="E840" s="141"/>
      <c r="F840" s="141"/>
      <c r="G840" s="17" t="s">
        <v>10583</v>
      </c>
      <c r="H840" s="252" t="s">
        <v>6501</v>
      </c>
      <c r="I840" s="252" t="s">
        <v>498</v>
      </c>
      <c r="J840" s="141"/>
      <c r="K840" s="141"/>
      <c r="L840" s="252" t="s">
        <v>6502</v>
      </c>
      <c r="M840" s="141">
        <v>4600</v>
      </c>
      <c r="N840" s="141">
        <v>230</v>
      </c>
      <c r="O840" s="141"/>
      <c r="P840" s="141" t="s">
        <v>5241</v>
      </c>
      <c r="Q840" s="141"/>
      <c r="R840" s="141"/>
      <c r="S840" s="141"/>
      <c r="T840" s="141"/>
      <c r="U840" s="141"/>
      <c r="V840" s="146"/>
      <c r="W840" s="144" t="s">
        <v>5241</v>
      </c>
      <c r="X840" s="141"/>
      <c r="Y840" s="141"/>
      <c r="AB840" s="142">
        <f>Table3072[[#This Row],[researchPower]]/2</f>
        <v>115</v>
      </c>
      <c r="AD840" s="142">
        <f>IF(Table3072[[#This Row],[researchPower]] &lt;100, Table3072[[#This Row],[researchPower]]*2,Table3072[[#This Row],[researchPower]])</f>
        <v>230</v>
      </c>
      <c r="AG840" s="95" t="s">
        <v>6500</v>
      </c>
      <c r="AH840" s="142">
        <f>Table3072[[#This Row],[researchPoints]]/Table3072[[#This Row],[researchPower]]</f>
        <v>20</v>
      </c>
    </row>
    <row r="841" spans="1:34" x14ac:dyDescent="0.35">
      <c r="A841" s="141">
        <v>840</v>
      </c>
      <c r="B841" s="39" t="s">
        <v>6503</v>
      </c>
      <c r="C841" s="141" t="s">
        <v>1555</v>
      </c>
      <c r="D841" s="252" t="s">
        <v>6503</v>
      </c>
      <c r="E841" s="145"/>
      <c r="F841" s="141"/>
      <c r="G841" s="17" t="s">
        <v>10584</v>
      </c>
      <c r="H841" s="252" t="s">
        <v>6504</v>
      </c>
      <c r="I841" s="252" t="s">
        <v>498</v>
      </c>
      <c r="J841" s="141"/>
      <c r="K841" s="141"/>
      <c r="L841" s="252" t="s">
        <v>6505</v>
      </c>
      <c r="M841" s="141">
        <v>4600</v>
      </c>
      <c r="N841" s="141">
        <v>230</v>
      </c>
      <c r="O841" s="141"/>
      <c r="P841" s="141" t="s">
        <v>5248</v>
      </c>
      <c r="Q841" s="141"/>
      <c r="R841" s="141"/>
      <c r="S841" s="141"/>
      <c r="T841" s="141"/>
      <c r="U841" s="141"/>
      <c r="V841" s="146"/>
      <c r="W841" s="141" t="s">
        <v>5248</v>
      </c>
      <c r="X841" s="141"/>
      <c r="Y841" s="141"/>
      <c r="AB841" s="142">
        <f>Table3072[[#This Row],[researchPower]]/2</f>
        <v>115</v>
      </c>
      <c r="AD841" s="142">
        <f>IF(Table3072[[#This Row],[researchPower]] &lt;100, Table3072[[#This Row],[researchPower]]*2,Table3072[[#This Row],[researchPower]])</f>
        <v>230</v>
      </c>
      <c r="AG841" s="95" t="s">
        <v>6503</v>
      </c>
      <c r="AH841" s="142">
        <f>Table3072[[#This Row],[researchPoints]]/Table3072[[#This Row],[researchPower]]</f>
        <v>20</v>
      </c>
    </row>
    <row r="842" spans="1:34" x14ac:dyDescent="0.35">
      <c r="A842" s="141">
        <v>841</v>
      </c>
      <c r="B842" s="39" t="s">
        <v>3453</v>
      </c>
      <c r="C842" s="141" t="s">
        <v>1555</v>
      </c>
      <c r="D842" s="141" t="s">
        <v>3453</v>
      </c>
      <c r="E842" s="141"/>
      <c r="F842" s="141">
        <v>1</v>
      </c>
      <c r="G842" s="141" t="s">
        <v>4058</v>
      </c>
      <c r="H842" s="252" t="s">
        <v>7025</v>
      </c>
      <c r="I842" s="141" t="s">
        <v>494</v>
      </c>
      <c r="J842" s="141"/>
      <c r="K842" s="141"/>
      <c r="L842" s="252" t="s">
        <v>6575</v>
      </c>
      <c r="M842" s="141">
        <v>4500</v>
      </c>
      <c r="N842" s="141">
        <v>225</v>
      </c>
      <c r="O842" s="141"/>
      <c r="P842" s="141" t="s">
        <v>5243</v>
      </c>
      <c r="Q842" s="141" t="s">
        <v>2879</v>
      </c>
      <c r="R842" s="141" t="s">
        <v>1363</v>
      </c>
      <c r="S842" s="141" t="s">
        <v>1364</v>
      </c>
      <c r="T842" s="141" t="s">
        <v>51</v>
      </c>
      <c r="U842" s="141" t="s">
        <v>3452</v>
      </c>
      <c r="V842" s="146">
        <v>10</v>
      </c>
      <c r="W842" s="141" t="s">
        <v>5243</v>
      </c>
      <c r="X842" s="141" t="s">
        <v>869</v>
      </c>
      <c r="Y842" s="141"/>
      <c r="AB842" s="142">
        <f>Table3072[[#This Row],[researchPower]]/2</f>
        <v>112.5</v>
      </c>
      <c r="AD842" s="142">
        <f>IF(Table3072[[#This Row],[researchPower]] &lt;100, Table3072[[#This Row],[researchPower]]*2,Table3072[[#This Row],[researchPower]])</f>
        <v>225</v>
      </c>
      <c r="AG842" s="95" t="s">
        <v>3453</v>
      </c>
      <c r="AH842" s="142">
        <f>Table3072[[#This Row],[researchPoints]]/Table3072[[#This Row],[researchPower]]</f>
        <v>20</v>
      </c>
    </row>
    <row r="843" spans="1:34" x14ac:dyDescent="0.35">
      <c r="A843" s="141">
        <v>842</v>
      </c>
      <c r="B843" s="39" t="s">
        <v>3456</v>
      </c>
      <c r="C843" s="141" t="s">
        <v>1555</v>
      </c>
      <c r="D843" s="141" t="s">
        <v>3456</v>
      </c>
      <c r="E843" s="141"/>
      <c r="F843" s="141"/>
      <c r="G843" s="141" t="s">
        <v>4059</v>
      </c>
      <c r="H843" s="252" t="s">
        <v>7032</v>
      </c>
      <c r="I843" s="141" t="s">
        <v>5243</v>
      </c>
      <c r="J843" s="141"/>
      <c r="K843" s="141"/>
      <c r="L843" s="252" t="s">
        <v>6507</v>
      </c>
      <c r="M843" s="141">
        <v>9000</v>
      </c>
      <c r="N843" s="141">
        <v>450</v>
      </c>
      <c r="O843" s="141"/>
      <c r="P843" s="252" t="s">
        <v>5246</v>
      </c>
      <c r="Q843" s="141" t="s">
        <v>2879</v>
      </c>
      <c r="R843" s="141" t="s">
        <v>1363</v>
      </c>
      <c r="S843" s="141" t="s">
        <v>1364</v>
      </c>
      <c r="T843" s="141" t="s">
        <v>51</v>
      </c>
      <c r="U843" s="141" t="s">
        <v>3452</v>
      </c>
      <c r="V843" s="146">
        <v>12</v>
      </c>
      <c r="W843" s="141" t="s">
        <v>5246</v>
      </c>
      <c r="X843" s="141" t="s">
        <v>869</v>
      </c>
      <c r="Y843" s="141"/>
      <c r="AB843" s="142">
        <f>Table3072[[#This Row],[researchPower]]/2</f>
        <v>225</v>
      </c>
      <c r="AD843" s="142">
        <f>IF(Table3072[[#This Row],[researchPower]] &lt;100, Table3072[[#This Row],[researchPower]]*2,Table3072[[#This Row],[researchPower]])</f>
        <v>450</v>
      </c>
      <c r="AG843" s="95" t="s">
        <v>3456</v>
      </c>
      <c r="AH843" s="142">
        <f>Table3072[[#This Row],[researchPoints]]/Table3072[[#This Row],[researchPower]]</f>
        <v>20</v>
      </c>
    </row>
    <row r="844" spans="1:34" x14ac:dyDescent="0.35">
      <c r="A844" s="141">
        <v>843</v>
      </c>
      <c r="B844" s="39" t="s">
        <v>3457</v>
      </c>
      <c r="C844" s="141" t="s">
        <v>1555</v>
      </c>
      <c r="D844" s="141" t="s">
        <v>3457</v>
      </c>
      <c r="E844" s="141"/>
      <c r="F844" s="141"/>
      <c r="G844" s="141" t="s">
        <v>4060</v>
      </c>
      <c r="H844" s="252" t="s">
        <v>7028</v>
      </c>
      <c r="I844" s="141" t="s">
        <v>5246</v>
      </c>
      <c r="J844" s="141"/>
      <c r="K844" s="141"/>
      <c r="L844" s="252" t="s">
        <v>6506</v>
      </c>
      <c r="M844" s="141">
        <v>11500</v>
      </c>
      <c r="N844" s="141">
        <v>575</v>
      </c>
      <c r="O844" s="141"/>
      <c r="P844" s="141" t="s">
        <v>5301</v>
      </c>
      <c r="Q844" s="145" t="s">
        <v>2879</v>
      </c>
      <c r="R844" s="145" t="s">
        <v>1363</v>
      </c>
      <c r="S844" s="145" t="s">
        <v>1364</v>
      </c>
      <c r="T844" s="141" t="s">
        <v>51</v>
      </c>
      <c r="U844" s="141" t="s">
        <v>3452</v>
      </c>
      <c r="V844" s="146">
        <v>14</v>
      </c>
      <c r="W844" s="141" t="s">
        <v>5301</v>
      </c>
      <c r="X844" s="141" t="s">
        <v>869</v>
      </c>
      <c r="Y844" s="141"/>
      <c r="AB844" s="142">
        <f>Table3072[[#This Row],[researchPower]]/2</f>
        <v>287.5</v>
      </c>
      <c r="AD844" s="142">
        <f>IF(Table3072[[#This Row],[researchPower]] &lt;100, Table3072[[#This Row],[researchPower]]*2,Table3072[[#This Row],[researchPower]])</f>
        <v>575</v>
      </c>
      <c r="AG844" s="95" t="s">
        <v>3457</v>
      </c>
      <c r="AH844" s="142">
        <f>Table3072[[#This Row],[researchPoints]]/Table3072[[#This Row],[researchPower]]</f>
        <v>20</v>
      </c>
    </row>
    <row r="845" spans="1:34" x14ac:dyDescent="0.35">
      <c r="A845" s="141">
        <v>844</v>
      </c>
      <c r="B845" s="39" t="s">
        <v>1876</v>
      </c>
      <c r="C845" s="141" t="s">
        <v>1555</v>
      </c>
      <c r="D845" s="141" t="s">
        <v>1876</v>
      </c>
      <c r="E845" s="141"/>
      <c r="F845" s="141"/>
      <c r="G845" s="141" t="s">
        <v>1877</v>
      </c>
      <c r="H845" s="141" t="s">
        <v>1878</v>
      </c>
      <c r="I845" s="141"/>
      <c r="J845" s="141"/>
      <c r="K845" s="141"/>
      <c r="L845" s="141" t="s">
        <v>1866</v>
      </c>
      <c r="M845" s="141">
        <v>3600</v>
      </c>
      <c r="N845" s="141">
        <v>180</v>
      </c>
      <c r="O845" s="141"/>
      <c r="P845" s="141"/>
      <c r="Q845" s="141" t="s">
        <v>2879</v>
      </c>
      <c r="R845" s="141" t="s">
        <v>1363</v>
      </c>
      <c r="S845" s="141" t="s">
        <v>1364</v>
      </c>
      <c r="T845" s="141" t="s">
        <v>51</v>
      </c>
      <c r="U845" s="141" t="s">
        <v>1587</v>
      </c>
      <c r="V845" s="146">
        <v>-10</v>
      </c>
      <c r="W845" s="141" t="s">
        <v>494</v>
      </c>
      <c r="X845" s="141" t="s">
        <v>1588</v>
      </c>
      <c r="Y845" s="141"/>
      <c r="AB845" s="142">
        <f>Table3072[[#This Row],[researchPower]]/2</f>
        <v>90</v>
      </c>
      <c r="AD845" s="142">
        <f>IF(Table3072[[#This Row],[researchPower]] &lt;100, Table3072[[#This Row],[researchPower]]*2,Table3072[[#This Row],[researchPower]])</f>
        <v>180</v>
      </c>
      <c r="AG845" s="95" t="s">
        <v>1876</v>
      </c>
      <c r="AH845" s="142">
        <f>Table3072[[#This Row],[researchPoints]]/Table3072[[#This Row],[researchPower]]</f>
        <v>20</v>
      </c>
    </row>
    <row r="846" spans="1:34" x14ac:dyDescent="0.35">
      <c r="A846" s="141">
        <v>845</v>
      </c>
      <c r="B846" s="39" t="s">
        <v>1879</v>
      </c>
      <c r="C846" s="141" t="s">
        <v>1555</v>
      </c>
      <c r="D846" s="141" t="s">
        <v>1879</v>
      </c>
      <c r="E846" s="141"/>
      <c r="F846" s="141"/>
      <c r="G846" s="141" t="s">
        <v>4042</v>
      </c>
      <c r="H846" s="141" t="s">
        <v>1880</v>
      </c>
      <c r="I846" s="141"/>
      <c r="J846" s="141"/>
      <c r="K846" s="141"/>
      <c r="L846" s="141" t="s">
        <v>2867</v>
      </c>
      <c r="M846" s="141">
        <v>6000</v>
      </c>
      <c r="N846" s="141">
        <v>300</v>
      </c>
      <c r="O846" s="141"/>
      <c r="P846" s="141"/>
      <c r="Q846" s="141" t="s">
        <v>2879</v>
      </c>
      <c r="R846" s="141" t="s">
        <v>1363</v>
      </c>
      <c r="S846" s="141" t="s">
        <v>1364</v>
      </c>
      <c r="T846" s="141" t="s">
        <v>51</v>
      </c>
      <c r="U846" s="141" t="s">
        <v>1587</v>
      </c>
      <c r="V846" s="146">
        <v>-10</v>
      </c>
      <c r="W846" s="141" t="s">
        <v>494</v>
      </c>
      <c r="X846" s="141" t="s">
        <v>1588</v>
      </c>
      <c r="Y846" s="141"/>
      <c r="AB846" s="142">
        <f>Table3072[[#This Row],[researchPower]]/2</f>
        <v>150</v>
      </c>
      <c r="AD846" s="142">
        <f>IF(Table3072[[#This Row],[researchPower]] &lt;100, Table3072[[#This Row],[researchPower]]*2,Table3072[[#This Row],[researchPower]])</f>
        <v>300</v>
      </c>
      <c r="AG846" s="95" t="s">
        <v>1879</v>
      </c>
      <c r="AH846" s="142">
        <f>Table3072[[#This Row],[researchPoints]]/Table3072[[#This Row],[researchPower]]</f>
        <v>20</v>
      </c>
    </row>
    <row r="847" spans="1:34" x14ac:dyDescent="0.35">
      <c r="A847" s="141">
        <v>846</v>
      </c>
      <c r="B847" s="39" t="s">
        <v>1881</v>
      </c>
      <c r="C847" s="141" t="s">
        <v>1555</v>
      </c>
      <c r="D847" s="141" t="s">
        <v>1881</v>
      </c>
      <c r="E847" s="141"/>
      <c r="F847" s="141"/>
      <c r="G847" s="141" t="s">
        <v>4043</v>
      </c>
      <c r="H847" s="141" t="s">
        <v>1882</v>
      </c>
      <c r="I847" s="141"/>
      <c r="J847" s="141"/>
      <c r="K847" s="141"/>
      <c r="L847" s="141" t="s">
        <v>1879</v>
      </c>
      <c r="M847" s="141">
        <v>8000</v>
      </c>
      <c r="N847" s="141">
        <v>400</v>
      </c>
      <c r="O847" s="141"/>
      <c r="P847" s="141"/>
      <c r="Q847" s="141" t="s">
        <v>2879</v>
      </c>
      <c r="R847" s="141" t="s">
        <v>1363</v>
      </c>
      <c r="S847" s="141" t="s">
        <v>1364</v>
      </c>
      <c r="T847" s="141" t="s">
        <v>51</v>
      </c>
      <c r="U847" s="141" t="s">
        <v>1587</v>
      </c>
      <c r="V847" s="146">
        <v>-10</v>
      </c>
      <c r="W847" s="141" t="s">
        <v>494</v>
      </c>
      <c r="X847" s="141" t="s">
        <v>1588</v>
      </c>
      <c r="Y847" s="141"/>
      <c r="AB847" s="142">
        <f>Table3072[[#This Row],[researchPower]]/2</f>
        <v>200</v>
      </c>
      <c r="AD847" s="142">
        <f>IF(Table3072[[#This Row],[researchPower]] &lt;100, Table3072[[#This Row],[researchPower]]*2,Table3072[[#This Row],[researchPower]])</f>
        <v>400</v>
      </c>
      <c r="AG847" s="95" t="s">
        <v>1881</v>
      </c>
      <c r="AH847" s="142">
        <f>Table3072[[#This Row],[researchPoints]]/Table3072[[#This Row],[researchPower]]</f>
        <v>20</v>
      </c>
    </row>
    <row r="848" spans="1:34" x14ac:dyDescent="0.35">
      <c r="A848" s="141">
        <v>847</v>
      </c>
      <c r="B848" s="39" t="s">
        <v>1883</v>
      </c>
      <c r="C848" s="141" t="s">
        <v>1555</v>
      </c>
      <c r="D848" s="141" t="s">
        <v>1883</v>
      </c>
      <c r="E848" s="141"/>
      <c r="F848" s="141"/>
      <c r="G848" s="141" t="s">
        <v>1884</v>
      </c>
      <c r="H848" s="141" t="s">
        <v>1885</v>
      </c>
      <c r="I848" s="141"/>
      <c r="J848" s="141"/>
      <c r="K848" s="141"/>
      <c r="L848" s="141" t="s">
        <v>2868</v>
      </c>
      <c r="M848" s="141">
        <v>10000</v>
      </c>
      <c r="N848" s="141">
        <v>500</v>
      </c>
      <c r="O848" s="141"/>
      <c r="P848" s="141"/>
      <c r="Q848" s="141" t="s">
        <v>2879</v>
      </c>
      <c r="R848" s="141" t="s">
        <v>1363</v>
      </c>
      <c r="S848" s="141" t="s">
        <v>1364</v>
      </c>
      <c r="T848" s="141" t="s">
        <v>51</v>
      </c>
      <c r="U848" s="141" t="s">
        <v>1587</v>
      </c>
      <c r="V848" s="146">
        <v>-10</v>
      </c>
      <c r="W848" s="141" t="s">
        <v>494</v>
      </c>
      <c r="X848" s="141" t="s">
        <v>1588</v>
      </c>
      <c r="Y848" s="141"/>
      <c r="AB848" s="142">
        <f>Table3072[[#This Row],[researchPower]]/2</f>
        <v>250</v>
      </c>
      <c r="AD848" s="142">
        <f>IF(Table3072[[#This Row],[researchPower]] &lt;100, Table3072[[#This Row],[researchPower]]*2,Table3072[[#This Row],[researchPower]])</f>
        <v>500</v>
      </c>
      <c r="AG848" s="95" t="s">
        <v>1883</v>
      </c>
      <c r="AH848" s="142">
        <f>Table3072[[#This Row],[researchPoints]]/Table3072[[#This Row],[researchPower]]</f>
        <v>20</v>
      </c>
    </row>
    <row r="849" spans="1:34" x14ac:dyDescent="0.35">
      <c r="A849" s="141">
        <v>848</v>
      </c>
      <c r="B849" s="39" t="s">
        <v>1067</v>
      </c>
      <c r="C849" s="141" t="s">
        <v>1555</v>
      </c>
      <c r="D849" s="141" t="s">
        <v>1067</v>
      </c>
      <c r="E849" s="141"/>
      <c r="F849" s="141">
        <v>1</v>
      </c>
      <c r="G849" s="17" t="s">
        <v>10620</v>
      </c>
      <c r="H849" s="141" t="s">
        <v>1895</v>
      </c>
      <c r="I849" s="141"/>
      <c r="J849" s="141"/>
      <c r="K849" s="141"/>
      <c r="L849" s="252" t="s">
        <v>3355</v>
      </c>
      <c r="M849" s="141">
        <v>12000</v>
      </c>
      <c r="N849" s="141">
        <v>600</v>
      </c>
      <c r="O849" s="141"/>
      <c r="P849" s="141" t="s">
        <v>549</v>
      </c>
      <c r="Q849" s="141"/>
      <c r="R849" s="141"/>
      <c r="S849" s="141"/>
      <c r="T849" s="141"/>
      <c r="U849" s="141"/>
      <c r="V849" s="146"/>
      <c r="W849" s="141" t="s">
        <v>549</v>
      </c>
      <c r="X849" s="141"/>
      <c r="Y849" s="141"/>
      <c r="AB849" s="142">
        <f>Table3072[[#This Row],[researchPower]]/2</f>
        <v>300</v>
      </c>
      <c r="AD849" s="142">
        <f>IF(Table3072[[#This Row],[researchPower]] &lt;100, Table3072[[#This Row],[researchPower]]*2,Table3072[[#This Row],[researchPower]])</f>
        <v>600</v>
      </c>
      <c r="AG849" s="95" t="s">
        <v>1067</v>
      </c>
      <c r="AH849" s="142">
        <f>Table3072[[#This Row],[researchPoints]]/Table3072[[#This Row],[researchPower]]</f>
        <v>20</v>
      </c>
    </row>
    <row r="850" spans="1:34" x14ac:dyDescent="0.35">
      <c r="A850" s="141">
        <v>849</v>
      </c>
      <c r="B850" s="39" t="s">
        <v>6536</v>
      </c>
      <c r="C850" s="141" t="s">
        <v>1555</v>
      </c>
      <c r="D850" s="252" t="s">
        <v>6536</v>
      </c>
      <c r="E850" s="141"/>
      <c r="F850" s="141"/>
      <c r="G850" s="17" t="s">
        <v>10621</v>
      </c>
      <c r="H850" s="252" t="s">
        <v>7074</v>
      </c>
      <c r="I850" s="141" t="s">
        <v>549</v>
      </c>
      <c r="J850" s="141"/>
      <c r="K850" s="141"/>
      <c r="L850" s="252" t="s">
        <v>6537</v>
      </c>
      <c r="M850" s="141">
        <v>12000</v>
      </c>
      <c r="N850" s="141">
        <v>600</v>
      </c>
      <c r="O850" s="141"/>
      <c r="P850" s="141" t="s">
        <v>5168</v>
      </c>
      <c r="Q850" s="141"/>
      <c r="R850" s="141"/>
      <c r="S850" s="141"/>
      <c r="T850" s="141"/>
      <c r="U850" s="141"/>
      <c r="V850" s="146"/>
      <c r="W850" s="141" t="s">
        <v>5168</v>
      </c>
      <c r="X850" s="141"/>
      <c r="Y850" s="141"/>
      <c r="AB850" s="142">
        <f>Table3072[[#This Row],[researchPower]]/2</f>
        <v>300</v>
      </c>
      <c r="AD850" s="142">
        <f>IF(Table3072[[#This Row],[researchPower]] &lt;100, Table3072[[#This Row],[researchPower]]*2,Table3072[[#This Row],[researchPower]])</f>
        <v>600</v>
      </c>
      <c r="AG850" s="95" t="s">
        <v>6536</v>
      </c>
      <c r="AH850" s="142">
        <f>Table3072[[#This Row],[researchPoints]]/Table3072[[#This Row],[researchPower]]</f>
        <v>20</v>
      </c>
    </row>
    <row r="851" spans="1:34" x14ac:dyDescent="0.35">
      <c r="A851" s="141">
        <v>850</v>
      </c>
      <c r="B851" s="39" t="s">
        <v>6539</v>
      </c>
      <c r="C851" s="141" t="s">
        <v>1555</v>
      </c>
      <c r="D851" s="252" t="s">
        <v>6539</v>
      </c>
      <c r="E851" s="141"/>
      <c r="F851" s="141"/>
      <c r="G851" s="17" t="s">
        <v>10622</v>
      </c>
      <c r="H851" s="252" t="s">
        <v>7075</v>
      </c>
      <c r="I851" s="141" t="s">
        <v>549</v>
      </c>
      <c r="J851" s="141"/>
      <c r="K851" s="141"/>
      <c r="L851" s="252" t="s">
        <v>6538</v>
      </c>
      <c r="M851" s="141">
        <v>12000</v>
      </c>
      <c r="N851" s="141">
        <v>600</v>
      </c>
      <c r="O851" s="141"/>
      <c r="P851" s="141" t="s">
        <v>5169</v>
      </c>
      <c r="Q851" s="141"/>
      <c r="R851" s="141"/>
      <c r="S851" s="141"/>
      <c r="T851" s="141"/>
      <c r="U851" s="141"/>
      <c r="V851" s="146"/>
      <c r="W851" s="141" t="s">
        <v>5169</v>
      </c>
      <c r="X851" s="141"/>
      <c r="Y851" s="141"/>
      <c r="AB851" s="142">
        <f>Table3072[[#This Row],[researchPower]]/2</f>
        <v>300</v>
      </c>
      <c r="AD851" s="142">
        <f>IF(Table3072[[#This Row],[researchPower]] &lt;100, Table3072[[#This Row],[researchPower]]*2,Table3072[[#This Row],[researchPower]])</f>
        <v>600</v>
      </c>
      <c r="AG851" s="95" t="s">
        <v>6539</v>
      </c>
      <c r="AH851" s="142">
        <f>Table3072[[#This Row],[researchPoints]]/Table3072[[#This Row],[researchPower]]</f>
        <v>20</v>
      </c>
    </row>
    <row r="852" spans="1:34" x14ac:dyDescent="0.35">
      <c r="A852" s="141">
        <v>851</v>
      </c>
      <c r="B852" s="39" t="s">
        <v>1071</v>
      </c>
      <c r="C852" s="141" t="s">
        <v>1555</v>
      </c>
      <c r="D852" s="141" t="s">
        <v>1071</v>
      </c>
      <c r="E852" s="141"/>
      <c r="F852" s="141"/>
      <c r="G852" s="141" t="s">
        <v>1896</v>
      </c>
      <c r="H852" s="141" t="s">
        <v>1897</v>
      </c>
      <c r="I852" s="141" t="s">
        <v>578</v>
      </c>
      <c r="J852" s="141"/>
      <c r="K852" s="141"/>
      <c r="L852" s="141" t="s">
        <v>3356</v>
      </c>
      <c r="M852" s="141">
        <v>7200</v>
      </c>
      <c r="N852" s="141">
        <v>360</v>
      </c>
      <c r="O852" s="141"/>
      <c r="P852" s="141" t="s">
        <v>463</v>
      </c>
      <c r="Q852" s="141"/>
      <c r="R852" s="141"/>
      <c r="S852" s="141"/>
      <c r="T852" s="141"/>
      <c r="U852" s="141"/>
      <c r="V852" s="146"/>
      <c r="W852" s="141" t="s">
        <v>463</v>
      </c>
      <c r="X852" s="141"/>
      <c r="Y852" s="141"/>
      <c r="AB852" s="142">
        <f>Table3072[[#This Row],[researchPower]]/2</f>
        <v>180</v>
      </c>
      <c r="AD852" s="142">
        <f>IF(Table3072[[#This Row],[researchPower]] &lt;100, Table3072[[#This Row],[researchPower]]*2,Table3072[[#This Row],[researchPower]])</f>
        <v>360</v>
      </c>
      <c r="AG852" s="95" t="s">
        <v>1071</v>
      </c>
      <c r="AH852" s="142">
        <f>Table3072[[#This Row],[researchPoints]]/Table3072[[#This Row],[researchPower]]</f>
        <v>20</v>
      </c>
    </row>
    <row r="853" spans="1:34" x14ac:dyDescent="0.35">
      <c r="A853" s="141">
        <v>852</v>
      </c>
      <c r="B853" s="39" t="s">
        <v>1898</v>
      </c>
      <c r="C853" s="141" t="s">
        <v>1555</v>
      </c>
      <c r="D853" s="141" t="s">
        <v>1898</v>
      </c>
      <c r="E853" s="141"/>
      <c r="F853" s="141"/>
      <c r="G853" s="141" t="s">
        <v>1899</v>
      </c>
      <c r="H853" s="141" t="s">
        <v>1900</v>
      </c>
      <c r="I853" s="141"/>
      <c r="J853" s="141"/>
      <c r="K853" s="141"/>
      <c r="L853" s="141" t="s">
        <v>1901</v>
      </c>
      <c r="M853" s="141">
        <v>14400</v>
      </c>
      <c r="N853" s="141">
        <v>720</v>
      </c>
      <c r="O853" s="141"/>
      <c r="P853" s="141"/>
      <c r="Q853" s="141" t="s">
        <v>2879</v>
      </c>
      <c r="R853" s="141" t="s">
        <v>1363</v>
      </c>
      <c r="S853" s="141" t="s">
        <v>1364</v>
      </c>
      <c r="T853" s="141" t="s">
        <v>58</v>
      </c>
      <c r="U853" s="141" t="s">
        <v>1558</v>
      </c>
      <c r="V853" s="146">
        <v>10</v>
      </c>
      <c r="W853" s="141" t="s">
        <v>446</v>
      </c>
      <c r="X853" s="141" t="s">
        <v>1190</v>
      </c>
      <c r="Y853" s="141"/>
      <c r="AB853" s="142">
        <f>Table3072[[#This Row],[researchPower]]/2</f>
        <v>360</v>
      </c>
      <c r="AD853" s="142">
        <f>IF(Table3072[[#This Row],[researchPower]] &lt;100, Table3072[[#This Row],[researchPower]]*2,Table3072[[#This Row],[researchPower]])</f>
        <v>720</v>
      </c>
      <c r="AG853" s="95" t="s">
        <v>1898</v>
      </c>
      <c r="AH853" s="142">
        <f>Table3072[[#This Row],[researchPoints]]/Table3072[[#This Row],[researchPower]]</f>
        <v>20</v>
      </c>
    </row>
    <row r="854" spans="1:34" x14ac:dyDescent="0.35">
      <c r="A854" s="141">
        <v>853</v>
      </c>
      <c r="B854" s="39" t="s">
        <v>1901</v>
      </c>
      <c r="C854" s="141" t="s">
        <v>1555</v>
      </c>
      <c r="D854" s="141" t="s">
        <v>1901</v>
      </c>
      <c r="E854" s="141"/>
      <c r="F854" s="141"/>
      <c r="G854" s="141" t="s">
        <v>1902</v>
      </c>
      <c r="H854" s="141" t="s">
        <v>1903</v>
      </c>
      <c r="I854" s="141"/>
      <c r="J854" s="141"/>
      <c r="K854" s="141"/>
      <c r="L854" s="141" t="s">
        <v>984</v>
      </c>
      <c r="M854" s="141">
        <v>14400</v>
      </c>
      <c r="N854" s="141">
        <v>720</v>
      </c>
      <c r="O854" s="141"/>
      <c r="P854" s="141"/>
      <c r="Q854" s="141" t="s">
        <v>2879</v>
      </c>
      <c r="R854" s="141" t="s">
        <v>1363</v>
      </c>
      <c r="S854" s="141" t="s">
        <v>1364</v>
      </c>
      <c r="T854" s="141" t="s">
        <v>58</v>
      </c>
      <c r="U854" s="141" t="s">
        <v>1569</v>
      </c>
      <c r="V854" s="146">
        <v>25</v>
      </c>
      <c r="W854" s="141"/>
      <c r="X854" s="141"/>
      <c r="Y854" s="141"/>
      <c r="AB854" s="142">
        <f>Table3072[[#This Row],[researchPower]]/2</f>
        <v>360</v>
      </c>
      <c r="AD854" s="142">
        <f>IF(Table3072[[#This Row],[researchPower]] &lt;100, Table3072[[#This Row],[researchPower]]*2,Table3072[[#This Row],[researchPower]])</f>
        <v>720</v>
      </c>
      <c r="AG854" s="95" t="s">
        <v>1901</v>
      </c>
      <c r="AH854" s="142">
        <f>Table3072[[#This Row],[researchPoints]]/Table3072[[#This Row],[researchPower]]</f>
        <v>20</v>
      </c>
    </row>
    <row r="855" spans="1:34" x14ac:dyDescent="0.35">
      <c r="A855" s="141">
        <v>854</v>
      </c>
      <c r="B855" s="39"/>
      <c r="C855" s="141"/>
      <c r="D855" s="141"/>
      <c r="E855" s="141"/>
      <c r="F855" s="141"/>
      <c r="G855" s="141"/>
      <c r="H855" s="141"/>
      <c r="I855" s="141"/>
      <c r="J855" s="141"/>
      <c r="K855" s="141"/>
      <c r="L855" s="141"/>
      <c r="M855" s="141"/>
      <c r="N855" s="141"/>
      <c r="O855" s="141"/>
      <c r="P855" s="141"/>
      <c r="Q855" s="145" t="s">
        <v>2879</v>
      </c>
      <c r="R855" s="145" t="s">
        <v>1363</v>
      </c>
      <c r="S855" s="145" t="s">
        <v>1364</v>
      </c>
      <c r="T855" s="141" t="s">
        <v>58</v>
      </c>
      <c r="U855" s="141" t="s">
        <v>1571</v>
      </c>
      <c r="V855" s="146">
        <v>25</v>
      </c>
      <c r="W855" s="145" t="s">
        <v>446</v>
      </c>
      <c r="X855" s="141" t="s">
        <v>1570</v>
      </c>
      <c r="Y855" s="141"/>
      <c r="AB855" s="142">
        <f>Table3072[[#This Row],[researchPower]]/2</f>
        <v>0</v>
      </c>
      <c r="AD855" s="142">
        <f>IF(Table3072[[#This Row],[researchPower]] &lt;100, Table3072[[#This Row],[researchPower]]*2,Table3072[[#This Row],[researchPower]])</f>
        <v>0</v>
      </c>
      <c r="AG855" s="95"/>
      <c r="AH855" s="142" t="e">
        <f>Table3072[[#This Row],[researchPoints]]/Table3072[[#This Row],[researchPower]]</f>
        <v>#DIV/0!</v>
      </c>
    </row>
    <row r="856" spans="1:34" x14ac:dyDescent="0.35">
      <c r="A856" s="141">
        <v>855</v>
      </c>
      <c r="B856" s="39" t="s">
        <v>1904</v>
      </c>
      <c r="C856" s="141" t="s">
        <v>1555</v>
      </c>
      <c r="D856" s="141" t="s">
        <v>1904</v>
      </c>
      <c r="E856" s="141"/>
      <c r="F856" s="141"/>
      <c r="G856" s="141" t="s">
        <v>4044</v>
      </c>
      <c r="H856" s="141" t="s">
        <v>1905</v>
      </c>
      <c r="I856" s="141"/>
      <c r="J856" s="141"/>
      <c r="K856" s="141"/>
      <c r="L856" s="141" t="s">
        <v>1901</v>
      </c>
      <c r="M856" s="141">
        <v>21600</v>
      </c>
      <c r="N856" s="141">
        <v>1080</v>
      </c>
      <c r="O856" s="141"/>
      <c r="P856" s="141"/>
      <c r="Q856" s="141" t="s">
        <v>2879</v>
      </c>
      <c r="R856" s="141" t="s">
        <v>1363</v>
      </c>
      <c r="S856" s="141" t="s">
        <v>1364</v>
      </c>
      <c r="T856" s="141" t="s">
        <v>58</v>
      </c>
      <c r="U856" s="141" t="s">
        <v>1569</v>
      </c>
      <c r="V856" s="146">
        <v>25</v>
      </c>
      <c r="W856" s="141"/>
      <c r="X856" s="141"/>
      <c r="Y856" s="141"/>
      <c r="AB856" s="142">
        <f>Table3072[[#This Row],[researchPower]]/2</f>
        <v>540</v>
      </c>
      <c r="AD856" s="142">
        <f>IF(Table3072[[#This Row],[researchPower]] &lt;100, Table3072[[#This Row],[researchPower]]*2,Table3072[[#This Row],[researchPower]])</f>
        <v>1080</v>
      </c>
      <c r="AG856" s="95" t="s">
        <v>1904</v>
      </c>
      <c r="AH856" s="142">
        <f>Table3072[[#This Row],[researchPoints]]/Table3072[[#This Row],[researchPower]]</f>
        <v>20</v>
      </c>
    </row>
    <row r="857" spans="1:34" x14ac:dyDescent="0.35">
      <c r="A857" s="141">
        <v>856</v>
      </c>
      <c r="B857" s="39"/>
      <c r="C857" s="141"/>
      <c r="D857" s="141"/>
      <c r="E857" s="141"/>
      <c r="F857" s="141"/>
      <c r="G857" s="141"/>
      <c r="H857" s="141"/>
      <c r="I857" s="141"/>
      <c r="J857" s="141"/>
      <c r="K857" s="141"/>
      <c r="L857" s="141"/>
      <c r="M857" s="141"/>
      <c r="N857" s="141"/>
      <c r="O857" s="141"/>
      <c r="P857" s="141"/>
      <c r="Q857" s="145" t="s">
        <v>2879</v>
      </c>
      <c r="R857" s="145" t="s">
        <v>1363</v>
      </c>
      <c r="S857" s="145" t="s">
        <v>1364</v>
      </c>
      <c r="T857" s="141" t="s">
        <v>58</v>
      </c>
      <c r="U857" s="141" t="s">
        <v>1571</v>
      </c>
      <c r="V857" s="146">
        <v>25</v>
      </c>
      <c r="W857" s="145" t="s">
        <v>446</v>
      </c>
      <c r="X857" s="141" t="s">
        <v>1570</v>
      </c>
      <c r="Y857" s="141"/>
      <c r="AB857" s="142">
        <f>Table3072[[#This Row],[researchPower]]/2</f>
        <v>0</v>
      </c>
      <c r="AD857" s="142">
        <f>IF(Table3072[[#This Row],[researchPower]] &lt;100, Table3072[[#This Row],[researchPower]]*2,Table3072[[#This Row],[researchPower]])</f>
        <v>0</v>
      </c>
      <c r="AG857" s="95"/>
      <c r="AH857" s="142" t="e">
        <f>Table3072[[#This Row],[researchPoints]]/Table3072[[#This Row],[researchPower]]</f>
        <v>#DIV/0!</v>
      </c>
    </row>
    <row r="858" spans="1:34" x14ac:dyDescent="0.35">
      <c r="A858" s="141">
        <v>857</v>
      </c>
      <c r="B858" s="39" t="s">
        <v>1906</v>
      </c>
      <c r="C858" s="141" t="s">
        <v>1555</v>
      </c>
      <c r="D858" s="141" t="s">
        <v>1906</v>
      </c>
      <c r="E858" s="141"/>
      <c r="F858" s="141"/>
      <c r="G858" s="141" t="s">
        <v>4045</v>
      </c>
      <c r="H858" s="141" t="s">
        <v>1907</v>
      </c>
      <c r="I858" s="141"/>
      <c r="J858" s="141"/>
      <c r="K858" s="141"/>
      <c r="L858" s="141" t="s">
        <v>2869</v>
      </c>
      <c r="M858" s="141">
        <v>26000</v>
      </c>
      <c r="N858" s="141">
        <v>1300</v>
      </c>
      <c r="O858" s="141"/>
      <c r="P858" s="141"/>
      <c r="Q858" s="141" t="s">
        <v>2879</v>
      </c>
      <c r="R858" s="141" t="s">
        <v>1363</v>
      </c>
      <c r="S858" s="141" t="s">
        <v>1364</v>
      </c>
      <c r="T858" s="141" t="s">
        <v>58</v>
      </c>
      <c r="U858" s="141" t="s">
        <v>1569</v>
      </c>
      <c r="V858" s="146">
        <v>50</v>
      </c>
      <c r="W858" s="141"/>
      <c r="X858" s="141"/>
      <c r="Y858" s="141"/>
      <c r="AB858" s="142">
        <f>Table3072[[#This Row],[researchPower]]/2</f>
        <v>650</v>
      </c>
      <c r="AD858" s="142">
        <f>IF(Table3072[[#This Row],[researchPower]] &lt;100, Table3072[[#This Row],[researchPower]]*2,Table3072[[#This Row],[researchPower]])</f>
        <v>1300</v>
      </c>
      <c r="AG858" s="95" t="s">
        <v>1906</v>
      </c>
      <c r="AH858" s="142">
        <f>Table3072[[#This Row],[researchPoints]]/Table3072[[#This Row],[researchPower]]</f>
        <v>20</v>
      </c>
    </row>
    <row r="859" spans="1:34" x14ac:dyDescent="0.35">
      <c r="A859" s="141">
        <v>858</v>
      </c>
      <c r="B859" s="39"/>
      <c r="C859" s="141"/>
      <c r="D859" s="141"/>
      <c r="E859" s="141"/>
      <c r="F859" s="141"/>
      <c r="G859" s="141"/>
      <c r="H859" s="141"/>
      <c r="I859" s="141"/>
      <c r="J859" s="141"/>
      <c r="K859" s="141"/>
      <c r="L859" s="141"/>
      <c r="M859" s="141"/>
      <c r="N859" s="141"/>
      <c r="O859" s="141"/>
      <c r="P859" s="141"/>
      <c r="Q859" s="145" t="s">
        <v>2879</v>
      </c>
      <c r="R859" s="145" t="s">
        <v>1363</v>
      </c>
      <c r="S859" s="145" t="s">
        <v>1364</v>
      </c>
      <c r="T859" s="141" t="s">
        <v>58</v>
      </c>
      <c r="U859" s="141" t="s">
        <v>1571</v>
      </c>
      <c r="V859" s="146">
        <v>25</v>
      </c>
      <c r="W859" s="145" t="s">
        <v>446</v>
      </c>
      <c r="X859" s="141" t="s">
        <v>1570</v>
      </c>
      <c r="Y859" s="141"/>
      <c r="AB859" s="142">
        <f>Table3072[[#This Row],[researchPower]]/2</f>
        <v>0</v>
      </c>
      <c r="AD859" s="142">
        <f>IF(Table3072[[#This Row],[researchPower]] &lt;100, Table3072[[#This Row],[researchPower]]*2,Table3072[[#This Row],[researchPower]])</f>
        <v>0</v>
      </c>
      <c r="AG859" s="95"/>
      <c r="AH859" s="142" t="e">
        <f>Table3072[[#This Row],[researchPoints]]/Table3072[[#This Row],[researchPower]]</f>
        <v>#DIV/0!</v>
      </c>
    </row>
    <row r="860" spans="1:34" x14ac:dyDescent="0.35">
      <c r="A860" s="141">
        <v>859</v>
      </c>
      <c r="B860" s="39" t="s">
        <v>984</v>
      </c>
      <c r="C860" s="384" t="s">
        <v>1555</v>
      </c>
      <c r="D860" s="141" t="s">
        <v>984</v>
      </c>
      <c r="E860" s="141"/>
      <c r="F860" s="141">
        <v>1</v>
      </c>
      <c r="G860" s="141" t="s">
        <v>1914</v>
      </c>
      <c r="H860" s="141" t="s">
        <v>1915</v>
      </c>
      <c r="I860" s="141"/>
      <c r="J860" s="141"/>
      <c r="K860" s="141"/>
      <c r="L860" s="141" t="s">
        <v>3357</v>
      </c>
      <c r="M860" s="141">
        <v>14400</v>
      </c>
      <c r="N860" s="141">
        <v>720</v>
      </c>
      <c r="O860" s="141"/>
      <c r="P860" s="240" t="s">
        <v>604</v>
      </c>
      <c r="Q860" s="141"/>
      <c r="R860" s="141"/>
      <c r="S860" s="141"/>
      <c r="T860" s="141"/>
      <c r="U860" s="141"/>
      <c r="V860" s="146"/>
      <c r="W860" s="141"/>
      <c r="X860" s="141"/>
      <c r="Y860" s="141"/>
      <c r="AB860" s="142">
        <f>Table3072[[#This Row],[researchPower]]/2</f>
        <v>360</v>
      </c>
      <c r="AD860" s="142">
        <f>IF(Table3072[[#This Row],[researchPower]] &lt;100, Table3072[[#This Row],[researchPower]]*2,Table3072[[#This Row],[researchPower]])</f>
        <v>720</v>
      </c>
      <c r="AG860" s="95" t="s">
        <v>984</v>
      </c>
      <c r="AH860" s="142">
        <f>Table3072[[#This Row],[researchPoints]]/Table3072[[#This Row],[researchPower]]</f>
        <v>20</v>
      </c>
    </row>
    <row r="861" spans="1:34" x14ac:dyDescent="0.35">
      <c r="A861" s="141">
        <v>860</v>
      </c>
      <c r="B861" s="39"/>
      <c r="C861" s="141"/>
      <c r="D861" s="141"/>
      <c r="E861" s="141"/>
      <c r="F861" s="141"/>
      <c r="G861" s="141"/>
      <c r="H861" s="141"/>
      <c r="I861" s="141"/>
      <c r="J861" s="141"/>
      <c r="K861" s="141"/>
      <c r="L861" s="141"/>
      <c r="M861" s="141"/>
      <c r="N861" s="141"/>
      <c r="O861" s="144"/>
      <c r="P861" s="141" t="s">
        <v>452</v>
      </c>
      <c r="Q861" s="145"/>
      <c r="R861" s="145"/>
      <c r="S861" s="145"/>
      <c r="T861" s="141"/>
      <c r="U861" s="141"/>
      <c r="V861" s="146"/>
      <c r="W861" s="145"/>
      <c r="X861" s="141"/>
      <c r="Y861" s="144"/>
      <c r="AB861" s="142">
        <f>Table3072[[#This Row],[researchPower]]/2</f>
        <v>0</v>
      </c>
      <c r="AD861" s="142">
        <f>IF(Table3072[[#This Row],[researchPower]] &lt;100, Table3072[[#This Row],[researchPower]]*2,Table3072[[#This Row],[researchPower]])</f>
        <v>0</v>
      </c>
      <c r="AG861" s="95"/>
      <c r="AH861" s="142" t="e">
        <f>Table3072[[#This Row],[researchPoints]]/Table3072[[#This Row],[researchPower]]</f>
        <v>#DIV/0!</v>
      </c>
    </row>
    <row r="862" spans="1:34" x14ac:dyDescent="0.35">
      <c r="A862" s="141">
        <v>861</v>
      </c>
      <c r="B862" s="39"/>
      <c r="C862" s="141"/>
      <c r="D862" s="141"/>
      <c r="E862" s="141"/>
      <c r="F862" s="141"/>
      <c r="G862" s="141"/>
      <c r="H862" s="141"/>
      <c r="I862" s="141"/>
      <c r="J862" s="141"/>
      <c r="K862" s="141"/>
      <c r="L862" s="141"/>
      <c r="M862" s="141"/>
      <c r="N862" s="141"/>
      <c r="O862" s="141"/>
      <c r="P862" s="141" t="s">
        <v>446</v>
      </c>
      <c r="Q862" s="145"/>
      <c r="R862" s="145"/>
      <c r="S862" s="145"/>
      <c r="T862" s="141"/>
      <c r="U862" s="141"/>
      <c r="V862" s="146"/>
      <c r="W862" s="382" t="s">
        <v>446</v>
      </c>
      <c r="X862" s="141"/>
      <c r="Y862" s="141"/>
      <c r="AB862" s="142">
        <f>Table3072[[#This Row],[researchPower]]/2</f>
        <v>0</v>
      </c>
      <c r="AD862" s="142">
        <f>IF(Table3072[[#This Row],[researchPower]] &lt;100, Table3072[[#This Row],[researchPower]]*2,Table3072[[#This Row],[researchPower]])</f>
        <v>0</v>
      </c>
      <c r="AG862" s="95"/>
      <c r="AH862" s="142" t="e">
        <f>Table3072[[#This Row],[researchPoints]]/Table3072[[#This Row],[researchPower]]</f>
        <v>#DIV/0!</v>
      </c>
    </row>
    <row r="863" spans="1:34" x14ac:dyDescent="0.35">
      <c r="A863" s="141">
        <v>862</v>
      </c>
      <c r="B863" s="39" t="s">
        <v>913</v>
      </c>
      <c r="C863" s="462" t="s">
        <v>1555</v>
      </c>
      <c r="D863" s="141" t="s">
        <v>913</v>
      </c>
      <c r="E863" s="141"/>
      <c r="F863" s="141">
        <v>1</v>
      </c>
      <c r="G863" s="141" t="s">
        <v>1916</v>
      </c>
      <c r="H863" s="141" t="s">
        <v>1917</v>
      </c>
      <c r="I863" s="141" t="s">
        <v>452</v>
      </c>
      <c r="J863" s="141"/>
      <c r="K863" s="141"/>
      <c r="L863" s="141"/>
      <c r="M863" s="141"/>
      <c r="N863" s="141"/>
      <c r="O863" s="141"/>
      <c r="P863" s="141"/>
      <c r="Q863" s="141"/>
      <c r="R863" s="141"/>
      <c r="S863" s="141"/>
      <c r="T863" s="141"/>
      <c r="U863" s="141"/>
      <c r="V863" s="146"/>
      <c r="W863" s="145"/>
      <c r="X863" s="141"/>
      <c r="Y863" s="141"/>
      <c r="AB863" s="142">
        <f>Table3072[[#This Row],[researchPower]]/2</f>
        <v>0</v>
      </c>
      <c r="AD863" s="142">
        <f>IF(Table3072[[#This Row],[researchPower]] &lt;100, Table3072[[#This Row],[researchPower]]*2,Table3072[[#This Row],[researchPower]])</f>
        <v>0</v>
      </c>
      <c r="AG863" s="95" t="s">
        <v>913</v>
      </c>
      <c r="AH863" s="142" t="e">
        <f>Table3072[[#This Row],[researchPoints]]/Table3072[[#This Row],[researchPower]]</f>
        <v>#DIV/0!</v>
      </c>
    </row>
    <row r="864" spans="1:34" x14ac:dyDescent="0.35">
      <c r="A864" s="141">
        <v>863</v>
      </c>
      <c r="B864" s="39"/>
      <c r="C864" s="141"/>
      <c r="D864" s="141"/>
      <c r="E864" s="141"/>
      <c r="F864" s="141"/>
      <c r="G864" s="141"/>
      <c r="H864" s="141"/>
      <c r="I864" s="141" t="s">
        <v>446</v>
      </c>
      <c r="J864" s="141"/>
      <c r="K864" s="141"/>
      <c r="L864" s="141" t="s">
        <v>2870</v>
      </c>
      <c r="M864" s="141">
        <v>21600</v>
      </c>
      <c r="N864" s="141">
        <v>1080</v>
      </c>
      <c r="O864" s="141"/>
      <c r="P864" s="141" t="s">
        <v>445</v>
      </c>
      <c r="Q864" s="145"/>
      <c r="R864" s="145"/>
      <c r="S864" s="145"/>
      <c r="T864" s="141"/>
      <c r="U864" s="141"/>
      <c r="V864" s="146"/>
      <c r="W864" s="141"/>
      <c r="X864" s="141"/>
      <c r="Y864" s="141"/>
      <c r="AB864" s="142">
        <f>Table3072[[#This Row],[researchPower]]/2</f>
        <v>540</v>
      </c>
      <c r="AD864" s="142">
        <f>IF(Table3072[[#This Row],[researchPower]] &lt;100, Table3072[[#This Row],[researchPower]]*2,Table3072[[#This Row],[researchPower]])</f>
        <v>1080</v>
      </c>
      <c r="AG864" s="95"/>
      <c r="AH864" s="142">
        <f>Table3072[[#This Row],[researchPoints]]/Table3072[[#This Row],[researchPower]]</f>
        <v>20</v>
      </c>
    </row>
    <row r="865" spans="1:34" x14ac:dyDescent="0.35">
      <c r="A865" s="141">
        <v>864</v>
      </c>
      <c r="B865" s="39"/>
      <c r="C865" s="145"/>
      <c r="D865" s="141"/>
      <c r="E865" s="141"/>
      <c r="F865" s="141"/>
      <c r="G865" s="141"/>
      <c r="H865" s="141"/>
      <c r="I865" s="141"/>
      <c r="J865" s="141"/>
      <c r="K865" s="141"/>
      <c r="L865" s="141"/>
      <c r="M865" s="141"/>
      <c r="N865" s="141"/>
      <c r="O865" s="141"/>
      <c r="P865" s="141" t="s">
        <v>439</v>
      </c>
      <c r="Q865" s="145"/>
      <c r="R865" s="198"/>
      <c r="S865" s="145"/>
      <c r="T865" s="141"/>
      <c r="U865" s="141"/>
      <c r="V865" s="146"/>
      <c r="W865" s="145" t="s">
        <v>439</v>
      </c>
      <c r="X865" s="141"/>
      <c r="Y865" s="141"/>
      <c r="AB865" s="142">
        <f>Table3072[[#This Row],[researchPower]]/2</f>
        <v>0</v>
      </c>
      <c r="AD865" s="142">
        <f>IF(Table3072[[#This Row],[researchPower]] &lt;100, Table3072[[#This Row],[researchPower]]*2,Table3072[[#This Row],[researchPower]])</f>
        <v>0</v>
      </c>
      <c r="AG865" s="95"/>
      <c r="AH865" s="142" t="e">
        <f>Table3072[[#This Row],[researchPoints]]/Table3072[[#This Row],[researchPower]]</f>
        <v>#DIV/0!</v>
      </c>
    </row>
    <row r="866" spans="1:34" x14ac:dyDescent="0.35">
      <c r="A866" s="141">
        <v>865</v>
      </c>
      <c r="B866" s="39" t="s">
        <v>1034</v>
      </c>
      <c r="C866" s="384" t="s">
        <v>1555</v>
      </c>
      <c r="D866" s="141" t="s">
        <v>1034</v>
      </c>
      <c r="E866" s="145"/>
      <c r="F866" s="141">
        <v>1</v>
      </c>
      <c r="G866" s="17" t="s">
        <v>10623</v>
      </c>
      <c r="H866" s="141" t="s">
        <v>1919</v>
      </c>
      <c r="I866" s="141"/>
      <c r="J866" s="141"/>
      <c r="K866" s="141"/>
      <c r="L866" s="141" t="s">
        <v>2871</v>
      </c>
      <c r="M866" s="141">
        <v>25000</v>
      </c>
      <c r="N866" s="141">
        <v>1250</v>
      </c>
      <c r="O866" s="141"/>
      <c r="P866" s="141" t="s">
        <v>433</v>
      </c>
      <c r="Q866" s="141"/>
      <c r="R866" s="197"/>
      <c r="S866" s="141"/>
      <c r="T866" s="141"/>
      <c r="U866" s="141"/>
      <c r="V866" s="146"/>
      <c r="W866" s="141" t="s">
        <v>433</v>
      </c>
      <c r="X866" s="141"/>
      <c r="Y866" s="141"/>
      <c r="AB866" s="142">
        <f>Table3072[[#This Row],[researchPower]]/2</f>
        <v>625</v>
      </c>
      <c r="AD866" s="142">
        <f>IF(Table3072[[#This Row],[researchPower]] &lt;100, Table3072[[#This Row],[researchPower]]*2,Table3072[[#This Row],[researchPower]])</f>
        <v>1250</v>
      </c>
      <c r="AG866" s="95" t="s">
        <v>1034</v>
      </c>
      <c r="AH866" s="142">
        <f>Table3072[[#This Row],[researchPoints]]/Table3072[[#This Row],[researchPower]]</f>
        <v>20</v>
      </c>
    </row>
    <row r="867" spans="1:34" x14ac:dyDescent="0.35">
      <c r="A867" s="141">
        <v>866</v>
      </c>
      <c r="B867" s="39" t="s">
        <v>6554</v>
      </c>
      <c r="C867" s="141" t="s">
        <v>1555</v>
      </c>
      <c r="D867" s="252" t="s">
        <v>6554</v>
      </c>
      <c r="E867" s="145"/>
      <c r="F867" s="141"/>
      <c r="G867" s="17" t="s">
        <v>10624</v>
      </c>
      <c r="H867" s="252" t="s">
        <v>7154</v>
      </c>
      <c r="I867" s="141"/>
      <c r="J867" s="141"/>
      <c r="K867" s="141"/>
      <c r="L867" s="141" t="s">
        <v>1034</v>
      </c>
      <c r="M867" s="141">
        <v>25000</v>
      </c>
      <c r="N867" s="141">
        <v>1250</v>
      </c>
      <c r="O867" s="141"/>
      <c r="P867" s="167" t="s">
        <v>6802</v>
      </c>
      <c r="Q867" s="141"/>
      <c r="R867" s="197"/>
      <c r="S867" s="141"/>
      <c r="T867" s="141"/>
      <c r="U867" s="141"/>
      <c r="V867" s="146"/>
      <c r="W867" s="167" t="s">
        <v>6802</v>
      </c>
      <c r="X867" s="141"/>
      <c r="Y867" s="141"/>
      <c r="AB867" s="142">
        <f>Table3072[[#This Row],[researchPower]]/2</f>
        <v>625</v>
      </c>
      <c r="AD867" s="142">
        <f>IF(Table3072[[#This Row],[researchPower]] &lt;100, Table3072[[#This Row],[researchPower]]*2,Table3072[[#This Row],[researchPower]])</f>
        <v>1250</v>
      </c>
      <c r="AG867" s="95" t="s">
        <v>6554</v>
      </c>
      <c r="AH867" s="142">
        <f>Table3072[[#This Row],[researchPoints]]/Table3072[[#This Row],[researchPower]]</f>
        <v>20</v>
      </c>
    </row>
    <row r="868" spans="1:34" x14ac:dyDescent="0.35">
      <c r="A868" s="141">
        <v>867</v>
      </c>
      <c r="B868" s="39" t="s">
        <v>6834</v>
      </c>
      <c r="C868" s="141" t="s">
        <v>1555</v>
      </c>
      <c r="D868" s="141" t="s">
        <v>6834</v>
      </c>
      <c r="E868" s="141"/>
      <c r="F868" s="141"/>
      <c r="G868" s="17" t="s">
        <v>10625</v>
      </c>
      <c r="H868" s="167" t="s">
        <v>7153</v>
      </c>
      <c r="I868" s="141"/>
      <c r="J868" s="141"/>
      <c r="K868" s="141"/>
      <c r="L868" s="252" t="s">
        <v>1901</v>
      </c>
      <c r="M868" s="141">
        <v>14400</v>
      </c>
      <c r="N868" s="141">
        <v>720</v>
      </c>
      <c r="O868" s="141"/>
      <c r="P868" s="167" t="s">
        <v>5255</v>
      </c>
      <c r="Q868" s="141"/>
      <c r="R868" s="197"/>
      <c r="S868" s="141"/>
      <c r="T868" s="141"/>
      <c r="U868" s="141"/>
      <c r="V868" s="146"/>
      <c r="W868" s="167" t="s">
        <v>5255</v>
      </c>
      <c r="X868" s="141"/>
      <c r="Y868" s="141"/>
      <c r="AB868" s="142">
        <f>Table3072[[#This Row],[researchPower]]/2</f>
        <v>360</v>
      </c>
      <c r="AD868" s="142">
        <f>IF(Table3072[[#This Row],[researchPower]] &lt;100, Table3072[[#This Row],[researchPower]]*2,Table3072[[#This Row],[researchPower]])</f>
        <v>720</v>
      </c>
      <c r="AG868" s="95" t="s">
        <v>6834</v>
      </c>
      <c r="AH868" s="142">
        <f>Table3072[[#This Row],[researchPoints]]/Table3072[[#This Row],[researchPower]]</f>
        <v>20</v>
      </c>
    </row>
    <row r="869" spans="1:34" x14ac:dyDescent="0.35">
      <c r="A869" s="141">
        <v>868</v>
      </c>
      <c r="B869" s="39" t="s">
        <v>6835</v>
      </c>
      <c r="C869" s="141" t="s">
        <v>1555</v>
      </c>
      <c r="D869" s="141" t="s">
        <v>6835</v>
      </c>
      <c r="E869" s="145"/>
      <c r="F869" s="141"/>
      <c r="G869" s="17" t="s">
        <v>10626</v>
      </c>
      <c r="H869" s="167" t="s">
        <v>5304</v>
      </c>
      <c r="I869" s="141"/>
      <c r="J869" s="141"/>
      <c r="K869" s="141"/>
      <c r="L869" s="252" t="s">
        <v>6554</v>
      </c>
      <c r="M869" s="141">
        <v>25000</v>
      </c>
      <c r="N869" s="141">
        <v>1250</v>
      </c>
      <c r="O869" s="141"/>
      <c r="P869" s="167" t="s">
        <v>5258</v>
      </c>
      <c r="Q869" s="141"/>
      <c r="R869" s="197"/>
      <c r="S869" s="141"/>
      <c r="T869" s="141"/>
      <c r="U869" s="141"/>
      <c r="V869" s="146"/>
      <c r="W869" s="167" t="s">
        <v>5258</v>
      </c>
      <c r="X869" s="141"/>
      <c r="Y869" s="141"/>
      <c r="AB869" s="142">
        <f>Table3072[[#This Row],[researchPower]]/2</f>
        <v>625</v>
      </c>
      <c r="AD869" s="142">
        <f>IF(Table3072[[#This Row],[researchPower]] &lt;100, Table3072[[#This Row],[researchPower]]*2,Table3072[[#This Row],[researchPower]])</f>
        <v>1250</v>
      </c>
      <c r="AG869" s="95" t="s">
        <v>6835</v>
      </c>
      <c r="AH869" s="142">
        <f>Table3072[[#This Row],[researchPoints]]/Table3072[[#This Row],[researchPower]]</f>
        <v>20</v>
      </c>
    </row>
    <row r="870" spans="1:34" x14ac:dyDescent="0.35">
      <c r="A870" s="141">
        <v>869</v>
      </c>
      <c r="B870" s="39" t="s">
        <v>6836</v>
      </c>
      <c r="C870" s="141" t="s">
        <v>1555</v>
      </c>
      <c r="D870" s="141" t="s">
        <v>6836</v>
      </c>
      <c r="E870" s="145"/>
      <c r="F870" s="141"/>
      <c r="G870" s="17" t="s">
        <v>10627</v>
      </c>
      <c r="H870" s="167" t="s">
        <v>7159</v>
      </c>
      <c r="I870" s="141"/>
      <c r="J870" s="141"/>
      <c r="K870" s="141"/>
      <c r="L870" s="252" t="s">
        <v>6835</v>
      </c>
      <c r="M870" s="141">
        <v>25000</v>
      </c>
      <c r="N870" s="141">
        <v>1250</v>
      </c>
      <c r="O870" s="141"/>
      <c r="P870" s="167" t="s">
        <v>5257</v>
      </c>
      <c r="Q870" s="141"/>
      <c r="R870" s="197"/>
      <c r="S870" s="141"/>
      <c r="T870" s="141"/>
      <c r="U870" s="141"/>
      <c r="V870" s="146"/>
      <c r="W870" s="167" t="s">
        <v>5257</v>
      </c>
      <c r="X870" s="141"/>
      <c r="Y870" s="141"/>
      <c r="AB870" s="142">
        <f>Table3072[[#This Row],[researchPower]]/2</f>
        <v>625</v>
      </c>
      <c r="AD870" s="142">
        <f>IF(Table3072[[#This Row],[researchPower]] &lt;100, Table3072[[#This Row],[researchPower]]*2,Table3072[[#This Row],[researchPower]])</f>
        <v>1250</v>
      </c>
      <c r="AG870" s="95" t="s">
        <v>6836</v>
      </c>
      <c r="AH870" s="142">
        <f>Table3072[[#This Row],[researchPoints]]/Table3072[[#This Row],[researchPower]]</f>
        <v>20</v>
      </c>
    </row>
    <row r="871" spans="1:34" x14ac:dyDescent="0.35">
      <c r="A871" s="141">
        <v>870</v>
      </c>
      <c r="B871" s="39" t="s">
        <v>6840</v>
      </c>
      <c r="C871" s="141" t="s">
        <v>1555</v>
      </c>
      <c r="D871" s="141" t="s">
        <v>6840</v>
      </c>
      <c r="E871" s="141"/>
      <c r="F871" s="141"/>
      <c r="G871" s="17" t="s">
        <v>10628</v>
      </c>
      <c r="H871" s="167" t="s">
        <v>7065</v>
      </c>
      <c r="I871" s="141"/>
      <c r="J871" s="141"/>
      <c r="K871" s="141"/>
      <c r="L871" s="252" t="s">
        <v>6842</v>
      </c>
      <c r="M871" s="141">
        <v>25000</v>
      </c>
      <c r="N871" s="141">
        <v>1250</v>
      </c>
      <c r="O871" s="141"/>
      <c r="P871" s="167" t="s">
        <v>5006</v>
      </c>
      <c r="Q871" s="141"/>
      <c r="R871" s="197"/>
      <c r="S871" s="141"/>
      <c r="T871" s="141"/>
      <c r="U871" s="141"/>
      <c r="V871" s="146"/>
      <c r="W871" s="167"/>
      <c r="X871" s="141"/>
      <c r="Y871" s="141"/>
      <c r="AB871" s="142">
        <f>Table3072[[#This Row],[researchPower]]/2</f>
        <v>625</v>
      </c>
      <c r="AD871" s="142">
        <f>IF(Table3072[[#This Row],[researchPower]] &lt;100, Table3072[[#This Row],[researchPower]]*2,Table3072[[#This Row],[researchPower]])</f>
        <v>1250</v>
      </c>
      <c r="AG871" s="95" t="s">
        <v>6840</v>
      </c>
      <c r="AH871" s="142">
        <f>Table3072[[#This Row],[researchPoints]]/Table3072[[#This Row],[researchPower]]</f>
        <v>20</v>
      </c>
    </row>
    <row r="872" spans="1:34" x14ac:dyDescent="0.35">
      <c r="A872" s="141">
        <v>871</v>
      </c>
      <c r="B872" s="39"/>
      <c r="C872" s="141"/>
      <c r="D872" s="141"/>
      <c r="E872" s="141"/>
      <c r="F872" s="141"/>
      <c r="G872" s="141"/>
      <c r="H872" s="31"/>
      <c r="I872" s="141"/>
      <c r="J872" s="141"/>
      <c r="K872" s="141"/>
      <c r="L872" s="141"/>
      <c r="M872" s="141"/>
      <c r="N872" s="141"/>
      <c r="O872" s="144"/>
      <c r="P872" s="167" t="s">
        <v>5008</v>
      </c>
      <c r="Q872" s="145"/>
      <c r="R872" s="287"/>
      <c r="S872" s="145"/>
      <c r="T872" s="141"/>
      <c r="U872" s="141"/>
      <c r="V872" s="146"/>
      <c r="W872" s="29" t="s">
        <v>5006</v>
      </c>
      <c r="X872" s="141"/>
      <c r="Y872" s="144"/>
      <c r="AB872" s="142">
        <f>Table3072[[#This Row],[researchPower]]/2</f>
        <v>0</v>
      </c>
      <c r="AD872" s="142">
        <f>IF(Table3072[[#This Row],[researchPower]] &lt;100, Table3072[[#This Row],[researchPower]]*2,Table3072[[#This Row],[researchPower]])</f>
        <v>0</v>
      </c>
      <c r="AG872" s="95"/>
      <c r="AH872" s="142" t="e">
        <f>Table3072[[#This Row],[researchPoints]]/Table3072[[#This Row],[researchPower]]</f>
        <v>#DIV/0!</v>
      </c>
    </row>
    <row r="873" spans="1:34" x14ac:dyDescent="0.35">
      <c r="A873" s="141">
        <v>872</v>
      </c>
      <c r="B873" s="39" t="s">
        <v>6841</v>
      </c>
      <c r="C873" s="141" t="s">
        <v>1555</v>
      </c>
      <c r="D873" s="141" t="s">
        <v>6841</v>
      </c>
      <c r="E873" s="141"/>
      <c r="F873" s="141"/>
      <c r="G873" s="17" t="s">
        <v>10629</v>
      </c>
      <c r="H873" s="167" t="s">
        <v>7160</v>
      </c>
      <c r="I873" s="141"/>
      <c r="J873" s="141"/>
      <c r="K873" s="141"/>
      <c r="L873" s="252" t="s">
        <v>6840</v>
      </c>
      <c r="M873" s="141">
        <v>25000</v>
      </c>
      <c r="N873" s="141">
        <v>1250</v>
      </c>
      <c r="O873" s="141"/>
      <c r="P873" s="167" t="s">
        <v>5260</v>
      </c>
      <c r="Q873" s="141"/>
      <c r="R873" s="197"/>
      <c r="S873" s="141"/>
      <c r="T873" s="141"/>
      <c r="U873" s="141"/>
      <c r="V873" s="146"/>
      <c r="W873" s="167" t="s">
        <v>5260</v>
      </c>
      <c r="X873" s="141"/>
      <c r="Y873" s="141"/>
      <c r="AB873" s="142">
        <f>Table3072[[#This Row],[researchPower]]/2</f>
        <v>625</v>
      </c>
      <c r="AD873" s="142">
        <f>IF(Table3072[[#This Row],[researchPower]] &lt;100, Table3072[[#This Row],[researchPower]]*2,Table3072[[#This Row],[researchPower]])</f>
        <v>1250</v>
      </c>
      <c r="AG873" s="95" t="s">
        <v>6841</v>
      </c>
      <c r="AH873" s="142">
        <f>Table3072[[#This Row],[researchPoints]]/Table3072[[#This Row],[researchPower]]</f>
        <v>20</v>
      </c>
    </row>
    <row r="874" spans="1:34" x14ac:dyDescent="0.35">
      <c r="A874" s="141">
        <v>873</v>
      </c>
      <c r="B874" s="39" t="s">
        <v>3475</v>
      </c>
      <c r="C874" s="141" t="s">
        <v>1555</v>
      </c>
      <c r="D874" s="141" t="s">
        <v>3475</v>
      </c>
      <c r="E874" s="141"/>
      <c r="F874" s="141"/>
      <c r="G874" s="141" t="s">
        <v>4076</v>
      </c>
      <c r="H874" s="141" t="s">
        <v>3481</v>
      </c>
      <c r="I874" s="141"/>
      <c r="J874" s="141"/>
      <c r="K874" s="141"/>
      <c r="L874" s="141" t="s">
        <v>3483</v>
      </c>
      <c r="M874" s="141">
        <v>14400</v>
      </c>
      <c r="N874" s="141">
        <v>720</v>
      </c>
      <c r="O874" s="141"/>
      <c r="P874" s="141"/>
      <c r="Q874" s="141" t="s">
        <v>2879</v>
      </c>
      <c r="R874" s="252" t="s">
        <v>1363</v>
      </c>
      <c r="S874" s="141" t="s">
        <v>1364</v>
      </c>
      <c r="T874" s="141" t="s">
        <v>58</v>
      </c>
      <c r="U874" s="141" t="s">
        <v>3452</v>
      </c>
      <c r="V874" s="146">
        <v>5</v>
      </c>
      <c r="W874" s="141" t="s">
        <v>439</v>
      </c>
      <c r="X874" s="141" t="s">
        <v>869</v>
      </c>
      <c r="Y874" s="141"/>
      <c r="AB874" s="142">
        <f>Table3072[[#This Row],[researchPower]]/2</f>
        <v>360</v>
      </c>
      <c r="AD874" s="142">
        <f>IF(Table3072[[#This Row],[researchPower]] &lt;100, Table3072[[#This Row],[researchPower]]*2,Table3072[[#This Row],[researchPower]])</f>
        <v>720</v>
      </c>
      <c r="AG874" s="95" t="s">
        <v>3475</v>
      </c>
      <c r="AH874" s="142">
        <f>Table3072[[#This Row],[researchPoints]]/Table3072[[#This Row],[researchPower]]</f>
        <v>20</v>
      </c>
    </row>
    <row r="875" spans="1:34" x14ac:dyDescent="0.35">
      <c r="A875" s="141">
        <v>874</v>
      </c>
      <c r="B875" s="39" t="s">
        <v>3476</v>
      </c>
      <c r="C875" s="141" t="s">
        <v>1555</v>
      </c>
      <c r="D875" s="141" t="s">
        <v>3476</v>
      </c>
      <c r="E875" s="141"/>
      <c r="F875" s="141"/>
      <c r="G875" s="141" t="s">
        <v>4078</v>
      </c>
      <c r="H875" s="141" t="s">
        <v>3493</v>
      </c>
      <c r="I875" s="141"/>
      <c r="J875" s="141"/>
      <c r="K875" s="141"/>
      <c r="L875" s="141" t="s">
        <v>3475</v>
      </c>
      <c r="M875" s="141">
        <v>21600</v>
      </c>
      <c r="N875" s="141">
        <v>1080</v>
      </c>
      <c r="O875" s="141"/>
      <c r="P875" s="141"/>
      <c r="Q875" s="141" t="s">
        <v>2879</v>
      </c>
      <c r="R875" s="141" t="s">
        <v>1363</v>
      </c>
      <c r="S875" s="141" t="s">
        <v>1364</v>
      </c>
      <c r="T875" s="141" t="s">
        <v>58</v>
      </c>
      <c r="U875" s="141" t="s">
        <v>3452</v>
      </c>
      <c r="V875" s="146">
        <v>6</v>
      </c>
      <c r="W875" s="141" t="s">
        <v>439</v>
      </c>
      <c r="X875" s="141" t="s">
        <v>869</v>
      </c>
      <c r="Y875" s="141"/>
      <c r="AB875" s="142">
        <f>Table3072[[#This Row],[researchPower]]/2</f>
        <v>540</v>
      </c>
      <c r="AD875" s="142">
        <f>IF(Table3072[[#This Row],[researchPower]] &lt;100, Table3072[[#This Row],[researchPower]]*2,Table3072[[#This Row],[researchPower]])</f>
        <v>1080</v>
      </c>
      <c r="AG875" s="95" t="s">
        <v>3476</v>
      </c>
      <c r="AH875" s="142">
        <f>Table3072[[#This Row],[researchPoints]]/Table3072[[#This Row],[researchPower]]</f>
        <v>20</v>
      </c>
    </row>
    <row r="876" spans="1:34" x14ac:dyDescent="0.35">
      <c r="A876" s="141">
        <v>875</v>
      </c>
      <c r="B876" s="39" t="s">
        <v>3477</v>
      </c>
      <c r="C876" s="141" t="s">
        <v>1555</v>
      </c>
      <c r="D876" s="141" t="s">
        <v>3477</v>
      </c>
      <c r="E876" s="141"/>
      <c r="F876" s="141"/>
      <c r="G876" s="141" t="s">
        <v>4077</v>
      </c>
      <c r="H876" s="141" t="s">
        <v>3494</v>
      </c>
      <c r="I876" s="141"/>
      <c r="J876" s="141"/>
      <c r="K876" s="141"/>
      <c r="L876" s="141" t="s">
        <v>3476</v>
      </c>
      <c r="M876" s="141">
        <v>26000</v>
      </c>
      <c r="N876" s="141">
        <v>1300</v>
      </c>
      <c r="O876" s="141"/>
      <c r="P876" s="141"/>
      <c r="Q876" s="141" t="s">
        <v>2879</v>
      </c>
      <c r="R876" s="141" t="s">
        <v>1363</v>
      </c>
      <c r="S876" s="141" t="s">
        <v>1364</v>
      </c>
      <c r="T876" s="141" t="s">
        <v>58</v>
      </c>
      <c r="U876" s="141" t="s">
        <v>3452</v>
      </c>
      <c r="V876" s="146">
        <v>7</v>
      </c>
      <c r="W876" s="141" t="s">
        <v>439</v>
      </c>
      <c r="X876" s="141" t="s">
        <v>869</v>
      </c>
      <c r="Y876" s="141"/>
      <c r="AB876" s="142">
        <f>Table3072[[#This Row],[researchPower]]/2</f>
        <v>650</v>
      </c>
      <c r="AD876" s="142">
        <f>IF(Table3072[[#This Row],[researchPower]] &lt;100, Table3072[[#This Row],[researchPower]]*2,Table3072[[#This Row],[researchPower]])</f>
        <v>1300</v>
      </c>
      <c r="AG876" s="95" t="s">
        <v>3477</v>
      </c>
      <c r="AH876" s="142">
        <f>Table3072[[#This Row],[researchPoints]]/Table3072[[#This Row],[researchPower]]</f>
        <v>20</v>
      </c>
    </row>
    <row r="877" spans="1:34" x14ac:dyDescent="0.35">
      <c r="A877" s="141">
        <v>876</v>
      </c>
      <c r="B877" s="39" t="s">
        <v>1908</v>
      </c>
      <c r="C877" s="141" t="s">
        <v>1555</v>
      </c>
      <c r="D877" s="141" t="s">
        <v>1908</v>
      </c>
      <c r="E877" s="141"/>
      <c r="F877" s="141"/>
      <c r="G877" s="141" t="s">
        <v>1909</v>
      </c>
      <c r="H877" s="141" t="s">
        <v>1910</v>
      </c>
      <c r="I877" s="141"/>
      <c r="J877" s="141"/>
      <c r="K877" s="141"/>
      <c r="L877" s="141" t="s">
        <v>1898</v>
      </c>
      <c r="M877" s="141">
        <v>14400</v>
      </c>
      <c r="N877" s="141">
        <v>720</v>
      </c>
      <c r="O877" s="141"/>
      <c r="P877" s="141"/>
      <c r="Q877" s="141" t="s">
        <v>2879</v>
      </c>
      <c r="R877" s="141" t="s">
        <v>1363</v>
      </c>
      <c r="S877" s="141" t="s">
        <v>1364</v>
      </c>
      <c r="T877" s="141" t="s">
        <v>58</v>
      </c>
      <c r="U877" s="141" t="s">
        <v>1587</v>
      </c>
      <c r="V877" s="146">
        <v>-15</v>
      </c>
      <c r="W877" s="141" t="s">
        <v>446</v>
      </c>
      <c r="X877" s="141" t="s">
        <v>1588</v>
      </c>
      <c r="Y877" s="141"/>
      <c r="AB877" s="142">
        <f>Table3072[[#This Row],[researchPower]]/2</f>
        <v>360</v>
      </c>
      <c r="AD877" s="142">
        <f>IF(Table3072[[#This Row],[researchPower]] &lt;100, Table3072[[#This Row],[researchPower]]*2,Table3072[[#This Row],[researchPower]])</f>
        <v>720</v>
      </c>
      <c r="AG877" s="95" t="s">
        <v>1908</v>
      </c>
      <c r="AH877" s="142">
        <f>Table3072[[#This Row],[researchPoints]]/Table3072[[#This Row],[researchPower]]</f>
        <v>20</v>
      </c>
    </row>
    <row r="878" spans="1:34" x14ac:dyDescent="0.35">
      <c r="A878" s="141">
        <v>877</v>
      </c>
      <c r="B878" s="39" t="s">
        <v>1911</v>
      </c>
      <c r="C878" s="141" t="s">
        <v>1555</v>
      </c>
      <c r="D878" s="141" t="s">
        <v>1911</v>
      </c>
      <c r="E878" s="141"/>
      <c r="F878" s="141"/>
      <c r="G878" s="141" t="s">
        <v>4046</v>
      </c>
      <c r="H878" s="141" t="s">
        <v>1912</v>
      </c>
      <c r="I878" s="141"/>
      <c r="J878" s="141"/>
      <c r="K878" s="141"/>
      <c r="L878" s="141" t="s">
        <v>1908</v>
      </c>
      <c r="M878" s="141">
        <v>21600</v>
      </c>
      <c r="N878" s="141">
        <v>1080</v>
      </c>
      <c r="O878" s="141"/>
      <c r="P878" s="141"/>
      <c r="Q878" s="141" t="s">
        <v>2879</v>
      </c>
      <c r="R878" s="141" t="s">
        <v>1363</v>
      </c>
      <c r="S878" s="141" t="s">
        <v>1364</v>
      </c>
      <c r="T878" s="141" t="s">
        <v>58</v>
      </c>
      <c r="U878" s="141" t="s">
        <v>1587</v>
      </c>
      <c r="V878" s="146">
        <v>-15</v>
      </c>
      <c r="W878" s="141" t="s">
        <v>446</v>
      </c>
      <c r="X878" s="141" t="s">
        <v>1588</v>
      </c>
      <c r="Y878" s="141"/>
      <c r="AB878" s="142">
        <f>Table3072[[#This Row],[researchPower]]/2</f>
        <v>540</v>
      </c>
      <c r="AD878" s="142">
        <f>IF(Table3072[[#This Row],[researchPower]] &lt;100, Table3072[[#This Row],[researchPower]]*2,Table3072[[#This Row],[researchPower]])</f>
        <v>1080</v>
      </c>
      <c r="AG878" s="95" t="s">
        <v>1911</v>
      </c>
      <c r="AH878" s="142">
        <f>Table3072[[#This Row],[researchPoints]]/Table3072[[#This Row],[researchPower]]</f>
        <v>20</v>
      </c>
    </row>
    <row r="879" spans="1:34" x14ac:dyDescent="0.35">
      <c r="A879" s="141">
        <v>878</v>
      </c>
      <c r="B879" s="39" t="s">
        <v>1035</v>
      </c>
      <c r="C879" s="141" t="s">
        <v>1555</v>
      </c>
      <c r="D879" s="141" t="s">
        <v>1035</v>
      </c>
      <c r="E879" s="141"/>
      <c r="F879" s="141"/>
      <c r="G879" s="141" t="s">
        <v>4047</v>
      </c>
      <c r="H879" s="141" t="s">
        <v>1913</v>
      </c>
      <c r="I879" s="141"/>
      <c r="J879" s="141"/>
      <c r="K879" s="141"/>
      <c r="L879" s="141" t="s">
        <v>1911</v>
      </c>
      <c r="M879" s="141">
        <v>28000</v>
      </c>
      <c r="N879" s="141">
        <v>1400</v>
      </c>
      <c r="O879" s="141"/>
      <c r="P879" s="141"/>
      <c r="Q879" s="141" t="s">
        <v>2879</v>
      </c>
      <c r="R879" s="141" t="s">
        <v>1363</v>
      </c>
      <c r="S879" s="141" t="s">
        <v>1364</v>
      </c>
      <c r="T879" s="141" t="s">
        <v>58</v>
      </c>
      <c r="U879" s="141" t="s">
        <v>1587</v>
      </c>
      <c r="V879" s="146">
        <v>-15</v>
      </c>
      <c r="W879" s="141" t="s">
        <v>446</v>
      </c>
      <c r="X879" s="141" t="s">
        <v>1588</v>
      </c>
      <c r="Y879" s="141"/>
      <c r="AB879" s="142">
        <f>Table3072[[#This Row],[researchPower]]/2</f>
        <v>700</v>
      </c>
      <c r="AD879" s="142">
        <f>IF(Table3072[[#This Row],[researchPower]] &lt;100, Table3072[[#This Row],[researchPower]]*2,Table3072[[#This Row],[researchPower]])</f>
        <v>1400</v>
      </c>
      <c r="AG879" s="95" t="s">
        <v>1035</v>
      </c>
      <c r="AH879" s="142">
        <f>Table3072[[#This Row],[researchPoints]]/Table3072[[#This Row],[researchPower]]</f>
        <v>20</v>
      </c>
    </row>
    <row r="880" spans="1:34" x14ac:dyDescent="0.35">
      <c r="A880" s="141">
        <v>879</v>
      </c>
      <c r="B880" s="39" t="s">
        <v>1063</v>
      </c>
      <c r="C880" s="145" t="s">
        <v>1555</v>
      </c>
      <c r="D880" s="141" t="s">
        <v>1063</v>
      </c>
      <c r="E880" s="141"/>
      <c r="F880" s="141">
        <v>1</v>
      </c>
      <c r="G880" s="17" t="s">
        <v>10634</v>
      </c>
      <c r="H880" s="141" t="s">
        <v>1952</v>
      </c>
      <c r="I880" s="141"/>
      <c r="J880" s="141"/>
      <c r="K880" s="141"/>
      <c r="L880" s="252" t="s">
        <v>2876</v>
      </c>
      <c r="M880" s="141">
        <v>3600</v>
      </c>
      <c r="N880" s="141">
        <v>180</v>
      </c>
      <c r="O880" s="141"/>
      <c r="P880" s="240" t="s">
        <v>591</v>
      </c>
      <c r="Q880" s="141"/>
      <c r="R880" s="141"/>
      <c r="S880" s="141"/>
      <c r="T880" s="141"/>
      <c r="U880" s="141"/>
      <c r="V880" s="146"/>
      <c r="W880" s="141"/>
      <c r="X880" s="141"/>
      <c r="Y880" s="141"/>
      <c r="AB880" s="142">
        <f>Table3072[[#This Row],[researchPower]]/2</f>
        <v>90</v>
      </c>
      <c r="AD880" s="142">
        <f>IF(Table3072[[#This Row],[researchPower]] &lt;100, Table3072[[#This Row],[researchPower]]*2,Table3072[[#This Row],[researchPower]])</f>
        <v>180</v>
      </c>
      <c r="AG880" s="95" t="s">
        <v>1063</v>
      </c>
      <c r="AH880" s="142">
        <f>Table3072[[#This Row],[researchPoints]]/Table3072[[#This Row],[researchPower]]</f>
        <v>20</v>
      </c>
    </row>
    <row r="881" spans="1:34" x14ac:dyDescent="0.35">
      <c r="A881" s="141">
        <v>880</v>
      </c>
      <c r="B881" s="39"/>
      <c r="C881" s="145"/>
      <c r="D881" s="141"/>
      <c r="E881" s="141"/>
      <c r="F881" s="141"/>
      <c r="G881" s="141"/>
      <c r="H881" s="141"/>
      <c r="I881" s="141"/>
      <c r="J881" s="141"/>
      <c r="K881" s="141"/>
      <c r="L881" s="141"/>
      <c r="M881" s="141"/>
      <c r="N881" s="141"/>
      <c r="O881" s="144"/>
      <c r="P881" s="141" t="s">
        <v>424</v>
      </c>
      <c r="Q881" s="141"/>
      <c r="R881" s="141"/>
      <c r="S881" s="141"/>
      <c r="T881" s="141"/>
      <c r="U881" s="141"/>
      <c r="V881" s="146"/>
      <c r="W881" s="145"/>
      <c r="X881" s="141"/>
      <c r="Y881" s="144"/>
      <c r="AB881" s="142">
        <f>Table3072[[#This Row],[researchPower]]/2</f>
        <v>0</v>
      </c>
      <c r="AD881" s="142">
        <f>IF(Table3072[[#This Row],[researchPower]] &lt;100, Table3072[[#This Row],[researchPower]]*2,Table3072[[#This Row],[researchPower]])</f>
        <v>0</v>
      </c>
      <c r="AG881" s="95"/>
      <c r="AH881" s="142" t="e">
        <f>Table3072[[#This Row],[researchPoints]]/Table3072[[#This Row],[researchPower]]</f>
        <v>#DIV/0!</v>
      </c>
    </row>
    <row r="882" spans="1:34" x14ac:dyDescent="0.35">
      <c r="A882" s="141">
        <v>881</v>
      </c>
      <c r="B882" s="39"/>
      <c r="C882" s="145"/>
      <c r="D882" s="141"/>
      <c r="E882" s="141"/>
      <c r="F882" s="141"/>
      <c r="G882" s="141"/>
      <c r="H882" s="141"/>
      <c r="I882" s="141"/>
      <c r="J882" s="141"/>
      <c r="K882" s="141"/>
      <c r="L882" s="141"/>
      <c r="M882" s="141"/>
      <c r="N882" s="141"/>
      <c r="O882" s="141"/>
      <c r="P882" s="141" t="s">
        <v>402</v>
      </c>
      <c r="Q882" s="141"/>
      <c r="R882" s="141"/>
      <c r="S882" s="141"/>
      <c r="T882" s="141"/>
      <c r="U882" s="141"/>
      <c r="V882" s="146"/>
      <c r="W882" s="382" t="s">
        <v>424</v>
      </c>
      <c r="X882" s="141"/>
      <c r="Y882" s="141"/>
      <c r="AB882" s="142">
        <f>Table3072[[#This Row],[researchPower]]/2</f>
        <v>0</v>
      </c>
      <c r="AD882" s="142">
        <f>IF(Table3072[[#This Row],[researchPower]] &lt;100, Table3072[[#This Row],[researchPower]]*2,Table3072[[#This Row],[researchPower]])</f>
        <v>0</v>
      </c>
      <c r="AG882" s="95"/>
      <c r="AH882" s="142" t="e">
        <f>Table3072[[#This Row],[researchPoints]]/Table3072[[#This Row],[researchPower]]</f>
        <v>#DIV/0!</v>
      </c>
    </row>
    <row r="883" spans="1:34" x14ac:dyDescent="0.35">
      <c r="A883" s="141">
        <v>882</v>
      </c>
      <c r="B883" s="39" t="s">
        <v>6384</v>
      </c>
      <c r="C883" s="145" t="s">
        <v>1555</v>
      </c>
      <c r="D883" s="141" t="s">
        <v>6384</v>
      </c>
      <c r="E883" s="141"/>
      <c r="F883" s="141"/>
      <c r="G883" s="17" t="s">
        <v>10635</v>
      </c>
      <c r="H883" s="252" t="s">
        <v>6385</v>
      </c>
      <c r="I883" s="141"/>
      <c r="J883" s="141"/>
      <c r="K883" s="141"/>
      <c r="L883" s="252" t="s">
        <v>6387</v>
      </c>
      <c r="M883" s="141">
        <v>4800</v>
      </c>
      <c r="N883" s="141">
        <v>240</v>
      </c>
      <c r="O883" s="141"/>
      <c r="P883" s="240" t="s">
        <v>6386</v>
      </c>
      <c r="Q883" s="141"/>
      <c r="R883" s="141"/>
      <c r="S883" s="141"/>
      <c r="T883" s="141"/>
      <c r="U883" s="141"/>
      <c r="V883" s="146"/>
      <c r="W883" s="141" t="s">
        <v>6386</v>
      </c>
      <c r="X883" s="141"/>
      <c r="Y883" s="141"/>
      <c r="AB883" s="142">
        <f>Table3072[[#This Row],[researchPower]]/2</f>
        <v>120</v>
      </c>
      <c r="AD883" s="142">
        <f>IF(Table3072[[#This Row],[researchPower]] &lt;100, Table3072[[#This Row],[researchPower]]*2,Table3072[[#This Row],[researchPower]])</f>
        <v>240</v>
      </c>
      <c r="AG883" s="95" t="s">
        <v>6384</v>
      </c>
      <c r="AH883" s="142">
        <f>Table3072[[#This Row],[researchPoints]]/Table3072[[#This Row],[researchPower]]</f>
        <v>20</v>
      </c>
    </row>
    <row r="884" spans="1:34" x14ac:dyDescent="0.35">
      <c r="A884" s="141">
        <v>883</v>
      </c>
      <c r="B884" s="39" t="s">
        <v>1030</v>
      </c>
      <c r="C884" s="384" t="s">
        <v>1555</v>
      </c>
      <c r="D884" s="141" t="s">
        <v>1030</v>
      </c>
      <c r="E884" s="141"/>
      <c r="F884" s="141"/>
      <c r="G884" s="141" t="s">
        <v>1953</v>
      </c>
      <c r="H884" s="252" t="s">
        <v>1954</v>
      </c>
      <c r="I884" s="141"/>
      <c r="J884" s="141"/>
      <c r="K884" s="141"/>
      <c r="L884" s="252" t="s">
        <v>5349</v>
      </c>
      <c r="M884" s="141">
        <v>2400</v>
      </c>
      <c r="N884" s="141">
        <v>120</v>
      </c>
      <c r="O884" s="141"/>
      <c r="P884" s="252" t="s">
        <v>413</v>
      </c>
      <c r="Q884" s="141"/>
      <c r="R884" s="141"/>
      <c r="S884" s="141"/>
      <c r="T884" s="141"/>
      <c r="U884" s="141"/>
      <c r="V884" s="146"/>
      <c r="W884" s="145"/>
      <c r="X884" s="141"/>
      <c r="Y884" s="141"/>
      <c r="AB884" s="142">
        <f>Table3072[[#This Row],[researchPower]]/2</f>
        <v>60</v>
      </c>
      <c r="AD884" s="142">
        <f>IF(Table3072[[#This Row],[researchPower]] &lt;100, Table3072[[#This Row],[researchPower]]*2,Table3072[[#This Row],[researchPower]])</f>
        <v>120</v>
      </c>
      <c r="AG884" s="95" t="s">
        <v>1030</v>
      </c>
      <c r="AH884" s="142">
        <f>Table3072[[#This Row],[researchPoints]]/Table3072[[#This Row],[researchPower]]</f>
        <v>20</v>
      </c>
    </row>
    <row r="885" spans="1:34" x14ac:dyDescent="0.35">
      <c r="A885" s="141">
        <v>884</v>
      </c>
      <c r="B885" s="39"/>
      <c r="C885" s="141"/>
      <c r="D885" s="141"/>
      <c r="E885" s="141"/>
      <c r="F885" s="141"/>
      <c r="G885" s="141"/>
      <c r="H885" s="141"/>
      <c r="I885" s="141"/>
      <c r="J885" s="141"/>
      <c r="K885" s="141"/>
      <c r="L885" s="141"/>
      <c r="M885" s="141"/>
      <c r="N885" s="141"/>
      <c r="O885" s="141"/>
      <c r="P885" s="141" t="s">
        <v>3567</v>
      </c>
      <c r="Q885" s="141"/>
      <c r="R885" s="141"/>
      <c r="S885" s="141"/>
      <c r="T885" s="141"/>
      <c r="U885" s="141"/>
      <c r="V885" s="146"/>
      <c r="W885" s="261" t="s">
        <v>413</v>
      </c>
      <c r="X885" s="141"/>
      <c r="Y885" s="141"/>
      <c r="AB885" s="142">
        <f>Table3072[[#This Row],[researchPower]]/2</f>
        <v>0</v>
      </c>
      <c r="AD885" s="142">
        <f>IF(Table3072[[#This Row],[researchPower]] &lt;100, Table3072[[#This Row],[researchPower]]*2,Table3072[[#This Row],[researchPower]])</f>
        <v>0</v>
      </c>
      <c r="AG885" s="95"/>
      <c r="AH885" s="142" t="e">
        <f>Table3072[[#This Row],[researchPoints]]/Table3072[[#This Row],[researchPower]]</f>
        <v>#DIV/0!</v>
      </c>
    </row>
    <row r="886" spans="1:34" x14ac:dyDescent="0.35">
      <c r="A886" s="141">
        <v>885</v>
      </c>
      <c r="B886" s="39" t="s">
        <v>1955</v>
      </c>
      <c r="C886" s="141" t="s">
        <v>1555</v>
      </c>
      <c r="D886" s="141" t="s">
        <v>1955</v>
      </c>
      <c r="E886" s="141"/>
      <c r="F886" s="141"/>
      <c r="G886" s="17" t="s">
        <v>10632</v>
      </c>
      <c r="H886" s="141" t="s">
        <v>1957</v>
      </c>
      <c r="I886" s="141"/>
      <c r="J886" s="141"/>
      <c r="K886" s="141"/>
      <c r="L886" s="141" t="s">
        <v>3358</v>
      </c>
      <c r="M886" s="141">
        <v>4800</v>
      </c>
      <c r="N886" s="141">
        <v>240</v>
      </c>
      <c r="O886" s="141"/>
      <c r="P886" s="141" t="s">
        <v>432</v>
      </c>
      <c r="Q886" s="141"/>
      <c r="R886" s="141"/>
      <c r="S886" s="141"/>
      <c r="T886" s="141"/>
      <c r="U886" s="141"/>
      <c r="V886" s="146"/>
      <c r="W886" s="141"/>
      <c r="X886" s="141"/>
      <c r="Y886" s="141"/>
      <c r="AB886" s="142">
        <f>Table3072[[#This Row],[researchPower]]/2</f>
        <v>120</v>
      </c>
      <c r="AD886" s="142">
        <f>IF(Table3072[[#This Row],[researchPower]] &lt;100, Table3072[[#This Row],[researchPower]]*2,Table3072[[#This Row],[researchPower]])</f>
        <v>240</v>
      </c>
      <c r="AG886" s="95" t="s">
        <v>1955</v>
      </c>
      <c r="AH886" s="142">
        <f>Table3072[[#This Row],[researchPoints]]/Table3072[[#This Row],[researchPower]]</f>
        <v>20</v>
      </c>
    </row>
    <row r="887" spans="1:34" x14ac:dyDescent="0.35">
      <c r="A887" s="141">
        <v>886</v>
      </c>
      <c r="B887" s="39"/>
      <c r="C887" s="141"/>
      <c r="D887" s="141"/>
      <c r="E887" s="141"/>
      <c r="F887" s="141"/>
      <c r="G887" s="141"/>
      <c r="H887" s="141"/>
      <c r="I887" s="141"/>
      <c r="J887" s="141"/>
      <c r="K887" s="141"/>
      <c r="L887" s="141"/>
      <c r="M887" s="141"/>
      <c r="N887" s="141"/>
      <c r="O887" s="141"/>
      <c r="P887" s="141" t="s">
        <v>408</v>
      </c>
      <c r="Q887" s="141"/>
      <c r="R887" s="141"/>
      <c r="S887" s="141"/>
      <c r="T887" s="141"/>
      <c r="U887" s="141"/>
      <c r="V887" s="146"/>
      <c r="W887" s="145" t="s">
        <v>432</v>
      </c>
      <c r="X887" s="141"/>
      <c r="Y887" s="141"/>
      <c r="AB887" s="142">
        <f>Table3072[[#This Row],[researchPower]]/2</f>
        <v>0</v>
      </c>
      <c r="AD887" s="142">
        <f>IF(Table3072[[#This Row],[researchPower]] &lt;100, Table3072[[#This Row],[researchPower]]*2,Table3072[[#This Row],[researchPower]])</f>
        <v>0</v>
      </c>
      <c r="AG887" s="95"/>
      <c r="AH887" s="142" t="e">
        <f>Table3072[[#This Row],[researchPoints]]/Table3072[[#This Row],[researchPower]]</f>
        <v>#DIV/0!</v>
      </c>
    </row>
    <row r="888" spans="1:34" x14ac:dyDescent="0.35">
      <c r="A888" s="141">
        <v>887</v>
      </c>
      <c r="B888" s="39" t="s">
        <v>6838</v>
      </c>
      <c r="C888" s="141" t="s">
        <v>1555</v>
      </c>
      <c r="D888" s="141" t="s">
        <v>6838</v>
      </c>
      <c r="E888" s="141"/>
      <c r="F888" s="141"/>
      <c r="G888" s="17" t="s">
        <v>10633</v>
      </c>
      <c r="H888" s="252" t="s">
        <v>7251</v>
      </c>
      <c r="I888" s="141"/>
      <c r="J888" s="141"/>
      <c r="K888" s="141"/>
      <c r="L888" s="252" t="s">
        <v>7253</v>
      </c>
      <c r="M888" s="141">
        <v>4800</v>
      </c>
      <c r="N888" s="141">
        <v>240</v>
      </c>
      <c r="O888" s="141"/>
      <c r="P888" s="167" t="s">
        <v>5262</v>
      </c>
      <c r="Q888" s="141"/>
      <c r="R888" s="141"/>
      <c r="S888" s="141"/>
      <c r="T888" s="141"/>
      <c r="U888" s="141"/>
      <c r="V888" s="146"/>
      <c r="W888" s="141"/>
      <c r="X888" s="141"/>
      <c r="Y888" s="141"/>
      <c r="AB888" s="142">
        <f>Table3072[[#This Row],[researchPower]]/2</f>
        <v>120</v>
      </c>
      <c r="AD888" s="142">
        <f>IF(Table3072[[#This Row],[researchPower]] &lt;100, Table3072[[#This Row],[researchPower]]*2,Table3072[[#This Row],[researchPower]])</f>
        <v>240</v>
      </c>
      <c r="AG888" s="95" t="s">
        <v>6838</v>
      </c>
      <c r="AH888" s="142">
        <f>Table3072[[#This Row],[researchPoints]]/Table3072[[#This Row],[researchPower]]</f>
        <v>20</v>
      </c>
    </row>
    <row r="889" spans="1:34" x14ac:dyDescent="0.35">
      <c r="A889" s="141">
        <v>888</v>
      </c>
      <c r="B889" s="39"/>
      <c r="C889" s="141"/>
      <c r="D889" s="141"/>
      <c r="E889" s="141"/>
      <c r="F889" s="141"/>
      <c r="G889" s="141"/>
      <c r="H889" s="141"/>
      <c r="I889" s="141"/>
      <c r="J889" s="141"/>
      <c r="K889" s="141"/>
      <c r="L889" s="141"/>
      <c r="M889" s="141"/>
      <c r="N889" s="141"/>
      <c r="O889" s="141"/>
      <c r="P889" s="167" t="s">
        <v>5035</v>
      </c>
      <c r="Q889" s="141"/>
      <c r="R889" s="141"/>
      <c r="S889" s="141"/>
      <c r="T889" s="141"/>
      <c r="U889" s="141"/>
      <c r="V889" s="146"/>
      <c r="W889" s="29" t="s">
        <v>5262</v>
      </c>
      <c r="X889" s="141"/>
      <c r="Y889" s="141"/>
      <c r="AB889" s="142">
        <f>Table3072[[#This Row],[researchPower]]/2</f>
        <v>0</v>
      </c>
      <c r="AD889" s="142">
        <f>IF(Table3072[[#This Row],[researchPower]] &lt;100, Table3072[[#This Row],[researchPower]]*2,Table3072[[#This Row],[researchPower]])</f>
        <v>0</v>
      </c>
      <c r="AG889" s="95"/>
      <c r="AH889" s="142" t="e">
        <f>Table3072[[#This Row],[researchPoints]]/Table3072[[#This Row],[researchPower]]</f>
        <v>#DIV/0!</v>
      </c>
    </row>
    <row r="890" spans="1:34" x14ac:dyDescent="0.35">
      <c r="A890" s="141">
        <v>889</v>
      </c>
      <c r="B890" s="39" t="s">
        <v>1131</v>
      </c>
      <c r="C890" s="384" t="s">
        <v>1555</v>
      </c>
      <c r="D890" s="141" t="s">
        <v>1131</v>
      </c>
      <c r="E890" s="141"/>
      <c r="F890" s="141">
        <v>1</v>
      </c>
      <c r="G890" s="141" t="s">
        <v>5141</v>
      </c>
      <c r="H890" s="141" t="s">
        <v>1959</v>
      </c>
      <c r="I890" s="141"/>
      <c r="J890" s="141"/>
      <c r="K890" s="141"/>
      <c r="L890" s="141" t="s">
        <v>1283</v>
      </c>
      <c r="M890" s="141">
        <v>2200</v>
      </c>
      <c r="N890" s="141">
        <v>110</v>
      </c>
      <c r="O890" s="141"/>
      <c r="P890" s="252" t="s">
        <v>412</v>
      </c>
      <c r="Q890" s="141"/>
      <c r="R890" s="141"/>
      <c r="S890" s="141"/>
      <c r="T890" s="141"/>
      <c r="U890" s="141"/>
      <c r="V890" s="146"/>
      <c r="W890" s="145"/>
      <c r="X890" s="141"/>
      <c r="Y890" s="141"/>
      <c r="AB890" s="142">
        <f>Table3072[[#This Row],[researchPower]]/2</f>
        <v>55</v>
      </c>
      <c r="AD890" s="142">
        <f>IF(Table3072[[#This Row],[researchPower]] &lt;100, Table3072[[#This Row],[researchPower]]*2,Table3072[[#This Row],[researchPower]])</f>
        <v>110</v>
      </c>
      <c r="AG890" s="95" t="s">
        <v>1131</v>
      </c>
      <c r="AH890" s="142">
        <f>Table3072[[#This Row],[researchPoints]]/Table3072[[#This Row],[researchPower]]</f>
        <v>20</v>
      </c>
    </row>
    <row r="891" spans="1:34" x14ac:dyDescent="0.35">
      <c r="A891" s="141">
        <v>890</v>
      </c>
      <c r="B891" s="39"/>
      <c r="C891" s="141"/>
      <c r="D891" s="141"/>
      <c r="E891" s="141"/>
      <c r="F891" s="141"/>
      <c r="G891" s="141"/>
      <c r="H891" s="141"/>
      <c r="I891" s="141"/>
      <c r="J891" s="141"/>
      <c r="K891" s="141"/>
      <c r="L891" s="141"/>
      <c r="M891" s="141"/>
      <c r="N891" s="141"/>
      <c r="O891" s="141"/>
      <c r="P891" s="141" t="s">
        <v>399</v>
      </c>
      <c r="Q891" s="141"/>
      <c r="R891" s="141"/>
      <c r="S891" s="141"/>
      <c r="T891" s="141"/>
      <c r="U891" s="141"/>
      <c r="V891" s="146"/>
      <c r="W891" s="145" t="s">
        <v>412</v>
      </c>
      <c r="X891" s="141"/>
      <c r="Y891" s="141"/>
      <c r="AB891" s="142">
        <f>Table3072[[#This Row],[researchPower]]/2</f>
        <v>0</v>
      </c>
      <c r="AD891" s="142">
        <f>IF(Table3072[[#This Row],[researchPower]] &lt;100, Table3072[[#This Row],[researchPower]]*2,Table3072[[#This Row],[researchPower]])</f>
        <v>0</v>
      </c>
      <c r="AG891" s="95"/>
      <c r="AH891" s="142" t="e">
        <f>Table3072[[#This Row],[researchPoints]]/Table3072[[#This Row],[researchPower]]</f>
        <v>#DIV/0!</v>
      </c>
    </row>
    <row r="892" spans="1:34" x14ac:dyDescent="0.35">
      <c r="A892" s="141">
        <v>891</v>
      </c>
      <c r="B892" s="39" t="s">
        <v>6461</v>
      </c>
      <c r="C892" s="141" t="s">
        <v>1555</v>
      </c>
      <c r="D892" s="252" t="s">
        <v>6461</v>
      </c>
      <c r="E892" s="141"/>
      <c r="F892" s="141">
        <v>1</v>
      </c>
      <c r="G892" s="17" t="s">
        <v>10636</v>
      </c>
      <c r="H892" s="252" t="s">
        <v>6462</v>
      </c>
      <c r="I892" s="141"/>
      <c r="J892" s="141"/>
      <c r="K892" s="141"/>
      <c r="L892" s="252" t="s">
        <v>7270</v>
      </c>
      <c r="M892" s="141">
        <v>4800</v>
      </c>
      <c r="N892" s="141">
        <v>240</v>
      </c>
      <c r="O892" s="141"/>
      <c r="P892" s="252" t="s">
        <v>5270</v>
      </c>
      <c r="Q892" s="141"/>
      <c r="R892" s="141"/>
      <c r="S892" s="141"/>
      <c r="T892" s="141"/>
      <c r="U892" s="141"/>
      <c r="V892" s="146"/>
      <c r="W892" s="144"/>
      <c r="X892" s="141"/>
      <c r="Y892" s="141"/>
      <c r="AB892" s="142">
        <f>Table3072[[#This Row],[researchPower]]/2</f>
        <v>120</v>
      </c>
      <c r="AD892" s="142">
        <f>IF(Table3072[[#This Row],[researchPower]] &lt;100, Table3072[[#This Row],[researchPower]]*2,Table3072[[#This Row],[researchPower]])</f>
        <v>240</v>
      </c>
      <c r="AG892" s="95" t="s">
        <v>6461</v>
      </c>
      <c r="AH892" s="142">
        <f>Table3072[[#This Row],[researchPoints]]/Table3072[[#This Row],[researchPower]]</f>
        <v>20</v>
      </c>
    </row>
    <row r="893" spans="1:34" x14ac:dyDescent="0.35">
      <c r="A893" s="141">
        <v>892</v>
      </c>
      <c r="B893" s="39"/>
      <c r="C893" s="141"/>
      <c r="D893" s="252"/>
      <c r="E893" s="141"/>
      <c r="F893" s="141"/>
      <c r="G893" s="141"/>
      <c r="H893" s="252"/>
      <c r="I893" s="141"/>
      <c r="J893" s="141"/>
      <c r="K893" s="141"/>
      <c r="L893" s="252"/>
      <c r="M893" s="141"/>
      <c r="N893" s="141"/>
      <c r="O893" s="144"/>
      <c r="P893" s="167" t="s">
        <v>5038</v>
      </c>
      <c r="Q893" s="141"/>
      <c r="R893" s="141"/>
      <c r="S893" s="141"/>
      <c r="T893" s="141"/>
      <c r="U893" s="141"/>
      <c r="V893" s="146"/>
      <c r="W893" s="261" t="s">
        <v>5270</v>
      </c>
      <c r="X893" s="141"/>
      <c r="Y893" s="144"/>
      <c r="AB893" s="142">
        <f>Table3072[[#This Row],[researchPower]]/2</f>
        <v>0</v>
      </c>
      <c r="AD893" s="142">
        <f>IF(Table3072[[#This Row],[researchPower]] &lt;100, Table3072[[#This Row],[researchPower]]*2,Table3072[[#This Row],[researchPower]])</f>
        <v>0</v>
      </c>
      <c r="AG893" s="95"/>
      <c r="AH893" s="142" t="e">
        <f>Table3072[[#This Row],[researchPoints]]/Table3072[[#This Row],[researchPower]]</f>
        <v>#DIV/0!</v>
      </c>
    </row>
    <row r="894" spans="1:34" x14ac:dyDescent="0.35">
      <c r="A894" s="141">
        <v>893</v>
      </c>
      <c r="B894" s="39" t="s">
        <v>6837</v>
      </c>
      <c r="C894" s="141" t="s">
        <v>1555</v>
      </c>
      <c r="D894" s="252" t="s">
        <v>6837</v>
      </c>
      <c r="E894" s="141"/>
      <c r="F894" s="141"/>
      <c r="G894" s="17" t="s">
        <v>10637</v>
      </c>
      <c r="H894" s="167" t="s">
        <v>7078</v>
      </c>
      <c r="I894" s="141"/>
      <c r="J894" s="141"/>
      <c r="K894" s="141"/>
      <c r="L894" s="252" t="s">
        <v>7271</v>
      </c>
      <c r="M894" s="141">
        <v>4800</v>
      </c>
      <c r="N894" s="141">
        <v>240</v>
      </c>
      <c r="O894" s="141"/>
      <c r="P894" s="167" t="s">
        <v>5266</v>
      </c>
      <c r="Q894" s="141"/>
      <c r="R894" s="141"/>
      <c r="S894" s="141"/>
      <c r="T894" s="141"/>
      <c r="U894" s="141"/>
      <c r="V894" s="146"/>
      <c r="W894" s="167" t="s">
        <v>5266</v>
      </c>
      <c r="X894" s="141"/>
      <c r="Y894" s="141"/>
      <c r="AB894" s="142">
        <f>Table3072[[#This Row],[researchPower]]/2</f>
        <v>120</v>
      </c>
      <c r="AD894" s="142">
        <f>IF(Table3072[[#This Row],[researchPower]] &lt;100, Table3072[[#This Row],[researchPower]]*2,Table3072[[#This Row],[researchPower]])</f>
        <v>240</v>
      </c>
      <c r="AG894" s="95" t="s">
        <v>6837</v>
      </c>
      <c r="AH894" s="142">
        <f>Table3072[[#This Row],[researchPoints]]/Table3072[[#This Row],[researchPower]]</f>
        <v>20</v>
      </c>
    </row>
    <row r="895" spans="1:34" x14ac:dyDescent="0.35">
      <c r="A895" s="141">
        <v>894</v>
      </c>
      <c r="B895" s="39" t="s">
        <v>6339</v>
      </c>
      <c r="C895" s="141" t="s">
        <v>1555</v>
      </c>
      <c r="D895" s="141" t="s">
        <v>6339</v>
      </c>
      <c r="E895" s="141"/>
      <c r="F895" s="141"/>
      <c r="G895" s="17" t="s">
        <v>10638</v>
      </c>
      <c r="H895" s="252" t="s">
        <v>6367</v>
      </c>
      <c r="I895" s="141"/>
      <c r="J895" s="141"/>
      <c r="K895" s="141"/>
      <c r="L895" s="252" t="s">
        <v>11370</v>
      </c>
      <c r="M895" s="141">
        <v>14400</v>
      </c>
      <c r="N895" s="141">
        <v>720</v>
      </c>
      <c r="O895" s="141"/>
      <c r="P895" s="141" t="s">
        <v>6338</v>
      </c>
      <c r="Q895" s="141"/>
      <c r="R895" s="141"/>
      <c r="S895" s="141"/>
      <c r="T895" s="141"/>
      <c r="U895" s="141"/>
      <c r="V895" s="146"/>
      <c r="W895" s="141" t="s">
        <v>6338</v>
      </c>
      <c r="X895" s="141"/>
      <c r="Y895" s="141"/>
      <c r="AB895" s="142">
        <f>Table3072[[#This Row],[researchPower]]/2</f>
        <v>360</v>
      </c>
      <c r="AD895" s="142">
        <f>IF(Table3072[[#This Row],[researchPower]] &lt;100, Table3072[[#This Row],[researchPower]]*2,Table3072[[#This Row],[researchPower]])</f>
        <v>720</v>
      </c>
      <c r="AG895" s="95" t="s">
        <v>6339</v>
      </c>
      <c r="AH895" s="142">
        <f>Table3072[[#This Row],[researchPoints]]/Table3072[[#This Row],[researchPower]]</f>
        <v>20</v>
      </c>
    </row>
    <row r="896" spans="1:34" x14ac:dyDescent="0.35">
      <c r="A896" s="141">
        <v>895</v>
      </c>
      <c r="B896" s="39" t="s">
        <v>1026</v>
      </c>
      <c r="C896" s="384" t="s">
        <v>1555</v>
      </c>
      <c r="D896" s="141" t="s">
        <v>1026</v>
      </c>
      <c r="E896" s="141"/>
      <c r="F896" s="141">
        <v>1</v>
      </c>
      <c r="G896" s="141" t="s">
        <v>1960</v>
      </c>
      <c r="H896" s="141" t="s">
        <v>1961</v>
      </c>
      <c r="I896" s="141"/>
      <c r="J896" s="141"/>
      <c r="K896" s="141"/>
      <c r="L896" s="141" t="s">
        <v>3359</v>
      </c>
      <c r="M896" s="141">
        <v>7200</v>
      </c>
      <c r="N896" s="141">
        <v>360</v>
      </c>
      <c r="O896" s="141"/>
      <c r="P896" s="141" t="s">
        <v>425</v>
      </c>
      <c r="Q896" s="141"/>
      <c r="R896" s="141"/>
      <c r="S896" s="141"/>
      <c r="T896" s="141"/>
      <c r="U896" s="141"/>
      <c r="V896" s="146"/>
      <c r="W896" s="141" t="s">
        <v>425</v>
      </c>
      <c r="X896" s="141"/>
      <c r="Y896" s="141"/>
      <c r="AB896" s="142">
        <f>Table3072[[#This Row],[researchPower]]/2</f>
        <v>180</v>
      </c>
      <c r="AD896" s="142">
        <f>IF(Table3072[[#This Row],[researchPower]] &lt;100, Table3072[[#This Row],[researchPower]]*2,Table3072[[#This Row],[researchPower]])</f>
        <v>360</v>
      </c>
      <c r="AG896" s="95" t="s">
        <v>1026</v>
      </c>
      <c r="AH896" s="142">
        <f>Table3072[[#This Row],[researchPoints]]/Table3072[[#This Row],[researchPower]]</f>
        <v>20</v>
      </c>
    </row>
    <row r="897" spans="1:34" x14ac:dyDescent="0.35">
      <c r="A897" s="141">
        <v>896</v>
      </c>
      <c r="B897" s="39" t="s">
        <v>917</v>
      </c>
      <c r="C897" s="384" t="s">
        <v>1555</v>
      </c>
      <c r="D897" s="141" t="s">
        <v>917</v>
      </c>
      <c r="E897" s="141"/>
      <c r="F897" s="141">
        <v>1</v>
      </c>
      <c r="G897" s="17" t="s">
        <v>10630</v>
      </c>
      <c r="H897" s="252" t="s">
        <v>1963</v>
      </c>
      <c r="I897" s="141" t="s">
        <v>591</v>
      </c>
      <c r="J897" s="141"/>
      <c r="K897" s="141"/>
      <c r="L897" s="252" t="s">
        <v>2877</v>
      </c>
      <c r="M897" s="141">
        <v>7200</v>
      </c>
      <c r="N897" s="141">
        <v>360</v>
      </c>
      <c r="O897" s="144"/>
      <c r="P897" s="141" t="s">
        <v>429</v>
      </c>
      <c r="Q897" s="141"/>
      <c r="R897" s="141"/>
      <c r="S897" s="141"/>
      <c r="T897" s="141"/>
      <c r="U897" s="141"/>
      <c r="V897" s="146"/>
      <c r="W897" s="144"/>
      <c r="X897" s="141"/>
      <c r="Y897" s="141"/>
      <c r="AB897" s="142">
        <f>Table3072[[#This Row],[researchPower]]/2</f>
        <v>180</v>
      </c>
      <c r="AD897" s="142">
        <f>IF(Table3072[[#This Row],[researchPower]] &lt;100, Table3072[[#This Row],[researchPower]]*2,Table3072[[#This Row],[researchPower]])</f>
        <v>360</v>
      </c>
      <c r="AG897" s="95" t="s">
        <v>917</v>
      </c>
      <c r="AH897" s="142">
        <f>Table3072[[#This Row],[researchPoints]]/Table3072[[#This Row],[researchPower]]</f>
        <v>20</v>
      </c>
    </row>
    <row r="898" spans="1:34" x14ac:dyDescent="0.35">
      <c r="A898" s="141">
        <v>897</v>
      </c>
      <c r="B898" s="39"/>
      <c r="C898" s="141"/>
      <c r="D898" s="141"/>
      <c r="E898" s="141"/>
      <c r="F898" s="141"/>
      <c r="G898" s="141"/>
      <c r="H898" s="141"/>
      <c r="I898" s="141"/>
      <c r="J898" s="141"/>
      <c r="K898" s="141"/>
      <c r="L898" s="141"/>
      <c r="M898" s="141"/>
      <c r="N898" s="141"/>
      <c r="O898" s="144"/>
      <c r="P898" s="141" t="s">
        <v>405</v>
      </c>
      <c r="Q898" s="141"/>
      <c r="R898" s="141"/>
      <c r="S898" s="141"/>
      <c r="T898" s="141"/>
      <c r="U898" s="141"/>
      <c r="V898" s="146"/>
      <c r="W898" s="382"/>
      <c r="X898" s="141"/>
      <c r="Y898" s="144"/>
      <c r="AB898" s="142">
        <f>Table3072[[#This Row],[researchPower]]/2</f>
        <v>0</v>
      </c>
      <c r="AD898" s="142">
        <f>IF(Table3072[[#This Row],[researchPower]] &lt;100, Table3072[[#This Row],[researchPower]]*2,Table3072[[#This Row],[researchPower]])</f>
        <v>0</v>
      </c>
      <c r="AG898" s="95"/>
      <c r="AH898" s="142" t="e">
        <f>Table3072[[#This Row],[researchPoints]]/Table3072[[#This Row],[researchPower]]</f>
        <v>#DIV/0!</v>
      </c>
    </row>
    <row r="899" spans="1:34" x14ac:dyDescent="0.35">
      <c r="A899" s="141">
        <v>898</v>
      </c>
      <c r="B899" s="39"/>
      <c r="C899" s="141"/>
      <c r="D899" s="141"/>
      <c r="E899" s="141"/>
      <c r="F899" s="141"/>
      <c r="G899" s="141"/>
      <c r="H899" s="141"/>
      <c r="I899" s="141"/>
      <c r="J899" s="141"/>
      <c r="K899" s="141"/>
      <c r="L899" s="141"/>
      <c r="M899" s="141"/>
      <c r="N899" s="141"/>
      <c r="O899" s="144"/>
      <c r="P899" s="141" t="s">
        <v>4921</v>
      </c>
      <c r="Q899" s="141"/>
      <c r="R899" s="141"/>
      <c r="S899" s="141"/>
      <c r="T899" s="141"/>
      <c r="U899" s="141"/>
      <c r="V899" s="146"/>
      <c r="W899" s="382" t="s">
        <v>429</v>
      </c>
      <c r="X899" s="141"/>
      <c r="Y899" s="144"/>
      <c r="AB899" s="142">
        <f>Table3072[[#This Row],[researchPower]]/2</f>
        <v>0</v>
      </c>
      <c r="AD899" s="142">
        <f>IF(Table3072[[#This Row],[researchPower]] &lt;100, Table3072[[#This Row],[researchPower]]*2,Table3072[[#This Row],[researchPower]])</f>
        <v>0</v>
      </c>
      <c r="AG899" s="95"/>
      <c r="AH899" s="142" t="e">
        <f>Table3072[[#This Row],[researchPoints]]/Table3072[[#This Row],[researchPower]]</f>
        <v>#DIV/0!</v>
      </c>
    </row>
    <row r="900" spans="1:34" x14ac:dyDescent="0.35">
      <c r="A900" s="141">
        <v>899</v>
      </c>
      <c r="B900" s="39" t="s">
        <v>6381</v>
      </c>
      <c r="C900" s="141" t="s">
        <v>1555</v>
      </c>
      <c r="D900" s="252" t="s">
        <v>6381</v>
      </c>
      <c r="E900" s="141"/>
      <c r="F900" s="141"/>
      <c r="G900" s="17" t="s">
        <v>10631</v>
      </c>
      <c r="H900" s="252" t="s">
        <v>6382</v>
      </c>
      <c r="I900" s="141"/>
      <c r="J900" s="141"/>
      <c r="K900" s="141"/>
      <c r="L900" s="252" t="s">
        <v>11822</v>
      </c>
      <c r="M900" s="141">
        <v>9200</v>
      </c>
      <c r="N900" s="141">
        <v>460</v>
      </c>
      <c r="O900" s="141"/>
      <c r="P900" s="252" t="s">
        <v>6383</v>
      </c>
      <c r="Q900" s="141"/>
      <c r="R900" s="141"/>
      <c r="S900" s="141"/>
      <c r="T900" s="141"/>
      <c r="U900" s="141"/>
      <c r="V900" s="146"/>
      <c r="W900" s="252" t="s">
        <v>6383</v>
      </c>
      <c r="X900" s="141"/>
      <c r="Y900" s="141"/>
      <c r="AB900" s="142">
        <f>Table3072[[#This Row],[researchPower]]/2</f>
        <v>230</v>
      </c>
      <c r="AD900" s="142">
        <f>IF(Table3072[[#This Row],[researchPower]] &lt;100, Table3072[[#This Row],[researchPower]]*2,Table3072[[#This Row],[researchPower]])</f>
        <v>460</v>
      </c>
      <c r="AG900" s="95" t="s">
        <v>6381</v>
      </c>
      <c r="AH900" s="142">
        <f>Table3072[[#This Row],[researchPoints]]/Table3072[[#This Row],[researchPower]]</f>
        <v>20</v>
      </c>
    </row>
    <row r="901" spans="1:34" x14ac:dyDescent="0.35">
      <c r="A901" s="141">
        <v>900</v>
      </c>
      <c r="B901" s="39" t="s">
        <v>1920</v>
      </c>
      <c r="C901" s="141" t="s">
        <v>1555</v>
      </c>
      <c r="D901" s="141" t="s">
        <v>1920</v>
      </c>
      <c r="E901" s="141"/>
      <c r="F901" s="141"/>
      <c r="G901" s="141" t="s">
        <v>1921</v>
      </c>
      <c r="H901" s="141" t="s">
        <v>1922</v>
      </c>
      <c r="I901" s="141"/>
      <c r="J901" s="141"/>
      <c r="K901" s="141"/>
      <c r="L901" s="141" t="s">
        <v>2872</v>
      </c>
      <c r="M901" s="141">
        <v>3600</v>
      </c>
      <c r="N901" s="141">
        <v>180</v>
      </c>
      <c r="O901" s="141"/>
      <c r="P901" s="141"/>
      <c r="Q901" s="141" t="s">
        <v>2879</v>
      </c>
      <c r="R901" s="141" t="s">
        <v>1363</v>
      </c>
      <c r="S901" s="141" t="s">
        <v>1364</v>
      </c>
      <c r="T901" s="141" t="s">
        <v>52</v>
      </c>
      <c r="U901" s="141" t="s">
        <v>1558</v>
      </c>
      <c r="V901" s="146">
        <v>10</v>
      </c>
      <c r="W901" s="141" t="s">
        <v>412</v>
      </c>
      <c r="X901" s="141" t="s">
        <v>1190</v>
      </c>
      <c r="Y901" s="141"/>
      <c r="AB901" s="142">
        <f>Table3072[[#This Row],[researchPower]]/2</f>
        <v>90</v>
      </c>
      <c r="AD901" s="142">
        <f>IF(Table3072[[#This Row],[researchPower]] &lt;100, Table3072[[#This Row],[researchPower]]*2,Table3072[[#This Row],[researchPower]])</f>
        <v>180</v>
      </c>
      <c r="AG901" s="95" t="s">
        <v>1920</v>
      </c>
      <c r="AH901" s="142">
        <f>Table3072[[#This Row],[researchPoints]]/Table3072[[#This Row],[researchPower]]</f>
        <v>20</v>
      </c>
    </row>
    <row r="902" spans="1:34" x14ac:dyDescent="0.35">
      <c r="A902" s="141">
        <v>901</v>
      </c>
      <c r="B902" s="39" t="s">
        <v>1924</v>
      </c>
      <c r="C902" s="141" t="s">
        <v>1555</v>
      </c>
      <c r="D902" s="141" t="s">
        <v>1924</v>
      </c>
      <c r="E902" s="141"/>
      <c r="F902" s="141"/>
      <c r="G902" s="141" t="s">
        <v>4048</v>
      </c>
      <c r="H902" s="141" t="s">
        <v>1925</v>
      </c>
      <c r="I902" s="141"/>
      <c r="J902" s="141"/>
      <c r="K902" s="141"/>
      <c r="L902" s="141" t="s">
        <v>2873</v>
      </c>
      <c r="M902" s="141">
        <v>4800</v>
      </c>
      <c r="N902" s="141">
        <v>240</v>
      </c>
      <c r="O902" s="141"/>
      <c r="P902" s="141"/>
      <c r="Q902" s="145" t="s">
        <v>2879</v>
      </c>
      <c r="R902" s="145" t="s">
        <v>1363</v>
      </c>
      <c r="S902" s="145" t="s">
        <v>1364</v>
      </c>
      <c r="T902" s="141" t="s">
        <v>52</v>
      </c>
      <c r="U902" s="141" t="s">
        <v>1558</v>
      </c>
      <c r="V902" s="146">
        <v>10</v>
      </c>
      <c r="W902" s="141" t="s">
        <v>424</v>
      </c>
      <c r="X902" s="141" t="s">
        <v>1190</v>
      </c>
      <c r="Y902" s="141"/>
      <c r="AB902" s="142">
        <f>Table3072[[#This Row],[researchPower]]/2</f>
        <v>120</v>
      </c>
      <c r="AD902" s="142">
        <f>IF(Table3072[[#This Row],[researchPower]] &lt;100, Table3072[[#This Row],[researchPower]]*2,Table3072[[#This Row],[researchPower]])</f>
        <v>240</v>
      </c>
      <c r="AG902" s="95" t="s">
        <v>1924</v>
      </c>
      <c r="AH902" s="142">
        <f>Table3072[[#This Row],[researchPoints]]/Table3072[[#This Row],[researchPower]]</f>
        <v>20</v>
      </c>
    </row>
    <row r="903" spans="1:34" x14ac:dyDescent="0.35">
      <c r="A903" s="141">
        <v>902</v>
      </c>
      <c r="B903" s="39" t="s">
        <v>1927</v>
      </c>
      <c r="C903" s="141" t="s">
        <v>1555</v>
      </c>
      <c r="D903" s="141" t="s">
        <v>1927</v>
      </c>
      <c r="E903" s="141"/>
      <c r="F903" s="141"/>
      <c r="G903" s="141" t="s">
        <v>1928</v>
      </c>
      <c r="H903" s="141" t="s">
        <v>1929</v>
      </c>
      <c r="I903" s="141"/>
      <c r="J903" s="141"/>
      <c r="K903" s="141"/>
      <c r="L903" s="141" t="s">
        <v>1131</v>
      </c>
      <c r="M903" s="141">
        <v>1200</v>
      </c>
      <c r="N903" s="141">
        <v>120</v>
      </c>
      <c r="O903" s="141"/>
      <c r="P903" s="141"/>
      <c r="Q903" s="145" t="s">
        <v>2879</v>
      </c>
      <c r="R903" s="145" t="s">
        <v>1363</v>
      </c>
      <c r="S903" s="145" t="s">
        <v>1364</v>
      </c>
      <c r="T903" s="141" t="s">
        <v>52</v>
      </c>
      <c r="U903" s="141" t="s">
        <v>1569</v>
      </c>
      <c r="V903" s="146">
        <v>25</v>
      </c>
      <c r="W903" s="141"/>
      <c r="X903" s="141"/>
      <c r="Y903" s="141"/>
      <c r="AB903" s="142">
        <f>Table3072[[#This Row],[researchPower]]/2</f>
        <v>60</v>
      </c>
      <c r="AD903" s="142">
        <f>IF(Table3072[[#This Row],[researchPower]] &lt;100, Table3072[[#This Row],[researchPower]]*2,Table3072[[#This Row],[researchPower]])</f>
        <v>120</v>
      </c>
      <c r="AG903" s="95" t="s">
        <v>1927</v>
      </c>
      <c r="AH903" s="142">
        <f>Table3072[[#This Row],[researchPoints]]/Table3072[[#This Row],[researchPower]]</f>
        <v>10</v>
      </c>
    </row>
    <row r="904" spans="1:34" x14ac:dyDescent="0.35">
      <c r="A904" s="141">
        <v>903</v>
      </c>
      <c r="B904" s="39"/>
      <c r="C904" s="141"/>
      <c r="D904" s="141"/>
      <c r="E904" s="141"/>
      <c r="F904" s="141"/>
      <c r="G904" s="141"/>
      <c r="H904" s="141"/>
      <c r="I904" s="141"/>
      <c r="J904" s="141"/>
      <c r="K904" s="141"/>
      <c r="L904" s="141"/>
      <c r="M904" s="141"/>
      <c r="N904" s="141"/>
      <c r="O904" s="141"/>
      <c r="P904" s="141"/>
      <c r="Q904" s="145" t="s">
        <v>2879</v>
      </c>
      <c r="R904" s="145" t="s">
        <v>1363</v>
      </c>
      <c r="S904" s="145" t="s">
        <v>1364</v>
      </c>
      <c r="T904" s="141" t="s">
        <v>52</v>
      </c>
      <c r="U904" s="141" t="s">
        <v>1571</v>
      </c>
      <c r="V904" s="146">
        <v>25</v>
      </c>
      <c r="W904" s="145" t="s">
        <v>412</v>
      </c>
      <c r="X904" s="141" t="s">
        <v>1570</v>
      </c>
      <c r="Y904" s="141"/>
      <c r="AB904" s="142">
        <f>Table3072[[#This Row],[researchPower]]/2</f>
        <v>0</v>
      </c>
      <c r="AD904" s="142">
        <f>IF(Table3072[[#This Row],[researchPower]] &lt;100, Table3072[[#This Row],[researchPower]]*2,Table3072[[#This Row],[researchPower]])</f>
        <v>0</v>
      </c>
      <c r="AG904" s="95"/>
      <c r="AH904" s="142" t="e">
        <f>Table3072[[#This Row],[researchPoints]]/Table3072[[#This Row],[researchPower]]</f>
        <v>#DIV/0!</v>
      </c>
    </row>
    <row r="905" spans="1:34" x14ac:dyDescent="0.35">
      <c r="A905" s="141">
        <v>904</v>
      </c>
      <c r="B905" s="39" t="s">
        <v>1923</v>
      </c>
      <c r="C905" s="141" t="s">
        <v>1555</v>
      </c>
      <c r="D905" s="141" t="s">
        <v>1923</v>
      </c>
      <c r="E905" s="141"/>
      <c r="F905" s="141"/>
      <c r="G905" s="141" t="s">
        <v>4049</v>
      </c>
      <c r="H905" s="141" t="s">
        <v>1930</v>
      </c>
      <c r="I905" s="141"/>
      <c r="J905" s="141"/>
      <c r="K905" s="141"/>
      <c r="L905" s="141" t="s">
        <v>1927</v>
      </c>
      <c r="M905" s="141">
        <v>2400</v>
      </c>
      <c r="N905" s="141">
        <v>120</v>
      </c>
      <c r="O905" s="141"/>
      <c r="P905" s="141"/>
      <c r="Q905" s="145" t="s">
        <v>2879</v>
      </c>
      <c r="R905" s="145" t="s">
        <v>1363</v>
      </c>
      <c r="S905" s="145" t="s">
        <v>1364</v>
      </c>
      <c r="T905" s="141" t="s">
        <v>52</v>
      </c>
      <c r="U905" s="141" t="s">
        <v>1569</v>
      </c>
      <c r="V905" s="146">
        <v>25</v>
      </c>
      <c r="W905" s="141"/>
      <c r="X905" s="141"/>
      <c r="Y905" s="141"/>
      <c r="AB905" s="142">
        <f>Table3072[[#This Row],[researchPower]]/2</f>
        <v>60</v>
      </c>
      <c r="AD905" s="142">
        <f>IF(Table3072[[#This Row],[researchPower]] &lt;100, Table3072[[#This Row],[researchPower]]*2,Table3072[[#This Row],[researchPower]])</f>
        <v>120</v>
      </c>
      <c r="AG905" s="95" t="s">
        <v>1923</v>
      </c>
      <c r="AH905" s="142">
        <f>Table3072[[#This Row],[researchPoints]]/Table3072[[#This Row],[researchPower]]</f>
        <v>20</v>
      </c>
    </row>
    <row r="906" spans="1:34" x14ac:dyDescent="0.35">
      <c r="A906" s="141">
        <v>905</v>
      </c>
      <c r="B906" s="39"/>
      <c r="C906" s="141"/>
      <c r="D906" s="141"/>
      <c r="E906" s="141"/>
      <c r="F906" s="141"/>
      <c r="G906" s="141"/>
      <c r="H906" s="141"/>
      <c r="I906" s="141"/>
      <c r="J906" s="141"/>
      <c r="K906" s="141"/>
      <c r="L906" s="141"/>
      <c r="M906" s="141"/>
      <c r="N906" s="141"/>
      <c r="O906" s="141"/>
      <c r="P906" s="141"/>
      <c r="Q906" s="145" t="s">
        <v>2879</v>
      </c>
      <c r="R906" s="145" t="s">
        <v>1363</v>
      </c>
      <c r="S906" s="145" t="s">
        <v>1364</v>
      </c>
      <c r="T906" s="141" t="s">
        <v>52</v>
      </c>
      <c r="U906" s="141" t="s">
        <v>1571</v>
      </c>
      <c r="V906" s="146">
        <v>25</v>
      </c>
      <c r="W906" s="145" t="s">
        <v>412</v>
      </c>
      <c r="X906" s="141" t="s">
        <v>1570</v>
      </c>
      <c r="Y906" s="141"/>
      <c r="AB906" s="142">
        <f>Table3072[[#This Row],[researchPower]]/2</f>
        <v>0</v>
      </c>
      <c r="AD906" s="142">
        <f>IF(Table3072[[#This Row],[researchPower]] &lt;100, Table3072[[#This Row],[researchPower]]*2,Table3072[[#This Row],[researchPower]])</f>
        <v>0</v>
      </c>
      <c r="AG906" s="95"/>
      <c r="AH906" s="142" t="e">
        <f>Table3072[[#This Row],[researchPoints]]/Table3072[[#This Row],[researchPower]]</f>
        <v>#DIV/0!</v>
      </c>
    </row>
    <row r="907" spans="1:34" x14ac:dyDescent="0.35">
      <c r="A907" s="141">
        <v>906</v>
      </c>
      <c r="B907" s="39" t="s">
        <v>1931</v>
      </c>
      <c r="C907" s="141" t="s">
        <v>1555</v>
      </c>
      <c r="D907" s="141" t="s">
        <v>1931</v>
      </c>
      <c r="E907" s="141"/>
      <c r="F907" s="141"/>
      <c r="G907" s="141" t="s">
        <v>4050</v>
      </c>
      <c r="H907" s="141" t="s">
        <v>1932</v>
      </c>
      <c r="I907" s="141"/>
      <c r="J907" s="141"/>
      <c r="K907" s="141"/>
      <c r="L907" s="141" t="s">
        <v>1923</v>
      </c>
      <c r="M907" s="141">
        <v>3600</v>
      </c>
      <c r="N907" s="141">
        <v>180</v>
      </c>
      <c r="O907" s="141"/>
      <c r="P907" s="141"/>
      <c r="Q907" s="145" t="s">
        <v>2879</v>
      </c>
      <c r="R907" s="145" t="s">
        <v>1363</v>
      </c>
      <c r="S907" s="145" t="s">
        <v>1364</v>
      </c>
      <c r="T907" s="141" t="s">
        <v>52</v>
      </c>
      <c r="U907" s="141" t="s">
        <v>1569</v>
      </c>
      <c r="V907" s="146">
        <v>25</v>
      </c>
      <c r="W907" s="141"/>
      <c r="X907" s="141"/>
      <c r="Y907" s="141"/>
      <c r="AB907" s="142">
        <f>Table3072[[#This Row],[researchPower]]/2</f>
        <v>90</v>
      </c>
      <c r="AD907" s="142">
        <f>IF(Table3072[[#This Row],[researchPower]] &lt;100, Table3072[[#This Row],[researchPower]]*2,Table3072[[#This Row],[researchPower]])</f>
        <v>180</v>
      </c>
      <c r="AG907" s="95" t="s">
        <v>1931</v>
      </c>
      <c r="AH907" s="142">
        <f>Table3072[[#This Row],[researchPoints]]/Table3072[[#This Row],[researchPower]]</f>
        <v>20</v>
      </c>
    </row>
    <row r="908" spans="1:34" x14ac:dyDescent="0.35">
      <c r="A908" s="141">
        <v>907</v>
      </c>
      <c r="B908" s="39"/>
      <c r="C908" s="141"/>
      <c r="D908" s="141"/>
      <c r="E908" s="141"/>
      <c r="F908" s="141"/>
      <c r="G908" s="141"/>
      <c r="H908" s="141"/>
      <c r="I908" s="141"/>
      <c r="J908" s="141"/>
      <c r="K908" s="141"/>
      <c r="L908" s="141"/>
      <c r="M908" s="141"/>
      <c r="N908" s="141"/>
      <c r="O908" s="141"/>
      <c r="P908" s="141"/>
      <c r="Q908" s="145" t="s">
        <v>2879</v>
      </c>
      <c r="R908" s="145" t="s">
        <v>1363</v>
      </c>
      <c r="S908" s="145" t="s">
        <v>1364</v>
      </c>
      <c r="T908" s="141" t="s">
        <v>52</v>
      </c>
      <c r="U908" s="141" t="s">
        <v>1571</v>
      </c>
      <c r="V908" s="146">
        <v>25</v>
      </c>
      <c r="W908" s="145" t="s">
        <v>412</v>
      </c>
      <c r="X908" s="141" t="s">
        <v>1570</v>
      </c>
      <c r="Y908" s="141"/>
      <c r="AB908" s="142">
        <f>Table3072[[#This Row],[researchPower]]/2</f>
        <v>0</v>
      </c>
      <c r="AD908" s="142">
        <f>IF(Table3072[[#This Row],[researchPower]] &lt;100, Table3072[[#This Row],[researchPower]]*2,Table3072[[#This Row],[researchPower]])</f>
        <v>0</v>
      </c>
      <c r="AG908" s="95"/>
      <c r="AH908" s="142" t="e">
        <f>Table3072[[#This Row],[researchPoints]]/Table3072[[#This Row],[researchPower]]</f>
        <v>#DIV/0!</v>
      </c>
    </row>
    <row r="909" spans="1:34" x14ac:dyDescent="0.35">
      <c r="A909" s="141">
        <v>908</v>
      </c>
      <c r="B909" s="39" t="s">
        <v>1926</v>
      </c>
      <c r="C909" s="145" t="s">
        <v>1555</v>
      </c>
      <c r="D909" s="141" t="s">
        <v>1926</v>
      </c>
      <c r="E909" s="141"/>
      <c r="F909" s="141"/>
      <c r="G909" s="141" t="s">
        <v>1933</v>
      </c>
      <c r="H909" s="141" t="s">
        <v>1934</v>
      </c>
      <c r="I909" s="141"/>
      <c r="J909" s="141"/>
      <c r="K909" s="141"/>
      <c r="L909" s="252" t="s">
        <v>1063</v>
      </c>
      <c r="M909" s="141">
        <v>4800</v>
      </c>
      <c r="N909" s="141">
        <v>240</v>
      </c>
      <c r="O909" s="141"/>
      <c r="P909" s="141"/>
      <c r="Q909" s="145" t="s">
        <v>2879</v>
      </c>
      <c r="R909" s="145" t="s">
        <v>1363</v>
      </c>
      <c r="S909" s="145" t="s">
        <v>1364</v>
      </c>
      <c r="T909" s="141" t="s">
        <v>52</v>
      </c>
      <c r="U909" s="141" t="s">
        <v>1569</v>
      </c>
      <c r="V909" s="146">
        <v>25</v>
      </c>
      <c r="W909" s="141"/>
      <c r="X909" s="141"/>
      <c r="Y909" s="141"/>
      <c r="AB909" s="142">
        <f>Table3072[[#This Row],[researchPower]]/2</f>
        <v>120</v>
      </c>
      <c r="AD909" s="142">
        <f>IF(Table3072[[#This Row],[researchPower]] &lt;100, Table3072[[#This Row],[researchPower]]*2,Table3072[[#This Row],[researchPower]])</f>
        <v>240</v>
      </c>
      <c r="AG909" s="95" t="s">
        <v>1926</v>
      </c>
      <c r="AH909" s="142">
        <f>Table3072[[#This Row],[researchPoints]]/Table3072[[#This Row],[researchPower]]</f>
        <v>20</v>
      </c>
    </row>
    <row r="910" spans="1:34" x14ac:dyDescent="0.35">
      <c r="A910" s="141">
        <v>909</v>
      </c>
      <c r="B910" s="39"/>
      <c r="C910" s="141"/>
      <c r="D910" s="141"/>
      <c r="E910" s="141"/>
      <c r="F910" s="141"/>
      <c r="G910" s="141"/>
      <c r="H910" s="141"/>
      <c r="I910" s="141"/>
      <c r="J910" s="141"/>
      <c r="K910" s="141"/>
      <c r="L910" s="141"/>
      <c r="M910" s="141"/>
      <c r="N910" s="141"/>
      <c r="O910" s="141"/>
      <c r="P910" s="141"/>
      <c r="Q910" s="145" t="s">
        <v>2879</v>
      </c>
      <c r="R910" s="145" t="s">
        <v>1363</v>
      </c>
      <c r="S910" s="145" t="s">
        <v>1364</v>
      </c>
      <c r="T910" s="141" t="s">
        <v>52</v>
      </c>
      <c r="U910" s="141" t="s">
        <v>1571</v>
      </c>
      <c r="V910" s="146">
        <v>25</v>
      </c>
      <c r="W910" s="145" t="s">
        <v>424</v>
      </c>
      <c r="X910" s="141" t="s">
        <v>1570</v>
      </c>
      <c r="Y910" s="141"/>
      <c r="AB910" s="142">
        <f>Table3072[[#This Row],[researchPower]]/2</f>
        <v>0</v>
      </c>
      <c r="AD910" s="142">
        <f>IF(Table3072[[#This Row],[researchPower]] &lt;100, Table3072[[#This Row],[researchPower]]*2,Table3072[[#This Row],[researchPower]])</f>
        <v>0</v>
      </c>
      <c r="AG910" s="95"/>
      <c r="AH910" s="142" t="e">
        <f>Table3072[[#This Row],[researchPoints]]/Table3072[[#This Row],[researchPower]]</f>
        <v>#DIV/0!</v>
      </c>
    </row>
    <row r="911" spans="1:34" x14ac:dyDescent="0.35">
      <c r="A911" s="141">
        <v>910</v>
      </c>
      <c r="B911" s="39" t="s">
        <v>1935</v>
      </c>
      <c r="C911" s="145" t="s">
        <v>1555</v>
      </c>
      <c r="D911" s="141" t="s">
        <v>1935</v>
      </c>
      <c r="E911" s="141"/>
      <c r="F911" s="141"/>
      <c r="G911" s="141" t="s">
        <v>4051</v>
      </c>
      <c r="H911" s="141" t="s">
        <v>1936</v>
      </c>
      <c r="I911" s="141"/>
      <c r="J911" s="141"/>
      <c r="K911" s="141"/>
      <c r="L911" s="141" t="s">
        <v>1926</v>
      </c>
      <c r="M911" s="141">
        <v>6000</v>
      </c>
      <c r="N911" s="141">
        <v>300</v>
      </c>
      <c r="O911" s="141"/>
      <c r="P911" s="141"/>
      <c r="Q911" s="145" t="s">
        <v>2879</v>
      </c>
      <c r="R911" s="145" t="s">
        <v>1363</v>
      </c>
      <c r="S911" s="145" t="s">
        <v>1364</v>
      </c>
      <c r="T911" s="141" t="s">
        <v>52</v>
      </c>
      <c r="U911" s="141" t="s">
        <v>1569</v>
      </c>
      <c r="V911" s="146">
        <v>25</v>
      </c>
      <c r="W911" s="141"/>
      <c r="X911" s="141"/>
      <c r="Y911" s="141"/>
      <c r="AB911" s="142">
        <f>Table3072[[#This Row],[researchPower]]/2</f>
        <v>150</v>
      </c>
      <c r="AD911" s="142">
        <f>IF(Table3072[[#This Row],[researchPower]] &lt;100, Table3072[[#This Row],[researchPower]]*2,Table3072[[#This Row],[researchPower]])</f>
        <v>300</v>
      </c>
      <c r="AG911" s="95" t="s">
        <v>1935</v>
      </c>
      <c r="AH911" s="142">
        <f>Table3072[[#This Row],[researchPoints]]/Table3072[[#This Row],[researchPower]]</f>
        <v>20</v>
      </c>
    </row>
    <row r="912" spans="1:34" x14ac:dyDescent="0.35">
      <c r="A912" s="141">
        <v>911</v>
      </c>
      <c r="B912" s="39"/>
      <c r="C912" s="145"/>
      <c r="D912" s="141"/>
      <c r="E912" s="141"/>
      <c r="F912" s="141"/>
      <c r="G912" s="141"/>
      <c r="H912" s="141"/>
      <c r="I912" s="141"/>
      <c r="J912" s="141"/>
      <c r="K912" s="141"/>
      <c r="L912" s="141"/>
      <c r="M912" s="141"/>
      <c r="N912" s="141"/>
      <c r="O912" s="141"/>
      <c r="P912" s="141"/>
      <c r="Q912" s="145" t="s">
        <v>2879</v>
      </c>
      <c r="R912" s="145" t="s">
        <v>1363</v>
      </c>
      <c r="S912" s="145" t="s">
        <v>1364</v>
      </c>
      <c r="T912" s="141" t="s">
        <v>52</v>
      </c>
      <c r="U912" s="141" t="s">
        <v>1571</v>
      </c>
      <c r="V912" s="146">
        <v>25</v>
      </c>
      <c r="W912" s="145" t="s">
        <v>424</v>
      </c>
      <c r="X912" s="141" t="s">
        <v>1570</v>
      </c>
      <c r="Y912" s="141"/>
      <c r="AB912" s="142">
        <f>Table3072[[#This Row],[researchPower]]/2</f>
        <v>0</v>
      </c>
      <c r="AD912" s="142">
        <f>IF(Table3072[[#This Row],[researchPower]] &lt;100, Table3072[[#This Row],[researchPower]]*2,Table3072[[#This Row],[researchPower]])</f>
        <v>0</v>
      </c>
      <c r="AG912" s="95"/>
      <c r="AH912" s="142" t="e">
        <f>Table3072[[#This Row],[researchPoints]]/Table3072[[#This Row],[researchPower]]</f>
        <v>#DIV/0!</v>
      </c>
    </row>
    <row r="913" spans="1:34" x14ac:dyDescent="0.35">
      <c r="A913" s="141">
        <v>912</v>
      </c>
      <c r="B913" s="39" t="s">
        <v>1937</v>
      </c>
      <c r="C913" s="145" t="s">
        <v>1555</v>
      </c>
      <c r="D913" s="141" t="s">
        <v>1937</v>
      </c>
      <c r="E913" s="141"/>
      <c r="F913" s="141"/>
      <c r="G913" s="141" t="s">
        <v>4052</v>
      </c>
      <c r="H913" s="141" t="s">
        <v>1938</v>
      </c>
      <c r="I913" s="141"/>
      <c r="J913" s="141"/>
      <c r="K913" s="141"/>
      <c r="L913" s="141" t="s">
        <v>1935</v>
      </c>
      <c r="M913" s="141">
        <v>7200</v>
      </c>
      <c r="N913" s="141">
        <v>360</v>
      </c>
      <c r="O913" s="141"/>
      <c r="P913" s="141"/>
      <c r="Q913" s="143" t="s">
        <v>2879</v>
      </c>
      <c r="R913" s="143" t="s">
        <v>1363</v>
      </c>
      <c r="S913" s="143" t="s">
        <v>1364</v>
      </c>
      <c r="T913" s="141" t="s">
        <v>52</v>
      </c>
      <c r="U913" s="141" t="s">
        <v>1569</v>
      </c>
      <c r="V913" s="146">
        <v>25</v>
      </c>
      <c r="W913" s="141"/>
      <c r="X913" s="141"/>
      <c r="Y913" s="141"/>
      <c r="AB913" s="142">
        <f>Table3072[[#This Row],[researchPower]]/2</f>
        <v>180</v>
      </c>
      <c r="AD913" s="142">
        <f>IF(Table3072[[#This Row],[researchPower]] &lt;100, Table3072[[#This Row],[researchPower]]*2,Table3072[[#This Row],[researchPower]])</f>
        <v>360</v>
      </c>
      <c r="AG913" s="95" t="s">
        <v>1937</v>
      </c>
      <c r="AH913" s="142">
        <f>Table3072[[#This Row],[researchPoints]]/Table3072[[#This Row],[researchPower]]</f>
        <v>20</v>
      </c>
    </row>
    <row r="914" spans="1:34" x14ac:dyDescent="0.35">
      <c r="A914" s="141">
        <v>913</v>
      </c>
      <c r="B914" s="39"/>
      <c r="C914" s="145"/>
      <c r="D914" s="141"/>
      <c r="E914" s="141"/>
      <c r="F914" s="141"/>
      <c r="G914" s="141"/>
      <c r="H914" s="141"/>
      <c r="I914" s="141"/>
      <c r="J914" s="141"/>
      <c r="K914" s="141"/>
      <c r="L914" s="141"/>
      <c r="M914" s="141"/>
      <c r="N914" s="141"/>
      <c r="O914" s="141"/>
      <c r="P914" s="141"/>
      <c r="Q914" s="143" t="s">
        <v>2879</v>
      </c>
      <c r="R914" s="143" t="s">
        <v>1363</v>
      </c>
      <c r="S914" s="143" t="s">
        <v>1364</v>
      </c>
      <c r="T914" s="141" t="s">
        <v>52</v>
      </c>
      <c r="U914" s="141" t="s">
        <v>1571</v>
      </c>
      <c r="V914" s="146">
        <v>25</v>
      </c>
      <c r="W914" s="145" t="s">
        <v>424</v>
      </c>
      <c r="X914" s="141" t="s">
        <v>1570</v>
      </c>
      <c r="Y914" s="141"/>
      <c r="AB914" s="142">
        <f>Table3072[[#This Row],[researchPower]]/2</f>
        <v>0</v>
      </c>
      <c r="AD914" s="142">
        <f>IF(Table3072[[#This Row],[researchPower]] &lt;100, Table3072[[#This Row],[researchPower]]*2,Table3072[[#This Row],[researchPower]])</f>
        <v>0</v>
      </c>
      <c r="AG914" s="95"/>
      <c r="AH914" s="142" t="e">
        <f>Table3072[[#This Row],[researchPoints]]/Table3072[[#This Row],[researchPower]]</f>
        <v>#DIV/0!</v>
      </c>
    </row>
    <row r="915" spans="1:34" x14ac:dyDescent="0.35">
      <c r="A915" s="141">
        <v>914</v>
      </c>
      <c r="B915" s="39" t="s">
        <v>1939</v>
      </c>
      <c r="C915" s="141" t="s">
        <v>1555</v>
      </c>
      <c r="D915" s="141" t="s">
        <v>1939</v>
      </c>
      <c r="E915" s="141"/>
      <c r="F915" s="141"/>
      <c r="G915" s="141" t="s">
        <v>4104</v>
      </c>
      <c r="H915" s="141" t="s">
        <v>1940</v>
      </c>
      <c r="I915" s="141"/>
      <c r="J915" s="141"/>
      <c r="K915" s="141"/>
      <c r="L915" s="141" t="s">
        <v>1937</v>
      </c>
      <c r="M915" s="141">
        <v>8400</v>
      </c>
      <c r="N915" s="141">
        <v>420</v>
      </c>
      <c r="O915" s="141"/>
      <c r="P915" s="141"/>
      <c r="Q915" s="145" t="s">
        <v>2879</v>
      </c>
      <c r="R915" s="145" t="s">
        <v>1363</v>
      </c>
      <c r="S915" s="145" t="s">
        <v>1364</v>
      </c>
      <c r="T915" s="141" t="s">
        <v>52</v>
      </c>
      <c r="U915" s="141" t="s">
        <v>1569</v>
      </c>
      <c r="V915" s="146">
        <v>25</v>
      </c>
      <c r="W915" s="141"/>
      <c r="X915" s="141"/>
      <c r="Y915" s="141"/>
      <c r="AB915" s="142">
        <f>Table3072[[#This Row],[researchPower]]/2</f>
        <v>210</v>
      </c>
      <c r="AD915" s="142">
        <f>IF(Table3072[[#This Row],[researchPower]] &lt;100, Table3072[[#This Row],[researchPower]]*2,Table3072[[#This Row],[researchPower]])</f>
        <v>420</v>
      </c>
      <c r="AG915" s="95" t="s">
        <v>1939</v>
      </c>
      <c r="AH915" s="142">
        <f>Table3072[[#This Row],[researchPoints]]/Table3072[[#This Row],[researchPower]]</f>
        <v>20</v>
      </c>
    </row>
    <row r="916" spans="1:34" x14ac:dyDescent="0.35">
      <c r="A916" s="141">
        <v>915</v>
      </c>
      <c r="B916" s="39"/>
      <c r="C916" s="145"/>
      <c r="D916" s="141"/>
      <c r="E916" s="141"/>
      <c r="F916" s="141"/>
      <c r="G916" s="141"/>
      <c r="H916" s="141"/>
      <c r="I916" s="141"/>
      <c r="J916" s="141"/>
      <c r="K916" s="141"/>
      <c r="L916" s="141"/>
      <c r="M916" s="141"/>
      <c r="N916" s="141"/>
      <c r="O916" s="141"/>
      <c r="P916" s="141"/>
      <c r="Q916" s="143" t="s">
        <v>2879</v>
      </c>
      <c r="R916" s="143" t="s">
        <v>1363</v>
      </c>
      <c r="S916" s="143" t="s">
        <v>1364</v>
      </c>
      <c r="T916" s="141" t="s">
        <v>52</v>
      </c>
      <c r="U916" s="141" t="s">
        <v>1571</v>
      </c>
      <c r="V916" s="146">
        <v>25</v>
      </c>
      <c r="W916" s="145" t="s">
        <v>424</v>
      </c>
      <c r="X916" s="141" t="s">
        <v>1570</v>
      </c>
      <c r="Y916" s="141"/>
      <c r="AB916" s="142">
        <f>Table3072[[#This Row],[researchPower]]/2</f>
        <v>0</v>
      </c>
      <c r="AD916" s="142">
        <f>IF(Table3072[[#This Row],[researchPower]] &lt;100, Table3072[[#This Row],[researchPower]]*2,Table3072[[#This Row],[researchPower]])</f>
        <v>0</v>
      </c>
      <c r="AG916" s="95"/>
      <c r="AH916" s="142" t="e">
        <f>Table3072[[#This Row],[researchPoints]]/Table3072[[#This Row],[researchPower]]</f>
        <v>#DIV/0!</v>
      </c>
    </row>
    <row r="917" spans="1:34" x14ac:dyDescent="0.35">
      <c r="A917" s="141">
        <v>916</v>
      </c>
      <c r="B917" s="39" t="s">
        <v>1120</v>
      </c>
      <c r="C917" s="145" t="s">
        <v>1555</v>
      </c>
      <c r="D917" s="141" t="s">
        <v>1120</v>
      </c>
      <c r="E917" s="141"/>
      <c r="F917" s="141"/>
      <c r="G917" s="141" t="s">
        <v>4053</v>
      </c>
      <c r="H917" s="141" t="s">
        <v>1941</v>
      </c>
      <c r="I917" s="141"/>
      <c r="J917" s="141"/>
      <c r="K917" s="141"/>
      <c r="L917" s="141" t="s">
        <v>1939</v>
      </c>
      <c r="M917" s="141">
        <v>9600</v>
      </c>
      <c r="N917" s="141">
        <v>480</v>
      </c>
      <c r="O917" s="141"/>
      <c r="P917" s="141"/>
      <c r="Q917" s="143" t="s">
        <v>2879</v>
      </c>
      <c r="R917" s="143" t="s">
        <v>1363</v>
      </c>
      <c r="S917" s="143" t="s">
        <v>1364</v>
      </c>
      <c r="T917" s="141" t="s">
        <v>52</v>
      </c>
      <c r="U917" s="141" t="s">
        <v>1569</v>
      </c>
      <c r="V917" s="146">
        <v>25</v>
      </c>
      <c r="W917" s="141"/>
      <c r="X917" s="141"/>
      <c r="Y917" s="141"/>
      <c r="AB917" s="142">
        <f>Table3072[[#This Row],[researchPower]]/2</f>
        <v>240</v>
      </c>
      <c r="AD917" s="142">
        <f>IF(Table3072[[#This Row],[researchPower]] &lt;100, Table3072[[#This Row],[researchPower]]*2,Table3072[[#This Row],[researchPower]])</f>
        <v>480</v>
      </c>
      <c r="AG917" s="95" t="s">
        <v>1120</v>
      </c>
      <c r="AH917" s="142">
        <f>Table3072[[#This Row],[researchPoints]]/Table3072[[#This Row],[researchPower]]</f>
        <v>20</v>
      </c>
    </row>
    <row r="918" spans="1:34" x14ac:dyDescent="0.35">
      <c r="A918" s="141">
        <v>917</v>
      </c>
      <c r="B918" s="39"/>
      <c r="C918" s="141"/>
      <c r="D918" s="141"/>
      <c r="E918" s="141"/>
      <c r="F918" s="141"/>
      <c r="G918" s="141"/>
      <c r="H918" s="141"/>
      <c r="I918" s="141"/>
      <c r="J918" s="141"/>
      <c r="K918" s="141"/>
      <c r="L918" s="141"/>
      <c r="M918" s="141"/>
      <c r="N918" s="141"/>
      <c r="O918" s="141"/>
      <c r="P918" s="141"/>
      <c r="Q918" s="145" t="s">
        <v>2879</v>
      </c>
      <c r="R918" s="145" t="s">
        <v>1363</v>
      </c>
      <c r="S918" s="145" t="s">
        <v>1364</v>
      </c>
      <c r="T918" s="141" t="s">
        <v>52</v>
      </c>
      <c r="U918" s="141" t="s">
        <v>1571</v>
      </c>
      <c r="V918" s="146">
        <v>25</v>
      </c>
      <c r="W918" s="145" t="s">
        <v>424</v>
      </c>
      <c r="X918" s="141" t="s">
        <v>1570</v>
      </c>
      <c r="Y918" s="141"/>
      <c r="AB918" s="142">
        <f>Table3072[[#This Row],[researchPower]]/2</f>
        <v>0</v>
      </c>
      <c r="AD918" s="142">
        <f>IF(Table3072[[#This Row],[researchPower]] &lt;100, Table3072[[#This Row],[researchPower]]*2,Table3072[[#This Row],[researchPower]])</f>
        <v>0</v>
      </c>
      <c r="AG918" s="95"/>
      <c r="AH918" s="142" t="e">
        <f>Table3072[[#This Row],[researchPoints]]/Table3072[[#This Row],[researchPower]]</f>
        <v>#DIV/0!</v>
      </c>
    </row>
    <row r="919" spans="1:34" x14ac:dyDescent="0.35">
      <c r="A919" s="141">
        <v>918</v>
      </c>
      <c r="B919" s="39" t="s">
        <v>1942</v>
      </c>
      <c r="C919" s="141" t="s">
        <v>1555</v>
      </c>
      <c r="D919" s="141" t="s">
        <v>1942</v>
      </c>
      <c r="E919" s="141"/>
      <c r="F919" s="141"/>
      <c r="G919" s="141" t="s">
        <v>4054</v>
      </c>
      <c r="H919" s="141" t="s">
        <v>1943</v>
      </c>
      <c r="I919" s="141"/>
      <c r="J919" s="141"/>
      <c r="K919" s="141"/>
      <c r="L919" s="141" t="s">
        <v>1120</v>
      </c>
      <c r="M919" s="141">
        <v>10800</v>
      </c>
      <c r="N919" s="141">
        <v>540</v>
      </c>
      <c r="O919" s="141"/>
      <c r="P919" s="141"/>
      <c r="Q919" s="143" t="s">
        <v>2879</v>
      </c>
      <c r="R919" s="143" t="s">
        <v>1363</v>
      </c>
      <c r="S919" s="143" t="s">
        <v>1364</v>
      </c>
      <c r="T919" s="141" t="s">
        <v>52</v>
      </c>
      <c r="U919" s="141" t="s">
        <v>1569</v>
      </c>
      <c r="V919" s="146">
        <v>45</v>
      </c>
      <c r="W919" s="141"/>
      <c r="X919" s="141"/>
      <c r="Y919" s="141"/>
      <c r="AB919" s="142">
        <f>Table3072[[#This Row],[researchPower]]/2</f>
        <v>270</v>
      </c>
      <c r="AD919" s="142">
        <f>IF(Table3072[[#This Row],[researchPower]] &lt;100, Table3072[[#This Row],[researchPower]]*2,Table3072[[#This Row],[researchPower]])</f>
        <v>540</v>
      </c>
      <c r="AG919" s="95" t="s">
        <v>1942</v>
      </c>
      <c r="AH919" s="142">
        <f>Table3072[[#This Row],[researchPoints]]/Table3072[[#This Row],[researchPower]]</f>
        <v>20</v>
      </c>
    </row>
    <row r="920" spans="1:34" x14ac:dyDescent="0.35">
      <c r="A920" s="141">
        <v>919</v>
      </c>
      <c r="B920" s="39"/>
      <c r="C920" s="145"/>
      <c r="D920" s="141"/>
      <c r="E920" s="141"/>
      <c r="F920" s="141"/>
      <c r="G920" s="141"/>
      <c r="H920" s="141"/>
      <c r="I920" s="141"/>
      <c r="J920" s="141"/>
      <c r="K920" s="141"/>
      <c r="L920" s="141"/>
      <c r="M920" s="141"/>
      <c r="N920" s="141"/>
      <c r="O920" s="141"/>
      <c r="P920" s="141"/>
      <c r="Q920" s="143" t="s">
        <v>2879</v>
      </c>
      <c r="R920" s="143" t="s">
        <v>1363</v>
      </c>
      <c r="S920" s="143" t="s">
        <v>1364</v>
      </c>
      <c r="T920" s="141" t="s">
        <v>52</v>
      </c>
      <c r="U920" s="141" t="s">
        <v>1571</v>
      </c>
      <c r="V920" s="146">
        <v>45</v>
      </c>
      <c r="W920" s="145" t="s">
        <v>424</v>
      </c>
      <c r="X920" s="141" t="s">
        <v>1570</v>
      </c>
      <c r="Y920" s="141"/>
      <c r="AB920" s="142">
        <f>Table3072[[#This Row],[researchPower]]/2</f>
        <v>0</v>
      </c>
      <c r="AD920" s="142">
        <f>IF(Table3072[[#This Row],[researchPower]] &lt;100, Table3072[[#This Row],[researchPower]]*2,Table3072[[#This Row],[researchPower]])</f>
        <v>0</v>
      </c>
      <c r="AG920" s="95"/>
      <c r="AH920" s="142" t="e">
        <f>Table3072[[#This Row],[researchPoints]]/Table3072[[#This Row],[researchPower]]</f>
        <v>#DIV/0!</v>
      </c>
    </row>
    <row r="921" spans="1:34" x14ac:dyDescent="0.35">
      <c r="A921" s="141">
        <v>920</v>
      </c>
      <c r="B921" s="39" t="s">
        <v>5349</v>
      </c>
      <c r="C921" s="143" t="s">
        <v>1555</v>
      </c>
      <c r="D921" s="141" t="s">
        <v>5349</v>
      </c>
      <c r="E921" s="141"/>
      <c r="F921" s="141">
        <v>1</v>
      </c>
      <c r="G921" s="17" t="s">
        <v>10643</v>
      </c>
      <c r="H921" s="212" t="s">
        <v>6359</v>
      </c>
      <c r="I921" s="141"/>
      <c r="J921" s="141"/>
      <c r="K921" s="141"/>
      <c r="L921" s="252" t="s">
        <v>1920</v>
      </c>
      <c r="M921" s="141">
        <v>3600</v>
      </c>
      <c r="N921" s="141">
        <v>180</v>
      </c>
      <c r="O921" s="141"/>
      <c r="P921" s="141" t="s">
        <v>5267</v>
      </c>
      <c r="Q921" s="141"/>
      <c r="R921" s="141"/>
      <c r="S921" s="141"/>
      <c r="T921" s="141"/>
      <c r="U921" s="141"/>
      <c r="V921" s="146"/>
      <c r="W921" s="141" t="s">
        <v>5267</v>
      </c>
      <c r="X921" s="141"/>
      <c r="Y921" s="141"/>
      <c r="AB921" s="142">
        <f>Table3072[[#This Row],[researchPower]]/2</f>
        <v>90</v>
      </c>
      <c r="AD921" s="142">
        <f>IF(Table3072[[#This Row],[researchPower]] &lt;100, Table3072[[#This Row],[researchPower]]*2,Table3072[[#This Row],[researchPower]])</f>
        <v>180</v>
      </c>
      <c r="AG921" s="95" t="s">
        <v>5349</v>
      </c>
      <c r="AH921" s="142">
        <f>Table3072[[#This Row],[researchPoints]]/Table3072[[#This Row],[researchPower]]</f>
        <v>20</v>
      </c>
    </row>
    <row r="922" spans="1:34" x14ac:dyDescent="0.35">
      <c r="A922" s="141">
        <v>921</v>
      </c>
      <c r="B922" s="39" t="s">
        <v>7278</v>
      </c>
      <c r="C922" s="143" t="s">
        <v>1555</v>
      </c>
      <c r="D922" s="252" t="s">
        <v>7278</v>
      </c>
      <c r="E922" s="141"/>
      <c r="F922" s="141"/>
      <c r="G922" s="17" t="s">
        <v>10644</v>
      </c>
      <c r="H922" s="212" t="s">
        <v>5307</v>
      </c>
      <c r="I922" s="141"/>
      <c r="J922" s="141"/>
      <c r="K922" s="141"/>
      <c r="L922" s="252" t="s">
        <v>5349</v>
      </c>
      <c r="M922" s="141">
        <v>3600</v>
      </c>
      <c r="N922" s="141">
        <v>180</v>
      </c>
      <c r="O922" s="141"/>
      <c r="P922" s="252" t="s">
        <v>5269</v>
      </c>
      <c r="Q922" s="141"/>
      <c r="R922" s="141"/>
      <c r="S922" s="141"/>
      <c r="T922" s="141"/>
      <c r="U922" s="141"/>
      <c r="V922" s="146"/>
      <c r="W922" s="252" t="s">
        <v>5269</v>
      </c>
      <c r="X922" s="141"/>
      <c r="Y922" s="141"/>
      <c r="AB922" s="142">
        <f>Table3072[[#This Row],[researchPower]]/2</f>
        <v>90</v>
      </c>
      <c r="AD922" s="142">
        <f>IF(Table3072[[#This Row],[researchPower]] &lt;100, Table3072[[#This Row],[researchPower]]*2,Table3072[[#This Row],[researchPower]])</f>
        <v>180</v>
      </c>
      <c r="AG922" s="95" t="s">
        <v>7278</v>
      </c>
      <c r="AH922" s="142">
        <f>Table3072[[#This Row],[researchPoints]]/Table3072[[#This Row],[researchPower]]</f>
        <v>20</v>
      </c>
    </row>
    <row r="923" spans="1:34" x14ac:dyDescent="0.35">
      <c r="A923" s="141">
        <v>922</v>
      </c>
      <c r="B923" s="39" t="s">
        <v>5350</v>
      </c>
      <c r="C923" s="141" t="s">
        <v>1555</v>
      </c>
      <c r="D923" s="141" t="s">
        <v>5350</v>
      </c>
      <c r="E923" s="141"/>
      <c r="F923" s="141"/>
      <c r="G923" s="141" t="s">
        <v>5354</v>
      </c>
      <c r="H923" s="248" t="s">
        <v>5306</v>
      </c>
      <c r="I923" s="141"/>
      <c r="J923" s="141"/>
      <c r="K923" s="141"/>
      <c r="L923" s="252" t="s">
        <v>7279</v>
      </c>
      <c r="M923" s="141">
        <v>3200</v>
      </c>
      <c r="N923" s="141">
        <v>160</v>
      </c>
      <c r="O923" s="141"/>
      <c r="P923" s="141" t="s">
        <v>5268</v>
      </c>
      <c r="Q923" s="145"/>
      <c r="R923" s="145"/>
      <c r="S923" s="145"/>
      <c r="T923" s="141"/>
      <c r="U923" s="141"/>
      <c r="V923" s="146"/>
      <c r="W923" s="141" t="s">
        <v>5268</v>
      </c>
      <c r="X923" s="141"/>
      <c r="Y923" s="141"/>
      <c r="AB923" s="142">
        <f>Table3072[[#This Row],[researchPower]]/2</f>
        <v>80</v>
      </c>
      <c r="AD923" s="142">
        <f>IF(Table3072[[#This Row],[researchPower]] &lt;100, Table3072[[#This Row],[researchPower]]*2,Table3072[[#This Row],[researchPower]])</f>
        <v>160</v>
      </c>
      <c r="AG923" s="95" t="s">
        <v>5350</v>
      </c>
      <c r="AH923" s="142">
        <f>Table3072[[#This Row],[researchPoints]]/Table3072[[#This Row],[researchPower]]</f>
        <v>20</v>
      </c>
    </row>
    <row r="924" spans="1:34" x14ac:dyDescent="0.35">
      <c r="A924" s="141">
        <v>923</v>
      </c>
      <c r="B924" s="39" t="s">
        <v>5348</v>
      </c>
      <c r="C924" s="145" t="s">
        <v>1555</v>
      </c>
      <c r="D924" s="141" t="s">
        <v>5348</v>
      </c>
      <c r="E924" s="141"/>
      <c r="F924" s="141"/>
      <c r="G924" s="17" t="s">
        <v>10639</v>
      </c>
      <c r="H924" s="141" t="s">
        <v>5308</v>
      </c>
      <c r="I924" s="141"/>
      <c r="J924" s="141"/>
      <c r="K924" s="141"/>
      <c r="L924" s="252" t="s">
        <v>5347</v>
      </c>
      <c r="M924" s="141">
        <v>3400</v>
      </c>
      <c r="N924" s="141">
        <v>170</v>
      </c>
      <c r="O924" s="141"/>
      <c r="P924" s="141" t="s">
        <v>5273</v>
      </c>
      <c r="Q924" s="141"/>
      <c r="R924" s="141"/>
      <c r="S924" s="141"/>
      <c r="T924" s="141"/>
      <c r="U924" s="141"/>
      <c r="V924" s="146"/>
      <c r="W924" s="141" t="s">
        <v>5273</v>
      </c>
      <c r="X924" s="141"/>
      <c r="Y924" s="141"/>
      <c r="AB924" s="142">
        <f>Table3072[[#This Row],[researchPower]]/2</f>
        <v>85</v>
      </c>
      <c r="AD924" s="142">
        <f>IF(Table3072[[#This Row],[researchPower]] &lt;100, Table3072[[#This Row],[researchPower]]*2,Table3072[[#This Row],[researchPower]])</f>
        <v>170</v>
      </c>
      <c r="AG924" s="95" t="s">
        <v>5348</v>
      </c>
      <c r="AH924" s="142">
        <f>Table3072[[#This Row],[researchPoints]]/Table3072[[#This Row],[researchPower]]</f>
        <v>20</v>
      </c>
    </row>
    <row r="925" spans="1:34" x14ac:dyDescent="0.35">
      <c r="A925" s="141">
        <v>924</v>
      </c>
      <c r="B925" s="39" t="s">
        <v>6466</v>
      </c>
      <c r="C925" s="145" t="s">
        <v>1555</v>
      </c>
      <c r="D925" s="252" t="s">
        <v>6466</v>
      </c>
      <c r="E925" s="141"/>
      <c r="F925" s="141"/>
      <c r="G925" s="17" t="s">
        <v>10640</v>
      </c>
      <c r="H925" s="252" t="s">
        <v>6465</v>
      </c>
      <c r="I925" s="141"/>
      <c r="J925" s="141"/>
      <c r="K925" s="141"/>
      <c r="L925" s="252" t="s">
        <v>6463</v>
      </c>
      <c r="M925" s="141">
        <v>3800</v>
      </c>
      <c r="N925" s="141">
        <v>190</v>
      </c>
      <c r="O925" s="141"/>
      <c r="P925" s="141" t="s">
        <v>5271</v>
      </c>
      <c r="Q925" s="141"/>
      <c r="R925" s="141"/>
      <c r="S925" s="141"/>
      <c r="T925" s="141"/>
      <c r="U925" s="141"/>
      <c r="V925" s="146"/>
      <c r="W925" s="141" t="s">
        <v>5271</v>
      </c>
      <c r="X925" s="141"/>
      <c r="Y925" s="141"/>
      <c r="AB925" s="142">
        <f>Table3072[[#This Row],[researchPower]]/2</f>
        <v>95</v>
      </c>
      <c r="AD925" s="142">
        <f>IF(Table3072[[#This Row],[researchPower]] &lt;100, Table3072[[#This Row],[researchPower]]*2,Table3072[[#This Row],[researchPower]])</f>
        <v>190</v>
      </c>
      <c r="AG925" s="95" t="s">
        <v>6466</v>
      </c>
      <c r="AH925" s="142">
        <f>Table3072[[#This Row],[researchPoints]]/Table3072[[#This Row],[researchPower]]</f>
        <v>20</v>
      </c>
    </row>
    <row r="926" spans="1:34" x14ac:dyDescent="0.35">
      <c r="A926" s="141">
        <v>925</v>
      </c>
      <c r="B926" s="39" t="s">
        <v>5347</v>
      </c>
      <c r="C926" s="145" t="s">
        <v>1555</v>
      </c>
      <c r="D926" s="141" t="s">
        <v>5347</v>
      </c>
      <c r="E926" s="141"/>
      <c r="F926" s="141"/>
      <c r="G926" s="17" t="s">
        <v>10641</v>
      </c>
      <c r="H926" s="141" t="s">
        <v>5309</v>
      </c>
      <c r="I926" s="141"/>
      <c r="J926" s="141"/>
      <c r="K926" s="141"/>
      <c r="L926" s="252" t="s">
        <v>1944</v>
      </c>
      <c r="M926" s="141">
        <v>2800</v>
      </c>
      <c r="N926" s="141">
        <v>140</v>
      </c>
      <c r="O926" s="252"/>
      <c r="P926" s="141" t="s">
        <v>5274</v>
      </c>
      <c r="Q926" s="141"/>
      <c r="R926" s="141"/>
      <c r="S926" s="141"/>
      <c r="T926" s="141"/>
      <c r="U926" s="141"/>
      <c r="V926" s="146"/>
      <c r="W926" s="252" t="s">
        <v>5274</v>
      </c>
      <c r="X926" s="141"/>
      <c r="Y926" s="141"/>
      <c r="AB926" s="142">
        <f>Table3072[[#This Row],[researchPower]]/2</f>
        <v>70</v>
      </c>
      <c r="AD926" s="142">
        <f>IF(Table3072[[#This Row],[researchPower]] &lt;100, Table3072[[#This Row],[researchPower]]*2,Table3072[[#This Row],[researchPower]])</f>
        <v>140</v>
      </c>
      <c r="AG926" s="95" t="s">
        <v>5347</v>
      </c>
      <c r="AH926" s="142">
        <f>Table3072[[#This Row],[researchPoints]]/Table3072[[#This Row],[researchPower]]</f>
        <v>20</v>
      </c>
    </row>
    <row r="927" spans="1:34" x14ac:dyDescent="0.35">
      <c r="A927" s="141">
        <v>926</v>
      </c>
      <c r="B927" s="39" t="s">
        <v>6463</v>
      </c>
      <c r="C927" s="145" t="s">
        <v>1555</v>
      </c>
      <c r="D927" s="252" t="s">
        <v>6463</v>
      </c>
      <c r="E927" s="141"/>
      <c r="F927" s="141"/>
      <c r="G927" s="17" t="s">
        <v>10642</v>
      </c>
      <c r="H927" s="252" t="s">
        <v>6464</v>
      </c>
      <c r="I927" s="141"/>
      <c r="J927" s="141"/>
      <c r="K927" s="141"/>
      <c r="L927" s="252" t="s">
        <v>6461</v>
      </c>
      <c r="M927" s="141">
        <v>3200</v>
      </c>
      <c r="N927" s="141">
        <v>160</v>
      </c>
      <c r="O927" s="141"/>
      <c r="P927" s="141" t="s">
        <v>5272</v>
      </c>
      <c r="Q927" s="141"/>
      <c r="R927" s="141"/>
      <c r="S927" s="141"/>
      <c r="T927" s="141"/>
      <c r="U927" s="141"/>
      <c r="V927" s="146"/>
      <c r="W927" s="141" t="s">
        <v>5272</v>
      </c>
      <c r="X927" s="141"/>
      <c r="Y927" s="141"/>
      <c r="AB927" s="142">
        <f>Table3072[[#This Row],[researchPower]]/2</f>
        <v>80</v>
      </c>
      <c r="AD927" s="142">
        <f>IF(Table3072[[#This Row],[researchPower]] &lt;100, Table3072[[#This Row],[researchPower]]*2,Table3072[[#This Row],[researchPower]])</f>
        <v>160</v>
      </c>
      <c r="AG927" s="95" t="s">
        <v>6463</v>
      </c>
      <c r="AH927" s="142">
        <f>Table3072[[#This Row],[researchPoints]]/Table3072[[#This Row],[researchPower]]</f>
        <v>20</v>
      </c>
    </row>
    <row r="928" spans="1:34" x14ac:dyDescent="0.35">
      <c r="A928" s="141">
        <v>927</v>
      </c>
      <c r="B928" s="39" t="s">
        <v>3451</v>
      </c>
      <c r="C928" s="385" t="s">
        <v>1555</v>
      </c>
      <c r="D928" s="141" t="s">
        <v>3451</v>
      </c>
      <c r="E928" s="141"/>
      <c r="F928" s="141"/>
      <c r="G928" s="141" t="s">
        <v>4061</v>
      </c>
      <c r="H928" s="141" t="s">
        <v>3465</v>
      </c>
      <c r="I928" s="141"/>
      <c r="J928" s="141"/>
      <c r="K928" s="141"/>
      <c r="L928" s="252" t="s">
        <v>5349</v>
      </c>
      <c r="M928" s="141">
        <v>6000</v>
      </c>
      <c r="N928" s="141">
        <v>300</v>
      </c>
      <c r="O928" s="141"/>
      <c r="P928" s="141" t="s">
        <v>5275</v>
      </c>
      <c r="Q928" s="141" t="s">
        <v>2879</v>
      </c>
      <c r="R928" s="141" t="s">
        <v>1363</v>
      </c>
      <c r="S928" s="141" t="s">
        <v>1364</v>
      </c>
      <c r="T928" s="141" t="s">
        <v>52</v>
      </c>
      <c r="U928" s="141" t="s">
        <v>3452</v>
      </c>
      <c r="V928" s="146">
        <v>8</v>
      </c>
      <c r="W928" s="141" t="s">
        <v>5275</v>
      </c>
      <c r="X928" s="141" t="s">
        <v>869</v>
      </c>
      <c r="Y928" s="141"/>
      <c r="AB928" s="142">
        <f>Table3072[[#This Row],[researchPower]]/2</f>
        <v>150</v>
      </c>
      <c r="AD928" s="142">
        <f>IF(Table3072[[#This Row],[researchPower]] &lt;100, Table3072[[#This Row],[researchPower]]*2,Table3072[[#This Row],[researchPower]])</f>
        <v>300</v>
      </c>
      <c r="AG928" s="95" t="s">
        <v>3451</v>
      </c>
      <c r="AH928" s="142">
        <f>Table3072[[#This Row],[researchPoints]]/Table3072[[#This Row],[researchPower]]</f>
        <v>20</v>
      </c>
    </row>
    <row r="929" spans="1:34" x14ac:dyDescent="0.35">
      <c r="A929" s="141">
        <v>928</v>
      </c>
      <c r="B929" s="39" t="s">
        <v>3458</v>
      </c>
      <c r="C929" s="141" t="s">
        <v>1555</v>
      </c>
      <c r="D929" s="141" t="s">
        <v>3458</v>
      </c>
      <c r="E929" s="141"/>
      <c r="F929" s="141"/>
      <c r="G929" s="141" t="s">
        <v>4062</v>
      </c>
      <c r="H929" s="141" t="s">
        <v>3485</v>
      </c>
      <c r="I929" s="141"/>
      <c r="J929" s="141"/>
      <c r="K929" s="141"/>
      <c r="L929" s="145" t="s">
        <v>3497</v>
      </c>
      <c r="M929" s="141">
        <v>8000</v>
      </c>
      <c r="N929" s="141">
        <v>400</v>
      </c>
      <c r="O929" s="141"/>
      <c r="P929" s="141" t="s">
        <v>5276</v>
      </c>
      <c r="Q929" s="141"/>
      <c r="R929" s="141"/>
      <c r="S929" s="141"/>
      <c r="T929" s="141"/>
      <c r="U929" s="141"/>
      <c r="V929" s="146"/>
      <c r="W929" s="144"/>
      <c r="X929" s="141"/>
      <c r="Y929" s="141"/>
      <c r="AB929" s="142">
        <f>Table3072[[#This Row],[researchPower]]/2</f>
        <v>200</v>
      </c>
      <c r="AD929" s="142">
        <f>IF(Table3072[[#This Row],[researchPower]] &lt;100, Table3072[[#This Row],[researchPower]]*2,Table3072[[#This Row],[researchPower]])</f>
        <v>400</v>
      </c>
      <c r="AG929" s="95" t="s">
        <v>3458</v>
      </c>
      <c r="AH929" s="142">
        <f>Table3072[[#This Row],[researchPoints]]/Table3072[[#This Row],[researchPower]]</f>
        <v>20</v>
      </c>
    </row>
    <row r="930" spans="1:34" x14ac:dyDescent="0.35">
      <c r="A930" s="141">
        <v>929</v>
      </c>
      <c r="B930" s="39"/>
      <c r="C930" s="141"/>
      <c r="D930" s="141"/>
      <c r="E930" s="141"/>
      <c r="F930" s="141"/>
      <c r="G930" s="141"/>
      <c r="H930" s="141"/>
      <c r="I930" s="141"/>
      <c r="J930" s="141"/>
      <c r="K930" s="141"/>
      <c r="L930" s="141"/>
      <c r="M930" s="141"/>
      <c r="N930" s="141"/>
      <c r="O930" s="141"/>
      <c r="P930" s="167" t="s">
        <v>5040</v>
      </c>
      <c r="Q930" s="145" t="s">
        <v>2879</v>
      </c>
      <c r="R930" s="145" t="s">
        <v>1363</v>
      </c>
      <c r="S930" s="145" t="s">
        <v>1364</v>
      </c>
      <c r="T930" s="141" t="s">
        <v>52</v>
      </c>
      <c r="U930" s="141" t="s">
        <v>3452</v>
      </c>
      <c r="V930" s="146">
        <v>9</v>
      </c>
      <c r="W930" s="141" t="s">
        <v>5275</v>
      </c>
      <c r="X930" s="141" t="s">
        <v>869</v>
      </c>
      <c r="Y930" s="141"/>
      <c r="AB930" s="142">
        <f>Table3072[[#This Row],[researchPower]]/2</f>
        <v>0</v>
      </c>
      <c r="AD930" s="142">
        <f>IF(Table3072[[#This Row],[researchPower]] &lt;100, Table3072[[#This Row],[researchPower]]*2,Table3072[[#This Row],[researchPower]])</f>
        <v>0</v>
      </c>
      <c r="AG930" s="95"/>
      <c r="AH930" s="142" t="e">
        <f>Table3072[[#This Row],[researchPoints]]/Table3072[[#This Row],[researchPower]]</f>
        <v>#DIV/0!</v>
      </c>
    </row>
    <row r="931" spans="1:34" x14ac:dyDescent="0.35">
      <c r="A931" s="141">
        <v>930</v>
      </c>
      <c r="B931" s="39" t="s">
        <v>3459</v>
      </c>
      <c r="C931" s="141" t="s">
        <v>1555</v>
      </c>
      <c r="D931" s="141" t="s">
        <v>3459</v>
      </c>
      <c r="E931" s="141"/>
      <c r="F931" s="141"/>
      <c r="G931" s="141" t="s">
        <v>4063</v>
      </c>
      <c r="H931" s="141" t="s">
        <v>3486</v>
      </c>
      <c r="I931" s="141"/>
      <c r="J931" s="141"/>
      <c r="K931" s="141"/>
      <c r="L931" s="141" t="s">
        <v>3498</v>
      </c>
      <c r="M931" s="141">
        <v>11000</v>
      </c>
      <c r="N931" s="141">
        <v>550</v>
      </c>
      <c r="O931" s="144"/>
      <c r="P931" s="141"/>
      <c r="Q931" s="145" t="s">
        <v>2879</v>
      </c>
      <c r="R931" s="145" t="s">
        <v>1363</v>
      </c>
      <c r="S931" s="145" t="s">
        <v>1364</v>
      </c>
      <c r="T931" s="141" t="s">
        <v>52</v>
      </c>
      <c r="U931" s="141" t="s">
        <v>3452</v>
      </c>
      <c r="V931" s="146">
        <v>10</v>
      </c>
      <c r="W931" s="145" t="s">
        <v>5276</v>
      </c>
      <c r="X931" s="141" t="s">
        <v>869</v>
      </c>
      <c r="Y931" s="144"/>
      <c r="AB931" s="142">
        <f>Table3072[[#This Row],[researchPower]]/2</f>
        <v>275</v>
      </c>
      <c r="AD931" s="142">
        <f>IF(Table3072[[#This Row],[researchPower]] &lt;100, Table3072[[#This Row],[researchPower]]*2,Table3072[[#This Row],[researchPower]])</f>
        <v>550</v>
      </c>
      <c r="AG931" s="95" t="s">
        <v>3459</v>
      </c>
      <c r="AH931" s="142">
        <f>Table3072[[#This Row],[researchPoints]]/Table3072[[#This Row],[researchPower]]</f>
        <v>20</v>
      </c>
    </row>
    <row r="932" spans="1:34" x14ac:dyDescent="0.35">
      <c r="A932" s="141">
        <v>931</v>
      </c>
      <c r="B932" s="39" t="s">
        <v>1944</v>
      </c>
      <c r="C932" s="141" t="s">
        <v>1555</v>
      </c>
      <c r="D932" s="141" t="s">
        <v>1944</v>
      </c>
      <c r="E932" s="141"/>
      <c r="F932" s="141"/>
      <c r="G932" s="141" t="s">
        <v>1945</v>
      </c>
      <c r="H932" s="141" t="s">
        <v>1946</v>
      </c>
      <c r="I932" s="141"/>
      <c r="J932" s="141"/>
      <c r="K932" s="141"/>
      <c r="L932" s="252" t="s">
        <v>2874</v>
      </c>
      <c r="M932" s="141">
        <v>2400</v>
      </c>
      <c r="N932" s="141">
        <v>120</v>
      </c>
      <c r="O932" s="141"/>
      <c r="P932" s="141"/>
      <c r="Q932" s="141" t="s">
        <v>2879</v>
      </c>
      <c r="R932" s="141" t="s">
        <v>1363</v>
      </c>
      <c r="S932" s="141" t="s">
        <v>1364</v>
      </c>
      <c r="T932" s="141" t="s">
        <v>52</v>
      </c>
      <c r="U932" s="141" t="s">
        <v>1587</v>
      </c>
      <c r="V932" s="146">
        <v>-15</v>
      </c>
      <c r="W932" s="141" t="s">
        <v>412</v>
      </c>
      <c r="X932" s="141" t="s">
        <v>1588</v>
      </c>
      <c r="Y932" s="141"/>
      <c r="AB932" s="142">
        <f>Table3072[[#This Row],[researchPower]]/2</f>
        <v>60</v>
      </c>
      <c r="AD932" s="142">
        <f>IF(Table3072[[#This Row],[researchPower]] &lt;100, Table3072[[#This Row],[researchPower]]*2,Table3072[[#This Row],[researchPower]])</f>
        <v>120</v>
      </c>
      <c r="AG932" s="95" t="s">
        <v>1944</v>
      </c>
      <c r="AH932" s="142">
        <f>Table3072[[#This Row],[researchPoints]]/Table3072[[#This Row],[researchPower]]</f>
        <v>20</v>
      </c>
    </row>
    <row r="933" spans="1:34" x14ac:dyDescent="0.35">
      <c r="A933" s="141">
        <v>932</v>
      </c>
      <c r="B933" s="39" t="s">
        <v>1947</v>
      </c>
      <c r="C933" s="141" t="s">
        <v>1555</v>
      </c>
      <c r="D933" s="141" t="s">
        <v>1947</v>
      </c>
      <c r="E933" s="141"/>
      <c r="F933" s="141"/>
      <c r="G933" s="141" t="s">
        <v>4055</v>
      </c>
      <c r="H933" s="141" t="s">
        <v>1948</v>
      </c>
      <c r="I933" s="141"/>
      <c r="J933" s="141"/>
      <c r="K933" s="141"/>
      <c r="L933" s="141" t="s">
        <v>2875</v>
      </c>
      <c r="M933" s="141">
        <v>4800</v>
      </c>
      <c r="N933" s="141">
        <v>240</v>
      </c>
      <c r="O933" s="141"/>
      <c r="P933" s="141"/>
      <c r="Q933" s="145" t="s">
        <v>2879</v>
      </c>
      <c r="R933" s="145" t="s">
        <v>1363</v>
      </c>
      <c r="S933" s="145" t="s">
        <v>1364</v>
      </c>
      <c r="T933" s="141" t="s">
        <v>52</v>
      </c>
      <c r="U933" s="141" t="s">
        <v>1587</v>
      </c>
      <c r="V933" s="146">
        <v>-15</v>
      </c>
      <c r="W933" s="145" t="s">
        <v>412</v>
      </c>
      <c r="X933" s="141" t="s">
        <v>1588</v>
      </c>
      <c r="Y933" s="141"/>
      <c r="AB933" s="142">
        <f>Table3072[[#This Row],[researchPower]]/2</f>
        <v>120</v>
      </c>
      <c r="AD933" s="142">
        <f>IF(Table3072[[#This Row],[researchPower]] &lt;100, Table3072[[#This Row],[researchPower]]*2,Table3072[[#This Row],[researchPower]])</f>
        <v>240</v>
      </c>
      <c r="AG933" s="95" t="s">
        <v>1947</v>
      </c>
      <c r="AH933" s="142">
        <f>Table3072[[#This Row],[researchPoints]]/Table3072[[#This Row],[researchPower]]</f>
        <v>20</v>
      </c>
    </row>
    <row r="934" spans="1:34" x14ac:dyDescent="0.35">
      <c r="A934" s="141">
        <v>933</v>
      </c>
      <c r="B934" s="39" t="s">
        <v>1949</v>
      </c>
      <c r="C934" s="141" t="s">
        <v>1555</v>
      </c>
      <c r="D934" s="141" t="s">
        <v>1949</v>
      </c>
      <c r="E934" s="141"/>
      <c r="F934" s="141"/>
      <c r="G934" s="141" t="s">
        <v>4056</v>
      </c>
      <c r="H934" s="141" t="s">
        <v>1950</v>
      </c>
      <c r="I934" s="141"/>
      <c r="J934" s="141"/>
      <c r="K934" s="141"/>
      <c r="L934" s="141" t="s">
        <v>1947</v>
      </c>
      <c r="M934" s="141">
        <v>9600</v>
      </c>
      <c r="N934" s="141">
        <v>480</v>
      </c>
      <c r="O934" s="141"/>
      <c r="P934" s="141"/>
      <c r="Q934" s="145" t="s">
        <v>2879</v>
      </c>
      <c r="R934" s="145" t="s">
        <v>1363</v>
      </c>
      <c r="S934" s="145" t="s">
        <v>1364</v>
      </c>
      <c r="T934" s="141" t="s">
        <v>52</v>
      </c>
      <c r="U934" s="141" t="s">
        <v>1587</v>
      </c>
      <c r="V934" s="146">
        <v>-15</v>
      </c>
      <c r="W934" s="145" t="s">
        <v>412</v>
      </c>
      <c r="X934" s="141" t="s">
        <v>1588</v>
      </c>
      <c r="Y934" s="141"/>
      <c r="AB934" s="142">
        <f>Table3072[[#This Row],[researchPower]]/2</f>
        <v>240</v>
      </c>
      <c r="AD934" s="142">
        <f>IF(Table3072[[#This Row],[researchPower]] &lt;100, Table3072[[#This Row],[researchPower]]*2,Table3072[[#This Row],[researchPower]])</f>
        <v>480</v>
      </c>
      <c r="AG934" s="95" t="s">
        <v>1949</v>
      </c>
      <c r="AH934" s="142">
        <f>Table3072[[#This Row],[researchPoints]]/Table3072[[#This Row],[researchPower]]</f>
        <v>20</v>
      </c>
    </row>
    <row r="935" spans="1:34" x14ac:dyDescent="0.35">
      <c r="A935" s="141">
        <v>934</v>
      </c>
      <c r="B935" s="39" t="s">
        <v>1964</v>
      </c>
      <c r="C935" s="141" t="s">
        <v>1555</v>
      </c>
      <c r="D935" s="141" t="s">
        <v>1964</v>
      </c>
      <c r="E935" s="141"/>
      <c r="F935" s="141"/>
      <c r="G935" s="141" t="s">
        <v>1965</v>
      </c>
      <c r="H935" s="141" t="s">
        <v>1966</v>
      </c>
      <c r="I935" s="141"/>
      <c r="J935" s="141"/>
      <c r="K935" s="141"/>
      <c r="L935" s="141" t="s">
        <v>1924</v>
      </c>
      <c r="M935" s="141">
        <v>6000</v>
      </c>
      <c r="N935" s="141">
        <v>300</v>
      </c>
      <c r="O935" s="141"/>
      <c r="P935" s="141"/>
      <c r="Q935" s="141" t="s">
        <v>2879</v>
      </c>
      <c r="R935" s="141" t="s">
        <v>1363</v>
      </c>
      <c r="S935" s="141" t="s">
        <v>1364</v>
      </c>
      <c r="T935" s="141" t="s">
        <v>52</v>
      </c>
      <c r="U935" s="141" t="s">
        <v>1558</v>
      </c>
      <c r="V935" s="146">
        <v>10</v>
      </c>
      <c r="W935" s="145" t="s">
        <v>424</v>
      </c>
      <c r="X935" s="141" t="s">
        <v>1190</v>
      </c>
      <c r="Y935" s="141"/>
      <c r="AB935" s="142">
        <f>Table3072[[#This Row],[researchPower]]/2</f>
        <v>150</v>
      </c>
      <c r="AD935" s="142">
        <f>IF(Table3072[[#This Row],[researchPower]] &lt;100, Table3072[[#This Row],[researchPower]]*2,Table3072[[#This Row],[researchPower]])</f>
        <v>300</v>
      </c>
      <c r="AG935" s="95" t="s">
        <v>1964</v>
      </c>
      <c r="AH935" s="142">
        <f>Table3072[[#This Row],[researchPoints]]/Table3072[[#This Row],[researchPower]]</f>
        <v>20</v>
      </c>
    </row>
    <row r="936" spans="1:34" x14ac:dyDescent="0.35">
      <c r="A936" s="141">
        <v>935</v>
      </c>
      <c r="B936" s="39" t="s">
        <v>1119</v>
      </c>
      <c r="C936" s="141" t="s">
        <v>1555</v>
      </c>
      <c r="D936" s="141" t="s">
        <v>1119</v>
      </c>
      <c r="E936" s="141"/>
      <c r="F936" s="141"/>
      <c r="G936" s="141" t="s">
        <v>1967</v>
      </c>
      <c r="H936" s="141" t="s">
        <v>1968</v>
      </c>
      <c r="I936" s="141"/>
      <c r="J936" s="141"/>
      <c r="K936" s="141"/>
      <c r="L936" s="252" t="s">
        <v>2878</v>
      </c>
      <c r="M936" s="141">
        <v>7200</v>
      </c>
      <c r="N936" s="141">
        <v>360</v>
      </c>
      <c r="O936" s="141"/>
      <c r="P936" s="141"/>
      <c r="Q936" s="141" t="s">
        <v>2879</v>
      </c>
      <c r="R936" s="141" t="s">
        <v>1363</v>
      </c>
      <c r="S936" s="141" t="s">
        <v>1364</v>
      </c>
      <c r="T936" s="141" t="s">
        <v>52</v>
      </c>
      <c r="U936" s="141" t="s">
        <v>1558</v>
      </c>
      <c r="V936" s="146">
        <v>10</v>
      </c>
      <c r="W936" s="145" t="s">
        <v>424</v>
      </c>
      <c r="X936" s="141" t="s">
        <v>1190</v>
      </c>
      <c r="Y936" s="141"/>
      <c r="AB936" s="142">
        <f>Table3072[[#This Row],[researchPower]]/2</f>
        <v>180</v>
      </c>
      <c r="AD936" s="142">
        <f>IF(Table3072[[#This Row],[researchPower]] &lt;100, Table3072[[#This Row],[researchPower]]*2,Table3072[[#This Row],[researchPower]])</f>
        <v>360</v>
      </c>
      <c r="AG936" s="95" t="s">
        <v>1119</v>
      </c>
      <c r="AH936" s="142">
        <f>Table3072[[#This Row],[researchPoints]]/Table3072[[#This Row],[researchPower]]</f>
        <v>20</v>
      </c>
    </row>
    <row r="937" spans="1:34" x14ac:dyDescent="0.35">
      <c r="A937" s="141">
        <v>936</v>
      </c>
      <c r="B937" s="39" t="s">
        <v>1106</v>
      </c>
      <c r="C937" s="145" t="s">
        <v>1555</v>
      </c>
      <c r="D937" s="141" t="s">
        <v>1106</v>
      </c>
      <c r="E937" s="141"/>
      <c r="F937" s="141">
        <v>1</v>
      </c>
      <c r="G937" s="17" t="s">
        <v>10645</v>
      </c>
      <c r="H937" s="141" t="s">
        <v>1969</v>
      </c>
      <c r="I937" s="141"/>
      <c r="J937" s="141"/>
      <c r="K937" s="141"/>
      <c r="L937" s="141" t="s">
        <v>1063</v>
      </c>
      <c r="M937" s="141">
        <v>6000</v>
      </c>
      <c r="N937" s="141">
        <v>300</v>
      </c>
      <c r="O937" s="141"/>
      <c r="P937" s="141" t="s">
        <v>418</v>
      </c>
      <c r="Q937" s="141"/>
      <c r="R937" s="141"/>
      <c r="S937" s="141"/>
      <c r="T937" s="141"/>
      <c r="U937" s="141"/>
      <c r="V937" s="146"/>
      <c r="W937" s="145"/>
      <c r="X937" s="141"/>
      <c r="Y937" s="141"/>
      <c r="AB937" s="142">
        <f>Table3072[[#This Row],[researchPower]]/2</f>
        <v>150</v>
      </c>
      <c r="AD937" s="142">
        <f>IF(Table3072[[#This Row],[researchPower]] &lt;100, Table3072[[#This Row],[researchPower]]*2,Table3072[[#This Row],[researchPower]])</f>
        <v>300</v>
      </c>
      <c r="AG937" s="95" t="s">
        <v>1106</v>
      </c>
      <c r="AH937" s="142">
        <f>Table3072[[#This Row],[researchPoints]]/Table3072[[#This Row],[researchPower]]</f>
        <v>20</v>
      </c>
    </row>
    <row r="938" spans="1:34" x14ac:dyDescent="0.35">
      <c r="A938" s="141">
        <v>937</v>
      </c>
      <c r="B938" s="39"/>
      <c r="C938" s="145"/>
      <c r="D938" s="145"/>
      <c r="E938" s="145"/>
      <c r="F938" s="145"/>
      <c r="G938" s="145"/>
      <c r="H938" s="145"/>
      <c r="I938" s="145"/>
      <c r="J938" s="145"/>
      <c r="K938" s="145"/>
      <c r="L938" s="145"/>
      <c r="M938" s="145"/>
      <c r="N938" s="141"/>
      <c r="O938" s="145"/>
      <c r="P938" s="145" t="s">
        <v>423</v>
      </c>
      <c r="Q938" s="145"/>
      <c r="R938" s="145"/>
      <c r="S938" s="145"/>
      <c r="T938" s="145"/>
      <c r="U938" s="145"/>
      <c r="V938" s="461"/>
      <c r="W938" s="382"/>
      <c r="X938" s="145"/>
      <c r="Y938" s="145"/>
      <c r="AB938" s="142">
        <f>Table3072[[#This Row],[researchPower]]/2</f>
        <v>0</v>
      </c>
      <c r="AD938" s="142">
        <f>IF(Table3072[[#This Row],[researchPower]] &lt;100, Table3072[[#This Row],[researchPower]]*2,Table3072[[#This Row],[researchPower]])</f>
        <v>0</v>
      </c>
      <c r="AG938" s="95"/>
      <c r="AH938" s="142" t="e">
        <f>Table3072[[#This Row],[researchPoints]]/Table3072[[#This Row],[researchPower]]</f>
        <v>#DIV/0!</v>
      </c>
    </row>
    <row r="939" spans="1:34" x14ac:dyDescent="0.35">
      <c r="A939" s="141">
        <v>938</v>
      </c>
      <c r="B939" s="39"/>
      <c r="C939" s="145"/>
      <c r="D939" s="145"/>
      <c r="E939" s="145"/>
      <c r="F939" s="145"/>
      <c r="G939" s="145"/>
      <c r="H939" s="145"/>
      <c r="I939" s="145"/>
      <c r="J939" s="145"/>
      <c r="K939" s="145"/>
      <c r="L939" s="145"/>
      <c r="M939" s="145"/>
      <c r="N939" s="141"/>
      <c r="O939" s="382"/>
      <c r="P939" s="463" t="s">
        <v>4922</v>
      </c>
      <c r="Q939" s="145"/>
      <c r="R939" s="145"/>
      <c r="S939" s="145"/>
      <c r="T939" s="145"/>
      <c r="U939" s="145"/>
      <c r="V939" s="461"/>
      <c r="W939" s="145" t="s">
        <v>418</v>
      </c>
      <c r="X939" s="145"/>
      <c r="Y939" s="382"/>
      <c r="AB939" s="142">
        <f>Table3072[[#This Row],[researchPower]]/2</f>
        <v>0</v>
      </c>
      <c r="AD939" s="142">
        <f>IF(Table3072[[#This Row],[researchPower]] &lt;100, Table3072[[#This Row],[researchPower]]*2,Table3072[[#This Row],[researchPower]])</f>
        <v>0</v>
      </c>
      <c r="AG939" s="95"/>
      <c r="AH939" s="142" t="e">
        <f>Table3072[[#This Row],[researchPoints]]/Table3072[[#This Row],[researchPower]]</f>
        <v>#DIV/0!</v>
      </c>
    </row>
    <row r="940" spans="1:34" x14ac:dyDescent="0.35">
      <c r="A940" s="141">
        <v>939</v>
      </c>
      <c r="B940" s="39" t="s">
        <v>6533</v>
      </c>
      <c r="C940" s="145" t="s">
        <v>1555</v>
      </c>
      <c r="D940" s="252" t="s">
        <v>6533</v>
      </c>
      <c r="E940" s="141"/>
      <c r="F940" s="141"/>
      <c r="G940" s="17" t="s">
        <v>10646</v>
      </c>
      <c r="H940" s="252" t="s">
        <v>6534</v>
      </c>
      <c r="I940" s="141"/>
      <c r="J940" s="141"/>
      <c r="K940" s="141"/>
      <c r="L940" s="252" t="s">
        <v>6535</v>
      </c>
      <c r="M940" s="141">
        <v>6000</v>
      </c>
      <c r="N940" s="141">
        <v>300</v>
      </c>
      <c r="O940" s="144"/>
      <c r="P940" s="141" t="s">
        <v>5264</v>
      </c>
      <c r="Q940" s="141"/>
      <c r="R940" s="141"/>
      <c r="S940" s="141"/>
      <c r="T940" s="141"/>
      <c r="U940" s="141"/>
      <c r="V940" s="146"/>
      <c r="W940" s="382"/>
      <c r="X940" s="141"/>
      <c r="Y940" s="144"/>
      <c r="AB940" s="142">
        <f>Table3072[[#This Row],[researchPower]]/2</f>
        <v>150</v>
      </c>
      <c r="AD940" s="142">
        <f>IF(Table3072[[#This Row],[researchPower]] &lt;100, Table3072[[#This Row],[researchPower]]*2,Table3072[[#This Row],[researchPower]])</f>
        <v>300</v>
      </c>
      <c r="AG940" s="95" t="s">
        <v>6533</v>
      </c>
      <c r="AH940" s="142">
        <f>Table3072[[#This Row],[researchPoints]]/Table3072[[#This Row],[researchPower]]</f>
        <v>20</v>
      </c>
    </row>
    <row r="941" spans="1:34" x14ac:dyDescent="0.35">
      <c r="A941" s="141">
        <v>940</v>
      </c>
      <c r="B941" s="39"/>
      <c r="C941" s="145"/>
      <c r="D941" s="145"/>
      <c r="E941" s="145"/>
      <c r="F941" s="145"/>
      <c r="G941" s="145"/>
      <c r="H941" s="145"/>
      <c r="I941" s="145"/>
      <c r="J941" s="145"/>
      <c r="K941" s="145"/>
      <c r="L941" s="145"/>
      <c r="M941" s="145"/>
      <c r="N941" s="141"/>
      <c r="O941" s="382"/>
      <c r="P941" s="29" t="s">
        <v>5036</v>
      </c>
      <c r="Q941" s="145"/>
      <c r="R941" s="145"/>
      <c r="S941" s="145"/>
      <c r="T941" s="145"/>
      <c r="U941" s="145"/>
      <c r="V941" s="461"/>
      <c r="W941" s="382"/>
      <c r="X941" s="145"/>
      <c r="Y941" s="382"/>
      <c r="AB941" s="142">
        <f>Table3072[[#This Row],[researchPower]]/2</f>
        <v>0</v>
      </c>
      <c r="AD941" s="142">
        <f>IF(Table3072[[#This Row],[researchPower]] &lt;100, Table3072[[#This Row],[researchPower]]*2,Table3072[[#This Row],[researchPower]])</f>
        <v>0</v>
      </c>
      <c r="AG941" s="95"/>
      <c r="AH941" s="142" t="e">
        <f>Table3072[[#This Row],[researchPoints]]/Table3072[[#This Row],[researchPower]]</f>
        <v>#DIV/0!</v>
      </c>
    </row>
    <row r="942" spans="1:34" x14ac:dyDescent="0.35">
      <c r="A942" s="141">
        <v>941</v>
      </c>
      <c r="B942" s="39"/>
      <c r="C942" s="141"/>
      <c r="D942" s="141"/>
      <c r="E942" s="141"/>
      <c r="F942" s="141"/>
      <c r="G942" s="141"/>
      <c r="H942" s="141"/>
      <c r="I942" s="141"/>
      <c r="J942" s="141"/>
      <c r="K942" s="141"/>
      <c r="L942" s="141"/>
      <c r="M942" s="141"/>
      <c r="N942" s="141"/>
      <c r="O942" s="144"/>
      <c r="P942" s="141" t="s">
        <v>5263</v>
      </c>
      <c r="Q942" s="141"/>
      <c r="R942" s="141"/>
      <c r="S942" s="141"/>
      <c r="T942" s="141"/>
      <c r="U942" s="141"/>
      <c r="V942" s="146"/>
      <c r="W942" s="382" t="s">
        <v>5263</v>
      </c>
      <c r="X942" s="141"/>
      <c r="Y942" s="144"/>
      <c r="AB942" s="142">
        <f>Table3072[[#This Row],[researchPower]]/2</f>
        <v>0</v>
      </c>
      <c r="AD942" s="142">
        <f>IF(Table3072[[#This Row],[researchPower]] &lt;100, Table3072[[#This Row],[researchPower]]*2,Table3072[[#This Row],[researchPower]])</f>
        <v>0</v>
      </c>
      <c r="AG942" s="95"/>
      <c r="AH942" s="142" t="e">
        <f>Table3072[[#This Row],[researchPoints]]/Table3072[[#This Row],[researchPower]]</f>
        <v>#DIV/0!</v>
      </c>
    </row>
    <row r="943" spans="1:34" x14ac:dyDescent="0.35">
      <c r="A943" s="141">
        <v>942</v>
      </c>
      <c r="B943" s="39" t="s">
        <v>8021</v>
      </c>
      <c r="C943" s="61" t="s">
        <v>851</v>
      </c>
      <c r="D943" s="61" t="s">
        <v>8021</v>
      </c>
      <c r="E943" s="61" t="s">
        <v>10532</v>
      </c>
      <c r="F943" s="61">
        <v>1</v>
      </c>
      <c r="G943" s="61"/>
      <c r="H943" s="61" t="s">
        <v>10533</v>
      </c>
      <c r="I943" s="61"/>
      <c r="J943" s="61"/>
      <c r="K943" s="61"/>
      <c r="L943" s="61"/>
      <c r="M943" s="61">
        <v>55000</v>
      </c>
      <c r="N943" s="141">
        <v>2750</v>
      </c>
      <c r="O943" s="402"/>
      <c r="P943" s="61"/>
      <c r="Q943" s="61"/>
      <c r="R943" s="61"/>
      <c r="S943" s="61"/>
      <c r="T943" s="61"/>
      <c r="U943" s="61"/>
      <c r="V943" s="63"/>
      <c r="W943" s="402"/>
      <c r="X943" s="402"/>
      <c r="Y943" s="404">
        <v>1</v>
      </c>
      <c r="AB943" s="142">
        <f>Table3072[[#This Row],[researchPower]]/2</f>
        <v>1375</v>
      </c>
      <c r="AD943" s="142">
        <f>IF(Table3072[[#This Row],[researchPower]] &lt;100, Table3072[[#This Row],[researchPower]]*2,Table3072[[#This Row],[researchPower]])</f>
        <v>2750</v>
      </c>
      <c r="AG943" s="95" t="s">
        <v>8021</v>
      </c>
      <c r="AH943" s="142">
        <f>Table3072[[#This Row],[researchPoints]]/Table3072[[#This Row],[researchPower]]</f>
        <v>20</v>
      </c>
    </row>
    <row r="944" spans="1:34" x14ac:dyDescent="0.35">
      <c r="A944" s="141">
        <v>943</v>
      </c>
      <c r="B944" s="39" t="s">
        <v>8023</v>
      </c>
      <c r="C944" s="62" t="s">
        <v>851</v>
      </c>
      <c r="D944" s="62" t="s">
        <v>8023</v>
      </c>
      <c r="E944" s="62" t="s">
        <v>10532</v>
      </c>
      <c r="F944" s="62">
        <v>1</v>
      </c>
      <c r="G944" s="62"/>
      <c r="H944" s="62" t="s">
        <v>10534</v>
      </c>
      <c r="I944" s="62"/>
      <c r="J944" s="62"/>
      <c r="K944" s="62"/>
      <c r="L944" s="62" t="s">
        <v>8021</v>
      </c>
      <c r="M944" s="62">
        <v>58000</v>
      </c>
      <c r="N944" s="141">
        <v>2900</v>
      </c>
      <c r="O944" s="402"/>
      <c r="P944" s="62"/>
      <c r="Q944" s="62"/>
      <c r="R944" s="62"/>
      <c r="S944" s="62"/>
      <c r="T944" s="62"/>
      <c r="U944" s="62"/>
      <c r="V944" s="64"/>
      <c r="W944" s="402"/>
      <c r="X944" s="402"/>
      <c r="Y944" s="404">
        <v>1</v>
      </c>
      <c r="AB944" s="142">
        <f>Table3072[[#This Row],[researchPower]]/2</f>
        <v>1450</v>
      </c>
      <c r="AD944" s="142">
        <f>IF(Table3072[[#This Row],[researchPower]] &lt;100, Table3072[[#This Row],[researchPower]]*2,Table3072[[#This Row],[researchPower]])</f>
        <v>2900</v>
      </c>
      <c r="AG944" s="95" t="s">
        <v>8023</v>
      </c>
      <c r="AH944" s="142">
        <f>Table3072[[#This Row],[researchPoints]]/Table3072[[#This Row],[researchPower]]</f>
        <v>20</v>
      </c>
    </row>
    <row r="945" spans="1:37" x14ac:dyDescent="0.35">
      <c r="A945" s="141">
        <v>944</v>
      </c>
      <c r="B945" s="39" t="s">
        <v>8025</v>
      </c>
      <c r="C945" s="406" t="s">
        <v>851</v>
      </c>
      <c r="D945" s="406" t="s">
        <v>8025</v>
      </c>
      <c r="E945" s="406" t="s">
        <v>10532</v>
      </c>
      <c r="F945" s="406">
        <v>1</v>
      </c>
      <c r="G945" s="406"/>
      <c r="H945" s="406" t="s">
        <v>10535</v>
      </c>
      <c r="I945" s="406"/>
      <c r="J945" s="406"/>
      <c r="K945" s="406"/>
      <c r="L945" s="406" t="s">
        <v>8023</v>
      </c>
      <c r="M945" s="406">
        <v>60000</v>
      </c>
      <c r="N945" s="141">
        <v>3000</v>
      </c>
      <c r="O945" s="407"/>
      <c r="P945" s="406"/>
      <c r="Q945" s="406"/>
      <c r="R945" s="406"/>
      <c r="S945" s="406"/>
      <c r="T945" s="406"/>
      <c r="U945" s="406"/>
      <c r="V945" s="408"/>
      <c r="W945" s="407"/>
      <c r="X945" s="407"/>
      <c r="Y945" s="409">
        <v>1</v>
      </c>
      <c r="AB945" s="142">
        <f>Table3072[[#This Row],[researchPower]]/2</f>
        <v>1500</v>
      </c>
      <c r="AD945" s="142">
        <f>IF(Table3072[[#This Row],[researchPower]] &lt;100, Table3072[[#This Row],[researchPower]]*2,Table3072[[#This Row],[researchPower]])</f>
        <v>3000</v>
      </c>
      <c r="AG945" s="95" t="s">
        <v>8025</v>
      </c>
      <c r="AH945" s="142">
        <f>Table3072[[#This Row],[researchPoints]]/Table3072[[#This Row],[researchPower]]</f>
        <v>20</v>
      </c>
    </row>
    <row r="946" spans="1:37" x14ac:dyDescent="0.35">
      <c r="A946" s="141">
        <v>945</v>
      </c>
      <c r="B946" s="39" t="s">
        <v>10476</v>
      </c>
      <c r="C946" s="31" t="s">
        <v>1219</v>
      </c>
      <c r="D946" s="31" t="s">
        <v>10476</v>
      </c>
      <c r="E946" s="31" t="s">
        <v>1229</v>
      </c>
      <c r="F946" s="31">
        <v>1</v>
      </c>
      <c r="G946" s="31" t="s">
        <v>1230</v>
      </c>
      <c r="H946" s="31" t="s">
        <v>11363</v>
      </c>
      <c r="I946" s="31"/>
      <c r="J946" s="31"/>
      <c r="K946" s="31"/>
      <c r="L946" s="31"/>
      <c r="M946" s="31">
        <v>2400</v>
      </c>
      <c r="N946" s="141">
        <v>120</v>
      </c>
      <c r="O946" s="424"/>
      <c r="P946" s="31"/>
      <c r="Q946" s="252" t="s">
        <v>2879</v>
      </c>
      <c r="R946" s="31" t="s">
        <v>1195</v>
      </c>
      <c r="S946" s="31"/>
      <c r="T946" s="141"/>
      <c r="U946" s="31" t="s">
        <v>1232</v>
      </c>
      <c r="V946" s="425">
        <v>30000</v>
      </c>
      <c r="W946" s="144"/>
      <c r="X946" s="31" t="s">
        <v>869</v>
      </c>
      <c r="Y946" s="144"/>
      <c r="AB946" s="142">
        <f>Table3072[[#This Row],[researchPower]]/2</f>
        <v>60</v>
      </c>
      <c r="AD946" s="142">
        <f>IF(Table3072[[#This Row],[researchPower]] &lt;100, Table3072[[#This Row],[researchPower]]*2,Table3072[[#This Row],[researchPower]])</f>
        <v>120</v>
      </c>
      <c r="AG946" s="95" t="s">
        <v>10476</v>
      </c>
      <c r="AH946" s="142">
        <f>Table3072[[#This Row],[researchPoints]]/Table3072[[#This Row],[researchPower]]</f>
        <v>20</v>
      </c>
      <c r="AI946" s="167"/>
      <c r="AJ946" s="167"/>
      <c r="AK946" s="167"/>
    </row>
    <row r="947" spans="1:37" x14ac:dyDescent="0.35">
      <c r="A947" s="405"/>
      <c r="B947" s="39"/>
      <c r="C947" s="141"/>
      <c r="D947" s="141"/>
      <c r="E947" s="141"/>
      <c r="F947" s="141"/>
      <c r="G947" s="141"/>
      <c r="H947" s="141"/>
      <c r="I947" s="141"/>
      <c r="J947" s="141"/>
      <c r="K947" s="141"/>
      <c r="L947" s="141"/>
      <c r="M947" s="141"/>
      <c r="N947" s="141"/>
      <c r="O947" s="144"/>
      <c r="P947" s="141"/>
      <c r="Q947" s="141"/>
      <c r="R947" s="141"/>
      <c r="S947" s="141"/>
      <c r="T947" s="141"/>
      <c r="U947" s="141"/>
      <c r="V947" s="146"/>
      <c r="W947" s="144"/>
      <c r="X947" s="141"/>
      <c r="Y947" s="144"/>
    </row>
    <row r="948" spans="1:37" x14ac:dyDescent="0.35">
      <c r="A948" s="405"/>
      <c r="B948" s="39"/>
      <c r="C948" s="141"/>
      <c r="D948" s="141"/>
      <c r="E948" s="141"/>
      <c r="F948" s="141"/>
      <c r="G948" s="141"/>
      <c r="H948" s="141"/>
      <c r="I948" s="141"/>
      <c r="J948" s="141"/>
      <c r="K948" s="141"/>
      <c r="L948" s="141"/>
      <c r="M948" s="141"/>
      <c r="N948" s="141"/>
      <c r="O948" s="144"/>
      <c r="P948" s="141"/>
      <c r="Q948" s="141"/>
      <c r="R948" s="141"/>
      <c r="S948" s="141"/>
      <c r="T948" s="141"/>
      <c r="U948" s="141"/>
      <c r="V948" s="146"/>
      <c r="W948" s="144"/>
      <c r="X948" s="141"/>
      <c r="Y948" s="144"/>
    </row>
    <row r="949" spans="1:37" x14ac:dyDescent="0.35">
      <c r="A949" s="405"/>
      <c r="B949" s="39"/>
      <c r="C949" s="141"/>
      <c r="D949" s="141"/>
      <c r="E949" s="141"/>
      <c r="F949" s="141"/>
      <c r="G949" s="141"/>
      <c r="H949" s="141"/>
      <c r="I949" s="141"/>
      <c r="J949" s="141"/>
      <c r="K949" s="141"/>
      <c r="L949" s="141"/>
      <c r="M949" s="141"/>
      <c r="N949" s="141"/>
      <c r="O949" s="144"/>
      <c r="P949" s="141"/>
      <c r="Q949" s="141"/>
      <c r="R949" s="141"/>
      <c r="S949" s="141"/>
      <c r="T949" s="141"/>
      <c r="U949" s="141"/>
      <c r="V949" s="146"/>
      <c r="W949" s="144"/>
      <c r="X949" s="141"/>
      <c r="Y949" s="144"/>
    </row>
    <row r="950" spans="1:37" x14ac:dyDescent="0.35">
      <c r="A950" s="405"/>
      <c r="B950" s="39"/>
      <c r="C950" s="141"/>
      <c r="D950" s="141"/>
      <c r="E950" s="141"/>
      <c r="F950" s="141"/>
      <c r="G950" s="141"/>
      <c r="H950" s="141"/>
      <c r="I950" s="141"/>
      <c r="J950" s="141"/>
      <c r="K950" s="141"/>
      <c r="L950" s="141"/>
      <c r="M950" s="141"/>
      <c r="N950" s="141"/>
      <c r="O950" s="144"/>
      <c r="P950" s="141"/>
      <c r="Q950" s="141"/>
      <c r="R950" s="141"/>
      <c r="S950" s="141"/>
      <c r="T950" s="141"/>
      <c r="U950" s="141"/>
      <c r="V950" s="146"/>
      <c r="W950" s="144"/>
      <c r="X950" s="141"/>
      <c r="Y950" s="144"/>
    </row>
    <row r="951" spans="1:37" x14ac:dyDescent="0.35">
      <c r="A951" s="405"/>
      <c r="B951" s="39"/>
      <c r="C951" s="141"/>
      <c r="D951" s="141"/>
      <c r="E951" s="141"/>
      <c r="F951" s="141"/>
      <c r="G951" s="141"/>
      <c r="H951" s="141"/>
      <c r="I951" s="141"/>
      <c r="J951" s="141"/>
      <c r="K951" s="141"/>
      <c r="L951" s="141"/>
      <c r="M951" s="141"/>
      <c r="N951" s="141"/>
      <c r="O951" s="144"/>
      <c r="P951" s="141"/>
      <c r="Q951" s="141"/>
      <c r="R951" s="141"/>
      <c r="S951" s="141"/>
      <c r="T951" s="141"/>
      <c r="U951" s="141"/>
      <c r="V951" s="146"/>
      <c r="W951" s="144"/>
      <c r="X951" s="141"/>
      <c r="Y951" s="144"/>
    </row>
    <row r="952" spans="1:37" x14ac:dyDescent="0.35">
      <c r="A952" s="405"/>
      <c r="B952" s="39"/>
      <c r="C952" s="141"/>
      <c r="D952" s="141"/>
      <c r="E952" s="141"/>
      <c r="F952" s="141"/>
      <c r="G952" s="141"/>
      <c r="H952" s="141"/>
      <c r="I952" s="141"/>
      <c r="J952" s="141"/>
      <c r="K952" s="141"/>
      <c r="L952" s="141"/>
      <c r="M952" s="141"/>
      <c r="N952" s="141"/>
      <c r="O952" s="144"/>
      <c r="P952" s="141"/>
      <c r="Q952" s="141"/>
      <c r="R952" s="141"/>
      <c r="S952" s="141"/>
      <c r="T952" s="141"/>
      <c r="U952" s="141"/>
      <c r="V952" s="146"/>
      <c r="W952" s="144"/>
      <c r="X952" s="141"/>
      <c r="Y952" s="144"/>
    </row>
    <row r="953" spans="1:37" x14ac:dyDescent="0.35">
      <c r="A953" s="405"/>
      <c r="B953" s="39"/>
      <c r="C953" s="141"/>
      <c r="D953" s="141"/>
      <c r="E953" s="141"/>
      <c r="F953" s="141"/>
      <c r="G953" s="141"/>
      <c r="H953" s="141"/>
      <c r="I953" s="141"/>
      <c r="J953" s="141"/>
      <c r="K953" s="141"/>
      <c r="L953" s="141"/>
      <c r="M953" s="141"/>
      <c r="N953" s="141"/>
      <c r="O953" s="144"/>
      <c r="P953" s="141"/>
      <c r="Q953" s="141"/>
      <c r="R953" s="141"/>
      <c r="S953" s="141"/>
      <c r="T953" s="141"/>
      <c r="U953" s="141"/>
      <c r="V953" s="146"/>
      <c r="W953" s="144"/>
      <c r="X953" s="141"/>
      <c r="Y953" s="144"/>
    </row>
    <row r="954" spans="1:37" x14ac:dyDescent="0.35">
      <c r="A954" s="405"/>
      <c r="B954" s="39"/>
      <c r="C954" s="141"/>
      <c r="D954" s="141"/>
      <c r="E954" s="141"/>
      <c r="F954" s="141"/>
      <c r="G954" s="141"/>
      <c r="H954" s="141"/>
      <c r="I954" s="141"/>
      <c r="J954" s="141"/>
      <c r="K954" s="141"/>
      <c r="L954" s="141"/>
      <c r="M954" s="141"/>
      <c r="N954" s="141"/>
      <c r="O954" s="144"/>
      <c r="P954" s="141"/>
      <c r="Q954" s="141"/>
      <c r="R954" s="141"/>
      <c r="S954" s="141"/>
      <c r="T954" s="141"/>
      <c r="U954" s="141"/>
      <c r="V954" s="146"/>
      <c r="W954" s="144"/>
      <c r="X954" s="141"/>
      <c r="Y954" s="144"/>
    </row>
    <row r="955" spans="1:37" x14ac:dyDescent="0.35">
      <c r="A955" s="405"/>
      <c r="B955" s="39"/>
      <c r="C955" s="141"/>
      <c r="D955" s="141"/>
      <c r="E955" s="141"/>
      <c r="F955" s="141"/>
      <c r="G955" s="141"/>
      <c r="H955" s="141"/>
      <c r="I955" s="141"/>
      <c r="J955" s="141"/>
      <c r="K955" s="141"/>
      <c r="L955" s="141"/>
      <c r="M955" s="141"/>
      <c r="N955" s="141"/>
      <c r="O955" s="144"/>
      <c r="P955" s="141"/>
      <c r="Q955" s="141"/>
      <c r="R955" s="141"/>
      <c r="S955" s="141"/>
      <c r="T955" s="141"/>
      <c r="U955" s="141"/>
      <c r="V955" s="146"/>
      <c r="W955" s="144"/>
      <c r="X955" s="141"/>
      <c r="Y955" s="144"/>
    </row>
    <row r="956" spans="1:37" x14ac:dyDescent="0.35">
      <c r="A956" s="405"/>
      <c r="B956" s="39"/>
      <c r="C956" s="141"/>
      <c r="D956" s="141"/>
      <c r="E956" s="141"/>
      <c r="F956" s="141"/>
      <c r="G956" s="141"/>
      <c r="H956" s="141"/>
      <c r="I956" s="141"/>
      <c r="J956" s="141"/>
      <c r="K956" s="141"/>
      <c r="L956" s="141"/>
      <c r="M956" s="141"/>
      <c r="N956" s="141"/>
      <c r="O956" s="144"/>
      <c r="P956" s="141"/>
      <c r="Q956" s="141"/>
      <c r="R956" s="141"/>
      <c r="S956" s="141"/>
      <c r="T956" s="141"/>
      <c r="U956" s="141"/>
      <c r="V956" s="146"/>
      <c r="W956" s="144"/>
      <c r="X956" s="141"/>
      <c r="Y956" s="144"/>
    </row>
    <row r="957" spans="1:37" x14ac:dyDescent="0.35">
      <c r="A957" s="405"/>
      <c r="B957" s="39"/>
      <c r="C957" s="141"/>
      <c r="D957" s="141"/>
      <c r="E957" s="141"/>
      <c r="F957" s="141"/>
      <c r="G957" s="141"/>
      <c r="H957" s="141"/>
      <c r="I957" s="141"/>
      <c r="J957" s="141"/>
      <c r="K957" s="141"/>
      <c r="L957" s="141"/>
      <c r="M957" s="141"/>
      <c r="N957" s="141"/>
      <c r="O957" s="144"/>
      <c r="P957" s="141"/>
      <c r="Q957" s="141"/>
      <c r="R957" s="141"/>
      <c r="S957" s="141"/>
      <c r="T957" s="141"/>
      <c r="U957" s="141"/>
      <c r="V957" s="146"/>
      <c r="W957" s="144"/>
      <c r="X957" s="141"/>
      <c r="Y957" s="144"/>
    </row>
    <row r="958" spans="1:37" x14ac:dyDescent="0.35">
      <c r="A958" s="405"/>
      <c r="B958" s="39"/>
      <c r="C958" s="141"/>
      <c r="D958" s="141"/>
      <c r="E958" s="141"/>
      <c r="F958" s="141"/>
      <c r="G958" s="141"/>
      <c r="H958" s="141"/>
      <c r="I958" s="141"/>
      <c r="J958" s="141"/>
      <c r="K958" s="141"/>
      <c r="L958" s="141"/>
      <c r="M958" s="141"/>
      <c r="N958" s="141"/>
      <c r="O958" s="144"/>
      <c r="P958" s="141"/>
      <c r="Q958" s="141"/>
      <c r="R958" s="141"/>
      <c r="S958" s="141"/>
      <c r="T958" s="141"/>
      <c r="U958" s="141"/>
      <c r="V958" s="146"/>
      <c r="W958" s="144"/>
      <c r="X958" s="141"/>
      <c r="Y958" s="144"/>
    </row>
    <row r="959" spans="1:37" x14ac:dyDescent="0.35">
      <c r="A959" s="405"/>
      <c r="B959" s="39"/>
      <c r="C959" s="141"/>
      <c r="D959" s="141"/>
      <c r="E959" s="141"/>
      <c r="F959" s="141"/>
      <c r="G959" s="141"/>
      <c r="H959" s="141"/>
      <c r="I959" s="141"/>
      <c r="J959" s="141"/>
      <c r="K959" s="141"/>
      <c r="L959" s="141"/>
      <c r="M959" s="141"/>
      <c r="N959" s="141"/>
      <c r="O959" s="144"/>
      <c r="P959" s="141"/>
      <c r="Q959" s="141"/>
      <c r="R959" s="141"/>
      <c r="S959" s="141"/>
      <c r="T959" s="141"/>
      <c r="U959" s="141"/>
      <c r="V959" s="146"/>
      <c r="W959" s="144"/>
      <c r="X959" s="141"/>
      <c r="Y959" s="144"/>
    </row>
    <row r="960" spans="1:37" x14ac:dyDescent="0.35">
      <c r="A960" s="405"/>
      <c r="B960" s="39"/>
      <c r="C960" s="141"/>
      <c r="D960" s="141"/>
      <c r="E960" s="141"/>
      <c r="F960" s="141"/>
      <c r="G960" s="141"/>
      <c r="H960" s="141"/>
      <c r="I960" s="141"/>
      <c r="J960" s="141"/>
      <c r="K960" s="141"/>
      <c r="L960" s="141"/>
      <c r="M960" s="141"/>
      <c r="N960" s="141"/>
      <c r="O960" s="144"/>
      <c r="P960" s="141"/>
      <c r="Q960" s="141"/>
      <c r="R960" s="141"/>
      <c r="S960" s="141"/>
      <c r="T960" s="141"/>
      <c r="U960" s="141"/>
      <c r="V960" s="146"/>
      <c r="W960" s="144"/>
      <c r="X960" s="141"/>
      <c r="Y960" s="144"/>
    </row>
    <row r="961" spans="1:25" x14ac:dyDescent="0.35">
      <c r="A961" s="405"/>
      <c r="B961" s="39"/>
      <c r="C961" s="141"/>
      <c r="D961" s="141"/>
      <c r="E961" s="141"/>
      <c r="F961" s="141"/>
      <c r="G961" s="141"/>
      <c r="H961" s="141"/>
      <c r="I961" s="141"/>
      <c r="J961" s="141"/>
      <c r="K961" s="141"/>
      <c r="L961" s="141"/>
      <c r="M961" s="141"/>
      <c r="N961" s="141"/>
      <c r="O961" s="144"/>
      <c r="P961" s="141"/>
      <c r="Q961" s="141"/>
      <c r="R961" s="141"/>
      <c r="S961" s="141"/>
      <c r="T961" s="141"/>
      <c r="U961" s="141"/>
      <c r="V961" s="146"/>
      <c r="W961" s="144"/>
      <c r="X961" s="141"/>
      <c r="Y961" s="144"/>
    </row>
    <row r="962" spans="1:25" x14ac:dyDescent="0.35">
      <c r="A962" s="405"/>
      <c r="B962" s="39"/>
      <c r="C962" s="141"/>
      <c r="D962" s="141"/>
      <c r="E962" s="141"/>
      <c r="F962" s="141"/>
      <c r="G962" s="141"/>
      <c r="H962" s="141"/>
      <c r="I962" s="141"/>
      <c r="J962" s="141"/>
      <c r="K962" s="141"/>
      <c r="L962" s="141"/>
      <c r="M962" s="141"/>
      <c r="N962" s="141"/>
      <c r="O962" s="144"/>
      <c r="P962" s="141"/>
      <c r="Q962" s="141"/>
      <c r="R962" s="141"/>
      <c r="S962" s="141"/>
      <c r="T962" s="141"/>
      <c r="U962" s="141"/>
      <c r="V962" s="146"/>
      <c r="W962" s="144"/>
      <c r="X962" s="141"/>
      <c r="Y962" s="144"/>
    </row>
    <row r="963" spans="1:25" x14ac:dyDescent="0.35">
      <c r="A963" s="405"/>
      <c r="B963" s="39"/>
      <c r="C963" s="141"/>
      <c r="D963" s="141"/>
      <c r="E963" s="141"/>
      <c r="F963" s="141"/>
      <c r="G963" s="141"/>
      <c r="H963" s="141"/>
      <c r="I963" s="141"/>
      <c r="J963" s="141"/>
      <c r="K963" s="141"/>
      <c r="L963" s="141"/>
      <c r="M963" s="141"/>
      <c r="N963" s="141"/>
      <c r="O963" s="144"/>
      <c r="P963" s="141"/>
      <c r="Q963" s="141"/>
      <c r="R963" s="141"/>
      <c r="S963" s="141"/>
      <c r="T963" s="141"/>
      <c r="U963" s="141"/>
      <c r="V963" s="146"/>
      <c r="W963" s="144"/>
      <c r="X963" s="141"/>
      <c r="Y963" s="144"/>
    </row>
    <row r="964" spans="1:25" x14ac:dyDescent="0.35">
      <c r="A964" s="405"/>
      <c r="B964" s="39"/>
      <c r="C964" s="141"/>
      <c r="D964" s="141"/>
      <c r="E964" s="141"/>
      <c r="F964" s="141"/>
      <c r="G964" s="141"/>
      <c r="H964" s="141"/>
      <c r="I964" s="141"/>
      <c r="J964" s="141"/>
      <c r="K964" s="141"/>
      <c r="L964" s="141"/>
      <c r="M964" s="141"/>
      <c r="N964" s="141"/>
      <c r="O964" s="144"/>
      <c r="P964" s="141"/>
      <c r="Q964" s="141"/>
      <c r="R964" s="141"/>
      <c r="S964" s="141"/>
      <c r="T964" s="141"/>
      <c r="U964" s="141"/>
      <c r="V964" s="146"/>
      <c r="W964" s="144"/>
      <c r="X964" s="141"/>
      <c r="Y964" s="144"/>
    </row>
    <row r="965" spans="1:25" x14ac:dyDescent="0.35">
      <c r="A965" s="405"/>
      <c r="B965" s="39"/>
      <c r="C965" s="141"/>
      <c r="D965" s="141"/>
      <c r="E965" s="141"/>
      <c r="F965" s="141"/>
      <c r="G965" s="141"/>
      <c r="H965" s="141"/>
      <c r="I965" s="141"/>
      <c r="J965" s="141"/>
      <c r="K965" s="141"/>
      <c r="L965" s="141"/>
      <c r="M965" s="141"/>
      <c r="N965" s="141"/>
      <c r="O965" s="144"/>
      <c r="P965" s="141"/>
      <c r="Q965" s="141"/>
      <c r="R965" s="141"/>
      <c r="S965" s="141"/>
      <c r="T965" s="141"/>
      <c r="U965" s="141"/>
      <c r="V965" s="146"/>
      <c r="W965" s="144"/>
      <c r="X965" s="141"/>
      <c r="Y965" s="144"/>
    </row>
    <row r="966" spans="1:25" x14ac:dyDescent="0.35">
      <c r="A966" s="405"/>
      <c r="B966" s="39"/>
      <c r="C966" s="141"/>
      <c r="D966" s="141"/>
      <c r="E966" s="141"/>
      <c r="F966" s="141"/>
      <c r="G966" s="141"/>
      <c r="H966" s="141"/>
      <c r="I966" s="141"/>
      <c r="J966" s="141"/>
      <c r="K966" s="141"/>
      <c r="L966" s="141"/>
      <c r="M966" s="141"/>
      <c r="N966" s="141"/>
      <c r="O966" s="144"/>
      <c r="P966" s="141"/>
      <c r="Q966" s="141"/>
      <c r="R966" s="141"/>
      <c r="S966" s="141"/>
      <c r="T966" s="141"/>
      <c r="U966" s="141"/>
      <c r="V966" s="146"/>
      <c r="W966" s="144"/>
      <c r="X966" s="141"/>
      <c r="Y966" s="144"/>
    </row>
    <row r="967" spans="1:25" x14ac:dyDescent="0.35">
      <c r="A967" s="405"/>
      <c r="B967" s="39"/>
      <c r="C967" s="141"/>
      <c r="D967" s="141"/>
      <c r="E967" s="141"/>
      <c r="F967" s="141"/>
      <c r="G967" s="141"/>
      <c r="H967" s="141"/>
      <c r="I967" s="141"/>
      <c r="J967" s="141"/>
      <c r="K967" s="141"/>
      <c r="L967" s="141"/>
      <c r="M967" s="141"/>
      <c r="N967" s="141"/>
      <c r="O967" s="144"/>
      <c r="P967" s="141"/>
      <c r="Q967" s="141"/>
      <c r="R967" s="141"/>
      <c r="S967" s="141"/>
      <c r="T967" s="141"/>
      <c r="U967" s="141"/>
      <c r="V967" s="146"/>
      <c r="W967" s="144"/>
      <c r="X967" s="141"/>
      <c r="Y967" s="144"/>
    </row>
    <row r="968" spans="1:25" x14ac:dyDescent="0.35">
      <c r="A968" s="405"/>
      <c r="B968" s="39"/>
      <c r="C968" s="141"/>
      <c r="D968" s="141"/>
      <c r="E968" s="141"/>
      <c r="F968" s="141"/>
      <c r="G968" s="141"/>
      <c r="H968" s="141"/>
      <c r="I968" s="141"/>
      <c r="J968" s="141"/>
      <c r="K968" s="141"/>
      <c r="L968" s="141"/>
      <c r="M968" s="141"/>
      <c r="N968" s="141"/>
      <c r="O968" s="144"/>
      <c r="P968" s="141"/>
      <c r="Q968" s="141"/>
      <c r="R968" s="141"/>
      <c r="S968" s="141"/>
      <c r="T968" s="141"/>
      <c r="U968" s="141"/>
      <c r="V968" s="146"/>
      <c r="W968" s="144"/>
      <c r="X968" s="141"/>
      <c r="Y968" s="144"/>
    </row>
    <row r="969" spans="1:25" x14ac:dyDescent="0.35">
      <c r="A969" s="405"/>
      <c r="B969" s="39"/>
      <c r="C969" s="141"/>
      <c r="D969" s="141"/>
      <c r="E969" s="141"/>
      <c r="F969" s="141"/>
      <c r="G969" s="141"/>
      <c r="H969" s="141"/>
      <c r="I969" s="141"/>
      <c r="J969" s="141"/>
      <c r="K969" s="141"/>
      <c r="L969" s="141"/>
      <c r="M969" s="141"/>
      <c r="N969" s="141"/>
      <c r="O969" s="144"/>
      <c r="P969" s="141"/>
      <c r="Q969" s="141"/>
      <c r="R969" s="141"/>
      <c r="S969" s="141"/>
      <c r="T969" s="141"/>
      <c r="U969" s="141"/>
      <c r="V969" s="146"/>
      <c r="W969" s="144"/>
      <c r="X969" s="141"/>
      <c r="Y969" s="144"/>
    </row>
    <row r="970" spans="1:25" x14ac:dyDescent="0.35">
      <c r="A970" s="405"/>
      <c r="B970" s="39"/>
      <c r="C970" s="141"/>
      <c r="D970" s="141"/>
      <c r="E970" s="141"/>
      <c r="F970" s="141"/>
      <c r="G970" s="141"/>
      <c r="H970" s="141"/>
      <c r="I970" s="141"/>
      <c r="J970" s="141"/>
      <c r="K970" s="141"/>
      <c r="L970" s="141"/>
      <c r="M970" s="141"/>
      <c r="N970" s="141"/>
      <c r="O970" s="144"/>
      <c r="P970" s="141"/>
      <c r="Q970" s="141"/>
      <c r="R970" s="141"/>
      <c r="S970" s="141"/>
      <c r="T970" s="141"/>
      <c r="U970" s="141"/>
      <c r="V970" s="146"/>
      <c r="W970" s="144"/>
      <c r="X970" s="141"/>
      <c r="Y970" s="144"/>
    </row>
    <row r="971" spans="1:25" x14ac:dyDescent="0.35">
      <c r="A971" s="405"/>
      <c r="B971" s="39"/>
      <c r="C971" s="141"/>
      <c r="D971" s="141"/>
      <c r="E971" s="141"/>
      <c r="F971" s="141"/>
      <c r="G971" s="141"/>
      <c r="H971" s="141"/>
      <c r="I971" s="141"/>
      <c r="J971" s="141"/>
      <c r="K971" s="141"/>
      <c r="L971" s="141"/>
      <c r="M971" s="141"/>
      <c r="N971" s="141"/>
      <c r="O971" s="144"/>
      <c r="P971" s="141"/>
      <c r="Q971" s="141"/>
      <c r="R971" s="141"/>
      <c r="S971" s="141"/>
      <c r="T971" s="141"/>
      <c r="U971" s="141"/>
      <c r="V971" s="146"/>
      <c r="W971" s="144"/>
      <c r="X971" s="141"/>
      <c r="Y971" s="144"/>
    </row>
    <row r="972" spans="1:25" x14ac:dyDescent="0.35">
      <c r="A972" s="405"/>
      <c r="B972" s="39"/>
      <c r="C972" s="141"/>
      <c r="D972" s="141"/>
      <c r="E972" s="141"/>
      <c r="F972" s="141"/>
      <c r="G972" s="141"/>
      <c r="H972" s="141"/>
      <c r="I972" s="141"/>
      <c r="J972" s="141"/>
      <c r="K972" s="141"/>
      <c r="L972" s="141"/>
      <c r="M972" s="141"/>
      <c r="N972" s="141"/>
      <c r="O972" s="144"/>
      <c r="P972" s="141"/>
      <c r="Q972" s="141"/>
      <c r="R972" s="141"/>
      <c r="S972" s="141"/>
      <c r="T972" s="141"/>
      <c r="U972" s="141"/>
      <c r="V972" s="146"/>
      <c r="W972" s="144"/>
      <c r="X972" s="141"/>
      <c r="Y972" s="144"/>
    </row>
    <row r="973" spans="1:25" x14ac:dyDescent="0.35">
      <c r="A973" s="405"/>
      <c r="B973" s="39"/>
      <c r="C973" s="141"/>
      <c r="D973" s="141"/>
      <c r="E973" s="141"/>
      <c r="F973" s="141"/>
      <c r="G973" s="141"/>
      <c r="H973" s="141"/>
      <c r="I973" s="141"/>
      <c r="J973" s="141"/>
      <c r="K973" s="141"/>
      <c r="L973" s="141"/>
      <c r="M973" s="141"/>
      <c r="N973" s="141"/>
      <c r="O973" s="144"/>
      <c r="P973" s="141"/>
      <c r="Q973" s="141"/>
      <c r="R973" s="141"/>
      <c r="S973" s="141"/>
      <c r="T973" s="141"/>
      <c r="U973" s="141"/>
      <c r="V973" s="146"/>
      <c r="W973" s="144"/>
      <c r="X973" s="141"/>
      <c r="Y973" s="144"/>
    </row>
    <row r="974" spans="1:25" x14ac:dyDescent="0.35">
      <c r="A974" s="405"/>
      <c r="B974" s="39"/>
      <c r="C974" s="141"/>
      <c r="D974" s="141"/>
      <c r="E974" s="141"/>
      <c r="F974" s="141"/>
      <c r="G974" s="141"/>
      <c r="H974" s="141"/>
      <c r="I974" s="141"/>
      <c r="J974" s="141"/>
      <c r="K974" s="141"/>
      <c r="L974" s="141"/>
      <c r="M974" s="141"/>
      <c r="N974" s="141"/>
      <c r="O974" s="144"/>
      <c r="P974" s="141"/>
      <c r="Q974" s="141"/>
      <c r="R974" s="141"/>
      <c r="S974" s="141"/>
      <c r="T974" s="141"/>
      <c r="U974" s="141"/>
      <c r="V974" s="146"/>
      <c r="W974" s="144"/>
      <c r="X974" s="141"/>
      <c r="Y974" s="144"/>
    </row>
    <row r="975" spans="1:25" x14ac:dyDescent="0.35">
      <c r="A975" s="405"/>
      <c r="B975" s="39"/>
      <c r="C975" s="141"/>
      <c r="D975" s="141"/>
      <c r="E975" s="141"/>
      <c r="F975" s="141"/>
      <c r="G975" s="141"/>
      <c r="H975" s="141"/>
      <c r="I975" s="141"/>
      <c r="J975" s="141"/>
      <c r="K975" s="141"/>
      <c r="L975" s="141"/>
      <c r="M975" s="141"/>
      <c r="N975" s="141"/>
      <c r="O975" s="144"/>
      <c r="P975" s="141"/>
      <c r="Q975" s="141"/>
      <c r="R975" s="141"/>
      <c r="S975" s="141"/>
      <c r="T975" s="141"/>
      <c r="U975" s="141"/>
      <c r="V975" s="146"/>
      <c r="W975" s="144"/>
      <c r="X975" s="141"/>
      <c r="Y975" s="144"/>
    </row>
    <row r="976" spans="1:25" x14ac:dyDescent="0.35">
      <c r="A976" s="405"/>
      <c r="B976" s="39"/>
      <c r="C976" s="141"/>
      <c r="D976" s="141"/>
      <c r="E976" s="141"/>
      <c r="F976" s="141"/>
      <c r="G976" s="141"/>
      <c r="H976" s="141"/>
      <c r="I976" s="141"/>
      <c r="J976" s="141"/>
      <c r="K976" s="141"/>
      <c r="L976" s="141"/>
      <c r="M976" s="141"/>
      <c r="N976" s="141"/>
      <c r="O976" s="144"/>
      <c r="P976" s="141"/>
      <c r="Q976" s="141"/>
      <c r="R976" s="141"/>
      <c r="S976" s="141"/>
      <c r="T976" s="141"/>
      <c r="U976" s="141"/>
      <c r="V976" s="146"/>
      <c r="W976" s="144"/>
      <c r="X976" s="141"/>
      <c r="Y976" s="144"/>
    </row>
    <row r="977" spans="1:25" x14ac:dyDescent="0.35">
      <c r="A977" s="405"/>
      <c r="B977" s="39"/>
      <c r="C977" s="141"/>
      <c r="D977" s="141"/>
      <c r="E977" s="141"/>
      <c r="F977" s="141"/>
      <c r="G977" s="141"/>
      <c r="H977" s="141"/>
      <c r="I977" s="141"/>
      <c r="J977" s="141"/>
      <c r="K977" s="141"/>
      <c r="L977" s="141"/>
      <c r="M977" s="141"/>
      <c r="N977" s="141"/>
      <c r="O977" s="144"/>
      <c r="P977" s="141"/>
      <c r="Q977" s="141"/>
      <c r="R977" s="141"/>
      <c r="S977" s="141"/>
      <c r="T977" s="141"/>
      <c r="U977" s="141"/>
      <c r="V977" s="146"/>
      <c r="W977" s="144"/>
      <c r="X977" s="141"/>
      <c r="Y977" s="144"/>
    </row>
    <row r="978" spans="1:25" x14ac:dyDescent="0.35">
      <c r="A978" s="405"/>
      <c r="B978" s="39"/>
      <c r="C978" s="141"/>
      <c r="D978" s="141"/>
      <c r="E978" s="141"/>
      <c r="F978" s="141"/>
      <c r="G978" s="141"/>
      <c r="H978" s="141"/>
      <c r="I978" s="141"/>
      <c r="J978" s="141"/>
      <c r="K978" s="141"/>
      <c r="L978" s="141"/>
      <c r="M978" s="141"/>
      <c r="N978" s="141"/>
      <c r="O978" s="144"/>
      <c r="P978" s="141"/>
      <c r="Q978" s="141"/>
      <c r="R978" s="141"/>
      <c r="S978" s="141"/>
      <c r="T978" s="141"/>
      <c r="U978" s="141"/>
      <c r="V978" s="146"/>
      <c r="W978" s="144"/>
      <c r="X978" s="141"/>
      <c r="Y978" s="144"/>
    </row>
    <row r="979" spans="1:25" ht="16.5" customHeight="1" x14ac:dyDescent="0.35">
      <c r="A979" s="405"/>
      <c r="B979" s="39"/>
      <c r="C979" s="141"/>
      <c r="D979" s="141"/>
      <c r="E979" s="141"/>
      <c r="F979" s="141"/>
      <c r="G979" s="141"/>
      <c r="H979" s="141"/>
      <c r="I979" s="141"/>
      <c r="J979" s="141"/>
      <c r="K979" s="141"/>
      <c r="L979" s="141"/>
      <c r="M979" s="141"/>
      <c r="N979" s="141"/>
      <c r="O979" s="144"/>
      <c r="P979" s="141"/>
      <c r="Q979" s="141"/>
      <c r="R979" s="141"/>
      <c r="S979" s="141"/>
      <c r="T979" s="141"/>
      <c r="U979" s="141"/>
      <c r="V979" s="146"/>
      <c r="W979" s="144"/>
      <c r="X979" s="141"/>
      <c r="Y979" s="144"/>
    </row>
    <row r="980" spans="1:25" x14ac:dyDescent="0.35">
      <c r="A980" s="405"/>
      <c r="B980" s="39"/>
      <c r="C980" s="141"/>
      <c r="D980" s="141"/>
      <c r="E980" s="141"/>
      <c r="F980" s="141"/>
      <c r="G980" s="141"/>
      <c r="H980" s="141"/>
      <c r="I980" s="141"/>
      <c r="J980" s="141"/>
      <c r="K980" s="141"/>
      <c r="L980" s="141"/>
      <c r="M980" s="141"/>
      <c r="N980" s="141"/>
      <c r="O980" s="144"/>
      <c r="P980" s="141"/>
      <c r="Q980" s="141"/>
      <c r="R980" s="141"/>
      <c r="S980" s="141"/>
      <c r="T980" s="141"/>
      <c r="U980" s="141"/>
      <c r="V980" s="146"/>
      <c r="W980" s="144"/>
      <c r="X980" s="141"/>
      <c r="Y980" s="144"/>
    </row>
    <row r="981" spans="1:25" x14ac:dyDescent="0.35">
      <c r="A981" s="405"/>
      <c r="B981" s="39"/>
      <c r="C981" s="141"/>
      <c r="D981" s="141"/>
      <c r="E981" s="141"/>
      <c r="F981" s="141"/>
      <c r="G981" s="141"/>
      <c r="H981" s="141"/>
      <c r="I981" s="141"/>
      <c r="J981" s="141"/>
      <c r="K981" s="141"/>
      <c r="L981" s="141"/>
      <c r="M981" s="141"/>
      <c r="N981" s="141"/>
      <c r="O981" s="144"/>
      <c r="P981" s="141"/>
      <c r="Q981" s="141"/>
      <c r="R981" s="141"/>
      <c r="S981" s="141"/>
      <c r="T981" s="141"/>
      <c r="U981" s="141"/>
      <c r="V981" s="146"/>
      <c r="W981" s="144"/>
      <c r="X981" s="141"/>
      <c r="Y981" s="144"/>
    </row>
    <row r="982" spans="1:25" x14ac:dyDescent="0.35">
      <c r="A982" s="405"/>
      <c r="B982" s="39"/>
      <c r="C982" s="141"/>
      <c r="D982" s="141"/>
      <c r="E982" s="141"/>
      <c r="F982" s="141"/>
      <c r="G982" s="141"/>
      <c r="H982" s="141"/>
      <c r="I982" s="141"/>
      <c r="J982" s="141"/>
      <c r="K982" s="141"/>
      <c r="L982" s="141"/>
      <c r="M982" s="141"/>
      <c r="N982" s="141"/>
      <c r="O982" s="144"/>
      <c r="P982" s="141"/>
      <c r="Q982" s="141"/>
      <c r="R982" s="141"/>
      <c r="S982" s="141"/>
      <c r="T982" s="141"/>
      <c r="U982" s="141"/>
      <c r="V982" s="146"/>
      <c r="W982" s="144"/>
      <c r="X982" s="141"/>
      <c r="Y982" s="144"/>
    </row>
    <row r="983" spans="1:25" x14ac:dyDescent="0.35">
      <c r="A983" s="405"/>
      <c r="B983" s="39"/>
      <c r="C983" s="141"/>
      <c r="D983" s="141"/>
      <c r="E983" s="141"/>
      <c r="F983" s="141"/>
      <c r="G983" s="141"/>
      <c r="H983" s="141"/>
      <c r="I983" s="141"/>
      <c r="J983" s="141"/>
      <c r="K983" s="141"/>
      <c r="L983" s="141"/>
      <c r="M983" s="141"/>
      <c r="N983" s="141"/>
      <c r="O983" s="144"/>
      <c r="P983" s="141"/>
      <c r="Q983" s="141"/>
      <c r="R983" s="141"/>
      <c r="S983" s="141"/>
      <c r="T983" s="141"/>
      <c r="U983" s="141"/>
      <c r="V983" s="146"/>
      <c r="W983" s="144"/>
      <c r="X983" s="141"/>
      <c r="Y983" s="144"/>
    </row>
    <row r="984" spans="1:25" x14ac:dyDescent="0.35">
      <c r="A984" s="405"/>
      <c r="B984" s="39"/>
      <c r="C984" s="141"/>
      <c r="D984" s="141"/>
      <c r="E984" s="141"/>
      <c r="F984" s="141"/>
      <c r="G984" s="141"/>
      <c r="H984" s="141"/>
      <c r="I984" s="141"/>
      <c r="J984" s="141"/>
      <c r="K984" s="141"/>
      <c r="L984" s="141"/>
      <c r="M984" s="141"/>
      <c r="N984" s="141"/>
      <c r="O984" s="144"/>
      <c r="P984" s="141"/>
      <c r="Q984" s="141"/>
      <c r="R984" s="141"/>
      <c r="S984" s="141"/>
      <c r="T984" s="141"/>
      <c r="U984" s="141"/>
      <c r="V984" s="146"/>
      <c r="W984" s="144"/>
      <c r="X984" s="141"/>
      <c r="Y984" s="144"/>
    </row>
    <row r="985" spans="1:25" x14ac:dyDescent="0.35">
      <c r="A985" s="405"/>
      <c r="B985" s="39"/>
      <c r="C985" s="141"/>
      <c r="D985" s="141"/>
      <c r="E985" s="141"/>
      <c r="F985" s="141"/>
      <c r="G985" s="141"/>
      <c r="H985" s="141"/>
      <c r="I985" s="141"/>
      <c r="J985" s="141"/>
      <c r="K985" s="141"/>
      <c r="L985" s="141"/>
      <c r="M985" s="141"/>
      <c r="N985" s="141"/>
      <c r="O985" s="144"/>
      <c r="P985" s="141"/>
      <c r="Q985" s="141"/>
      <c r="R985" s="141"/>
      <c r="S985" s="141"/>
      <c r="T985" s="141"/>
      <c r="U985" s="141"/>
      <c r="V985" s="146"/>
      <c r="W985" s="144"/>
      <c r="X985" s="141"/>
      <c r="Y985" s="144"/>
    </row>
    <row r="986" spans="1:25" x14ac:dyDescent="0.35">
      <c r="A986" s="405"/>
      <c r="B986" s="39"/>
      <c r="C986" s="141"/>
      <c r="D986" s="141"/>
      <c r="E986" s="141"/>
      <c r="F986" s="141"/>
      <c r="G986" s="141"/>
      <c r="H986" s="141"/>
      <c r="I986" s="141"/>
      <c r="J986" s="141"/>
      <c r="K986" s="141"/>
      <c r="L986" s="141"/>
      <c r="M986" s="141"/>
      <c r="N986" s="141"/>
      <c r="O986" s="144"/>
      <c r="P986" s="141"/>
      <c r="Q986" s="141"/>
      <c r="R986" s="141"/>
      <c r="S986" s="141"/>
      <c r="T986" s="141"/>
      <c r="U986" s="141"/>
      <c r="V986" s="146"/>
      <c r="W986" s="144"/>
      <c r="X986" s="141"/>
      <c r="Y986" s="144"/>
    </row>
    <row r="987" spans="1:25" x14ac:dyDescent="0.35">
      <c r="A987" s="405"/>
      <c r="B987" s="39"/>
      <c r="C987" s="141"/>
      <c r="D987" s="141"/>
      <c r="E987" s="141"/>
      <c r="F987" s="141"/>
      <c r="G987" s="141"/>
      <c r="H987" s="141"/>
      <c r="I987" s="141"/>
      <c r="J987" s="141"/>
      <c r="K987" s="141"/>
      <c r="L987" s="141"/>
      <c r="M987" s="141"/>
      <c r="N987" s="141"/>
      <c r="O987" s="144"/>
      <c r="P987" s="141"/>
      <c r="Q987" s="141"/>
      <c r="R987" s="141"/>
      <c r="S987" s="141"/>
      <c r="T987" s="141"/>
      <c r="U987" s="141"/>
      <c r="V987" s="146"/>
      <c r="W987" s="144"/>
      <c r="X987" s="141"/>
      <c r="Y987" s="144"/>
    </row>
    <row r="988" spans="1:25" x14ac:dyDescent="0.35">
      <c r="A988" s="405"/>
      <c r="B988" s="39"/>
      <c r="C988" s="141"/>
      <c r="D988" s="141"/>
      <c r="E988" s="141"/>
      <c r="F988" s="141"/>
      <c r="G988" s="141"/>
      <c r="H988" s="141"/>
      <c r="I988" s="141"/>
      <c r="J988" s="141"/>
      <c r="K988" s="141"/>
      <c r="L988" s="141"/>
      <c r="M988" s="141"/>
      <c r="N988" s="141"/>
      <c r="O988" s="144"/>
      <c r="P988" s="141"/>
      <c r="Q988" s="141"/>
      <c r="R988" s="141"/>
      <c r="S988" s="141"/>
      <c r="T988" s="141"/>
      <c r="U988" s="141"/>
      <c r="V988" s="146"/>
      <c r="W988" s="144"/>
      <c r="X988" s="141"/>
      <c r="Y988" s="144"/>
    </row>
    <row r="989" spans="1:25" x14ac:dyDescent="0.35">
      <c r="A989" s="405"/>
      <c r="B989" s="39"/>
      <c r="C989" s="141"/>
      <c r="D989" s="141"/>
      <c r="E989" s="141"/>
      <c r="F989" s="141"/>
      <c r="G989" s="141"/>
      <c r="H989" s="141"/>
      <c r="I989" s="141"/>
      <c r="J989" s="141"/>
      <c r="K989" s="141"/>
      <c r="L989" s="141"/>
      <c r="M989" s="141"/>
      <c r="N989" s="141"/>
      <c r="O989" s="144"/>
      <c r="P989" s="141"/>
      <c r="Q989" s="141"/>
      <c r="R989" s="141"/>
      <c r="S989" s="141"/>
      <c r="T989" s="141"/>
      <c r="U989" s="141"/>
      <c r="V989" s="146"/>
      <c r="W989" s="144"/>
      <c r="X989" s="141"/>
      <c r="Y989" s="144"/>
    </row>
    <row r="990" spans="1:25" x14ac:dyDescent="0.35">
      <c r="A990" s="405"/>
      <c r="B990" s="39"/>
      <c r="C990" s="141"/>
      <c r="D990" s="141"/>
      <c r="E990" s="141"/>
      <c r="F990" s="141"/>
      <c r="G990" s="141"/>
      <c r="H990" s="141"/>
      <c r="I990" s="141"/>
      <c r="J990" s="141"/>
      <c r="K990" s="141"/>
      <c r="L990" s="141"/>
      <c r="M990" s="141"/>
      <c r="N990" s="141"/>
      <c r="O990" s="144"/>
      <c r="P990" s="141"/>
      <c r="Q990" s="141"/>
      <c r="R990" s="141"/>
      <c r="S990" s="141"/>
      <c r="T990" s="141"/>
      <c r="U990" s="141"/>
      <c r="V990" s="146"/>
      <c r="W990" s="144"/>
      <c r="X990" s="141"/>
      <c r="Y990" s="144"/>
    </row>
    <row r="991" spans="1:25" x14ac:dyDescent="0.35">
      <c r="A991" s="405"/>
      <c r="B991" s="39"/>
      <c r="C991" s="141"/>
      <c r="D991" s="141"/>
      <c r="E991" s="141"/>
      <c r="F991" s="141"/>
      <c r="G991" s="141"/>
      <c r="H991" s="141"/>
      <c r="I991" s="141"/>
      <c r="J991" s="141"/>
      <c r="K991" s="141"/>
      <c r="L991" s="141"/>
      <c r="M991" s="141"/>
      <c r="N991" s="141"/>
      <c r="O991" s="144"/>
      <c r="P991" s="141"/>
      <c r="Q991" s="141"/>
      <c r="R991" s="141"/>
      <c r="S991" s="141"/>
      <c r="T991" s="141"/>
      <c r="U991" s="141"/>
      <c r="V991" s="146"/>
      <c r="W991" s="144"/>
      <c r="X991" s="141"/>
      <c r="Y991" s="144"/>
    </row>
    <row r="992" spans="1:25" x14ac:dyDescent="0.35">
      <c r="A992" s="405"/>
      <c r="B992" s="39"/>
      <c r="C992" s="141"/>
      <c r="D992" s="141"/>
      <c r="E992" s="141"/>
      <c r="F992" s="141"/>
      <c r="G992" s="141"/>
      <c r="H992" s="141"/>
      <c r="I992" s="141"/>
      <c r="J992" s="141"/>
      <c r="K992" s="141"/>
      <c r="L992" s="141"/>
      <c r="M992" s="141"/>
      <c r="N992" s="141"/>
      <c r="O992" s="144"/>
      <c r="P992" s="141"/>
      <c r="Q992" s="141"/>
      <c r="R992" s="141"/>
      <c r="S992" s="141"/>
      <c r="T992" s="141"/>
      <c r="U992" s="141"/>
      <c r="V992" s="146"/>
      <c r="W992" s="144"/>
      <c r="X992" s="141"/>
      <c r="Y992" s="144"/>
    </row>
    <row r="993" spans="1:25" x14ac:dyDescent="0.35">
      <c r="A993" s="405"/>
      <c r="B993" s="39"/>
      <c r="C993" s="141"/>
      <c r="D993" s="141"/>
      <c r="E993" s="141"/>
      <c r="F993" s="141"/>
      <c r="G993" s="141"/>
      <c r="H993" s="141"/>
      <c r="I993" s="141"/>
      <c r="J993" s="141"/>
      <c r="K993" s="141"/>
      <c r="L993" s="141"/>
      <c r="M993" s="141"/>
      <c r="N993" s="141"/>
      <c r="O993" s="144"/>
      <c r="P993" s="141"/>
      <c r="Q993" s="141"/>
      <c r="R993" s="141"/>
      <c r="S993" s="141"/>
      <c r="T993" s="141"/>
      <c r="U993" s="141"/>
      <c r="V993" s="146"/>
      <c r="W993" s="144"/>
      <c r="X993" s="141"/>
      <c r="Y993" s="144"/>
    </row>
    <row r="994" spans="1:25" x14ac:dyDescent="0.35">
      <c r="A994" s="405"/>
      <c r="B994" s="39"/>
      <c r="C994" s="141"/>
      <c r="D994" s="141"/>
      <c r="E994" s="141"/>
      <c r="F994" s="141"/>
      <c r="G994" s="141"/>
      <c r="H994" s="141"/>
      <c r="I994" s="141"/>
      <c r="J994" s="141"/>
      <c r="K994" s="141"/>
      <c r="L994" s="141"/>
      <c r="M994" s="141"/>
      <c r="N994" s="141"/>
      <c r="O994" s="144"/>
      <c r="P994" s="141"/>
      <c r="Q994" s="141"/>
      <c r="R994" s="141"/>
      <c r="S994" s="141"/>
      <c r="T994" s="141"/>
      <c r="U994" s="141"/>
      <c r="V994" s="146"/>
      <c r="W994" s="144"/>
      <c r="X994" s="141"/>
      <c r="Y994" s="144"/>
    </row>
    <row r="995" spans="1:25" x14ac:dyDescent="0.35">
      <c r="A995" s="405"/>
      <c r="B995" s="39"/>
      <c r="C995" s="141"/>
      <c r="D995" s="141"/>
      <c r="E995" s="141"/>
      <c r="F995" s="141"/>
      <c r="G995" s="141"/>
      <c r="H995" s="141"/>
      <c r="I995" s="141"/>
      <c r="J995" s="141"/>
      <c r="K995" s="141"/>
      <c r="L995" s="141"/>
      <c r="M995" s="141"/>
      <c r="N995" s="141"/>
      <c r="O995" s="144"/>
      <c r="P995" s="141"/>
      <c r="Q995" s="141"/>
      <c r="R995" s="141"/>
      <c r="S995" s="141"/>
      <c r="T995" s="141"/>
      <c r="U995" s="141"/>
      <c r="V995" s="146"/>
      <c r="W995" s="144"/>
      <c r="X995" s="141"/>
      <c r="Y995" s="144"/>
    </row>
    <row r="996" spans="1:25" x14ac:dyDescent="0.35">
      <c r="A996" s="405"/>
      <c r="B996" s="39"/>
      <c r="C996" s="141"/>
      <c r="D996" s="141"/>
      <c r="E996" s="141"/>
      <c r="F996" s="141"/>
      <c r="G996" s="141"/>
      <c r="H996" s="141"/>
      <c r="I996" s="141"/>
      <c r="J996" s="141"/>
      <c r="K996" s="141"/>
      <c r="L996" s="141"/>
      <c r="M996" s="141"/>
      <c r="N996" s="141"/>
      <c r="O996" s="144"/>
      <c r="P996" s="141"/>
      <c r="Q996" s="141"/>
      <c r="R996" s="141"/>
      <c r="S996" s="141"/>
      <c r="T996" s="141"/>
      <c r="U996" s="141"/>
      <c r="V996" s="146"/>
      <c r="W996" s="144"/>
      <c r="X996" s="141"/>
      <c r="Y996" s="144"/>
    </row>
    <row r="997" spans="1:25" x14ac:dyDescent="0.35">
      <c r="A997" s="405"/>
      <c r="B997" s="39"/>
      <c r="C997" s="141"/>
      <c r="D997" s="141"/>
      <c r="E997" s="141"/>
      <c r="F997" s="141"/>
      <c r="G997" s="141"/>
      <c r="H997" s="141"/>
      <c r="I997" s="141"/>
      <c r="J997" s="141"/>
      <c r="K997" s="141"/>
      <c r="L997" s="141"/>
      <c r="M997" s="141"/>
      <c r="N997" s="141"/>
      <c r="O997" s="144"/>
      <c r="P997" s="141"/>
      <c r="Q997" s="141"/>
      <c r="R997" s="141"/>
      <c r="S997" s="141"/>
      <c r="T997" s="141"/>
      <c r="U997" s="141"/>
      <c r="V997" s="146"/>
      <c r="W997" s="144"/>
      <c r="X997" s="141"/>
      <c r="Y997" s="144"/>
    </row>
    <row r="998" spans="1:25" x14ac:dyDescent="0.35">
      <c r="A998" s="405"/>
      <c r="B998" s="39"/>
      <c r="C998" s="141"/>
      <c r="D998" s="141"/>
      <c r="E998" s="141"/>
      <c r="F998" s="141"/>
      <c r="G998" s="141"/>
      <c r="H998" s="141"/>
      <c r="I998" s="141"/>
      <c r="J998" s="141"/>
      <c r="K998" s="141"/>
      <c r="L998" s="141"/>
      <c r="M998" s="141"/>
      <c r="N998" s="141"/>
      <c r="O998" s="144"/>
      <c r="P998" s="141"/>
      <c r="Q998" s="141"/>
      <c r="R998" s="141"/>
      <c r="S998" s="141"/>
      <c r="T998" s="141"/>
      <c r="U998" s="141"/>
      <c r="V998" s="146"/>
      <c r="W998" s="144"/>
      <c r="X998" s="141"/>
      <c r="Y998" s="144"/>
    </row>
    <row r="999" spans="1:25" x14ac:dyDescent="0.35">
      <c r="A999" s="405"/>
      <c r="B999" s="39"/>
      <c r="C999" s="141"/>
      <c r="D999" s="141"/>
      <c r="E999" s="141"/>
      <c r="F999" s="141"/>
      <c r="G999" s="141"/>
      <c r="H999" s="141"/>
      <c r="I999" s="141"/>
      <c r="J999" s="141"/>
      <c r="K999" s="141"/>
      <c r="L999" s="141"/>
      <c r="M999" s="141"/>
      <c r="N999" s="141"/>
      <c r="O999" s="144"/>
      <c r="P999" s="141"/>
      <c r="Q999" s="141"/>
      <c r="R999" s="141"/>
      <c r="S999" s="141"/>
      <c r="T999" s="141"/>
      <c r="U999" s="141"/>
      <c r="V999" s="146"/>
      <c r="W999" s="144"/>
      <c r="X999" s="141"/>
      <c r="Y999" s="144"/>
    </row>
    <row r="1000" spans="1:25" x14ac:dyDescent="0.35">
      <c r="A1000" s="405"/>
      <c r="B1000" s="39"/>
      <c r="C1000" s="141"/>
      <c r="D1000" s="141"/>
      <c r="E1000" s="141"/>
      <c r="F1000" s="141"/>
      <c r="G1000" s="141"/>
      <c r="H1000" s="141"/>
      <c r="I1000" s="141"/>
      <c r="J1000" s="141"/>
      <c r="K1000" s="141"/>
      <c r="L1000" s="141"/>
      <c r="M1000" s="141"/>
      <c r="N1000" s="141"/>
      <c r="O1000" s="144"/>
      <c r="P1000" s="141"/>
      <c r="Q1000" s="141"/>
      <c r="R1000" s="141"/>
      <c r="S1000" s="141"/>
      <c r="T1000" s="141"/>
      <c r="U1000" s="141"/>
      <c r="V1000" s="146"/>
      <c r="W1000" s="144"/>
      <c r="X1000" s="141"/>
      <c r="Y1000" s="144"/>
    </row>
    <row r="1001" spans="1:25" x14ac:dyDescent="0.35">
      <c r="A1001" s="405"/>
      <c r="B1001" s="39"/>
      <c r="C1001" s="141"/>
      <c r="D1001" s="141"/>
      <c r="E1001" s="141"/>
      <c r="F1001" s="141"/>
      <c r="G1001" s="141"/>
      <c r="H1001" s="141"/>
      <c r="I1001" s="141"/>
      <c r="J1001" s="141"/>
      <c r="K1001" s="141"/>
      <c r="L1001" s="141"/>
      <c r="M1001" s="141"/>
      <c r="N1001" s="141"/>
      <c r="O1001" s="144"/>
      <c r="P1001" s="141"/>
      <c r="Q1001" s="141"/>
      <c r="R1001" s="141"/>
      <c r="S1001" s="141"/>
      <c r="T1001" s="141"/>
      <c r="U1001" s="141"/>
      <c r="V1001" s="146"/>
      <c r="W1001" s="144"/>
      <c r="X1001" s="141"/>
      <c r="Y1001" s="144"/>
    </row>
    <row r="1002" spans="1:25" x14ac:dyDescent="0.35">
      <c r="A1002" s="405"/>
      <c r="B1002" s="39"/>
      <c r="C1002" s="141"/>
      <c r="D1002" s="141"/>
      <c r="E1002" s="141"/>
      <c r="F1002" s="141"/>
      <c r="G1002" s="141"/>
      <c r="H1002" s="141"/>
      <c r="I1002" s="141"/>
      <c r="J1002" s="141"/>
      <c r="K1002" s="141"/>
      <c r="L1002" s="141"/>
      <c r="M1002" s="141"/>
      <c r="N1002" s="141"/>
      <c r="O1002" s="144"/>
      <c r="P1002" s="141"/>
      <c r="Q1002" s="141"/>
      <c r="R1002" s="141"/>
      <c r="S1002" s="141"/>
      <c r="T1002" s="141"/>
      <c r="U1002" s="141"/>
      <c r="V1002" s="146"/>
      <c r="W1002" s="144"/>
      <c r="X1002" s="141"/>
      <c r="Y1002" s="144"/>
    </row>
    <row r="1003" spans="1:25" x14ac:dyDescent="0.35">
      <c r="A1003" s="405"/>
      <c r="B1003" s="39"/>
      <c r="C1003" s="141"/>
      <c r="D1003" s="141"/>
      <c r="E1003" s="141"/>
      <c r="F1003" s="141"/>
      <c r="G1003" s="141"/>
      <c r="H1003" s="141"/>
      <c r="I1003" s="141"/>
      <c r="J1003" s="141"/>
      <c r="K1003" s="141"/>
      <c r="L1003" s="141"/>
      <c r="M1003" s="141"/>
      <c r="N1003" s="141"/>
      <c r="O1003" s="144"/>
      <c r="P1003" s="141"/>
      <c r="Q1003" s="141"/>
      <c r="R1003" s="141"/>
      <c r="S1003" s="141"/>
      <c r="T1003" s="141"/>
      <c r="U1003" s="141"/>
      <c r="V1003" s="146"/>
      <c r="W1003" s="144"/>
      <c r="X1003" s="141"/>
      <c r="Y1003" s="144"/>
    </row>
    <row r="1004" spans="1:25" x14ac:dyDescent="0.35">
      <c r="A1004" s="405"/>
      <c r="B1004" s="39"/>
      <c r="C1004" s="141"/>
      <c r="D1004" s="141"/>
      <c r="E1004" s="141"/>
      <c r="F1004" s="141"/>
      <c r="G1004" s="141"/>
      <c r="H1004" s="141"/>
      <c r="I1004" s="141"/>
      <c r="J1004" s="141"/>
      <c r="K1004" s="141"/>
      <c r="L1004" s="141"/>
      <c r="M1004" s="141"/>
      <c r="N1004" s="141"/>
      <c r="O1004" s="144"/>
      <c r="P1004" s="141"/>
      <c r="Q1004" s="141"/>
      <c r="R1004" s="141"/>
      <c r="S1004" s="141"/>
      <c r="T1004" s="141"/>
      <c r="U1004" s="141"/>
      <c r="V1004" s="146"/>
      <c r="W1004" s="144"/>
      <c r="X1004" s="141"/>
      <c r="Y1004" s="144"/>
    </row>
    <row r="1005" spans="1:25" x14ac:dyDescent="0.35">
      <c r="A1005" s="405"/>
      <c r="B1005" s="39"/>
      <c r="C1005" s="141"/>
      <c r="D1005" s="141"/>
      <c r="E1005" s="141"/>
      <c r="F1005" s="141"/>
      <c r="G1005" s="141"/>
      <c r="H1005" s="141"/>
      <c r="I1005" s="141"/>
      <c r="J1005" s="141"/>
      <c r="K1005" s="141"/>
      <c r="L1005" s="141"/>
      <c r="M1005" s="141"/>
      <c r="N1005" s="141"/>
      <c r="O1005" s="144"/>
      <c r="P1005" s="141"/>
      <c r="Q1005" s="141"/>
      <c r="R1005" s="141"/>
      <c r="S1005" s="141"/>
      <c r="T1005" s="141"/>
      <c r="U1005" s="141"/>
      <c r="V1005" s="146"/>
      <c r="W1005" s="144"/>
      <c r="X1005" s="141"/>
      <c r="Y1005" s="144"/>
    </row>
    <row r="1006" spans="1:25" x14ac:dyDescent="0.35">
      <c r="A1006" s="405"/>
      <c r="B1006" s="39"/>
      <c r="C1006" s="141"/>
      <c r="D1006" s="141"/>
      <c r="E1006" s="141"/>
      <c r="F1006" s="141"/>
      <c r="G1006" s="141"/>
      <c r="H1006" s="141"/>
      <c r="I1006" s="141"/>
      <c r="J1006" s="141"/>
      <c r="K1006" s="141"/>
      <c r="L1006" s="141"/>
      <c r="M1006" s="141"/>
      <c r="N1006" s="141"/>
      <c r="O1006" s="144"/>
      <c r="P1006" s="141"/>
      <c r="Q1006" s="141"/>
      <c r="R1006" s="141"/>
      <c r="S1006" s="141"/>
      <c r="T1006" s="141"/>
      <c r="U1006" s="141"/>
      <c r="V1006" s="146"/>
      <c r="W1006" s="144"/>
      <c r="X1006" s="141"/>
      <c r="Y1006" s="144"/>
    </row>
    <row r="1007" spans="1:25" x14ac:dyDescent="0.35">
      <c r="A1007" s="405"/>
      <c r="B1007" s="39"/>
      <c r="C1007" s="141"/>
      <c r="D1007" s="141"/>
      <c r="E1007" s="141"/>
      <c r="F1007" s="141"/>
      <c r="G1007" s="141"/>
      <c r="H1007" s="141"/>
      <c r="I1007" s="141"/>
      <c r="J1007" s="141"/>
      <c r="K1007" s="141"/>
      <c r="L1007" s="141"/>
      <c r="M1007" s="141"/>
      <c r="N1007" s="141"/>
      <c r="O1007" s="144"/>
      <c r="P1007" s="141"/>
      <c r="Q1007" s="141"/>
      <c r="R1007" s="141"/>
      <c r="S1007" s="141"/>
      <c r="T1007" s="141"/>
      <c r="U1007" s="141"/>
      <c r="V1007" s="146"/>
      <c r="W1007" s="144"/>
      <c r="X1007" s="141"/>
      <c r="Y1007" s="144"/>
    </row>
    <row r="1008" spans="1:25" x14ac:dyDescent="0.35">
      <c r="A1008" s="405"/>
      <c r="B1008" s="39"/>
      <c r="C1008" s="141"/>
      <c r="D1008" s="141"/>
      <c r="E1008" s="141"/>
      <c r="F1008" s="141"/>
      <c r="G1008" s="141"/>
      <c r="H1008" s="141"/>
      <c r="I1008" s="141"/>
      <c r="J1008" s="141"/>
      <c r="K1008" s="141"/>
      <c r="L1008" s="141"/>
      <c r="M1008" s="141"/>
      <c r="N1008" s="141"/>
      <c r="O1008" s="144"/>
      <c r="P1008" s="141"/>
      <c r="Q1008" s="141"/>
      <c r="R1008" s="141"/>
      <c r="S1008" s="141"/>
      <c r="T1008" s="141"/>
      <c r="U1008" s="141"/>
      <c r="V1008" s="146"/>
      <c r="W1008" s="144"/>
      <c r="X1008" s="141"/>
      <c r="Y1008" s="144"/>
    </row>
    <row r="1009" spans="1:25" x14ac:dyDescent="0.35">
      <c r="A1009" s="405"/>
      <c r="B1009" s="39"/>
      <c r="C1009" s="141"/>
      <c r="D1009" s="141"/>
      <c r="E1009" s="141"/>
      <c r="F1009" s="141"/>
      <c r="G1009" s="141"/>
      <c r="H1009" s="141"/>
      <c r="I1009" s="141"/>
      <c r="J1009" s="141"/>
      <c r="K1009" s="141"/>
      <c r="L1009" s="141"/>
      <c r="M1009" s="141"/>
      <c r="N1009" s="141"/>
      <c r="O1009" s="144"/>
      <c r="P1009" s="141"/>
      <c r="Q1009" s="141"/>
      <c r="R1009" s="141"/>
      <c r="S1009" s="141"/>
      <c r="T1009" s="141"/>
      <c r="U1009" s="141"/>
      <c r="V1009" s="146"/>
      <c r="W1009" s="144"/>
      <c r="X1009" s="141"/>
      <c r="Y1009" s="144"/>
    </row>
    <row r="1010" spans="1:25" x14ac:dyDescent="0.35">
      <c r="A1010" s="405"/>
      <c r="B1010" s="39"/>
      <c r="C1010" s="141"/>
      <c r="D1010" s="141"/>
      <c r="E1010" s="141"/>
      <c r="F1010" s="141"/>
      <c r="G1010" s="141"/>
      <c r="H1010" s="141"/>
      <c r="I1010" s="141"/>
      <c r="J1010" s="141"/>
      <c r="K1010" s="141"/>
      <c r="L1010" s="141"/>
      <c r="M1010" s="141"/>
      <c r="N1010" s="141"/>
      <c r="O1010" s="144"/>
      <c r="P1010" s="141"/>
      <c r="Q1010" s="141"/>
      <c r="R1010" s="141"/>
      <c r="S1010" s="141"/>
      <c r="T1010" s="141"/>
      <c r="U1010" s="141"/>
      <c r="V1010" s="146"/>
      <c r="W1010" s="144"/>
      <c r="X1010" s="141"/>
      <c r="Y1010" s="144"/>
    </row>
    <row r="1011" spans="1:25" x14ac:dyDescent="0.35">
      <c r="A1011" s="405"/>
      <c r="B1011" s="39"/>
      <c r="C1011" s="141"/>
      <c r="D1011" s="141"/>
      <c r="E1011" s="141"/>
      <c r="F1011" s="141"/>
      <c r="G1011" s="141"/>
      <c r="H1011" s="141"/>
      <c r="I1011" s="141"/>
      <c r="J1011" s="141"/>
      <c r="K1011" s="141"/>
      <c r="L1011" s="141"/>
      <c r="M1011" s="141"/>
      <c r="N1011" s="141"/>
      <c r="O1011" s="144"/>
      <c r="P1011" s="141"/>
      <c r="Q1011" s="141"/>
      <c r="R1011" s="141"/>
      <c r="S1011" s="141"/>
      <c r="T1011" s="141"/>
      <c r="U1011" s="141"/>
      <c r="V1011" s="146"/>
      <c r="W1011" s="144"/>
      <c r="X1011" s="141"/>
      <c r="Y1011" s="144"/>
    </row>
    <row r="1012" spans="1:25" x14ac:dyDescent="0.35">
      <c r="A1012" s="405"/>
      <c r="B1012" s="39"/>
      <c r="C1012" s="141"/>
      <c r="D1012" s="141"/>
      <c r="E1012" s="141"/>
      <c r="F1012" s="141"/>
      <c r="G1012" s="141"/>
      <c r="H1012" s="141"/>
      <c r="I1012" s="141"/>
      <c r="J1012" s="141"/>
      <c r="K1012" s="141"/>
      <c r="L1012" s="141"/>
      <c r="M1012" s="141"/>
      <c r="N1012" s="141"/>
      <c r="O1012" s="144"/>
      <c r="P1012" s="141"/>
      <c r="Q1012" s="141"/>
      <c r="R1012" s="141"/>
      <c r="S1012" s="141"/>
      <c r="T1012" s="141"/>
      <c r="U1012" s="141"/>
      <c r="V1012" s="146"/>
      <c r="W1012" s="144"/>
      <c r="X1012" s="141"/>
      <c r="Y1012" s="144"/>
    </row>
    <row r="1013" spans="1:25" x14ac:dyDescent="0.35">
      <c r="A1013" s="405"/>
      <c r="B1013" s="39"/>
      <c r="C1013" s="141"/>
      <c r="D1013" s="141"/>
      <c r="E1013" s="141"/>
      <c r="F1013" s="141"/>
      <c r="G1013" s="141"/>
      <c r="H1013" s="141"/>
      <c r="I1013" s="141"/>
      <c r="J1013" s="141"/>
      <c r="K1013" s="141"/>
      <c r="L1013" s="141"/>
      <c r="M1013" s="141"/>
      <c r="N1013" s="141"/>
      <c r="O1013" s="144"/>
      <c r="P1013" s="141"/>
      <c r="Q1013" s="141"/>
      <c r="R1013" s="141"/>
      <c r="S1013" s="141"/>
      <c r="T1013" s="141"/>
      <c r="U1013" s="141"/>
      <c r="V1013" s="146"/>
      <c r="W1013" s="144"/>
      <c r="X1013" s="141"/>
      <c r="Y1013" s="144"/>
    </row>
    <row r="1014" spans="1:25" x14ac:dyDescent="0.35">
      <c r="A1014" s="405"/>
      <c r="B1014" s="39"/>
      <c r="C1014" s="141"/>
      <c r="D1014" s="141"/>
      <c r="E1014" s="141"/>
      <c r="F1014" s="141"/>
      <c r="G1014" s="141"/>
      <c r="H1014" s="141"/>
      <c r="I1014" s="141"/>
      <c r="J1014" s="141"/>
      <c r="K1014" s="141"/>
      <c r="L1014" s="141"/>
      <c r="M1014" s="141"/>
      <c r="N1014" s="141"/>
      <c r="O1014" s="144"/>
      <c r="P1014" s="141"/>
      <c r="Q1014" s="141"/>
      <c r="R1014" s="141"/>
      <c r="S1014" s="141"/>
      <c r="T1014" s="141"/>
      <c r="U1014" s="141"/>
      <c r="V1014" s="146"/>
      <c r="W1014" s="144"/>
      <c r="X1014" s="141"/>
      <c r="Y1014" s="144"/>
    </row>
    <row r="1015" spans="1:25" x14ac:dyDescent="0.35">
      <c r="A1015" s="405"/>
      <c r="B1015" s="39"/>
      <c r="C1015" s="141"/>
      <c r="D1015" s="141"/>
      <c r="E1015" s="141"/>
      <c r="F1015" s="141"/>
      <c r="G1015" s="141"/>
      <c r="H1015" s="141"/>
      <c r="I1015" s="141"/>
      <c r="J1015" s="141"/>
      <c r="K1015" s="141"/>
      <c r="L1015" s="141"/>
      <c r="M1015" s="141"/>
      <c r="N1015" s="141"/>
      <c r="O1015" s="144"/>
      <c r="P1015" s="141"/>
      <c r="Q1015" s="141"/>
      <c r="R1015" s="141"/>
      <c r="S1015" s="141"/>
      <c r="T1015" s="141"/>
      <c r="U1015" s="141"/>
      <c r="V1015" s="146"/>
      <c r="W1015" s="144"/>
      <c r="X1015" s="141"/>
      <c r="Y1015" s="144"/>
    </row>
    <row r="1057" spans="1:25" x14ac:dyDescent="0.35">
      <c r="A1057" s="399">
        <v>936</v>
      </c>
      <c r="B1057" s="400" t="s">
        <v>7992</v>
      </c>
      <c r="C1057" s="56" t="s">
        <v>851</v>
      </c>
      <c r="D1057" s="56" t="s">
        <v>7992</v>
      </c>
      <c r="E1057" s="56" t="s">
        <v>3167</v>
      </c>
      <c r="F1057" s="56">
        <v>1</v>
      </c>
      <c r="G1057" s="56"/>
      <c r="H1057" s="56" t="s">
        <v>10477</v>
      </c>
      <c r="I1057" s="56"/>
      <c r="J1057" s="56"/>
      <c r="K1057" s="56"/>
      <c r="L1057" s="56"/>
      <c r="M1057" s="56">
        <v>60</v>
      </c>
      <c r="N1057" s="56">
        <v>1</v>
      </c>
      <c r="O1057" s="56"/>
      <c r="P1057" s="56"/>
      <c r="Q1057" s="56"/>
      <c r="R1057" s="62"/>
      <c r="S1057" s="62"/>
      <c r="T1057" s="56"/>
      <c r="U1057" s="56"/>
      <c r="V1057" s="56"/>
      <c r="W1057" s="56"/>
      <c r="X1057" s="56"/>
      <c r="Y1057" s="395">
        <v>1</v>
      </c>
    </row>
    <row r="1058" spans="1:25" x14ac:dyDescent="0.35">
      <c r="A1058" s="401">
        <v>937</v>
      </c>
      <c r="B1058" s="57" t="s">
        <v>8018</v>
      </c>
      <c r="C1058" s="57" t="s">
        <v>851</v>
      </c>
      <c r="D1058" s="57" t="s">
        <v>8018</v>
      </c>
      <c r="E1058" s="57" t="s">
        <v>3167</v>
      </c>
      <c r="F1058" s="57">
        <v>1</v>
      </c>
      <c r="G1058" s="57"/>
      <c r="H1058" s="57" t="s">
        <v>10478</v>
      </c>
      <c r="I1058" s="57"/>
      <c r="J1058" s="57"/>
      <c r="K1058" s="57"/>
      <c r="L1058" s="57"/>
      <c r="M1058" s="57">
        <v>60</v>
      </c>
      <c r="N1058" s="57">
        <v>1</v>
      </c>
      <c r="O1058" s="57"/>
      <c r="P1058" s="57"/>
      <c r="Q1058" s="57"/>
      <c r="R1058" s="61"/>
      <c r="S1058" s="61"/>
      <c r="T1058" s="57"/>
      <c r="U1058" s="57"/>
      <c r="V1058" s="57"/>
      <c r="W1058" s="57"/>
      <c r="X1058" s="57"/>
      <c r="Y1058" s="396">
        <v>1</v>
      </c>
    </row>
    <row r="1059" spans="1:25" x14ac:dyDescent="0.35">
      <c r="A1059" s="399">
        <v>938</v>
      </c>
      <c r="B1059" s="56" t="s">
        <v>8474</v>
      </c>
      <c r="C1059" s="56" t="s">
        <v>1555</v>
      </c>
      <c r="D1059" s="56" t="s">
        <v>8474</v>
      </c>
      <c r="E1059" s="56"/>
      <c r="F1059" s="56">
        <v>1</v>
      </c>
      <c r="G1059" s="56"/>
      <c r="H1059" s="56" t="s">
        <v>10479</v>
      </c>
      <c r="I1059" s="56"/>
      <c r="J1059" s="56"/>
      <c r="K1059" s="56"/>
      <c r="L1059" s="56"/>
      <c r="M1059" s="56">
        <v>60</v>
      </c>
      <c r="N1059" s="56">
        <v>1</v>
      </c>
      <c r="O1059" s="56"/>
      <c r="P1059" s="56"/>
      <c r="Q1059" s="56"/>
      <c r="R1059" s="62"/>
      <c r="S1059" s="62"/>
      <c r="T1059" s="56"/>
      <c r="U1059" s="56"/>
      <c r="V1059" s="56"/>
      <c r="W1059" s="56" t="s">
        <v>540</v>
      </c>
      <c r="X1059" s="402"/>
      <c r="Y1059" s="395">
        <v>1</v>
      </c>
    </row>
    <row r="1060" spans="1:25" x14ac:dyDescent="0.35">
      <c r="A1060" s="401">
        <v>939</v>
      </c>
      <c r="B1060" s="57" t="s">
        <v>8297</v>
      </c>
      <c r="C1060" s="57" t="s">
        <v>1434</v>
      </c>
      <c r="D1060" s="57" t="s">
        <v>8297</v>
      </c>
      <c r="E1060" s="57"/>
      <c r="F1060" s="57">
        <v>1</v>
      </c>
      <c r="G1060" s="57" t="s">
        <v>10480</v>
      </c>
      <c r="H1060" s="57" t="s">
        <v>10481</v>
      </c>
      <c r="I1060" s="57"/>
      <c r="J1060" s="57"/>
      <c r="K1060" s="57"/>
      <c r="L1060" s="57" t="s">
        <v>1233</v>
      </c>
      <c r="M1060" s="57">
        <v>7200</v>
      </c>
      <c r="N1060" s="57">
        <v>225</v>
      </c>
      <c r="O1060" s="57"/>
      <c r="P1060" s="57" t="s">
        <v>7766</v>
      </c>
      <c r="Q1060" s="57"/>
      <c r="R1060" s="61"/>
      <c r="S1060" s="61"/>
      <c r="T1060" s="57"/>
      <c r="U1060" s="57"/>
      <c r="V1060" s="57"/>
      <c r="W1060" s="57" t="s">
        <v>7766</v>
      </c>
      <c r="X1060" s="402"/>
      <c r="Y1060" s="396"/>
    </row>
    <row r="1061" spans="1:25" x14ac:dyDescent="0.35">
      <c r="A1061" s="399">
        <v>940</v>
      </c>
      <c r="B1061" s="56" t="s">
        <v>8300</v>
      </c>
      <c r="C1061" s="56" t="s">
        <v>1434</v>
      </c>
      <c r="D1061" s="56" t="s">
        <v>8300</v>
      </c>
      <c r="E1061" s="56"/>
      <c r="F1061" s="56">
        <v>1</v>
      </c>
      <c r="G1061" s="56" t="s">
        <v>10482</v>
      </c>
      <c r="H1061" s="56" t="s">
        <v>10483</v>
      </c>
      <c r="I1061" s="56"/>
      <c r="J1061" s="56"/>
      <c r="K1061" s="56"/>
      <c r="L1061" s="56" t="s">
        <v>1233</v>
      </c>
      <c r="M1061" s="56">
        <v>7200</v>
      </c>
      <c r="N1061" s="56">
        <v>225</v>
      </c>
      <c r="O1061" s="56"/>
      <c r="P1061" s="56" t="s">
        <v>7751</v>
      </c>
      <c r="Q1061" s="56"/>
      <c r="R1061" s="62"/>
      <c r="S1061" s="62"/>
      <c r="T1061" s="56"/>
      <c r="U1061" s="56"/>
      <c r="V1061" s="56"/>
      <c r="W1061" s="56" t="s">
        <v>7751</v>
      </c>
      <c r="X1061" s="402"/>
      <c r="Y1061" s="395"/>
    </row>
    <row r="1062" spans="1:25" x14ac:dyDescent="0.35">
      <c r="A1062" s="401">
        <v>941</v>
      </c>
      <c r="B1062" s="57" t="s">
        <v>8294</v>
      </c>
      <c r="C1062" s="57" t="s">
        <v>1434</v>
      </c>
      <c r="D1062" s="57" t="s">
        <v>8294</v>
      </c>
      <c r="E1062" s="57"/>
      <c r="F1062" s="57">
        <v>1</v>
      </c>
      <c r="G1062" s="57" t="s">
        <v>10484</v>
      </c>
      <c r="H1062" s="57" t="s">
        <v>10485</v>
      </c>
      <c r="I1062" s="57"/>
      <c r="J1062" s="57"/>
      <c r="K1062" s="57"/>
      <c r="L1062" s="57" t="s">
        <v>1233</v>
      </c>
      <c r="M1062" s="57">
        <v>14400</v>
      </c>
      <c r="N1062" s="57">
        <v>450</v>
      </c>
      <c r="O1062" s="57"/>
      <c r="P1062" s="57" t="s">
        <v>7756</v>
      </c>
      <c r="Q1062" s="57"/>
      <c r="R1062" s="61"/>
      <c r="S1062" s="61"/>
      <c r="T1062" s="57"/>
      <c r="U1062" s="57"/>
      <c r="V1062" s="57"/>
      <c r="W1062" s="57" t="s">
        <v>7756</v>
      </c>
      <c r="X1062" s="402"/>
      <c r="Y1062" s="396"/>
    </row>
    <row r="1063" spans="1:25" x14ac:dyDescent="0.35">
      <c r="A1063" s="399">
        <v>942</v>
      </c>
      <c r="B1063" s="56" t="s">
        <v>8303</v>
      </c>
      <c r="C1063" s="56" t="s">
        <v>1434</v>
      </c>
      <c r="D1063" s="56" t="s">
        <v>8303</v>
      </c>
      <c r="E1063" s="56" t="s">
        <v>69</v>
      </c>
      <c r="F1063" s="56">
        <v>1</v>
      </c>
      <c r="G1063" s="56" t="s">
        <v>10486</v>
      </c>
      <c r="H1063" s="56" t="s">
        <v>10487</v>
      </c>
      <c r="I1063" s="56"/>
      <c r="J1063" s="56"/>
      <c r="K1063" s="56"/>
      <c r="L1063" s="56" t="s">
        <v>8183</v>
      </c>
      <c r="M1063" s="56">
        <v>14400</v>
      </c>
      <c r="N1063" s="56">
        <v>450</v>
      </c>
      <c r="O1063" s="56"/>
      <c r="P1063" s="56" t="s">
        <v>7761</v>
      </c>
      <c r="Q1063" s="56"/>
      <c r="R1063" s="62"/>
      <c r="S1063" s="62"/>
      <c r="T1063" s="56"/>
      <c r="U1063" s="56"/>
      <c r="V1063" s="56"/>
      <c r="W1063" s="56"/>
      <c r="X1063" s="402"/>
      <c r="Y1063" s="395"/>
    </row>
    <row r="1064" spans="1:25" x14ac:dyDescent="0.35">
      <c r="A1064" s="401">
        <v>943</v>
      </c>
      <c r="B1064" s="57" t="s">
        <v>8306</v>
      </c>
      <c r="C1064" s="57" t="s">
        <v>1434</v>
      </c>
      <c r="D1064" s="57" t="s">
        <v>8306</v>
      </c>
      <c r="E1064" s="57"/>
      <c r="F1064" s="57">
        <v>1</v>
      </c>
      <c r="G1064" s="57" t="s">
        <v>10488</v>
      </c>
      <c r="H1064" s="57" t="s">
        <v>10489</v>
      </c>
      <c r="I1064" s="57"/>
      <c r="J1064" s="57"/>
      <c r="K1064" s="57"/>
      <c r="L1064" s="57" t="s">
        <v>1233</v>
      </c>
      <c r="M1064" s="57">
        <v>3600</v>
      </c>
      <c r="N1064" s="57">
        <v>112</v>
      </c>
      <c r="O1064" s="57"/>
      <c r="P1064" s="57" t="s">
        <v>7746</v>
      </c>
      <c r="Q1064" s="57"/>
      <c r="R1064" s="61"/>
      <c r="S1064" s="61"/>
      <c r="T1064" s="57"/>
      <c r="U1064" s="57"/>
      <c r="V1064" s="57"/>
      <c r="W1064" s="57" t="s">
        <v>7746</v>
      </c>
      <c r="X1064" s="402"/>
      <c r="Y1064" s="396"/>
    </row>
    <row r="1065" spans="1:25" x14ac:dyDescent="0.35">
      <c r="A1065" s="399">
        <v>944</v>
      </c>
      <c r="B1065" s="56" t="s">
        <v>8073</v>
      </c>
      <c r="C1065" s="56" t="s">
        <v>861</v>
      </c>
      <c r="D1065" s="56" t="s">
        <v>8073</v>
      </c>
      <c r="E1065" s="56"/>
      <c r="F1065" s="56">
        <v>1</v>
      </c>
      <c r="G1065" s="56"/>
      <c r="H1065" s="56" t="s">
        <v>10465</v>
      </c>
      <c r="I1065" s="56"/>
      <c r="J1065" s="56"/>
      <c r="K1065" s="56"/>
      <c r="L1065" s="56" t="s">
        <v>1233</v>
      </c>
      <c r="M1065" s="56">
        <v>7800</v>
      </c>
      <c r="N1065" s="56">
        <v>300</v>
      </c>
      <c r="O1065" s="56"/>
      <c r="P1065" s="56" t="s">
        <v>7770</v>
      </c>
      <c r="Q1065" s="56"/>
      <c r="R1065" s="62"/>
      <c r="S1065" s="62"/>
      <c r="T1065" s="56"/>
      <c r="U1065" s="56"/>
      <c r="V1065" s="56"/>
      <c r="W1065" s="56" t="s">
        <v>7770</v>
      </c>
      <c r="X1065" s="402"/>
      <c r="Y1065" s="395"/>
    </row>
    <row r="1066" spans="1:25" x14ac:dyDescent="0.35">
      <c r="A1066" s="401">
        <v>945</v>
      </c>
      <c r="B1066" s="57" t="s">
        <v>8072</v>
      </c>
      <c r="C1066" s="57" t="s">
        <v>861</v>
      </c>
      <c r="D1066" s="57" t="s">
        <v>8072</v>
      </c>
      <c r="E1066" s="57"/>
      <c r="F1066" s="57">
        <v>1</v>
      </c>
      <c r="G1066" s="57"/>
      <c r="H1066" s="57" t="s">
        <v>829</v>
      </c>
      <c r="I1066" s="57"/>
      <c r="J1066" s="57"/>
      <c r="K1066" s="57"/>
      <c r="L1066" s="57"/>
      <c r="M1066" s="57">
        <v>7200</v>
      </c>
      <c r="N1066" s="57">
        <v>225</v>
      </c>
      <c r="O1066" s="57"/>
      <c r="P1066" s="57" t="s">
        <v>82</v>
      </c>
      <c r="Q1066" s="57"/>
      <c r="R1066" s="61"/>
      <c r="S1066" s="61"/>
      <c r="T1066" s="57"/>
      <c r="U1066" s="57"/>
      <c r="V1066" s="57"/>
      <c r="W1066" s="57" t="s">
        <v>82</v>
      </c>
      <c r="X1066" s="402"/>
      <c r="Y1066" s="396">
        <v>1</v>
      </c>
    </row>
    <row r="1067" spans="1:25" x14ac:dyDescent="0.35">
      <c r="A1067" s="399">
        <v>946</v>
      </c>
      <c r="B1067" s="56" t="s">
        <v>8046</v>
      </c>
      <c r="C1067" s="56" t="s">
        <v>861</v>
      </c>
      <c r="D1067" s="56" t="s">
        <v>8046</v>
      </c>
      <c r="E1067" s="56"/>
      <c r="F1067" s="56">
        <v>1</v>
      </c>
      <c r="G1067" s="56" t="s">
        <v>10490</v>
      </c>
      <c r="H1067" s="56" t="s">
        <v>10491</v>
      </c>
      <c r="I1067" s="56"/>
      <c r="J1067" s="56"/>
      <c r="K1067" s="56"/>
      <c r="L1067" s="56" t="s">
        <v>10547</v>
      </c>
      <c r="M1067" s="56">
        <v>1500</v>
      </c>
      <c r="N1067" s="56">
        <v>46</v>
      </c>
      <c r="O1067" s="56"/>
      <c r="P1067" s="56" t="s">
        <v>599</v>
      </c>
      <c r="Q1067" s="56"/>
      <c r="R1067" s="62"/>
      <c r="S1067" s="62"/>
      <c r="T1067" s="56"/>
      <c r="U1067" s="56"/>
      <c r="V1067" s="56"/>
      <c r="W1067" s="56" t="s">
        <v>653</v>
      </c>
      <c r="X1067" s="402"/>
      <c r="Y1067" s="395"/>
    </row>
    <row r="1068" spans="1:25" x14ac:dyDescent="0.35">
      <c r="A1068" s="401">
        <v>947</v>
      </c>
      <c r="B1068" s="57" t="s">
        <v>8048</v>
      </c>
      <c r="C1068" s="57" t="s">
        <v>861</v>
      </c>
      <c r="D1068" s="57" t="s">
        <v>8048</v>
      </c>
      <c r="E1068" s="57"/>
      <c r="F1068" s="57">
        <v>1</v>
      </c>
      <c r="G1068" s="57" t="s">
        <v>10492</v>
      </c>
      <c r="H1068" s="57" t="s">
        <v>10493</v>
      </c>
      <c r="I1068" s="57"/>
      <c r="J1068" s="57"/>
      <c r="K1068" s="57"/>
      <c r="L1068" s="57" t="s">
        <v>10548</v>
      </c>
      <c r="M1068" s="57">
        <v>900</v>
      </c>
      <c r="N1068" s="57">
        <v>28</v>
      </c>
      <c r="O1068" s="57"/>
      <c r="P1068" s="57" t="s">
        <v>596</v>
      </c>
      <c r="Q1068" s="57"/>
      <c r="R1068" s="61"/>
      <c r="S1068" s="61"/>
      <c r="T1068" s="57"/>
      <c r="U1068" s="57"/>
      <c r="V1068" s="57"/>
      <c r="W1068" s="57" t="s">
        <v>581</v>
      </c>
      <c r="X1068" s="402"/>
      <c r="Y1068" s="396"/>
    </row>
    <row r="1069" spans="1:25" x14ac:dyDescent="0.35">
      <c r="A1069" s="399">
        <v>948</v>
      </c>
      <c r="B1069" s="56" t="s">
        <v>8050</v>
      </c>
      <c r="C1069" s="56" t="s">
        <v>861</v>
      </c>
      <c r="D1069" s="56" t="s">
        <v>8050</v>
      </c>
      <c r="E1069" s="56"/>
      <c r="F1069" s="56">
        <v>1</v>
      </c>
      <c r="G1069" s="56" t="s">
        <v>10494</v>
      </c>
      <c r="H1069" s="56" t="s">
        <v>10495</v>
      </c>
      <c r="I1069" s="56"/>
      <c r="J1069" s="56"/>
      <c r="K1069" s="56"/>
      <c r="L1069" s="56" t="s">
        <v>944</v>
      </c>
      <c r="M1069" s="56">
        <v>600</v>
      </c>
      <c r="N1069" s="56">
        <v>18</v>
      </c>
      <c r="O1069" s="56"/>
      <c r="P1069" s="56" t="s">
        <v>82</v>
      </c>
      <c r="Q1069" s="56"/>
      <c r="R1069" s="62"/>
      <c r="S1069" s="62"/>
      <c r="T1069" s="56"/>
      <c r="U1069" s="56"/>
      <c r="V1069" s="56"/>
      <c r="W1069" s="56" t="s">
        <v>540</v>
      </c>
      <c r="X1069" s="402"/>
      <c r="Y1069" s="395"/>
    </row>
    <row r="1070" spans="1:25" x14ac:dyDescent="0.35">
      <c r="A1070" s="401">
        <v>949</v>
      </c>
      <c r="B1070" s="57" t="s">
        <v>8052</v>
      </c>
      <c r="C1070" s="57" t="s">
        <v>861</v>
      </c>
      <c r="D1070" s="57" t="s">
        <v>8052</v>
      </c>
      <c r="E1070" s="57"/>
      <c r="F1070" s="57">
        <v>1</v>
      </c>
      <c r="G1070" s="57" t="s">
        <v>10496</v>
      </c>
      <c r="H1070" s="57" t="s">
        <v>3215</v>
      </c>
      <c r="I1070" s="57"/>
      <c r="J1070" s="57"/>
      <c r="K1070" s="57"/>
      <c r="L1070" s="57" t="s">
        <v>10549</v>
      </c>
      <c r="M1070" s="57">
        <v>900</v>
      </c>
      <c r="N1070" s="57">
        <v>28</v>
      </c>
      <c r="O1070" s="57"/>
      <c r="P1070" s="57" t="s">
        <v>591</v>
      </c>
      <c r="Q1070" s="57"/>
      <c r="R1070" s="61"/>
      <c r="S1070" s="61"/>
      <c r="T1070" s="57"/>
      <c r="U1070" s="57"/>
      <c r="V1070" s="57"/>
      <c r="W1070" s="57" t="s">
        <v>424</v>
      </c>
      <c r="X1070" s="402"/>
      <c r="Y1070" s="396"/>
    </row>
    <row r="1071" spans="1:25" x14ac:dyDescent="0.35">
      <c r="A1071" s="399">
        <v>950</v>
      </c>
      <c r="B1071" s="56" t="s">
        <v>10472</v>
      </c>
      <c r="C1071" s="56" t="s">
        <v>861</v>
      </c>
      <c r="D1071" s="56" t="s">
        <v>10472</v>
      </c>
      <c r="E1071" s="56"/>
      <c r="F1071" s="56">
        <v>1</v>
      </c>
      <c r="G1071" s="56" t="s">
        <v>10497</v>
      </c>
      <c r="H1071" s="56" t="s">
        <v>10498</v>
      </c>
      <c r="I1071" s="56"/>
      <c r="J1071" s="56"/>
      <c r="K1071" s="56"/>
      <c r="L1071" s="56" t="s">
        <v>1091</v>
      </c>
      <c r="M1071" s="56">
        <v>7200</v>
      </c>
      <c r="N1071" s="56">
        <v>225</v>
      </c>
      <c r="O1071" s="56"/>
      <c r="P1071" s="56" t="s">
        <v>589</v>
      </c>
      <c r="Q1071" s="56"/>
      <c r="R1071" s="62"/>
      <c r="S1071" s="62"/>
      <c r="T1071" s="56"/>
      <c r="U1071" s="56"/>
      <c r="V1071" s="56"/>
      <c r="W1071" s="56" t="s">
        <v>523</v>
      </c>
      <c r="X1071" s="402"/>
      <c r="Y1071" s="395"/>
    </row>
    <row r="1072" spans="1:25" x14ac:dyDescent="0.35">
      <c r="A1072" s="401">
        <v>951</v>
      </c>
      <c r="B1072" s="57" t="s">
        <v>10473</v>
      </c>
      <c r="C1072" s="57" t="s">
        <v>861</v>
      </c>
      <c r="D1072" s="57" t="s">
        <v>10473</v>
      </c>
      <c r="E1072" s="57"/>
      <c r="F1072" s="57">
        <v>1</v>
      </c>
      <c r="G1072" s="57" t="s">
        <v>10499</v>
      </c>
      <c r="H1072" s="57" t="s">
        <v>3218</v>
      </c>
      <c r="I1072" s="57"/>
      <c r="J1072" s="57"/>
      <c r="K1072" s="57"/>
      <c r="L1072" s="57" t="s">
        <v>892</v>
      </c>
      <c r="M1072" s="57">
        <v>14400</v>
      </c>
      <c r="N1072" s="57">
        <v>450</v>
      </c>
      <c r="O1072" s="57"/>
      <c r="P1072" s="57" t="s">
        <v>609</v>
      </c>
      <c r="Q1072" s="57"/>
      <c r="R1072" s="61"/>
      <c r="S1072" s="61"/>
      <c r="T1072" s="57"/>
      <c r="U1072" s="57"/>
      <c r="V1072" s="57"/>
      <c r="W1072" s="57" t="s">
        <v>517</v>
      </c>
      <c r="X1072" s="402"/>
      <c r="Y1072" s="396"/>
    </row>
    <row r="1073" spans="1:25" x14ac:dyDescent="0.35">
      <c r="A1073" s="399">
        <v>952</v>
      </c>
      <c r="B1073" s="56" t="s">
        <v>10474</v>
      </c>
      <c r="C1073" s="56" t="s">
        <v>861</v>
      </c>
      <c r="D1073" s="56" t="s">
        <v>10474</v>
      </c>
      <c r="E1073" s="56"/>
      <c r="F1073" s="56">
        <v>1</v>
      </c>
      <c r="G1073" s="56" t="s">
        <v>10500</v>
      </c>
      <c r="H1073" s="56" t="s">
        <v>10501</v>
      </c>
      <c r="I1073" s="56"/>
      <c r="J1073" s="56"/>
      <c r="K1073" s="56"/>
      <c r="L1073" s="56" t="s">
        <v>1075</v>
      </c>
      <c r="M1073" s="56">
        <v>14400</v>
      </c>
      <c r="N1073" s="56">
        <v>450</v>
      </c>
      <c r="O1073" s="56"/>
      <c r="P1073" s="56" t="s">
        <v>606</v>
      </c>
      <c r="Q1073" s="56"/>
      <c r="R1073" s="62"/>
      <c r="S1073" s="62"/>
      <c r="T1073" s="56"/>
      <c r="U1073" s="56"/>
      <c r="V1073" s="56"/>
      <c r="W1073" s="56" t="s">
        <v>556</v>
      </c>
      <c r="X1073" s="402"/>
      <c r="Y1073" s="395"/>
    </row>
    <row r="1074" spans="1:25" x14ac:dyDescent="0.35">
      <c r="A1074" s="401">
        <v>953</v>
      </c>
      <c r="B1074" s="57" t="s">
        <v>10475</v>
      </c>
      <c r="C1074" s="57" t="s">
        <v>861</v>
      </c>
      <c r="D1074" s="57" t="s">
        <v>10475</v>
      </c>
      <c r="E1074" s="57"/>
      <c r="F1074" s="57">
        <v>1</v>
      </c>
      <c r="G1074" s="57" t="s">
        <v>10502</v>
      </c>
      <c r="H1074" s="57" t="s">
        <v>10503</v>
      </c>
      <c r="I1074" s="57"/>
      <c r="J1074" s="57"/>
      <c r="K1074" s="57"/>
      <c r="L1074" s="57" t="s">
        <v>984</v>
      </c>
      <c r="M1074" s="57">
        <v>14400</v>
      </c>
      <c r="N1074" s="57">
        <v>450</v>
      </c>
      <c r="O1074" s="57"/>
      <c r="P1074" s="57" t="s">
        <v>604</v>
      </c>
      <c r="Q1074" s="57"/>
      <c r="R1074" s="61"/>
      <c r="S1074" s="61"/>
      <c r="T1074" s="57"/>
      <c r="U1074" s="57"/>
      <c r="V1074" s="57"/>
      <c r="W1074" s="57" t="s">
        <v>446</v>
      </c>
      <c r="X1074" s="402"/>
      <c r="Y1074" s="396"/>
    </row>
    <row r="1075" spans="1:25" x14ac:dyDescent="0.35">
      <c r="A1075" s="399">
        <v>954</v>
      </c>
      <c r="B1075" s="56" t="s">
        <v>8119</v>
      </c>
      <c r="C1075" s="56" t="s">
        <v>1219</v>
      </c>
      <c r="D1075" s="56" t="s">
        <v>8119</v>
      </c>
      <c r="E1075" s="56" t="s">
        <v>160</v>
      </c>
      <c r="F1075" s="56">
        <v>1</v>
      </c>
      <c r="G1075" s="56" t="s">
        <v>10504</v>
      </c>
      <c r="H1075" s="56" t="s">
        <v>10505</v>
      </c>
      <c r="I1075" s="56"/>
      <c r="J1075" s="56"/>
      <c r="K1075" s="56"/>
      <c r="L1075" s="56" t="s">
        <v>10550</v>
      </c>
      <c r="M1075" s="56">
        <v>2400</v>
      </c>
      <c r="N1075" s="56">
        <v>75</v>
      </c>
      <c r="O1075" s="56"/>
      <c r="P1075" s="56"/>
      <c r="Q1075" s="56"/>
      <c r="R1075" s="56"/>
      <c r="S1075" s="56"/>
      <c r="T1075" s="56"/>
      <c r="U1075" s="56"/>
      <c r="V1075" s="56"/>
      <c r="W1075" s="56"/>
      <c r="X1075" s="402" t="s">
        <v>869</v>
      </c>
      <c r="Y1075" s="395"/>
    </row>
    <row r="1076" spans="1:25" x14ac:dyDescent="0.35">
      <c r="A1076" s="401">
        <v>955</v>
      </c>
      <c r="B1076" s="57" t="s">
        <v>8120</v>
      </c>
      <c r="C1076" s="57" t="s">
        <v>1219</v>
      </c>
      <c r="D1076" s="57" t="s">
        <v>8120</v>
      </c>
      <c r="E1076" s="57" t="s">
        <v>160</v>
      </c>
      <c r="F1076" s="57">
        <v>1</v>
      </c>
      <c r="G1076" s="57"/>
      <c r="H1076" s="57" t="s">
        <v>10506</v>
      </c>
      <c r="I1076" s="57"/>
      <c r="J1076" s="57"/>
      <c r="K1076" s="57"/>
      <c r="L1076" s="57" t="s">
        <v>8119</v>
      </c>
      <c r="M1076" s="57">
        <v>4800</v>
      </c>
      <c r="N1076" s="57">
        <v>150</v>
      </c>
      <c r="O1076" s="57"/>
      <c r="P1076" s="57"/>
      <c r="Q1076" s="57"/>
      <c r="R1076" s="57"/>
      <c r="S1076" s="57"/>
      <c r="T1076" s="57"/>
      <c r="U1076" s="57"/>
      <c r="V1076" s="57"/>
      <c r="W1076" s="57"/>
      <c r="X1076" s="402" t="s">
        <v>869</v>
      </c>
      <c r="Y1076" s="396">
        <v>1</v>
      </c>
    </row>
    <row r="1077" spans="1:25" x14ac:dyDescent="0.35">
      <c r="A1077" s="399">
        <v>956</v>
      </c>
      <c r="B1077" s="56" t="s">
        <v>8121</v>
      </c>
      <c r="C1077" s="56" t="s">
        <v>1219</v>
      </c>
      <c r="D1077" s="56" t="s">
        <v>8121</v>
      </c>
      <c r="E1077" s="56" t="s">
        <v>160</v>
      </c>
      <c r="F1077" s="56">
        <v>1</v>
      </c>
      <c r="G1077" s="56"/>
      <c r="H1077" s="56" t="s">
        <v>10507</v>
      </c>
      <c r="I1077" s="56"/>
      <c r="J1077" s="56"/>
      <c r="K1077" s="56"/>
      <c r="L1077" s="56" t="s">
        <v>8120</v>
      </c>
      <c r="M1077" s="56">
        <v>7200</v>
      </c>
      <c r="N1077" s="56">
        <v>225</v>
      </c>
      <c r="O1077" s="56"/>
      <c r="P1077" s="56"/>
      <c r="Q1077" s="56"/>
      <c r="R1077" s="56"/>
      <c r="S1077" s="56"/>
      <c r="T1077" s="56"/>
      <c r="U1077" s="56"/>
      <c r="V1077" s="56"/>
      <c r="W1077" s="56"/>
      <c r="X1077" s="402" t="s">
        <v>869</v>
      </c>
      <c r="Y1077" s="395">
        <v>1</v>
      </c>
    </row>
    <row r="1078" spans="1:25" x14ac:dyDescent="0.35">
      <c r="A1078" s="401">
        <v>957</v>
      </c>
      <c r="B1078" s="57" t="s">
        <v>10476</v>
      </c>
      <c r="C1078" s="57" t="s">
        <v>1219</v>
      </c>
      <c r="D1078" s="57" t="s">
        <v>10476</v>
      </c>
      <c r="E1078" s="57" t="s">
        <v>1229</v>
      </c>
      <c r="F1078" s="57">
        <v>1</v>
      </c>
      <c r="G1078" s="57" t="s">
        <v>1230</v>
      </c>
      <c r="H1078" s="57" t="s">
        <v>3214</v>
      </c>
      <c r="I1078" s="57"/>
      <c r="J1078" s="57"/>
      <c r="K1078" s="57"/>
      <c r="L1078" s="57"/>
      <c r="M1078" s="57">
        <v>2400</v>
      </c>
      <c r="N1078" s="57">
        <v>75</v>
      </c>
      <c r="O1078" s="57"/>
      <c r="P1078" s="57"/>
      <c r="Q1078" s="61" t="s">
        <v>2879</v>
      </c>
      <c r="R1078" s="57" t="s">
        <v>1195</v>
      </c>
      <c r="S1078" s="57"/>
      <c r="T1078" s="57"/>
      <c r="U1078" s="61" t="s">
        <v>1232</v>
      </c>
      <c r="V1078" s="57">
        <v>30000</v>
      </c>
      <c r="W1078" s="57"/>
      <c r="X1078" s="402" t="s">
        <v>869</v>
      </c>
      <c r="Y1078" s="396"/>
    </row>
    <row r="1079" spans="1:25" x14ac:dyDescent="0.35">
      <c r="A1079" s="399">
        <v>958</v>
      </c>
      <c r="B1079" s="56" t="s">
        <v>8129</v>
      </c>
      <c r="C1079" s="56" t="s">
        <v>1219</v>
      </c>
      <c r="D1079" s="56" t="s">
        <v>8129</v>
      </c>
      <c r="E1079" s="56" t="s">
        <v>1229</v>
      </c>
      <c r="F1079" s="56">
        <v>1</v>
      </c>
      <c r="G1079" s="56"/>
      <c r="H1079" s="56" t="s">
        <v>10508</v>
      </c>
      <c r="I1079" s="56"/>
      <c r="J1079" s="56"/>
      <c r="K1079" s="56"/>
      <c r="L1079" s="56"/>
      <c r="M1079" s="56">
        <v>4800</v>
      </c>
      <c r="N1079" s="56">
        <v>150</v>
      </c>
      <c r="O1079" s="56"/>
      <c r="P1079" s="56"/>
      <c r="Q1079" s="62" t="s">
        <v>2879</v>
      </c>
      <c r="R1079" s="56" t="s">
        <v>1195</v>
      </c>
      <c r="S1079" s="56"/>
      <c r="T1079" s="56"/>
      <c r="U1079" s="62" t="s">
        <v>1232</v>
      </c>
      <c r="V1079" s="56">
        <v>30</v>
      </c>
      <c r="W1079" s="56"/>
      <c r="X1079" s="402" t="s">
        <v>869</v>
      </c>
      <c r="Y1079" s="395">
        <v>1</v>
      </c>
    </row>
    <row r="1080" spans="1:25" x14ac:dyDescent="0.35">
      <c r="A1080" s="401">
        <v>959</v>
      </c>
      <c r="B1080" s="57" t="s">
        <v>8130</v>
      </c>
      <c r="C1080" s="403" t="s">
        <v>1219</v>
      </c>
      <c r="D1080" s="57" t="s">
        <v>8130</v>
      </c>
      <c r="E1080" s="57" t="s">
        <v>1229</v>
      </c>
      <c r="F1080" s="57">
        <v>1</v>
      </c>
      <c r="G1080" s="57"/>
      <c r="H1080" s="57" t="s">
        <v>10509</v>
      </c>
      <c r="I1080" s="57"/>
      <c r="J1080" s="57"/>
      <c r="K1080" s="57"/>
      <c r="L1080" s="57" t="s">
        <v>8129</v>
      </c>
      <c r="M1080" s="57">
        <v>7200</v>
      </c>
      <c r="N1080" s="57">
        <v>225</v>
      </c>
      <c r="O1080" s="57"/>
      <c r="P1080" s="57"/>
      <c r="Q1080" s="61" t="s">
        <v>2879</v>
      </c>
      <c r="R1080" s="57" t="s">
        <v>1195</v>
      </c>
      <c r="S1080" s="57"/>
      <c r="T1080" s="57"/>
      <c r="U1080" s="61" t="s">
        <v>1232</v>
      </c>
      <c r="V1080" s="57">
        <v>30</v>
      </c>
      <c r="W1080" s="57"/>
      <c r="X1080" s="402" t="s">
        <v>869</v>
      </c>
      <c r="Y1080" s="396">
        <v>1</v>
      </c>
    </row>
    <row r="1081" spans="1:25" x14ac:dyDescent="0.35">
      <c r="A1081" s="399">
        <v>960</v>
      </c>
      <c r="B1081" s="56" t="s">
        <v>8152</v>
      </c>
      <c r="C1081" s="56" t="s">
        <v>1310</v>
      </c>
      <c r="D1081" s="56" t="s">
        <v>8152</v>
      </c>
      <c r="E1081" s="56"/>
      <c r="F1081" s="56">
        <v>1</v>
      </c>
      <c r="G1081" s="56"/>
      <c r="H1081" s="56" t="s">
        <v>10510</v>
      </c>
      <c r="I1081" s="56"/>
      <c r="J1081" s="56"/>
      <c r="K1081" s="56"/>
      <c r="L1081" s="56" t="s">
        <v>10551</v>
      </c>
      <c r="M1081" s="56">
        <v>3600</v>
      </c>
      <c r="N1081" s="56">
        <v>112</v>
      </c>
      <c r="O1081" s="56"/>
      <c r="P1081" s="56"/>
      <c r="Q1081" s="62" t="s">
        <v>2879</v>
      </c>
      <c r="R1081" s="56" t="s">
        <v>1195</v>
      </c>
      <c r="S1081" s="56"/>
      <c r="T1081" s="56"/>
      <c r="U1081" s="62" t="s">
        <v>1313</v>
      </c>
      <c r="V1081" s="56">
        <v>50</v>
      </c>
      <c r="W1081" s="56" t="s">
        <v>178</v>
      </c>
      <c r="X1081" s="402" t="s">
        <v>869</v>
      </c>
      <c r="Y1081" s="395">
        <v>1</v>
      </c>
    </row>
    <row r="1082" spans="1:25" x14ac:dyDescent="0.35">
      <c r="A1082" s="401">
        <v>961</v>
      </c>
      <c r="B1082" s="57" t="s">
        <v>8153</v>
      </c>
      <c r="C1082" s="57" t="s">
        <v>1310</v>
      </c>
      <c r="D1082" s="57" t="s">
        <v>8153</v>
      </c>
      <c r="E1082" s="57"/>
      <c r="F1082" s="57">
        <v>1</v>
      </c>
      <c r="G1082" s="57"/>
      <c r="H1082" s="57" t="s">
        <v>10511</v>
      </c>
      <c r="I1082" s="57"/>
      <c r="J1082" s="57"/>
      <c r="K1082" s="57"/>
      <c r="L1082" s="57" t="s">
        <v>10552</v>
      </c>
      <c r="M1082" s="57">
        <v>4800</v>
      </c>
      <c r="N1082" s="57">
        <v>150</v>
      </c>
      <c r="O1082" s="57"/>
      <c r="P1082" s="57"/>
      <c r="Q1082" s="61" t="s">
        <v>2879</v>
      </c>
      <c r="R1082" s="57" t="s">
        <v>1195</v>
      </c>
      <c r="S1082" s="57"/>
      <c r="T1082" s="57"/>
      <c r="U1082" s="61" t="s">
        <v>1313</v>
      </c>
      <c r="V1082" s="57">
        <v>50</v>
      </c>
      <c r="W1082" s="57" t="s">
        <v>178</v>
      </c>
      <c r="X1082" s="402" t="s">
        <v>869</v>
      </c>
      <c r="Y1082" s="396">
        <v>1</v>
      </c>
    </row>
    <row r="1083" spans="1:25" x14ac:dyDescent="0.35">
      <c r="A1083" s="399">
        <v>962</v>
      </c>
      <c r="B1083" s="56" t="s">
        <v>8461</v>
      </c>
      <c r="C1083" s="403" t="s">
        <v>1555</v>
      </c>
      <c r="D1083" s="56" t="s">
        <v>8461</v>
      </c>
      <c r="E1083" s="56"/>
      <c r="F1083" s="56">
        <v>1</v>
      </c>
      <c r="G1083" s="56" t="s">
        <v>10512</v>
      </c>
      <c r="H1083" s="56" t="s">
        <v>1968</v>
      </c>
      <c r="I1083" s="56"/>
      <c r="J1083" s="56"/>
      <c r="K1083" s="56"/>
      <c r="L1083" s="56" t="s">
        <v>1119</v>
      </c>
      <c r="M1083" s="56">
        <v>7200</v>
      </c>
      <c r="N1083" s="56">
        <v>225</v>
      </c>
      <c r="O1083" s="56"/>
      <c r="P1083" s="56"/>
      <c r="Q1083" s="62" t="s">
        <v>2879</v>
      </c>
      <c r="R1083" s="56" t="s">
        <v>1363</v>
      </c>
      <c r="S1083" s="56" t="s">
        <v>1364</v>
      </c>
      <c r="T1083" s="56" t="s">
        <v>10513</v>
      </c>
      <c r="U1083" s="62" t="s">
        <v>1558</v>
      </c>
      <c r="V1083" s="56">
        <v>10</v>
      </c>
      <c r="W1083" s="62"/>
      <c r="X1083" s="402"/>
      <c r="Y1083" s="404"/>
    </row>
    <row r="1084" spans="1:25" x14ac:dyDescent="0.35">
      <c r="A1084" s="401">
        <v>963</v>
      </c>
      <c r="B1084" s="57"/>
      <c r="C1084" s="57"/>
      <c r="D1084" s="57"/>
      <c r="E1084" s="57"/>
      <c r="F1084" s="57"/>
      <c r="G1084" s="57"/>
      <c r="H1084" s="57"/>
      <c r="I1084" s="57"/>
      <c r="J1084" s="57"/>
      <c r="K1084" s="57"/>
      <c r="L1084" s="57"/>
      <c r="M1084" s="57"/>
      <c r="N1084" s="57"/>
      <c r="O1084" s="57"/>
      <c r="P1084" s="57"/>
      <c r="Q1084" s="61" t="s">
        <v>2879</v>
      </c>
      <c r="R1084" s="57" t="s">
        <v>1363</v>
      </c>
      <c r="S1084" s="57" t="s">
        <v>1364</v>
      </c>
      <c r="T1084" s="57" t="s">
        <v>10513</v>
      </c>
      <c r="U1084" s="61" t="s">
        <v>10514</v>
      </c>
      <c r="V1084" s="57">
        <v>10</v>
      </c>
      <c r="W1084" s="61" t="s">
        <v>424</v>
      </c>
      <c r="X1084" s="402" t="s">
        <v>1190</v>
      </c>
      <c r="Y1084" s="404"/>
    </row>
    <row r="1085" spans="1:25" x14ac:dyDescent="0.35">
      <c r="A1085" s="399">
        <v>964</v>
      </c>
      <c r="B1085" s="56" t="s">
        <v>8462</v>
      </c>
      <c r="C1085" s="56" t="s">
        <v>1555</v>
      </c>
      <c r="D1085" s="56" t="s">
        <v>8462</v>
      </c>
      <c r="E1085" s="56"/>
      <c r="F1085" s="56">
        <v>1</v>
      </c>
      <c r="G1085" s="56" t="s">
        <v>10515</v>
      </c>
      <c r="H1085" s="56" t="s">
        <v>1934</v>
      </c>
      <c r="I1085" s="56"/>
      <c r="J1085" s="56"/>
      <c r="K1085" s="56"/>
      <c r="L1085" s="56" t="s">
        <v>1063</v>
      </c>
      <c r="M1085" s="56">
        <v>2400</v>
      </c>
      <c r="N1085" s="56">
        <v>75</v>
      </c>
      <c r="O1085" s="56"/>
      <c r="P1085" s="56"/>
      <c r="Q1085" s="62" t="s">
        <v>2879</v>
      </c>
      <c r="R1085" s="56" t="s">
        <v>1363</v>
      </c>
      <c r="S1085" s="56" t="s">
        <v>1364</v>
      </c>
      <c r="T1085" s="56" t="s">
        <v>10513</v>
      </c>
      <c r="U1085" s="62" t="s">
        <v>1569</v>
      </c>
      <c r="V1085" s="56">
        <v>20</v>
      </c>
      <c r="W1085" s="62"/>
      <c r="X1085" s="402"/>
      <c r="Y1085" s="404"/>
    </row>
    <row r="1086" spans="1:25" x14ac:dyDescent="0.35">
      <c r="A1086" s="401">
        <v>965</v>
      </c>
      <c r="B1086" s="57"/>
      <c r="C1086" s="57"/>
      <c r="D1086" s="57"/>
      <c r="E1086" s="57"/>
      <c r="F1086" s="57"/>
      <c r="G1086" s="57"/>
      <c r="H1086" s="57"/>
      <c r="I1086" s="57"/>
      <c r="J1086" s="57"/>
      <c r="K1086" s="57"/>
      <c r="L1086" s="57"/>
      <c r="M1086" s="57"/>
      <c r="N1086" s="57"/>
      <c r="O1086" s="57"/>
      <c r="P1086" s="57"/>
      <c r="Q1086" s="61" t="s">
        <v>2879</v>
      </c>
      <c r="R1086" s="57" t="s">
        <v>1363</v>
      </c>
      <c r="S1086" s="57" t="s">
        <v>1364</v>
      </c>
      <c r="T1086" s="57" t="s">
        <v>10513</v>
      </c>
      <c r="U1086" s="61" t="s">
        <v>1571</v>
      </c>
      <c r="V1086" s="57">
        <v>20</v>
      </c>
      <c r="W1086" s="61" t="s">
        <v>424</v>
      </c>
      <c r="X1086" s="402" t="s">
        <v>1570</v>
      </c>
      <c r="Y1086" s="404"/>
    </row>
    <row r="1087" spans="1:25" x14ac:dyDescent="0.35">
      <c r="A1087" s="399">
        <v>966</v>
      </c>
      <c r="B1087" s="56" t="s">
        <v>8463</v>
      </c>
      <c r="C1087" s="56" t="s">
        <v>1555</v>
      </c>
      <c r="D1087" s="56" t="s">
        <v>8463</v>
      </c>
      <c r="E1087" s="56"/>
      <c r="F1087" s="56">
        <v>1</v>
      </c>
      <c r="G1087" s="56"/>
      <c r="H1087" s="56" t="s">
        <v>1936</v>
      </c>
      <c r="I1087" s="56"/>
      <c r="J1087" s="56"/>
      <c r="K1087" s="56"/>
      <c r="L1087" s="56" t="s">
        <v>8462</v>
      </c>
      <c r="M1087" s="56">
        <v>3600</v>
      </c>
      <c r="N1087" s="56">
        <v>112</v>
      </c>
      <c r="O1087" s="56"/>
      <c r="P1087" s="56"/>
      <c r="Q1087" s="62" t="s">
        <v>2879</v>
      </c>
      <c r="R1087" s="56" t="s">
        <v>1363</v>
      </c>
      <c r="S1087" s="56" t="s">
        <v>1364</v>
      </c>
      <c r="T1087" s="56" t="s">
        <v>10513</v>
      </c>
      <c r="U1087" s="62" t="s">
        <v>1569</v>
      </c>
      <c r="V1087" s="56">
        <v>20</v>
      </c>
      <c r="W1087" s="62"/>
      <c r="X1087" s="402"/>
      <c r="Y1087" s="404"/>
    </row>
    <row r="1088" spans="1:25" x14ac:dyDescent="0.35">
      <c r="A1088" s="401">
        <v>967</v>
      </c>
      <c r="B1088" s="57"/>
      <c r="C1088" s="57"/>
      <c r="D1088" s="57"/>
      <c r="E1088" s="57"/>
      <c r="F1088" s="57"/>
      <c r="G1088" s="57"/>
      <c r="H1088" s="57"/>
      <c r="I1088" s="57"/>
      <c r="J1088" s="57"/>
      <c r="K1088" s="57"/>
      <c r="L1088" s="57"/>
      <c r="M1088" s="57"/>
      <c r="N1088" s="57"/>
      <c r="O1088" s="57"/>
      <c r="P1088" s="57"/>
      <c r="Q1088" s="61" t="s">
        <v>2879</v>
      </c>
      <c r="R1088" s="57" t="s">
        <v>1363</v>
      </c>
      <c r="S1088" s="57" t="s">
        <v>1364</v>
      </c>
      <c r="T1088" s="57" t="s">
        <v>10513</v>
      </c>
      <c r="U1088" s="61" t="s">
        <v>1571</v>
      </c>
      <c r="V1088" s="57">
        <v>20</v>
      </c>
      <c r="W1088" s="61" t="s">
        <v>424</v>
      </c>
      <c r="X1088" s="402" t="s">
        <v>1570</v>
      </c>
      <c r="Y1088" s="404">
        <v>1</v>
      </c>
    </row>
    <row r="1089" spans="1:25" x14ac:dyDescent="0.35">
      <c r="A1089" s="399">
        <v>968</v>
      </c>
      <c r="B1089" s="56" t="s">
        <v>8464</v>
      </c>
      <c r="C1089" s="56" t="s">
        <v>1555</v>
      </c>
      <c r="D1089" s="56" t="s">
        <v>8464</v>
      </c>
      <c r="E1089" s="56"/>
      <c r="F1089" s="56">
        <v>1</v>
      </c>
      <c r="G1089" s="56"/>
      <c r="H1089" s="56" t="s">
        <v>1938</v>
      </c>
      <c r="I1089" s="56"/>
      <c r="J1089" s="56"/>
      <c r="K1089" s="56"/>
      <c r="L1089" s="56" t="s">
        <v>8463</v>
      </c>
      <c r="M1089" s="56">
        <v>4800</v>
      </c>
      <c r="N1089" s="56">
        <v>150</v>
      </c>
      <c r="O1089" s="56"/>
      <c r="P1089" s="56"/>
      <c r="Q1089" s="62" t="s">
        <v>2879</v>
      </c>
      <c r="R1089" s="56" t="s">
        <v>1363</v>
      </c>
      <c r="S1089" s="56" t="s">
        <v>1364</v>
      </c>
      <c r="T1089" s="56" t="s">
        <v>10513</v>
      </c>
      <c r="U1089" s="62" t="s">
        <v>1569</v>
      </c>
      <c r="V1089" s="56">
        <v>20</v>
      </c>
      <c r="W1089" s="62"/>
      <c r="X1089" s="402"/>
      <c r="Y1089" s="404"/>
    </row>
    <row r="1090" spans="1:25" x14ac:dyDescent="0.35">
      <c r="A1090" s="401">
        <v>969</v>
      </c>
      <c r="B1090" s="57"/>
      <c r="C1090" s="57"/>
      <c r="D1090" s="57"/>
      <c r="E1090" s="57"/>
      <c r="F1090" s="57"/>
      <c r="G1090" s="57"/>
      <c r="H1090" s="57"/>
      <c r="I1090" s="57"/>
      <c r="J1090" s="57"/>
      <c r="K1090" s="57"/>
      <c r="L1090" s="57"/>
      <c r="M1090" s="57"/>
      <c r="N1090" s="57"/>
      <c r="O1090" s="57"/>
      <c r="P1090" s="57"/>
      <c r="Q1090" s="61" t="s">
        <v>2879</v>
      </c>
      <c r="R1090" s="57" t="s">
        <v>1363</v>
      </c>
      <c r="S1090" s="57" t="s">
        <v>1364</v>
      </c>
      <c r="T1090" s="57" t="s">
        <v>10513</v>
      </c>
      <c r="U1090" s="61" t="s">
        <v>1571</v>
      </c>
      <c r="V1090" s="57">
        <v>20</v>
      </c>
      <c r="W1090" s="57" t="s">
        <v>424</v>
      </c>
      <c r="X1090" s="402" t="s">
        <v>1570</v>
      </c>
      <c r="Y1090" s="396">
        <v>1</v>
      </c>
    </row>
    <row r="1091" spans="1:25" x14ac:dyDescent="0.35">
      <c r="A1091" s="399">
        <v>970</v>
      </c>
      <c r="B1091" s="56" t="s">
        <v>8604</v>
      </c>
      <c r="C1091" s="56"/>
      <c r="D1091" s="56" t="s">
        <v>8604</v>
      </c>
      <c r="E1091" s="56"/>
      <c r="F1091" s="56">
        <v>1</v>
      </c>
      <c r="G1091" s="56"/>
      <c r="H1091" s="56" t="s">
        <v>1090</v>
      </c>
      <c r="I1091" s="56"/>
      <c r="J1091" s="56"/>
      <c r="K1091" s="56"/>
      <c r="L1091" s="56"/>
      <c r="M1091" s="56">
        <v>4800</v>
      </c>
      <c r="N1091" s="56">
        <v>150</v>
      </c>
      <c r="O1091" s="56" t="s">
        <v>262</v>
      </c>
      <c r="P1091" s="56" t="s">
        <v>260</v>
      </c>
      <c r="Q1091" s="56"/>
      <c r="R1091" s="56"/>
      <c r="S1091" s="56"/>
      <c r="T1091" s="56"/>
      <c r="U1091" s="62"/>
      <c r="V1091" s="56"/>
      <c r="W1091" s="56" t="s">
        <v>260</v>
      </c>
      <c r="X1091" s="402"/>
      <c r="Y1091" s="395"/>
    </row>
    <row r="1092" spans="1:25" x14ac:dyDescent="0.35">
      <c r="A1092" s="401">
        <v>971</v>
      </c>
      <c r="B1092" s="57" t="s">
        <v>8103</v>
      </c>
      <c r="C1092" s="57" t="s">
        <v>947</v>
      </c>
      <c r="D1092" s="57" t="s">
        <v>8103</v>
      </c>
      <c r="E1092" s="57"/>
      <c r="F1092" s="57">
        <v>1</v>
      </c>
      <c r="G1092" s="57" t="s">
        <v>10516</v>
      </c>
      <c r="H1092" s="57" t="s">
        <v>10517</v>
      </c>
      <c r="I1092" s="57"/>
      <c r="J1092" s="57"/>
      <c r="K1092" s="57"/>
      <c r="L1092" s="57"/>
      <c r="M1092" s="57">
        <v>6000</v>
      </c>
      <c r="N1092" s="57">
        <v>187</v>
      </c>
      <c r="O1092" s="57"/>
      <c r="P1092" s="57" t="s">
        <v>291</v>
      </c>
      <c r="Q1092" s="57"/>
      <c r="R1092" s="57"/>
      <c r="S1092" s="57"/>
      <c r="T1092" s="57"/>
      <c r="U1092" s="61"/>
      <c r="V1092" s="57"/>
      <c r="W1092" s="57" t="s">
        <v>291</v>
      </c>
      <c r="X1092" s="402"/>
      <c r="Y1092" s="396"/>
    </row>
    <row r="1093" spans="1:25" x14ac:dyDescent="0.35">
      <c r="A1093" s="399">
        <v>972</v>
      </c>
      <c r="B1093" s="56" t="s">
        <v>8122</v>
      </c>
      <c r="C1093" s="56" t="s">
        <v>1219</v>
      </c>
      <c r="D1093" s="56" t="s">
        <v>8122</v>
      </c>
      <c r="E1093" s="56" t="s">
        <v>160</v>
      </c>
      <c r="F1093" s="56">
        <v>1</v>
      </c>
      <c r="G1093" s="56" t="s">
        <v>10518</v>
      </c>
      <c r="H1093" s="56" t="s">
        <v>10519</v>
      </c>
      <c r="I1093" s="56"/>
      <c r="J1093" s="56"/>
      <c r="K1093" s="56"/>
      <c r="L1093" s="56" t="s">
        <v>10553</v>
      </c>
      <c r="M1093" s="56">
        <v>9200</v>
      </c>
      <c r="N1093" s="56">
        <v>287</v>
      </c>
      <c r="O1093" s="56"/>
      <c r="P1093" s="56"/>
      <c r="Q1093" s="56"/>
      <c r="R1093" s="56"/>
      <c r="S1093" s="56"/>
      <c r="T1093" s="56"/>
      <c r="U1093" s="62"/>
      <c r="V1093" s="56"/>
      <c r="W1093" s="56"/>
      <c r="X1093" s="402" t="s">
        <v>869</v>
      </c>
      <c r="Y1093" s="395"/>
    </row>
    <row r="1094" spans="1:25" x14ac:dyDescent="0.35">
      <c r="A1094" s="401">
        <v>973</v>
      </c>
      <c r="B1094" s="57" t="s">
        <v>8123</v>
      </c>
      <c r="C1094" s="57" t="s">
        <v>1219</v>
      </c>
      <c r="D1094" s="57" t="s">
        <v>8123</v>
      </c>
      <c r="E1094" s="57" t="s">
        <v>160</v>
      </c>
      <c r="F1094" s="57">
        <v>1</v>
      </c>
      <c r="G1094" s="57"/>
      <c r="H1094" s="57" t="s">
        <v>10520</v>
      </c>
      <c r="I1094" s="57"/>
      <c r="J1094" s="57"/>
      <c r="K1094" s="57"/>
      <c r="L1094" s="57" t="s">
        <v>8122</v>
      </c>
      <c r="M1094" s="57">
        <v>11200</v>
      </c>
      <c r="N1094" s="57">
        <v>350</v>
      </c>
      <c r="O1094" s="57"/>
      <c r="P1094" s="57"/>
      <c r="Q1094" s="57"/>
      <c r="R1094" s="57"/>
      <c r="S1094" s="57"/>
      <c r="T1094" s="57"/>
      <c r="U1094" s="61"/>
      <c r="V1094" s="57"/>
      <c r="W1094" s="57"/>
      <c r="X1094" s="402" t="s">
        <v>869</v>
      </c>
      <c r="Y1094" s="396">
        <v>1</v>
      </c>
    </row>
    <row r="1095" spans="1:25" x14ac:dyDescent="0.35">
      <c r="A1095" s="399">
        <v>974</v>
      </c>
      <c r="B1095" s="56" t="s">
        <v>8124</v>
      </c>
      <c r="C1095" s="56" t="s">
        <v>1219</v>
      </c>
      <c r="D1095" s="56" t="s">
        <v>8124</v>
      </c>
      <c r="E1095" s="56" t="s">
        <v>160</v>
      </c>
      <c r="F1095" s="56">
        <v>1</v>
      </c>
      <c r="G1095" s="56"/>
      <c r="H1095" s="56" t="s">
        <v>10521</v>
      </c>
      <c r="I1095" s="56"/>
      <c r="J1095" s="56"/>
      <c r="K1095" s="56"/>
      <c r="L1095" s="56" t="s">
        <v>8123</v>
      </c>
      <c r="M1095" s="56">
        <v>13200</v>
      </c>
      <c r="N1095" s="56">
        <v>412</v>
      </c>
      <c r="O1095" s="56"/>
      <c r="P1095" s="56"/>
      <c r="Q1095" s="56"/>
      <c r="R1095" s="56"/>
      <c r="S1095" s="56"/>
      <c r="T1095" s="56"/>
      <c r="U1095" s="62"/>
      <c r="V1095" s="56"/>
      <c r="W1095" s="56"/>
      <c r="X1095" s="402" t="s">
        <v>869</v>
      </c>
      <c r="Y1095" s="395">
        <v>1</v>
      </c>
    </row>
    <row r="1096" spans="1:25" x14ac:dyDescent="0.35">
      <c r="A1096" s="401">
        <v>975</v>
      </c>
      <c r="B1096" s="57" t="s">
        <v>8132</v>
      </c>
      <c r="C1096" s="57" t="s">
        <v>1219</v>
      </c>
      <c r="D1096" s="57" t="s">
        <v>8132</v>
      </c>
      <c r="E1096" s="57" t="s">
        <v>1229</v>
      </c>
      <c r="F1096" s="57">
        <v>1</v>
      </c>
      <c r="G1096" s="57"/>
      <c r="H1096" s="57" t="s">
        <v>10522</v>
      </c>
      <c r="I1096" s="57"/>
      <c r="J1096" s="57"/>
      <c r="K1096" s="57"/>
      <c r="L1096" s="57" t="s">
        <v>1233</v>
      </c>
      <c r="M1096" s="57">
        <v>11200</v>
      </c>
      <c r="N1096" s="57">
        <v>350</v>
      </c>
      <c r="O1096" s="57"/>
      <c r="P1096" s="57"/>
      <c r="Q1096" s="61" t="s">
        <v>2879</v>
      </c>
      <c r="R1096" s="57" t="s">
        <v>1195</v>
      </c>
      <c r="S1096" s="57"/>
      <c r="T1096" s="57"/>
      <c r="U1096" s="61" t="s">
        <v>1232</v>
      </c>
      <c r="V1096" s="57">
        <v>30</v>
      </c>
      <c r="W1096" s="57"/>
      <c r="X1096" s="402" t="s">
        <v>869</v>
      </c>
      <c r="Y1096" s="396">
        <v>1</v>
      </c>
    </row>
    <row r="1097" spans="1:25" x14ac:dyDescent="0.35">
      <c r="A1097" s="399">
        <v>976</v>
      </c>
      <c r="B1097" s="56" t="s">
        <v>8133</v>
      </c>
      <c r="C1097" s="56" t="s">
        <v>1219</v>
      </c>
      <c r="D1097" s="56" t="s">
        <v>8133</v>
      </c>
      <c r="E1097" s="56" t="s">
        <v>1229</v>
      </c>
      <c r="F1097" s="56">
        <v>1</v>
      </c>
      <c r="G1097" s="56"/>
      <c r="H1097" s="56" t="s">
        <v>10523</v>
      </c>
      <c r="I1097" s="56"/>
      <c r="J1097" s="56"/>
      <c r="K1097" s="56"/>
      <c r="L1097" s="56" t="s">
        <v>8132</v>
      </c>
      <c r="M1097" s="56">
        <v>13200</v>
      </c>
      <c r="N1097" s="56">
        <v>412</v>
      </c>
      <c r="O1097" s="56"/>
      <c r="P1097" s="56"/>
      <c r="Q1097" s="62" t="s">
        <v>2879</v>
      </c>
      <c r="R1097" s="56" t="s">
        <v>1195</v>
      </c>
      <c r="S1097" s="56"/>
      <c r="T1097" s="56"/>
      <c r="U1097" s="62" t="s">
        <v>1232</v>
      </c>
      <c r="V1097" s="56">
        <v>30</v>
      </c>
      <c r="W1097" s="56"/>
      <c r="X1097" s="402" t="s">
        <v>869</v>
      </c>
      <c r="Y1097" s="395">
        <v>1</v>
      </c>
    </row>
    <row r="1098" spans="1:25" x14ac:dyDescent="0.35">
      <c r="A1098" s="401">
        <v>977</v>
      </c>
      <c r="B1098" s="57" t="s">
        <v>8155</v>
      </c>
      <c r="C1098" s="57" t="s">
        <v>1310</v>
      </c>
      <c r="D1098" s="57" t="s">
        <v>8155</v>
      </c>
      <c r="E1098" s="57"/>
      <c r="F1098" s="57">
        <v>1</v>
      </c>
      <c r="G1098" s="57"/>
      <c r="H1098" s="57" t="s">
        <v>10524</v>
      </c>
      <c r="I1098" s="57"/>
      <c r="J1098" s="57"/>
      <c r="K1098" s="57"/>
      <c r="L1098" s="57" t="s">
        <v>10554</v>
      </c>
      <c r="M1098" s="57">
        <v>8000</v>
      </c>
      <c r="N1098" s="57">
        <v>250</v>
      </c>
      <c r="O1098" s="57"/>
      <c r="P1098" s="57"/>
      <c r="Q1098" s="61" t="s">
        <v>2879</v>
      </c>
      <c r="R1098" s="57" t="s">
        <v>1195</v>
      </c>
      <c r="S1098" s="57"/>
      <c r="T1098" s="57"/>
      <c r="U1098" s="61" t="s">
        <v>1313</v>
      </c>
      <c r="V1098" s="57">
        <v>50</v>
      </c>
      <c r="W1098" s="57" t="s">
        <v>178</v>
      </c>
      <c r="X1098" s="402" t="s">
        <v>869</v>
      </c>
      <c r="Y1098" s="396">
        <v>1</v>
      </c>
    </row>
    <row r="1099" spans="1:25" x14ac:dyDescent="0.35">
      <c r="A1099" s="399">
        <v>978</v>
      </c>
      <c r="B1099" s="56" t="s">
        <v>8180</v>
      </c>
      <c r="C1099" s="56" t="s">
        <v>1219</v>
      </c>
      <c r="D1099" s="56" t="s">
        <v>8180</v>
      </c>
      <c r="E1099" s="56" t="s">
        <v>2039</v>
      </c>
      <c r="F1099" s="56">
        <v>1</v>
      </c>
      <c r="G1099" s="56" t="s">
        <v>10525</v>
      </c>
      <c r="H1099" s="56" t="s">
        <v>10526</v>
      </c>
      <c r="I1099" s="56"/>
      <c r="J1099" s="56"/>
      <c r="K1099" s="56"/>
      <c r="L1099" s="56" t="s">
        <v>1322</v>
      </c>
      <c r="M1099" s="56">
        <v>2400</v>
      </c>
      <c r="N1099" s="56">
        <v>75</v>
      </c>
      <c r="O1099" s="56"/>
      <c r="P1099" s="56"/>
      <c r="Q1099" s="56"/>
      <c r="R1099" s="56"/>
      <c r="S1099" s="56"/>
      <c r="T1099" s="56"/>
      <c r="U1099" s="62"/>
      <c r="V1099" s="56"/>
      <c r="W1099" s="56"/>
      <c r="X1099" s="402" t="s">
        <v>869</v>
      </c>
      <c r="Y1099" s="395"/>
    </row>
    <row r="1100" spans="1:25" x14ac:dyDescent="0.35">
      <c r="A1100" s="401">
        <v>979</v>
      </c>
      <c r="B1100" s="57" t="s">
        <v>8181</v>
      </c>
      <c r="C1100" s="57" t="s">
        <v>1219</v>
      </c>
      <c r="D1100" s="57" t="s">
        <v>8181</v>
      </c>
      <c r="E1100" s="57" t="s">
        <v>2039</v>
      </c>
      <c r="F1100" s="57">
        <v>1</v>
      </c>
      <c r="G1100" s="57"/>
      <c r="H1100" s="57" t="s">
        <v>10527</v>
      </c>
      <c r="I1100" s="57"/>
      <c r="J1100" s="57"/>
      <c r="K1100" s="57"/>
      <c r="L1100" s="57" t="s">
        <v>8180</v>
      </c>
      <c r="M1100" s="57">
        <v>3600</v>
      </c>
      <c r="N1100" s="57">
        <v>112</v>
      </c>
      <c r="O1100" s="57"/>
      <c r="P1100" s="57"/>
      <c r="Q1100" s="57"/>
      <c r="R1100" s="57"/>
      <c r="S1100" s="57"/>
      <c r="T1100" s="57"/>
      <c r="U1100" s="61"/>
      <c r="V1100" s="57"/>
      <c r="W1100" s="57"/>
      <c r="X1100" s="402" t="s">
        <v>869</v>
      </c>
      <c r="Y1100" s="396">
        <v>1</v>
      </c>
    </row>
    <row r="1101" spans="1:25" x14ac:dyDescent="0.35">
      <c r="A1101" s="399">
        <v>980</v>
      </c>
      <c r="B1101" s="56" t="s">
        <v>8182</v>
      </c>
      <c r="C1101" s="56" t="s">
        <v>1219</v>
      </c>
      <c r="D1101" s="56" t="s">
        <v>8182</v>
      </c>
      <c r="E1101" s="56" t="s">
        <v>2039</v>
      </c>
      <c r="F1101" s="56">
        <v>1</v>
      </c>
      <c r="G1101" s="56"/>
      <c r="H1101" s="56" t="s">
        <v>10528</v>
      </c>
      <c r="I1101" s="56"/>
      <c r="J1101" s="56"/>
      <c r="K1101" s="56"/>
      <c r="L1101" s="56" t="s">
        <v>8181</v>
      </c>
      <c r="M1101" s="56">
        <v>4800</v>
      </c>
      <c r="N1101" s="56">
        <v>150</v>
      </c>
      <c r="O1101" s="56"/>
      <c r="P1101" s="56"/>
      <c r="Q1101" s="56"/>
      <c r="R1101" s="56"/>
      <c r="S1101" s="56"/>
      <c r="T1101" s="56"/>
      <c r="U1101" s="62"/>
      <c r="V1101" s="56"/>
      <c r="W1101" s="56"/>
      <c r="X1101" s="402" t="s">
        <v>869</v>
      </c>
      <c r="Y1101" s="395">
        <v>1</v>
      </c>
    </row>
    <row r="1102" spans="1:25" x14ac:dyDescent="0.35">
      <c r="A1102" s="401">
        <v>981</v>
      </c>
      <c r="B1102" s="57" t="s">
        <v>8465</v>
      </c>
      <c r="C1102" s="57" t="s">
        <v>1555</v>
      </c>
      <c r="D1102" s="57" t="s">
        <v>8465</v>
      </c>
      <c r="E1102" s="57"/>
      <c r="F1102" s="57">
        <v>1</v>
      </c>
      <c r="G1102" s="57" t="s">
        <v>10529</v>
      </c>
      <c r="H1102" s="57" t="s">
        <v>1940</v>
      </c>
      <c r="I1102" s="57"/>
      <c r="J1102" s="57"/>
      <c r="K1102" s="57"/>
      <c r="L1102" s="57" t="s">
        <v>10558</v>
      </c>
      <c r="M1102" s="57">
        <v>6000</v>
      </c>
      <c r="N1102" s="57">
        <v>187</v>
      </c>
      <c r="O1102" s="57"/>
      <c r="P1102" s="57"/>
      <c r="Q1102" s="61" t="s">
        <v>2879</v>
      </c>
      <c r="R1102" s="57" t="s">
        <v>1363</v>
      </c>
      <c r="S1102" s="57" t="s">
        <v>1364</v>
      </c>
      <c r="T1102" s="57" t="s">
        <v>10513</v>
      </c>
      <c r="U1102" s="61" t="s">
        <v>1569</v>
      </c>
      <c r="V1102" s="57">
        <v>20</v>
      </c>
      <c r="W1102" s="61"/>
      <c r="X1102" s="402"/>
      <c r="Y1102" s="404"/>
    </row>
    <row r="1103" spans="1:25" x14ac:dyDescent="0.35">
      <c r="A1103" s="399">
        <v>982</v>
      </c>
      <c r="B1103" s="56"/>
      <c r="C1103" s="56"/>
      <c r="D1103" s="56"/>
      <c r="E1103" s="56"/>
      <c r="F1103" s="56"/>
      <c r="G1103" s="56"/>
      <c r="H1103" s="56"/>
      <c r="I1103" s="56"/>
      <c r="J1103" s="56"/>
      <c r="K1103" s="56"/>
      <c r="L1103" s="56"/>
      <c r="M1103" s="56"/>
      <c r="N1103" s="56"/>
      <c r="O1103" s="56"/>
      <c r="P1103" s="56"/>
      <c r="Q1103" s="62" t="s">
        <v>2879</v>
      </c>
      <c r="R1103" s="56" t="s">
        <v>1363</v>
      </c>
      <c r="S1103" s="56" t="s">
        <v>1364</v>
      </c>
      <c r="T1103" s="56" t="s">
        <v>10513</v>
      </c>
      <c r="U1103" s="62" t="s">
        <v>1571</v>
      </c>
      <c r="V1103" s="56">
        <v>20</v>
      </c>
      <c r="W1103" s="62" t="s">
        <v>424</v>
      </c>
      <c r="X1103" s="402" t="s">
        <v>1570</v>
      </c>
      <c r="Y1103" s="404"/>
    </row>
    <row r="1104" spans="1:25" x14ac:dyDescent="0.35">
      <c r="A1104" s="401">
        <v>983</v>
      </c>
      <c r="B1104" s="57" t="s">
        <v>8466</v>
      </c>
      <c r="C1104" s="57" t="s">
        <v>1555</v>
      </c>
      <c r="D1104" s="57" t="s">
        <v>8466</v>
      </c>
      <c r="E1104" s="57"/>
      <c r="F1104" s="57">
        <v>1</v>
      </c>
      <c r="G1104" s="57"/>
      <c r="H1104" s="57" t="s">
        <v>1941</v>
      </c>
      <c r="I1104" s="57"/>
      <c r="J1104" s="57"/>
      <c r="K1104" s="57"/>
      <c r="L1104" s="57" t="s">
        <v>8465</v>
      </c>
      <c r="M1104" s="57">
        <v>8000</v>
      </c>
      <c r="N1104" s="57">
        <v>250</v>
      </c>
      <c r="O1104" s="57"/>
      <c r="P1104" s="57"/>
      <c r="Q1104" s="61" t="s">
        <v>2879</v>
      </c>
      <c r="R1104" s="57" t="s">
        <v>1363</v>
      </c>
      <c r="S1104" s="57" t="s">
        <v>1364</v>
      </c>
      <c r="T1104" s="57" t="s">
        <v>10513</v>
      </c>
      <c r="U1104" s="61" t="s">
        <v>1569</v>
      </c>
      <c r="V1104" s="57">
        <v>20</v>
      </c>
      <c r="W1104" s="61"/>
      <c r="X1104" s="402"/>
      <c r="Y1104" s="404"/>
    </row>
    <row r="1105" spans="1:25" x14ac:dyDescent="0.35">
      <c r="A1105" s="399">
        <v>984</v>
      </c>
      <c r="B1105" s="56"/>
      <c r="C1105" s="56"/>
      <c r="D1105" s="56"/>
      <c r="E1105" s="56"/>
      <c r="F1105" s="56"/>
      <c r="G1105" s="56"/>
      <c r="H1105" s="56"/>
      <c r="I1105" s="56"/>
      <c r="J1105" s="56"/>
      <c r="K1105" s="56"/>
      <c r="L1105" s="56"/>
      <c r="M1105" s="56"/>
      <c r="N1105" s="56"/>
      <c r="O1105" s="56"/>
      <c r="P1105" s="56"/>
      <c r="Q1105" s="62" t="s">
        <v>2879</v>
      </c>
      <c r="R1105" s="56" t="s">
        <v>1363</v>
      </c>
      <c r="S1105" s="56" t="s">
        <v>1364</v>
      </c>
      <c r="T1105" s="56" t="s">
        <v>10513</v>
      </c>
      <c r="U1105" s="62" t="s">
        <v>1571</v>
      </c>
      <c r="V1105" s="56">
        <v>20</v>
      </c>
      <c r="W1105" s="62" t="s">
        <v>424</v>
      </c>
      <c r="X1105" s="402" t="s">
        <v>1570</v>
      </c>
      <c r="Y1105" s="404">
        <v>1</v>
      </c>
    </row>
    <row r="1106" spans="1:25" x14ac:dyDescent="0.35">
      <c r="A1106" s="401">
        <v>985</v>
      </c>
      <c r="B1106" s="57" t="s">
        <v>8467</v>
      </c>
      <c r="C1106" s="57" t="s">
        <v>1555</v>
      </c>
      <c r="D1106" s="57" t="s">
        <v>8467</v>
      </c>
      <c r="E1106" s="57"/>
      <c r="F1106" s="57">
        <v>1</v>
      </c>
      <c r="G1106" s="57"/>
      <c r="H1106" s="57" t="s">
        <v>1943</v>
      </c>
      <c r="I1106" s="57"/>
      <c r="J1106" s="57"/>
      <c r="K1106" s="57"/>
      <c r="L1106" s="57" t="s">
        <v>10555</v>
      </c>
      <c r="M1106" s="57">
        <v>10000</v>
      </c>
      <c r="N1106" s="57">
        <v>312</v>
      </c>
      <c r="O1106" s="57"/>
      <c r="P1106" s="57"/>
      <c r="Q1106" s="61" t="s">
        <v>2879</v>
      </c>
      <c r="R1106" s="57" t="s">
        <v>1363</v>
      </c>
      <c r="S1106" s="57" t="s">
        <v>1364</v>
      </c>
      <c r="T1106" s="57" t="s">
        <v>10513</v>
      </c>
      <c r="U1106" s="61" t="s">
        <v>1569</v>
      </c>
      <c r="V1106" s="57">
        <v>20</v>
      </c>
      <c r="W1106" s="61"/>
      <c r="X1106" s="402"/>
      <c r="Y1106" s="404"/>
    </row>
    <row r="1107" spans="1:25" x14ac:dyDescent="0.35">
      <c r="A1107" s="399">
        <v>986</v>
      </c>
      <c r="B1107" s="56"/>
      <c r="C1107" s="56"/>
      <c r="D1107" s="56"/>
      <c r="E1107" s="56"/>
      <c r="F1107" s="56"/>
      <c r="G1107" s="56"/>
      <c r="H1107" s="56"/>
      <c r="I1107" s="56"/>
      <c r="J1107" s="56"/>
      <c r="K1107" s="56"/>
      <c r="L1107" s="56"/>
      <c r="M1107" s="56"/>
      <c r="N1107" s="56"/>
      <c r="O1107" s="56"/>
      <c r="P1107" s="56"/>
      <c r="Q1107" s="62" t="s">
        <v>2879</v>
      </c>
      <c r="R1107" s="56" t="s">
        <v>1363</v>
      </c>
      <c r="S1107" s="56" t="s">
        <v>1364</v>
      </c>
      <c r="T1107" s="56" t="s">
        <v>10513</v>
      </c>
      <c r="U1107" s="62" t="s">
        <v>1571</v>
      </c>
      <c r="V1107" s="56">
        <v>20</v>
      </c>
      <c r="W1107" s="62" t="s">
        <v>424</v>
      </c>
      <c r="X1107" s="402" t="s">
        <v>1570</v>
      </c>
      <c r="Y1107" s="404">
        <v>1</v>
      </c>
    </row>
    <row r="1108" spans="1:25" x14ac:dyDescent="0.35">
      <c r="A1108" s="401">
        <v>987</v>
      </c>
      <c r="B1108" s="57" t="s">
        <v>8468</v>
      </c>
      <c r="C1108" s="403" t="s">
        <v>1555</v>
      </c>
      <c r="D1108" s="57" t="s">
        <v>8468</v>
      </c>
      <c r="E1108" s="57"/>
      <c r="F1108" s="57">
        <v>1</v>
      </c>
      <c r="G1108" s="57" t="s">
        <v>10530</v>
      </c>
      <c r="H1108" s="57" t="s">
        <v>1946</v>
      </c>
      <c r="I1108" s="57"/>
      <c r="J1108" s="57"/>
      <c r="K1108" s="57"/>
      <c r="L1108" s="57" t="s">
        <v>1668</v>
      </c>
      <c r="M1108" s="57">
        <v>6000</v>
      </c>
      <c r="N1108" s="57">
        <v>187</v>
      </c>
      <c r="O1108" s="57"/>
      <c r="P1108" s="57"/>
      <c r="Q1108" s="61" t="s">
        <v>2879</v>
      </c>
      <c r="R1108" s="57" t="s">
        <v>1363</v>
      </c>
      <c r="S1108" s="57" t="s">
        <v>1364</v>
      </c>
      <c r="T1108" s="57" t="s">
        <v>10513</v>
      </c>
      <c r="U1108" s="61" t="s">
        <v>1587</v>
      </c>
      <c r="V1108" s="57">
        <v>-20</v>
      </c>
      <c r="W1108" s="61"/>
      <c r="X1108" s="402"/>
      <c r="Y1108" s="404"/>
    </row>
    <row r="1109" spans="1:25" x14ac:dyDescent="0.35">
      <c r="A1109" s="399">
        <v>988</v>
      </c>
      <c r="B1109" s="56"/>
      <c r="C1109" s="56"/>
      <c r="D1109" s="56"/>
      <c r="E1109" s="56"/>
      <c r="F1109" s="56"/>
      <c r="G1109" s="56"/>
      <c r="H1109" s="56"/>
      <c r="I1109" s="56"/>
      <c r="J1109" s="56"/>
      <c r="K1109" s="56"/>
      <c r="L1109" s="56"/>
      <c r="M1109" s="56"/>
      <c r="N1109" s="56"/>
      <c r="O1109" s="56"/>
      <c r="P1109" s="56"/>
      <c r="Q1109" s="62" t="s">
        <v>2879</v>
      </c>
      <c r="R1109" s="56" t="s">
        <v>1363</v>
      </c>
      <c r="S1109" s="56" t="s">
        <v>1364</v>
      </c>
      <c r="T1109" s="56" t="s">
        <v>10513</v>
      </c>
      <c r="U1109" s="62" t="s">
        <v>10531</v>
      </c>
      <c r="V1109" s="56">
        <v>-20</v>
      </c>
      <c r="W1109" s="62" t="s">
        <v>424</v>
      </c>
      <c r="X1109" s="402" t="s">
        <v>1588</v>
      </c>
      <c r="Y1109" s="404"/>
    </row>
    <row r="1110" spans="1:25" x14ac:dyDescent="0.35">
      <c r="A1110" s="401">
        <v>989</v>
      </c>
      <c r="B1110" s="57" t="s">
        <v>8469</v>
      </c>
      <c r="C1110" s="403" t="s">
        <v>1555</v>
      </c>
      <c r="D1110" s="57" t="s">
        <v>8469</v>
      </c>
      <c r="E1110" s="57"/>
      <c r="F1110" s="57">
        <v>1</v>
      </c>
      <c r="G1110" s="57"/>
      <c r="H1110" s="57" t="s">
        <v>1948</v>
      </c>
      <c r="I1110" s="57"/>
      <c r="J1110" s="57"/>
      <c r="K1110" s="57"/>
      <c r="L1110" s="57" t="s">
        <v>10556</v>
      </c>
      <c r="M1110" s="57">
        <v>8000</v>
      </c>
      <c r="N1110" s="57">
        <v>250</v>
      </c>
      <c r="O1110" s="57"/>
      <c r="P1110" s="57"/>
      <c r="Q1110" s="61" t="s">
        <v>2879</v>
      </c>
      <c r="R1110" s="57" t="s">
        <v>1363</v>
      </c>
      <c r="S1110" s="57" t="s">
        <v>1364</v>
      </c>
      <c r="T1110" s="57" t="s">
        <v>10513</v>
      </c>
      <c r="U1110" s="61" t="s">
        <v>1587</v>
      </c>
      <c r="V1110" s="57">
        <v>-20</v>
      </c>
      <c r="W1110" s="61"/>
      <c r="X1110" s="402"/>
      <c r="Y1110" s="404"/>
    </row>
    <row r="1111" spans="1:25" x14ac:dyDescent="0.35">
      <c r="A1111" s="399">
        <v>990</v>
      </c>
      <c r="B1111" s="56"/>
      <c r="C1111" s="56"/>
      <c r="D1111" s="56"/>
      <c r="E1111" s="56"/>
      <c r="F1111" s="56"/>
      <c r="G1111" s="56"/>
      <c r="H1111" s="56"/>
      <c r="I1111" s="56"/>
      <c r="J1111" s="56"/>
      <c r="K1111" s="56"/>
      <c r="L1111" s="56"/>
      <c r="M1111" s="56"/>
      <c r="N1111" s="56"/>
      <c r="O1111" s="56"/>
      <c r="P1111" s="56"/>
      <c r="Q1111" s="62" t="s">
        <v>2879</v>
      </c>
      <c r="R1111" s="56" t="s">
        <v>1363</v>
      </c>
      <c r="S1111" s="56" t="s">
        <v>1364</v>
      </c>
      <c r="T1111" s="56" t="s">
        <v>10513</v>
      </c>
      <c r="U1111" s="62" t="s">
        <v>10531</v>
      </c>
      <c r="V1111" s="56">
        <v>-20</v>
      </c>
      <c r="W1111" s="62" t="s">
        <v>424</v>
      </c>
      <c r="X1111" s="402" t="s">
        <v>1588</v>
      </c>
      <c r="Y1111" s="404">
        <v>1</v>
      </c>
    </row>
    <row r="1112" spans="1:25" x14ac:dyDescent="0.35">
      <c r="A1112" s="401">
        <v>991</v>
      </c>
      <c r="B1112" s="57" t="s">
        <v>8470</v>
      </c>
      <c r="C1112" s="403" t="s">
        <v>1555</v>
      </c>
      <c r="D1112" s="57" t="s">
        <v>8470</v>
      </c>
      <c r="E1112" s="57"/>
      <c r="F1112" s="57">
        <v>1</v>
      </c>
      <c r="G1112" s="57"/>
      <c r="H1112" s="57" t="s">
        <v>1950</v>
      </c>
      <c r="I1112" s="57"/>
      <c r="J1112" s="57"/>
      <c r="K1112" s="57"/>
      <c r="L1112" s="57" t="s">
        <v>10557</v>
      </c>
      <c r="M1112" s="57">
        <v>10000</v>
      </c>
      <c r="N1112" s="57">
        <v>312</v>
      </c>
      <c r="O1112" s="57"/>
      <c r="P1112" s="57"/>
      <c r="Q1112" s="61" t="s">
        <v>2879</v>
      </c>
      <c r="R1112" s="57" t="s">
        <v>1363</v>
      </c>
      <c r="S1112" s="57" t="s">
        <v>1364</v>
      </c>
      <c r="T1112" s="57" t="s">
        <v>10513</v>
      </c>
      <c r="U1112" s="61" t="s">
        <v>1587</v>
      </c>
      <c r="V1112" s="57">
        <v>-20</v>
      </c>
      <c r="W1112" s="61"/>
      <c r="X1112" s="402"/>
      <c r="Y1112" s="404"/>
    </row>
    <row r="1113" spans="1:25" x14ac:dyDescent="0.35">
      <c r="A1113" s="399">
        <v>992</v>
      </c>
      <c r="B1113" s="56"/>
      <c r="C1113" s="56"/>
      <c r="D1113" s="56"/>
      <c r="E1113" s="56"/>
      <c r="F1113" s="56"/>
      <c r="G1113" s="56"/>
      <c r="H1113" s="56"/>
      <c r="I1113" s="56"/>
      <c r="J1113" s="56"/>
      <c r="K1113" s="56"/>
      <c r="L1113" s="56"/>
      <c r="M1113" s="56"/>
      <c r="N1113" s="56"/>
      <c r="O1113" s="56"/>
      <c r="P1113" s="56"/>
      <c r="Q1113" s="62" t="s">
        <v>2879</v>
      </c>
      <c r="R1113" s="56" t="s">
        <v>1363</v>
      </c>
      <c r="S1113" s="56" t="s">
        <v>1364</v>
      </c>
      <c r="T1113" s="56" t="s">
        <v>10513</v>
      </c>
      <c r="U1113" s="62" t="s">
        <v>10531</v>
      </c>
      <c r="V1113" s="56">
        <v>-20</v>
      </c>
      <c r="W1113" s="56" t="s">
        <v>424</v>
      </c>
      <c r="X1113" s="402" t="s">
        <v>1588</v>
      </c>
      <c r="Y1113" s="395">
        <v>1</v>
      </c>
    </row>
    <row r="1117" spans="1:25" x14ac:dyDescent="0.35">
      <c r="A1117" s="399">
        <v>996</v>
      </c>
      <c r="B1117" s="56" t="s">
        <v>8183</v>
      </c>
      <c r="C1117" s="403" t="s">
        <v>1219</v>
      </c>
      <c r="D1117" s="56" t="s">
        <v>8183</v>
      </c>
      <c r="E1117" s="56" t="s">
        <v>2039</v>
      </c>
      <c r="F1117" s="56">
        <v>1</v>
      </c>
      <c r="G1117" s="56" t="s">
        <v>10536</v>
      </c>
      <c r="H1117" s="56" t="s">
        <v>10537</v>
      </c>
      <c r="I1117" s="56"/>
      <c r="J1117" s="56"/>
      <c r="K1117" s="56"/>
      <c r="L1117" s="56" t="s">
        <v>8182</v>
      </c>
      <c r="M1117" s="56">
        <v>6000</v>
      </c>
      <c r="N1117" s="56">
        <v>187</v>
      </c>
      <c r="O1117" s="56"/>
      <c r="P1117" s="56"/>
      <c r="Q1117" s="56"/>
      <c r="R1117" s="56"/>
      <c r="S1117" s="56"/>
      <c r="T1117" s="56"/>
      <c r="U1117" s="62"/>
      <c r="V1117" s="56"/>
      <c r="W1117" s="56"/>
      <c r="X1117" s="402" t="s">
        <v>869</v>
      </c>
      <c r="Y1117" s="395"/>
    </row>
    <row r="1118" spans="1:25" x14ac:dyDescent="0.35">
      <c r="A1118" s="401">
        <v>997</v>
      </c>
      <c r="B1118" s="57" t="s">
        <v>8184</v>
      </c>
      <c r="C1118" s="57" t="s">
        <v>1219</v>
      </c>
      <c r="D1118" s="57" t="s">
        <v>8184</v>
      </c>
      <c r="E1118" s="57" t="s">
        <v>2039</v>
      </c>
      <c r="F1118" s="57">
        <v>1</v>
      </c>
      <c r="G1118" s="57"/>
      <c r="H1118" s="57" t="s">
        <v>10538</v>
      </c>
      <c r="I1118" s="57"/>
      <c r="J1118" s="57"/>
      <c r="K1118" s="57"/>
      <c r="L1118" s="57" t="s">
        <v>8183</v>
      </c>
      <c r="M1118" s="57">
        <v>8000</v>
      </c>
      <c r="N1118" s="57">
        <v>250</v>
      </c>
      <c r="O1118" s="57"/>
      <c r="P1118" s="57"/>
      <c r="Q1118" s="57"/>
      <c r="R1118" s="57"/>
      <c r="S1118" s="57"/>
      <c r="T1118" s="57"/>
      <c r="U1118" s="61"/>
      <c r="V1118" s="57"/>
      <c r="W1118" s="57"/>
      <c r="X1118" s="402" t="s">
        <v>869</v>
      </c>
      <c r="Y1118" s="396">
        <v>1</v>
      </c>
    </row>
    <row r="1119" spans="1:25" x14ac:dyDescent="0.35">
      <c r="A1119" s="399">
        <v>998</v>
      </c>
      <c r="B1119" s="56" t="s">
        <v>8185</v>
      </c>
      <c r="C1119" s="56" t="s">
        <v>1219</v>
      </c>
      <c r="D1119" s="56" t="s">
        <v>8185</v>
      </c>
      <c r="E1119" s="56" t="s">
        <v>2039</v>
      </c>
      <c r="F1119" s="56">
        <v>1</v>
      </c>
      <c r="G1119" s="56"/>
      <c r="H1119" s="56" t="s">
        <v>10539</v>
      </c>
      <c r="I1119" s="56"/>
      <c r="J1119" s="56"/>
      <c r="K1119" s="56"/>
      <c r="L1119" s="56" t="s">
        <v>8184</v>
      </c>
      <c r="M1119" s="56">
        <v>10000</v>
      </c>
      <c r="N1119" s="56">
        <v>312</v>
      </c>
      <c r="O1119" s="56"/>
      <c r="P1119" s="56"/>
      <c r="Q1119" s="56"/>
      <c r="R1119" s="56"/>
      <c r="S1119" s="56"/>
      <c r="T1119" s="56"/>
      <c r="U1119" s="62"/>
      <c r="V1119" s="56"/>
      <c r="W1119" s="56"/>
      <c r="X1119" s="402" t="s">
        <v>869</v>
      </c>
      <c r="Y1119" s="395">
        <v>1</v>
      </c>
    </row>
    <row r="1120" spans="1:25" x14ac:dyDescent="0.35">
      <c r="A1120" s="401">
        <v>999</v>
      </c>
      <c r="B1120" s="57" t="s">
        <v>8601</v>
      </c>
      <c r="C1120" s="57"/>
      <c r="D1120" s="57" t="s">
        <v>8601</v>
      </c>
      <c r="E1120" s="57"/>
      <c r="F1120" s="57">
        <v>1</v>
      </c>
      <c r="G1120" s="57"/>
      <c r="H1120" s="57" t="s">
        <v>8602</v>
      </c>
      <c r="I1120" s="57"/>
      <c r="J1120" s="57"/>
      <c r="K1120" s="57"/>
      <c r="L1120" s="57"/>
      <c r="M1120" s="57">
        <v>6000</v>
      </c>
      <c r="N1120" s="57">
        <v>187</v>
      </c>
      <c r="O1120" s="57"/>
      <c r="P1120" s="57" t="s">
        <v>92</v>
      </c>
      <c r="Q1120" s="57"/>
      <c r="R1120" s="57"/>
      <c r="S1120" s="57"/>
      <c r="T1120" s="57"/>
      <c r="U1120" s="61"/>
      <c r="V1120" s="57"/>
      <c r="W1120" s="57"/>
      <c r="X1120" s="402"/>
      <c r="Y1120" s="396">
        <v>1</v>
      </c>
    </row>
    <row r="1121" spans="1:25" x14ac:dyDescent="0.35">
      <c r="A1121" s="399">
        <v>1000</v>
      </c>
      <c r="B1121" s="400" t="s">
        <v>8247</v>
      </c>
      <c r="C1121" s="56" t="s">
        <v>1310</v>
      </c>
      <c r="D1121" s="56" t="s">
        <v>8247</v>
      </c>
      <c r="E1121" s="56" t="s">
        <v>1344</v>
      </c>
      <c r="F1121" s="56">
        <v>1</v>
      </c>
      <c r="G1121" s="56" t="s">
        <v>10540</v>
      </c>
      <c r="H1121" s="56" t="s">
        <v>10541</v>
      </c>
      <c r="I1121" s="56"/>
      <c r="J1121" s="56"/>
      <c r="K1121" s="56"/>
      <c r="L1121" s="56"/>
      <c r="M1121" s="56">
        <v>40000</v>
      </c>
      <c r="N1121" s="56">
        <v>450</v>
      </c>
      <c r="O1121" s="56"/>
      <c r="P1121" s="56"/>
      <c r="Q1121" s="62" t="s">
        <v>2879</v>
      </c>
      <c r="R1121" s="56" t="s">
        <v>1195</v>
      </c>
      <c r="S1121" s="56" t="s">
        <v>111</v>
      </c>
      <c r="T1121" s="56" t="s">
        <v>1245</v>
      </c>
      <c r="U1121" s="62" t="s">
        <v>113</v>
      </c>
      <c r="V1121" s="56">
        <v>60</v>
      </c>
      <c r="W1121" s="56"/>
      <c r="X1121" s="402"/>
      <c r="Y1121" s="395"/>
    </row>
    <row r="1122" spans="1:25" x14ac:dyDescent="0.35">
      <c r="A1122" s="401">
        <v>1001</v>
      </c>
      <c r="B1122" s="57"/>
      <c r="C1122" s="57"/>
      <c r="D1122" s="57"/>
      <c r="E1122" s="57"/>
      <c r="F1122" s="57"/>
      <c r="G1122" s="57"/>
      <c r="H1122" s="57"/>
      <c r="I1122" s="57"/>
      <c r="J1122" s="57"/>
      <c r="K1122" s="57"/>
      <c r="L1122" s="57"/>
      <c r="M1122" s="57"/>
      <c r="N1122" s="57"/>
      <c r="O1122" s="57"/>
      <c r="P1122" s="57"/>
      <c r="Q1122" s="61" t="s">
        <v>2879</v>
      </c>
      <c r="R1122" s="57" t="s">
        <v>866</v>
      </c>
      <c r="S1122" s="57" t="s">
        <v>867</v>
      </c>
      <c r="T1122" s="57" t="s">
        <v>708</v>
      </c>
      <c r="U1122" s="61" t="s">
        <v>113</v>
      </c>
      <c r="V1122" s="57">
        <v>60</v>
      </c>
      <c r="W1122" s="57"/>
      <c r="X1122" s="402" t="s">
        <v>869</v>
      </c>
      <c r="Y1122" s="396"/>
    </row>
    <row r="1129" spans="1:25" x14ac:dyDescent="0.35">
      <c r="A1129" s="399">
        <v>1008</v>
      </c>
      <c r="B1129" s="56" t="s">
        <v>8393</v>
      </c>
      <c r="C1129" s="56" t="s">
        <v>1555</v>
      </c>
      <c r="D1129" s="56" t="s">
        <v>8393</v>
      </c>
      <c r="E1129" s="56"/>
      <c r="F1129" s="56">
        <v>1</v>
      </c>
      <c r="G1129" s="56"/>
      <c r="H1129" s="56" t="s">
        <v>10546</v>
      </c>
      <c r="I1129" s="56"/>
      <c r="J1129" s="56"/>
      <c r="K1129" s="56"/>
      <c r="L1129" s="56" t="s">
        <v>1809</v>
      </c>
      <c r="M1129" s="56">
        <v>10400</v>
      </c>
      <c r="N1129" s="56">
        <v>325</v>
      </c>
      <c r="O1129" s="56"/>
      <c r="P1129" s="56"/>
      <c r="Q1129" s="62" t="s">
        <v>2879</v>
      </c>
      <c r="R1129" s="56" t="s">
        <v>1363</v>
      </c>
      <c r="S1129" s="56" t="s">
        <v>1364</v>
      </c>
      <c r="T1129" s="56" t="s">
        <v>50</v>
      </c>
      <c r="U1129" s="62" t="s">
        <v>1569</v>
      </c>
      <c r="V1129" s="56">
        <v>15</v>
      </c>
      <c r="W1129" s="56" t="s">
        <v>540</v>
      </c>
      <c r="X1129" s="402" t="s">
        <v>1570</v>
      </c>
      <c r="Y1129" s="395">
        <v>1</v>
      </c>
    </row>
  </sheetData>
  <mergeCells count="2">
    <mergeCell ref="A1:B1"/>
    <mergeCell ref="F1:G1"/>
  </mergeCells>
  <phoneticPr fontId="61" type="noConversion"/>
  <conditionalFormatting sqref="X449:Y449 P344:V344 X344:Y344 W281:Y281 J281:M286 W288:Y288 J288:M293 X556:Y556 X431:Y431 X427:Y427 X433:Y433 X440:Y440 W450:W451 W453 X423:Y423 X79:Y79 X361:Y361 W486:W488 X481:Y488 W483:W484 C59 X301:Y301 Q27:Y28 P30:P36 P187:V187 X187:Y187 C53 C51 X372:Y378 Y367:Y368 Y773 X384:Y384 X397:Y397 P307:Y307 P350:Y350 P932 C906:C921 W931:W932 X386:Y386 X189:Y189 C889:C891 X841:Y841 E900:M904 W942 Q401:Y402 C769 C772:C796 C798 X798:Y798 C182:C191 C117 C153:C167 C178:C180 C173:C175 P175:V175 X175:Y175 C101:C107 C143:C144 C491:C493 X896:Y896 C894:C897 Y934:Y935 E3:F18 E195:M211 E894:M897 E491:M493 E143:M144 E101:M107 E178:M180 E173:M175 E153:M167 E117:M117 E89:M90 E190:M191 E798:M798 E769:M769 E845:M847 E889:M891 E189:K189 E387:M387 E386:K386 E906:M921 E288:H293 E772:M796 E372:M385 E182:M188 F19:F28 C3:C26 C389:C398 E454:M489 C454:C489 C61:C90 C195:C211 E287:M287 E281:H286 C213:C297 E213:I215 K213:M215 C92:C96 E92:M96 E363:J363 E216:M280 C400:C449 E849:M853 C849:C853 K151 K152:M152 E147:M147 E149:K149 E150:M150 K120:M120 K121 K123:M123 K125:M126 E148:I148 Y302:Y304 P326:Y326 E294:M362 Y338:Y339 X324:Y324 X333:Y333 X298:Y298 J44:M44 R45:Y45 P57:W57 X55:Y58 P60:W60 X399:Y400 E498:M523 E758:M765 C758:C765 E800:M808 C800:C808 E820:M843 C820:C843 E856:M870 C856:C870 E878:M887 C878:C887 C900:C904 X900:Y903 P939:W939 P940:V940 C933:C940 X939:Y940 E933:M940 I60:L60 E58:F59 Q59:Y59 C498:C523 B400:B523 E898:H899 I897:M899 B849:B921 E364:M370 L363:M363 C300:C387 B213:B398 C127:C134 E127:M134 X415:Y415 E400:M449 C37:C47 A3:B5 E37:F48 E630:M755 C630:C755 B6:B48 G524 B92:B211 B845:C847 X393:Y393 E389:M398 X296:Y296 H37:M43 H59:L59 H58:M58 H45:M48 H44 E61:F88 H61:M88 A1057:A1113 A1117:A1122 A1129 H371:M371 Q931:Y931 B923:C929 B931:B942 E931:M931 E923:M929 Y929 O930:X930 H51:M56 B51:B90 E51:F56 C525:C628 B525:B844 X561:Y562 X553:Y553 E525:M628 A6:A946 H24:M28 O24:Y26 O554:Y555 O553:V553 O525:Y552 O561:V562 O557:Y560 O51:Y54 O929:P929 O923:Y928 O931 O345:Y349 O28:O29 O79:V79 O61:Y78 O45:P45 O47:Y48 O58:O59 O55:W56 O46:W46 O297:Y297 O296:V296 O394:Y396 O393:V393 O389:Y392 O630:Y755 O416:Y422 O415:V415 O403:Y414 O368:X368 O369:Y371 O897:Y899 O563:Y628 O939:O940 O936:Y938 O878:Y887 O856:Y870 O820:Y840 O800:Y808 O758:Y765 O498:Y523 O398:Y398 O37:Y44 O299:Y300 O298:V298 O334:Y337 O333:V333 O327:Y332 O324:P324 O325:Y325 O308:Y323 O339:X339 O338:P338 O340:Y343 O304:X304 O302:P303 O305:Y306 O125:Y134 O123:Y123 O120:Y120 O150:Y150 O147:Y147 O849:Y853 O362:Y366 O92:Y96 O213:Y280 O454:Y480 O351:Y360 O449:V453 O556:V556 O431:V431 O427:V427 O428:Y430 O432:Y432 O433:V433 O434:Y439 O440:V440 O441:Y448 O423:V423 O424:Y426 O361:V361 O489:Y489 O481:V488 O301:V301 O372:V378 O367:P367 O773 O379:Y383 O384:V384 O397:V397 O906:Y921 O385:Y385 O387:Y387 O188:Y188 O889:Y891 O841:V841 O842:Y843 O845:Y847 O774:Y796 O904:Y904 O401:O402 O399:V400 O769:Y769 O772:Y772 O798:V798 O190:Y191 O80:Y90 O182:Y186 O117:Y117 O152:Y167 O173:Y174 O178:Y180 O101:Y107 O143:Y144 O491:Y493 O894:Y895 O896:V896 O933:Y933 O934:P934 O935:X935 O195:Y211 O902:W903 O901:V901 O900:W900 O289:Y295 O288 O282:Y287 O281:P281 H3:Y23 N24:N946">
    <cfRule type="expression" dxfId="3338" priority="841">
      <formula>ISBLANK(A3)</formula>
    </cfRule>
  </conditionalFormatting>
  <conditionalFormatting sqref="C490 E490:M490 O490:Y490">
    <cfRule type="expression" dxfId="3337" priority="827">
      <formula>ISBLANK(C490)</formula>
    </cfRule>
  </conditionalFormatting>
  <conditionalFormatting sqref="W485">
    <cfRule type="expression" dxfId="3336" priority="820">
      <formula>ISBLANK(W485)</formula>
    </cfRule>
  </conditionalFormatting>
  <conditionalFormatting sqref="W481">
    <cfRule type="expression" dxfId="3335" priority="819">
      <formula>ISBLANK(W481)</formula>
    </cfRule>
  </conditionalFormatting>
  <conditionalFormatting sqref="C450:C453 X450:Y453 E450:L453">
    <cfRule type="expression" dxfId="3334" priority="816">
      <formula>ISBLANK(C450)</formula>
    </cfRule>
  </conditionalFormatting>
  <conditionalFormatting sqref="M452:M453">
    <cfRule type="expression" dxfId="3333" priority="813">
      <formula>ISBLANK(M452)</formula>
    </cfRule>
  </conditionalFormatting>
  <conditionalFormatting sqref="M450">
    <cfRule type="expression" dxfId="3332" priority="810">
      <formula>ISBLANK(M450)</formula>
    </cfRule>
  </conditionalFormatting>
  <conditionalFormatting sqref="M451">
    <cfRule type="expression" dxfId="3331" priority="809">
      <formula>ISBLANK(M451)</formula>
    </cfRule>
  </conditionalFormatting>
  <conditionalFormatting sqref="W449">
    <cfRule type="expression" dxfId="3330" priority="804">
      <formula>ISBLANK(W449)</formula>
    </cfRule>
  </conditionalFormatting>
  <conditionalFormatting sqref="O344">
    <cfRule type="expression" dxfId="3329" priority="798">
      <formula>ISBLANK(O344)</formula>
    </cfRule>
  </conditionalFormatting>
  <conditionalFormatting sqref="W344">
    <cfRule type="expression" dxfId="3328" priority="797">
      <formula>ISBLANK(W344)</formula>
    </cfRule>
  </conditionalFormatting>
  <conditionalFormatting sqref="I282:I286">
    <cfRule type="expression" dxfId="3327" priority="796">
      <formula>ISBLANK(I282)</formula>
    </cfRule>
  </conditionalFormatting>
  <conditionalFormatting sqref="I288:I293">
    <cfRule type="expression" dxfId="3326" priority="795">
      <formula>ISBLANK(I288)</formula>
    </cfRule>
  </conditionalFormatting>
  <conditionalFormatting sqref="E25:E26">
    <cfRule type="expression" dxfId="3325" priority="783">
      <formula>ISBLANK(E25)</formula>
    </cfRule>
  </conditionalFormatting>
  <conditionalFormatting sqref="E19:E24">
    <cfRule type="expression" dxfId="3324" priority="770">
      <formula>ISBLANK(E19)</formula>
    </cfRule>
  </conditionalFormatting>
  <conditionalFormatting sqref="C27:C28">
    <cfRule type="expression" dxfId="3323" priority="769">
      <formula>ISBLANK(C27)</formula>
    </cfRule>
  </conditionalFormatting>
  <conditionalFormatting sqref="E27:E28">
    <cfRule type="expression" dxfId="3322" priority="766">
      <formula>ISBLANK(E27)</formula>
    </cfRule>
  </conditionalFormatting>
  <conditionalFormatting sqref="W47">
    <cfRule type="expression" dxfId="3321" priority="763">
      <formula>ISBLANK(W47)</formula>
    </cfRule>
  </conditionalFormatting>
  <conditionalFormatting sqref="C47">
    <cfRule type="expression" dxfId="3320" priority="761">
      <formula>ISBLANK(C47)</formula>
    </cfRule>
  </conditionalFormatting>
  <conditionalFormatting sqref="Q45">
    <cfRule type="expression" dxfId="3319" priority="755">
      <formula>ISBLANK(Q45)</formula>
    </cfRule>
  </conditionalFormatting>
  <conditionalFormatting sqref="Y59">
    <cfRule type="expression" dxfId="3318" priority="738">
      <formula>ISBLANK(Y59)</formula>
    </cfRule>
  </conditionalFormatting>
  <conditionalFormatting sqref="X59">
    <cfRule type="expression" dxfId="3317" priority="736">
      <formula>ISBLANK(X59)</formula>
    </cfRule>
  </conditionalFormatting>
  <conditionalFormatting sqref="M59">
    <cfRule type="expression" dxfId="3316" priority="734">
      <formula>ISBLANK(M59)</formula>
    </cfRule>
  </conditionalFormatting>
  <conditionalFormatting sqref="C60 O60:Y60 E60:F60 H60">
    <cfRule type="expression" dxfId="3315" priority="727">
      <formula>ISBLANK(C60)</formula>
    </cfRule>
  </conditionalFormatting>
  <conditionalFormatting sqref="C60 O60:Y60 E60:F60 H60">
    <cfRule type="expression" dxfId="3314" priority="724">
      <formula>ISBLANK(C60)</formula>
    </cfRule>
  </conditionalFormatting>
  <conditionalFormatting sqref="M60">
    <cfRule type="expression" dxfId="3313" priority="723">
      <formula>ISBLANK(M60)</formula>
    </cfRule>
  </conditionalFormatting>
  <conditionalFormatting sqref="C298:C299">
    <cfRule type="expression" dxfId="3312" priority="720">
      <formula>ISBLANK(C298)</formula>
    </cfRule>
  </conditionalFormatting>
  <conditionalFormatting sqref="P27:P28">
    <cfRule type="expression" dxfId="3311" priority="717">
      <formula>ISBLANK(P27)</formula>
    </cfRule>
  </conditionalFormatting>
  <conditionalFormatting sqref="F30 Q30:Y30 H30:H36 L30:M36 H30:M30 O30">
    <cfRule type="expression" dxfId="3310" priority="716">
      <formula>ISBLANK(F30)</formula>
    </cfRule>
  </conditionalFormatting>
  <conditionalFormatting sqref="C30">
    <cfRule type="expression" dxfId="3309" priority="715">
      <formula>ISBLANK(C30)</formula>
    </cfRule>
  </conditionalFormatting>
  <conditionalFormatting sqref="E30">
    <cfRule type="expression" dxfId="3308" priority="714">
      <formula>ISBLANK(E30)</formula>
    </cfRule>
  </conditionalFormatting>
  <conditionalFormatting sqref="F31 Q31:Y31 H31:M31 O31">
    <cfRule type="expression" dxfId="3307" priority="710">
      <formula>ISBLANK(F31)</formula>
    </cfRule>
  </conditionalFormatting>
  <conditionalFormatting sqref="C31">
    <cfRule type="expression" dxfId="3306" priority="709">
      <formula>ISBLANK(C31)</formula>
    </cfRule>
  </conditionalFormatting>
  <conditionalFormatting sqref="E31">
    <cfRule type="expression" dxfId="3305" priority="708">
      <formula>ISBLANK(E31)</formula>
    </cfRule>
  </conditionalFormatting>
  <conditionalFormatting sqref="F32 Q32:Y32 H32:M32 O32">
    <cfRule type="expression" dxfId="3304" priority="704">
      <formula>ISBLANK(F32)</formula>
    </cfRule>
  </conditionalFormatting>
  <conditionalFormatting sqref="C32">
    <cfRule type="expression" dxfId="3303" priority="703">
      <formula>ISBLANK(C32)</formula>
    </cfRule>
  </conditionalFormatting>
  <conditionalFormatting sqref="E32">
    <cfRule type="expression" dxfId="3302" priority="702">
      <formula>ISBLANK(E32)</formula>
    </cfRule>
  </conditionalFormatting>
  <conditionalFormatting sqref="F35 Q35:Y35 H35:M35 O35">
    <cfRule type="expression" dxfId="3301" priority="680">
      <formula>ISBLANK(F35)</formula>
    </cfRule>
  </conditionalFormatting>
  <conditionalFormatting sqref="C35">
    <cfRule type="expression" dxfId="3300" priority="679">
      <formula>ISBLANK(C35)</formula>
    </cfRule>
  </conditionalFormatting>
  <conditionalFormatting sqref="E35">
    <cfRule type="expression" dxfId="3299" priority="678">
      <formula>ISBLANK(E35)</formula>
    </cfRule>
  </conditionalFormatting>
  <conditionalFormatting sqref="F33 Q33:Y33 H33:M33 O33">
    <cfRule type="expression" dxfId="3298" priority="692">
      <formula>ISBLANK(F33)</formula>
    </cfRule>
  </conditionalFormatting>
  <conditionalFormatting sqref="C33">
    <cfRule type="expression" dxfId="3297" priority="691">
      <formula>ISBLANK(C33)</formula>
    </cfRule>
  </conditionalFormatting>
  <conditionalFormatting sqref="E33">
    <cfRule type="expression" dxfId="3296" priority="690">
      <formula>ISBLANK(E33)</formula>
    </cfRule>
  </conditionalFormatting>
  <conditionalFormatting sqref="F34 Q34:Y34 H34:M34 O34">
    <cfRule type="expression" dxfId="3295" priority="686">
      <formula>ISBLANK(F34)</formula>
    </cfRule>
  </conditionalFormatting>
  <conditionalFormatting sqref="C34">
    <cfRule type="expression" dxfId="3294" priority="685">
      <formula>ISBLANK(C34)</formula>
    </cfRule>
  </conditionalFormatting>
  <conditionalFormatting sqref="E34">
    <cfRule type="expression" dxfId="3293" priority="684">
      <formula>ISBLANK(E34)</formula>
    </cfRule>
  </conditionalFormatting>
  <conditionalFormatting sqref="F36 Q36:Y36 H36:M36 O36">
    <cfRule type="expression" dxfId="3292" priority="673">
      <formula>ISBLANK(F36)</formula>
    </cfRule>
  </conditionalFormatting>
  <conditionalFormatting sqref="C36">
    <cfRule type="expression" dxfId="3291" priority="672">
      <formula>ISBLANK(C36)</formula>
    </cfRule>
  </conditionalFormatting>
  <conditionalFormatting sqref="E36">
    <cfRule type="expression" dxfId="3290" priority="671">
      <formula>ISBLANK(E36)</formula>
    </cfRule>
  </conditionalFormatting>
  <conditionalFormatting sqref="O187">
    <cfRule type="expression" dxfId="3289" priority="668">
      <formula>ISBLANK(O187)</formula>
    </cfRule>
  </conditionalFormatting>
  <conditionalFormatting sqref="C48">
    <cfRule type="expression" dxfId="3288" priority="657">
      <formula>ISBLANK(C48)</formula>
    </cfRule>
  </conditionalFormatting>
  <conditionalFormatting sqref="W48">
    <cfRule type="expression" dxfId="3287" priority="656">
      <formula>ISBLANK(W48)</formula>
    </cfRule>
  </conditionalFormatting>
  <conditionalFormatting sqref="C48">
    <cfRule type="expression" dxfId="3286" priority="654">
      <formula>ISBLANK(C48)</formula>
    </cfRule>
  </conditionalFormatting>
  <conditionalFormatting sqref="C52">
    <cfRule type="expression" dxfId="3285" priority="637">
      <formula>ISBLANK(C52)</formula>
    </cfRule>
  </conditionalFormatting>
  <conditionalFormatting sqref="C52">
    <cfRule type="expression" dxfId="3284" priority="634">
      <formula>ISBLANK(C52)</formula>
    </cfRule>
  </conditionalFormatting>
  <conditionalFormatting sqref="W52">
    <cfRule type="expression" dxfId="3283" priority="626">
      <formula>ISBLANK(W52)</formula>
    </cfRule>
  </conditionalFormatting>
  <conditionalFormatting sqref="C53 E53:F53 H53:M53 O53:Y53">
    <cfRule type="expression" dxfId="3282" priority="617">
      <formula>ISBLANK(C53)</formula>
    </cfRule>
  </conditionalFormatting>
  <conditionalFormatting sqref="C54 E54:F54 H54:M54 O54:Y54">
    <cfRule type="expression" dxfId="3281" priority="607">
      <formula>ISBLANK(C54)</formula>
    </cfRule>
  </conditionalFormatting>
  <conditionalFormatting sqref="C54">
    <cfRule type="expression" dxfId="3280" priority="604">
      <formula>ISBLANK(C54)</formula>
    </cfRule>
  </conditionalFormatting>
  <conditionalFormatting sqref="W54">
    <cfRule type="expression" dxfId="3279" priority="596">
      <formula>ISBLANK(W54)</formula>
    </cfRule>
  </conditionalFormatting>
  <conditionalFormatting sqref="C55 E55:F55 H55:M55 O55:Y55">
    <cfRule type="expression" dxfId="3278" priority="587">
      <formula>ISBLANK(C55)</formula>
    </cfRule>
  </conditionalFormatting>
  <conditionalFormatting sqref="W55">
    <cfRule type="expression" dxfId="3277" priority="586">
      <formula>ISBLANK(W55)</formula>
    </cfRule>
  </conditionalFormatting>
  <conditionalFormatting sqref="C55">
    <cfRule type="expression" dxfId="3276" priority="584">
      <formula>ISBLANK(C55)</formula>
    </cfRule>
  </conditionalFormatting>
  <conditionalFormatting sqref="C56 Y58 C58">
    <cfRule type="expression" dxfId="3275" priority="577">
      <formula>ISBLANK(C56)</formula>
    </cfRule>
  </conditionalFormatting>
  <conditionalFormatting sqref="W56:W57">
    <cfRule type="expression" dxfId="3274" priority="576">
      <formula>ISBLANK(W56)</formula>
    </cfRule>
  </conditionalFormatting>
  <conditionalFormatting sqref="X58">
    <cfRule type="expression" dxfId="3273" priority="575">
      <formula>ISBLANK(X58)</formula>
    </cfRule>
  </conditionalFormatting>
  <conditionalFormatting sqref="C56 C58">
    <cfRule type="expression" dxfId="3272" priority="574">
      <formula>ISBLANK(C56)</formula>
    </cfRule>
  </conditionalFormatting>
  <conditionalFormatting sqref="I44">
    <cfRule type="expression" dxfId="3271" priority="455">
      <formula>ISBLANK(I44)</formula>
    </cfRule>
  </conditionalFormatting>
  <conditionalFormatting sqref="I44">
    <cfRule type="expression" dxfId="3270" priority="454">
      <formula>ISBLANK(I44)</formula>
    </cfRule>
  </conditionalFormatting>
  <conditionalFormatting sqref="C757 Q757:V757 X757:Y757 E757:M757 O757">
    <cfRule type="expression" dxfId="3269" priority="447">
      <formula>ISBLANK(C757)</formula>
    </cfRule>
  </conditionalFormatting>
  <conditionalFormatting sqref="P757">
    <cfRule type="expression" dxfId="3268" priority="444">
      <formula>ISBLANK(P757)</formula>
    </cfRule>
  </conditionalFormatting>
  <conditionalFormatting sqref="W756">
    <cfRule type="expression" dxfId="3267" priority="443">
      <formula>ISBLANK(W756)</formula>
    </cfRule>
  </conditionalFormatting>
  <conditionalFormatting sqref="I281">
    <cfRule type="expression" dxfId="3266" priority="439">
      <formula>ISBLANK(I281)</formula>
    </cfRule>
  </conditionalFormatting>
  <conditionalFormatting sqref="C905 E905:M905 O905:Y905">
    <cfRule type="expression" dxfId="3265" priority="436">
      <formula>ISBLANK(C905)</formula>
    </cfRule>
  </conditionalFormatting>
  <conditionalFormatting sqref="C888 E888:M888 O888:Y888">
    <cfRule type="expression" dxfId="3264" priority="435">
      <formula>ISBLANK(C888)</formula>
    </cfRule>
  </conditionalFormatting>
  <conditionalFormatting sqref="P773">
    <cfRule type="expression" dxfId="3263" priority="432">
      <formula>ISBLANK(P773)</formula>
    </cfRule>
  </conditionalFormatting>
  <conditionalFormatting sqref="Q773:X773">
    <cfRule type="expression" dxfId="3262" priority="430">
      <formula>ISBLANK(Q773)</formula>
    </cfRule>
  </conditionalFormatting>
  <conditionalFormatting sqref="C388 E388:M388 O388:Y388">
    <cfRule type="expression" dxfId="3261" priority="429">
      <formula>ISBLANK(C388)</formula>
    </cfRule>
  </conditionalFormatting>
  <conditionalFormatting sqref="C899">
    <cfRule type="expression" dxfId="3260" priority="424">
      <formula>ISBLANK(C899)</formula>
    </cfRule>
  </conditionalFormatting>
  <conditionalFormatting sqref="C932 E932:M932 O932:Y932">
    <cfRule type="expression" dxfId="3259" priority="420">
      <formula>ISBLANK(C932)</formula>
    </cfRule>
  </conditionalFormatting>
  <conditionalFormatting sqref="W931">
    <cfRule type="expression" dxfId="3258" priority="417">
      <formula>ISBLANK(W931)</formula>
    </cfRule>
  </conditionalFormatting>
  <conditionalFormatting sqref="C931 Y930">
    <cfRule type="expression" dxfId="3257" priority="416">
      <formula>ISBLANK(C930)</formula>
    </cfRule>
  </conditionalFormatting>
  <conditionalFormatting sqref="C844 X844:Y844 E844:M844 O844:V844">
    <cfRule type="expression" dxfId="3256" priority="410">
      <formula>ISBLANK(C844)</formula>
    </cfRule>
  </conditionalFormatting>
  <conditionalFormatting sqref="C809:C811 E809:M811 O809:Y811">
    <cfRule type="expression" dxfId="3255" priority="402">
      <formula>ISBLANK(C809)</formula>
    </cfRule>
  </conditionalFormatting>
  <conditionalFormatting sqref="C814:C816 K814:M816 E814:H816 O814:Y816">
    <cfRule type="expression" dxfId="3254" priority="399">
      <formula>ISBLANK(C814)</formula>
    </cfRule>
  </conditionalFormatting>
  <conditionalFormatting sqref="C817:C819 J818:M819 K817:M817 E817:H819 O817:Y819">
    <cfRule type="expression" dxfId="3253" priority="396">
      <formula>ISBLANK(C817)</formula>
    </cfRule>
  </conditionalFormatting>
  <conditionalFormatting sqref="I814 I817">
    <cfRule type="expression" dxfId="3252" priority="387">
      <formula>ISBLANK(I814)</formula>
    </cfRule>
  </conditionalFormatting>
  <conditionalFormatting sqref="C812:C813 K813:M813 J812:M812 E812:H813 O812:Y813">
    <cfRule type="expression" dxfId="3251" priority="384">
      <formula>ISBLANK(C812)</formula>
    </cfRule>
  </conditionalFormatting>
  <conditionalFormatting sqref="J816">
    <cfRule type="expression" dxfId="3250" priority="377">
      <formula>ISBLANK(J816)</formula>
    </cfRule>
  </conditionalFormatting>
  <conditionalFormatting sqref="I813">
    <cfRule type="expression" dxfId="3249" priority="381">
      <formula>ISBLANK(I813)</formula>
    </cfRule>
  </conditionalFormatting>
  <conditionalFormatting sqref="I816">
    <cfRule type="expression" dxfId="3248" priority="380">
      <formula>ISBLANK(I816)</formula>
    </cfRule>
  </conditionalFormatting>
  <conditionalFormatting sqref="I819">
    <cfRule type="expression" dxfId="3247" priority="379">
      <formula>ISBLANK(I819)</formula>
    </cfRule>
  </conditionalFormatting>
  <conditionalFormatting sqref="J813:J815 J817">
    <cfRule type="expression" dxfId="3246" priority="378">
      <formula>ISBLANK(J813)</formula>
    </cfRule>
  </conditionalFormatting>
  <conditionalFormatting sqref="I812">
    <cfRule type="expression" dxfId="3245" priority="376">
      <formula>ISBLANK(I812)</formula>
    </cfRule>
  </conditionalFormatting>
  <conditionalFormatting sqref="I815">
    <cfRule type="expression" dxfId="3244" priority="375">
      <formula>ISBLANK(I815)</formula>
    </cfRule>
  </conditionalFormatting>
  <conditionalFormatting sqref="I818">
    <cfRule type="expression" dxfId="3243" priority="374">
      <formula>ISBLANK(I818)</formula>
    </cfRule>
  </conditionalFormatting>
  <conditionalFormatting sqref="C57 E57:F57 H57:K57">
    <cfRule type="expression" dxfId="3242" priority="373">
      <formula>ISBLANK(C57)</formula>
    </cfRule>
  </conditionalFormatting>
  <conditionalFormatting sqref="L57">
    <cfRule type="expression" dxfId="3241" priority="368">
      <formula>ISBLANK(L57)</formula>
    </cfRule>
  </conditionalFormatting>
  <conditionalFormatting sqref="M57">
    <cfRule type="expression" dxfId="3240" priority="367">
      <formula>ISBLANK(M57)</formula>
    </cfRule>
  </conditionalFormatting>
  <conditionalFormatting sqref="W57">
    <cfRule type="expression" dxfId="3239" priority="366">
      <formula>ISBLANK(W57)</formula>
    </cfRule>
  </conditionalFormatting>
  <conditionalFormatting sqref="P941:P942">
    <cfRule type="duplicateValues" dxfId="3238" priority="365"/>
  </conditionalFormatting>
  <conditionalFormatting sqref="P401:P402">
    <cfRule type="duplicateValues" dxfId="3237" priority="361"/>
  </conditionalFormatting>
  <conditionalFormatting sqref="C854 X854:Y854 J854:M854 E854:H854 O854:V854">
    <cfRule type="expression" dxfId="3236" priority="354">
      <formula>ISBLANK(C854)</formula>
    </cfRule>
  </conditionalFormatting>
  <conditionalFormatting sqref="C855 X855:Y855 J855:M855 E855:H855 O855:V855">
    <cfRule type="expression" dxfId="3235" priority="351">
      <formula>ISBLANK(C855)</formula>
    </cfRule>
  </conditionalFormatting>
  <conditionalFormatting sqref="W854">
    <cfRule type="expression" dxfId="3234" priority="348">
      <formula>ISBLANK(W854)</formula>
    </cfRule>
  </conditionalFormatting>
  <conditionalFormatting sqref="W855">
    <cfRule type="expression" dxfId="3233" priority="347">
      <formula>ISBLANK(W855)</formula>
    </cfRule>
  </conditionalFormatting>
  <conditionalFormatting sqref="I855">
    <cfRule type="expression" dxfId="3232" priority="346">
      <formula>ISBLANK(I855)</formula>
    </cfRule>
  </conditionalFormatting>
  <conditionalFormatting sqref="I854">
    <cfRule type="expression" dxfId="3231" priority="345">
      <formula>ISBLANK(I854)</formula>
    </cfRule>
  </conditionalFormatting>
  <conditionalFormatting sqref="C756 E756:M756 O756:Y756">
    <cfRule type="expression" dxfId="3230" priority="344">
      <formula>ISBLANK(C756)</formula>
    </cfRule>
  </conditionalFormatting>
  <conditionalFormatting sqref="C766 Q766:V766 X766:Y766 E766:M766 O766">
    <cfRule type="expression" dxfId="3229" priority="341">
      <formula>ISBLANK(C766)</formula>
    </cfRule>
  </conditionalFormatting>
  <conditionalFormatting sqref="P766">
    <cfRule type="duplicateValues" dxfId="3228" priority="338"/>
  </conditionalFormatting>
  <conditionalFormatting sqref="W766">
    <cfRule type="duplicateValues" dxfId="3227" priority="337"/>
  </conditionalFormatting>
  <conditionalFormatting sqref="C767:C768 Q767:V768 X767:Y768 E767:M768 O767:O768">
    <cfRule type="expression" dxfId="3226" priority="335">
      <formula>ISBLANK(C767)</formula>
    </cfRule>
  </conditionalFormatting>
  <conditionalFormatting sqref="P767:P768">
    <cfRule type="duplicateValues" dxfId="3225" priority="332"/>
  </conditionalFormatting>
  <conditionalFormatting sqref="C770 Q770:V770 X770:Y770 J770:M770 E770:H770 O770">
    <cfRule type="expression" dxfId="3224" priority="329">
      <formula>ISBLANK(C770)</formula>
    </cfRule>
  </conditionalFormatting>
  <conditionalFormatting sqref="P770">
    <cfRule type="duplicateValues" dxfId="3223" priority="326"/>
  </conditionalFormatting>
  <conditionalFormatting sqref="C771 Q771:V771 X771:Y771 J771:M771 E771:H771 O771">
    <cfRule type="expression" dxfId="3222" priority="323">
      <formula>ISBLANK(C771)</formula>
    </cfRule>
  </conditionalFormatting>
  <conditionalFormatting sqref="P771">
    <cfRule type="duplicateValues" dxfId="3221" priority="320"/>
  </conditionalFormatting>
  <conditionalFormatting sqref="W771">
    <cfRule type="duplicateValues" dxfId="3220" priority="317"/>
  </conditionalFormatting>
  <conditionalFormatting sqref="W770">
    <cfRule type="duplicateValues" dxfId="3219" priority="318"/>
  </conditionalFormatting>
  <conditionalFormatting sqref="C797 Q797:V797 X797:Y797 E797:M797 O797">
    <cfRule type="expression" dxfId="3218" priority="316">
      <formula>ISBLANK(C797)</formula>
    </cfRule>
  </conditionalFormatting>
  <conditionalFormatting sqref="P797">
    <cfRule type="duplicateValues" dxfId="3217" priority="313"/>
  </conditionalFormatting>
  <conditionalFormatting sqref="C799 X799:Y799 E799:M799 O799:V799">
    <cfRule type="expression" dxfId="3216" priority="312">
      <formula>ISBLANK(C799)</formula>
    </cfRule>
  </conditionalFormatting>
  <conditionalFormatting sqref="W798">
    <cfRule type="expression" dxfId="3215" priority="309">
      <formula>ISBLANK(W798)</formula>
    </cfRule>
  </conditionalFormatting>
  <conditionalFormatting sqref="W797">
    <cfRule type="duplicateValues" dxfId="3214" priority="308"/>
  </conditionalFormatting>
  <conditionalFormatting sqref="W799">
    <cfRule type="expression" dxfId="3213" priority="307">
      <formula>ISBLANK(W799)</formula>
    </cfRule>
  </conditionalFormatting>
  <conditionalFormatting sqref="C629 E629:M629 O629:Y629">
    <cfRule type="expression" dxfId="3212" priority="306">
      <formula>ISBLANK(C629)</formula>
    </cfRule>
  </conditionalFormatting>
  <conditionalFormatting sqref="S871:V871 C871 X871:Y871 Q871 E871:M871 O871">
    <cfRule type="expression" dxfId="3211" priority="303">
      <formula>ISBLANK(C871)</formula>
    </cfRule>
  </conditionalFormatting>
  <conditionalFormatting sqref="R871">
    <cfRule type="expression" dxfId="3210" priority="300">
      <formula>ISBLANK(R871)</formula>
    </cfRule>
  </conditionalFormatting>
  <conditionalFormatting sqref="R871">
    <cfRule type="duplicateValues" dxfId="3209" priority="299"/>
  </conditionalFormatting>
  <conditionalFormatting sqref="W871">
    <cfRule type="duplicateValues" dxfId="3208" priority="298"/>
  </conditionalFormatting>
  <conditionalFormatting sqref="P871">
    <cfRule type="duplicateValues" dxfId="3207" priority="297"/>
  </conditionalFormatting>
  <conditionalFormatting sqref="I770">
    <cfRule type="duplicateValues" dxfId="3206" priority="296"/>
  </conditionalFormatting>
  <conditionalFormatting sqref="I771">
    <cfRule type="duplicateValues" dxfId="3205" priority="295"/>
  </conditionalFormatting>
  <conditionalFormatting sqref="C29 F29 H29:M29 O29:Y29">
    <cfRule type="expression" dxfId="3204" priority="293">
      <formula>ISBLANK(C29)</formula>
    </cfRule>
  </conditionalFormatting>
  <conditionalFormatting sqref="W29">
    <cfRule type="expression" dxfId="3203" priority="290">
      <formula>ISBLANK(W29)</formula>
    </cfRule>
  </conditionalFormatting>
  <conditionalFormatting sqref="E29">
    <cfRule type="expression" dxfId="3202" priority="289">
      <formula>ISBLANK(E29)</formula>
    </cfRule>
  </conditionalFormatting>
  <conditionalFormatting sqref="C192 E192:M192 O192:Y192">
    <cfRule type="expression" dxfId="3201" priority="287">
      <formula>ISBLANK(C192)</formula>
    </cfRule>
  </conditionalFormatting>
  <conditionalFormatting sqref="C181 E181:M181 O181:Y181">
    <cfRule type="expression" dxfId="3200" priority="284">
      <formula>ISBLANK(C181)</formula>
    </cfRule>
  </conditionalFormatting>
  <conditionalFormatting sqref="K97:M97 K100:M100 E98:M99 E100:I100 E97:I97 C97:C100 O97:Y100">
    <cfRule type="expression" dxfId="3199" priority="281">
      <formula>ISBLANK(C97)</formula>
    </cfRule>
  </conditionalFormatting>
  <conditionalFormatting sqref="C115:C116 L108:L116 K109:M109 K113:M113 C108:C113 K111:M111 E111:I111 E112:M112 E113:I113 E110:M110 E108:M108 E109:I109 E115:M116 O115:Y116 O108:Y113">
    <cfRule type="expression" dxfId="3198" priority="278">
      <formula>ISBLANK(C108)</formula>
    </cfRule>
  </conditionalFormatting>
  <conditionalFormatting sqref="C114 K114:M114 E114:I114 O114:Y114">
    <cfRule type="expression" dxfId="3197" priority="275">
      <formula>ISBLANK(C114)</formula>
    </cfRule>
  </conditionalFormatting>
  <conditionalFormatting sqref="C120:C126 E120:I126">
    <cfRule type="expression" dxfId="3196" priority="272">
      <formula>ISBLANK(C120)</formula>
    </cfRule>
  </conditionalFormatting>
  <conditionalFormatting sqref="C147:C152 E151:I152">
    <cfRule type="expression" dxfId="3195" priority="269">
      <formula>ISBLANK(C147)</formula>
    </cfRule>
  </conditionalFormatting>
  <conditionalFormatting sqref="C168:C172 E168:M172 O168:Y172">
    <cfRule type="expression" dxfId="3194" priority="266">
      <formula>ISBLANK(C168)</formula>
    </cfRule>
  </conditionalFormatting>
  <conditionalFormatting sqref="C176:C177 P176:V177 X176:Y177 E176:M177">
    <cfRule type="expression" dxfId="3193" priority="263">
      <formula>ISBLANK(C176)</formula>
    </cfRule>
  </conditionalFormatting>
  <conditionalFormatting sqref="O175">
    <cfRule type="expression" dxfId="3192" priority="260">
      <formula>ISBLANK(O175)</formula>
    </cfRule>
  </conditionalFormatting>
  <conditionalFormatting sqref="O176:O177">
    <cfRule type="expression" dxfId="3191" priority="259">
      <formula>ISBLANK(O176)</formula>
    </cfRule>
  </conditionalFormatting>
  <conditionalFormatting sqref="W175">
    <cfRule type="expression" dxfId="3190" priority="258">
      <formula>ISBLANK(W175)</formula>
    </cfRule>
  </conditionalFormatting>
  <conditionalFormatting sqref="W176:W177">
    <cfRule type="expression" dxfId="3189" priority="257">
      <formula>ISBLANK(W176)</formula>
    </cfRule>
  </conditionalFormatting>
  <conditionalFormatting sqref="C119 K119:M119 E119:I119 O119:Y119">
    <cfRule type="expression" dxfId="3188" priority="256">
      <formula>ISBLANK(C119)</formula>
    </cfRule>
  </conditionalFormatting>
  <conditionalFormatting sqref="J121 J123">
    <cfRule type="expression" dxfId="3187" priority="253">
      <formula>ISBLANK(J121)</formula>
    </cfRule>
  </conditionalFormatting>
  <conditionalFormatting sqref="C193:C194 I194:M194 X193:Y194 E194:G194 E193:M193 O193:V194">
    <cfRule type="expression" dxfId="3186" priority="249">
      <formula>ISBLANK(C193)</formula>
    </cfRule>
  </conditionalFormatting>
  <conditionalFormatting sqref="H194">
    <cfRule type="expression" dxfId="3185" priority="248">
      <formula>ISBLANK(H194)</formula>
    </cfRule>
  </conditionalFormatting>
  <conditionalFormatting sqref="W193:W194">
    <cfRule type="expression" dxfId="3184" priority="247">
      <formula>ISBLANK(W193)</formula>
    </cfRule>
  </conditionalFormatting>
  <conditionalFormatting sqref="C118 K118:M118 E118:I118 O118:Y118">
    <cfRule type="expression" dxfId="3183" priority="246">
      <formula>ISBLANK(C118)</formula>
    </cfRule>
  </conditionalFormatting>
  <conditionalFormatting sqref="C145:C146 E145:M145 E146:I146 O145:Y145">
    <cfRule type="expression" dxfId="3182" priority="243">
      <formula>ISBLANK(C145)</formula>
    </cfRule>
  </conditionalFormatting>
  <conditionalFormatting sqref="J118">
    <cfRule type="expression" dxfId="3181" priority="240">
      <formula>ISBLANK(J118)</formula>
    </cfRule>
  </conditionalFormatting>
  <conditionalFormatting sqref="J97">
    <cfRule type="expression" dxfId="3180" priority="239">
      <formula>ISBLANK(J97)</formula>
    </cfRule>
  </conditionalFormatting>
  <conditionalFormatting sqref="J109">
    <cfRule type="expression" dxfId="3179" priority="238">
      <formula>ISBLANK(J109)</formula>
    </cfRule>
  </conditionalFormatting>
  <conditionalFormatting sqref="J119">
    <cfRule type="expression" dxfId="3178" priority="236">
      <formula>ISBLANK(J119)</formula>
    </cfRule>
  </conditionalFormatting>
  <conditionalFormatting sqref="J114">
    <cfRule type="expression" dxfId="3177" priority="235">
      <formula>ISBLANK(J114)</formula>
    </cfRule>
  </conditionalFormatting>
  <conditionalFormatting sqref="J111">
    <cfRule type="expression" dxfId="3176" priority="234">
      <formula>ISBLANK(J111)</formula>
    </cfRule>
  </conditionalFormatting>
  <conditionalFormatting sqref="J120">
    <cfRule type="expression" dxfId="3175" priority="233">
      <formula>ISBLANK(J120)</formula>
    </cfRule>
  </conditionalFormatting>
  <conditionalFormatting sqref="J100">
    <cfRule type="expression" dxfId="3174" priority="227">
      <formula>ISBLANK(J100)</formula>
    </cfRule>
  </conditionalFormatting>
  <conditionalFormatting sqref="J113">
    <cfRule type="expression" dxfId="3173" priority="230">
      <formula>ISBLANK(J113)</formula>
    </cfRule>
  </conditionalFormatting>
  <conditionalFormatting sqref="J125:J126">
    <cfRule type="expression" dxfId="3172" priority="229">
      <formula>ISBLANK(J125)</formula>
    </cfRule>
  </conditionalFormatting>
  <conditionalFormatting sqref="J151:J152">
    <cfRule type="expression" dxfId="3171" priority="228">
      <formula>ISBLANK(J151)</formula>
    </cfRule>
  </conditionalFormatting>
  <conditionalFormatting sqref="C135:C142 E135:M142 O135:Y142">
    <cfRule type="expression" dxfId="3170" priority="226">
      <formula>ISBLANK(C135)</formula>
    </cfRule>
  </conditionalFormatting>
  <conditionalFormatting sqref="C494 X494:Y494 E494:M494 O494:V494">
    <cfRule type="expression" dxfId="3169" priority="217">
      <formula>ISBLANK(C494)</formula>
    </cfRule>
  </conditionalFormatting>
  <conditionalFormatting sqref="C495 X495:Y495 E495:M495 O495:V495">
    <cfRule type="expression" dxfId="3168" priority="214">
      <formula>ISBLANK(C495)</formula>
    </cfRule>
  </conditionalFormatting>
  <conditionalFormatting sqref="W494">
    <cfRule type="expression" dxfId="3167" priority="211">
      <formula>ISBLANK(W494)</formula>
    </cfRule>
  </conditionalFormatting>
  <conditionalFormatting sqref="W495">
    <cfRule type="expression" dxfId="3166" priority="210">
      <formula>ISBLANK(W495)</formula>
    </cfRule>
  </conditionalFormatting>
  <conditionalFormatting sqref="C496 E496:M496 O496:Y496">
    <cfRule type="expression" dxfId="3165" priority="209">
      <formula>ISBLANK(C496)</formula>
    </cfRule>
  </conditionalFormatting>
  <conditionalFormatting sqref="C872:C874 E872:M874 O872:Y874">
    <cfRule type="expression" dxfId="3164" priority="206">
      <formula>ISBLANK(C872)</formula>
    </cfRule>
  </conditionalFormatting>
  <conditionalFormatting sqref="R872:R874">
    <cfRule type="duplicateValues" dxfId="3163" priority="203"/>
  </conditionalFormatting>
  <conditionalFormatting sqref="C898">
    <cfRule type="expression" dxfId="3162" priority="202">
      <formula>ISBLANK(C898)</formula>
    </cfRule>
  </conditionalFormatting>
  <conditionalFormatting sqref="C892 E892:M892 O892:Y892">
    <cfRule type="expression" dxfId="3161" priority="197">
      <formula>ISBLANK(C892)</formula>
    </cfRule>
  </conditionalFormatting>
  <conditionalFormatting sqref="C893 E893:M893 O893:Y893">
    <cfRule type="expression" dxfId="3160" priority="196">
      <formula>ISBLANK(C893)</formula>
    </cfRule>
  </conditionalFormatting>
  <conditionalFormatting sqref="W768">
    <cfRule type="duplicateValues" dxfId="3159" priority="597149"/>
  </conditionalFormatting>
  <conditionalFormatting sqref="C497 E497:M497 O497:Y497">
    <cfRule type="expression" dxfId="3158" priority="193">
      <formula>ISBLANK(C497)</formula>
    </cfRule>
  </conditionalFormatting>
  <conditionalFormatting sqref="C875:C876 E875:M876 O875:Y876">
    <cfRule type="expression" dxfId="3157" priority="188">
      <formula>ISBLANK(C875)</formula>
    </cfRule>
  </conditionalFormatting>
  <conditionalFormatting sqref="R875:R876">
    <cfRule type="duplicateValues" dxfId="3156" priority="187"/>
  </conditionalFormatting>
  <conditionalFormatting sqref="C877 E877:M877 O877:Y877">
    <cfRule type="expression" dxfId="3155" priority="184">
      <formula>ISBLANK(C877)</formula>
    </cfRule>
  </conditionalFormatting>
  <conditionalFormatting sqref="R877">
    <cfRule type="duplicateValues" dxfId="3154" priority="183"/>
  </conditionalFormatting>
  <conditionalFormatting sqref="R869:R870">
    <cfRule type="duplicateValues" dxfId="3153" priority="597339"/>
  </conditionalFormatting>
  <conditionalFormatting sqref="B1016:B1056 B1130:B1048576 B1:B2">
    <cfRule type="duplicateValues" dxfId="3152" priority="182"/>
  </conditionalFormatting>
  <conditionalFormatting sqref="B212:C212 E212:M212 O212:Y212">
    <cfRule type="expression" dxfId="3151" priority="174">
      <formula>ISBLANK(B212)</formula>
    </cfRule>
  </conditionalFormatting>
  <conditionalFormatting sqref="D212">
    <cfRule type="duplicateValues" dxfId="3150" priority="173"/>
  </conditionalFormatting>
  <conditionalFormatting sqref="H212">
    <cfRule type="duplicateValues" dxfId="3149" priority="171"/>
    <cfRule type="duplicateValues" dxfId="3148" priority="172"/>
  </conditionalFormatting>
  <conditionalFormatting sqref="J213">
    <cfRule type="expression" dxfId="3147" priority="169">
      <formula>ISBLANK(J213)</formula>
    </cfRule>
  </conditionalFormatting>
  <conditionalFormatting sqref="J214:J215">
    <cfRule type="expression" dxfId="3146" priority="170">
      <formula>ISBLANK(J214)</formula>
    </cfRule>
  </conditionalFormatting>
  <conditionalFormatting sqref="E91:M91 B91:C91 O91:Y91">
    <cfRule type="expression" dxfId="3145" priority="168">
      <formula>ISBLANK(B91)</formula>
    </cfRule>
  </conditionalFormatting>
  <conditionalFormatting sqref="D91">
    <cfRule type="duplicateValues" dxfId="3144" priority="167"/>
  </conditionalFormatting>
  <conditionalFormatting sqref="H91">
    <cfRule type="duplicateValues" dxfId="3143" priority="165"/>
    <cfRule type="duplicateValues" dxfId="3142" priority="166"/>
  </conditionalFormatting>
  <conditionalFormatting sqref="E399:M399 B399:C399">
    <cfRule type="expression" dxfId="3141" priority="164">
      <formula>ISBLANK(B399)</formula>
    </cfRule>
  </conditionalFormatting>
  <conditionalFormatting sqref="D399">
    <cfRule type="duplicateValues" dxfId="3140" priority="163"/>
  </conditionalFormatting>
  <conditionalFormatting sqref="H399">
    <cfRule type="duplicateValues" dxfId="3139" priority="161"/>
    <cfRule type="duplicateValues" dxfId="3138" priority="162"/>
  </conditionalFormatting>
  <conditionalFormatting sqref="W399">
    <cfRule type="expression" dxfId="3137" priority="160">
      <formula>ISBLANK(W399)</formula>
    </cfRule>
  </conditionalFormatting>
  <conditionalFormatting sqref="E848:M848 B848:C848 O848:Y848">
    <cfRule type="expression" dxfId="3136" priority="159">
      <formula>ISBLANK(B848)</formula>
    </cfRule>
  </conditionalFormatting>
  <conditionalFormatting sqref="D848">
    <cfRule type="duplicateValues" dxfId="3135" priority="158"/>
  </conditionalFormatting>
  <conditionalFormatting sqref="H848">
    <cfRule type="duplicateValues" dxfId="3134" priority="156"/>
    <cfRule type="duplicateValues" dxfId="3133" priority="157"/>
  </conditionalFormatting>
  <conditionalFormatting sqref="H923:H929 H931:H942 H1:H48 H51:H372 H379:H523 H525:H921 H1016:H1056 H1130:H1048576">
    <cfRule type="duplicateValues" dxfId="3132" priority="155"/>
  </conditionalFormatting>
  <conditionalFormatting sqref="J122:M122 O122:Y122">
    <cfRule type="expression" dxfId="3131" priority="136">
      <formula>ISBLANK(J122)</formula>
    </cfRule>
  </conditionalFormatting>
  <conditionalFormatting sqref="D849:D921 D3:D48 D213:D370 D379:D398 D400:D523 D51:D90 D923:D929 D931:D942 D525:D727 D92:D211 D729:D847 D372">
    <cfRule type="duplicateValues" dxfId="3130" priority="858068"/>
  </conditionalFormatting>
  <conditionalFormatting sqref="H849:H921 H400:H523 H3:H48 H213:H372 H379:H398 H51:H90 H923:H929 H931:H942 H92:H211 H525:H847">
    <cfRule type="duplicateValues" dxfId="3129" priority="858075"/>
    <cfRule type="duplicateValues" dxfId="3128" priority="858076"/>
  </conditionalFormatting>
  <conditionalFormatting sqref="B49:B50 E49:F50 X49:Y50 H49:M50 O49:V50">
    <cfRule type="expression" dxfId="3127" priority="135">
      <formula>ISBLANK(B49)</formula>
    </cfRule>
  </conditionalFormatting>
  <conditionalFormatting sqref="C49:C50">
    <cfRule type="expression" dxfId="3126" priority="134">
      <formula>ISBLANK(C49)</formula>
    </cfRule>
  </conditionalFormatting>
  <conditionalFormatting sqref="C49:C50">
    <cfRule type="expression" dxfId="3125" priority="132">
      <formula>ISBLANK(C49)</formula>
    </cfRule>
  </conditionalFormatting>
  <conditionalFormatting sqref="H49:H50">
    <cfRule type="duplicateValues" dxfId="3124" priority="131"/>
  </conditionalFormatting>
  <conditionalFormatting sqref="W49">
    <cfRule type="expression" dxfId="3123" priority="124">
      <formula>ISBLANK(W49)</formula>
    </cfRule>
  </conditionalFormatting>
  <conditionalFormatting sqref="D49:D50">
    <cfRule type="duplicateValues" dxfId="3122" priority="127"/>
  </conditionalFormatting>
  <conditionalFormatting sqref="H49:H50">
    <cfRule type="duplicateValues" dxfId="3121" priority="125"/>
    <cfRule type="duplicateValues" dxfId="3120" priority="126"/>
  </conditionalFormatting>
  <conditionalFormatting sqref="W50">
    <cfRule type="expression" dxfId="3119" priority="123">
      <formula>ISBLANK(W50)</formula>
    </cfRule>
  </conditionalFormatting>
  <conditionalFormatting sqref="E524:F524 B524:C524 H524:M524 O524:Y524">
    <cfRule type="expression" dxfId="3118" priority="122">
      <formula>ISBLANK(B524)</formula>
    </cfRule>
  </conditionalFormatting>
  <conditionalFormatting sqref="H524">
    <cfRule type="duplicateValues" dxfId="3117" priority="121"/>
  </conditionalFormatting>
  <conditionalFormatting sqref="D524">
    <cfRule type="duplicateValues" dxfId="3116" priority="119"/>
  </conditionalFormatting>
  <conditionalFormatting sqref="H524">
    <cfRule type="duplicateValues" dxfId="3115" priority="117"/>
    <cfRule type="duplicateValues" dxfId="3114" priority="118"/>
  </conditionalFormatting>
  <conditionalFormatting sqref="B922:C922 E922:F922 H922:M922 O922:Y922">
    <cfRule type="expression" dxfId="3113" priority="116">
      <formula>ISBLANK(B922)</formula>
    </cfRule>
  </conditionalFormatting>
  <conditionalFormatting sqref="H922">
    <cfRule type="duplicateValues" dxfId="3112" priority="115"/>
  </conditionalFormatting>
  <conditionalFormatting sqref="D922">
    <cfRule type="duplicateValues" dxfId="3111" priority="113"/>
  </conditionalFormatting>
  <conditionalFormatting sqref="H922">
    <cfRule type="duplicateValues" dxfId="3110" priority="111"/>
    <cfRule type="duplicateValues" dxfId="3109" priority="112"/>
  </conditionalFormatting>
  <conditionalFormatting sqref="G922">
    <cfRule type="expression" dxfId="3108" priority="102">
      <formula>ISBLANK(G922)</formula>
    </cfRule>
  </conditionalFormatting>
  <conditionalFormatting sqref="G922">
    <cfRule type="duplicateValues" dxfId="3107" priority="101"/>
  </conditionalFormatting>
  <conditionalFormatting sqref="H844">
    <cfRule type="expression" dxfId="3106" priority="85">
      <formula>ISBLANK(H844)</formula>
    </cfRule>
  </conditionalFormatting>
  <conditionalFormatting sqref="B1016:B1056 B1:B372 B379:B929 B931:B942 B1130:B1048576">
    <cfRule type="duplicateValues" dxfId="3105" priority="84"/>
  </conditionalFormatting>
  <conditionalFormatting sqref="B1057:B1113 B1117:B1122 B1129 B373:B378 B943:B945">
    <cfRule type="duplicateValues" dxfId="3104" priority="83"/>
  </conditionalFormatting>
  <conditionalFormatting sqref="B1016:B1113 B1117:B1122 B1129:B1048576 B1:B929 B931:B945">
    <cfRule type="duplicateValues" dxfId="3103" priority="81"/>
  </conditionalFormatting>
  <conditionalFormatting sqref="G1016:G1113 G1:G2 G1117:G1122 G1129:G1048576 G89:G370 G372:G929 G931:G945">
    <cfRule type="duplicateValues" dxfId="3102" priority="37"/>
  </conditionalFormatting>
  <conditionalFormatting sqref="G923:G929 G931:G942 G1:G2 G1016:G1056 G1130:G1048576 G89:G370 G379:G921 G372">
    <cfRule type="duplicateValues" dxfId="3101" priority="885846"/>
  </conditionalFormatting>
  <conditionalFormatting sqref="B1057:B1113 B1117:B1122 B1129 B3:B929 B931:B946">
    <cfRule type="duplicateValues" dxfId="3100" priority="888262"/>
    <cfRule type="duplicateValues" dxfId="3099" priority="888263"/>
  </conditionalFormatting>
  <conditionalFormatting sqref="G371">
    <cfRule type="duplicateValues" dxfId="3098" priority="14"/>
  </conditionalFormatting>
  <conditionalFormatting sqref="G3:G88">
    <cfRule type="duplicateValues" dxfId="3097" priority="889789"/>
  </conditionalFormatting>
  <conditionalFormatting sqref="AG400:AG523 AG849:AG921 AG213:AG398 AG3:AG48 AG92:AG211 AG923:AG929 AG931:AG942 AG51:AG90 AG525:AG847">
    <cfRule type="expression" dxfId="3096" priority="13">
      <formula>ISBLANK(AG3)</formula>
    </cfRule>
  </conditionalFormatting>
  <conditionalFormatting sqref="AG212">
    <cfRule type="expression" dxfId="3095" priority="12">
      <formula>ISBLANK(AG212)</formula>
    </cfRule>
  </conditionalFormatting>
  <conditionalFormatting sqref="AG91">
    <cfRule type="expression" dxfId="3094" priority="11">
      <formula>ISBLANK(AG91)</formula>
    </cfRule>
  </conditionalFormatting>
  <conditionalFormatting sqref="AG399">
    <cfRule type="expression" dxfId="3093" priority="10">
      <formula>ISBLANK(AG399)</formula>
    </cfRule>
  </conditionalFormatting>
  <conditionalFormatting sqref="AG848">
    <cfRule type="expression" dxfId="3092" priority="9">
      <formula>ISBLANK(AG848)</formula>
    </cfRule>
  </conditionalFormatting>
  <conditionalFormatting sqref="AG49:AG50">
    <cfRule type="expression" dxfId="3091" priority="8">
      <formula>ISBLANK(AG49)</formula>
    </cfRule>
  </conditionalFormatting>
  <conditionalFormatting sqref="AG524">
    <cfRule type="expression" dxfId="3090" priority="7">
      <formula>ISBLANK(AG524)</formula>
    </cfRule>
  </conditionalFormatting>
  <conditionalFormatting sqref="AG922">
    <cfRule type="expression" dxfId="3089" priority="6">
      <formula>ISBLANK(AG922)</formula>
    </cfRule>
  </conditionalFormatting>
  <conditionalFormatting sqref="AG3:AG372 AG379:AG929 AG931:AG942">
    <cfRule type="duplicateValues" dxfId="3088" priority="5"/>
  </conditionalFormatting>
  <conditionalFormatting sqref="AG373:AG378 AG943:AG945">
    <cfRule type="duplicateValues" dxfId="3087" priority="4"/>
  </conditionalFormatting>
  <conditionalFormatting sqref="AG3:AG929 AG931:AG945">
    <cfRule type="duplicateValues" dxfId="3086" priority="3"/>
  </conditionalFormatting>
  <conditionalFormatting sqref="AG3:AG929 AG931:AG946">
    <cfRule type="duplicateValues" dxfId="3085" priority="1"/>
    <cfRule type="duplicateValues" dxfId="3084" priority="2"/>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r:id="rId5">
            <anchor moveWithCells="1">
              <from>
                <xdr:col>1</xdr:col>
                <xdr:colOff>1098550</xdr:colOff>
                <xdr:row>0</xdr:row>
                <xdr:rowOff>57150</xdr:rowOff>
              </from>
              <to>
                <xdr:col>1</xdr:col>
                <xdr:colOff>2089150</xdr:colOff>
                <xdr:row>1</xdr:row>
                <xdr:rowOff>6350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13</xdr:col>
                <xdr:colOff>857250</xdr:colOff>
                <xdr:row>0</xdr:row>
                <xdr:rowOff>0</xdr:rowOff>
              </from>
              <to>
                <xdr:col>14</xdr:col>
                <xdr:colOff>622300</xdr:colOff>
                <xdr:row>0</xdr:row>
                <xdr:rowOff>215900</xdr:rowOff>
              </to>
            </anchor>
          </controlPr>
        </control>
      </mc:Choice>
      <mc:Fallback>
        <control shapeId="18438" r:id="rId6" name="CommandButton2"/>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75" t="s">
        <v>2766</v>
      </c>
      <c r="B1" s="479"/>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3057"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17" zoomScale="70" zoomScaleNormal="70" workbookViewId="0">
      <selection activeCell="E12" sqref="E12"/>
    </sheetView>
  </sheetViews>
  <sheetFormatPr defaultRowHeight="14.5" x14ac:dyDescent="0.35"/>
  <cols>
    <col min="7" max="7" width="23.453125" customWidth="1"/>
    <col min="8" max="8" width="23.90625" customWidth="1"/>
  </cols>
  <sheetData>
    <row r="3" spans="7:15" x14ac:dyDescent="0.35">
      <c r="K3" s="394">
        <v>0.65</v>
      </c>
      <c r="L3" s="394">
        <v>0.65</v>
      </c>
      <c r="M3" s="394">
        <v>0.25</v>
      </c>
      <c r="N3" s="394">
        <v>0.15</v>
      </c>
      <c r="O3" s="394">
        <v>0.15</v>
      </c>
    </row>
    <row r="7" spans="7:15" x14ac:dyDescent="0.35">
      <c r="G7" s="50" t="s">
        <v>4884</v>
      </c>
      <c r="H7" s="57" t="s">
        <v>4885</v>
      </c>
      <c r="I7" s="57">
        <v>1536</v>
      </c>
      <c r="K7" s="167">
        <f t="shared" ref="K7:K10" si="0">I7-($I7*K$3)</f>
        <v>537.59999999999991</v>
      </c>
      <c r="L7" s="167">
        <f t="shared" ref="L7:O7" si="1">K7+($I7*L$3)</f>
        <v>1536</v>
      </c>
      <c r="M7" s="167">
        <f t="shared" si="1"/>
        <v>1920</v>
      </c>
      <c r="N7" s="167">
        <f t="shared" si="1"/>
        <v>2150.4</v>
      </c>
      <c r="O7" s="167">
        <f t="shared" si="1"/>
        <v>2380.8000000000002</v>
      </c>
    </row>
    <row r="8" spans="7:15" x14ac:dyDescent="0.35">
      <c r="G8" s="50" t="s">
        <v>136</v>
      </c>
      <c r="H8" s="94" t="s">
        <v>1970</v>
      </c>
      <c r="I8" s="48">
        <v>1536</v>
      </c>
      <c r="K8" s="167">
        <f t="shared" si="0"/>
        <v>537.59999999999991</v>
      </c>
      <c r="L8" s="167">
        <f t="shared" ref="L8:O8" si="2">K8+($I8*L$3)</f>
        <v>1536</v>
      </c>
      <c r="M8" s="167">
        <f t="shared" si="2"/>
        <v>1920</v>
      </c>
      <c r="N8" s="167">
        <f t="shared" si="2"/>
        <v>2150.4</v>
      </c>
      <c r="O8" s="167">
        <f t="shared" si="2"/>
        <v>2380.8000000000002</v>
      </c>
    </row>
    <row r="9" spans="7:15" x14ac:dyDescent="0.35">
      <c r="G9" s="50" t="s">
        <v>155</v>
      </c>
      <c r="H9" s="92" t="s">
        <v>1973</v>
      </c>
      <c r="I9" s="48">
        <v>2048</v>
      </c>
      <c r="K9" s="167">
        <f t="shared" si="0"/>
        <v>716.8</v>
      </c>
      <c r="L9" s="167">
        <f t="shared" ref="L9:O9" si="3">K9+($I9*L$3)</f>
        <v>2048</v>
      </c>
      <c r="M9" s="167">
        <f t="shared" si="3"/>
        <v>2560</v>
      </c>
      <c r="N9" s="167">
        <f t="shared" si="3"/>
        <v>2867.2</v>
      </c>
      <c r="O9" s="167">
        <f t="shared" si="3"/>
        <v>3174.3999999999996</v>
      </c>
    </row>
    <row r="10" spans="7:15" x14ac:dyDescent="0.35">
      <c r="G10" s="50" t="s">
        <v>6308</v>
      </c>
      <c r="H10" s="94" t="s">
        <v>6309</v>
      </c>
      <c r="I10" s="49">
        <v>3000</v>
      </c>
      <c r="K10" s="167">
        <f t="shared" si="0"/>
        <v>1050</v>
      </c>
      <c r="L10" s="167">
        <f t="shared" ref="L10:O10" si="4">K10+($I10*L$3)</f>
        <v>3000</v>
      </c>
      <c r="M10" s="167">
        <f t="shared" si="4"/>
        <v>3750</v>
      </c>
      <c r="N10" s="167">
        <f t="shared" si="4"/>
        <v>4200</v>
      </c>
      <c r="O10" s="167">
        <f t="shared" si="4"/>
        <v>4650</v>
      </c>
    </row>
    <row r="11" spans="7:15" x14ac:dyDescent="0.35">
      <c r="G11" s="50" t="s">
        <v>117</v>
      </c>
      <c r="H11" s="92" t="s">
        <v>1975</v>
      </c>
      <c r="I11" s="48">
        <v>1024</v>
      </c>
      <c r="K11">
        <f>I11-($I11*K$3)</f>
        <v>358.4</v>
      </c>
      <c r="L11" s="167">
        <f>K11+($I11*L$3)</f>
        <v>1024</v>
      </c>
      <c r="M11">
        <f>L11+($I11*M$3)</f>
        <v>1280</v>
      </c>
      <c r="N11" s="167">
        <f>M11+($I11*N$3)</f>
        <v>1433.6</v>
      </c>
      <c r="O11" s="167">
        <f>N11+($I11*O$3)</f>
        <v>1587.1999999999998</v>
      </c>
    </row>
    <row r="12" spans="7:15" x14ac:dyDescent="0.35">
      <c r="G12" s="50" t="s">
        <v>313</v>
      </c>
      <c r="H12" s="94" t="s">
        <v>1976</v>
      </c>
      <c r="I12" s="49">
        <v>1536</v>
      </c>
      <c r="K12" s="167">
        <f t="shared" ref="K12:K38" si="5">I12-($I12*K$3)</f>
        <v>537.59999999999991</v>
      </c>
      <c r="L12" s="167">
        <f t="shared" ref="L12:O12" si="6">K12+($I12*L$3)</f>
        <v>1536</v>
      </c>
      <c r="M12" s="167">
        <f t="shared" si="6"/>
        <v>1920</v>
      </c>
      <c r="N12" s="167">
        <f t="shared" si="6"/>
        <v>2150.4</v>
      </c>
      <c r="O12" s="167">
        <f t="shared" si="6"/>
        <v>2380.8000000000002</v>
      </c>
    </row>
    <row r="13" spans="7:15" x14ac:dyDescent="0.35">
      <c r="G13" s="50" t="s">
        <v>210</v>
      </c>
      <c r="H13" s="92" t="s">
        <v>1977</v>
      </c>
      <c r="I13" s="48">
        <v>2048</v>
      </c>
      <c r="K13" s="167">
        <f t="shared" si="5"/>
        <v>716.8</v>
      </c>
      <c r="L13" s="167">
        <f t="shared" ref="L13:O13" si="7">K13+($I13*L$3)</f>
        <v>2048</v>
      </c>
      <c r="M13" s="167">
        <f t="shared" si="7"/>
        <v>2560</v>
      </c>
      <c r="N13" s="167">
        <f t="shared" si="7"/>
        <v>2867.2</v>
      </c>
      <c r="O13" s="167">
        <f t="shared" si="7"/>
        <v>3174.3999999999996</v>
      </c>
    </row>
    <row r="14" spans="7:15" x14ac:dyDescent="0.35">
      <c r="G14" s="50" t="s">
        <v>319</v>
      </c>
      <c r="H14" s="94" t="s">
        <v>1383</v>
      </c>
      <c r="I14" s="49">
        <v>1024</v>
      </c>
      <c r="K14" s="167">
        <f t="shared" si="5"/>
        <v>358.4</v>
      </c>
      <c r="L14" s="167">
        <f t="shared" ref="L14:O14" si="8">K14+($I14*L$3)</f>
        <v>1024</v>
      </c>
      <c r="M14" s="167">
        <f t="shared" si="8"/>
        <v>1280</v>
      </c>
      <c r="N14" s="167">
        <f t="shared" si="8"/>
        <v>1433.6</v>
      </c>
      <c r="O14" s="167">
        <f t="shared" si="8"/>
        <v>1587.1999999999998</v>
      </c>
    </row>
    <row r="15" spans="7:15" x14ac:dyDescent="0.35">
      <c r="G15" s="50" t="s">
        <v>278</v>
      </c>
      <c r="H15" s="92" t="s">
        <v>1409</v>
      </c>
      <c r="I15" s="48">
        <v>2816</v>
      </c>
      <c r="K15" s="167">
        <f t="shared" si="5"/>
        <v>985.59999999999991</v>
      </c>
      <c r="L15" s="167">
        <f t="shared" ref="L15:O15" si="9">K15+($I15*L$3)</f>
        <v>2816</v>
      </c>
      <c r="M15" s="167">
        <f t="shared" si="9"/>
        <v>3520</v>
      </c>
      <c r="N15" s="167">
        <f t="shared" si="9"/>
        <v>3942.4</v>
      </c>
      <c r="O15" s="167">
        <f t="shared" si="9"/>
        <v>4364.8</v>
      </c>
    </row>
    <row r="16" spans="7:15" x14ac:dyDescent="0.35">
      <c r="G16" s="50" t="s">
        <v>3547</v>
      </c>
      <c r="H16" s="94" t="s">
        <v>3548</v>
      </c>
      <c r="I16" s="49">
        <v>3200</v>
      </c>
      <c r="K16" s="167">
        <f t="shared" si="5"/>
        <v>1120</v>
      </c>
      <c r="L16" s="167">
        <f t="shared" ref="L16:O16" si="10">K16+($I16*L$3)</f>
        <v>3200</v>
      </c>
      <c r="M16" s="167">
        <f t="shared" si="10"/>
        <v>4000</v>
      </c>
      <c r="N16" s="167">
        <f t="shared" si="10"/>
        <v>4480</v>
      </c>
      <c r="O16" s="167">
        <f t="shared" si="10"/>
        <v>4960</v>
      </c>
    </row>
    <row r="17" spans="7:15" x14ac:dyDescent="0.35">
      <c r="G17" s="50" t="s">
        <v>271</v>
      </c>
      <c r="H17" s="92" t="s">
        <v>1393</v>
      </c>
      <c r="I17" s="48">
        <v>2304</v>
      </c>
      <c r="K17" s="167">
        <f t="shared" si="5"/>
        <v>806.39999999999986</v>
      </c>
      <c r="L17" s="167">
        <f t="shared" ref="L17:O17" si="11">K17+($I17*L$3)</f>
        <v>2304</v>
      </c>
      <c r="M17" s="167">
        <f t="shared" si="11"/>
        <v>2880</v>
      </c>
      <c r="N17" s="167">
        <f t="shared" si="11"/>
        <v>3225.6</v>
      </c>
      <c r="O17" s="167">
        <f t="shared" si="11"/>
        <v>3571.2</v>
      </c>
    </row>
    <row r="18" spans="7:15" x14ac:dyDescent="0.35">
      <c r="G18" s="50" t="s">
        <v>275</v>
      </c>
      <c r="H18" s="94" t="s">
        <v>1395</v>
      </c>
      <c r="I18" s="49">
        <v>2048</v>
      </c>
      <c r="K18" s="167">
        <f t="shared" si="5"/>
        <v>716.8</v>
      </c>
      <c r="L18" s="167">
        <f t="shared" ref="L18:O18" si="12">K18+($I18*L$3)</f>
        <v>2048</v>
      </c>
      <c r="M18" s="167">
        <f t="shared" si="12"/>
        <v>2560</v>
      </c>
      <c r="N18" s="167">
        <f t="shared" si="12"/>
        <v>2867.2</v>
      </c>
      <c r="O18" s="167">
        <f t="shared" si="12"/>
        <v>3174.3999999999996</v>
      </c>
    </row>
    <row r="19" spans="7:15" x14ac:dyDescent="0.35">
      <c r="G19" s="50" t="s">
        <v>270</v>
      </c>
      <c r="H19" s="92" t="s">
        <v>1985</v>
      </c>
      <c r="I19" s="48">
        <v>2048</v>
      </c>
      <c r="K19" s="167">
        <f t="shared" si="5"/>
        <v>716.8</v>
      </c>
      <c r="L19" s="167">
        <f t="shared" ref="L19:O19" si="13">K19+($I19*L$3)</f>
        <v>2048</v>
      </c>
      <c r="M19" s="167">
        <f t="shared" si="13"/>
        <v>2560</v>
      </c>
      <c r="N19" s="167">
        <f t="shared" si="13"/>
        <v>2867.2</v>
      </c>
      <c r="O19" s="167">
        <f t="shared" si="13"/>
        <v>3174.3999999999996</v>
      </c>
    </row>
    <row r="20" spans="7:15" x14ac:dyDescent="0.35">
      <c r="G20" s="50" t="s">
        <v>1357</v>
      </c>
      <c r="H20" s="94" t="s">
        <v>1988</v>
      </c>
      <c r="I20" s="49">
        <v>2048</v>
      </c>
      <c r="K20" s="167">
        <f t="shared" si="5"/>
        <v>716.8</v>
      </c>
      <c r="L20" s="167">
        <f t="shared" ref="L20:O20" si="14">K20+($I20*L$3)</f>
        <v>2048</v>
      </c>
      <c r="M20" s="167">
        <f t="shared" si="14"/>
        <v>2560</v>
      </c>
      <c r="N20" s="167">
        <f t="shared" si="14"/>
        <v>2867.2</v>
      </c>
      <c r="O20" s="167">
        <f t="shared" si="14"/>
        <v>3174.3999999999996</v>
      </c>
    </row>
    <row r="21" spans="7:15" x14ac:dyDescent="0.35">
      <c r="G21" s="50" t="s">
        <v>272</v>
      </c>
      <c r="H21" s="92" t="s">
        <v>1991</v>
      </c>
      <c r="I21" s="48">
        <v>2048</v>
      </c>
      <c r="K21" s="167">
        <f t="shared" si="5"/>
        <v>716.8</v>
      </c>
      <c r="L21" s="167">
        <f t="shared" ref="L21:O21" si="15">K21+($I21*L$3)</f>
        <v>2048</v>
      </c>
      <c r="M21" s="167">
        <f t="shared" si="15"/>
        <v>2560</v>
      </c>
      <c r="N21" s="167">
        <f t="shared" si="15"/>
        <v>2867.2</v>
      </c>
      <c r="O21" s="167">
        <f t="shared" si="15"/>
        <v>3174.3999999999996</v>
      </c>
    </row>
    <row r="22" spans="7:15" x14ac:dyDescent="0.35">
      <c r="G22" s="50" t="s">
        <v>1426</v>
      </c>
      <c r="H22" s="94" t="s">
        <v>1994</v>
      </c>
      <c r="I22" s="48">
        <v>2048</v>
      </c>
      <c r="K22" s="167">
        <f t="shared" si="5"/>
        <v>716.8</v>
      </c>
      <c r="L22" s="167">
        <f t="shared" ref="L22:O22" si="16">K22+($I22*L$3)</f>
        <v>2048</v>
      </c>
      <c r="M22" s="167">
        <f t="shared" si="16"/>
        <v>2560</v>
      </c>
      <c r="N22" s="167">
        <f t="shared" si="16"/>
        <v>2867.2</v>
      </c>
      <c r="O22" s="167">
        <f t="shared" si="16"/>
        <v>3174.3999999999996</v>
      </c>
    </row>
    <row r="23" spans="7:15" x14ac:dyDescent="0.35">
      <c r="G23" s="50" t="s">
        <v>273</v>
      </c>
      <c r="H23" s="92" t="s">
        <v>1995</v>
      </c>
      <c r="I23" s="48">
        <v>2048</v>
      </c>
      <c r="K23" s="167">
        <f t="shared" si="5"/>
        <v>716.8</v>
      </c>
      <c r="L23" s="167">
        <f t="shared" ref="L23:O23" si="17">K23+($I23*L$3)</f>
        <v>2048</v>
      </c>
      <c r="M23" s="167">
        <f t="shared" si="17"/>
        <v>2560</v>
      </c>
      <c r="N23" s="167">
        <f t="shared" si="17"/>
        <v>2867.2</v>
      </c>
      <c r="O23" s="167">
        <f t="shared" si="17"/>
        <v>3174.3999999999996</v>
      </c>
    </row>
    <row r="24" spans="7:15" x14ac:dyDescent="0.35">
      <c r="G24" s="50" t="s">
        <v>1432</v>
      </c>
      <c r="H24" s="94" t="s">
        <v>1431</v>
      </c>
      <c r="I24" s="48">
        <v>2048</v>
      </c>
      <c r="K24" s="167">
        <f t="shared" si="5"/>
        <v>716.8</v>
      </c>
      <c r="L24" s="167">
        <f t="shared" ref="L24:O24" si="18">K24+($I24*L$3)</f>
        <v>2048</v>
      </c>
      <c r="M24" s="167">
        <f t="shared" si="18"/>
        <v>2560</v>
      </c>
      <c r="N24" s="167">
        <f t="shared" si="18"/>
        <v>2867.2</v>
      </c>
      <c r="O24" s="167">
        <f t="shared" si="18"/>
        <v>3174.3999999999996</v>
      </c>
    </row>
    <row r="25" spans="7:15" x14ac:dyDescent="0.35">
      <c r="G25" s="50" t="s">
        <v>147</v>
      </c>
      <c r="H25" s="92" t="s">
        <v>1998</v>
      </c>
      <c r="I25" s="48">
        <v>1408</v>
      </c>
      <c r="K25" s="167">
        <f t="shared" si="5"/>
        <v>492.79999999999995</v>
      </c>
      <c r="L25" s="167">
        <f t="shared" ref="L25:O25" si="19">K25+($I25*L$3)</f>
        <v>1408</v>
      </c>
      <c r="M25" s="167">
        <f t="shared" si="19"/>
        <v>1760</v>
      </c>
      <c r="N25" s="167">
        <f t="shared" si="19"/>
        <v>1971.2</v>
      </c>
      <c r="O25" s="167">
        <f t="shared" si="19"/>
        <v>2182.4</v>
      </c>
    </row>
    <row r="26" spans="7:15" x14ac:dyDescent="0.35">
      <c r="G26" s="50" t="s">
        <v>6579</v>
      </c>
      <c r="H26" s="94" t="s">
        <v>6588</v>
      </c>
      <c r="I26" s="49">
        <v>1600</v>
      </c>
      <c r="K26" s="167">
        <f t="shared" si="5"/>
        <v>560</v>
      </c>
      <c r="L26" s="167">
        <f t="shared" ref="L26:O26" si="20">K26+($I26*L$3)</f>
        <v>1600</v>
      </c>
      <c r="M26" s="167">
        <f t="shared" si="20"/>
        <v>2000</v>
      </c>
      <c r="N26" s="167">
        <f t="shared" si="20"/>
        <v>2240</v>
      </c>
      <c r="O26" s="167">
        <f t="shared" si="20"/>
        <v>2480</v>
      </c>
    </row>
    <row r="27" spans="7:15" x14ac:dyDescent="0.35">
      <c r="G27" s="50" t="s">
        <v>6580</v>
      </c>
      <c r="H27" s="92" t="s">
        <v>6589</v>
      </c>
      <c r="I27" s="48">
        <v>1856</v>
      </c>
      <c r="K27" s="167">
        <f t="shared" si="5"/>
        <v>649.59999999999991</v>
      </c>
      <c r="L27" s="167">
        <f t="shared" ref="L27:O27" si="21">K27+($I27*L$3)</f>
        <v>1856</v>
      </c>
      <c r="M27" s="167">
        <f t="shared" si="21"/>
        <v>2320</v>
      </c>
      <c r="N27" s="167">
        <f t="shared" si="21"/>
        <v>2598.4</v>
      </c>
      <c r="O27" s="167">
        <f t="shared" si="21"/>
        <v>2876.8</v>
      </c>
    </row>
    <row r="28" spans="7:15" x14ac:dyDescent="0.35">
      <c r="G28" s="50" t="s">
        <v>6581</v>
      </c>
      <c r="H28" s="94" t="s">
        <v>6590</v>
      </c>
      <c r="I28" s="49">
        <v>2176</v>
      </c>
      <c r="K28" s="167">
        <f t="shared" si="5"/>
        <v>761.59999999999991</v>
      </c>
      <c r="L28" s="167">
        <f t="shared" ref="L28:O28" si="22">K28+($I28*L$3)</f>
        <v>2176</v>
      </c>
      <c r="M28" s="167">
        <f t="shared" si="22"/>
        <v>2720</v>
      </c>
      <c r="N28" s="167">
        <f t="shared" si="22"/>
        <v>3046.4</v>
      </c>
      <c r="O28" s="167">
        <f t="shared" si="22"/>
        <v>3372.8</v>
      </c>
    </row>
    <row r="29" spans="7:15" x14ac:dyDescent="0.35">
      <c r="G29" s="50" t="s">
        <v>3573</v>
      </c>
      <c r="H29" s="92" t="s">
        <v>3574</v>
      </c>
      <c r="I29" s="91">
        <v>1152</v>
      </c>
      <c r="K29" s="167">
        <f t="shared" si="5"/>
        <v>403.19999999999993</v>
      </c>
      <c r="L29" s="167">
        <f t="shared" ref="L29:O29" si="23">K29+($I29*L$3)</f>
        <v>1152</v>
      </c>
      <c r="M29" s="167">
        <f t="shared" si="23"/>
        <v>1440</v>
      </c>
      <c r="N29" s="167">
        <f t="shared" si="23"/>
        <v>1612.8</v>
      </c>
      <c r="O29" s="167">
        <f t="shared" si="23"/>
        <v>1785.6</v>
      </c>
    </row>
    <row r="30" spans="7:15" x14ac:dyDescent="0.35">
      <c r="G30" s="50" t="s">
        <v>6582</v>
      </c>
      <c r="H30" s="94" t="s">
        <v>6585</v>
      </c>
      <c r="I30" s="91">
        <v>1280</v>
      </c>
      <c r="K30" s="167">
        <f t="shared" si="5"/>
        <v>448</v>
      </c>
      <c r="L30" s="167">
        <f t="shared" ref="L30:O30" si="24">K30+($I30*L$3)</f>
        <v>1280</v>
      </c>
      <c r="M30" s="167">
        <f t="shared" si="24"/>
        <v>1600</v>
      </c>
      <c r="N30" s="167">
        <f t="shared" si="24"/>
        <v>1792</v>
      </c>
      <c r="O30" s="167">
        <f t="shared" si="24"/>
        <v>1984</v>
      </c>
    </row>
    <row r="31" spans="7:15" x14ac:dyDescent="0.35">
      <c r="G31" s="50" t="s">
        <v>6583</v>
      </c>
      <c r="H31" s="92" t="s">
        <v>6586</v>
      </c>
      <c r="I31" s="91">
        <v>1408</v>
      </c>
      <c r="K31" s="167">
        <f t="shared" si="5"/>
        <v>492.79999999999995</v>
      </c>
      <c r="L31" s="167">
        <f t="shared" ref="L31:O31" si="25">K31+($I31*L$3)</f>
        <v>1408</v>
      </c>
      <c r="M31" s="167">
        <f t="shared" si="25"/>
        <v>1760</v>
      </c>
      <c r="N31" s="167">
        <f t="shared" si="25"/>
        <v>1971.2</v>
      </c>
      <c r="O31" s="167">
        <f t="shared" si="25"/>
        <v>2182.4</v>
      </c>
    </row>
    <row r="32" spans="7:15" x14ac:dyDescent="0.35">
      <c r="G32" s="50" t="s">
        <v>6584</v>
      </c>
      <c r="H32" s="94" t="s">
        <v>6587</v>
      </c>
      <c r="I32" s="91">
        <v>1664</v>
      </c>
      <c r="K32" s="167">
        <f t="shared" si="5"/>
        <v>582.39999999999986</v>
      </c>
      <c r="L32" s="167">
        <f t="shared" ref="L32:O32" si="26">K32+($I32*L$3)</f>
        <v>1664</v>
      </c>
      <c r="M32" s="167">
        <f t="shared" si="26"/>
        <v>2080</v>
      </c>
      <c r="N32" s="167">
        <f t="shared" si="26"/>
        <v>2329.6</v>
      </c>
      <c r="O32" s="167">
        <f t="shared" si="26"/>
        <v>2579.1999999999998</v>
      </c>
    </row>
    <row r="33" spans="7:15" x14ac:dyDescent="0.35">
      <c r="G33" s="50" t="s">
        <v>3575</v>
      </c>
      <c r="H33" s="92" t="s">
        <v>3576</v>
      </c>
      <c r="I33" s="91">
        <v>1088</v>
      </c>
      <c r="K33" s="167">
        <f t="shared" si="5"/>
        <v>380.79999999999995</v>
      </c>
      <c r="L33" s="167">
        <f t="shared" ref="L33:O33" si="27">K33+($I33*L$3)</f>
        <v>1088</v>
      </c>
      <c r="M33" s="167">
        <f t="shared" si="27"/>
        <v>1360</v>
      </c>
      <c r="N33" s="167">
        <f t="shared" si="27"/>
        <v>1523.2</v>
      </c>
      <c r="O33" s="167">
        <f t="shared" si="27"/>
        <v>1686.4</v>
      </c>
    </row>
    <row r="34" spans="7:15" x14ac:dyDescent="0.35">
      <c r="G34" s="50" t="s">
        <v>3577</v>
      </c>
      <c r="H34" s="94" t="s">
        <v>3578</v>
      </c>
      <c r="I34" s="91">
        <v>1152</v>
      </c>
      <c r="K34" s="167">
        <f t="shared" si="5"/>
        <v>403.19999999999993</v>
      </c>
      <c r="L34" s="167">
        <f t="shared" ref="L34:O34" si="28">K34+($I34*L$3)</f>
        <v>1152</v>
      </c>
      <c r="M34" s="167">
        <f t="shared" si="28"/>
        <v>1440</v>
      </c>
      <c r="N34" s="167">
        <f t="shared" si="28"/>
        <v>1612.8</v>
      </c>
      <c r="O34" s="167">
        <f t="shared" si="28"/>
        <v>1785.6</v>
      </c>
    </row>
    <row r="35" spans="7:15" x14ac:dyDescent="0.35">
      <c r="G35" s="50" t="s">
        <v>194</v>
      </c>
      <c r="H35" s="92" t="s">
        <v>1999</v>
      </c>
      <c r="I35" s="48">
        <v>2304</v>
      </c>
      <c r="K35" s="167">
        <f t="shared" si="5"/>
        <v>806.39999999999986</v>
      </c>
      <c r="L35" s="167">
        <f t="shared" ref="L35:O35" si="29">K35+($I35*L$3)</f>
        <v>2304</v>
      </c>
      <c r="M35" s="167">
        <f t="shared" si="29"/>
        <v>2880</v>
      </c>
      <c r="N35" s="167">
        <f t="shared" si="29"/>
        <v>3225.6</v>
      </c>
      <c r="O35" s="167">
        <f t="shared" si="29"/>
        <v>3571.2</v>
      </c>
    </row>
    <row r="36" spans="7:15" x14ac:dyDescent="0.35">
      <c r="G36" s="50" t="s">
        <v>123</v>
      </c>
      <c r="H36" s="94" t="s">
        <v>123</v>
      </c>
      <c r="I36" s="93">
        <v>1024</v>
      </c>
      <c r="K36" s="167">
        <f t="shared" si="5"/>
        <v>358.4</v>
      </c>
      <c r="L36" s="167">
        <f t="shared" ref="L36:O36" si="30">K36+($I36*L$3)</f>
        <v>1024</v>
      </c>
      <c r="M36" s="167">
        <f t="shared" si="30"/>
        <v>1280</v>
      </c>
      <c r="N36" s="167">
        <f t="shared" si="30"/>
        <v>1433.6</v>
      </c>
      <c r="O36" s="167">
        <f t="shared" si="30"/>
        <v>1587.1999999999998</v>
      </c>
    </row>
    <row r="37" spans="7:15" x14ac:dyDescent="0.35">
      <c r="G37" s="50" t="s">
        <v>5066</v>
      </c>
      <c r="H37" s="92" t="s">
        <v>6785</v>
      </c>
      <c r="I37" s="91">
        <v>1920</v>
      </c>
      <c r="K37" s="167">
        <f t="shared" si="5"/>
        <v>672</v>
      </c>
      <c r="L37" s="167">
        <f t="shared" ref="L37:O37" si="31">K37+($I37*L$3)</f>
        <v>1920</v>
      </c>
      <c r="M37" s="167">
        <f t="shared" si="31"/>
        <v>2400</v>
      </c>
      <c r="N37" s="167">
        <f t="shared" si="31"/>
        <v>2688</v>
      </c>
      <c r="O37" s="167">
        <f t="shared" si="31"/>
        <v>2976</v>
      </c>
    </row>
    <row r="38" spans="7:15" x14ac:dyDescent="0.35">
      <c r="G38" s="56" t="s">
        <v>7782</v>
      </c>
      <c r="H38" s="56" t="s">
        <v>1389</v>
      </c>
      <c r="I38" s="56">
        <v>2048</v>
      </c>
      <c r="K38" s="167">
        <f t="shared" si="5"/>
        <v>716.8</v>
      </c>
      <c r="L38" s="167">
        <f t="shared" ref="L38:O38" si="32">K38+($I38*L$3)</f>
        <v>2048</v>
      </c>
      <c r="M38" s="167">
        <f t="shared" si="32"/>
        <v>2560</v>
      </c>
      <c r="N38" s="167">
        <f t="shared" si="32"/>
        <v>2867.2</v>
      </c>
      <c r="O38" s="167">
        <f t="shared" si="32"/>
        <v>3174.3999999999996</v>
      </c>
    </row>
  </sheetData>
  <conditionalFormatting sqref="I36 I11:I25 K3:O3">
    <cfRule type="expression" dxfId="3040" priority="48">
      <formula>ISBLANK(I3)</formula>
    </cfRule>
  </conditionalFormatting>
  <conditionalFormatting sqref="I8:I9 I35">
    <cfRule type="expression" dxfId="3039" priority="47">
      <formula>ISBLANK(I8)</formula>
    </cfRule>
  </conditionalFormatting>
  <conditionalFormatting sqref="I29 I33:I34">
    <cfRule type="expression" dxfId="3038" priority="46">
      <formula>ISBLANK(I29)</formula>
    </cfRule>
  </conditionalFormatting>
  <conditionalFormatting sqref="I29 I33:I34">
    <cfRule type="expression" dxfId="3037" priority="44">
      <formula>#REF! &gt; I29</formula>
    </cfRule>
    <cfRule type="expression" dxfId="3036" priority="45">
      <formula>#REF! &lt; I29</formula>
    </cfRule>
  </conditionalFormatting>
  <conditionalFormatting sqref="I10">
    <cfRule type="expression" dxfId="3035" priority="43">
      <formula>ISBLANK(I10)</formula>
    </cfRule>
  </conditionalFormatting>
  <conditionalFormatting sqref="I26">
    <cfRule type="expression" dxfId="3034" priority="42">
      <formula>ISBLANK(I26)</formula>
    </cfRule>
  </conditionalFormatting>
  <conditionalFormatting sqref="I27">
    <cfRule type="expression" dxfId="3033" priority="41">
      <formula>ISBLANK(I27)</formula>
    </cfRule>
  </conditionalFormatting>
  <conditionalFormatting sqref="I28:I34">
    <cfRule type="expression" dxfId="3032" priority="40">
      <formula>ISBLANK(I28)</formula>
    </cfRule>
  </conditionalFormatting>
  <conditionalFormatting sqref="I30">
    <cfRule type="expression" dxfId="3031" priority="39">
      <formula>ISBLANK(I30)</formula>
    </cfRule>
  </conditionalFormatting>
  <conditionalFormatting sqref="I30">
    <cfRule type="expression" dxfId="3030" priority="37">
      <formula>#REF! &gt; I30</formula>
    </cfRule>
    <cfRule type="expression" dxfId="3029" priority="38">
      <formula>#REF! &lt; I30</formula>
    </cfRule>
  </conditionalFormatting>
  <conditionalFormatting sqref="I31">
    <cfRule type="expression" dxfId="3028" priority="36">
      <formula>ISBLANK(I31)</formula>
    </cfRule>
  </conditionalFormatting>
  <conditionalFormatting sqref="I31">
    <cfRule type="expression" dxfId="3027" priority="34">
      <formula>#REF! &gt; I31</formula>
    </cfRule>
    <cfRule type="expression" dxfId="3026" priority="35">
      <formula>#REF! &lt; I31</formula>
    </cfRule>
  </conditionalFormatting>
  <conditionalFormatting sqref="I32">
    <cfRule type="expression" dxfId="3025" priority="33">
      <formula>ISBLANK(I32)</formula>
    </cfRule>
  </conditionalFormatting>
  <conditionalFormatting sqref="I32">
    <cfRule type="expression" dxfId="3024" priority="31">
      <formula>#REF! &gt; I32</formula>
    </cfRule>
    <cfRule type="expression" dxfId="3023" priority="32">
      <formula>#REF! &lt; I32</formula>
    </cfRule>
  </conditionalFormatting>
  <conditionalFormatting sqref="N3">
    <cfRule type="expression" dxfId="3022" priority="22">
      <formula>ISBLANK(N3)</formula>
    </cfRule>
  </conditionalFormatting>
  <conditionalFormatting sqref="O3">
    <cfRule type="expression" dxfId="3021" priority="21">
      <formula>ISBLANK(O3)</formula>
    </cfRule>
  </conditionalFormatting>
  <conditionalFormatting sqref="H35:H36 H11:H25 H8:H9">
    <cfRule type="expression" dxfId="3020" priority="20">
      <formula>ISBLANK(H8)</formula>
    </cfRule>
  </conditionalFormatting>
  <conditionalFormatting sqref="H29 H33:H34">
    <cfRule type="expression" dxfId="3019" priority="19">
      <formula>ISBLANK(H29)</formula>
    </cfRule>
  </conditionalFormatting>
  <conditionalFormatting sqref="H29 H33:H34">
    <cfRule type="expression" dxfId="3018" priority="17">
      <formula>#REF! &gt; H29</formula>
    </cfRule>
    <cfRule type="expression" dxfId="3017" priority="18">
      <formula>#REF! &lt; H29</formula>
    </cfRule>
  </conditionalFormatting>
  <conditionalFormatting sqref="H10">
    <cfRule type="expression" dxfId="3016" priority="16">
      <formula>ISBLANK(H10)</formula>
    </cfRule>
  </conditionalFormatting>
  <conditionalFormatting sqref="H26">
    <cfRule type="expression" dxfId="3015" priority="15">
      <formula>ISBLANK(H26)</formula>
    </cfRule>
  </conditionalFormatting>
  <conditionalFormatting sqref="H27">
    <cfRule type="expression" dxfId="3014" priority="14">
      <formula>ISBLANK(H27)</formula>
    </cfRule>
  </conditionalFormatting>
  <conditionalFormatting sqref="H28:H34">
    <cfRule type="expression" dxfId="3013" priority="13">
      <formula>ISBLANK(H28)</formula>
    </cfRule>
  </conditionalFormatting>
  <conditionalFormatting sqref="H30:H32">
    <cfRule type="expression" dxfId="3012" priority="12">
      <formula>ISBLANK(H30)</formula>
    </cfRule>
  </conditionalFormatting>
  <conditionalFormatting sqref="H30:H32">
    <cfRule type="expression" dxfId="3011" priority="10">
      <formula>#REF! &gt; H30</formula>
    </cfRule>
    <cfRule type="expression" dxfId="3010" priority="11">
      <formula>#REF! &lt; H30</formula>
    </cfRule>
  </conditionalFormatting>
  <conditionalFormatting sqref="G7:G38">
    <cfRule type="duplicateValues" dxfId="3009"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9" s="3" customFormat="1" ht="20" customHeight="1" x14ac:dyDescent="0.35">
      <c r="A1" s="475" t="s">
        <v>2766</v>
      </c>
      <c r="B1" s="479"/>
      <c r="C1" s="20"/>
      <c r="D1" s="20"/>
      <c r="E1" s="20"/>
      <c r="F1" s="20"/>
      <c r="G1" s="20"/>
      <c r="H1" s="193"/>
      <c r="I1" s="20" t="s">
        <v>3286</v>
      </c>
      <c r="J1" s="20"/>
      <c r="K1" s="20"/>
      <c r="L1" s="20"/>
      <c r="M1" s="20"/>
      <c r="N1" s="20"/>
      <c r="O1" s="20"/>
      <c r="P1" s="20"/>
    </row>
    <row r="2" spans="1:19"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9" s="164" customFormat="1" ht="14.4" customHeight="1" x14ac:dyDescent="0.35">
      <c r="A3" s="165">
        <v>1</v>
      </c>
      <c r="B3" s="17" t="s">
        <v>4884</v>
      </c>
      <c r="C3" s="29">
        <v>100</v>
      </c>
      <c r="D3" s="29">
        <v>10</v>
      </c>
      <c r="E3" s="29"/>
      <c r="F3" s="29">
        <v>200</v>
      </c>
      <c r="G3" s="29" t="s">
        <v>4884</v>
      </c>
      <c r="H3" s="29" t="s">
        <v>5371</v>
      </c>
      <c r="I3" s="29" t="s">
        <v>94</v>
      </c>
      <c r="J3" s="34" t="s">
        <v>6346</v>
      </c>
      <c r="K3" s="29" t="s">
        <v>4885</v>
      </c>
      <c r="L3" s="29">
        <v>1000</v>
      </c>
      <c r="M3" s="29">
        <v>1536</v>
      </c>
      <c r="N3" s="29" t="s">
        <v>6311</v>
      </c>
      <c r="O3" s="29" t="s">
        <v>1971</v>
      </c>
      <c r="P3" s="24"/>
      <c r="S3" s="164">
        <f>Table3174[[#This Row],[buildPower]]/2</f>
        <v>5</v>
      </c>
    </row>
    <row r="4" spans="1:19" x14ac:dyDescent="0.35">
      <c r="A4" s="28">
        <v>2</v>
      </c>
      <c r="B4" s="17" t="s">
        <v>136</v>
      </c>
      <c r="C4" s="24">
        <v>1</v>
      </c>
      <c r="D4" s="24">
        <v>1</v>
      </c>
      <c r="E4" s="24"/>
      <c r="F4" s="24">
        <v>1</v>
      </c>
      <c r="G4" s="6" t="s">
        <v>136</v>
      </c>
      <c r="H4" s="29"/>
      <c r="I4" s="34" t="s">
        <v>91</v>
      </c>
      <c r="J4" s="34"/>
      <c r="K4" s="6" t="s">
        <v>1970</v>
      </c>
      <c r="L4" s="24">
        <v>100</v>
      </c>
      <c r="M4" s="48">
        <v>1536</v>
      </c>
      <c r="N4" s="29"/>
      <c r="O4" s="6" t="s">
        <v>1971</v>
      </c>
      <c r="P4" s="29">
        <v>100</v>
      </c>
      <c r="S4" s="164">
        <f>Table3174[[#This Row],[buildPower]]/2</f>
        <v>0.5</v>
      </c>
    </row>
    <row r="5" spans="1:19" x14ac:dyDescent="0.35">
      <c r="A5" s="1">
        <v>3</v>
      </c>
      <c r="B5" s="17" t="s">
        <v>155</v>
      </c>
      <c r="C5" s="24">
        <v>1</v>
      </c>
      <c r="D5" s="24">
        <v>1</v>
      </c>
      <c r="E5" s="24"/>
      <c r="F5" s="24">
        <v>200</v>
      </c>
      <c r="G5" s="6" t="s">
        <v>155</v>
      </c>
      <c r="H5" s="253"/>
      <c r="I5" s="6" t="s">
        <v>94</v>
      </c>
      <c r="J5" s="6" t="s">
        <v>1972</v>
      </c>
      <c r="K5" s="6" t="s">
        <v>1973</v>
      </c>
      <c r="L5" s="24">
        <v>1000</v>
      </c>
      <c r="M5" s="49">
        <v>2048</v>
      </c>
      <c r="N5" s="6" t="s">
        <v>1974</v>
      </c>
      <c r="O5" s="6" t="s">
        <v>1971</v>
      </c>
      <c r="P5" s="24">
        <v>1</v>
      </c>
      <c r="S5" s="164">
        <f>Table3174[[#This Row],[buildPower]]/2</f>
        <v>0.5</v>
      </c>
    </row>
    <row r="6" spans="1:19" s="167" customFormat="1" x14ac:dyDescent="0.35">
      <c r="A6" s="165">
        <v>4</v>
      </c>
      <c r="B6" s="17" t="s">
        <v>6308</v>
      </c>
      <c r="C6" s="24">
        <v>1</v>
      </c>
      <c r="D6" s="24">
        <v>1</v>
      </c>
      <c r="E6" s="24"/>
      <c r="F6" s="24">
        <v>200</v>
      </c>
      <c r="G6" s="34" t="s">
        <v>6308</v>
      </c>
      <c r="H6" s="253"/>
      <c r="I6" s="34" t="s">
        <v>94</v>
      </c>
      <c r="J6" s="34" t="s">
        <v>6310</v>
      </c>
      <c r="K6" s="34" t="s">
        <v>6309</v>
      </c>
      <c r="L6" s="24">
        <v>1000</v>
      </c>
      <c r="M6" s="49">
        <v>3000</v>
      </c>
      <c r="N6" s="253" t="s">
        <v>1992</v>
      </c>
      <c r="O6" s="34" t="s">
        <v>1971</v>
      </c>
      <c r="P6" s="24">
        <v>1</v>
      </c>
      <c r="S6" s="164">
        <f>Table3174[[#This Row],[buildPower]]/2</f>
        <v>0.5</v>
      </c>
    </row>
    <row r="7" spans="1:19" x14ac:dyDescent="0.35">
      <c r="A7" s="28">
        <v>5</v>
      </c>
      <c r="B7" s="17" t="s">
        <v>117</v>
      </c>
      <c r="C7" s="24"/>
      <c r="D7" s="24"/>
      <c r="E7" s="24"/>
      <c r="F7" s="24"/>
      <c r="G7" s="6" t="s">
        <v>117</v>
      </c>
      <c r="H7" s="34"/>
      <c r="I7" s="6" t="s">
        <v>91</v>
      </c>
      <c r="J7" s="6"/>
      <c r="K7" s="6" t="s">
        <v>1975</v>
      </c>
      <c r="L7" s="24">
        <v>500</v>
      </c>
      <c r="M7" s="48">
        <v>1024</v>
      </c>
      <c r="N7" s="6"/>
      <c r="O7" s="6" t="s">
        <v>1971</v>
      </c>
      <c r="P7" s="24"/>
      <c r="S7" s="164">
        <f>Table3174[[#This Row],[buildPower]]/2</f>
        <v>0</v>
      </c>
    </row>
    <row r="8" spans="1:19" x14ac:dyDescent="0.35">
      <c r="A8" s="28">
        <v>6</v>
      </c>
      <c r="B8" s="17" t="s">
        <v>313</v>
      </c>
      <c r="C8" s="24"/>
      <c r="D8" s="24"/>
      <c r="E8" s="24"/>
      <c r="F8" s="24"/>
      <c r="G8" s="6" t="s">
        <v>313</v>
      </c>
      <c r="H8" s="34"/>
      <c r="I8" s="6" t="s">
        <v>91</v>
      </c>
      <c r="J8" s="6"/>
      <c r="K8" s="6" t="s">
        <v>1976</v>
      </c>
      <c r="L8" s="24">
        <v>500</v>
      </c>
      <c r="M8" s="49">
        <v>1536</v>
      </c>
      <c r="N8" s="6"/>
      <c r="O8" s="6" t="s">
        <v>1971</v>
      </c>
      <c r="P8" s="24"/>
      <c r="S8" s="164">
        <f>Table3174[[#This Row],[buildPower]]/2</f>
        <v>0</v>
      </c>
    </row>
    <row r="9" spans="1:19" x14ac:dyDescent="0.35">
      <c r="A9" s="165">
        <v>7</v>
      </c>
      <c r="B9" s="17" t="s">
        <v>210</v>
      </c>
      <c r="C9" s="24"/>
      <c r="D9" s="24"/>
      <c r="E9" s="24"/>
      <c r="F9" s="24"/>
      <c r="G9" s="6" t="s">
        <v>210</v>
      </c>
      <c r="H9" s="34"/>
      <c r="I9" s="6" t="s">
        <v>91</v>
      </c>
      <c r="J9" s="6"/>
      <c r="K9" s="6" t="s">
        <v>1977</v>
      </c>
      <c r="L9" s="24">
        <v>500</v>
      </c>
      <c r="M9" s="48">
        <v>2048</v>
      </c>
      <c r="N9" s="6"/>
      <c r="O9" s="6" t="s">
        <v>1971</v>
      </c>
      <c r="P9" s="24"/>
      <c r="S9" s="164">
        <f>Table3174[[#This Row],[buildPower]]/2</f>
        <v>0</v>
      </c>
    </row>
    <row r="10" spans="1:19" x14ac:dyDescent="0.35">
      <c r="A10" s="28">
        <v>8</v>
      </c>
      <c r="B10" s="17" t="s">
        <v>319</v>
      </c>
      <c r="C10" s="24">
        <v>100</v>
      </c>
      <c r="D10" s="24">
        <v>10</v>
      </c>
      <c r="E10" s="24">
        <v>1</v>
      </c>
      <c r="F10" s="24">
        <v>200</v>
      </c>
      <c r="G10" s="6" t="s">
        <v>319</v>
      </c>
      <c r="H10" s="34"/>
      <c r="I10" s="6" t="s">
        <v>94</v>
      </c>
      <c r="J10" s="6" t="s">
        <v>1978</v>
      </c>
      <c r="K10" s="6" t="s">
        <v>1383</v>
      </c>
      <c r="L10" s="24">
        <v>500</v>
      </c>
      <c r="M10" s="49">
        <v>1024</v>
      </c>
      <c r="N10" s="6" t="s">
        <v>1979</v>
      </c>
      <c r="O10" s="6" t="s">
        <v>1980</v>
      </c>
      <c r="P10" s="24">
        <v>100</v>
      </c>
      <c r="S10" s="164">
        <f>Table3174[[#This Row],[buildPower]]/2</f>
        <v>5</v>
      </c>
    </row>
    <row r="11" spans="1:19" x14ac:dyDescent="0.35">
      <c r="A11" s="28">
        <v>9</v>
      </c>
      <c r="B11" s="17" t="s">
        <v>278</v>
      </c>
      <c r="C11" s="24">
        <v>500</v>
      </c>
      <c r="D11" s="24">
        <v>250</v>
      </c>
      <c r="E11" s="24">
        <v>1</v>
      </c>
      <c r="F11" s="24">
        <v>200</v>
      </c>
      <c r="G11" s="6" t="s">
        <v>278</v>
      </c>
      <c r="H11" s="29" t="s">
        <v>5371</v>
      </c>
      <c r="I11" s="6" t="s">
        <v>94</v>
      </c>
      <c r="J11" s="6" t="s">
        <v>1981</v>
      </c>
      <c r="K11" s="6" t="s">
        <v>1409</v>
      </c>
      <c r="L11" s="24">
        <v>100</v>
      </c>
      <c r="M11" s="48">
        <v>2816</v>
      </c>
      <c r="N11" s="6" t="s">
        <v>1982</v>
      </c>
      <c r="O11" s="6" t="s">
        <v>1983</v>
      </c>
      <c r="P11" s="24">
        <v>1700</v>
      </c>
      <c r="S11" s="164">
        <f>Table3174[[#This Row],[buildPower]]/2</f>
        <v>125</v>
      </c>
    </row>
    <row r="12" spans="1:19" s="27" customFormat="1" x14ac:dyDescent="0.35">
      <c r="A12" s="165">
        <v>10</v>
      </c>
      <c r="B12" s="17" t="s">
        <v>3547</v>
      </c>
      <c r="C12" s="24">
        <v>500</v>
      </c>
      <c r="D12" s="24">
        <v>250</v>
      </c>
      <c r="E12" s="24"/>
      <c r="F12" s="24">
        <v>200</v>
      </c>
      <c r="G12" s="253" t="s">
        <v>3547</v>
      </c>
      <c r="H12" s="253"/>
      <c r="I12" s="253" t="s">
        <v>94</v>
      </c>
      <c r="J12" s="34" t="s">
        <v>1981</v>
      </c>
      <c r="K12" s="253" t="s">
        <v>3548</v>
      </c>
      <c r="L12" s="24">
        <v>100</v>
      </c>
      <c r="M12" s="49">
        <v>3200</v>
      </c>
      <c r="N12" s="253" t="s">
        <v>1982</v>
      </c>
      <c r="O12" s="253" t="s">
        <v>1983</v>
      </c>
      <c r="P12" s="24">
        <v>1700</v>
      </c>
      <c r="S12" s="164">
        <f>Table3174[[#This Row],[buildPower]]/2</f>
        <v>125</v>
      </c>
    </row>
    <row r="13" spans="1:19" x14ac:dyDescent="0.35">
      <c r="A13" s="28">
        <v>11</v>
      </c>
      <c r="B13" s="17" t="s">
        <v>271</v>
      </c>
      <c r="C13" s="24">
        <v>250</v>
      </c>
      <c r="D13" s="24">
        <v>50</v>
      </c>
      <c r="E13" s="24"/>
      <c r="F13" s="24">
        <v>200</v>
      </c>
      <c r="G13" s="6" t="s">
        <v>271</v>
      </c>
      <c r="H13" s="253"/>
      <c r="I13" s="6" t="s">
        <v>94</v>
      </c>
      <c r="J13" s="6" t="s">
        <v>1984</v>
      </c>
      <c r="K13" s="6" t="s">
        <v>1393</v>
      </c>
      <c r="L13" s="24">
        <v>100</v>
      </c>
      <c r="M13" s="48">
        <v>2304</v>
      </c>
      <c r="N13" s="6" t="s">
        <v>1399</v>
      </c>
      <c r="O13" s="6" t="s">
        <v>1971</v>
      </c>
      <c r="P13" s="24">
        <v>100</v>
      </c>
      <c r="S13" s="164">
        <f>Table3174[[#This Row],[buildPower]]/2</f>
        <v>25</v>
      </c>
    </row>
    <row r="14" spans="1:19" x14ac:dyDescent="0.35">
      <c r="A14" s="28">
        <v>12</v>
      </c>
      <c r="B14" s="17" t="s">
        <v>275</v>
      </c>
      <c r="C14" s="24">
        <v>100</v>
      </c>
      <c r="D14" s="24">
        <v>10</v>
      </c>
      <c r="E14" s="24">
        <v>1</v>
      </c>
      <c r="F14" s="24">
        <v>200</v>
      </c>
      <c r="G14" s="6" t="s">
        <v>275</v>
      </c>
      <c r="H14" s="167" t="s">
        <v>5371</v>
      </c>
      <c r="I14" s="6" t="s">
        <v>94</v>
      </c>
      <c r="J14" s="6" t="s">
        <v>1972</v>
      </c>
      <c r="K14" s="6" t="s">
        <v>1395</v>
      </c>
      <c r="L14" s="24">
        <v>1000</v>
      </c>
      <c r="M14" s="49">
        <v>2048</v>
      </c>
      <c r="N14" s="6" t="s">
        <v>1399</v>
      </c>
      <c r="O14" s="6" t="s">
        <v>1971</v>
      </c>
      <c r="P14" s="24">
        <v>200</v>
      </c>
      <c r="S14" s="164">
        <f>Table3174[[#This Row],[buildPower]]/2</f>
        <v>5</v>
      </c>
    </row>
    <row r="15" spans="1:19" x14ac:dyDescent="0.35">
      <c r="A15" s="165">
        <v>13</v>
      </c>
      <c r="B15" s="17" t="s">
        <v>270</v>
      </c>
      <c r="C15" s="24">
        <v>250</v>
      </c>
      <c r="D15" s="24">
        <v>125</v>
      </c>
      <c r="E15" s="24"/>
      <c r="F15" s="24">
        <v>200</v>
      </c>
      <c r="G15" s="6" t="s">
        <v>270</v>
      </c>
      <c r="H15" s="253"/>
      <c r="I15" s="6" t="s">
        <v>94</v>
      </c>
      <c r="J15" s="6" t="s">
        <v>1984</v>
      </c>
      <c r="K15" s="6" t="s">
        <v>1985</v>
      </c>
      <c r="L15" s="24">
        <v>1000</v>
      </c>
      <c r="M15" s="48">
        <v>2048</v>
      </c>
      <c r="N15" s="6" t="s">
        <v>1986</v>
      </c>
      <c r="O15" s="6" t="s">
        <v>1987</v>
      </c>
      <c r="P15" s="24">
        <v>100</v>
      </c>
      <c r="S15" s="164">
        <f>Table3174[[#This Row],[buildPower]]/2</f>
        <v>62.5</v>
      </c>
    </row>
    <row r="16" spans="1:19" x14ac:dyDescent="0.35">
      <c r="A16" s="28">
        <v>14</v>
      </c>
      <c r="B16" s="17" t="s">
        <v>1357</v>
      </c>
      <c r="C16" s="24">
        <v>250</v>
      </c>
      <c r="D16" s="24">
        <v>125</v>
      </c>
      <c r="E16" s="24">
        <v>1</v>
      </c>
      <c r="F16" s="24">
        <v>200</v>
      </c>
      <c r="G16" s="6" t="s">
        <v>1357</v>
      </c>
      <c r="H16" s="29" t="s">
        <v>5371</v>
      </c>
      <c r="I16" s="6" t="s">
        <v>94</v>
      </c>
      <c r="J16" s="6" t="s">
        <v>1984</v>
      </c>
      <c r="K16" s="6" t="s">
        <v>1988</v>
      </c>
      <c r="L16" s="24">
        <v>1000</v>
      </c>
      <c r="M16" s="49">
        <v>2048</v>
      </c>
      <c r="N16" s="6" t="s">
        <v>1986</v>
      </c>
      <c r="O16" s="6" t="s">
        <v>1987</v>
      </c>
      <c r="P16" s="24">
        <v>500</v>
      </c>
      <c r="S16" s="164">
        <f>Table3174[[#This Row],[buildPower]]/2</f>
        <v>62.5</v>
      </c>
    </row>
    <row r="17" spans="1:21" x14ac:dyDescent="0.35">
      <c r="A17" s="28">
        <v>15</v>
      </c>
      <c r="B17" s="17" t="s">
        <v>272</v>
      </c>
      <c r="C17" s="24">
        <v>250</v>
      </c>
      <c r="D17" s="24">
        <v>125</v>
      </c>
      <c r="E17" s="24"/>
      <c r="F17" s="24">
        <v>200</v>
      </c>
      <c r="G17" s="6" t="s">
        <v>272</v>
      </c>
      <c r="H17" s="253"/>
      <c r="I17" s="6" t="s">
        <v>94</v>
      </c>
      <c r="J17" s="253" t="s">
        <v>824</v>
      </c>
      <c r="K17" s="6" t="s">
        <v>1991</v>
      </c>
      <c r="L17" s="24">
        <v>1000</v>
      </c>
      <c r="M17" s="49">
        <v>2048</v>
      </c>
      <c r="N17" s="253" t="s">
        <v>826</v>
      </c>
      <c r="O17" s="6" t="s">
        <v>1993</v>
      </c>
      <c r="P17" s="24">
        <v>100</v>
      </c>
      <c r="S17" s="164">
        <f>Table3174[[#This Row],[buildPower]]/2</f>
        <v>62.5</v>
      </c>
    </row>
    <row r="18" spans="1:21" x14ac:dyDescent="0.35">
      <c r="A18" s="165">
        <v>16</v>
      </c>
      <c r="B18" s="17" t="s">
        <v>1426</v>
      </c>
      <c r="C18" s="24">
        <v>250</v>
      </c>
      <c r="D18" s="24">
        <v>125</v>
      </c>
      <c r="E18" s="24">
        <v>1</v>
      </c>
      <c r="F18" s="24">
        <v>200</v>
      </c>
      <c r="G18" s="6" t="s">
        <v>1426</v>
      </c>
      <c r="H18" s="29" t="s">
        <v>5371</v>
      </c>
      <c r="I18" s="253" t="s">
        <v>94</v>
      </c>
      <c r="J18" s="253" t="s">
        <v>824</v>
      </c>
      <c r="K18" s="253" t="s">
        <v>1994</v>
      </c>
      <c r="L18" s="24">
        <v>1000</v>
      </c>
      <c r="M18" s="48">
        <v>2048</v>
      </c>
      <c r="N18" s="253" t="s">
        <v>826</v>
      </c>
      <c r="O18" s="253" t="s">
        <v>1993</v>
      </c>
      <c r="P18" s="24">
        <v>700</v>
      </c>
      <c r="S18" s="164">
        <f>Table3174[[#This Row],[buildPower]]/2</f>
        <v>62.5</v>
      </c>
      <c r="U18" s="63">
        <v>65</v>
      </c>
    </row>
    <row r="19" spans="1:21" x14ac:dyDescent="0.35">
      <c r="A19" s="28">
        <v>17</v>
      </c>
      <c r="B19" s="17" t="s">
        <v>273</v>
      </c>
      <c r="C19" s="24">
        <v>100</v>
      </c>
      <c r="D19" s="24">
        <v>10</v>
      </c>
      <c r="E19" s="24"/>
      <c r="F19" s="24">
        <v>200</v>
      </c>
      <c r="G19" s="253" t="s">
        <v>273</v>
      </c>
      <c r="H19" s="253"/>
      <c r="I19" s="6" t="s">
        <v>94</v>
      </c>
      <c r="J19" s="6" t="s">
        <v>1978</v>
      </c>
      <c r="K19" s="6" t="s">
        <v>1995</v>
      </c>
      <c r="L19" s="24">
        <v>1000</v>
      </c>
      <c r="M19" s="49">
        <v>2048</v>
      </c>
      <c r="N19" s="253" t="s">
        <v>1996</v>
      </c>
      <c r="O19" s="6" t="s">
        <v>1997</v>
      </c>
      <c r="P19" s="24">
        <v>100</v>
      </c>
      <c r="S19" s="164">
        <f>Table3174[[#This Row],[buildPower]]/2</f>
        <v>5</v>
      </c>
      <c r="U19" s="64">
        <v>-65</v>
      </c>
    </row>
    <row r="20" spans="1:21" x14ac:dyDescent="0.35">
      <c r="A20" s="28">
        <v>18</v>
      </c>
      <c r="B20" s="17" t="s">
        <v>1432</v>
      </c>
      <c r="C20" s="24">
        <v>175</v>
      </c>
      <c r="D20" s="24">
        <v>87</v>
      </c>
      <c r="E20" s="24">
        <v>1</v>
      </c>
      <c r="F20" s="24"/>
      <c r="G20" s="6" t="s">
        <v>1432</v>
      </c>
      <c r="H20" s="29" t="s">
        <v>5371</v>
      </c>
      <c r="I20" s="6" t="s">
        <v>94</v>
      </c>
      <c r="J20" s="6" t="s">
        <v>1972</v>
      </c>
      <c r="K20" s="6" t="s">
        <v>1431</v>
      </c>
      <c r="L20" s="24">
        <v>1000</v>
      </c>
      <c r="M20" s="48">
        <v>2048</v>
      </c>
      <c r="N20" s="6" t="s">
        <v>1996</v>
      </c>
      <c r="O20" s="6" t="s">
        <v>1997</v>
      </c>
      <c r="P20" s="24">
        <v>700</v>
      </c>
      <c r="S20" s="164">
        <f>Table3174[[#This Row],[buildPower]]/2</f>
        <v>43.5</v>
      </c>
      <c r="U20" s="63">
        <v>25</v>
      </c>
    </row>
    <row r="21" spans="1:21" x14ac:dyDescent="0.35">
      <c r="A21" s="165">
        <v>19</v>
      </c>
      <c r="B21" s="17" t="s">
        <v>147</v>
      </c>
      <c r="C21" s="24"/>
      <c r="D21" s="24"/>
      <c r="E21" s="24"/>
      <c r="F21" s="24"/>
      <c r="G21" s="6" t="s">
        <v>147</v>
      </c>
      <c r="H21" s="34"/>
      <c r="I21" s="6" t="s">
        <v>91</v>
      </c>
      <c r="J21" s="6"/>
      <c r="K21" s="6" t="s">
        <v>1998</v>
      </c>
      <c r="L21" s="24">
        <v>500</v>
      </c>
      <c r="M21" s="49">
        <v>1408</v>
      </c>
      <c r="N21" s="6"/>
      <c r="O21" s="6" t="s">
        <v>1971</v>
      </c>
      <c r="P21" s="24"/>
      <c r="S21" s="164">
        <f>Table3174[[#This Row],[buildPower]]/2</f>
        <v>0</v>
      </c>
      <c r="U21" s="64">
        <v>15</v>
      </c>
    </row>
    <row r="22" spans="1:21" s="167" customFormat="1" x14ac:dyDescent="0.35">
      <c r="A22" s="28">
        <v>20</v>
      </c>
      <c r="B22" s="17" t="s">
        <v>6579</v>
      </c>
      <c r="C22" s="24"/>
      <c r="D22" s="24"/>
      <c r="E22" s="24"/>
      <c r="F22" s="24"/>
      <c r="G22" s="253" t="s">
        <v>6579</v>
      </c>
      <c r="H22" s="253"/>
      <c r="I22" s="253" t="s">
        <v>91</v>
      </c>
      <c r="J22" s="253"/>
      <c r="K22" s="253" t="s">
        <v>6588</v>
      </c>
      <c r="L22" s="24">
        <v>500</v>
      </c>
      <c r="M22" s="49">
        <v>1600</v>
      </c>
      <c r="N22" s="253"/>
      <c r="O22" s="253" t="s">
        <v>1971</v>
      </c>
      <c r="P22" s="24"/>
      <c r="S22" s="164">
        <f>Table3174[[#This Row],[buildPower]]/2</f>
        <v>0</v>
      </c>
      <c r="U22" s="63">
        <v>15</v>
      </c>
    </row>
    <row r="23" spans="1:21" s="167" customFormat="1" x14ac:dyDescent="0.35">
      <c r="A23" s="28">
        <v>21</v>
      </c>
      <c r="B23" s="17" t="s">
        <v>6580</v>
      </c>
      <c r="C23" s="24"/>
      <c r="D23" s="24"/>
      <c r="E23" s="24"/>
      <c r="F23" s="24"/>
      <c r="G23" s="253" t="s">
        <v>6580</v>
      </c>
      <c r="H23" s="253"/>
      <c r="I23" s="253" t="s">
        <v>91</v>
      </c>
      <c r="J23" s="253"/>
      <c r="K23" s="253" t="s">
        <v>6589</v>
      </c>
      <c r="L23" s="24">
        <v>500</v>
      </c>
      <c r="M23" s="49">
        <v>1856</v>
      </c>
      <c r="N23" s="253"/>
      <c r="O23" s="253" t="s">
        <v>1971</v>
      </c>
      <c r="P23" s="24"/>
      <c r="S23" s="164">
        <f>Table3174[[#This Row],[buildPower]]/2</f>
        <v>0</v>
      </c>
    </row>
    <row r="24" spans="1:21" s="167" customFormat="1" x14ac:dyDescent="0.35">
      <c r="A24" s="165">
        <v>22</v>
      </c>
      <c r="B24" s="17" t="s">
        <v>6581</v>
      </c>
      <c r="C24" s="24"/>
      <c r="D24" s="24"/>
      <c r="E24" s="24"/>
      <c r="F24" s="24"/>
      <c r="G24" s="253" t="s">
        <v>6581</v>
      </c>
      <c r="H24" s="253"/>
      <c r="I24" s="253" t="s">
        <v>91</v>
      </c>
      <c r="J24" s="253"/>
      <c r="K24" s="253" t="s">
        <v>6590</v>
      </c>
      <c r="L24" s="24">
        <v>500</v>
      </c>
      <c r="M24" s="49">
        <v>2176</v>
      </c>
      <c r="N24" s="253"/>
      <c r="O24" s="253" t="s">
        <v>1971</v>
      </c>
      <c r="P24" s="24"/>
      <c r="S24" s="164">
        <f>Table3174[[#This Row],[buildPower]]/2</f>
        <v>0</v>
      </c>
    </row>
    <row r="25" spans="1:21" s="27" customFormat="1" x14ac:dyDescent="0.35">
      <c r="A25" s="28">
        <v>23</v>
      </c>
      <c r="B25" s="17" t="s">
        <v>3573</v>
      </c>
      <c r="C25" s="24"/>
      <c r="D25" s="24"/>
      <c r="E25" s="24"/>
      <c r="F25" s="24"/>
      <c r="G25" s="34" t="s">
        <v>3573</v>
      </c>
      <c r="H25" s="34"/>
      <c r="I25" s="34" t="s">
        <v>91</v>
      </c>
      <c r="J25" s="34"/>
      <c r="K25" s="34" t="s">
        <v>3574</v>
      </c>
      <c r="L25" s="24">
        <v>500</v>
      </c>
      <c r="M25" s="65">
        <v>1152</v>
      </c>
      <c r="N25" s="34"/>
      <c r="O25" s="34" t="s">
        <v>1971</v>
      </c>
      <c r="P25" s="24"/>
      <c r="S25" s="164">
        <f>Table3174[[#This Row],[buildPower]]/2</f>
        <v>0</v>
      </c>
    </row>
    <row r="26" spans="1:21" s="167" customFormat="1" x14ac:dyDescent="0.35">
      <c r="A26" s="28">
        <v>24</v>
      </c>
      <c r="B26" s="17" t="s">
        <v>6582</v>
      </c>
      <c r="C26" s="24"/>
      <c r="D26" s="24"/>
      <c r="E26" s="24"/>
      <c r="F26" s="24"/>
      <c r="G26" s="253" t="s">
        <v>6582</v>
      </c>
      <c r="H26" s="253"/>
      <c r="I26" s="253" t="s">
        <v>91</v>
      </c>
      <c r="J26" s="253"/>
      <c r="K26" s="253" t="s">
        <v>6585</v>
      </c>
      <c r="L26" s="24">
        <v>500</v>
      </c>
      <c r="M26" s="65">
        <v>1280</v>
      </c>
      <c r="N26" s="253"/>
      <c r="O26" s="253" t="s">
        <v>1971</v>
      </c>
      <c r="P26" s="24"/>
      <c r="S26" s="164">
        <f>Table3174[[#This Row],[buildPower]]/2</f>
        <v>0</v>
      </c>
    </row>
    <row r="27" spans="1:21" s="167" customFormat="1" x14ac:dyDescent="0.35">
      <c r="A27" s="165">
        <v>25</v>
      </c>
      <c r="B27" s="17" t="s">
        <v>6583</v>
      </c>
      <c r="C27" s="24"/>
      <c r="D27" s="24"/>
      <c r="E27" s="24"/>
      <c r="F27" s="24"/>
      <c r="G27" s="253" t="s">
        <v>6583</v>
      </c>
      <c r="H27" s="253"/>
      <c r="I27" s="253" t="s">
        <v>91</v>
      </c>
      <c r="J27" s="253"/>
      <c r="K27" s="253" t="s">
        <v>6586</v>
      </c>
      <c r="L27" s="24">
        <v>500</v>
      </c>
      <c r="M27" s="65">
        <v>1408</v>
      </c>
      <c r="N27" s="253"/>
      <c r="O27" s="253" t="s">
        <v>1971</v>
      </c>
      <c r="P27" s="24"/>
      <c r="S27" s="164">
        <f>Table3174[[#This Row],[buildPower]]/2</f>
        <v>0</v>
      </c>
    </row>
    <row r="28" spans="1:21" s="167" customFormat="1" x14ac:dyDescent="0.35">
      <c r="A28" s="28">
        <v>26</v>
      </c>
      <c r="B28" s="17" t="s">
        <v>6584</v>
      </c>
      <c r="C28" s="24"/>
      <c r="D28" s="24"/>
      <c r="E28" s="24"/>
      <c r="F28" s="24"/>
      <c r="G28" s="253" t="s">
        <v>6584</v>
      </c>
      <c r="H28" s="253"/>
      <c r="I28" s="253" t="s">
        <v>91</v>
      </c>
      <c r="J28" s="253"/>
      <c r="K28" s="253" t="s">
        <v>6587</v>
      </c>
      <c r="L28" s="24">
        <v>500</v>
      </c>
      <c r="M28" s="65">
        <v>1664</v>
      </c>
      <c r="N28" s="253"/>
      <c r="O28" s="253" t="s">
        <v>1971</v>
      </c>
      <c r="P28" s="24"/>
      <c r="S28" s="164">
        <f>Table3174[[#This Row],[buildPower]]/2</f>
        <v>0</v>
      </c>
    </row>
    <row r="29" spans="1:21" s="27" customFormat="1" x14ac:dyDescent="0.35">
      <c r="A29" s="28">
        <v>27</v>
      </c>
      <c r="B29" s="17" t="s">
        <v>3575</v>
      </c>
      <c r="C29" s="24"/>
      <c r="D29" s="24"/>
      <c r="E29" s="24"/>
      <c r="F29" s="24"/>
      <c r="G29" s="34" t="s">
        <v>3575</v>
      </c>
      <c r="H29" s="34"/>
      <c r="I29" s="34" t="s">
        <v>91</v>
      </c>
      <c r="J29" s="34"/>
      <c r="K29" s="34" t="s">
        <v>3576</v>
      </c>
      <c r="L29" s="24">
        <v>500</v>
      </c>
      <c r="M29" s="65">
        <v>1088</v>
      </c>
      <c r="N29" s="34"/>
      <c r="O29" s="34" t="s">
        <v>1971</v>
      </c>
      <c r="P29" s="24"/>
      <c r="S29" s="164">
        <f>Table3174[[#This Row],[buildPower]]/2</f>
        <v>0</v>
      </c>
    </row>
    <row r="30" spans="1:21" s="27" customFormat="1" x14ac:dyDescent="0.35">
      <c r="A30" s="165">
        <v>28</v>
      </c>
      <c r="B30" s="17" t="s">
        <v>3577</v>
      </c>
      <c r="C30" s="24"/>
      <c r="D30" s="24"/>
      <c r="E30" s="24"/>
      <c r="F30" s="24"/>
      <c r="G30" s="34" t="s">
        <v>3577</v>
      </c>
      <c r="H30" s="34"/>
      <c r="I30" s="34" t="s">
        <v>91</v>
      </c>
      <c r="J30" s="34"/>
      <c r="K30" s="34" t="s">
        <v>3578</v>
      </c>
      <c r="L30" s="24">
        <v>500</v>
      </c>
      <c r="M30" s="65">
        <v>1152</v>
      </c>
      <c r="N30" s="34"/>
      <c r="O30" s="34" t="s">
        <v>1971</v>
      </c>
      <c r="P30" s="24"/>
      <c r="S30" s="164">
        <f>Table3174[[#This Row],[buildPower]]/2</f>
        <v>0</v>
      </c>
    </row>
    <row r="31" spans="1:21"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c r="S31" s="164">
        <f>Table3174[[#This Row],[buildPower]]/2</f>
        <v>0.5</v>
      </c>
    </row>
    <row r="32" spans="1:21" x14ac:dyDescent="0.35">
      <c r="A32" s="28">
        <v>30</v>
      </c>
      <c r="B32" s="17" t="s">
        <v>123</v>
      </c>
      <c r="C32" s="24"/>
      <c r="D32" s="24"/>
      <c r="E32" s="24"/>
      <c r="F32" s="24"/>
      <c r="G32" s="6" t="s">
        <v>123</v>
      </c>
      <c r="H32" s="34"/>
      <c r="I32" s="253" t="s">
        <v>91</v>
      </c>
      <c r="J32" s="253" t="s">
        <v>2001</v>
      </c>
      <c r="K32" s="253" t="s">
        <v>123</v>
      </c>
      <c r="L32" s="24">
        <v>500</v>
      </c>
      <c r="M32" s="24">
        <v>1024</v>
      </c>
      <c r="N32" s="253" t="s">
        <v>2002</v>
      </c>
      <c r="O32" s="253" t="s">
        <v>1971</v>
      </c>
      <c r="P32" s="24"/>
      <c r="S32" s="164">
        <f>Table3174[[#This Row],[buildPower]]/2</f>
        <v>0</v>
      </c>
    </row>
    <row r="33" spans="1:19" x14ac:dyDescent="0.35">
      <c r="A33" s="165">
        <v>31</v>
      </c>
      <c r="B33" s="17" t="s">
        <v>5066</v>
      </c>
      <c r="C33" s="24">
        <v>351</v>
      </c>
      <c r="D33" s="24">
        <v>35</v>
      </c>
      <c r="E33" s="24">
        <v>1</v>
      </c>
      <c r="F33" s="24">
        <v>200</v>
      </c>
      <c r="G33" s="24" t="s">
        <v>5066</v>
      </c>
      <c r="H33" s="24"/>
      <c r="I33" s="34" t="s">
        <v>94</v>
      </c>
      <c r="J33" s="34" t="s">
        <v>1981</v>
      </c>
      <c r="K33" s="34" t="s">
        <v>6785</v>
      </c>
      <c r="L33" s="24">
        <v>500</v>
      </c>
      <c r="M33" s="24">
        <v>1920</v>
      </c>
      <c r="N33" s="24" t="s">
        <v>5069</v>
      </c>
      <c r="O33" s="34" t="s">
        <v>1980</v>
      </c>
      <c r="P33" s="253">
        <v>7999</v>
      </c>
      <c r="S33" s="164">
        <f>Table3174[[#This Row],[buildPower]]/2</f>
        <v>17.5</v>
      </c>
    </row>
    <row r="34" spans="1:19" x14ac:dyDescent="0.35">
      <c r="A34" s="30">
        <v>32</v>
      </c>
      <c r="B34" s="167" t="s">
        <v>7782</v>
      </c>
      <c r="C34" s="29">
        <v>25</v>
      </c>
      <c r="D34" s="29">
        <v>2</v>
      </c>
      <c r="E34" s="29"/>
      <c r="F34" s="29">
        <v>200</v>
      </c>
      <c r="G34" s="253" t="s">
        <v>7782</v>
      </c>
      <c r="H34" s="253"/>
      <c r="I34" s="29" t="s">
        <v>94</v>
      </c>
      <c r="J34" s="29" t="s">
        <v>1972</v>
      </c>
      <c r="K34" s="29" t="s">
        <v>1389</v>
      </c>
      <c r="L34" s="29">
        <v>100</v>
      </c>
      <c r="M34" s="29">
        <v>2048</v>
      </c>
      <c r="N34" s="29" t="s">
        <v>1399</v>
      </c>
      <c r="O34" s="29" t="s">
        <v>1971</v>
      </c>
      <c r="P34" s="29">
        <v>100</v>
      </c>
      <c r="S34" s="164">
        <f>Table3174[[#This Row],[buildPower]]/2</f>
        <v>1</v>
      </c>
    </row>
    <row r="35" spans="1:19" x14ac:dyDescent="0.35">
      <c r="A35" s="30"/>
      <c r="B35" s="17"/>
      <c r="C35" s="24"/>
      <c r="D35" s="24"/>
      <c r="E35" s="24"/>
      <c r="F35" s="24"/>
      <c r="G35" s="253"/>
      <c r="H35" s="253"/>
      <c r="I35" s="253"/>
      <c r="J35" s="253"/>
      <c r="K35" s="253"/>
      <c r="L35" s="24"/>
      <c r="M35" s="24"/>
      <c r="N35" s="253"/>
      <c r="O35" s="253"/>
      <c r="P35" s="24"/>
    </row>
    <row r="36" spans="1:19" x14ac:dyDescent="0.35">
      <c r="A36" s="30"/>
      <c r="B36" s="17"/>
      <c r="C36" s="24"/>
      <c r="D36" s="24"/>
      <c r="E36" s="24"/>
      <c r="F36" s="24"/>
      <c r="G36" s="253"/>
      <c r="H36" s="253"/>
      <c r="I36" s="253"/>
      <c r="J36" s="253"/>
      <c r="K36" s="253"/>
      <c r="L36" s="24"/>
      <c r="M36" s="24"/>
      <c r="N36" s="253"/>
      <c r="O36" s="253"/>
      <c r="P36" s="24"/>
    </row>
    <row r="37" spans="1:19" x14ac:dyDescent="0.35">
      <c r="A37" s="30"/>
      <c r="B37" s="17"/>
      <c r="C37" s="24"/>
      <c r="D37" s="24"/>
      <c r="E37" s="24"/>
      <c r="F37" s="24"/>
      <c r="G37" s="253"/>
      <c r="H37" s="253"/>
      <c r="I37" s="253"/>
      <c r="J37" s="253"/>
      <c r="K37" s="253"/>
      <c r="L37" s="24"/>
      <c r="M37" s="24"/>
      <c r="N37" s="253"/>
      <c r="O37" s="253"/>
      <c r="P37" s="24"/>
    </row>
    <row r="38" spans="1:19" x14ac:dyDescent="0.35">
      <c r="A38" s="30"/>
      <c r="B38" s="17"/>
      <c r="C38" s="24"/>
      <c r="D38" s="24"/>
      <c r="E38" s="24"/>
      <c r="F38" s="24"/>
      <c r="G38" s="253"/>
      <c r="H38" s="253"/>
      <c r="I38" s="253"/>
      <c r="J38" s="253"/>
      <c r="K38" s="253"/>
      <c r="L38" s="24"/>
      <c r="M38" s="24"/>
      <c r="N38" s="253"/>
      <c r="O38" s="253"/>
      <c r="P38" s="24"/>
    </row>
    <row r="39" spans="1:19" x14ac:dyDescent="0.35">
      <c r="A39" s="30"/>
      <c r="B39" s="17"/>
      <c r="C39" s="24"/>
      <c r="D39" s="24"/>
      <c r="E39" s="24"/>
      <c r="F39" s="24"/>
      <c r="G39" s="253"/>
      <c r="H39" s="253"/>
      <c r="I39" s="253"/>
      <c r="J39" s="253"/>
      <c r="K39" s="253"/>
      <c r="L39" s="24"/>
      <c r="M39" s="24"/>
      <c r="N39" s="253"/>
      <c r="O39" s="253"/>
      <c r="P39" s="24"/>
    </row>
    <row r="40" spans="1:19" x14ac:dyDescent="0.35">
      <c r="A40" s="30"/>
      <c r="B40" s="17"/>
      <c r="C40" s="24"/>
      <c r="D40" s="24"/>
      <c r="E40" s="24"/>
      <c r="F40" s="24"/>
      <c r="G40" s="253"/>
      <c r="H40" s="253"/>
      <c r="I40" s="253"/>
      <c r="J40" s="253"/>
      <c r="K40" s="253"/>
      <c r="L40" s="24"/>
      <c r="M40" s="24"/>
      <c r="N40" s="253"/>
      <c r="O40" s="253"/>
      <c r="P40" s="24"/>
    </row>
    <row r="41" spans="1:19" x14ac:dyDescent="0.35">
      <c r="A41" s="30"/>
      <c r="B41" s="17"/>
      <c r="C41" s="24"/>
      <c r="D41" s="24"/>
      <c r="E41" s="24"/>
      <c r="F41" s="24"/>
      <c r="G41" s="253"/>
      <c r="H41" s="253"/>
      <c r="I41" s="253"/>
      <c r="J41" s="253"/>
      <c r="K41" s="253"/>
      <c r="L41" s="24"/>
      <c r="M41" s="24"/>
      <c r="N41" s="253"/>
      <c r="O41" s="253"/>
      <c r="P41" s="24"/>
    </row>
    <row r="42" spans="1:19" x14ac:dyDescent="0.35">
      <c r="A42" s="30"/>
      <c r="B42" s="17"/>
      <c r="C42" s="24"/>
      <c r="D42" s="24"/>
      <c r="E42" s="24"/>
      <c r="F42" s="24"/>
      <c r="G42" s="253"/>
      <c r="H42" s="253"/>
      <c r="I42" s="253"/>
      <c r="J42" s="253"/>
      <c r="K42" s="253"/>
      <c r="L42" s="24"/>
      <c r="M42" s="24"/>
      <c r="N42" s="253"/>
      <c r="O42" s="253"/>
      <c r="P42" s="24"/>
    </row>
    <row r="43" spans="1:19" x14ac:dyDescent="0.35">
      <c r="A43" s="30"/>
      <c r="B43" s="17"/>
      <c r="C43" s="24"/>
      <c r="D43" s="24"/>
      <c r="E43" s="24"/>
      <c r="F43" s="24"/>
      <c r="G43" s="253"/>
      <c r="H43" s="253"/>
      <c r="I43" s="253"/>
      <c r="J43" s="253"/>
      <c r="K43" s="253"/>
      <c r="L43" s="24"/>
      <c r="M43" s="24"/>
      <c r="N43" s="253"/>
      <c r="O43" s="253"/>
      <c r="P43" s="24"/>
    </row>
    <row r="44" spans="1:19" x14ac:dyDescent="0.35">
      <c r="A44" s="30"/>
      <c r="B44" s="17"/>
      <c r="C44" s="24"/>
      <c r="D44" s="24"/>
      <c r="E44" s="24"/>
      <c r="F44" s="24"/>
      <c r="G44" s="253"/>
      <c r="H44" s="253"/>
      <c r="I44" s="253"/>
      <c r="J44" s="253"/>
      <c r="K44" s="253"/>
      <c r="L44" s="24"/>
      <c r="M44" s="24"/>
      <c r="N44" s="253"/>
      <c r="O44" s="253"/>
      <c r="P44" s="24"/>
    </row>
    <row r="45" spans="1:19" x14ac:dyDescent="0.35">
      <c r="A45" s="30"/>
      <c r="B45" s="17"/>
      <c r="C45" s="24"/>
      <c r="D45" s="24"/>
      <c r="E45" s="24"/>
      <c r="F45" s="24"/>
      <c r="G45" s="253"/>
      <c r="H45" s="253"/>
      <c r="I45" s="253"/>
      <c r="J45" s="253"/>
      <c r="K45" s="253"/>
      <c r="L45" s="24"/>
      <c r="M45" s="24"/>
      <c r="N45" s="253"/>
      <c r="O45" s="253"/>
      <c r="P45" s="24"/>
    </row>
    <row r="46" spans="1:19" x14ac:dyDescent="0.35">
      <c r="A46" s="30"/>
      <c r="B46" s="17"/>
      <c r="C46" s="24"/>
      <c r="D46" s="24"/>
      <c r="E46" s="24"/>
      <c r="F46" s="24"/>
      <c r="G46" s="253"/>
      <c r="H46" s="253"/>
      <c r="I46" s="253"/>
      <c r="J46" s="253"/>
      <c r="K46" s="253"/>
      <c r="L46" s="24"/>
      <c r="M46" s="24"/>
      <c r="N46" s="253"/>
      <c r="O46" s="253"/>
      <c r="P46" s="24"/>
    </row>
    <row r="47" spans="1:19" x14ac:dyDescent="0.35">
      <c r="A47" s="30"/>
      <c r="B47" s="17"/>
      <c r="C47" s="24"/>
      <c r="D47" s="24"/>
      <c r="E47" s="24"/>
      <c r="F47" s="24"/>
      <c r="G47" s="253"/>
      <c r="H47" s="253"/>
      <c r="I47" s="253"/>
      <c r="J47" s="253"/>
      <c r="K47" s="253"/>
      <c r="L47" s="24"/>
      <c r="M47" s="24"/>
      <c r="N47" s="253"/>
      <c r="O47" s="253"/>
      <c r="P47" s="24"/>
    </row>
    <row r="48" spans="1:19" x14ac:dyDescent="0.35">
      <c r="A48" s="30"/>
      <c r="B48" s="17"/>
      <c r="C48" s="24"/>
      <c r="D48" s="24"/>
      <c r="E48" s="24"/>
      <c r="F48" s="24"/>
      <c r="G48" s="253"/>
      <c r="H48" s="253"/>
      <c r="I48" s="253"/>
      <c r="J48" s="253"/>
      <c r="K48" s="253"/>
      <c r="L48" s="24"/>
      <c r="M48" s="24"/>
      <c r="N48" s="253"/>
      <c r="O48" s="253"/>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2996" priority="164">
      <formula>ISBLANK(A4)</formula>
    </cfRule>
  </conditionalFormatting>
  <conditionalFormatting sqref="M4:M5 M31">
    <cfRule type="expression" dxfId="2995" priority="155">
      <formula>ISBLANK(M4)</formula>
    </cfRule>
  </conditionalFormatting>
  <conditionalFormatting sqref="C25:P25 C29:P30">
    <cfRule type="expression" dxfId="2994" priority="154">
      <formula>ISBLANK(C25)</formula>
    </cfRule>
  </conditionalFormatting>
  <conditionalFormatting sqref="B1:B2 B49:B1048576">
    <cfRule type="duplicateValues" dxfId="2993" priority="143"/>
  </conditionalFormatting>
  <conditionalFormatting sqref="E25:L25 N25:O25 N29:O30 E29:L30">
    <cfRule type="expression" dxfId="2992" priority="152">
      <formula>#REF! &gt; E25</formula>
    </cfRule>
    <cfRule type="expression" dxfId="2991" priority="153">
      <formula>#REF! &lt; E25</formula>
    </cfRule>
  </conditionalFormatting>
  <conditionalFormatting sqref="P25 P29:P30">
    <cfRule type="expression" dxfId="2990" priority="148">
      <formula>P25&gt;#REF!</formula>
    </cfRule>
    <cfRule type="expression" dxfId="2989" priority="149">
      <formula>P25&lt;#REF!</formula>
    </cfRule>
    <cfRule type="expression" dxfId="2988" priority="150">
      <formula>C25&lt;#REF!</formula>
    </cfRule>
    <cfRule type="expression" dxfId="2987" priority="151">
      <formula>C25&lt;#REF!</formula>
    </cfRule>
  </conditionalFormatting>
  <conditionalFormatting sqref="C25:D25 C29:D30">
    <cfRule type="expression" dxfId="2986" priority="146">
      <formula>C25&gt;#REF!</formula>
    </cfRule>
    <cfRule type="expression" dxfId="2985" priority="147">
      <formula>C25&lt;#REF!</formula>
    </cfRule>
  </conditionalFormatting>
  <conditionalFormatting sqref="M25 M29:M30">
    <cfRule type="expression" dxfId="2984" priority="144">
      <formula>#REF! &gt; M25</formula>
    </cfRule>
    <cfRule type="expression" dxfId="2983" priority="145">
      <formula>#REF! &lt; M25</formula>
    </cfRule>
  </conditionalFormatting>
  <conditionalFormatting sqref="C6:L6 O6:P6">
    <cfRule type="expression" dxfId="2982" priority="142">
      <formula>ISBLANK(C6)</formula>
    </cfRule>
  </conditionalFormatting>
  <conditionalFormatting sqref="M6">
    <cfRule type="expression" dxfId="2981" priority="141">
      <formula>ISBLANK(M6)</formula>
    </cfRule>
  </conditionalFormatting>
  <conditionalFormatting sqref="N3">
    <cfRule type="expression" dxfId="2980" priority="126">
      <formula>ISBLANK(N3)</formula>
    </cfRule>
  </conditionalFormatting>
  <conditionalFormatting sqref="J3">
    <cfRule type="expression" dxfId="2979" priority="121">
      <formula>ISBLANK(J3)</formula>
    </cfRule>
  </conditionalFormatting>
  <conditionalFormatting sqref="N6">
    <cfRule type="expression" dxfId="2978" priority="118">
      <formula>ISBLANK(N6)</formula>
    </cfRule>
  </conditionalFormatting>
  <conditionalFormatting sqref="N22:P22 C22:L22">
    <cfRule type="expression" dxfId="2977" priority="81">
      <formula>ISBLANK(C22)</formula>
    </cfRule>
  </conditionalFormatting>
  <conditionalFormatting sqref="M22">
    <cfRule type="expression" dxfId="2976" priority="80">
      <formula>ISBLANK(M22)</formula>
    </cfRule>
  </conditionalFormatting>
  <conditionalFormatting sqref="N23:P23 C23:L23">
    <cfRule type="expression" dxfId="2975" priority="67">
      <formula>ISBLANK(C23)</formula>
    </cfRule>
  </conditionalFormatting>
  <conditionalFormatting sqref="M23">
    <cfRule type="expression" dxfId="2974" priority="66">
      <formula>ISBLANK(M23)</formula>
    </cfRule>
  </conditionalFormatting>
  <conditionalFormatting sqref="N24:P30 C24:L30">
    <cfRule type="expression" dxfId="2973" priority="53">
      <formula>ISBLANK(C24)</formula>
    </cfRule>
  </conditionalFormatting>
  <conditionalFormatting sqref="M24:M30">
    <cfRule type="expression" dxfId="2972" priority="52">
      <formula>ISBLANK(M24)</formula>
    </cfRule>
  </conditionalFormatting>
  <conditionalFormatting sqref="C26:P26 K27:K28">
    <cfRule type="expression" dxfId="2971" priority="39">
      <formula>ISBLANK(C26)</formula>
    </cfRule>
  </conditionalFormatting>
  <conditionalFormatting sqref="E26:L26 N26:O26 K27:K28">
    <cfRule type="expression" dxfId="2970" priority="37">
      <formula>#REF! &gt; E26</formula>
    </cfRule>
    <cfRule type="expression" dxfId="2969" priority="38">
      <formula>#REF! &lt; E26</formula>
    </cfRule>
  </conditionalFormatting>
  <conditionalFormatting sqref="P26">
    <cfRule type="expression" dxfId="2968" priority="33">
      <formula>P26&gt;#REF!</formula>
    </cfRule>
    <cfRule type="expression" dxfId="2967" priority="34">
      <formula>P26&lt;#REF!</formula>
    </cfRule>
    <cfRule type="expression" dxfId="2966" priority="35">
      <formula>C26&lt;#REF!</formula>
    </cfRule>
    <cfRule type="expression" dxfId="2965" priority="36">
      <formula>C26&lt;#REF!</formula>
    </cfRule>
  </conditionalFormatting>
  <conditionalFormatting sqref="C26:D26">
    <cfRule type="expression" dxfId="2964" priority="31">
      <formula>C26&gt;#REF!</formula>
    </cfRule>
    <cfRule type="expression" dxfId="2963" priority="32">
      <formula>C26&lt;#REF!</formula>
    </cfRule>
  </conditionalFormatting>
  <conditionalFormatting sqref="M26">
    <cfRule type="expression" dxfId="2962" priority="29">
      <formula>#REF! &gt; M26</formula>
    </cfRule>
    <cfRule type="expression" dxfId="2961" priority="30">
      <formula>#REF! &lt; M26</formula>
    </cfRule>
  </conditionalFormatting>
  <conditionalFormatting sqref="C27:J27 L27:P27">
    <cfRule type="expression" dxfId="2960" priority="28">
      <formula>ISBLANK(C27)</formula>
    </cfRule>
  </conditionalFormatting>
  <conditionalFormatting sqref="E27:J27 N27:O27 L27">
    <cfRule type="expression" dxfId="2959" priority="26">
      <formula>#REF! &gt; E27</formula>
    </cfRule>
    <cfRule type="expression" dxfId="2958" priority="27">
      <formula>#REF! &lt; E27</formula>
    </cfRule>
  </conditionalFormatting>
  <conditionalFormatting sqref="P27">
    <cfRule type="expression" dxfId="2957" priority="22">
      <formula>P27&gt;#REF!</formula>
    </cfRule>
    <cfRule type="expression" dxfId="2956" priority="23">
      <formula>P27&lt;#REF!</formula>
    </cfRule>
    <cfRule type="expression" dxfId="2955" priority="24">
      <formula>C27&lt;#REF!</formula>
    </cfRule>
    <cfRule type="expression" dxfId="2954" priority="25">
      <formula>C27&lt;#REF!</formula>
    </cfRule>
  </conditionalFormatting>
  <conditionalFormatting sqref="C27:D27">
    <cfRule type="expression" dxfId="2953" priority="20">
      <formula>C27&gt;#REF!</formula>
    </cfRule>
    <cfRule type="expression" dxfId="2952" priority="21">
      <formula>C27&lt;#REF!</formula>
    </cfRule>
  </conditionalFormatting>
  <conditionalFormatting sqref="M27">
    <cfRule type="expression" dxfId="2951" priority="18">
      <formula>#REF! &gt; M27</formula>
    </cfRule>
    <cfRule type="expression" dxfId="2950" priority="19">
      <formula>#REF! &lt; M27</formula>
    </cfRule>
  </conditionalFormatting>
  <conditionalFormatting sqref="C28:J28 L28:P28">
    <cfRule type="expression" dxfId="2949" priority="17">
      <formula>ISBLANK(C28)</formula>
    </cfRule>
  </conditionalFormatting>
  <conditionalFormatting sqref="E28:J28 N28:O28 L28">
    <cfRule type="expression" dxfId="2948" priority="15">
      <formula>#REF! &gt; E28</formula>
    </cfRule>
    <cfRule type="expression" dxfId="2947" priority="16">
      <formula>#REF! &lt; E28</formula>
    </cfRule>
  </conditionalFormatting>
  <conditionalFormatting sqref="P28">
    <cfRule type="expression" dxfId="2946" priority="11">
      <formula>P28&gt;#REF!</formula>
    </cfRule>
    <cfRule type="expression" dxfId="2945" priority="12">
      <formula>P28&lt;#REF!</formula>
    </cfRule>
    <cfRule type="expression" dxfId="2944" priority="13">
      <formula>C28&lt;#REF!</formula>
    </cfRule>
    <cfRule type="expression" dxfId="2943" priority="14">
      <formula>C28&lt;#REF!</formula>
    </cfRule>
  </conditionalFormatting>
  <conditionalFormatting sqref="C28:D28">
    <cfRule type="expression" dxfId="2942" priority="9">
      <formula>C28&gt;#REF!</formula>
    </cfRule>
    <cfRule type="expression" dxfId="2941" priority="10">
      <formula>C28&lt;#REF!</formula>
    </cfRule>
  </conditionalFormatting>
  <conditionalFormatting sqref="M28">
    <cfRule type="expression" dxfId="2940" priority="7">
      <formula>#REF! &gt; M28</formula>
    </cfRule>
    <cfRule type="expression" dxfId="2939" priority="8">
      <formula>#REF! &lt; M28</formula>
    </cfRule>
  </conditionalFormatting>
  <conditionalFormatting sqref="G3:G33 G35:G48 F34">
    <cfRule type="duplicateValues" dxfId="2938" priority="4"/>
    <cfRule type="duplicateValues" dxfId="2937" priority="5"/>
  </conditionalFormatting>
  <conditionalFormatting sqref="B3:B34">
    <cfRule type="duplicateValues" dxfId="2936" priority="3"/>
  </conditionalFormatting>
  <conditionalFormatting sqref="U21 U18:U19">
    <cfRule type="expression" dxfId="2935" priority="2">
      <formula>ISBLANK(U18)</formula>
    </cfRule>
  </conditionalFormatting>
  <conditionalFormatting sqref="U22">
    <cfRule type="expression" dxfId="2934"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75" t="s">
        <v>2766</v>
      </c>
      <c r="B1" s="479"/>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868" priority="9">
      <formula>X2 &gt; X2</formula>
    </cfRule>
    <cfRule type="expression" dxfId="2867"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866" priority="8">
      <formula>ISBLANK(A3)</formula>
    </cfRule>
  </conditionalFormatting>
  <conditionalFormatting sqref="Z21:AA21">
    <cfRule type="expression" dxfId="2865" priority="7">
      <formula>ISBLANK(Z21)</formula>
    </cfRule>
  </conditionalFormatting>
  <conditionalFormatting sqref="Y25:AA25">
    <cfRule type="expression" dxfId="2864" priority="6">
      <formula>ISBLANK(Y25)</formula>
    </cfRule>
  </conditionalFormatting>
  <conditionalFormatting sqref="Y30:AA30">
    <cfRule type="expression" dxfId="2863" priority="5">
      <formula>ISBLANK(Y30)</formula>
    </cfRule>
  </conditionalFormatting>
  <conditionalFormatting sqref="Y36:AA36">
    <cfRule type="expression" dxfId="2862" priority="4">
      <formula>ISBLANK(Y36)</formula>
    </cfRule>
  </conditionalFormatting>
  <conditionalFormatting sqref="Y40:AA40">
    <cfRule type="expression" dxfId="2861" priority="3">
      <formula>ISBLANK(Y40)</formula>
    </cfRule>
  </conditionalFormatting>
  <conditionalFormatting sqref="Y47:AA47">
    <cfRule type="expression" dxfId="2860" priority="2">
      <formula>ISBLANK(Y47)</formula>
    </cfRule>
  </conditionalFormatting>
  <conditionalFormatting sqref="Y21">
    <cfRule type="expression" dxfId="2859"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A20" workbookViewId="0">
      <selection activeCell="C30" sqref="C30"/>
    </sheetView>
  </sheetViews>
  <sheetFormatPr defaultRowHeight="14.5" x14ac:dyDescent="0.35"/>
  <cols>
    <col min="3" max="3" width="17.08984375" customWidth="1"/>
    <col min="4" max="11" width="10.26953125" customWidth="1"/>
    <col min="12" max="27" width="11.26953125" customWidth="1"/>
  </cols>
  <sheetData>
    <row r="4" spans="3:27" x14ac:dyDescent="0.35">
      <c r="C4" s="167" t="s">
        <v>5127</v>
      </c>
      <c r="D4" s="167" t="s">
        <v>5526</v>
      </c>
      <c r="E4" s="167" t="s">
        <v>7342</v>
      </c>
      <c r="F4" s="167" t="s">
        <v>7343</v>
      </c>
      <c r="G4" s="167" t="s">
        <v>7344</v>
      </c>
      <c r="H4" s="167" t="s">
        <v>7345</v>
      </c>
      <c r="I4" s="167" t="s">
        <v>7346</v>
      </c>
      <c r="J4" s="167" t="s">
        <v>7347</v>
      </c>
      <c r="K4" s="167" t="s">
        <v>7348</v>
      </c>
      <c r="L4" s="167" t="s">
        <v>7349</v>
      </c>
      <c r="M4" s="167" t="s">
        <v>7350</v>
      </c>
      <c r="N4" s="167" t="s">
        <v>7351</v>
      </c>
      <c r="O4" s="167" t="s">
        <v>7352</v>
      </c>
      <c r="P4" s="167" t="s">
        <v>7353</v>
      </c>
      <c r="Q4" s="167" t="s">
        <v>7354</v>
      </c>
      <c r="R4" s="167" t="s">
        <v>7355</v>
      </c>
      <c r="S4" s="167" t="s">
        <v>7356</v>
      </c>
      <c r="T4" s="167" t="s">
        <v>7357</v>
      </c>
      <c r="U4" s="167" t="s">
        <v>7358</v>
      </c>
      <c r="V4" s="167" t="s">
        <v>7359</v>
      </c>
      <c r="W4" s="167" t="s">
        <v>7360</v>
      </c>
      <c r="X4" s="167" t="s">
        <v>7361</v>
      </c>
      <c r="Y4" s="167" t="s">
        <v>7362</v>
      </c>
      <c r="Z4" s="167" t="s">
        <v>7363</v>
      </c>
      <c r="AA4" s="167" t="s">
        <v>7364</v>
      </c>
    </row>
    <row r="5" spans="3:27" x14ac:dyDescent="0.35">
      <c r="C5" t="s">
        <v>3225</v>
      </c>
      <c r="D5" t="s">
        <v>3223</v>
      </c>
      <c r="E5" t="s">
        <v>7388</v>
      </c>
      <c r="F5" t="s">
        <v>105</v>
      </c>
      <c r="G5">
        <v>0</v>
      </c>
      <c r="H5">
        <v>1</v>
      </c>
      <c r="I5">
        <v>1</v>
      </c>
      <c r="J5" t="s">
        <v>7341</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7388</v>
      </c>
      <c r="F6" t="s">
        <v>105</v>
      </c>
      <c r="G6">
        <v>0</v>
      </c>
      <c r="H6">
        <v>1</v>
      </c>
      <c r="I6">
        <v>1</v>
      </c>
      <c r="J6" t="s">
        <v>7341</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7405</v>
      </c>
      <c r="F7" t="s">
        <v>105</v>
      </c>
      <c r="G7">
        <v>0</v>
      </c>
      <c r="H7">
        <v>1</v>
      </c>
      <c r="I7">
        <v>1</v>
      </c>
      <c r="J7" t="s">
        <v>7341</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7405</v>
      </c>
      <c r="F8" t="s">
        <v>105</v>
      </c>
      <c r="G8">
        <v>0</v>
      </c>
      <c r="H8">
        <v>1</v>
      </c>
      <c r="I8">
        <v>1</v>
      </c>
      <c r="J8" t="s">
        <v>7341</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9" t="s">
        <v>120</v>
      </c>
      <c r="E9" t="s">
        <v>7340</v>
      </c>
      <c r="F9" t="s">
        <v>105</v>
      </c>
      <c r="G9">
        <v>3</v>
      </c>
      <c r="H9">
        <v>2</v>
      </c>
      <c r="I9">
        <v>2</v>
      </c>
      <c r="J9" t="s">
        <v>7341</v>
      </c>
      <c r="K9">
        <v>10</v>
      </c>
      <c r="L9">
        <v>1</v>
      </c>
      <c r="M9">
        <v>12</v>
      </c>
      <c r="N9">
        <v>600</v>
      </c>
      <c r="O9">
        <v>1</v>
      </c>
      <c r="P9">
        <v>100</v>
      </c>
      <c r="Q9">
        <v>1</v>
      </c>
      <c r="R9">
        <v>150</v>
      </c>
      <c r="S9">
        <v>255</v>
      </c>
      <c r="T9">
        <v>1</v>
      </c>
      <c r="U9" t="s">
        <v>116</v>
      </c>
      <c r="V9" t="s">
        <v>9936</v>
      </c>
      <c r="W9">
        <v>155</v>
      </c>
      <c r="X9" t="s">
        <v>4893</v>
      </c>
      <c r="Y9">
        <v>0</v>
      </c>
      <c r="Z9">
        <v>0</v>
      </c>
      <c r="AA9">
        <v>1</v>
      </c>
    </row>
    <row r="10" spans="3:27" x14ac:dyDescent="0.35">
      <c r="C10" t="s">
        <v>4886</v>
      </c>
      <c r="D10" s="59" t="s">
        <v>120</v>
      </c>
      <c r="E10" t="s">
        <v>7340</v>
      </c>
      <c r="F10" t="s">
        <v>105</v>
      </c>
      <c r="G10">
        <v>1</v>
      </c>
      <c r="H10">
        <v>1</v>
      </c>
      <c r="I10">
        <v>1</v>
      </c>
      <c r="J10" t="s">
        <v>7341</v>
      </c>
      <c r="K10">
        <v>10</v>
      </c>
      <c r="L10">
        <v>1</v>
      </c>
      <c r="M10">
        <v>12</v>
      </c>
      <c r="N10">
        <v>600</v>
      </c>
      <c r="O10">
        <v>1</v>
      </c>
      <c r="P10">
        <v>100</v>
      </c>
      <c r="Q10">
        <v>1</v>
      </c>
      <c r="R10">
        <v>150</v>
      </c>
      <c r="S10">
        <v>255</v>
      </c>
      <c r="T10">
        <v>1</v>
      </c>
      <c r="U10" t="s">
        <v>116</v>
      </c>
      <c r="V10" t="s">
        <v>9963</v>
      </c>
      <c r="W10">
        <v>182</v>
      </c>
      <c r="X10" t="s">
        <v>202</v>
      </c>
      <c r="Y10">
        <v>0</v>
      </c>
      <c r="Z10">
        <v>0</v>
      </c>
      <c r="AA10">
        <v>1</v>
      </c>
    </row>
    <row r="11" spans="3:27" x14ac:dyDescent="0.35">
      <c r="C11" t="s">
        <v>6305</v>
      </c>
      <c r="D11" s="59" t="s">
        <v>154</v>
      </c>
      <c r="E11" t="s">
        <v>7371</v>
      </c>
      <c r="F11" t="s">
        <v>104</v>
      </c>
      <c r="G11">
        <v>0</v>
      </c>
      <c r="H11">
        <v>2</v>
      </c>
      <c r="I11">
        <v>2</v>
      </c>
      <c r="J11" t="s">
        <v>7341</v>
      </c>
      <c r="K11">
        <v>500</v>
      </c>
      <c r="L11">
        <v>3</v>
      </c>
      <c r="M11">
        <v>10</v>
      </c>
      <c r="N11">
        <v>1000</v>
      </c>
      <c r="O11">
        <v>10</v>
      </c>
      <c r="P11">
        <v>100</v>
      </c>
      <c r="Q11">
        <v>30</v>
      </c>
      <c r="R11">
        <v>300</v>
      </c>
      <c r="S11">
        <v>1</v>
      </c>
      <c r="T11">
        <v>1</v>
      </c>
      <c r="U11" t="s">
        <v>116</v>
      </c>
      <c r="V11" t="s">
        <v>155</v>
      </c>
      <c r="W11">
        <v>0</v>
      </c>
      <c r="X11" t="s">
        <v>6307</v>
      </c>
      <c r="Y11" t="s">
        <v>157</v>
      </c>
      <c r="Z11">
        <v>1</v>
      </c>
      <c r="AA11">
        <v>0</v>
      </c>
    </row>
    <row r="12" spans="3:27" x14ac:dyDescent="0.35">
      <c r="C12" t="s">
        <v>6455</v>
      </c>
      <c r="D12" s="59" t="s">
        <v>159</v>
      </c>
      <c r="E12" t="s">
        <v>7340</v>
      </c>
      <c r="F12" t="s">
        <v>105</v>
      </c>
      <c r="G12">
        <v>3</v>
      </c>
      <c r="H12">
        <v>2</v>
      </c>
      <c r="I12">
        <v>4</v>
      </c>
      <c r="J12" t="s">
        <v>7341</v>
      </c>
      <c r="K12">
        <v>10</v>
      </c>
      <c r="L12">
        <v>1</v>
      </c>
      <c r="M12">
        <v>12</v>
      </c>
      <c r="N12">
        <v>600</v>
      </c>
      <c r="O12">
        <v>1</v>
      </c>
      <c r="P12">
        <v>100</v>
      </c>
      <c r="Q12">
        <v>1</v>
      </c>
      <c r="R12">
        <v>150</v>
      </c>
      <c r="S12">
        <v>255</v>
      </c>
      <c r="T12">
        <v>1</v>
      </c>
      <c r="U12" t="s">
        <v>116</v>
      </c>
      <c r="V12" t="s">
        <v>9794</v>
      </c>
      <c r="W12">
        <v>13</v>
      </c>
      <c r="X12" t="s">
        <v>6457</v>
      </c>
      <c r="Y12">
        <v>0</v>
      </c>
      <c r="Z12">
        <v>0</v>
      </c>
      <c r="AA12">
        <v>1</v>
      </c>
    </row>
    <row r="13" spans="3:27" x14ac:dyDescent="0.35">
      <c r="C13" t="s">
        <v>6131</v>
      </c>
      <c r="D13" s="59" t="s">
        <v>187</v>
      </c>
      <c r="E13" t="s">
        <v>7340</v>
      </c>
      <c r="F13" t="s">
        <v>105</v>
      </c>
      <c r="G13">
        <v>3</v>
      </c>
      <c r="H13">
        <v>4</v>
      </c>
      <c r="I13">
        <v>4</v>
      </c>
      <c r="J13" t="s">
        <v>7341</v>
      </c>
      <c r="K13">
        <v>10</v>
      </c>
      <c r="L13">
        <v>1</v>
      </c>
      <c r="M13">
        <v>12</v>
      </c>
      <c r="N13">
        <v>600</v>
      </c>
      <c r="O13">
        <v>1</v>
      </c>
      <c r="P13">
        <v>100</v>
      </c>
      <c r="Q13">
        <v>1</v>
      </c>
      <c r="R13">
        <v>150</v>
      </c>
      <c r="S13">
        <v>255</v>
      </c>
      <c r="T13">
        <v>1</v>
      </c>
      <c r="U13" t="s">
        <v>116</v>
      </c>
      <c r="V13" t="s">
        <v>9802</v>
      </c>
      <c r="W13">
        <v>21</v>
      </c>
      <c r="X13" t="s">
        <v>6433</v>
      </c>
      <c r="Y13">
        <v>0</v>
      </c>
      <c r="Z13">
        <v>0</v>
      </c>
      <c r="AA13">
        <v>1</v>
      </c>
    </row>
    <row r="14" spans="3:27" x14ac:dyDescent="0.35">
      <c r="C14" t="s">
        <v>6450</v>
      </c>
      <c r="D14" s="59" t="s">
        <v>120</v>
      </c>
      <c r="E14" t="s">
        <v>7340</v>
      </c>
      <c r="F14" t="s">
        <v>105</v>
      </c>
      <c r="G14">
        <v>2</v>
      </c>
      <c r="H14">
        <v>1</v>
      </c>
      <c r="I14">
        <v>1</v>
      </c>
      <c r="J14" t="s">
        <v>7341</v>
      </c>
      <c r="K14">
        <v>10</v>
      </c>
      <c r="L14">
        <v>1</v>
      </c>
      <c r="M14">
        <v>12</v>
      </c>
      <c r="N14">
        <v>600</v>
      </c>
      <c r="O14">
        <v>1</v>
      </c>
      <c r="P14">
        <v>100</v>
      </c>
      <c r="Q14">
        <v>1</v>
      </c>
      <c r="R14">
        <v>150</v>
      </c>
      <c r="S14">
        <v>255</v>
      </c>
      <c r="T14">
        <v>1</v>
      </c>
      <c r="U14" t="s">
        <v>116</v>
      </c>
      <c r="V14" t="s">
        <v>9811</v>
      </c>
      <c r="W14">
        <v>30</v>
      </c>
      <c r="X14" t="s">
        <v>6451</v>
      </c>
      <c r="Y14">
        <v>0</v>
      </c>
      <c r="Z14">
        <v>0</v>
      </c>
      <c r="AA14">
        <v>1</v>
      </c>
    </row>
    <row r="15" spans="3:27" x14ac:dyDescent="0.35">
      <c r="C15" t="s">
        <v>7223</v>
      </c>
      <c r="D15" s="59" t="s">
        <v>163</v>
      </c>
      <c r="E15" t="s">
        <v>7340</v>
      </c>
      <c r="F15" t="s">
        <v>105</v>
      </c>
      <c r="G15">
        <v>5</v>
      </c>
      <c r="H15">
        <v>3</v>
      </c>
      <c r="I15">
        <v>3</v>
      </c>
      <c r="J15" t="s">
        <v>7341</v>
      </c>
      <c r="K15">
        <v>10</v>
      </c>
      <c r="L15">
        <v>1</v>
      </c>
      <c r="M15">
        <v>12</v>
      </c>
      <c r="N15">
        <v>600</v>
      </c>
      <c r="O15">
        <v>1</v>
      </c>
      <c r="P15">
        <v>100</v>
      </c>
      <c r="Q15">
        <v>1</v>
      </c>
      <c r="R15">
        <v>150</v>
      </c>
      <c r="S15">
        <v>255</v>
      </c>
      <c r="T15">
        <v>1</v>
      </c>
      <c r="U15" t="s">
        <v>116</v>
      </c>
      <c r="V15" t="s">
        <v>10046</v>
      </c>
      <c r="W15">
        <v>265</v>
      </c>
      <c r="X15" t="s">
        <v>7229</v>
      </c>
      <c r="Y15">
        <v>0</v>
      </c>
      <c r="Z15">
        <v>0</v>
      </c>
      <c r="AA15">
        <v>1</v>
      </c>
    </row>
    <row r="16" spans="3:27" x14ac:dyDescent="0.35">
      <c r="C16" t="s">
        <v>7225</v>
      </c>
      <c r="D16" s="59" t="s">
        <v>126</v>
      </c>
      <c r="E16" t="s">
        <v>7340</v>
      </c>
      <c r="F16" t="s">
        <v>105</v>
      </c>
      <c r="G16">
        <v>5</v>
      </c>
      <c r="H16">
        <v>6</v>
      </c>
      <c r="I16">
        <v>6</v>
      </c>
      <c r="J16" t="s">
        <v>7341</v>
      </c>
      <c r="K16">
        <v>10</v>
      </c>
      <c r="L16">
        <v>1</v>
      </c>
      <c r="M16">
        <v>12</v>
      </c>
      <c r="N16">
        <v>600</v>
      </c>
      <c r="O16">
        <v>1</v>
      </c>
      <c r="P16">
        <v>100</v>
      </c>
      <c r="Q16">
        <v>1</v>
      </c>
      <c r="R16">
        <v>150</v>
      </c>
      <c r="S16">
        <v>255</v>
      </c>
      <c r="T16">
        <v>1</v>
      </c>
      <c r="U16" t="s">
        <v>116</v>
      </c>
      <c r="V16" t="s">
        <v>9790</v>
      </c>
      <c r="W16">
        <v>9</v>
      </c>
      <c r="X16" t="s">
        <v>7227</v>
      </c>
      <c r="Y16">
        <v>0</v>
      </c>
      <c r="Z16">
        <v>0</v>
      </c>
      <c r="AA16">
        <v>1</v>
      </c>
    </row>
    <row r="17" spans="3:27" x14ac:dyDescent="0.35">
      <c r="C17" t="s">
        <v>7216</v>
      </c>
      <c r="D17" s="59" t="s">
        <v>199</v>
      </c>
      <c r="E17" t="s">
        <v>7340</v>
      </c>
      <c r="F17" t="s">
        <v>105</v>
      </c>
      <c r="G17">
        <v>5</v>
      </c>
      <c r="H17">
        <v>6</v>
      </c>
      <c r="I17">
        <v>6</v>
      </c>
      <c r="J17" t="s">
        <v>7341</v>
      </c>
      <c r="K17">
        <v>10</v>
      </c>
      <c r="L17">
        <v>1</v>
      </c>
      <c r="M17">
        <v>12</v>
      </c>
      <c r="N17">
        <v>600</v>
      </c>
      <c r="O17">
        <v>1</v>
      </c>
      <c r="P17">
        <v>100</v>
      </c>
      <c r="Q17">
        <v>1</v>
      </c>
      <c r="R17">
        <v>150</v>
      </c>
      <c r="S17">
        <v>255</v>
      </c>
      <c r="T17">
        <v>1</v>
      </c>
      <c r="U17" t="s">
        <v>116</v>
      </c>
      <c r="V17" t="s">
        <v>9789</v>
      </c>
      <c r="W17">
        <v>8</v>
      </c>
      <c r="X17" t="s">
        <v>7218</v>
      </c>
      <c r="Y17">
        <v>0</v>
      </c>
      <c r="Z17">
        <v>0</v>
      </c>
      <c r="AA17">
        <v>1</v>
      </c>
    </row>
    <row r="18" spans="3:27" x14ac:dyDescent="0.35">
      <c r="C18" t="s">
        <v>6158</v>
      </c>
      <c r="D18" s="59" t="s">
        <v>120</v>
      </c>
      <c r="E18" t="s">
        <v>7340</v>
      </c>
      <c r="F18" t="s">
        <v>105</v>
      </c>
      <c r="G18">
        <v>2</v>
      </c>
      <c r="H18">
        <v>1</v>
      </c>
      <c r="I18">
        <v>1</v>
      </c>
      <c r="J18" t="s">
        <v>7341</v>
      </c>
      <c r="K18">
        <v>10</v>
      </c>
      <c r="L18">
        <v>1</v>
      </c>
      <c r="M18">
        <v>12</v>
      </c>
      <c r="N18">
        <v>600</v>
      </c>
      <c r="O18">
        <v>1</v>
      </c>
      <c r="P18">
        <v>100</v>
      </c>
      <c r="Q18">
        <v>1</v>
      </c>
      <c r="R18">
        <v>150</v>
      </c>
      <c r="S18">
        <v>255</v>
      </c>
      <c r="T18">
        <v>1</v>
      </c>
      <c r="U18" t="s">
        <v>116</v>
      </c>
      <c r="V18" t="s">
        <v>9814</v>
      </c>
      <c r="W18">
        <v>33</v>
      </c>
      <c r="X18" t="s">
        <v>5051</v>
      </c>
      <c r="Y18">
        <v>0</v>
      </c>
      <c r="Z18">
        <v>0</v>
      </c>
      <c r="AA18">
        <v>1</v>
      </c>
    </row>
    <row r="19" spans="3:27" x14ac:dyDescent="0.35">
      <c r="C19" t="s">
        <v>6159</v>
      </c>
      <c r="D19" s="59" t="s">
        <v>120</v>
      </c>
      <c r="E19" t="s">
        <v>7340</v>
      </c>
      <c r="F19" t="s">
        <v>105</v>
      </c>
      <c r="G19">
        <v>2</v>
      </c>
      <c r="H19">
        <v>1</v>
      </c>
      <c r="I19">
        <v>1</v>
      </c>
      <c r="J19" t="s">
        <v>7341</v>
      </c>
      <c r="K19">
        <v>10</v>
      </c>
      <c r="L19">
        <v>1</v>
      </c>
      <c r="M19">
        <v>12</v>
      </c>
      <c r="N19">
        <v>600</v>
      </c>
      <c r="O19">
        <v>1</v>
      </c>
      <c r="P19">
        <v>100</v>
      </c>
      <c r="Q19">
        <v>1</v>
      </c>
      <c r="R19">
        <v>150</v>
      </c>
      <c r="S19">
        <v>255</v>
      </c>
      <c r="T19">
        <v>1</v>
      </c>
      <c r="U19" t="s">
        <v>116</v>
      </c>
      <c r="V19" t="s">
        <v>9815</v>
      </c>
      <c r="W19">
        <v>34</v>
      </c>
      <c r="X19" t="s">
        <v>3226</v>
      </c>
      <c r="Y19">
        <v>0</v>
      </c>
      <c r="Z19">
        <v>0</v>
      </c>
      <c r="AA19">
        <v>1</v>
      </c>
    </row>
    <row r="20" spans="3:27" x14ac:dyDescent="0.35">
      <c r="C20" t="s">
        <v>6160</v>
      </c>
      <c r="D20" s="59" t="s">
        <v>120</v>
      </c>
      <c r="E20" t="s">
        <v>7340</v>
      </c>
      <c r="F20" t="s">
        <v>105</v>
      </c>
      <c r="G20">
        <v>2</v>
      </c>
      <c r="H20">
        <v>1</v>
      </c>
      <c r="I20">
        <v>1</v>
      </c>
      <c r="J20" t="s">
        <v>7341</v>
      </c>
      <c r="K20">
        <v>10</v>
      </c>
      <c r="L20">
        <v>1</v>
      </c>
      <c r="M20">
        <v>12</v>
      </c>
      <c r="N20">
        <v>600</v>
      </c>
      <c r="O20">
        <v>1</v>
      </c>
      <c r="P20">
        <v>100</v>
      </c>
      <c r="Q20">
        <v>1</v>
      </c>
      <c r="R20">
        <v>150</v>
      </c>
      <c r="S20">
        <v>255</v>
      </c>
      <c r="T20">
        <v>1</v>
      </c>
      <c r="U20" t="s">
        <v>116</v>
      </c>
      <c r="V20" t="s">
        <v>9816</v>
      </c>
      <c r="W20">
        <v>35</v>
      </c>
      <c r="X20" t="s">
        <v>5053</v>
      </c>
      <c r="Y20">
        <v>0</v>
      </c>
      <c r="Z20">
        <v>0</v>
      </c>
      <c r="AA20">
        <v>1</v>
      </c>
    </row>
    <row r="21" spans="3:27" x14ac:dyDescent="0.35">
      <c r="C21" t="s">
        <v>6161</v>
      </c>
      <c r="D21" s="59" t="s">
        <v>120</v>
      </c>
      <c r="E21" t="s">
        <v>7340</v>
      </c>
      <c r="F21" t="s">
        <v>105</v>
      </c>
      <c r="G21">
        <v>2</v>
      </c>
      <c r="H21">
        <v>1</v>
      </c>
      <c r="I21">
        <v>1</v>
      </c>
      <c r="J21" t="s">
        <v>7341</v>
      </c>
      <c r="K21">
        <v>10</v>
      </c>
      <c r="L21">
        <v>1</v>
      </c>
      <c r="M21">
        <v>12</v>
      </c>
      <c r="N21">
        <v>600</v>
      </c>
      <c r="O21">
        <v>1</v>
      </c>
      <c r="P21">
        <v>100</v>
      </c>
      <c r="Q21">
        <v>1</v>
      </c>
      <c r="R21">
        <v>150</v>
      </c>
      <c r="S21">
        <v>255</v>
      </c>
      <c r="T21">
        <v>1</v>
      </c>
      <c r="U21" t="s">
        <v>116</v>
      </c>
      <c r="V21" t="s">
        <v>9817</v>
      </c>
      <c r="W21">
        <v>36</v>
      </c>
      <c r="X21" t="s">
        <v>5052</v>
      </c>
      <c r="Y21">
        <v>0</v>
      </c>
      <c r="Z21">
        <v>0</v>
      </c>
      <c r="AA21">
        <v>1</v>
      </c>
    </row>
    <row r="22" spans="3:27" x14ac:dyDescent="0.35">
      <c r="C22" t="s">
        <v>6157</v>
      </c>
      <c r="D22" s="59" t="s">
        <v>120</v>
      </c>
      <c r="E22" t="s">
        <v>7340</v>
      </c>
      <c r="F22" t="s">
        <v>105</v>
      </c>
      <c r="G22">
        <v>2</v>
      </c>
      <c r="H22">
        <v>1</v>
      </c>
      <c r="I22">
        <v>1</v>
      </c>
      <c r="J22" t="s">
        <v>7341</v>
      </c>
      <c r="K22">
        <v>10</v>
      </c>
      <c r="L22">
        <v>1</v>
      </c>
      <c r="M22">
        <v>12</v>
      </c>
      <c r="N22">
        <v>600</v>
      </c>
      <c r="O22">
        <v>1</v>
      </c>
      <c r="P22">
        <v>100</v>
      </c>
      <c r="Q22">
        <v>1</v>
      </c>
      <c r="R22">
        <v>150</v>
      </c>
      <c r="S22">
        <v>255</v>
      </c>
      <c r="T22">
        <v>1</v>
      </c>
      <c r="U22" t="s">
        <v>116</v>
      </c>
      <c r="V22" t="s">
        <v>9818</v>
      </c>
      <c r="W22">
        <v>37</v>
      </c>
      <c r="X22" t="s">
        <v>6089</v>
      </c>
      <c r="Y22">
        <v>0</v>
      </c>
      <c r="Z22">
        <v>0</v>
      </c>
      <c r="AA22">
        <v>1</v>
      </c>
    </row>
    <row r="23" spans="3:27" x14ac:dyDescent="0.35">
      <c r="C23" t="s">
        <v>6163</v>
      </c>
      <c r="D23" s="59" t="s">
        <v>120</v>
      </c>
      <c r="E23" t="s">
        <v>7340</v>
      </c>
      <c r="F23" t="s">
        <v>105</v>
      </c>
      <c r="G23">
        <v>2</v>
      </c>
      <c r="H23">
        <v>1</v>
      </c>
      <c r="I23">
        <v>1</v>
      </c>
      <c r="J23" t="s">
        <v>7341</v>
      </c>
      <c r="K23">
        <v>10</v>
      </c>
      <c r="L23">
        <v>1</v>
      </c>
      <c r="M23">
        <v>12</v>
      </c>
      <c r="N23">
        <v>600</v>
      </c>
      <c r="O23">
        <v>1</v>
      </c>
      <c r="P23">
        <v>100</v>
      </c>
      <c r="Q23">
        <v>1</v>
      </c>
      <c r="R23">
        <v>150</v>
      </c>
      <c r="S23">
        <v>255</v>
      </c>
      <c r="T23">
        <v>1</v>
      </c>
      <c r="U23" t="s">
        <v>116</v>
      </c>
      <c r="V23" t="s">
        <v>9820</v>
      </c>
      <c r="W23">
        <v>39</v>
      </c>
      <c r="X23" t="s">
        <v>6088</v>
      </c>
      <c r="Y23">
        <v>0</v>
      </c>
      <c r="Z23">
        <v>0</v>
      </c>
      <c r="AA23">
        <v>1</v>
      </c>
    </row>
    <row r="24" spans="3:27" x14ac:dyDescent="0.35">
      <c r="C24" t="s">
        <v>6169</v>
      </c>
      <c r="D24" s="59" t="s">
        <v>120</v>
      </c>
      <c r="E24" t="s">
        <v>7340</v>
      </c>
      <c r="F24" t="s">
        <v>105</v>
      </c>
      <c r="G24">
        <v>2</v>
      </c>
      <c r="H24">
        <v>1</v>
      </c>
      <c r="I24">
        <v>1</v>
      </c>
      <c r="J24" t="s">
        <v>7341</v>
      </c>
      <c r="K24">
        <v>10</v>
      </c>
      <c r="L24">
        <v>1</v>
      </c>
      <c r="M24">
        <v>12</v>
      </c>
      <c r="N24">
        <v>600</v>
      </c>
      <c r="O24">
        <v>1</v>
      </c>
      <c r="P24">
        <v>100</v>
      </c>
      <c r="Q24">
        <v>1</v>
      </c>
      <c r="R24">
        <v>150</v>
      </c>
      <c r="S24">
        <v>255</v>
      </c>
      <c r="T24">
        <v>1</v>
      </c>
      <c r="U24" t="s">
        <v>116</v>
      </c>
      <c r="V24" t="s">
        <v>9819</v>
      </c>
      <c r="W24">
        <v>38</v>
      </c>
      <c r="X24" t="s">
        <v>6170</v>
      </c>
      <c r="Y24">
        <v>0</v>
      </c>
      <c r="Z24">
        <v>0</v>
      </c>
      <c r="AA24">
        <v>1</v>
      </c>
    </row>
    <row r="25" spans="3:27" x14ac:dyDescent="0.35">
      <c r="C25" t="s">
        <v>7189</v>
      </c>
      <c r="D25" s="59" t="s">
        <v>176</v>
      </c>
      <c r="E25" t="s">
        <v>7340</v>
      </c>
      <c r="F25" t="s">
        <v>105</v>
      </c>
      <c r="G25">
        <v>3</v>
      </c>
      <c r="H25">
        <v>2</v>
      </c>
      <c r="I25">
        <v>2</v>
      </c>
      <c r="J25" t="s">
        <v>7341</v>
      </c>
      <c r="K25">
        <v>10</v>
      </c>
      <c r="L25">
        <v>1</v>
      </c>
      <c r="M25">
        <v>12</v>
      </c>
      <c r="N25">
        <v>600</v>
      </c>
      <c r="O25">
        <v>1</v>
      </c>
      <c r="P25">
        <v>100</v>
      </c>
      <c r="Q25">
        <v>1</v>
      </c>
      <c r="R25">
        <v>150</v>
      </c>
      <c r="S25">
        <v>255</v>
      </c>
      <c r="T25">
        <v>1</v>
      </c>
      <c r="U25" t="s">
        <v>116</v>
      </c>
      <c r="V25" t="s">
        <v>10045</v>
      </c>
      <c r="W25">
        <v>264</v>
      </c>
      <c r="X25" t="s">
        <v>6431</v>
      </c>
      <c r="Y25">
        <v>0</v>
      </c>
      <c r="Z25">
        <v>0</v>
      </c>
      <c r="AA25">
        <v>1</v>
      </c>
    </row>
    <row r="26" spans="3:27" x14ac:dyDescent="0.35">
      <c r="C26" t="s">
        <v>5044</v>
      </c>
      <c r="D26" s="59" t="s">
        <v>179</v>
      </c>
      <c r="E26" t="s">
        <v>7340</v>
      </c>
      <c r="F26" t="s">
        <v>105</v>
      </c>
      <c r="G26">
        <v>2</v>
      </c>
      <c r="H26">
        <v>1</v>
      </c>
      <c r="I26">
        <v>1</v>
      </c>
      <c r="J26" t="s">
        <v>7341</v>
      </c>
      <c r="K26">
        <v>10</v>
      </c>
      <c r="L26">
        <v>1</v>
      </c>
      <c r="M26">
        <v>12</v>
      </c>
      <c r="N26">
        <v>600</v>
      </c>
      <c r="O26">
        <v>1</v>
      </c>
      <c r="P26">
        <v>100</v>
      </c>
      <c r="Q26">
        <v>1</v>
      </c>
      <c r="R26">
        <v>150</v>
      </c>
      <c r="S26">
        <v>255</v>
      </c>
      <c r="T26">
        <v>1</v>
      </c>
      <c r="U26" t="s">
        <v>116</v>
      </c>
      <c r="V26" t="s">
        <v>9806</v>
      </c>
      <c r="W26">
        <v>25</v>
      </c>
      <c r="X26" t="s">
        <v>181</v>
      </c>
      <c r="Y26">
        <v>0</v>
      </c>
      <c r="Z26">
        <v>0</v>
      </c>
      <c r="AA26">
        <v>1</v>
      </c>
    </row>
    <row r="27" spans="3:27" x14ac:dyDescent="0.35">
      <c r="C27" t="s">
        <v>5046</v>
      </c>
      <c r="D27" s="59" t="s">
        <v>179</v>
      </c>
      <c r="E27" t="s">
        <v>7340</v>
      </c>
      <c r="F27" t="s">
        <v>105</v>
      </c>
      <c r="G27">
        <v>3</v>
      </c>
      <c r="H27">
        <v>2</v>
      </c>
      <c r="I27">
        <v>2</v>
      </c>
      <c r="J27" t="s">
        <v>7341</v>
      </c>
      <c r="K27">
        <v>10</v>
      </c>
      <c r="L27">
        <v>1</v>
      </c>
      <c r="M27">
        <v>12</v>
      </c>
      <c r="N27">
        <v>600</v>
      </c>
      <c r="O27">
        <v>1</v>
      </c>
      <c r="P27">
        <v>100</v>
      </c>
      <c r="Q27">
        <v>1</v>
      </c>
      <c r="R27">
        <v>150</v>
      </c>
      <c r="S27">
        <v>255</v>
      </c>
      <c r="T27">
        <v>1</v>
      </c>
      <c r="U27" t="s">
        <v>116</v>
      </c>
      <c r="V27" t="s">
        <v>9807</v>
      </c>
      <c r="W27">
        <v>26</v>
      </c>
      <c r="X27" t="s">
        <v>5047</v>
      </c>
      <c r="Y27">
        <v>0</v>
      </c>
      <c r="Z27">
        <v>0</v>
      </c>
      <c r="AA27">
        <v>1</v>
      </c>
    </row>
    <row r="28" spans="3:27" x14ac:dyDescent="0.35">
      <c r="C28" t="s">
        <v>7188</v>
      </c>
      <c r="D28" s="59" t="s">
        <v>187</v>
      </c>
      <c r="E28" t="s">
        <v>7340</v>
      </c>
      <c r="F28" t="s">
        <v>105</v>
      </c>
      <c r="G28">
        <v>3</v>
      </c>
      <c r="H28">
        <v>2</v>
      </c>
      <c r="I28">
        <v>2</v>
      </c>
      <c r="J28" t="s">
        <v>7341</v>
      </c>
      <c r="K28">
        <v>10</v>
      </c>
      <c r="L28">
        <v>1</v>
      </c>
      <c r="M28">
        <v>12</v>
      </c>
      <c r="N28">
        <v>600</v>
      </c>
      <c r="O28">
        <v>1</v>
      </c>
      <c r="P28">
        <v>100</v>
      </c>
      <c r="Q28">
        <v>1</v>
      </c>
      <c r="R28">
        <v>150</v>
      </c>
      <c r="S28">
        <v>255</v>
      </c>
      <c r="T28">
        <v>1</v>
      </c>
      <c r="U28" t="s">
        <v>116</v>
      </c>
      <c r="V28" t="s">
        <v>10044</v>
      </c>
      <c r="W28">
        <v>263</v>
      </c>
      <c r="X28" t="s">
        <v>6458</v>
      </c>
      <c r="Y28">
        <v>0</v>
      </c>
      <c r="Z28">
        <v>0</v>
      </c>
      <c r="AA28">
        <v>1</v>
      </c>
    </row>
    <row r="29" spans="3:27" x14ac:dyDescent="0.35">
      <c r="C29" t="s">
        <v>3446</v>
      </c>
      <c r="D29" s="59" t="s">
        <v>190</v>
      </c>
      <c r="E29" t="s">
        <v>7340</v>
      </c>
      <c r="F29" t="s">
        <v>105</v>
      </c>
      <c r="G29">
        <v>1</v>
      </c>
      <c r="H29">
        <v>1</v>
      </c>
      <c r="I29">
        <v>1</v>
      </c>
      <c r="J29" t="s">
        <v>7341</v>
      </c>
      <c r="K29">
        <v>10</v>
      </c>
      <c r="L29">
        <v>1</v>
      </c>
      <c r="M29">
        <v>12</v>
      </c>
      <c r="N29">
        <v>600</v>
      </c>
      <c r="O29">
        <v>1</v>
      </c>
      <c r="P29">
        <v>100</v>
      </c>
      <c r="Q29">
        <v>1</v>
      </c>
      <c r="R29">
        <v>150</v>
      </c>
      <c r="S29">
        <v>255</v>
      </c>
      <c r="T29">
        <v>1</v>
      </c>
      <c r="U29" t="s">
        <v>116</v>
      </c>
      <c r="V29" t="s">
        <v>9799</v>
      </c>
      <c r="W29">
        <v>18</v>
      </c>
      <c r="X29" t="s">
        <v>6097</v>
      </c>
      <c r="Y29">
        <v>0</v>
      </c>
      <c r="Z29">
        <v>0</v>
      </c>
      <c r="AA29">
        <v>1</v>
      </c>
    </row>
    <row r="30" spans="3:27" x14ac:dyDescent="0.35">
      <c r="C30" t="s">
        <v>7258</v>
      </c>
      <c r="D30" s="59" t="s">
        <v>190</v>
      </c>
      <c r="E30" t="s">
        <v>7340</v>
      </c>
      <c r="F30" t="s">
        <v>105</v>
      </c>
      <c r="G30">
        <v>1</v>
      </c>
      <c r="H30">
        <v>1</v>
      </c>
      <c r="I30">
        <v>1</v>
      </c>
      <c r="J30" t="s">
        <v>7341</v>
      </c>
      <c r="K30">
        <v>10</v>
      </c>
      <c r="L30">
        <v>1</v>
      </c>
      <c r="M30">
        <v>12</v>
      </c>
      <c r="N30">
        <v>600</v>
      </c>
      <c r="O30">
        <v>1</v>
      </c>
      <c r="P30">
        <v>100</v>
      </c>
      <c r="Q30">
        <v>1</v>
      </c>
      <c r="R30">
        <v>150</v>
      </c>
      <c r="S30">
        <v>255</v>
      </c>
      <c r="T30">
        <v>1</v>
      </c>
      <c r="U30" t="s">
        <v>116</v>
      </c>
      <c r="V30" t="s">
        <v>9800</v>
      </c>
      <c r="W30">
        <v>19</v>
      </c>
      <c r="X30" t="s">
        <v>3134</v>
      </c>
      <c r="Y30">
        <v>0</v>
      </c>
      <c r="Z30">
        <v>0</v>
      </c>
      <c r="AA30">
        <v>1</v>
      </c>
    </row>
    <row r="31" spans="3:27" x14ac:dyDescent="0.35">
      <c r="C31" t="s">
        <v>6444</v>
      </c>
      <c r="D31" s="59" t="s">
        <v>126</v>
      </c>
      <c r="E31" t="s">
        <v>7340</v>
      </c>
      <c r="F31" t="s">
        <v>105</v>
      </c>
      <c r="G31">
        <v>4</v>
      </c>
      <c r="H31">
        <v>3</v>
      </c>
      <c r="I31">
        <v>3</v>
      </c>
      <c r="J31" t="s">
        <v>7341</v>
      </c>
      <c r="K31">
        <v>10</v>
      </c>
      <c r="L31">
        <v>1</v>
      </c>
      <c r="M31">
        <v>12</v>
      </c>
      <c r="N31">
        <v>600</v>
      </c>
      <c r="O31">
        <v>1</v>
      </c>
      <c r="P31">
        <v>100</v>
      </c>
      <c r="Q31">
        <v>1</v>
      </c>
      <c r="R31">
        <v>150</v>
      </c>
      <c r="S31">
        <v>255</v>
      </c>
      <c r="T31">
        <v>1</v>
      </c>
      <c r="U31" t="s">
        <v>116</v>
      </c>
      <c r="V31" t="s">
        <v>9787</v>
      </c>
      <c r="W31">
        <v>6</v>
      </c>
      <c r="X31" t="s">
        <v>6124</v>
      </c>
      <c r="Y31">
        <v>0</v>
      </c>
      <c r="Z31">
        <v>0</v>
      </c>
      <c r="AA31">
        <v>1</v>
      </c>
    </row>
    <row r="32" spans="3:27" x14ac:dyDescent="0.35">
      <c r="C32" t="s">
        <v>6164</v>
      </c>
      <c r="D32" s="59" t="s">
        <v>120</v>
      </c>
      <c r="E32" t="s">
        <v>7340</v>
      </c>
      <c r="F32" t="s">
        <v>105</v>
      </c>
      <c r="G32">
        <v>2</v>
      </c>
      <c r="H32">
        <v>1</v>
      </c>
      <c r="I32">
        <v>1</v>
      </c>
      <c r="J32" t="s">
        <v>7341</v>
      </c>
      <c r="K32">
        <v>10</v>
      </c>
      <c r="L32">
        <v>1</v>
      </c>
      <c r="M32">
        <v>12</v>
      </c>
      <c r="N32">
        <v>600</v>
      </c>
      <c r="O32">
        <v>1</v>
      </c>
      <c r="P32">
        <v>100</v>
      </c>
      <c r="Q32">
        <v>1</v>
      </c>
      <c r="R32">
        <v>150</v>
      </c>
      <c r="S32">
        <v>255</v>
      </c>
      <c r="T32">
        <v>1</v>
      </c>
      <c r="U32" t="s">
        <v>116</v>
      </c>
      <c r="V32" t="s">
        <v>9812</v>
      </c>
      <c r="W32">
        <v>31</v>
      </c>
      <c r="X32" t="s">
        <v>5049</v>
      </c>
      <c r="Y32">
        <v>0</v>
      </c>
      <c r="Z32">
        <v>0</v>
      </c>
      <c r="AA32">
        <v>1</v>
      </c>
    </row>
    <row r="33" spans="3:27" x14ac:dyDescent="0.35">
      <c r="C33" t="s">
        <v>6162</v>
      </c>
      <c r="D33" s="59" t="s">
        <v>120</v>
      </c>
      <c r="E33" t="s">
        <v>7340</v>
      </c>
      <c r="F33" t="s">
        <v>105</v>
      </c>
      <c r="G33">
        <v>2</v>
      </c>
      <c r="H33">
        <v>1</v>
      </c>
      <c r="I33">
        <v>1</v>
      </c>
      <c r="J33" t="s">
        <v>7341</v>
      </c>
      <c r="K33">
        <v>10</v>
      </c>
      <c r="L33">
        <v>1</v>
      </c>
      <c r="M33">
        <v>12</v>
      </c>
      <c r="N33">
        <v>600</v>
      </c>
      <c r="O33">
        <v>1</v>
      </c>
      <c r="P33">
        <v>100</v>
      </c>
      <c r="Q33">
        <v>1</v>
      </c>
      <c r="R33">
        <v>150</v>
      </c>
      <c r="S33">
        <v>255</v>
      </c>
      <c r="T33">
        <v>1</v>
      </c>
      <c r="U33" t="s">
        <v>116</v>
      </c>
      <c r="V33" t="s">
        <v>9813</v>
      </c>
      <c r="W33">
        <v>32</v>
      </c>
      <c r="X33" t="s">
        <v>3227</v>
      </c>
      <c r="Y33">
        <v>0</v>
      </c>
      <c r="Z33">
        <v>0</v>
      </c>
      <c r="AA33">
        <v>1</v>
      </c>
    </row>
    <row r="34" spans="3:27" x14ac:dyDescent="0.35">
      <c r="C34" t="s">
        <v>7233</v>
      </c>
      <c r="D34" s="59" t="s">
        <v>141</v>
      </c>
      <c r="E34" t="s">
        <v>7340</v>
      </c>
      <c r="F34" t="s">
        <v>105</v>
      </c>
      <c r="G34">
        <v>3</v>
      </c>
      <c r="H34">
        <v>4</v>
      </c>
      <c r="I34">
        <v>4</v>
      </c>
      <c r="J34" t="s">
        <v>7341</v>
      </c>
      <c r="K34">
        <v>10</v>
      </c>
      <c r="L34">
        <v>1</v>
      </c>
      <c r="M34">
        <v>12</v>
      </c>
      <c r="N34">
        <v>600</v>
      </c>
      <c r="O34">
        <v>1</v>
      </c>
      <c r="P34">
        <v>100</v>
      </c>
      <c r="Q34">
        <v>1</v>
      </c>
      <c r="R34">
        <v>150</v>
      </c>
      <c r="S34">
        <v>255</v>
      </c>
      <c r="T34">
        <v>1</v>
      </c>
      <c r="U34" t="s">
        <v>116</v>
      </c>
      <c r="V34" t="s">
        <v>9796</v>
      </c>
      <c r="W34">
        <v>15</v>
      </c>
      <c r="X34" t="s">
        <v>6429</v>
      </c>
      <c r="Y34">
        <v>0</v>
      </c>
      <c r="Z34">
        <v>0</v>
      </c>
      <c r="AA34">
        <v>1</v>
      </c>
    </row>
    <row r="35" spans="3:27" x14ac:dyDescent="0.35">
      <c r="C35" t="s">
        <v>4888</v>
      </c>
      <c r="D35" s="59" t="s">
        <v>120</v>
      </c>
      <c r="E35" t="s">
        <v>7340</v>
      </c>
      <c r="F35" t="s">
        <v>105</v>
      </c>
      <c r="G35">
        <v>2</v>
      </c>
      <c r="H35">
        <v>1</v>
      </c>
      <c r="I35">
        <v>1</v>
      </c>
      <c r="J35" t="s">
        <v>7341</v>
      </c>
      <c r="K35">
        <v>10</v>
      </c>
      <c r="L35">
        <v>1</v>
      </c>
      <c r="M35">
        <v>12</v>
      </c>
      <c r="N35">
        <v>600</v>
      </c>
      <c r="O35">
        <v>1</v>
      </c>
      <c r="P35">
        <v>100</v>
      </c>
      <c r="Q35">
        <v>1</v>
      </c>
      <c r="R35">
        <v>150</v>
      </c>
      <c r="S35">
        <v>255</v>
      </c>
      <c r="T35">
        <v>1</v>
      </c>
      <c r="U35" t="s">
        <v>116</v>
      </c>
      <c r="V35" t="s">
        <v>9964</v>
      </c>
      <c r="W35">
        <v>183</v>
      </c>
      <c r="X35" t="s">
        <v>4890</v>
      </c>
      <c r="Y35">
        <v>0</v>
      </c>
      <c r="Z35">
        <v>0</v>
      </c>
      <c r="AA35">
        <v>1</v>
      </c>
    </row>
    <row r="36" spans="3:27" x14ac:dyDescent="0.35">
      <c r="C36" t="s">
        <v>5162</v>
      </c>
      <c r="D36" s="59" t="s">
        <v>120</v>
      </c>
      <c r="E36" t="s">
        <v>7340</v>
      </c>
      <c r="F36" t="s">
        <v>105</v>
      </c>
      <c r="G36">
        <v>1</v>
      </c>
      <c r="H36">
        <v>1</v>
      </c>
      <c r="I36">
        <v>1</v>
      </c>
      <c r="J36" t="s">
        <v>7341</v>
      </c>
      <c r="K36">
        <v>10</v>
      </c>
      <c r="L36">
        <v>1</v>
      </c>
      <c r="M36">
        <v>12</v>
      </c>
      <c r="N36">
        <v>600</v>
      </c>
      <c r="O36">
        <v>1</v>
      </c>
      <c r="P36">
        <v>100</v>
      </c>
      <c r="Q36">
        <v>1</v>
      </c>
      <c r="R36">
        <v>150</v>
      </c>
      <c r="S36">
        <v>255</v>
      </c>
      <c r="T36">
        <v>1</v>
      </c>
      <c r="U36" t="s">
        <v>116</v>
      </c>
      <c r="V36" t="s">
        <v>9950</v>
      </c>
      <c r="W36">
        <v>169</v>
      </c>
      <c r="X36" t="s">
        <v>6127</v>
      </c>
      <c r="Y36">
        <v>0</v>
      </c>
      <c r="Z36">
        <v>0</v>
      </c>
      <c r="AA36">
        <v>1</v>
      </c>
    </row>
    <row r="37" spans="3:27" x14ac:dyDescent="0.35">
      <c r="C37" t="s">
        <v>5157</v>
      </c>
      <c r="D37" s="59" t="s">
        <v>120</v>
      </c>
      <c r="E37" t="s">
        <v>7340</v>
      </c>
      <c r="F37" t="s">
        <v>105</v>
      </c>
      <c r="G37">
        <v>1</v>
      </c>
      <c r="H37">
        <v>1</v>
      </c>
      <c r="I37">
        <v>1</v>
      </c>
      <c r="J37" t="s">
        <v>7341</v>
      </c>
      <c r="K37">
        <v>10</v>
      </c>
      <c r="L37">
        <v>1</v>
      </c>
      <c r="M37">
        <v>12</v>
      </c>
      <c r="N37">
        <v>600</v>
      </c>
      <c r="O37">
        <v>1</v>
      </c>
      <c r="P37">
        <v>100</v>
      </c>
      <c r="Q37">
        <v>1</v>
      </c>
      <c r="R37">
        <v>150</v>
      </c>
      <c r="S37">
        <v>255</v>
      </c>
      <c r="T37">
        <v>1</v>
      </c>
      <c r="U37" t="s">
        <v>116</v>
      </c>
      <c r="V37" t="s">
        <v>9951</v>
      </c>
      <c r="W37">
        <v>170</v>
      </c>
      <c r="X37" t="s">
        <v>6125</v>
      </c>
      <c r="Y37">
        <v>0</v>
      </c>
      <c r="Z37">
        <v>0</v>
      </c>
      <c r="AA37">
        <v>1</v>
      </c>
    </row>
    <row r="38" spans="3:27" x14ac:dyDescent="0.35">
      <c r="C38" t="s">
        <v>5259</v>
      </c>
      <c r="D38" s="59" t="s">
        <v>120</v>
      </c>
      <c r="E38" t="s">
        <v>7340</v>
      </c>
      <c r="F38" t="s">
        <v>105</v>
      </c>
      <c r="G38">
        <v>1</v>
      </c>
      <c r="H38">
        <v>1</v>
      </c>
      <c r="I38">
        <v>1</v>
      </c>
      <c r="J38" t="s">
        <v>7341</v>
      </c>
      <c r="K38">
        <v>10</v>
      </c>
      <c r="L38">
        <v>1</v>
      </c>
      <c r="M38">
        <v>12</v>
      </c>
      <c r="N38">
        <v>600</v>
      </c>
      <c r="O38">
        <v>1</v>
      </c>
      <c r="P38">
        <v>100</v>
      </c>
      <c r="Q38">
        <v>1</v>
      </c>
      <c r="R38">
        <v>150</v>
      </c>
      <c r="S38">
        <v>255</v>
      </c>
      <c r="T38">
        <v>1</v>
      </c>
      <c r="U38" t="s">
        <v>116</v>
      </c>
      <c r="V38" t="s">
        <v>9953</v>
      </c>
      <c r="W38">
        <v>172</v>
      </c>
      <c r="X38" t="s">
        <v>6127</v>
      </c>
      <c r="Y38">
        <v>0</v>
      </c>
      <c r="Z38">
        <v>0</v>
      </c>
      <c r="AA38">
        <v>1</v>
      </c>
    </row>
    <row r="39" spans="3:27" x14ac:dyDescent="0.35">
      <c r="C39" t="s">
        <v>5048</v>
      </c>
      <c r="D39" s="59" t="s">
        <v>120</v>
      </c>
      <c r="E39" t="s">
        <v>7340</v>
      </c>
      <c r="F39" t="s">
        <v>105</v>
      </c>
      <c r="G39">
        <v>1</v>
      </c>
      <c r="H39">
        <v>1</v>
      </c>
      <c r="I39">
        <v>1</v>
      </c>
      <c r="J39" t="s">
        <v>7341</v>
      </c>
      <c r="K39">
        <v>10</v>
      </c>
      <c r="L39">
        <v>1</v>
      </c>
      <c r="M39">
        <v>12</v>
      </c>
      <c r="N39">
        <v>600</v>
      </c>
      <c r="O39">
        <v>1</v>
      </c>
      <c r="P39">
        <v>100</v>
      </c>
      <c r="Q39">
        <v>1</v>
      </c>
      <c r="R39">
        <v>150</v>
      </c>
      <c r="S39">
        <v>255</v>
      </c>
      <c r="T39">
        <v>1</v>
      </c>
      <c r="U39" t="s">
        <v>116</v>
      </c>
      <c r="V39" t="s">
        <v>9952</v>
      </c>
      <c r="W39">
        <v>171</v>
      </c>
      <c r="X39" t="s">
        <v>6127</v>
      </c>
      <c r="Y39">
        <v>0</v>
      </c>
      <c r="Z39">
        <v>0</v>
      </c>
      <c r="AA39">
        <v>1</v>
      </c>
    </row>
    <row r="40" spans="3:27" x14ac:dyDescent="0.35">
      <c r="C40" t="s">
        <v>5172</v>
      </c>
      <c r="D40" s="59" t="s">
        <v>120</v>
      </c>
      <c r="E40" t="s">
        <v>7340</v>
      </c>
      <c r="F40" t="s">
        <v>105</v>
      </c>
      <c r="G40">
        <v>1</v>
      </c>
      <c r="H40">
        <v>1</v>
      </c>
      <c r="I40">
        <v>1</v>
      </c>
      <c r="J40" t="s">
        <v>7341</v>
      </c>
      <c r="K40">
        <v>10</v>
      </c>
      <c r="L40">
        <v>1</v>
      </c>
      <c r="M40">
        <v>12</v>
      </c>
      <c r="N40">
        <v>600</v>
      </c>
      <c r="O40">
        <v>1</v>
      </c>
      <c r="P40">
        <v>100</v>
      </c>
      <c r="Q40">
        <v>1</v>
      </c>
      <c r="R40">
        <v>150</v>
      </c>
      <c r="S40">
        <v>255</v>
      </c>
      <c r="T40">
        <v>1</v>
      </c>
      <c r="U40" t="s">
        <v>116</v>
      </c>
      <c r="V40" t="s">
        <v>9954</v>
      </c>
      <c r="W40">
        <v>173</v>
      </c>
      <c r="X40" t="s">
        <v>6128</v>
      </c>
      <c r="Y40">
        <v>0</v>
      </c>
      <c r="Z40">
        <v>0</v>
      </c>
      <c r="AA40">
        <v>1</v>
      </c>
    </row>
    <row r="41" spans="3:27" x14ac:dyDescent="0.35">
      <c r="C41" t="s">
        <v>5217</v>
      </c>
      <c r="D41" s="59" t="s">
        <v>120</v>
      </c>
      <c r="E41" t="s">
        <v>7340</v>
      </c>
      <c r="F41" t="s">
        <v>105</v>
      </c>
      <c r="G41">
        <v>1</v>
      </c>
      <c r="H41">
        <v>1</v>
      </c>
      <c r="I41">
        <v>1</v>
      </c>
      <c r="J41" t="s">
        <v>7341</v>
      </c>
      <c r="K41">
        <v>10</v>
      </c>
      <c r="L41">
        <v>1</v>
      </c>
      <c r="M41">
        <v>12</v>
      </c>
      <c r="N41">
        <v>600</v>
      </c>
      <c r="O41">
        <v>1</v>
      </c>
      <c r="P41">
        <v>100</v>
      </c>
      <c r="Q41">
        <v>1</v>
      </c>
      <c r="R41">
        <v>150</v>
      </c>
      <c r="S41">
        <v>255</v>
      </c>
      <c r="T41">
        <v>1</v>
      </c>
      <c r="U41" t="s">
        <v>116</v>
      </c>
      <c r="V41" t="s">
        <v>9935</v>
      </c>
      <c r="W41">
        <v>154</v>
      </c>
      <c r="X41" t="s">
        <v>261</v>
      </c>
      <c r="Y41">
        <v>0</v>
      </c>
      <c r="Z41">
        <v>0</v>
      </c>
      <c r="AA41">
        <v>1</v>
      </c>
    </row>
    <row r="42" spans="3:27" x14ac:dyDescent="0.35">
      <c r="C42" t="s">
        <v>6417</v>
      </c>
      <c r="D42" s="59" t="s">
        <v>120</v>
      </c>
      <c r="E42" t="s">
        <v>7340</v>
      </c>
      <c r="F42" t="s">
        <v>105</v>
      </c>
      <c r="G42">
        <v>4</v>
      </c>
      <c r="H42">
        <v>1</v>
      </c>
      <c r="I42">
        <v>1</v>
      </c>
      <c r="J42" t="s">
        <v>7341</v>
      </c>
      <c r="K42">
        <v>10</v>
      </c>
      <c r="L42">
        <v>1</v>
      </c>
      <c r="M42">
        <v>12</v>
      </c>
      <c r="N42">
        <v>600</v>
      </c>
      <c r="O42">
        <v>1</v>
      </c>
      <c r="P42">
        <v>100</v>
      </c>
      <c r="Q42">
        <v>1</v>
      </c>
      <c r="R42">
        <v>150</v>
      </c>
      <c r="S42">
        <v>255</v>
      </c>
      <c r="T42">
        <v>1</v>
      </c>
      <c r="U42" t="s">
        <v>116</v>
      </c>
      <c r="V42" t="s">
        <v>9827</v>
      </c>
      <c r="W42">
        <v>46</v>
      </c>
      <c r="X42" t="s">
        <v>243</v>
      </c>
      <c r="Y42">
        <v>0</v>
      </c>
      <c r="Z42">
        <v>0</v>
      </c>
      <c r="AA42">
        <v>1</v>
      </c>
    </row>
    <row r="43" spans="3:27" x14ac:dyDescent="0.35">
      <c r="C43" t="s">
        <v>6418</v>
      </c>
      <c r="D43" s="59" t="s">
        <v>120</v>
      </c>
      <c r="E43" t="s">
        <v>7340</v>
      </c>
      <c r="F43" t="s">
        <v>105</v>
      </c>
      <c r="G43">
        <v>3</v>
      </c>
      <c r="H43">
        <v>1</v>
      </c>
      <c r="I43">
        <v>1</v>
      </c>
      <c r="J43" t="s">
        <v>7341</v>
      </c>
      <c r="K43">
        <v>10</v>
      </c>
      <c r="L43">
        <v>1</v>
      </c>
      <c r="M43">
        <v>12</v>
      </c>
      <c r="N43">
        <v>600</v>
      </c>
      <c r="O43">
        <v>1</v>
      </c>
      <c r="P43">
        <v>100</v>
      </c>
      <c r="Q43">
        <v>1</v>
      </c>
      <c r="R43">
        <v>150</v>
      </c>
      <c r="S43">
        <v>255</v>
      </c>
      <c r="T43">
        <v>1</v>
      </c>
      <c r="U43" t="s">
        <v>116</v>
      </c>
      <c r="V43" t="s">
        <v>9828</v>
      </c>
      <c r="W43">
        <v>47</v>
      </c>
      <c r="X43" t="s">
        <v>3219</v>
      </c>
      <c r="Y43">
        <v>0</v>
      </c>
      <c r="Z43">
        <v>0</v>
      </c>
      <c r="AA43">
        <v>1</v>
      </c>
    </row>
    <row r="44" spans="3:27" x14ac:dyDescent="0.35">
      <c r="C44" t="s">
        <v>6419</v>
      </c>
      <c r="D44" s="59" t="s">
        <v>120</v>
      </c>
      <c r="E44" t="s">
        <v>7340</v>
      </c>
      <c r="F44" t="s">
        <v>105</v>
      </c>
      <c r="G44">
        <v>6</v>
      </c>
      <c r="H44">
        <v>1</v>
      </c>
      <c r="I44">
        <v>1</v>
      </c>
      <c r="J44" t="s">
        <v>7341</v>
      </c>
      <c r="K44">
        <v>10</v>
      </c>
      <c r="L44">
        <v>1</v>
      </c>
      <c r="M44">
        <v>12</v>
      </c>
      <c r="N44">
        <v>600</v>
      </c>
      <c r="O44">
        <v>1</v>
      </c>
      <c r="P44">
        <v>100</v>
      </c>
      <c r="Q44">
        <v>1</v>
      </c>
      <c r="R44">
        <v>150</v>
      </c>
      <c r="S44">
        <v>255</v>
      </c>
      <c r="T44">
        <v>1</v>
      </c>
      <c r="U44" t="s">
        <v>116</v>
      </c>
      <c r="V44" t="s">
        <v>9829</v>
      </c>
      <c r="W44">
        <v>48</v>
      </c>
      <c r="X44" t="s">
        <v>6413</v>
      </c>
      <c r="Y44">
        <v>0</v>
      </c>
      <c r="Z44">
        <v>0</v>
      </c>
      <c r="AA44">
        <v>1</v>
      </c>
    </row>
    <row r="45" spans="3:27" x14ac:dyDescent="0.35">
      <c r="C45" t="s">
        <v>5244</v>
      </c>
      <c r="D45" s="59" t="s">
        <v>120</v>
      </c>
      <c r="E45" t="s">
        <v>7340</v>
      </c>
      <c r="F45" t="s">
        <v>105</v>
      </c>
      <c r="G45">
        <v>1</v>
      </c>
      <c r="H45">
        <v>1</v>
      </c>
      <c r="I45">
        <v>1</v>
      </c>
      <c r="J45" t="s">
        <v>7341</v>
      </c>
      <c r="K45">
        <v>10</v>
      </c>
      <c r="L45">
        <v>1</v>
      </c>
      <c r="M45">
        <v>12</v>
      </c>
      <c r="N45">
        <v>600</v>
      </c>
      <c r="O45">
        <v>1</v>
      </c>
      <c r="P45">
        <v>100</v>
      </c>
      <c r="Q45">
        <v>1</v>
      </c>
      <c r="R45">
        <v>150</v>
      </c>
      <c r="S45">
        <v>255</v>
      </c>
      <c r="T45">
        <v>1</v>
      </c>
      <c r="U45" t="s">
        <v>116</v>
      </c>
      <c r="V45" t="s">
        <v>9955</v>
      </c>
      <c r="W45">
        <v>174</v>
      </c>
      <c r="X45" t="s">
        <v>224</v>
      </c>
      <c r="Y45">
        <v>0</v>
      </c>
      <c r="Z45">
        <v>0</v>
      </c>
      <c r="AA45">
        <v>1</v>
      </c>
    </row>
    <row r="46" spans="3:27" x14ac:dyDescent="0.35">
      <c r="C46" t="s">
        <v>5242</v>
      </c>
      <c r="D46" s="59" t="s">
        <v>120</v>
      </c>
      <c r="E46" t="s">
        <v>7340</v>
      </c>
      <c r="F46" t="s">
        <v>105</v>
      </c>
      <c r="G46">
        <v>1</v>
      </c>
      <c r="H46">
        <v>1</v>
      </c>
      <c r="I46">
        <v>1</v>
      </c>
      <c r="J46" t="s">
        <v>7341</v>
      </c>
      <c r="K46">
        <v>10</v>
      </c>
      <c r="L46">
        <v>1</v>
      </c>
      <c r="M46">
        <v>12</v>
      </c>
      <c r="N46">
        <v>600</v>
      </c>
      <c r="O46">
        <v>1</v>
      </c>
      <c r="P46">
        <v>100</v>
      </c>
      <c r="Q46">
        <v>1</v>
      </c>
      <c r="R46">
        <v>150</v>
      </c>
      <c r="S46">
        <v>255</v>
      </c>
      <c r="T46">
        <v>1</v>
      </c>
      <c r="U46" t="s">
        <v>116</v>
      </c>
      <c r="V46" t="s">
        <v>9958</v>
      </c>
      <c r="W46">
        <v>177</v>
      </c>
      <c r="X46" t="s">
        <v>224</v>
      </c>
      <c r="Y46">
        <v>0</v>
      </c>
      <c r="Z46">
        <v>0</v>
      </c>
      <c r="AA46">
        <v>1</v>
      </c>
    </row>
    <row r="47" spans="3:27" x14ac:dyDescent="0.35">
      <c r="C47" t="s">
        <v>5247</v>
      </c>
      <c r="D47" s="59" t="s">
        <v>120</v>
      </c>
      <c r="E47" t="s">
        <v>7340</v>
      </c>
      <c r="F47" t="s">
        <v>105</v>
      </c>
      <c r="G47">
        <v>1</v>
      </c>
      <c r="H47">
        <v>1</v>
      </c>
      <c r="I47">
        <v>1</v>
      </c>
      <c r="J47" t="s">
        <v>7341</v>
      </c>
      <c r="K47">
        <v>10</v>
      </c>
      <c r="L47">
        <v>1</v>
      </c>
      <c r="M47">
        <v>12</v>
      </c>
      <c r="N47">
        <v>600</v>
      </c>
      <c r="O47">
        <v>1</v>
      </c>
      <c r="P47">
        <v>100</v>
      </c>
      <c r="Q47">
        <v>1</v>
      </c>
      <c r="R47">
        <v>150</v>
      </c>
      <c r="S47">
        <v>255</v>
      </c>
      <c r="T47">
        <v>1</v>
      </c>
      <c r="U47" t="s">
        <v>116</v>
      </c>
      <c r="V47" t="s">
        <v>9956</v>
      </c>
      <c r="W47">
        <v>175</v>
      </c>
      <c r="X47" t="s">
        <v>224</v>
      </c>
      <c r="Y47">
        <v>0</v>
      </c>
      <c r="Z47">
        <v>0</v>
      </c>
      <c r="AA47">
        <v>1</v>
      </c>
    </row>
    <row r="48" spans="3:27" x14ac:dyDescent="0.35">
      <c r="C48" t="s">
        <v>5249</v>
      </c>
      <c r="D48" s="59" t="s">
        <v>120</v>
      </c>
      <c r="E48" t="s">
        <v>7340</v>
      </c>
      <c r="F48" t="s">
        <v>105</v>
      </c>
      <c r="G48">
        <v>1</v>
      </c>
      <c r="H48">
        <v>1</v>
      </c>
      <c r="I48">
        <v>1</v>
      </c>
      <c r="J48" t="s">
        <v>7341</v>
      </c>
      <c r="K48">
        <v>10</v>
      </c>
      <c r="L48">
        <v>1</v>
      </c>
      <c r="M48">
        <v>12</v>
      </c>
      <c r="N48">
        <v>600</v>
      </c>
      <c r="O48">
        <v>1</v>
      </c>
      <c r="P48">
        <v>100</v>
      </c>
      <c r="Q48">
        <v>1</v>
      </c>
      <c r="R48">
        <v>150</v>
      </c>
      <c r="S48">
        <v>255</v>
      </c>
      <c r="T48">
        <v>1</v>
      </c>
      <c r="U48" t="s">
        <v>116</v>
      </c>
      <c r="V48" t="s">
        <v>9959</v>
      </c>
      <c r="W48">
        <v>178</v>
      </c>
      <c r="X48" t="s">
        <v>224</v>
      </c>
      <c r="Y48">
        <v>0</v>
      </c>
      <c r="Z48">
        <v>0</v>
      </c>
      <c r="AA48">
        <v>1</v>
      </c>
    </row>
    <row r="49" spans="3:27" x14ac:dyDescent="0.35">
      <c r="C49" t="s">
        <v>5302</v>
      </c>
      <c r="D49" s="59" t="s">
        <v>120</v>
      </c>
      <c r="E49" t="s">
        <v>7340</v>
      </c>
      <c r="F49" t="s">
        <v>105</v>
      </c>
      <c r="G49">
        <v>1</v>
      </c>
      <c r="H49">
        <v>1</v>
      </c>
      <c r="I49">
        <v>1</v>
      </c>
      <c r="J49" t="s">
        <v>7341</v>
      </c>
      <c r="K49">
        <v>10</v>
      </c>
      <c r="L49">
        <v>1</v>
      </c>
      <c r="M49">
        <v>12</v>
      </c>
      <c r="N49">
        <v>600</v>
      </c>
      <c r="O49">
        <v>1</v>
      </c>
      <c r="P49">
        <v>100</v>
      </c>
      <c r="Q49">
        <v>1</v>
      </c>
      <c r="R49">
        <v>150</v>
      </c>
      <c r="S49">
        <v>255</v>
      </c>
      <c r="T49">
        <v>1</v>
      </c>
      <c r="U49" t="s">
        <v>116</v>
      </c>
      <c r="V49" t="s">
        <v>9957</v>
      </c>
      <c r="W49">
        <v>176</v>
      </c>
      <c r="X49" t="s">
        <v>224</v>
      </c>
      <c r="Y49">
        <v>0</v>
      </c>
      <c r="Z49">
        <v>0</v>
      </c>
      <c r="AA49">
        <v>1</v>
      </c>
    </row>
    <row r="50" spans="3:27" x14ac:dyDescent="0.35">
      <c r="C50" t="s">
        <v>5250</v>
      </c>
      <c r="D50" s="59" t="s">
        <v>120</v>
      </c>
      <c r="E50" t="s">
        <v>7340</v>
      </c>
      <c r="F50" t="s">
        <v>105</v>
      </c>
      <c r="G50">
        <v>1</v>
      </c>
      <c r="H50">
        <v>1</v>
      </c>
      <c r="I50">
        <v>1</v>
      </c>
      <c r="J50" t="s">
        <v>7341</v>
      </c>
      <c r="K50">
        <v>10</v>
      </c>
      <c r="L50">
        <v>1</v>
      </c>
      <c r="M50">
        <v>12</v>
      </c>
      <c r="N50">
        <v>600</v>
      </c>
      <c r="O50">
        <v>1</v>
      </c>
      <c r="P50">
        <v>100</v>
      </c>
      <c r="Q50">
        <v>1</v>
      </c>
      <c r="R50">
        <v>150</v>
      </c>
      <c r="S50">
        <v>255</v>
      </c>
      <c r="T50">
        <v>1</v>
      </c>
      <c r="U50" t="s">
        <v>116</v>
      </c>
      <c r="V50" t="s">
        <v>9960</v>
      </c>
      <c r="W50">
        <v>179</v>
      </c>
      <c r="X50" t="s">
        <v>6128</v>
      </c>
      <c r="Y50">
        <v>0</v>
      </c>
      <c r="Z50">
        <v>0</v>
      </c>
      <c r="AA50">
        <v>1</v>
      </c>
    </row>
    <row r="51" spans="3:27" x14ac:dyDescent="0.35">
      <c r="C51" t="s">
        <v>5253</v>
      </c>
      <c r="D51" s="59" t="s">
        <v>120</v>
      </c>
      <c r="E51" t="s">
        <v>7340</v>
      </c>
      <c r="F51" t="s">
        <v>105</v>
      </c>
      <c r="G51">
        <v>1</v>
      </c>
      <c r="H51">
        <v>1</v>
      </c>
      <c r="I51">
        <v>1</v>
      </c>
      <c r="J51" t="s">
        <v>7341</v>
      </c>
      <c r="K51">
        <v>10</v>
      </c>
      <c r="L51">
        <v>1</v>
      </c>
      <c r="M51">
        <v>12</v>
      </c>
      <c r="N51">
        <v>600</v>
      </c>
      <c r="O51">
        <v>1</v>
      </c>
      <c r="P51">
        <v>100</v>
      </c>
      <c r="Q51">
        <v>1</v>
      </c>
      <c r="R51">
        <v>150</v>
      </c>
      <c r="S51">
        <v>255</v>
      </c>
      <c r="T51">
        <v>1</v>
      </c>
      <c r="U51" t="s">
        <v>116</v>
      </c>
      <c r="V51" t="s">
        <v>9962</v>
      </c>
      <c r="W51">
        <v>181</v>
      </c>
      <c r="X51" t="s">
        <v>205</v>
      </c>
      <c r="Y51">
        <v>0</v>
      </c>
      <c r="Z51">
        <v>0</v>
      </c>
      <c r="AA51">
        <v>1</v>
      </c>
    </row>
    <row r="52" spans="3:27" x14ac:dyDescent="0.35">
      <c r="C52" t="s">
        <v>5050</v>
      </c>
      <c r="D52" s="59" t="s">
        <v>120</v>
      </c>
      <c r="E52" t="s">
        <v>7340</v>
      </c>
      <c r="F52" t="s">
        <v>105</v>
      </c>
      <c r="G52">
        <v>1</v>
      </c>
      <c r="H52">
        <v>1</v>
      </c>
      <c r="I52">
        <v>1</v>
      </c>
      <c r="J52" t="s">
        <v>7341</v>
      </c>
      <c r="K52">
        <v>10</v>
      </c>
      <c r="L52">
        <v>1</v>
      </c>
      <c r="M52">
        <v>12</v>
      </c>
      <c r="N52">
        <v>600</v>
      </c>
      <c r="O52">
        <v>1</v>
      </c>
      <c r="P52">
        <v>100</v>
      </c>
      <c r="Q52">
        <v>1</v>
      </c>
      <c r="R52">
        <v>150</v>
      </c>
      <c r="S52">
        <v>255</v>
      </c>
      <c r="T52">
        <v>1</v>
      </c>
      <c r="U52" t="s">
        <v>116</v>
      </c>
      <c r="V52" t="s">
        <v>9961</v>
      </c>
      <c r="W52">
        <v>180</v>
      </c>
      <c r="X52" t="s">
        <v>205</v>
      </c>
      <c r="Y52">
        <v>0</v>
      </c>
      <c r="Z52">
        <v>0</v>
      </c>
      <c r="AA52">
        <v>1</v>
      </c>
    </row>
    <row r="53" spans="3:27" x14ac:dyDescent="0.35">
      <c r="C53" t="s">
        <v>5223</v>
      </c>
      <c r="D53" s="59" t="s">
        <v>120</v>
      </c>
      <c r="E53" t="s">
        <v>7340</v>
      </c>
      <c r="F53" t="s">
        <v>105</v>
      </c>
      <c r="G53">
        <v>1</v>
      </c>
      <c r="H53">
        <v>1</v>
      </c>
      <c r="I53">
        <v>1</v>
      </c>
      <c r="J53" t="s">
        <v>7341</v>
      </c>
      <c r="K53">
        <v>10</v>
      </c>
      <c r="L53">
        <v>1</v>
      </c>
      <c r="M53">
        <v>12</v>
      </c>
      <c r="N53">
        <v>600</v>
      </c>
      <c r="O53">
        <v>1</v>
      </c>
      <c r="P53">
        <v>100</v>
      </c>
      <c r="Q53">
        <v>1</v>
      </c>
      <c r="R53">
        <v>150</v>
      </c>
      <c r="S53">
        <v>255</v>
      </c>
      <c r="T53">
        <v>1</v>
      </c>
      <c r="U53" t="s">
        <v>116</v>
      </c>
      <c r="V53" t="s">
        <v>9965</v>
      </c>
      <c r="W53">
        <v>184</v>
      </c>
      <c r="X53" t="s">
        <v>224</v>
      </c>
      <c r="Y53">
        <v>0</v>
      </c>
      <c r="Z53">
        <v>0</v>
      </c>
      <c r="AA53">
        <v>1</v>
      </c>
    </row>
    <row r="54" spans="3:27" x14ac:dyDescent="0.35">
      <c r="C54" t="s">
        <v>5226</v>
      </c>
      <c r="D54" s="59" t="s">
        <v>120</v>
      </c>
      <c r="E54" t="s">
        <v>7340</v>
      </c>
      <c r="F54" t="s">
        <v>105</v>
      </c>
      <c r="G54">
        <v>1</v>
      </c>
      <c r="H54">
        <v>1</v>
      </c>
      <c r="I54">
        <v>1</v>
      </c>
      <c r="J54" t="s">
        <v>7341</v>
      </c>
      <c r="K54">
        <v>10</v>
      </c>
      <c r="L54">
        <v>1</v>
      </c>
      <c r="M54">
        <v>12</v>
      </c>
      <c r="N54">
        <v>600</v>
      </c>
      <c r="O54">
        <v>1</v>
      </c>
      <c r="P54">
        <v>100</v>
      </c>
      <c r="Q54">
        <v>1</v>
      </c>
      <c r="R54">
        <v>150</v>
      </c>
      <c r="S54">
        <v>255</v>
      </c>
      <c r="T54">
        <v>1</v>
      </c>
      <c r="U54" t="s">
        <v>116</v>
      </c>
      <c r="V54" t="s">
        <v>9968</v>
      </c>
      <c r="W54">
        <v>187</v>
      </c>
      <c r="X54" t="s">
        <v>224</v>
      </c>
      <c r="Y54">
        <v>0</v>
      </c>
      <c r="Z54">
        <v>0</v>
      </c>
      <c r="AA54">
        <v>1</v>
      </c>
    </row>
    <row r="55" spans="3:27" x14ac:dyDescent="0.35">
      <c r="C55" t="s">
        <v>5228</v>
      </c>
      <c r="D55" s="59" t="s">
        <v>120</v>
      </c>
      <c r="E55" t="s">
        <v>7340</v>
      </c>
      <c r="F55" t="s">
        <v>105</v>
      </c>
      <c r="G55">
        <v>1</v>
      </c>
      <c r="H55">
        <v>1</v>
      </c>
      <c r="I55">
        <v>1</v>
      </c>
      <c r="J55" t="s">
        <v>7341</v>
      </c>
      <c r="K55">
        <v>10</v>
      </c>
      <c r="L55">
        <v>1</v>
      </c>
      <c r="M55">
        <v>12</v>
      </c>
      <c r="N55">
        <v>600</v>
      </c>
      <c r="O55">
        <v>1</v>
      </c>
      <c r="P55">
        <v>100</v>
      </c>
      <c r="Q55">
        <v>1</v>
      </c>
      <c r="R55">
        <v>150</v>
      </c>
      <c r="S55">
        <v>255</v>
      </c>
      <c r="T55">
        <v>1</v>
      </c>
      <c r="U55" t="s">
        <v>116</v>
      </c>
      <c r="V55" t="s">
        <v>9969</v>
      </c>
      <c r="W55">
        <v>188</v>
      </c>
      <c r="X55" t="s">
        <v>224</v>
      </c>
      <c r="Y55">
        <v>0</v>
      </c>
      <c r="Z55">
        <v>0</v>
      </c>
      <c r="AA55">
        <v>1</v>
      </c>
    </row>
    <row r="56" spans="3:27" x14ac:dyDescent="0.35">
      <c r="C56" t="s">
        <v>5231</v>
      </c>
      <c r="D56" s="59" t="s">
        <v>120</v>
      </c>
      <c r="E56" t="s">
        <v>7340</v>
      </c>
      <c r="F56" t="s">
        <v>105</v>
      </c>
      <c r="G56">
        <v>1</v>
      </c>
      <c r="H56">
        <v>1</v>
      </c>
      <c r="I56">
        <v>1</v>
      </c>
      <c r="J56" t="s">
        <v>7341</v>
      </c>
      <c r="K56">
        <v>10</v>
      </c>
      <c r="L56">
        <v>1</v>
      </c>
      <c r="M56">
        <v>12</v>
      </c>
      <c r="N56">
        <v>600</v>
      </c>
      <c r="O56">
        <v>1</v>
      </c>
      <c r="P56">
        <v>100</v>
      </c>
      <c r="Q56">
        <v>1</v>
      </c>
      <c r="R56">
        <v>150</v>
      </c>
      <c r="S56">
        <v>255</v>
      </c>
      <c r="T56">
        <v>1</v>
      </c>
      <c r="U56" t="s">
        <v>116</v>
      </c>
      <c r="V56" t="s">
        <v>9966</v>
      </c>
      <c r="W56">
        <v>185</v>
      </c>
      <c r="X56" t="s">
        <v>224</v>
      </c>
      <c r="Y56">
        <v>0</v>
      </c>
      <c r="Z56">
        <v>0</v>
      </c>
      <c r="AA56">
        <v>1</v>
      </c>
    </row>
    <row r="57" spans="3:27" x14ac:dyDescent="0.35">
      <c r="C57" t="s">
        <v>5232</v>
      </c>
      <c r="D57" s="59" t="s">
        <v>120</v>
      </c>
      <c r="E57" t="s">
        <v>7340</v>
      </c>
      <c r="F57" t="s">
        <v>105</v>
      </c>
      <c r="G57">
        <v>1</v>
      </c>
      <c r="H57">
        <v>1</v>
      </c>
      <c r="I57">
        <v>1</v>
      </c>
      <c r="J57" t="s">
        <v>7341</v>
      </c>
      <c r="K57">
        <v>10</v>
      </c>
      <c r="L57">
        <v>1</v>
      </c>
      <c r="M57">
        <v>12</v>
      </c>
      <c r="N57">
        <v>600</v>
      </c>
      <c r="O57">
        <v>1</v>
      </c>
      <c r="P57">
        <v>100</v>
      </c>
      <c r="Q57">
        <v>1</v>
      </c>
      <c r="R57">
        <v>150</v>
      </c>
      <c r="S57">
        <v>255</v>
      </c>
      <c r="T57">
        <v>1</v>
      </c>
      <c r="U57" t="s">
        <v>116</v>
      </c>
      <c r="V57" t="s">
        <v>9967</v>
      </c>
      <c r="W57">
        <v>186</v>
      </c>
      <c r="X57" t="s">
        <v>224</v>
      </c>
      <c r="Y57">
        <v>0</v>
      </c>
      <c r="Z57">
        <v>0</v>
      </c>
      <c r="AA57">
        <v>1</v>
      </c>
    </row>
    <row r="58" spans="3:27" x14ac:dyDescent="0.35">
      <c r="C58" t="s">
        <v>5234</v>
      </c>
      <c r="D58" s="59" t="s">
        <v>120</v>
      </c>
      <c r="E58" t="s">
        <v>7340</v>
      </c>
      <c r="F58" t="s">
        <v>105</v>
      </c>
      <c r="G58">
        <v>1</v>
      </c>
      <c r="H58">
        <v>1</v>
      </c>
      <c r="I58">
        <v>1</v>
      </c>
      <c r="J58" t="s">
        <v>7341</v>
      </c>
      <c r="K58">
        <v>10</v>
      </c>
      <c r="L58">
        <v>1</v>
      </c>
      <c r="M58">
        <v>12</v>
      </c>
      <c r="N58">
        <v>600</v>
      </c>
      <c r="O58">
        <v>1</v>
      </c>
      <c r="P58">
        <v>100</v>
      </c>
      <c r="Q58">
        <v>1</v>
      </c>
      <c r="R58">
        <v>150</v>
      </c>
      <c r="S58">
        <v>255</v>
      </c>
      <c r="T58">
        <v>1</v>
      </c>
      <c r="U58" t="s">
        <v>116</v>
      </c>
      <c r="V58" t="s">
        <v>9970</v>
      </c>
      <c r="W58">
        <v>189</v>
      </c>
      <c r="X58" t="s">
        <v>224</v>
      </c>
      <c r="Y58">
        <v>0</v>
      </c>
      <c r="Z58">
        <v>0</v>
      </c>
      <c r="AA58">
        <v>1</v>
      </c>
    </row>
    <row r="59" spans="3:27" x14ac:dyDescent="0.35">
      <c r="C59" t="s">
        <v>5238</v>
      </c>
      <c r="D59" s="59" t="s">
        <v>120</v>
      </c>
      <c r="E59" t="s">
        <v>7340</v>
      </c>
      <c r="F59" t="s">
        <v>105</v>
      </c>
      <c r="G59">
        <v>1</v>
      </c>
      <c r="H59">
        <v>1</v>
      </c>
      <c r="I59">
        <v>1</v>
      </c>
      <c r="J59" t="s">
        <v>7341</v>
      </c>
      <c r="K59">
        <v>10</v>
      </c>
      <c r="L59">
        <v>1</v>
      </c>
      <c r="M59">
        <v>12</v>
      </c>
      <c r="N59">
        <v>600</v>
      </c>
      <c r="O59">
        <v>1</v>
      </c>
      <c r="P59">
        <v>100</v>
      </c>
      <c r="Q59">
        <v>1</v>
      </c>
      <c r="R59">
        <v>150</v>
      </c>
      <c r="S59">
        <v>255</v>
      </c>
      <c r="T59">
        <v>1</v>
      </c>
      <c r="U59" t="s">
        <v>116</v>
      </c>
      <c r="V59" t="s">
        <v>9972</v>
      </c>
      <c r="W59">
        <v>191</v>
      </c>
      <c r="X59" t="s">
        <v>224</v>
      </c>
      <c r="Y59">
        <v>0</v>
      </c>
      <c r="Z59">
        <v>0</v>
      </c>
      <c r="AA59">
        <v>1</v>
      </c>
    </row>
    <row r="60" spans="3:27" x14ac:dyDescent="0.35">
      <c r="C60" t="s">
        <v>5240</v>
      </c>
      <c r="D60" s="59" t="s">
        <v>120</v>
      </c>
      <c r="E60" t="s">
        <v>7340</v>
      </c>
      <c r="F60" t="s">
        <v>105</v>
      </c>
      <c r="G60">
        <v>1</v>
      </c>
      <c r="H60">
        <v>1</v>
      </c>
      <c r="I60">
        <v>1</v>
      </c>
      <c r="J60" t="s">
        <v>7341</v>
      </c>
      <c r="K60">
        <v>10</v>
      </c>
      <c r="L60">
        <v>1</v>
      </c>
      <c r="M60">
        <v>12</v>
      </c>
      <c r="N60">
        <v>600</v>
      </c>
      <c r="O60">
        <v>1</v>
      </c>
      <c r="P60">
        <v>100</v>
      </c>
      <c r="Q60">
        <v>1</v>
      </c>
      <c r="R60">
        <v>150</v>
      </c>
      <c r="S60">
        <v>255</v>
      </c>
      <c r="T60">
        <v>1</v>
      </c>
      <c r="U60" t="s">
        <v>116</v>
      </c>
      <c r="V60" t="s">
        <v>9973</v>
      </c>
      <c r="W60">
        <v>192</v>
      </c>
      <c r="X60" t="s">
        <v>224</v>
      </c>
      <c r="Y60">
        <v>0</v>
      </c>
      <c r="Z60">
        <v>0</v>
      </c>
      <c r="AA60">
        <v>1</v>
      </c>
    </row>
    <row r="61" spans="3:27" x14ac:dyDescent="0.35">
      <c r="C61" t="s">
        <v>5236</v>
      </c>
      <c r="D61" s="59" t="s">
        <v>120</v>
      </c>
      <c r="E61" t="s">
        <v>7340</v>
      </c>
      <c r="F61" t="s">
        <v>105</v>
      </c>
      <c r="G61">
        <v>1</v>
      </c>
      <c r="H61">
        <v>1</v>
      </c>
      <c r="I61">
        <v>1</v>
      </c>
      <c r="J61" t="s">
        <v>7341</v>
      </c>
      <c r="K61">
        <v>10</v>
      </c>
      <c r="L61">
        <v>1</v>
      </c>
      <c r="M61">
        <v>12</v>
      </c>
      <c r="N61">
        <v>600</v>
      </c>
      <c r="O61">
        <v>1</v>
      </c>
      <c r="P61">
        <v>100</v>
      </c>
      <c r="Q61">
        <v>1</v>
      </c>
      <c r="R61">
        <v>150</v>
      </c>
      <c r="S61">
        <v>255</v>
      </c>
      <c r="T61">
        <v>1</v>
      </c>
      <c r="U61" t="s">
        <v>116</v>
      </c>
      <c r="V61" t="s">
        <v>9971</v>
      </c>
      <c r="W61">
        <v>190</v>
      </c>
      <c r="X61" t="s">
        <v>224</v>
      </c>
      <c r="Y61">
        <v>0</v>
      </c>
      <c r="Z61">
        <v>0</v>
      </c>
      <c r="AA61">
        <v>1</v>
      </c>
    </row>
    <row r="62" spans="3:27" x14ac:dyDescent="0.35">
      <c r="C62" t="s">
        <v>6486</v>
      </c>
      <c r="D62" s="59" t="s">
        <v>120</v>
      </c>
      <c r="E62" t="s">
        <v>7340</v>
      </c>
      <c r="F62" t="s">
        <v>105</v>
      </c>
      <c r="G62">
        <v>1</v>
      </c>
      <c r="H62">
        <v>1</v>
      </c>
      <c r="I62">
        <v>1</v>
      </c>
      <c r="J62" t="s">
        <v>7341</v>
      </c>
      <c r="K62">
        <v>10</v>
      </c>
      <c r="L62">
        <v>1</v>
      </c>
      <c r="M62">
        <v>12</v>
      </c>
      <c r="N62">
        <v>600</v>
      </c>
      <c r="O62">
        <v>1</v>
      </c>
      <c r="P62">
        <v>100</v>
      </c>
      <c r="Q62">
        <v>1</v>
      </c>
      <c r="R62">
        <v>150</v>
      </c>
      <c r="S62">
        <v>255</v>
      </c>
      <c r="T62">
        <v>1</v>
      </c>
      <c r="U62" t="s">
        <v>116</v>
      </c>
      <c r="V62" t="s">
        <v>9835</v>
      </c>
      <c r="W62">
        <v>54</v>
      </c>
      <c r="X62" t="s">
        <v>6499</v>
      </c>
      <c r="Y62">
        <v>0</v>
      </c>
      <c r="Z62">
        <v>0</v>
      </c>
      <c r="AA62">
        <v>1</v>
      </c>
    </row>
    <row r="63" spans="3:27" x14ac:dyDescent="0.35">
      <c r="C63" t="s">
        <v>6485</v>
      </c>
      <c r="D63" s="59" t="s">
        <v>120</v>
      </c>
      <c r="E63" t="s">
        <v>7340</v>
      </c>
      <c r="F63" t="s">
        <v>105</v>
      </c>
      <c r="G63">
        <v>3</v>
      </c>
      <c r="H63">
        <v>1</v>
      </c>
      <c r="I63">
        <v>1</v>
      </c>
      <c r="J63" t="s">
        <v>7341</v>
      </c>
      <c r="K63">
        <v>10</v>
      </c>
      <c r="L63">
        <v>1</v>
      </c>
      <c r="M63">
        <v>12</v>
      </c>
      <c r="N63">
        <v>600</v>
      </c>
      <c r="O63">
        <v>1</v>
      </c>
      <c r="P63">
        <v>100</v>
      </c>
      <c r="Q63">
        <v>1</v>
      </c>
      <c r="R63">
        <v>150</v>
      </c>
      <c r="S63">
        <v>255</v>
      </c>
      <c r="T63">
        <v>1</v>
      </c>
      <c r="U63" t="s">
        <v>116</v>
      </c>
      <c r="V63" t="s">
        <v>10001</v>
      </c>
      <c r="W63">
        <v>220</v>
      </c>
      <c r="X63" t="s">
        <v>6499</v>
      </c>
      <c r="Y63">
        <v>0</v>
      </c>
      <c r="Z63">
        <v>0</v>
      </c>
      <c r="AA63">
        <v>1</v>
      </c>
    </row>
    <row r="64" spans="3:27" x14ac:dyDescent="0.35">
      <c r="C64" t="s">
        <v>6484</v>
      </c>
      <c r="D64" s="59" t="s">
        <v>120</v>
      </c>
      <c r="E64" t="s">
        <v>7340</v>
      </c>
      <c r="F64" t="s">
        <v>105</v>
      </c>
      <c r="G64">
        <v>1</v>
      </c>
      <c r="H64">
        <v>1</v>
      </c>
      <c r="I64">
        <v>1</v>
      </c>
      <c r="J64" t="s">
        <v>7341</v>
      </c>
      <c r="K64">
        <v>10</v>
      </c>
      <c r="L64">
        <v>1</v>
      </c>
      <c r="M64">
        <v>12</v>
      </c>
      <c r="N64">
        <v>600</v>
      </c>
      <c r="O64">
        <v>1</v>
      </c>
      <c r="P64">
        <v>100</v>
      </c>
      <c r="Q64">
        <v>1</v>
      </c>
      <c r="R64">
        <v>150</v>
      </c>
      <c r="S64">
        <v>255</v>
      </c>
      <c r="T64">
        <v>1</v>
      </c>
      <c r="U64" t="s">
        <v>116</v>
      </c>
      <c r="V64" t="s">
        <v>9837</v>
      </c>
      <c r="W64">
        <v>56</v>
      </c>
      <c r="X64" t="s">
        <v>6125</v>
      </c>
      <c r="Y64">
        <v>0</v>
      </c>
      <c r="Z64">
        <v>0</v>
      </c>
      <c r="AA64">
        <v>1</v>
      </c>
    </row>
    <row r="65" spans="3:27" x14ac:dyDescent="0.35">
      <c r="C65" t="s">
        <v>6494</v>
      </c>
      <c r="D65" s="59" t="s">
        <v>120</v>
      </c>
      <c r="E65" t="s">
        <v>7340</v>
      </c>
      <c r="F65" t="s">
        <v>105</v>
      </c>
      <c r="G65">
        <v>3</v>
      </c>
      <c r="H65">
        <v>1</v>
      </c>
      <c r="I65">
        <v>1</v>
      </c>
      <c r="J65" t="s">
        <v>7341</v>
      </c>
      <c r="K65">
        <v>10</v>
      </c>
      <c r="L65">
        <v>1</v>
      </c>
      <c r="M65">
        <v>12</v>
      </c>
      <c r="N65">
        <v>600</v>
      </c>
      <c r="O65">
        <v>1</v>
      </c>
      <c r="P65">
        <v>100</v>
      </c>
      <c r="Q65">
        <v>1</v>
      </c>
      <c r="R65">
        <v>150</v>
      </c>
      <c r="S65">
        <v>255</v>
      </c>
      <c r="T65">
        <v>1</v>
      </c>
      <c r="U65" t="s">
        <v>116</v>
      </c>
      <c r="V65" t="s">
        <v>10019</v>
      </c>
      <c r="W65">
        <v>238</v>
      </c>
      <c r="X65" t="s">
        <v>6499</v>
      </c>
      <c r="Y65">
        <v>0</v>
      </c>
      <c r="Z65">
        <v>0</v>
      </c>
      <c r="AA65">
        <v>1</v>
      </c>
    </row>
    <row r="66" spans="3:27" x14ac:dyDescent="0.35">
      <c r="C66" t="s">
        <v>6805</v>
      </c>
      <c r="D66" s="59" t="s">
        <v>120</v>
      </c>
      <c r="E66" t="s">
        <v>7340</v>
      </c>
      <c r="F66" t="s">
        <v>105</v>
      </c>
      <c r="G66">
        <v>1</v>
      </c>
      <c r="H66">
        <v>1</v>
      </c>
      <c r="I66">
        <v>1</v>
      </c>
      <c r="J66" t="s">
        <v>7341</v>
      </c>
      <c r="K66">
        <v>10</v>
      </c>
      <c r="L66">
        <v>1</v>
      </c>
      <c r="M66">
        <v>12</v>
      </c>
      <c r="N66">
        <v>600</v>
      </c>
      <c r="O66">
        <v>1</v>
      </c>
      <c r="P66">
        <v>100</v>
      </c>
      <c r="Q66">
        <v>1</v>
      </c>
      <c r="R66">
        <v>150</v>
      </c>
      <c r="S66">
        <v>255</v>
      </c>
      <c r="T66">
        <v>1</v>
      </c>
      <c r="U66" t="s">
        <v>116</v>
      </c>
      <c r="V66" t="s">
        <v>9836</v>
      </c>
      <c r="W66">
        <v>55</v>
      </c>
      <c r="X66" t="s">
        <v>6499</v>
      </c>
      <c r="Y66">
        <v>0</v>
      </c>
      <c r="Z66">
        <v>0</v>
      </c>
      <c r="AA66">
        <v>1</v>
      </c>
    </row>
    <row r="67" spans="3:27" x14ac:dyDescent="0.35">
      <c r="C67" t="s">
        <v>6629</v>
      </c>
      <c r="D67" s="59" t="s">
        <v>120</v>
      </c>
      <c r="E67" t="s">
        <v>7340</v>
      </c>
      <c r="F67" t="s">
        <v>105</v>
      </c>
      <c r="G67">
        <v>1</v>
      </c>
      <c r="H67">
        <v>1</v>
      </c>
      <c r="I67">
        <v>1</v>
      </c>
      <c r="J67" t="s">
        <v>7341</v>
      </c>
      <c r="K67">
        <v>10</v>
      </c>
      <c r="L67">
        <v>1</v>
      </c>
      <c r="M67">
        <v>12</v>
      </c>
      <c r="N67">
        <v>600</v>
      </c>
      <c r="O67">
        <v>1</v>
      </c>
      <c r="P67">
        <v>100</v>
      </c>
      <c r="Q67">
        <v>1</v>
      </c>
      <c r="R67">
        <v>150</v>
      </c>
      <c r="S67">
        <v>255</v>
      </c>
      <c r="T67">
        <v>1</v>
      </c>
      <c r="U67" t="s">
        <v>116</v>
      </c>
      <c r="V67" t="s">
        <v>10043</v>
      </c>
      <c r="W67">
        <v>262</v>
      </c>
      <c r="X67" t="s">
        <v>236</v>
      </c>
      <c r="Y67">
        <v>0</v>
      </c>
      <c r="Z67">
        <v>0</v>
      </c>
      <c r="AA67">
        <v>1</v>
      </c>
    </row>
    <row r="68" spans="3:27" x14ac:dyDescent="0.35">
      <c r="C68" t="s">
        <v>6628</v>
      </c>
      <c r="D68" s="59" t="s">
        <v>120</v>
      </c>
      <c r="E68" t="s">
        <v>7340</v>
      </c>
      <c r="F68" t="s">
        <v>105</v>
      </c>
      <c r="G68">
        <v>1</v>
      </c>
      <c r="H68">
        <v>1</v>
      </c>
      <c r="I68">
        <v>1</v>
      </c>
      <c r="J68" t="s">
        <v>7341</v>
      </c>
      <c r="K68">
        <v>10</v>
      </c>
      <c r="L68">
        <v>1</v>
      </c>
      <c r="M68">
        <v>12</v>
      </c>
      <c r="N68">
        <v>600</v>
      </c>
      <c r="O68">
        <v>1</v>
      </c>
      <c r="P68">
        <v>100</v>
      </c>
      <c r="Q68">
        <v>1</v>
      </c>
      <c r="R68">
        <v>150</v>
      </c>
      <c r="S68">
        <v>255</v>
      </c>
      <c r="T68">
        <v>1</v>
      </c>
      <c r="U68" t="s">
        <v>116</v>
      </c>
      <c r="V68" t="s">
        <v>10042</v>
      </c>
      <c r="W68">
        <v>261</v>
      </c>
      <c r="X68" t="s">
        <v>236</v>
      </c>
      <c r="Y68">
        <v>0</v>
      </c>
      <c r="Z68">
        <v>0</v>
      </c>
      <c r="AA68">
        <v>1</v>
      </c>
    </row>
    <row r="69" spans="3:27" x14ac:dyDescent="0.35">
      <c r="C69" t="s">
        <v>6627</v>
      </c>
      <c r="D69" s="59" t="s">
        <v>120</v>
      </c>
      <c r="E69" t="s">
        <v>7340</v>
      </c>
      <c r="F69" t="s">
        <v>105</v>
      </c>
      <c r="G69">
        <v>1</v>
      </c>
      <c r="H69">
        <v>1</v>
      </c>
      <c r="I69">
        <v>1</v>
      </c>
      <c r="J69" t="s">
        <v>7341</v>
      </c>
      <c r="K69">
        <v>10</v>
      </c>
      <c r="L69">
        <v>1</v>
      </c>
      <c r="M69">
        <v>12</v>
      </c>
      <c r="N69">
        <v>600</v>
      </c>
      <c r="O69">
        <v>1</v>
      </c>
      <c r="P69">
        <v>100</v>
      </c>
      <c r="Q69">
        <v>1</v>
      </c>
      <c r="R69">
        <v>150</v>
      </c>
      <c r="S69">
        <v>255</v>
      </c>
      <c r="T69">
        <v>1</v>
      </c>
      <c r="U69" t="s">
        <v>116</v>
      </c>
      <c r="V69" t="s">
        <v>10041</v>
      </c>
      <c r="W69">
        <v>260</v>
      </c>
      <c r="X69" t="s">
        <v>236</v>
      </c>
      <c r="Y69">
        <v>0</v>
      </c>
      <c r="Z69">
        <v>0</v>
      </c>
      <c r="AA69">
        <v>1</v>
      </c>
    </row>
    <row r="70" spans="3:27" x14ac:dyDescent="0.35">
      <c r="C70" t="s">
        <v>6626</v>
      </c>
      <c r="D70" s="59" t="s">
        <v>120</v>
      </c>
      <c r="E70" t="s">
        <v>7340</v>
      </c>
      <c r="F70" t="s">
        <v>105</v>
      </c>
      <c r="G70">
        <v>1</v>
      </c>
      <c r="H70">
        <v>1</v>
      </c>
      <c r="I70">
        <v>1</v>
      </c>
      <c r="J70" t="s">
        <v>7341</v>
      </c>
      <c r="K70">
        <v>10</v>
      </c>
      <c r="L70">
        <v>1</v>
      </c>
      <c r="M70">
        <v>12</v>
      </c>
      <c r="N70">
        <v>600</v>
      </c>
      <c r="O70">
        <v>1</v>
      </c>
      <c r="P70">
        <v>100</v>
      </c>
      <c r="Q70">
        <v>1</v>
      </c>
      <c r="R70">
        <v>150</v>
      </c>
      <c r="S70">
        <v>255</v>
      </c>
      <c r="T70">
        <v>1</v>
      </c>
      <c r="U70" t="s">
        <v>116</v>
      </c>
      <c r="V70" t="s">
        <v>10040</v>
      </c>
      <c r="W70">
        <v>259</v>
      </c>
      <c r="X70" t="s">
        <v>236</v>
      </c>
      <c r="Y70">
        <v>0</v>
      </c>
      <c r="Z70">
        <v>0</v>
      </c>
      <c r="AA70">
        <v>1</v>
      </c>
    </row>
    <row r="71" spans="3:27" x14ac:dyDescent="0.35">
      <c r="C71" t="s">
        <v>6625</v>
      </c>
      <c r="D71" s="59" t="s">
        <v>120</v>
      </c>
      <c r="E71" t="s">
        <v>7340</v>
      </c>
      <c r="F71" t="s">
        <v>105</v>
      </c>
      <c r="G71">
        <v>1</v>
      </c>
      <c r="H71">
        <v>1</v>
      </c>
      <c r="I71">
        <v>1</v>
      </c>
      <c r="J71" t="s">
        <v>7341</v>
      </c>
      <c r="K71">
        <v>10</v>
      </c>
      <c r="L71">
        <v>1</v>
      </c>
      <c r="M71">
        <v>12</v>
      </c>
      <c r="N71">
        <v>600</v>
      </c>
      <c r="O71">
        <v>1</v>
      </c>
      <c r="P71">
        <v>100</v>
      </c>
      <c r="Q71">
        <v>1</v>
      </c>
      <c r="R71">
        <v>150</v>
      </c>
      <c r="S71">
        <v>255</v>
      </c>
      <c r="T71">
        <v>1</v>
      </c>
      <c r="U71" t="s">
        <v>116</v>
      </c>
      <c r="V71" t="s">
        <v>10039</v>
      </c>
      <c r="W71">
        <v>258</v>
      </c>
      <c r="X71" t="s">
        <v>236</v>
      </c>
      <c r="Y71">
        <v>0</v>
      </c>
      <c r="Z71">
        <v>0</v>
      </c>
      <c r="AA71">
        <v>1</v>
      </c>
    </row>
    <row r="72" spans="3:27" x14ac:dyDescent="0.35">
      <c r="C72" t="s">
        <v>6615</v>
      </c>
      <c r="D72" s="59" t="s">
        <v>120</v>
      </c>
      <c r="E72" t="s">
        <v>7340</v>
      </c>
      <c r="F72" t="s">
        <v>105</v>
      </c>
      <c r="G72">
        <v>1</v>
      </c>
      <c r="H72">
        <v>1</v>
      </c>
      <c r="I72">
        <v>1</v>
      </c>
      <c r="J72" t="s">
        <v>7341</v>
      </c>
      <c r="K72">
        <v>10</v>
      </c>
      <c r="L72">
        <v>1</v>
      </c>
      <c r="M72">
        <v>12</v>
      </c>
      <c r="N72">
        <v>600</v>
      </c>
      <c r="O72">
        <v>1</v>
      </c>
      <c r="P72">
        <v>100</v>
      </c>
      <c r="Q72">
        <v>1</v>
      </c>
      <c r="R72">
        <v>150</v>
      </c>
      <c r="S72">
        <v>255</v>
      </c>
      <c r="T72">
        <v>1</v>
      </c>
      <c r="U72" t="s">
        <v>116</v>
      </c>
      <c r="V72" t="s">
        <v>10029</v>
      </c>
      <c r="W72">
        <v>248</v>
      </c>
      <c r="X72" t="s">
        <v>216</v>
      </c>
      <c r="Y72">
        <v>0</v>
      </c>
      <c r="Z72">
        <v>0</v>
      </c>
      <c r="AA72">
        <v>1</v>
      </c>
    </row>
    <row r="73" spans="3:27" x14ac:dyDescent="0.35">
      <c r="C73" t="s">
        <v>6614</v>
      </c>
      <c r="D73" s="59" t="s">
        <v>120</v>
      </c>
      <c r="E73" t="s">
        <v>7340</v>
      </c>
      <c r="F73" t="s">
        <v>105</v>
      </c>
      <c r="G73">
        <v>1</v>
      </c>
      <c r="H73">
        <v>1</v>
      </c>
      <c r="I73">
        <v>1</v>
      </c>
      <c r="J73" t="s">
        <v>7341</v>
      </c>
      <c r="K73">
        <v>10</v>
      </c>
      <c r="L73">
        <v>1</v>
      </c>
      <c r="M73">
        <v>12</v>
      </c>
      <c r="N73">
        <v>600</v>
      </c>
      <c r="O73">
        <v>1</v>
      </c>
      <c r="P73">
        <v>100</v>
      </c>
      <c r="Q73">
        <v>1</v>
      </c>
      <c r="R73">
        <v>150</v>
      </c>
      <c r="S73">
        <v>255</v>
      </c>
      <c r="T73">
        <v>1</v>
      </c>
      <c r="U73" t="s">
        <v>116</v>
      </c>
      <c r="V73" t="s">
        <v>10028</v>
      </c>
      <c r="W73">
        <v>247</v>
      </c>
      <c r="X73" t="s">
        <v>216</v>
      </c>
      <c r="Y73">
        <v>0</v>
      </c>
      <c r="Z73">
        <v>0</v>
      </c>
      <c r="AA73">
        <v>1</v>
      </c>
    </row>
    <row r="74" spans="3:27" x14ac:dyDescent="0.35">
      <c r="C74" t="s">
        <v>6613</v>
      </c>
      <c r="D74" s="59" t="s">
        <v>120</v>
      </c>
      <c r="E74" t="s">
        <v>7340</v>
      </c>
      <c r="F74" t="s">
        <v>105</v>
      </c>
      <c r="G74">
        <v>1</v>
      </c>
      <c r="H74">
        <v>1</v>
      </c>
      <c r="I74">
        <v>1</v>
      </c>
      <c r="J74" t="s">
        <v>7341</v>
      </c>
      <c r="K74">
        <v>10</v>
      </c>
      <c r="L74">
        <v>1</v>
      </c>
      <c r="M74">
        <v>12</v>
      </c>
      <c r="N74">
        <v>600</v>
      </c>
      <c r="O74">
        <v>1</v>
      </c>
      <c r="P74">
        <v>100</v>
      </c>
      <c r="Q74">
        <v>1</v>
      </c>
      <c r="R74">
        <v>150</v>
      </c>
      <c r="S74">
        <v>255</v>
      </c>
      <c r="T74">
        <v>1</v>
      </c>
      <c r="U74" t="s">
        <v>116</v>
      </c>
      <c r="V74" t="s">
        <v>10027</v>
      </c>
      <c r="W74">
        <v>246</v>
      </c>
      <c r="X74" t="s">
        <v>216</v>
      </c>
      <c r="Y74">
        <v>0</v>
      </c>
      <c r="Z74">
        <v>0</v>
      </c>
      <c r="AA74">
        <v>1</v>
      </c>
    </row>
    <row r="75" spans="3:27" x14ac:dyDescent="0.35">
      <c r="C75" t="s">
        <v>6612</v>
      </c>
      <c r="D75" s="59" t="s">
        <v>120</v>
      </c>
      <c r="E75" t="s">
        <v>7340</v>
      </c>
      <c r="F75" t="s">
        <v>105</v>
      </c>
      <c r="G75">
        <v>1</v>
      </c>
      <c r="H75">
        <v>1</v>
      </c>
      <c r="I75">
        <v>1</v>
      </c>
      <c r="J75" t="s">
        <v>7341</v>
      </c>
      <c r="K75">
        <v>10</v>
      </c>
      <c r="L75">
        <v>1</v>
      </c>
      <c r="M75">
        <v>12</v>
      </c>
      <c r="N75">
        <v>600</v>
      </c>
      <c r="O75">
        <v>1</v>
      </c>
      <c r="P75">
        <v>100</v>
      </c>
      <c r="Q75">
        <v>1</v>
      </c>
      <c r="R75">
        <v>150</v>
      </c>
      <c r="S75">
        <v>255</v>
      </c>
      <c r="T75">
        <v>1</v>
      </c>
      <c r="U75" t="s">
        <v>116</v>
      </c>
      <c r="V75" t="s">
        <v>10026</v>
      </c>
      <c r="W75">
        <v>245</v>
      </c>
      <c r="X75" t="s">
        <v>216</v>
      </c>
      <c r="Y75">
        <v>0</v>
      </c>
      <c r="Z75">
        <v>0</v>
      </c>
      <c r="AA75">
        <v>1</v>
      </c>
    </row>
    <row r="76" spans="3:27" x14ac:dyDescent="0.35">
      <c r="C76" t="s">
        <v>6624</v>
      </c>
      <c r="D76" s="59" t="s">
        <v>120</v>
      </c>
      <c r="E76" t="s">
        <v>7340</v>
      </c>
      <c r="F76" t="s">
        <v>105</v>
      </c>
      <c r="G76">
        <v>1</v>
      </c>
      <c r="H76">
        <v>1</v>
      </c>
      <c r="I76">
        <v>1</v>
      </c>
      <c r="J76" t="s">
        <v>7341</v>
      </c>
      <c r="K76">
        <v>10</v>
      </c>
      <c r="L76">
        <v>1</v>
      </c>
      <c r="M76">
        <v>12</v>
      </c>
      <c r="N76">
        <v>600</v>
      </c>
      <c r="O76">
        <v>1</v>
      </c>
      <c r="P76">
        <v>100</v>
      </c>
      <c r="Q76">
        <v>1</v>
      </c>
      <c r="R76">
        <v>150</v>
      </c>
      <c r="S76">
        <v>255</v>
      </c>
      <c r="T76">
        <v>1</v>
      </c>
      <c r="U76" t="s">
        <v>116</v>
      </c>
      <c r="V76" t="s">
        <v>10038</v>
      </c>
      <c r="W76">
        <v>257</v>
      </c>
      <c r="X76" t="s">
        <v>216</v>
      </c>
      <c r="Y76">
        <v>0</v>
      </c>
      <c r="Z76">
        <v>0</v>
      </c>
      <c r="AA76">
        <v>1</v>
      </c>
    </row>
    <row r="77" spans="3:27" x14ac:dyDescent="0.35">
      <c r="C77" t="s">
        <v>6623</v>
      </c>
      <c r="D77" s="59" t="s">
        <v>120</v>
      </c>
      <c r="E77" t="s">
        <v>7340</v>
      </c>
      <c r="F77" t="s">
        <v>105</v>
      </c>
      <c r="G77">
        <v>1</v>
      </c>
      <c r="H77">
        <v>1</v>
      </c>
      <c r="I77">
        <v>1</v>
      </c>
      <c r="J77" t="s">
        <v>7341</v>
      </c>
      <c r="K77">
        <v>10</v>
      </c>
      <c r="L77">
        <v>1</v>
      </c>
      <c r="M77">
        <v>12</v>
      </c>
      <c r="N77">
        <v>600</v>
      </c>
      <c r="O77">
        <v>1</v>
      </c>
      <c r="P77">
        <v>100</v>
      </c>
      <c r="Q77">
        <v>1</v>
      </c>
      <c r="R77">
        <v>150</v>
      </c>
      <c r="S77">
        <v>255</v>
      </c>
      <c r="T77">
        <v>1</v>
      </c>
      <c r="U77" t="s">
        <v>116</v>
      </c>
      <c r="V77" t="s">
        <v>10037</v>
      </c>
      <c r="W77">
        <v>256</v>
      </c>
      <c r="X77" t="s">
        <v>216</v>
      </c>
      <c r="Y77">
        <v>0</v>
      </c>
      <c r="Z77">
        <v>0</v>
      </c>
      <c r="AA77">
        <v>1</v>
      </c>
    </row>
    <row r="78" spans="3:27" x14ac:dyDescent="0.35">
      <c r="C78" t="s">
        <v>6622</v>
      </c>
      <c r="D78" s="59" t="s">
        <v>120</v>
      </c>
      <c r="E78" t="s">
        <v>7340</v>
      </c>
      <c r="F78" t="s">
        <v>105</v>
      </c>
      <c r="G78">
        <v>1</v>
      </c>
      <c r="H78">
        <v>1</v>
      </c>
      <c r="I78">
        <v>1</v>
      </c>
      <c r="J78" t="s">
        <v>7341</v>
      </c>
      <c r="K78">
        <v>10</v>
      </c>
      <c r="L78">
        <v>1</v>
      </c>
      <c r="M78">
        <v>12</v>
      </c>
      <c r="N78">
        <v>600</v>
      </c>
      <c r="O78">
        <v>1</v>
      </c>
      <c r="P78">
        <v>100</v>
      </c>
      <c r="Q78">
        <v>1</v>
      </c>
      <c r="R78">
        <v>150</v>
      </c>
      <c r="S78">
        <v>255</v>
      </c>
      <c r="T78">
        <v>1</v>
      </c>
      <c r="U78" t="s">
        <v>116</v>
      </c>
      <c r="V78" t="s">
        <v>10036</v>
      </c>
      <c r="W78">
        <v>255</v>
      </c>
      <c r="X78" t="s">
        <v>216</v>
      </c>
      <c r="Y78">
        <v>0</v>
      </c>
      <c r="Z78">
        <v>0</v>
      </c>
      <c r="AA78">
        <v>1</v>
      </c>
    </row>
    <row r="79" spans="3:27" x14ac:dyDescent="0.35">
      <c r="C79" t="s">
        <v>6621</v>
      </c>
      <c r="D79" s="59" t="s">
        <v>120</v>
      </c>
      <c r="E79" t="s">
        <v>7340</v>
      </c>
      <c r="F79" t="s">
        <v>105</v>
      </c>
      <c r="G79">
        <v>1</v>
      </c>
      <c r="H79">
        <v>1</v>
      </c>
      <c r="I79">
        <v>1</v>
      </c>
      <c r="J79" t="s">
        <v>7341</v>
      </c>
      <c r="K79">
        <v>10</v>
      </c>
      <c r="L79">
        <v>1</v>
      </c>
      <c r="M79">
        <v>12</v>
      </c>
      <c r="N79">
        <v>600</v>
      </c>
      <c r="O79">
        <v>1</v>
      </c>
      <c r="P79">
        <v>100</v>
      </c>
      <c r="Q79">
        <v>1</v>
      </c>
      <c r="R79">
        <v>150</v>
      </c>
      <c r="S79">
        <v>255</v>
      </c>
      <c r="T79">
        <v>1</v>
      </c>
      <c r="U79" t="s">
        <v>116</v>
      </c>
      <c r="V79" t="s">
        <v>10035</v>
      </c>
      <c r="W79">
        <v>254</v>
      </c>
      <c r="X79" t="s">
        <v>216</v>
      </c>
      <c r="Y79">
        <v>0</v>
      </c>
      <c r="Z79">
        <v>0</v>
      </c>
      <c r="AA79">
        <v>1</v>
      </c>
    </row>
    <row r="80" spans="3:27" x14ac:dyDescent="0.35">
      <c r="C80" t="s">
        <v>6620</v>
      </c>
      <c r="D80" s="59" t="s">
        <v>120</v>
      </c>
      <c r="E80" t="s">
        <v>7340</v>
      </c>
      <c r="F80" t="s">
        <v>105</v>
      </c>
      <c r="G80">
        <v>1</v>
      </c>
      <c r="H80">
        <v>1</v>
      </c>
      <c r="I80">
        <v>1</v>
      </c>
      <c r="J80" t="s">
        <v>7341</v>
      </c>
      <c r="K80">
        <v>10</v>
      </c>
      <c r="L80">
        <v>1</v>
      </c>
      <c r="M80">
        <v>12</v>
      </c>
      <c r="N80">
        <v>600</v>
      </c>
      <c r="O80">
        <v>1</v>
      </c>
      <c r="P80">
        <v>100</v>
      </c>
      <c r="Q80">
        <v>1</v>
      </c>
      <c r="R80">
        <v>150</v>
      </c>
      <c r="S80">
        <v>255</v>
      </c>
      <c r="T80">
        <v>1</v>
      </c>
      <c r="U80" t="s">
        <v>116</v>
      </c>
      <c r="V80" t="s">
        <v>10034</v>
      </c>
      <c r="W80">
        <v>253</v>
      </c>
      <c r="X80" t="s">
        <v>216</v>
      </c>
      <c r="Y80">
        <v>0</v>
      </c>
      <c r="Z80">
        <v>0</v>
      </c>
      <c r="AA80">
        <v>1</v>
      </c>
    </row>
    <row r="81" spans="3:27" x14ac:dyDescent="0.35">
      <c r="C81" t="s">
        <v>6619</v>
      </c>
      <c r="D81" s="59" t="s">
        <v>120</v>
      </c>
      <c r="E81" t="s">
        <v>7340</v>
      </c>
      <c r="F81" t="s">
        <v>105</v>
      </c>
      <c r="G81">
        <v>1</v>
      </c>
      <c r="H81">
        <v>1</v>
      </c>
      <c r="I81">
        <v>1</v>
      </c>
      <c r="J81" t="s">
        <v>7341</v>
      </c>
      <c r="K81">
        <v>10</v>
      </c>
      <c r="L81">
        <v>1</v>
      </c>
      <c r="M81">
        <v>12</v>
      </c>
      <c r="N81">
        <v>600</v>
      </c>
      <c r="O81">
        <v>1</v>
      </c>
      <c r="P81">
        <v>100</v>
      </c>
      <c r="Q81">
        <v>1</v>
      </c>
      <c r="R81">
        <v>150</v>
      </c>
      <c r="S81">
        <v>255</v>
      </c>
      <c r="T81">
        <v>1</v>
      </c>
      <c r="U81" t="s">
        <v>116</v>
      </c>
      <c r="V81" t="s">
        <v>10033</v>
      </c>
      <c r="W81">
        <v>252</v>
      </c>
      <c r="X81" t="s">
        <v>216</v>
      </c>
      <c r="Y81">
        <v>0</v>
      </c>
      <c r="Z81">
        <v>0</v>
      </c>
      <c r="AA81">
        <v>1</v>
      </c>
    </row>
    <row r="82" spans="3:27" x14ac:dyDescent="0.35">
      <c r="C82" t="s">
        <v>6618</v>
      </c>
      <c r="D82" s="59" t="s">
        <v>120</v>
      </c>
      <c r="E82" t="s">
        <v>7340</v>
      </c>
      <c r="F82" t="s">
        <v>105</v>
      </c>
      <c r="G82">
        <v>1</v>
      </c>
      <c r="H82">
        <v>1</v>
      </c>
      <c r="I82">
        <v>1</v>
      </c>
      <c r="J82" t="s">
        <v>7341</v>
      </c>
      <c r="K82">
        <v>10</v>
      </c>
      <c r="L82">
        <v>1</v>
      </c>
      <c r="M82">
        <v>12</v>
      </c>
      <c r="N82">
        <v>600</v>
      </c>
      <c r="O82">
        <v>1</v>
      </c>
      <c r="P82">
        <v>100</v>
      </c>
      <c r="Q82">
        <v>1</v>
      </c>
      <c r="R82">
        <v>150</v>
      </c>
      <c r="S82">
        <v>255</v>
      </c>
      <c r="T82">
        <v>1</v>
      </c>
      <c r="U82" t="s">
        <v>116</v>
      </c>
      <c r="V82" t="s">
        <v>10032</v>
      </c>
      <c r="W82">
        <v>251</v>
      </c>
      <c r="X82" t="s">
        <v>216</v>
      </c>
      <c r="Y82">
        <v>0</v>
      </c>
      <c r="Z82">
        <v>0</v>
      </c>
      <c r="AA82">
        <v>1</v>
      </c>
    </row>
    <row r="83" spans="3:27" x14ac:dyDescent="0.35">
      <c r="C83" t="s">
        <v>6617</v>
      </c>
      <c r="D83" s="59" t="s">
        <v>120</v>
      </c>
      <c r="E83" t="s">
        <v>7340</v>
      </c>
      <c r="F83" t="s">
        <v>105</v>
      </c>
      <c r="G83">
        <v>1</v>
      </c>
      <c r="H83">
        <v>1</v>
      </c>
      <c r="I83">
        <v>1</v>
      </c>
      <c r="J83" t="s">
        <v>7341</v>
      </c>
      <c r="K83">
        <v>10</v>
      </c>
      <c r="L83">
        <v>1</v>
      </c>
      <c r="M83">
        <v>12</v>
      </c>
      <c r="N83">
        <v>600</v>
      </c>
      <c r="O83">
        <v>1</v>
      </c>
      <c r="P83">
        <v>100</v>
      </c>
      <c r="Q83">
        <v>1</v>
      </c>
      <c r="R83">
        <v>150</v>
      </c>
      <c r="S83">
        <v>255</v>
      </c>
      <c r="T83">
        <v>1</v>
      </c>
      <c r="U83" t="s">
        <v>116</v>
      </c>
      <c r="V83" t="s">
        <v>10031</v>
      </c>
      <c r="W83">
        <v>250</v>
      </c>
      <c r="X83" t="s">
        <v>216</v>
      </c>
      <c r="Y83">
        <v>0</v>
      </c>
      <c r="Z83">
        <v>0</v>
      </c>
      <c r="AA83">
        <v>1</v>
      </c>
    </row>
    <row r="84" spans="3:27" x14ac:dyDescent="0.35">
      <c r="C84" t="s">
        <v>6616</v>
      </c>
      <c r="D84" s="59" t="s">
        <v>120</v>
      </c>
      <c r="E84" t="s">
        <v>7340</v>
      </c>
      <c r="F84" t="s">
        <v>105</v>
      </c>
      <c r="G84">
        <v>1</v>
      </c>
      <c r="H84">
        <v>1</v>
      </c>
      <c r="I84">
        <v>1</v>
      </c>
      <c r="J84" t="s">
        <v>7341</v>
      </c>
      <c r="K84">
        <v>10</v>
      </c>
      <c r="L84">
        <v>1</v>
      </c>
      <c r="M84">
        <v>12</v>
      </c>
      <c r="N84">
        <v>600</v>
      </c>
      <c r="O84">
        <v>1</v>
      </c>
      <c r="P84">
        <v>100</v>
      </c>
      <c r="Q84">
        <v>1</v>
      </c>
      <c r="R84">
        <v>150</v>
      </c>
      <c r="S84">
        <v>255</v>
      </c>
      <c r="T84">
        <v>1</v>
      </c>
      <c r="U84" t="s">
        <v>116</v>
      </c>
      <c r="V84" t="s">
        <v>10030</v>
      </c>
      <c r="W84">
        <v>249</v>
      </c>
      <c r="X84" t="s">
        <v>216</v>
      </c>
      <c r="Y84">
        <v>0</v>
      </c>
      <c r="Z84">
        <v>0</v>
      </c>
      <c r="AA84">
        <v>1</v>
      </c>
    </row>
    <row r="85" spans="3:27" x14ac:dyDescent="0.35">
      <c r="C85" t="s">
        <v>6493</v>
      </c>
      <c r="D85" s="59" t="s">
        <v>120</v>
      </c>
      <c r="E85" t="s">
        <v>7340</v>
      </c>
      <c r="F85" t="s">
        <v>105</v>
      </c>
      <c r="G85">
        <v>3</v>
      </c>
      <c r="H85">
        <v>1</v>
      </c>
      <c r="I85">
        <v>1</v>
      </c>
      <c r="J85" t="s">
        <v>7341</v>
      </c>
      <c r="K85">
        <v>10</v>
      </c>
      <c r="L85">
        <v>1</v>
      </c>
      <c r="M85">
        <v>12</v>
      </c>
      <c r="N85">
        <v>600</v>
      </c>
      <c r="O85">
        <v>1</v>
      </c>
      <c r="P85">
        <v>100</v>
      </c>
      <c r="Q85">
        <v>1</v>
      </c>
      <c r="R85">
        <v>150</v>
      </c>
      <c r="S85">
        <v>255</v>
      </c>
      <c r="T85">
        <v>1</v>
      </c>
      <c r="U85" t="s">
        <v>116</v>
      </c>
      <c r="V85" t="s">
        <v>10017</v>
      </c>
      <c r="W85">
        <v>236</v>
      </c>
      <c r="X85" t="s">
        <v>6499</v>
      </c>
      <c r="Y85">
        <v>0</v>
      </c>
      <c r="Z85">
        <v>0</v>
      </c>
      <c r="AA85">
        <v>1</v>
      </c>
    </row>
    <row r="86" spans="3:27" x14ac:dyDescent="0.35">
      <c r="C86" t="s">
        <v>6495</v>
      </c>
      <c r="D86" s="59" t="s">
        <v>120</v>
      </c>
      <c r="E86" t="s">
        <v>7340</v>
      </c>
      <c r="F86" t="s">
        <v>105</v>
      </c>
      <c r="G86">
        <v>3</v>
      </c>
      <c r="H86">
        <v>1</v>
      </c>
      <c r="I86">
        <v>1</v>
      </c>
      <c r="J86" t="s">
        <v>7341</v>
      </c>
      <c r="K86">
        <v>10</v>
      </c>
      <c r="L86">
        <v>1</v>
      </c>
      <c r="M86">
        <v>12</v>
      </c>
      <c r="N86">
        <v>600</v>
      </c>
      <c r="O86">
        <v>1</v>
      </c>
      <c r="P86">
        <v>100</v>
      </c>
      <c r="Q86">
        <v>1</v>
      </c>
      <c r="R86">
        <v>150</v>
      </c>
      <c r="S86">
        <v>255</v>
      </c>
      <c r="T86">
        <v>1</v>
      </c>
      <c r="U86" t="s">
        <v>116</v>
      </c>
      <c r="V86" t="s">
        <v>10020</v>
      </c>
      <c r="W86">
        <v>239</v>
      </c>
      <c r="X86" t="s">
        <v>6499</v>
      </c>
      <c r="Y86">
        <v>0</v>
      </c>
      <c r="Z86">
        <v>0</v>
      </c>
      <c r="AA86">
        <v>1</v>
      </c>
    </row>
    <row r="87" spans="3:27" x14ac:dyDescent="0.35">
      <c r="C87" t="s">
        <v>6803</v>
      </c>
      <c r="D87" s="59" t="s">
        <v>120</v>
      </c>
      <c r="E87" t="s">
        <v>7340</v>
      </c>
      <c r="F87" t="s">
        <v>105</v>
      </c>
      <c r="G87">
        <v>3</v>
      </c>
      <c r="H87">
        <v>1</v>
      </c>
      <c r="I87">
        <v>1</v>
      </c>
      <c r="J87" t="s">
        <v>7341</v>
      </c>
      <c r="K87">
        <v>10</v>
      </c>
      <c r="L87">
        <v>1</v>
      </c>
      <c r="M87">
        <v>12</v>
      </c>
      <c r="N87">
        <v>600</v>
      </c>
      <c r="O87">
        <v>1</v>
      </c>
      <c r="P87">
        <v>100</v>
      </c>
      <c r="Q87">
        <v>1</v>
      </c>
      <c r="R87">
        <v>150</v>
      </c>
      <c r="S87">
        <v>255</v>
      </c>
      <c r="T87">
        <v>1</v>
      </c>
      <c r="U87" t="s">
        <v>116</v>
      </c>
      <c r="V87" t="s">
        <v>10018</v>
      </c>
      <c r="W87">
        <v>237</v>
      </c>
      <c r="X87" t="s">
        <v>6499</v>
      </c>
      <c r="Y87">
        <v>0</v>
      </c>
      <c r="Z87">
        <v>0</v>
      </c>
      <c r="AA87">
        <v>1</v>
      </c>
    </row>
    <row r="88" spans="3:27" x14ac:dyDescent="0.35">
      <c r="C88" t="s">
        <v>6492</v>
      </c>
      <c r="D88" s="59" t="s">
        <v>120</v>
      </c>
      <c r="E88" t="s">
        <v>7340</v>
      </c>
      <c r="F88" t="s">
        <v>105</v>
      </c>
      <c r="G88">
        <v>3</v>
      </c>
      <c r="H88">
        <v>1</v>
      </c>
      <c r="I88">
        <v>1</v>
      </c>
      <c r="J88" t="s">
        <v>7341</v>
      </c>
      <c r="K88">
        <v>10</v>
      </c>
      <c r="L88">
        <v>1</v>
      </c>
      <c r="M88">
        <v>12</v>
      </c>
      <c r="N88">
        <v>600</v>
      </c>
      <c r="O88">
        <v>1</v>
      </c>
      <c r="P88">
        <v>100</v>
      </c>
      <c r="Q88">
        <v>1</v>
      </c>
      <c r="R88">
        <v>150</v>
      </c>
      <c r="S88">
        <v>255</v>
      </c>
      <c r="T88">
        <v>1</v>
      </c>
      <c r="U88" t="s">
        <v>116</v>
      </c>
      <c r="V88" t="s">
        <v>9997</v>
      </c>
      <c r="W88">
        <v>216</v>
      </c>
      <c r="X88" t="s">
        <v>6499</v>
      </c>
      <c r="Y88">
        <v>0</v>
      </c>
      <c r="Z88">
        <v>0</v>
      </c>
      <c r="AA88">
        <v>1</v>
      </c>
    </row>
    <row r="89" spans="3:27" x14ac:dyDescent="0.35">
      <c r="C89" t="s">
        <v>6496</v>
      </c>
      <c r="D89" s="59" t="s">
        <v>120</v>
      </c>
      <c r="E89" t="s">
        <v>7340</v>
      </c>
      <c r="F89" t="s">
        <v>105</v>
      </c>
      <c r="G89">
        <v>3</v>
      </c>
      <c r="H89">
        <v>1</v>
      </c>
      <c r="I89">
        <v>1</v>
      </c>
      <c r="J89" t="s">
        <v>7341</v>
      </c>
      <c r="K89">
        <v>10</v>
      </c>
      <c r="L89">
        <v>1</v>
      </c>
      <c r="M89">
        <v>12</v>
      </c>
      <c r="N89">
        <v>600</v>
      </c>
      <c r="O89">
        <v>1</v>
      </c>
      <c r="P89">
        <v>100</v>
      </c>
      <c r="Q89">
        <v>1</v>
      </c>
      <c r="R89">
        <v>150</v>
      </c>
      <c r="S89">
        <v>255</v>
      </c>
      <c r="T89">
        <v>1</v>
      </c>
      <c r="U89" t="s">
        <v>116</v>
      </c>
      <c r="V89" t="s">
        <v>10021</v>
      </c>
      <c r="W89">
        <v>240</v>
      </c>
      <c r="X89" t="s">
        <v>6499</v>
      </c>
      <c r="Y89">
        <v>0</v>
      </c>
      <c r="Z89">
        <v>0</v>
      </c>
      <c r="AA89">
        <v>1</v>
      </c>
    </row>
    <row r="90" spans="3:27" x14ac:dyDescent="0.35">
      <c r="C90" t="s">
        <v>6497</v>
      </c>
      <c r="D90" s="59" t="s">
        <v>120</v>
      </c>
      <c r="E90" t="s">
        <v>7340</v>
      </c>
      <c r="F90" t="s">
        <v>105</v>
      </c>
      <c r="G90">
        <v>3</v>
      </c>
      <c r="H90">
        <v>1</v>
      </c>
      <c r="I90">
        <v>1</v>
      </c>
      <c r="J90" t="s">
        <v>7341</v>
      </c>
      <c r="K90">
        <v>10</v>
      </c>
      <c r="L90">
        <v>1</v>
      </c>
      <c r="M90">
        <v>12</v>
      </c>
      <c r="N90">
        <v>600</v>
      </c>
      <c r="O90">
        <v>1</v>
      </c>
      <c r="P90">
        <v>100</v>
      </c>
      <c r="Q90">
        <v>1</v>
      </c>
      <c r="R90">
        <v>150</v>
      </c>
      <c r="S90">
        <v>255</v>
      </c>
      <c r="T90">
        <v>1</v>
      </c>
      <c r="U90" t="s">
        <v>116</v>
      </c>
      <c r="V90" t="s">
        <v>10022</v>
      </c>
      <c r="W90">
        <v>241</v>
      </c>
      <c r="X90" t="s">
        <v>6499</v>
      </c>
      <c r="Y90">
        <v>0</v>
      </c>
      <c r="Z90">
        <v>0</v>
      </c>
      <c r="AA90">
        <v>1</v>
      </c>
    </row>
    <row r="91" spans="3:27" x14ac:dyDescent="0.35">
      <c r="C91" t="s">
        <v>6597</v>
      </c>
      <c r="D91" s="59" t="s">
        <v>120</v>
      </c>
      <c r="E91" t="s">
        <v>7340</v>
      </c>
      <c r="F91" t="s">
        <v>105</v>
      </c>
      <c r="G91">
        <v>3</v>
      </c>
      <c r="H91">
        <v>1</v>
      </c>
      <c r="I91">
        <v>1</v>
      </c>
      <c r="J91" t="s">
        <v>7341</v>
      </c>
      <c r="K91">
        <v>10</v>
      </c>
      <c r="L91">
        <v>1</v>
      </c>
      <c r="M91">
        <v>12</v>
      </c>
      <c r="N91">
        <v>600</v>
      </c>
      <c r="O91">
        <v>1</v>
      </c>
      <c r="P91">
        <v>100</v>
      </c>
      <c r="Q91">
        <v>1</v>
      </c>
      <c r="R91">
        <v>150</v>
      </c>
      <c r="S91">
        <v>255</v>
      </c>
      <c r="T91">
        <v>1</v>
      </c>
      <c r="U91" t="s">
        <v>116</v>
      </c>
      <c r="V91" t="s">
        <v>9994</v>
      </c>
      <c r="W91">
        <v>213</v>
      </c>
      <c r="X91" t="s">
        <v>3229</v>
      </c>
      <c r="Y91">
        <v>0</v>
      </c>
      <c r="Z91">
        <v>0</v>
      </c>
      <c r="AA91">
        <v>1</v>
      </c>
    </row>
    <row r="92" spans="3:27" x14ac:dyDescent="0.35">
      <c r="C92" t="s">
        <v>6340</v>
      </c>
      <c r="D92" s="59" t="s">
        <v>120</v>
      </c>
      <c r="E92" t="s">
        <v>7340</v>
      </c>
      <c r="F92" t="s">
        <v>105</v>
      </c>
      <c r="G92">
        <v>2</v>
      </c>
      <c r="H92">
        <v>1</v>
      </c>
      <c r="I92">
        <v>1</v>
      </c>
      <c r="J92" t="s">
        <v>7341</v>
      </c>
      <c r="K92">
        <v>10</v>
      </c>
      <c r="L92">
        <v>1</v>
      </c>
      <c r="M92">
        <v>12</v>
      </c>
      <c r="N92">
        <v>600</v>
      </c>
      <c r="O92">
        <v>1</v>
      </c>
      <c r="P92">
        <v>100</v>
      </c>
      <c r="Q92">
        <v>1</v>
      </c>
      <c r="R92">
        <v>150</v>
      </c>
      <c r="S92">
        <v>255</v>
      </c>
      <c r="T92">
        <v>1</v>
      </c>
      <c r="U92" t="s">
        <v>116</v>
      </c>
      <c r="V92" t="s">
        <v>9859</v>
      </c>
      <c r="W92">
        <v>78</v>
      </c>
      <c r="X92" t="s">
        <v>6341</v>
      </c>
      <c r="Y92">
        <v>0</v>
      </c>
      <c r="Z92">
        <v>0</v>
      </c>
      <c r="AA92">
        <v>1</v>
      </c>
    </row>
    <row r="93" spans="3:27" x14ac:dyDescent="0.35">
      <c r="C93" t="s">
        <v>6569</v>
      </c>
      <c r="D93" s="59" t="s">
        <v>120</v>
      </c>
      <c r="E93" t="s">
        <v>7340</v>
      </c>
      <c r="F93" t="s">
        <v>105</v>
      </c>
      <c r="G93">
        <v>3</v>
      </c>
      <c r="H93">
        <v>1</v>
      </c>
      <c r="I93">
        <v>1</v>
      </c>
      <c r="J93" t="s">
        <v>7341</v>
      </c>
      <c r="K93">
        <v>10</v>
      </c>
      <c r="L93">
        <v>1</v>
      </c>
      <c r="M93">
        <v>12</v>
      </c>
      <c r="N93">
        <v>600</v>
      </c>
      <c r="O93">
        <v>1</v>
      </c>
      <c r="P93">
        <v>100</v>
      </c>
      <c r="Q93">
        <v>1</v>
      </c>
      <c r="R93">
        <v>150</v>
      </c>
      <c r="S93">
        <v>255</v>
      </c>
      <c r="T93">
        <v>1</v>
      </c>
      <c r="U93" t="s">
        <v>116</v>
      </c>
      <c r="V93" t="s">
        <v>9865</v>
      </c>
      <c r="W93">
        <v>84</v>
      </c>
      <c r="X93" t="s">
        <v>3229</v>
      </c>
      <c r="Y93">
        <v>0</v>
      </c>
      <c r="Z93">
        <v>0</v>
      </c>
      <c r="AA93">
        <v>1</v>
      </c>
    </row>
    <row r="94" spans="3:27" x14ac:dyDescent="0.35">
      <c r="C94" t="s">
        <v>6595</v>
      </c>
      <c r="D94" s="59" t="s">
        <v>120</v>
      </c>
      <c r="E94" t="s">
        <v>7340</v>
      </c>
      <c r="F94" t="s">
        <v>105</v>
      </c>
      <c r="G94">
        <v>3</v>
      </c>
      <c r="H94">
        <v>1</v>
      </c>
      <c r="I94">
        <v>1</v>
      </c>
      <c r="J94" t="s">
        <v>7341</v>
      </c>
      <c r="K94">
        <v>10</v>
      </c>
      <c r="L94">
        <v>1</v>
      </c>
      <c r="M94">
        <v>12</v>
      </c>
      <c r="N94">
        <v>600</v>
      </c>
      <c r="O94">
        <v>1</v>
      </c>
      <c r="P94">
        <v>100</v>
      </c>
      <c r="Q94">
        <v>1</v>
      </c>
      <c r="R94">
        <v>150</v>
      </c>
      <c r="S94">
        <v>255</v>
      </c>
      <c r="T94">
        <v>1</v>
      </c>
      <c r="U94" t="s">
        <v>116</v>
      </c>
      <c r="V94" t="s">
        <v>9993</v>
      </c>
      <c r="W94">
        <v>212</v>
      </c>
      <c r="X94" t="s">
        <v>3230</v>
      </c>
      <c r="Y94">
        <v>0</v>
      </c>
      <c r="Z94">
        <v>0</v>
      </c>
      <c r="AA94">
        <v>1</v>
      </c>
    </row>
    <row r="95" spans="3:27" x14ac:dyDescent="0.35">
      <c r="C95" t="s">
        <v>6608</v>
      </c>
      <c r="D95" s="59" t="s">
        <v>120</v>
      </c>
      <c r="E95" t="s">
        <v>7340</v>
      </c>
      <c r="F95" t="s">
        <v>105</v>
      </c>
      <c r="G95">
        <v>3</v>
      </c>
      <c r="H95">
        <v>1</v>
      </c>
      <c r="I95">
        <v>1</v>
      </c>
      <c r="J95" t="s">
        <v>7341</v>
      </c>
      <c r="K95">
        <v>10</v>
      </c>
      <c r="L95">
        <v>1</v>
      </c>
      <c r="M95">
        <v>12</v>
      </c>
      <c r="N95">
        <v>600</v>
      </c>
      <c r="O95">
        <v>1</v>
      </c>
      <c r="P95">
        <v>100</v>
      </c>
      <c r="Q95">
        <v>1</v>
      </c>
      <c r="R95">
        <v>150</v>
      </c>
      <c r="S95">
        <v>255</v>
      </c>
      <c r="T95">
        <v>1</v>
      </c>
      <c r="U95" t="s">
        <v>116</v>
      </c>
      <c r="V95" t="s">
        <v>10025</v>
      </c>
      <c r="W95">
        <v>244</v>
      </c>
      <c r="X95" t="s">
        <v>3229</v>
      </c>
      <c r="Y95">
        <v>0</v>
      </c>
      <c r="Z95">
        <v>0</v>
      </c>
      <c r="AA95">
        <v>1</v>
      </c>
    </row>
    <row r="96" spans="3:27" x14ac:dyDescent="0.35">
      <c r="C96" t="s">
        <v>6784</v>
      </c>
      <c r="D96" s="59" t="s">
        <v>120</v>
      </c>
      <c r="E96" t="s">
        <v>7340</v>
      </c>
      <c r="F96" t="s">
        <v>105</v>
      </c>
      <c r="G96">
        <v>1</v>
      </c>
      <c r="H96">
        <v>1</v>
      </c>
      <c r="I96">
        <v>1</v>
      </c>
      <c r="J96" t="s">
        <v>7341</v>
      </c>
      <c r="K96">
        <v>10</v>
      </c>
      <c r="L96">
        <v>1</v>
      </c>
      <c r="M96">
        <v>12</v>
      </c>
      <c r="N96">
        <v>600</v>
      </c>
      <c r="O96">
        <v>1</v>
      </c>
      <c r="P96">
        <v>100</v>
      </c>
      <c r="Q96">
        <v>1</v>
      </c>
      <c r="R96">
        <v>150</v>
      </c>
      <c r="S96">
        <v>255</v>
      </c>
      <c r="T96">
        <v>1</v>
      </c>
      <c r="U96" t="s">
        <v>116</v>
      </c>
      <c r="V96" t="s">
        <v>9873</v>
      </c>
      <c r="W96">
        <v>92</v>
      </c>
      <c r="X96" t="s">
        <v>6125</v>
      </c>
      <c r="Y96">
        <v>0</v>
      </c>
      <c r="Z96">
        <v>0</v>
      </c>
      <c r="AA96">
        <v>1</v>
      </c>
    </row>
    <row r="97" spans="3:27" x14ac:dyDescent="0.35">
      <c r="C97" t="s">
        <v>6768</v>
      </c>
      <c r="D97" s="59" t="s">
        <v>120</v>
      </c>
      <c r="E97" t="s">
        <v>7340</v>
      </c>
      <c r="F97" t="s">
        <v>105</v>
      </c>
      <c r="G97">
        <v>3</v>
      </c>
      <c r="H97">
        <v>1</v>
      </c>
      <c r="I97">
        <v>1</v>
      </c>
      <c r="J97" t="s">
        <v>7341</v>
      </c>
      <c r="K97">
        <v>10</v>
      </c>
      <c r="L97">
        <v>1</v>
      </c>
      <c r="M97">
        <v>12</v>
      </c>
      <c r="N97">
        <v>600</v>
      </c>
      <c r="O97">
        <v>1</v>
      </c>
      <c r="P97">
        <v>100</v>
      </c>
      <c r="Q97">
        <v>1</v>
      </c>
      <c r="R97">
        <v>150</v>
      </c>
      <c r="S97">
        <v>255</v>
      </c>
      <c r="T97">
        <v>1</v>
      </c>
      <c r="U97" t="s">
        <v>116</v>
      </c>
      <c r="V97" t="s">
        <v>9905</v>
      </c>
      <c r="W97">
        <v>124</v>
      </c>
      <c r="X97" t="s">
        <v>6747</v>
      </c>
      <c r="Y97">
        <v>0</v>
      </c>
      <c r="Z97">
        <v>0</v>
      </c>
      <c r="AA97">
        <v>1</v>
      </c>
    </row>
    <row r="98" spans="3:27" x14ac:dyDescent="0.35">
      <c r="C98" t="s">
        <v>6777</v>
      </c>
      <c r="D98" s="59" t="s">
        <v>120</v>
      </c>
      <c r="E98" t="s">
        <v>7340</v>
      </c>
      <c r="F98" t="s">
        <v>105</v>
      </c>
      <c r="G98">
        <v>3</v>
      </c>
      <c r="H98">
        <v>1</v>
      </c>
      <c r="I98">
        <v>1</v>
      </c>
      <c r="J98" t="s">
        <v>7341</v>
      </c>
      <c r="K98">
        <v>10</v>
      </c>
      <c r="L98">
        <v>1</v>
      </c>
      <c r="M98">
        <v>12</v>
      </c>
      <c r="N98">
        <v>600</v>
      </c>
      <c r="O98">
        <v>1</v>
      </c>
      <c r="P98">
        <v>100</v>
      </c>
      <c r="Q98">
        <v>1</v>
      </c>
      <c r="R98">
        <v>150</v>
      </c>
      <c r="S98">
        <v>255</v>
      </c>
      <c r="T98">
        <v>1</v>
      </c>
      <c r="U98" t="s">
        <v>116</v>
      </c>
      <c r="V98" t="s">
        <v>10009</v>
      </c>
      <c r="W98">
        <v>228</v>
      </c>
      <c r="X98" t="s">
        <v>6747</v>
      </c>
      <c r="Y98">
        <v>0</v>
      </c>
      <c r="Z98">
        <v>0</v>
      </c>
      <c r="AA98">
        <v>1</v>
      </c>
    </row>
    <row r="99" spans="3:27" x14ac:dyDescent="0.35">
      <c r="C99" t="s">
        <v>6769</v>
      </c>
      <c r="D99" s="59" t="s">
        <v>120</v>
      </c>
      <c r="E99" t="s">
        <v>7340</v>
      </c>
      <c r="F99" t="s">
        <v>105</v>
      </c>
      <c r="G99">
        <v>3</v>
      </c>
      <c r="H99">
        <v>1</v>
      </c>
      <c r="I99">
        <v>1</v>
      </c>
      <c r="J99" t="s">
        <v>7341</v>
      </c>
      <c r="K99">
        <v>10</v>
      </c>
      <c r="L99">
        <v>1</v>
      </c>
      <c r="M99">
        <v>12</v>
      </c>
      <c r="N99">
        <v>600</v>
      </c>
      <c r="O99">
        <v>1</v>
      </c>
      <c r="P99">
        <v>100</v>
      </c>
      <c r="Q99">
        <v>1</v>
      </c>
      <c r="R99">
        <v>150</v>
      </c>
      <c r="S99">
        <v>255</v>
      </c>
      <c r="T99">
        <v>1</v>
      </c>
      <c r="U99" t="s">
        <v>116</v>
      </c>
      <c r="V99" t="s">
        <v>9908</v>
      </c>
      <c r="W99">
        <v>127</v>
      </c>
      <c r="X99" t="s">
        <v>6747</v>
      </c>
      <c r="Y99">
        <v>0</v>
      </c>
      <c r="Z99">
        <v>0</v>
      </c>
      <c r="AA99">
        <v>1</v>
      </c>
    </row>
    <row r="100" spans="3:27" x14ac:dyDescent="0.35">
      <c r="C100" t="s">
        <v>6774</v>
      </c>
      <c r="D100" s="59" t="s">
        <v>120</v>
      </c>
      <c r="E100" t="s">
        <v>7340</v>
      </c>
      <c r="F100" t="s">
        <v>105</v>
      </c>
      <c r="G100">
        <v>3</v>
      </c>
      <c r="H100">
        <v>1</v>
      </c>
      <c r="I100">
        <v>1</v>
      </c>
      <c r="J100" t="s">
        <v>7341</v>
      </c>
      <c r="K100">
        <v>10</v>
      </c>
      <c r="L100">
        <v>1</v>
      </c>
      <c r="M100">
        <v>12</v>
      </c>
      <c r="N100">
        <v>600</v>
      </c>
      <c r="O100">
        <v>1</v>
      </c>
      <c r="P100">
        <v>100</v>
      </c>
      <c r="Q100">
        <v>1</v>
      </c>
      <c r="R100">
        <v>150</v>
      </c>
      <c r="S100">
        <v>255</v>
      </c>
      <c r="T100">
        <v>1</v>
      </c>
      <c r="U100" t="s">
        <v>116</v>
      </c>
      <c r="V100" t="s">
        <v>10003</v>
      </c>
      <c r="W100">
        <v>222</v>
      </c>
      <c r="X100" t="s">
        <v>6747</v>
      </c>
      <c r="Y100">
        <v>0</v>
      </c>
      <c r="Z100">
        <v>0</v>
      </c>
      <c r="AA100">
        <v>1</v>
      </c>
    </row>
    <row r="101" spans="3:27" x14ac:dyDescent="0.35">
      <c r="C101" t="s">
        <v>6776</v>
      </c>
      <c r="D101" s="59" t="s">
        <v>120</v>
      </c>
      <c r="E101" t="s">
        <v>7340</v>
      </c>
      <c r="F101" t="s">
        <v>105</v>
      </c>
      <c r="G101">
        <v>3</v>
      </c>
      <c r="H101">
        <v>1</v>
      </c>
      <c r="I101">
        <v>1</v>
      </c>
      <c r="J101" t="s">
        <v>7341</v>
      </c>
      <c r="K101">
        <v>10</v>
      </c>
      <c r="L101">
        <v>1</v>
      </c>
      <c r="M101">
        <v>12</v>
      </c>
      <c r="N101">
        <v>600</v>
      </c>
      <c r="O101">
        <v>1</v>
      </c>
      <c r="P101">
        <v>100</v>
      </c>
      <c r="Q101">
        <v>1</v>
      </c>
      <c r="R101">
        <v>150</v>
      </c>
      <c r="S101">
        <v>255</v>
      </c>
      <c r="T101">
        <v>1</v>
      </c>
      <c r="U101" t="s">
        <v>116</v>
      </c>
      <c r="V101" t="s">
        <v>10007</v>
      </c>
      <c r="W101">
        <v>226</v>
      </c>
      <c r="X101" t="s">
        <v>6747</v>
      </c>
      <c r="Y101">
        <v>0</v>
      </c>
      <c r="Z101">
        <v>0</v>
      </c>
      <c r="AA101">
        <v>1</v>
      </c>
    </row>
    <row r="102" spans="3:27" x14ac:dyDescent="0.35">
      <c r="C102" t="s">
        <v>6775</v>
      </c>
      <c r="D102" s="59" t="s">
        <v>120</v>
      </c>
      <c r="E102" t="s">
        <v>7340</v>
      </c>
      <c r="F102" t="s">
        <v>105</v>
      </c>
      <c r="G102">
        <v>3</v>
      </c>
      <c r="H102">
        <v>1</v>
      </c>
      <c r="I102">
        <v>1</v>
      </c>
      <c r="J102" t="s">
        <v>7341</v>
      </c>
      <c r="K102">
        <v>10</v>
      </c>
      <c r="L102">
        <v>1</v>
      </c>
      <c r="M102">
        <v>12</v>
      </c>
      <c r="N102">
        <v>600</v>
      </c>
      <c r="O102">
        <v>1</v>
      </c>
      <c r="P102">
        <v>100</v>
      </c>
      <c r="Q102">
        <v>1</v>
      </c>
      <c r="R102">
        <v>150</v>
      </c>
      <c r="S102">
        <v>255</v>
      </c>
      <c r="T102">
        <v>1</v>
      </c>
      <c r="U102" t="s">
        <v>116</v>
      </c>
      <c r="V102" t="s">
        <v>10005</v>
      </c>
      <c r="W102">
        <v>224</v>
      </c>
      <c r="X102" t="s">
        <v>6747</v>
      </c>
      <c r="Y102">
        <v>0</v>
      </c>
      <c r="Z102">
        <v>0</v>
      </c>
      <c r="AA102">
        <v>1</v>
      </c>
    </row>
    <row r="103" spans="3:27" x14ac:dyDescent="0.35">
      <c r="C103" t="s">
        <v>6770</v>
      </c>
      <c r="D103" s="59" t="s">
        <v>120</v>
      </c>
      <c r="E103" t="s">
        <v>7340</v>
      </c>
      <c r="F103" t="s">
        <v>105</v>
      </c>
      <c r="G103">
        <v>3</v>
      </c>
      <c r="H103">
        <v>1</v>
      </c>
      <c r="I103">
        <v>1</v>
      </c>
      <c r="J103" t="s">
        <v>7341</v>
      </c>
      <c r="K103">
        <v>10</v>
      </c>
      <c r="L103">
        <v>1</v>
      </c>
      <c r="M103">
        <v>12</v>
      </c>
      <c r="N103">
        <v>600</v>
      </c>
      <c r="O103">
        <v>1</v>
      </c>
      <c r="P103">
        <v>100</v>
      </c>
      <c r="Q103">
        <v>1</v>
      </c>
      <c r="R103">
        <v>150</v>
      </c>
      <c r="S103">
        <v>255</v>
      </c>
      <c r="T103">
        <v>1</v>
      </c>
      <c r="U103" t="s">
        <v>116</v>
      </c>
      <c r="V103" t="s">
        <v>9913</v>
      </c>
      <c r="W103">
        <v>132</v>
      </c>
      <c r="X103" t="s">
        <v>6747</v>
      </c>
      <c r="Y103">
        <v>0</v>
      </c>
      <c r="Z103">
        <v>0</v>
      </c>
      <c r="AA103">
        <v>1</v>
      </c>
    </row>
    <row r="104" spans="3:27" x14ac:dyDescent="0.35">
      <c r="C104" t="s">
        <v>6771</v>
      </c>
      <c r="D104" s="59" t="s">
        <v>120</v>
      </c>
      <c r="E104" t="s">
        <v>7340</v>
      </c>
      <c r="F104" t="s">
        <v>105</v>
      </c>
      <c r="G104">
        <v>3</v>
      </c>
      <c r="H104">
        <v>1</v>
      </c>
      <c r="I104">
        <v>1</v>
      </c>
      <c r="J104" t="s">
        <v>7341</v>
      </c>
      <c r="K104">
        <v>10</v>
      </c>
      <c r="L104">
        <v>1</v>
      </c>
      <c r="M104">
        <v>12</v>
      </c>
      <c r="N104">
        <v>600</v>
      </c>
      <c r="O104">
        <v>1</v>
      </c>
      <c r="P104">
        <v>100</v>
      </c>
      <c r="Q104">
        <v>1</v>
      </c>
      <c r="R104">
        <v>150</v>
      </c>
      <c r="S104">
        <v>255</v>
      </c>
      <c r="T104">
        <v>1</v>
      </c>
      <c r="U104" t="s">
        <v>116</v>
      </c>
      <c r="V104" t="s">
        <v>9916</v>
      </c>
      <c r="W104">
        <v>135</v>
      </c>
      <c r="X104" t="s">
        <v>6747</v>
      </c>
      <c r="Y104">
        <v>0</v>
      </c>
      <c r="Z104">
        <v>0</v>
      </c>
      <c r="AA104">
        <v>1</v>
      </c>
    </row>
    <row r="105" spans="3:27" x14ac:dyDescent="0.35">
      <c r="C105" t="s">
        <v>6773</v>
      </c>
      <c r="D105" s="59" t="s">
        <v>120</v>
      </c>
      <c r="E105" t="s">
        <v>7340</v>
      </c>
      <c r="F105" t="s">
        <v>105</v>
      </c>
      <c r="G105">
        <v>3</v>
      </c>
      <c r="H105">
        <v>1</v>
      </c>
      <c r="I105">
        <v>1</v>
      </c>
      <c r="J105" t="s">
        <v>7341</v>
      </c>
      <c r="K105">
        <v>10</v>
      </c>
      <c r="L105">
        <v>1</v>
      </c>
      <c r="M105">
        <v>12</v>
      </c>
      <c r="N105">
        <v>600</v>
      </c>
      <c r="O105">
        <v>1</v>
      </c>
      <c r="P105">
        <v>100</v>
      </c>
      <c r="Q105">
        <v>1</v>
      </c>
      <c r="R105">
        <v>150</v>
      </c>
      <c r="S105">
        <v>255</v>
      </c>
      <c r="T105">
        <v>1</v>
      </c>
      <c r="U105" t="s">
        <v>116</v>
      </c>
      <c r="V105" t="s">
        <v>9918</v>
      </c>
      <c r="W105">
        <v>137</v>
      </c>
      <c r="X105" t="s">
        <v>6747</v>
      </c>
      <c r="Y105">
        <v>0</v>
      </c>
      <c r="Z105">
        <v>0</v>
      </c>
      <c r="AA105">
        <v>1</v>
      </c>
    </row>
    <row r="106" spans="3:27" x14ac:dyDescent="0.35">
      <c r="C106" t="s">
        <v>6779</v>
      </c>
      <c r="D106" s="59" t="s">
        <v>120</v>
      </c>
      <c r="E106" t="s">
        <v>7340</v>
      </c>
      <c r="F106" t="s">
        <v>105</v>
      </c>
      <c r="G106">
        <v>3</v>
      </c>
      <c r="H106">
        <v>1</v>
      </c>
      <c r="I106">
        <v>1</v>
      </c>
      <c r="J106" t="s">
        <v>7341</v>
      </c>
      <c r="K106">
        <v>10</v>
      </c>
      <c r="L106">
        <v>1</v>
      </c>
      <c r="M106">
        <v>12</v>
      </c>
      <c r="N106">
        <v>600</v>
      </c>
      <c r="O106">
        <v>1</v>
      </c>
      <c r="P106">
        <v>100</v>
      </c>
      <c r="Q106">
        <v>1</v>
      </c>
      <c r="R106">
        <v>150</v>
      </c>
      <c r="S106">
        <v>255</v>
      </c>
      <c r="T106">
        <v>1</v>
      </c>
      <c r="U106" t="s">
        <v>116</v>
      </c>
      <c r="V106" t="s">
        <v>10014</v>
      </c>
      <c r="W106">
        <v>233</v>
      </c>
      <c r="X106" t="s">
        <v>6747</v>
      </c>
      <c r="Y106">
        <v>0</v>
      </c>
      <c r="Z106">
        <v>0</v>
      </c>
      <c r="AA106">
        <v>1</v>
      </c>
    </row>
    <row r="107" spans="3:27" x14ac:dyDescent="0.35">
      <c r="C107" t="s">
        <v>6780</v>
      </c>
      <c r="D107" s="59" t="s">
        <v>120</v>
      </c>
      <c r="E107" t="s">
        <v>7340</v>
      </c>
      <c r="F107" t="s">
        <v>105</v>
      </c>
      <c r="G107">
        <v>3</v>
      </c>
      <c r="H107">
        <v>1</v>
      </c>
      <c r="I107">
        <v>1</v>
      </c>
      <c r="J107" t="s">
        <v>7341</v>
      </c>
      <c r="K107">
        <v>10</v>
      </c>
      <c r="L107">
        <v>1</v>
      </c>
      <c r="M107">
        <v>12</v>
      </c>
      <c r="N107">
        <v>600</v>
      </c>
      <c r="O107">
        <v>1</v>
      </c>
      <c r="P107">
        <v>100</v>
      </c>
      <c r="Q107">
        <v>1</v>
      </c>
      <c r="R107">
        <v>150</v>
      </c>
      <c r="S107">
        <v>255</v>
      </c>
      <c r="T107">
        <v>1</v>
      </c>
      <c r="U107" t="s">
        <v>116</v>
      </c>
      <c r="V107" t="s">
        <v>10016</v>
      </c>
      <c r="W107">
        <v>235</v>
      </c>
      <c r="X107" t="s">
        <v>6747</v>
      </c>
      <c r="Y107">
        <v>0</v>
      </c>
      <c r="Z107">
        <v>0</v>
      </c>
      <c r="AA107">
        <v>1</v>
      </c>
    </row>
    <row r="108" spans="3:27" x14ac:dyDescent="0.35">
      <c r="C108" t="s">
        <v>6778</v>
      </c>
      <c r="D108" s="59" t="s">
        <v>120</v>
      </c>
      <c r="E108" t="s">
        <v>7340</v>
      </c>
      <c r="F108" t="s">
        <v>105</v>
      </c>
      <c r="G108">
        <v>3</v>
      </c>
      <c r="H108">
        <v>1</v>
      </c>
      <c r="I108">
        <v>1</v>
      </c>
      <c r="J108" t="s">
        <v>7341</v>
      </c>
      <c r="K108">
        <v>10</v>
      </c>
      <c r="L108">
        <v>1</v>
      </c>
      <c r="M108">
        <v>12</v>
      </c>
      <c r="N108">
        <v>600</v>
      </c>
      <c r="O108">
        <v>1</v>
      </c>
      <c r="P108">
        <v>100</v>
      </c>
      <c r="Q108">
        <v>1</v>
      </c>
      <c r="R108">
        <v>150</v>
      </c>
      <c r="S108">
        <v>255</v>
      </c>
      <c r="T108">
        <v>1</v>
      </c>
      <c r="U108" t="s">
        <v>116</v>
      </c>
      <c r="V108" t="s">
        <v>10011</v>
      </c>
      <c r="W108">
        <v>230</v>
      </c>
      <c r="X108" t="s">
        <v>6747</v>
      </c>
      <c r="Y108">
        <v>0</v>
      </c>
      <c r="Z108">
        <v>0</v>
      </c>
      <c r="AA108">
        <v>1</v>
      </c>
    </row>
    <row r="109" spans="3:27" x14ac:dyDescent="0.35">
      <c r="C109" t="s">
        <v>6772</v>
      </c>
      <c r="D109" s="59" t="s">
        <v>120</v>
      </c>
      <c r="E109" t="s">
        <v>7340</v>
      </c>
      <c r="F109" t="s">
        <v>105</v>
      </c>
      <c r="G109">
        <v>3</v>
      </c>
      <c r="H109">
        <v>1</v>
      </c>
      <c r="I109">
        <v>1</v>
      </c>
      <c r="J109" t="s">
        <v>7341</v>
      </c>
      <c r="K109">
        <v>10</v>
      </c>
      <c r="L109">
        <v>1</v>
      </c>
      <c r="M109">
        <v>12</v>
      </c>
      <c r="N109">
        <v>600</v>
      </c>
      <c r="O109">
        <v>1</v>
      </c>
      <c r="P109">
        <v>100</v>
      </c>
      <c r="Q109">
        <v>1</v>
      </c>
      <c r="R109">
        <v>150</v>
      </c>
      <c r="S109">
        <v>255</v>
      </c>
      <c r="T109">
        <v>1</v>
      </c>
      <c r="U109" t="s">
        <v>116</v>
      </c>
      <c r="V109" t="s">
        <v>9922</v>
      </c>
      <c r="W109">
        <v>141</v>
      </c>
      <c r="X109" t="s">
        <v>6747</v>
      </c>
      <c r="Y109">
        <v>0</v>
      </c>
      <c r="Z109">
        <v>0</v>
      </c>
      <c r="AA109">
        <v>1</v>
      </c>
    </row>
    <row r="110" spans="3:27" x14ac:dyDescent="0.35">
      <c r="C110" t="s">
        <v>4894</v>
      </c>
      <c r="D110" s="59" t="s">
        <v>120</v>
      </c>
      <c r="E110" t="s">
        <v>7340</v>
      </c>
      <c r="F110" t="s">
        <v>105</v>
      </c>
      <c r="G110">
        <v>2</v>
      </c>
      <c r="H110">
        <v>1</v>
      </c>
      <c r="I110">
        <v>1</v>
      </c>
      <c r="J110" t="s">
        <v>7341</v>
      </c>
      <c r="K110">
        <v>10</v>
      </c>
      <c r="L110">
        <v>1</v>
      </c>
      <c r="M110">
        <v>12</v>
      </c>
      <c r="N110">
        <v>600</v>
      </c>
      <c r="O110">
        <v>1</v>
      </c>
      <c r="P110">
        <v>100</v>
      </c>
      <c r="Q110">
        <v>1</v>
      </c>
      <c r="R110">
        <v>150</v>
      </c>
      <c r="S110">
        <v>255</v>
      </c>
      <c r="T110">
        <v>1</v>
      </c>
      <c r="U110" t="s">
        <v>116</v>
      </c>
      <c r="V110" t="s">
        <v>9937</v>
      </c>
      <c r="W110">
        <v>156</v>
      </c>
      <c r="X110" t="s">
        <v>4896</v>
      </c>
      <c r="Y110">
        <v>0</v>
      </c>
      <c r="Z110">
        <v>0</v>
      </c>
      <c r="AA110">
        <v>1</v>
      </c>
    </row>
    <row r="111" spans="3:27" x14ac:dyDescent="0.35">
      <c r="C111" t="s">
        <v>5054</v>
      </c>
      <c r="D111" s="59" t="s">
        <v>120</v>
      </c>
      <c r="E111" t="s">
        <v>7340</v>
      </c>
      <c r="F111" t="s">
        <v>105</v>
      </c>
      <c r="G111">
        <v>2</v>
      </c>
      <c r="H111">
        <v>2</v>
      </c>
      <c r="I111">
        <v>2</v>
      </c>
      <c r="J111" t="s">
        <v>7341</v>
      </c>
      <c r="K111">
        <v>10</v>
      </c>
      <c r="L111">
        <v>1</v>
      </c>
      <c r="M111">
        <v>12</v>
      </c>
      <c r="N111">
        <v>600</v>
      </c>
      <c r="O111">
        <v>1</v>
      </c>
      <c r="P111">
        <v>100</v>
      </c>
      <c r="Q111">
        <v>1</v>
      </c>
      <c r="R111">
        <v>150</v>
      </c>
      <c r="S111">
        <v>255</v>
      </c>
      <c r="T111">
        <v>1</v>
      </c>
      <c r="U111" t="s">
        <v>116</v>
      </c>
      <c r="V111" t="s">
        <v>9976</v>
      </c>
      <c r="W111">
        <v>195</v>
      </c>
      <c r="X111" t="s">
        <v>314</v>
      </c>
      <c r="Y111">
        <v>0</v>
      </c>
      <c r="Z111">
        <v>0</v>
      </c>
      <c r="AA111">
        <v>1</v>
      </c>
    </row>
    <row r="112" spans="3:27" x14ac:dyDescent="0.35">
      <c r="C112" t="s">
        <v>5055</v>
      </c>
      <c r="D112" s="59" t="s">
        <v>120</v>
      </c>
      <c r="E112" t="s">
        <v>7340</v>
      </c>
      <c r="F112" t="s">
        <v>105</v>
      </c>
      <c r="G112">
        <v>2</v>
      </c>
      <c r="H112">
        <v>2</v>
      </c>
      <c r="I112">
        <v>2</v>
      </c>
      <c r="J112" t="s">
        <v>7341</v>
      </c>
      <c r="K112">
        <v>10</v>
      </c>
      <c r="L112">
        <v>1</v>
      </c>
      <c r="M112">
        <v>12</v>
      </c>
      <c r="N112">
        <v>600</v>
      </c>
      <c r="O112">
        <v>1</v>
      </c>
      <c r="P112">
        <v>100</v>
      </c>
      <c r="Q112">
        <v>1</v>
      </c>
      <c r="R112">
        <v>150</v>
      </c>
      <c r="S112">
        <v>255</v>
      </c>
      <c r="T112">
        <v>1</v>
      </c>
      <c r="U112" t="s">
        <v>116</v>
      </c>
      <c r="V112" t="s">
        <v>9977</v>
      </c>
      <c r="W112">
        <v>196</v>
      </c>
      <c r="X112" t="s">
        <v>314</v>
      </c>
      <c r="Y112">
        <v>0</v>
      </c>
      <c r="Z112">
        <v>0</v>
      </c>
      <c r="AA112">
        <v>1</v>
      </c>
    </row>
    <row r="113" spans="3:27" x14ac:dyDescent="0.35">
      <c r="C113" t="s">
        <v>5176</v>
      </c>
      <c r="D113" s="59" t="s">
        <v>120</v>
      </c>
      <c r="E113" t="s">
        <v>7340</v>
      </c>
      <c r="F113" t="s">
        <v>105</v>
      </c>
      <c r="G113">
        <v>1</v>
      </c>
      <c r="H113">
        <v>2</v>
      </c>
      <c r="I113">
        <v>2</v>
      </c>
      <c r="J113" t="s">
        <v>7341</v>
      </c>
      <c r="K113">
        <v>10</v>
      </c>
      <c r="L113">
        <v>1</v>
      </c>
      <c r="M113">
        <v>12</v>
      </c>
      <c r="N113">
        <v>600</v>
      </c>
      <c r="O113">
        <v>1</v>
      </c>
      <c r="P113">
        <v>100</v>
      </c>
      <c r="Q113">
        <v>1</v>
      </c>
      <c r="R113">
        <v>150</v>
      </c>
      <c r="S113">
        <v>255</v>
      </c>
      <c r="T113">
        <v>1</v>
      </c>
      <c r="U113" t="s">
        <v>116</v>
      </c>
      <c r="V113" t="s">
        <v>9978</v>
      </c>
      <c r="W113">
        <v>197</v>
      </c>
      <c r="X113" t="s">
        <v>5056</v>
      </c>
      <c r="Y113">
        <v>0</v>
      </c>
      <c r="Z113">
        <v>0</v>
      </c>
      <c r="AA113">
        <v>1</v>
      </c>
    </row>
    <row r="114" spans="3:27" x14ac:dyDescent="0.35">
      <c r="C114" t="s">
        <v>5180</v>
      </c>
      <c r="D114" s="59" t="s">
        <v>120</v>
      </c>
      <c r="E114" t="s">
        <v>7340</v>
      </c>
      <c r="F114" t="s">
        <v>105</v>
      </c>
      <c r="G114">
        <v>1</v>
      </c>
      <c r="H114">
        <v>2</v>
      </c>
      <c r="I114">
        <v>2</v>
      </c>
      <c r="J114" t="s">
        <v>7341</v>
      </c>
      <c r="K114">
        <v>10</v>
      </c>
      <c r="L114">
        <v>1</v>
      </c>
      <c r="M114">
        <v>12</v>
      </c>
      <c r="N114">
        <v>600</v>
      </c>
      <c r="O114">
        <v>1</v>
      </c>
      <c r="P114">
        <v>100</v>
      </c>
      <c r="Q114">
        <v>1</v>
      </c>
      <c r="R114">
        <v>150</v>
      </c>
      <c r="S114">
        <v>255</v>
      </c>
      <c r="T114">
        <v>1</v>
      </c>
      <c r="U114" t="s">
        <v>116</v>
      </c>
      <c r="V114" t="s">
        <v>9979</v>
      </c>
      <c r="W114">
        <v>198</v>
      </c>
      <c r="X114" t="s">
        <v>5056</v>
      </c>
      <c r="Y114">
        <v>0</v>
      </c>
      <c r="Z114">
        <v>0</v>
      </c>
      <c r="AA114">
        <v>1</v>
      </c>
    </row>
    <row r="115" spans="3:27" x14ac:dyDescent="0.35">
      <c r="C115" t="s">
        <v>5187</v>
      </c>
      <c r="D115" s="59" t="s">
        <v>120</v>
      </c>
      <c r="E115" t="s">
        <v>7340</v>
      </c>
      <c r="F115" t="s">
        <v>105</v>
      </c>
      <c r="G115">
        <v>1</v>
      </c>
      <c r="H115">
        <v>2</v>
      </c>
      <c r="I115">
        <v>2</v>
      </c>
      <c r="J115" t="s">
        <v>7341</v>
      </c>
      <c r="K115">
        <v>10</v>
      </c>
      <c r="L115">
        <v>1</v>
      </c>
      <c r="M115">
        <v>12</v>
      </c>
      <c r="N115">
        <v>600</v>
      </c>
      <c r="O115">
        <v>1</v>
      </c>
      <c r="P115">
        <v>100</v>
      </c>
      <c r="Q115">
        <v>1</v>
      </c>
      <c r="R115">
        <v>150</v>
      </c>
      <c r="S115">
        <v>255</v>
      </c>
      <c r="T115">
        <v>1</v>
      </c>
      <c r="U115" t="s">
        <v>116</v>
      </c>
      <c r="V115" t="s">
        <v>9981</v>
      </c>
      <c r="W115">
        <v>200</v>
      </c>
      <c r="X115" t="s">
        <v>5056</v>
      </c>
      <c r="Y115">
        <v>0</v>
      </c>
      <c r="Z115">
        <v>0</v>
      </c>
      <c r="AA115">
        <v>1</v>
      </c>
    </row>
    <row r="116" spans="3:27" x14ac:dyDescent="0.35">
      <c r="C116" t="s">
        <v>5057</v>
      </c>
      <c r="D116" s="59" t="s">
        <v>120</v>
      </c>
      <c r="E116" t="s">
        <v>7340</v>
      </c>
      <c r="F116" t="s">
        <v>105</v>
      </c>
      <c r="G116">
        <v>1</v>
      </c>
      <c r="H116">
        <v>2</v>
      </c>
      <c r="I116">
        <v>2</v>
      </c>
      <c r="J116" t="s">
        <v>7341</v>
      </c>
      <c r="K116">
        <v>10</v>
      </c>
      <c r="L116">
        <v>1</v>
      </c>
      <c r="M116">
        <v>12</v>
      </c>
      <c r="N116">
        <v>600</v>
      </c>
      <c r="O116">
        <v>1</v>
      </c>
      <c r="P116">
        <v>100</v>
      </c>
      <c r="Q116">
        <v>1</v>
      </c>
      <c r="R116">
        <v>150</v>
      </c>
      <c r="S116">
        <v>255</v>
      </c>
      <c r="T116">
        <v>1</v>
      </c>
      <c r="U116" t="s">
        <v>116</v>
      </c>
      <c r="V116" t="s">
        <v>9980</v>
      </c>
      <c r="W116">
        <v>199</v>
      </c>
      <c r="X116" t="s">
        <v>5056</v>
      </c>
      <c r="Y116">
        <v>0</v>
      </c>
      <c r="Z116">
        <v>0</v>
      </c>
      <c r="AA116">
        <v>1</v>
      </c>
    </row>
    <row r="117" spans="3:27" x14ac:dyDescent="0.35">
      <c r="C117" t="s">
        <v>5058</v>
      </c>
      <c r="D117" s="59" t="s">
        <v>120</v>
      </c>
      <c r="E117" t="s">
        <v>7340</v>
      </c>
      <c r="F117" t="s">
        <v>105</v>
      </c>
      <c r="G117">
        <v>2</v>
      </c>
      <c r="H117">
        <v>2</v>
      </c>
      <c r="I117">
        <v>2</v>
      </c>
      <c r="J117" t="s">
        <v>7341</v>
      </c>
      <c r="K117">
        <v>10</v>
      </c>
      <c r="L117">
        <v>1</v>
      </c>
      <c r="M117">
        <v>12</v>
      </c>
      <c r="N117">
        <v>600</v>
      </c>
      <c r="O117">
        <v>1</v>
      </c>
      <c r="P117">
        <v>100</v>
      </c>
      <c r="Q117">
        <v>1</v>
      </c>
      <c r="R117">
        <v>150</v>
      </c>
      <c r="S117">
        <v>255</v>
      </c>
      <c r="T117">
        <v>1</v>
      </c>
      <c r="U117" t="s">
        <v>116</v>
      </c>
      <c r="V117" t="s">
        <v>9982</v>
      </c>
      <c r="W117">
        <v>201</v>
      </c>
      <c r="X117" t="s">
        <v>314</v>
      </c>
      <c r="Y117">
        <v>0</v>
      </c>
      <c r="Z117">
        <v>0</v>
      </c>
      <c r="AA117">
        <v>1</v>
      </c>
    </row>
    <row r="118" spans="3:27" x14ac:dyDescent="0.35">
      <c r="C118" t="s">
        <v>5059</v>
      </c>
      <c r="D118" s="59" t="s">
        <v>120</v>
      </c>
      <c r="E118" t="s">
        <v>7340</v>
      </c>
      <c r="F118" t="s">
        <v>105</v>
      </c>
      <c r="G118">
        <v>2</v>
      </c>
      <c r="H118">
        <v>2</v>
      </c>
      <c r="I118">
        <v>2</v>
      </c>
      <c r="J118" t="s">
        <v>7341</v>
      </c>
      <c r="K118">
        <v>10</v>
      </c>
      <c r="L118">
        <v>1</v>
      </c>
      <c r="M118">
        <v>12</v>
      </c>
      <c r="N118">
        <v>600</v>
      </c>
      <c r="O118">
        <v>1</v>
      </c>
      <c r="P118">
        <v>100</v>
      </c>
      <c r="Q118">
        <v>1</v>
      </c>
      <c r="R118">
        <v>150</v>
      </c>
      <c r="S118">
        <v>255</v>
      </c>
      <c r="T118">
        <v>1</v>
      </c>
      <c r="U118" t="s">
        <v>116</v>
      </c>
      <c r="V118" t="s">
        <v>9983</v>
      </c>
      <c r="W118">
        <v>202</v>
      </c>
      <c r="X118" t="s">
        <v>314</v>
      </c>
      <c r="Y118">
        <v>0</v>
      </c>
      <c r="Z118">
        <v>0</v>
      </c>
      <c r="AA118">
        <v>1</v>
      </c>
    </row>
    <row r="119" spans="3:27" x14ac:dyDescent="0.35">
      <c r="C119" t="s">
        <v>5060</v>
      </c>
      <c r="D119" s="59" t="s">
        <v>120</v>
      </c>
      <c r="E119" t="s">
        <v>7340</v>
      </c>
      <c r="F119" t="s">
        <v>105</v>
      </c>
      <c r="G119">
        <v>2</v>
      </c>
      <c r="H119">
        <v>2</v>
      </c>
      <c r="I119">
        <v>2</v>
      </c>
      <c r="J119" t="s">
        <v>7341</v>
      </c>
      <c r="K119">
        <v>10</v>
      </c>
      <c r="L119">
        <v>1</v>
      </c>
      <c r="M119">
        <v>12</v>
      </c>
      <c r="N119">
        <v>600</v>
      </c>
      <c r="O119">
        <v>1</v>
      </c>
      <c r="P119">
        <v>100</v>
      </c>
      <c r="Q119">
        <v>1</v>
      </c>
      <c r="R119">
        <v>150</v>
      </c>
      <c r="S119">
        <v>255</v>
      </c>
      <c r="T119">
        <v>1</v>
      </c>
      <c r="U119" t="s">
        <v>116</v>
      </c>
      <c r="V119" t="s">
        <v>9984</v>
      </c>
      <c r="W119">
        <v>203</v>
      </c>
      <c r="X119" t="s">
        <v>314</v>
      </c>
      <c r="Y119">
        <v>0</v>
      </c>
      <c r="Z119">
        <v>0</v>
      </c>
      <c r="AA119">
        <v>1</v>
      </c>
    </row>
    <row r="120" spans="3:27" x14ac:dyDescent="0.35">
      <c r="C120" t="s">
        <v>5061</v>
      </c>
      <c r="D120" s="59" t="s">
        <v>120</v>
      </c>
      <c r="E120" t="s">
        <v>7340</v>
      </c>
      <c r="F120" t="s">
        <v>105</v>
      </c>
      <c r="G120">
        <v>1</v>
      </c>
      <c r="H120">
        <v>2</v>
      </c>
      <c r="I120">
        <v>2</v>
      </c>
      <c r="J120" t="s">
        <v>7341</v>
      </c>
      <c r="K120">
        <v>10</v>
      </c>
      <c r="L120">
        <v>1</v>
      </c>
      <c r="M120">
        <v>12</v>
      </c>
      <c r="N120">
        <v>600</v>
      </c>
      <c r="O120">
        <v>1</v>
      </c>
      <c r="P120">
        <v>100</v>
      </c>
      <c r="Q120">
        <v>1</v>
      </c>
      <c r="R120">
        <v>150</v>
      </c>
      <c r="S120">
        <v>255</v>
      </c>
      <c r="T120">
        <v>1</v>
      </c>
      <c r="U120" t="s">
        <v>116</v>
      </c>
      <c r="V120" t="s">
        <v>9985</v>
      </c>
      <c r="W120">
        <v>204</v>
      </c>
      <c r="X120" t="s">
        <v>5056</v>
      </c>
      <c r="Y120">
        <v>0</v>
      </c>
      <c r="Z120">
        <v>0</v>
      </c>
      <c r="AA120">
        <v>1</v>
      </c>
    </row>
    <row r="121" spans="3:27" x14ac:dyDescent="0.35">
      <c r="C121" t="s">
        <v>5062</v>
      </c>
      <c r="D121" s="59" t="s">
        <v>120</v>
      </c>
      <c r="E121" t="s">
        <v>7340</v>
      </c>
      <c r="F121" t="s">
        <v>105</v>
      </c>
      <c r="G121">
        <v>1</v>
      </c>
      <c r="H121">
        <v>2</v>
      </c>
      <c r="I121">
        <v>2</v>
      </c>
      <c r="J121" t="s">
        <v>7341</v>
      </c>
      <c r="K121">
        <v>10</v>
      </c>
      <c r="L121">
        <v>1</v>
      </c>
      <c r="M121">
        <v>12</v>
      </c>
      <c r="N121">
        <v>600</v>
      </c>
      <c r="O121">
        <v>1</v>
      </c>
      <c r="P121">
        <v>100</v>
      </c>
      <c r="Q121">
        <v>1</v>
      </c>
      <c r="R121">
        <v>150</v>
      </c>
      <c r="S121">
        <v>255</v>
      </c>
      <c r="T121">
        <v>1</v>
      </c>
      <c r="U121" t="s">
        <v>116</v>
      </c>
      <c r="V121" t="s">
        <v>9986</v>
      </c>
      <c r="W121">
        <v>205</v>
      </c>
      <c r="X121" t="s">
        <v>5056</v>
      </c>
      <c r="Y121">
        <v>0</v>
      </c>
      <c r="Z121">
        <v>0</v>
      </c>
      <c r="AA121">
        <v>1</v>
      </c>
    </row>
    <row r="122" spans="3:27" x14ac:dyDescent="0.35">
      <c r="C122" t="s">
        <v>5063</v>
      </c>
      <c r="D122" s="59" t="s">
        <v>120</v>
      </c>
      <c r="E122" t="s">
        <v>7340</v>
      </c>
      <c r="F122" t="s">
        <v>105</v>
      </c>
      <c r="G122">
        <v>1</v>
      </c>
      <c r="H122">
        <v>2</v>
      </c>
      <c r="I122">
        <v>2</v>
      </c>
      <c r="J122" t="s">
        <v>7341</v>
      </c>
      <c r="K122">
        <v>10</v>
      </c>
      <c r="L122">
        <v>1</v>
      </c>
      <c r="M122">
        <v>12</v>
      </c>
      <c r="N122">
        <v>600</v>
      </c>
      <c r="O122">
        <v>1</v>
      </c>
      <c r="P122">
        <v>100</v>
      </c>
      <c r="Q122">
        <v>1</v>
      </c>
      <c r="R122">
        <v>150</v>
      </c>
      <c r="S122">
        <v>255</v>
      </c>
      <c r="T122">
        <v>1</v>
      </c>
      <c r="U122" t="s">
        <v>116</v>
      </c>
      <c r="V122" t="s">
        <v>9987</v>
      </c>
      <c r="W122">
        <v>206</v>
      </c>
      <c r="X122" t="s">
        <v>5056</v>
      </c>
      <c r="Y122">
        <v>0</v>
      </c>
      <c r="Z122">
        <v>0</v>
      </c>
      <c r="AA122">
        <v>1</v>
      </c>
    </row>
    <row r="123" spans="3:27" x14ac:dyDescent="0.35">
      <c r="C123" t="s">
        <v>5064</v>
      </c>
      <c r="D123" s="59" t="s">
        <v>120</v>
      </c>
      <c r="E123" t="s">
        <v>7340</v>
      </c>
      <c r="F123" t="s">
        <v>105</v>
      </c>
      <c r="G123">
        <v>1</v>
      </c>
      <c r="H123">
        <v>2</v>
      </c>
      <c r="I123">
        <v>2</v>
      </c>
      <c r="J123" t="s">
        <v>7341</v>
      </c>
      <c r="K123">
        <v>10</v>
      </c>
      <c r="L123">
        <v>1</v>
      </c>
      <c r="M123">
        <v>12</v>
      </c>
      <c r="N123">
        <v>600</v>
      </c>
      <c r="O123">
        <v>1</v>
      </c>
      <c r="P123">
        <v>100</v>
      </c>
      <c r="Q123">
        <v>1</v>
      </c>
      <c r="R123">
        <v>150</v>
      </c>
      <c r="S123">
        <v>255</v>
      </c>
      <c r="T123">
        <v>1</v>
      </c>
      <c r="U123" t="s">
        <v>116</v>
      </c>
      <c r="V123" t="s">
        <v>9988</v>
      </c>
      <c r="W123">
        <v>207</v>
      </c>
      <c r="X123" t="s">
        <v>5056</v>
      </c>
      <c r="Y123">
        <v>0</v>
      </c>
      <c r="Z123">
        <v>0</v>
      </c>
      <c r="AA123">
        <v>1</v>
      </c>
    </row>
    <row r="124" spans="3:27" x14ac:dyDescent="0.35">
      <c r="C124" t="s">
        <v>5065</v>
      </c>
      <c r="D124" s="59" t="s">
        <v>120</v>
      </c>
      <c r="E124" t="s">
        <v>7340</v>
      </c>
      <c r="F124" t="s">
        <v>105</v>
      </c>
      <c r="G124">
        <v>2</v>
      </c>
      <c r="H124">
        <v>2</v>
      </c>
      <c r="I124">
        <v>2</v>
      </c>
      <c r="J124" t="s">
        <v>7341</v>
      </c>
      <c r="K124">
        <v>10</v>
      </c>
      <c r="L124">
        <v>1</v>
      </c>
      <c r="M124">
        <v>12</v>
      </c>
      <c r="N124">
        <v>600</v>
      </c>
      <c r="O124">
        <v>1</v>
      </c>
      <c r="P124">
        <v>100</v>
      </c>
      <c r="Q124">
        <v>1</v>
      </c>
      <c r="R124">
        <v>150</v>
      </c>
      <c r="S124">
        <v>255</v>
      </c>
      <c r="T124">
        <v>1</v>
      </c>
      <c r="U124" t="s">
        <v>116</v>
      </c>
      <c r="V124" t="s">
        <v>9989</v>
      </c>
      <c r="W124">
        <v>208</v>
      </c>
      <c r="X124" t="s">
        <v>314</v>
      </c>
      <c r="Y124">
        <v>0</v>
      </c>
      <c r="Z124">
        <v>0</v>
      </c>
      <c r="AA124">
        <v>1</v>
      </c>
    </row>
    <row r="125" spans="3:27" x14ac:dyDescent="0.35">
      <c r="C125" t="s">
        <v>6422</v>
      </c>
      <c r="D125" s="59" t="s">
        <v>120</v>
      </c>
      <c r="E125" t="s">
        <v>7340</v>
      </c>
      <c r="F125" t="s">
        <v>105</v>
      </c>
      <c r="G125">
        <v>3</v>
      </c>
      <c r="H125">
        <v>1</v>
      </c>
      <c r="I125">
        <v>1</v>
      </c>
      <c r="J125" t="s">
        <v>7341</v>
      </c>
      <c r="K125">
        <v>10</v>
      </c>
      <c r="L125">
        <v>1</v>
      </c>
      <c r="M125">
        <v>12</v>
      </c>
      <c r="N125">
        <v>600</v>
      </c>
      <c r="O125">
        <v>1</v>
      </c>
      <c r="P125">
        <v>100</v>
      </c>
      <c r="Q125">
        <v>1</v>
      </c>
      <c r="R125">
        <v>150</v>
      </c>
      <c r="S125">
        <v>255</v>
      </c>
      <c r="T125">
        <v>1</v>
      </c>
      <c r="U125" t="s">
        <v>116</v>
      </c>
      <c r="V125" t="s">
        <v>9883</v>
      </c>
      <c r="W125">
        <v>102</v>
      </c>
      <c r="X125" t="s">
        <v>3219</v>
      </c>
      <c r="Y125">
        <v>0</v>
      </c>
      <c r="Z125">
        <v>0</v>
      </c>
      <c r="AA125">
        <v>1</v>
      </c>
    </row>
    <row r="126" spans="3:27" x14ac:dyDescent="0.35">
      <c r="C126" t="s">
        <v>6423</v>
      </c>
      <c r="D126" s="59" t="s">
        <v>120</v>
      </c>
      <c r="E126" t="s">
        <v>7340</v>
      </c>
      <c r="F126" t="s">
        <v>105</v>
      </c>
      <c r="G126">
        <v>6</v>
      </c>
      <c r="H126">
        <v>1</v>
      </c>
      <c r="I126">
        <v>1</v>
      </c>
      <c r="J126" t="s">
        <v>7341</v>
      </c>
      <c r="K126">
        <v>10</v>
      </c>
      <c r="L126">
        <v>1</v>
      </c>
      <c r="M126">
        <v>12</v>
      </c>
      <c r="N126">
        <v>600</v>
      </c>
      <c r="O126">
        <v>1</v>
      </c>
      <c r="P126">
        <v>100</v>
      </c>
      <c r="Q126">
        <v>1</v>
      </c>
      <c r="R126">
        <v>150</v>
      </c>
      <c r="S126">
        <v>255</v>
      </c>
      <c r="T126">
        <v>1</v>
      </c>
      <c r="U126" t="s">
        <v>116</v>
      </c>
      <c r="V126" t="s">
        <v>9884</v>
      </c>
      <c r="W126">
        <v>103</v>
      </c>
      <c r="X126" t="s">
        <v>6413</v>
      </c>
      <c r="Y126">
        <v>0</v>
      </c>
      <c r="Z126">
        <v>0</v>
      </c>
      <c r="AA126">
        <v>1</v>
      </c>
    </row>
    <row r="127" spans="3:27" x14ac:dyDescent="0.35">
      <c r="C127" t="s">
        <v>6399</v>
      </c>
      <c r="D127" s="59" t="s">
        <v>120</v>
      </c>
      <c r="E127" t="s">
        <v>7340</v>
      </c>
      <c r="F127" t="s">
        <v>105</v>
      </c>
      <c r="G127">
        <v>6</v>
      </c>
      <c r="H127">
        <v>1</v>
      </c>
      <c r="I127">
        <v>1</v>
      </c>
      <c r="J127" t="s">
        <v>7341</v>
      </c>
      <c r="K127">
        <v>10</v>
      </c>
      <c r="L127">
        <v>1</v>
      </c>
      <c r="M127">
        <v>12</v>
      </c>
      <c r="N127">
        <v>600</v>
      </c>
      <c r="O127">
        <v>1</v>
      </c>
      <c r="P127">
        <v>100</v>
      </c>
      <c r="Q127">
        <v>1</v>
      </c>
      <c r="R127">
        <v>150</v>
      </c>
      <c r="S127">
        <v>255</v>
      </c>
      <c r="T127">
        <v>1</v>
      </c>
      <c r="U127" t="s">
        <v>116</v>
      </c>
      <c r="V127" t="s">
        <v>9891</v>
      </c>
      <c r="W127">
        <v>110</v>
      </c>
      <c r="X127" t="s">
        <v>6395</v>
      </c>
      <c r="Y127">
        <v>0</v>
      </c>
      <c r="Z127">
        <v>0</v>
      </c>
      <c r="AA127">
        <v>1</v>
      </c>
    </row>
    <row r="128" spans="3:27" x14ac:dyDescent="0.35">
      <c r="C128" t="s">
        <v>6425</v>
      </c>
      <c r="D128" s="59" t="s">
        <v>120</v>
      </c>
      <c r="E128" t="s">
        <v>7340</v>
      </c>
      <c r="F128" t="s">
        <v>105</v>
      </c>
      <c r="G128">
        <v>4</v>
      </c>
      <c r="H128">
        <v>1</v>
      </c>
      <c r="I128">
        <v>1</v>
      </c>
      <c r="J128" t="s">
        <v>7341</v>
      </c>
      <c r="K128">
        <v>10</v>
      </c>
      <c r="L128">
        <v>1</v>
      </c>
      <c r="M128">
        <v>12</v>
      </c>
      <c r="N128">
        <v>600</v>
      </c>
      <c r="O128">
        <v>1</v>
      </c>
      <c r="P128">
        <v>100</v>
      </c>
      <c r="Q128">
        <v>1</v>
      </c>
      <c r="R128">
        <v>150</v>
      </c>
      <c r="S128">
        <v>255</v>
      </c>
      <c r="T128">
        <v>1</v>
      </c>
      <c r="U128" t="s">
        <v>116</v>
      </c>
      <c r="V128" t="s">
        <v>9889</v>
      </c>
      <c r="W128">
        <v>108</v>
      </c>
      <c r="X128" t="s">
        <v>239</v>
      </c>
      <c r="Y128">
        <v>0</v>
      </c>
      <c r="Z128">
        <v>0</v>
      </c>
      <c r="AA128">
        <v>1</v>
      </c>
    </row>
    <row r="129" spans="3:27" x14ac:dyDescent="0.35">
      <c r="C129" t="s">
        <v>6426</v>
      </c>
      <c r="D129" s="59" t="s">
        <v>120</v>
      </c>
      <c r="E129" t="s">
        <v>7340</v>
      </c>
      <c r="F129" t="s">
        <v>105</v>
      </c>
      <c r="G129">
        <v>3</v>
      </c>
      <c r="H129">
        <v>1</v>
      </c>
      <c r="I129">
        <v>1</v>
      </c>
      <c r="J129" t="s">
        <v>7341</v>
      </c>
      <c r="K129">
        <v>10</v>
      </c>
      <c r="L129">
        <v>1</v>
      </c>
      <c r="M129">
        <v>12</v>
      </c>
      <c r="N129">
        <v>600</v>
      </c>
      <c r="O129">
        <v>1</v>
      </c>
      <c r="P129">
        <v>100</v>
      </c>
      <c r="Q129">
        <v>1</v>
      </c>
      <c r="R129">
        <v>150</v>
      </c>
      <c r="S129">
        <v>255</v>
      </c>
      <c r="T129">
        <v>1</v>
      </c>
      <c r="U129" t="s">
        <v>116</v>
      </c>
      <c r="V129" t="s">
        <v>9890</v>
      </c>
      <c r="W129">
        <v>109</v>
      </c>
      <c r="X129" t="s">
        <v>3219</v>
      </c>
      <c r="Y129">
        <v>0</v>
      </c>
      <c r="Z129">
        <v>0</v>
      </c>
      <c r="AA129">
        <v>1</v>
      </c>
    </row>
    <row r="130" spans="3:27" x14ac:dyDescent="0.35">
      <c r="C130" t="s">
        <v>6439</v>
      </c>
      <c r="D130" s="59" t="s">
        <v>120</v>
      </c>
      <c r="E130" t="s">
        <v>7340</v>
      </c>
      <c r="F130" t="s">
        <v>105</v>
      </c>
      <c r="G130">
        <v>2</v>
      </c>
      <c r="H130">
        <v>1</v>
      </c>
      <c r="I130">
        <v>1</v>
      </c>
      <c r="J130" t="s">
        <v>7341</v>
      </c>
      <c r="K130">
        <v>10</v>
      </c>
      <c r="L130">
        <v>1</v>
      </c>
      <c r="M130">
        <v>12</v>
      </c>
      <c r="N130">
        <v>600</v>
      </c>
      <c r="O130">
        <v>1</v>
      </c>
      <c r="P130">
        <v>100</v>
      </c>
      <c r="Q130">
        <v>1</v>
      </c>
      <c r="R130">
        <v>150</v>
      </c>
      <c r="S130">
        <v>255</v>
      </c>
      <c r="T130">
        <v>1</v>
      </c>
      <c r="U130" t="s">
        <v>116</v>
      </c>
      <c r="V130" t="s">
        <v>9887</v>
      </c>
      <c r="W130">
        <v>106</v>
      </c>
      <c r="X130" t="s">
        <v>6341</v>
      </c>
      <c r="Y130">
        <v>0</v>
      </c>
      <c r="Z130">
        <v>0</v>
      </c>
      <c r="AA130">
        <v>1</v>
      </c>
    </row>
    <row r="131" spans="3:27" x14ac:dyDescent="0.35">
      <c r="C131" t="s">
        <v>6441</v>
      </c>
      <c r="D131" s="59" t="s">
        <v>120</v>
      </c>
      <c r="E131" t="s">
        <v>7340</v>
      </c>
      <c r="F131" t="s">
        <v>105</v>
      </c>
      <c r="G131">
        <v>6</v>
      </c>
      <c r="H131">
        <v>1</v>
      </c>
      <c r="I131">
        <v>1</v>
      </c>
      <c r="J131" t="s">
        <v>7341</v>
      </c>
      <c r="K131">
        <v>10</v>
      </c>
      <c r="L131">
        <v>1</v>
      </c>
      <c r="M131">
        <v>12</v>
      </c>
      <c r="N131">
        <v>600</v>
      </c>
      <c r="O131">
        <v>1</v>
      </c>
      <c r="P131">
        <v>100</v>
      </c>
      <c r="Q131">
        <v>1</v>
      </c>
      <c r="R131">
        <v>150</v>
      </c>
      <c r="S131">
        <v>255</v>
      </c>
      <c r="T131">
        <v>1</v>
      </c>
      <c r="U131" t="s">
        <v>116</v>
      </c>
      <c r="V131" t="s">
        <v>9893</v>
      </c>
      <c r="W131">
        <v>112</v>
      </c>
      <c r="X131" t="s">
        <v>6413</v>
      </c>
      <c r="Y131">
        <v>0</v>
      </c>
      <c r="Z131">
        <v>0</v>
      </c>
      <c r="AA131">
        <v>1</v>
      </c>
    </row>
    <row r="132" spans="3:27" x14ac:dyDescent="0.35">
      <c r="C132" t="s">
        <v>6442</v>
      </c>
      <c r="D132" s="59" t="s">
        <v>120</v>
      </c>
      <c r="E132" t="s">
        <v>7340</v>
      </c>
      <c r="F132" t="s">
        <v>105</v>
      </c>
      <c r="G132">
        <v>6</v>
      </c>
      <c r="H132">
        <v>1</v>
      </c>
      <c r="I132">
        <v>1</v>
      </c>
      <c r="J132" t="s">
        <v>7341</v>
      </c>
      <c r="K132">
        <v>10</v>
      </c>
      <c r="L132">
        <v>1</v>
      </c>
      <c r="M132">
        <v>12</v>
      </c>
      <c r="N132">
        <v>600</v>
      </c>
      <c r="O132">
        <v>1</v>
      </c>
      <c r="P132">
        <v>100</v>
      </c>
      <c r="Q132">
        <v>1</v>
      </c>
      <c r="R132">
        <v>150</v>
      </c>
      <c r="S132">
        <v>255</v>
      </c>
      <c r="T132">
        <v>1</v>
      </c>
      <c r="U132" t="s">
        <v>116</v>
      </c>
      <c r="V132" t="s">
        <v>9895</v>
      </c>
      <c r="W132">
        <v>114</v>
      </c>
      <c r="X132" t="s">
        <v>6413</v>
      </c>
      <c r="Y132">
        <v>0</v>
      </c>
      <c r="Z132">
        <v>0</v>
      </c>
      <c r="AA132">
        <v>1</v>
      </c>
    </row>
    <row r="133" spans="3:27" x14ac:dyDescent="0.35">
      <c r="C133" t="s">
        <v>5145</v>
      </c>
      <c r="D133" s="59" t="s">
        <v>120</v>
      </c>
      <c r="E133" t="s">
        <v>7340</v>
      </c>
      <c r="F133" t="s">
        <v>105</v>
      </c>
      <c r="G133">
        <v>3</v>
      </c>
      <c r="H133">
        <v>1</v>
      </c>
      <c r="I133">
        <v>1</v>
      </c>
      <c r="J133" t="s">
        <v>7341</v>
      </c>
      <c r="K133">
        <v>10</v>
      </c>
      <c r="L133">
        <v>1</v>
      </c>
      <c r="M133">
        <v>12</v>
      </c>
      <c r="N133">
        <v>600</v>
      </c>
      <c r="O133">
        <v>1</v>
      </c>
      <c r="P133">
        <v>100</v>
      </c>
      <c r="Q133">
        <v>1</v>
      </c>
      <c r="R133">
        <v>150</v>
      </c>
      <c r="S133">
        <v>255</v>
      </c>
      <c r="T133">
        <v>1</v>
      </c>
      <c r="U133" t="s">
        <v>116</v>
      </c>
      <c r="V133" t="s">
        <v>9990</v>
      </c>
      <c r="W133">
        <v>209</v>
      </c>
      <c r="X133" t="s">
        <v>3229</v>
      </c>
      <c r="Y133">
        <v>0</v>
      </c>
      <c r="Z133">
        <v>0</v>
      </c>
      <c r="AA133">
        <v>1</v>
      </c>
    </row>
    <row r="134" spans="3:27" x14ac:dyDescent="0.35">
      <c r="C134" t="s">
        <v>5153</v>
      </c>
      <c r="D134" s="59" t="s">
        <v>120</v>
      </c>
      <c r="E134" t="s">
        <v>7340</v>
      </c>
      <c r="F134" t="s">
        <v>105</v>
      </c>
      <c r="G134">
        <v>3</v>
      </c>
      <c r="H134">
        <v>1</v>
      </c>
      <c r="I134">
        <v>1</v>
      </c>
      <c r="J134" t="s">
        <v>7341</v>
      </c>
      <c r="K134">
        <v>10</v>
      </c>
      <c r="L134">
        <v>1</v>
      </c>
      <c r="M134">
        <v>12</v>
      </c>
      <c r="N134">
        <v>600</v>
      </c>
      <c r="O134">
        <v>1</v>
      </c>
      <c r="P134">
        <v>100</v>
      </c>
      <c r="Q134">
        <v>1</v>
      </c>
      <c r="R134">
        <v>150</v>
      </c>
      <c r="S134">
        <v>255</v>
      </c>
      <c r="T134">
        <v>1</v>
      </c>
      <c r="U134" t="s">
        <v>116</v>
      </c>
      <c r="V134" t="s">
        <v>9992</v>
      </c>
      <c r="W134">
        <v>211</v>
      </c>
      <c r="X134" t="s">
        <v>3219</v>
      </c>
      <c r="Y134">
        <v>0</v>
      </c>
      <c r="Z134">
        <v>0</v>
      </c>
      <c r="AA134">
        <v>1</v>
      </c>
    </row>
    <row r="135" spans="3:27" x14ac:dyDescent="0.35">
      <c r="C135" t="s">
        <v>5215</v>
      </c>
      <c r="D135" s="59" t="s">
        <v>120</v>
      </c>
      <c r="E135" t="s">
        <v>7340</v>
      </c>
      <c r="F135" t="s">
        <v>105</v>
      </c>
      <c r="G135">
        <v>3</v>
      </c>
      <c r="H135">
        <v>1</v>
      </c>
      <c r="I135">
        <v>1</v>
      </c>
      <c r="J135" t="s">
        <v>7341</v>
      </c>
      <c r="K135">
        <v>10</v>
      </c>
      <c r="L135">
        <v>1</v>
      </c>
      <c r="M135">
        <v>12</v>
      </c>
      <c r="N135">
        <v>600</v>
      </c>
      <c r="O135">
        <v>1</v>
      </c>
      <c r="P135">
        <v>100</v>
      </c>
      <c r="Q135">
        <v>1</v>
      </c>
      <c r="R135">
        <v>150</v>
      </c>
      <c r="S135">
        <v>255</v>
      </c>
      <c r="T135">
        <v>1</v>
      </c>
      <c r="U135" t="s">
        <v>116</v>
      </c>
      <c r="V135" t="s">
        <v>9991</v>
      </c>
      <c r="W135">
        <v>210</v>
      </c>
      <c r="X135" t="s">
        <v>3229</v>
      </c>
      <c r="Y135">
        <v>0</v>
      </c>
      <c r="Z135">
        <v>0</v>
      </c>
      <c r="AA135">
        <v>1</v>
      </c>
    </row>
    <row r="136" spans="3:27" x14ac:dyDescent="0.35">
      <c r="C136" t="s">
        <v>5147</v>
      </c>
      <c r="D136" s="59" t="s">
        <v>120</v>
      </c>
      <c r="E136" t="s">
        <v>7340</v>
      </c>
      <c r="F136" t="s">
        <v>105</v>
      </c>
      <c r="G136">
        <v>2</v>
      </c>
      <c r="H136">
        <v>1</v>
      </c>
      <c r="I136">
        <v>1</v>
      </c>
      <c r="J136" t="s">
        <v>7341</v>
      </c>
      <c r="K136">
        <v>10</v>
      </c>
      <c r="L136">
        <v>1</v>
      </c>
      <c r="M136">
        <v>12</v>
      </c>
      <c r="N136">
        <v>600</v>
      </c>
      <c r="O136">
        <v>1</v>
      </c>
      <c r="P136">
        <v>100</v>
      </c>
      <c r="Q136">
        <v>1</v>
      </c>
      <c r="R136">
        <v>150</v>
      </c>
      <c r="S136">
        <v>255</v>
      </c>
      <c r="T136">
        <v>1</v>
      </c>
      <c r="U136" t="s">
        <v>116</v>
      </c>
      <c r="V136" t="s">
        <v>9998</v>
      </c>
      <c r="W136">
        <v>217</v>
      </c>
      <c r="X136" t="s">
        <v>3228</v>
      </c>
      <c r="Y136">
        <v>0</v>
      </c>
      <c r="Z136">
        <v>0</v>
      </c>
      <c r="AA136">
        <v>1</v>
      </c>
    </row>
    <row r="137" spans="3:27" x14ac:dyDescent="0.35">
      <c r="C137" t="s">
        <v>5156</v>
      </c>
      <c r="D137" s="59" t="s">
        <v>120</v>
      </c>
      <c r="E137" t="s">
        <v>7340</v>
      </c>
      <c r="F137" t="s">
        <v>105</v>
      </c>
      <c r="G137">
        <v>2</v>
      </c>
      <c r="H137">
        <v>1</v>
      </c>
      <c r="I137">
        <v>1</v>
      </c>
      <c r="J137" t="s">
        <v>7341</v>
      </c>
      <c r="K137">
        <v>10</v>
      </c>
      <c r="L137">
        <v>1</v>
      </c>
      <c r="M137">
        <v>12</v>
      </c>
      <c r="N137">
        <v>600</v>
      </c>
      <c r="O137">
        <v>1</v>
      </c>
      <c r="P137">
        <v>100</v>
      </c>
      <c r="Q137">
        <v>1</v>
      </c>
      <c r="R137">
        <v>150</v>
      </c>
      <c r="S137">
        <v>255</v>
      </c>
      <c r="T137">
        <v>1</v>
      </c>
      <c r="U137" t="s">
        <v>116</v>
      </c>
      <c r="V137" t="s">
        <v>9999</v>
      </c>
      <c r="W137">
        <v>218</v>
      </c>
      <c r="X137" t="s">
        <v>3228</v>
      </c>
      <c r="Y137">
        <v>0</v>
      </c>
      <c r="Z137">
        <v>0</v>
      </c>
      <c r="AA137">
        <v>1</v>
      </c>
    </row>
    <row r="138" spans="3:27" x14ac:dyDescent="0.35">
      <c r="C138" t="s">
        <v>5213</v>
      </c>
      <c r="D138" s="59" t="s">
        <v>120</v>
      </c>
      <c r="E138" t="s">
        <v>7340</v>
      </c>
      <c r="F138" t="s">
        <v>105</v>
      </c>
      <c r="G138">
        <v>1</v>
      </c>
      <c r="H138">
        <v>1</v>
      </c>
      <c r="I138">
        <v>1</v>
      </c>
      <c r="J138" t="s">
        <v>7341</v>
      </c>
      <c r="K138">
        <v>10</v>
      </c>
      <c r="L138">
        <v>1</v>
      </c>
      <c r="M138">
        <v>12</v>
      </c>
      <c r="N138">
        <v>600</v>
      </c>
      <c r="O138">
        <v>1</v>
      </c>
      <c r="P138">
        <v>100</v>
      </c>
      <c r="Q138">
        <v>1</v>
      </c>
      <c r="R138">
        <v>150</v>
      </c>
      <c r="S138">
        <v>255</v>
      </c>
      <c r="T138">
        <v>1</v>
      </c>
      <c r="U138" t="s">
        <v>116</v>
      </c>
      <c r="V138" t="s">
        <v>10000</v>
      </c>
      <c r="W138">
        <v>219</v>
      </c>
      <c r="X138" t="s">
        <v>6125</v>
      </c>
      <c r="Y138">
        <v>0</v>
      </c>
      <c r="Z138">
        <v>0</v>
      </c>
      <c r="AA138">
        <v>1</v>
      </c>
    </row>
    <row r="139" spans="3:27" x14ac:dyDescent="0.35">
      <c r="C139" t="s">
        <v>5211</v>
      </c>
      <c r="D139" s="59" t="s">
        <v>120</v>
      </c>
      <c r="E139" t="s">
        <v>7340</v>
      </c>
      <c r="F139" t="s">
        <v>105</v>
      </c>
      <c r="G139">
        <v>3</v>
      </c>
      <c r="H139">
        <v>1</v>
      </c>
      <c r="I139">
        <v>1</v>
      </c>
      <c r="J139" t="s">
        <v>7341</v>
      </c>
      <c r="K139">
        <v>10</v>
      </c>
      <c r="L139">
        <v>1</v>
      </c>
      <c r="M139">
        <v>12</v>
      </c>
      <c r="N139">
        <v>600</v>
      </c>
      <c r="O139">
        <v>1</v>
      </c>
      <c r="P139">
        <v>100</v>
      </c>
      <c r="Q139">
        <v>1</v>
      </c>
      <c r="R139">
        <v>150</v>
      </c>
      <c r="S139">
        <v>255</v>
      </c>
      <c r="T139">
        <v>1</v>
      </c>
      <c r="U139" t="s">
        <v>116</v>
      </c>
      <c r="V139" t="s">
        <v>10008</v>
      </c>
      <c r="W139">
        <v>227</v>
      </c>
      <c r="X139" t="s">
        <v>3220</v>
      </c>
      <c r="Y139">
        <v>0</v>
      </c>
      <c r="Z139">
        <v>0</v>
      </c>
      <c r="AA139">
        <v>1</v>
      </c>
    </row>
    <row r="140" spans="3:27" x14ac:dyDescent="0.35">
      <c r="C140" t="s">
        <v>5164</v>
      </c>
      <c r="D140" s="59" t="s">
        <v>120</v>
      </c>
      <c r="E140" t="s">
        <v>7340</v>
      </c>
      <c r="F140" t="s">
        <v>105</v>
      </c>
      <c r="G140">
        <v>3</v>
      </c>
      <c r="H140">
        <v>1</v>
      </c>
      <c r="I140">
        <v>1</v>
      </c>
      <c r="J140" t="s">
        <v>7341</v>
      </c>
      <c r="K140">
        <v>10</v>
      </c>
      <c r="L140">
        <v>1</v>
      </c>
      <c r="M140">
        <v>12</v>
      </c>
      <c r="N140">
        <v>600</v>
      </c>
      <c r="O140">
        <v>1</v>
      </c>
      <c r="P140">
        <v>100</v>
      </c>
      <c r="Q140">
        <v>1</v>
      </c>
      <c r="R140">
        <v>150</v>
      </c>
      <c r="S140">
        <v>255</v>
      </c>
      <c r="T140">
        <v>1</v>
      </c>
      <c r="U140" t="s">
        <v>116</v>
      </c>
      <c r="V140" t="s">
        <v>10002</v>
      </c>
      <c r="W140">
        <v>221</v>
      </c>
      <c r="X140" t="s">
        <v>3220</v>
      </c>
      <c r="Y140">
        <v>0</v>
      </c>
      <c r="Z140">
        <v>0</v>
      </c>
      <c r="AA140">
        <v>1</v>
      </c>
    </row>
    <row r="141" spans="3:27" x14ac:dyDescent="0.35">
      <c r="C141" t="s">
        <v>5166</v>
      </c>
      <c r="D141" s="59" t="s">
        <v>120</v>
      </c>
      <c r="E141" t="s">
        <v>7340</v>
      </c>
      <c r="F141" t="s">
        <v>105</v>
      </c>
      <c r="G141">
        <v>3</v>
      </c>
      <c r="H141">
        <v>1</v>
      </c>
      <c r="I141">
        <v>1</v>
      </c>
      <c r="J141" t="s">
        <v>7341</v>
      </c>
      <c r="K141">
        <v>10</v>
      </c>
      <c r="L141">
        <v>1</v>
      </c>
      <c r="M141">
        <v>12</v>
      </c>
      <c r="N141">
        <v>600</v>
      </c>
      <c r="O141">
        <v>1</v>
      </c>
      <c r="P141">
        <v>100</v>
      </c>
      <c r="Q141">
        <v>1</v>
      </c>
      <c r="R141">
        <v>150</v>
      </c>
      <c r="S141">
        <v>255</v>
      </c>
      <c r="T141">
        <v>1</v>
      </c>
      <c r="U141" t="s">
        <v>116</v>
      </c>
      <c r="V141" t="s">
        <v>10006</v>
      </c>
      <c r="W141">
        <v>225</v>
      </c>
      <c r="X141" t="s">
        <v>3220</v>
      </c>
      <c r="Y141">
        <v>0</v>
      </c>
      <c r="Z141">
        <v>0</v>
      </c>
      <c r="AA141">
        <v>1</v>
      </c>
    </row>
    <row r="142" spans="3:27" x14ac:dyDescent="0.35">
      <c r="C142" t="s">
        <v>5159</v>
      </c>
      <c r="D142" s="59" t="s">
        <v>120</v>
      </c>
      <c r="E142" t="s">
        <v>7340</v>
      </c>
      <c r="F142" t="s">
        <v>105</v>
      </c>
      <c r="G142">
        <v>3</v>
      </c>
      <c r="H142">
        <v>1</v>
      </c>
      <c r="I142">
        <v>1</v>
      </c>
      <c r="J142" t="s">
        <v>7341</v>
      </c>
      <c r="K142">
        <v>10</v>
      </c>
      <c r="L142">
        <v>1</v>
      </c>
      <c r="M142">
        <v>12</v>
      </c>
      <c r="N142">
        <v>600</v>
      </c>
      <c r="O142">
        <v>1</v>
      </c>
      <c r="P142">
        <v>100</v>
      </c>
      <c r="Q142">
        <v>1</v>
      </c>
      <c r="R142">
        <v>150</v>
      </c>
      <c r="S142">
        <v>255</v>
      </c>
      <c r="T142">
        <v>1</v>
      </c>
      <c r="U142" t="s">
        <v>116</v>
      </c>
      <c r="V142" t="s">
        <v>10004</v>
      </c>
      <c r="W142">
        <v>223</v>
      </c>
      <c r="X142" t="s">
        <v>3220</v>
      </c>
      <c r="Y142">
        <v>0</v>
      </c>
      <c r="Z142">
        <v>0</v>
      </c>
      <c r="AA142">
        <v>1</v>
      </c>
    </row>
    <row r="143" spans="3:27" x14ac:dyDescent="0.35">
      <c r="C143" t="s">
        <v>5254</v>
      </c>
      <c r="D143" s="59" t="s">
        <v>120</v>
      </c>
      <c r="E143" t="s">
        <v>7340</v>
      </c>
      <c r="F143" t="s">
        <v>105</v>
      </c>
      <c r="G143">
        <v>3</v>
      </c>
      <c r="H143">
        <v>1</v>
      </c>
      <c r="I143">
        <v>1</v>
      </c>
      <c r="J143" t="s">
        <v>7341</v>
      </c>
      <c r="K143">
        <v>10</v>
      </c>
      <c r="L143">
        <v>1</v>
      </c>
      <c r="M143">
        <v>12</v>
      </c>
      <c r="N143">
        <v>600</v>
      </c>
      <c r="O143">
        <v>1</v>
      </c>
      <c r="P143">
        <v>100</v>
      </c>
      <c r="Q143">
        <v>1</v>
      </c>
      <c r="R143">
        <v>150</v>
      </c>
      <c r="S143">
        <v>255</v>
      </c>
      <c r="T143">
        <v>1</v>
      </c>
      <c r="U143" t="s">
        <v>116</v>
      </c>
      <c r="V143" t="s">
        <v>10012</v>
      </c>
      <c r="W143">
        <v>231</v>
      </c>
      <c r="X143" t="s">
        <v>5068</v>
      </c>
      <c r="Y143">
        <v>0</v>
      </c>
      <c r="Z143">
        <v>0</v>
      </c>
      <c r="AA143">
        <v>1</v>
      </c>
    </row>
    <row r="144" spans="3:27" x14ac:dyDescent="0.35">
      <c r="C144" t="s">
        <v>5256</v>
      </c>
      <c r="D144" s="59" t="s">
        <v>120</v>
      </c>
      <c r="E144" t="s">
        <v>7340</v>
      </c>
      <c r="F144" t="s">
        <v>105</v>
      </c>
      <c r="G144">
        <v>3</v>
      </c>
      <c r="H144">
        <v>1</v>
      </c>
      <c r="I144">
        <v>1</v>
      </c>
      <c r="J144" t="s">
        <v>7341</v>
      </c>
      <c r="K144">
        <v>10</v>
      </c>
      <c r="L144">
        <v>1</v>
      </c>
      <c r="M144">
        <v>12</v>
      </c>
      <c r="N144">
        <v>600</v>
      </c>
      <c r="O144">
        <v>1</v>
      </c>
      <c r="P144">
        <v>100</v>
      </c>
      <c r="Q144">
        <v>1</v>
      </c>
      <c r="R144">
        <v>150</v>
      </c>
      <c r="S144">
        <v>255</v>
      </c>
      <c r="T144">
        <v>1</v>
      </c>
      <c r="U144" t="s">
        <v>116</v>
      </c>
      <c r="V144" t="s">
        <v>10013</v>
      </c>
      <c r="W144">
        <v>232</v>
      </c>
      <c r="X144" t="s">
        <v>3220</v>
      </c>
      <c r="Y144">
        <v>0</v>
      </c>
      <c r="Z144">
        <v>0</v>
      </c>
      <c r="AA144">
        <v>1</v>
      </c>
    </row>
    <row r="145" spans="3:27" x14ac:dyDescent="0.35">
      <c r="C145" t="s">
        <v>5261</v>
      </c>
      <c r="D145" s="59" t="s">
        <v>120</v>
      </c>
      <c r="E145" t="s">
        <v>7340</v>
      </c>
      <c r="F145" t="s">
        <v>105</v>
      </c>
      <c r="G145">
        <v>3</v>
      </c>
      <c r="H145">
        <v>1</v>
      </c>
      <c r="I145">
        <v>1</v>
      </c>
      <c r="J145" t="s">
        <v>7341</v>
      </c>
      <c r="K145">
        <v>10</v>
      </c>
      <c r="L145">
        <v>1</v>
      </c>
      <c r="M145">
        <v>12</v>
      </c>
      <c r="N145">
        <v>600</v>
      </c>
      <c r="O145">
        <v>1</v>
      </c>
      <c r="P145">
        <v>100</v>
      </c>
      <c r="Q145">
        <v>1</v>
      </c>
      <c r="R145">
        <v>150</v>
      </c>
      <c r="S145">
        <v>255</v>
      </c>
      <c r="T145">
        <v>1</v>
      </c>
      <c r="U145" t="s">
        <v>116</v>
      </c>
      <c r="V145" t="s">
        <v>10015</v>
      </c>
      <c r="W145">
        <v>234</v>
      </c>
      <c r="X145" t="s">
        <v>3220</v>
      </c>
      <c r="Y145">
        <v>0</v>
      </c>
      <c r="Z145">
        <v>0</v>
      </c>
      <c r="AA145">
        <v>1</v>
      </c>
    </row>
    <row r="146" spans="3:27" x14ac:dyDescent="0.35">
      <c r="C146" t="s">
        <v>5067</v>
      </c>
      <c r="D146" s="59" t="s">
        <v>120</v>
      </c>
      <c r="E146" t="s">
        <v>7340</v>
      </c>
      <c r="F146" t="s">
        <v>105</v>
      </c>
      <c r="G146">
        <v>3</v>
      </c>
      <c r="H146">
        <v>1</v>
      </c>
      <c r="I146">
        <v>1</v>
      </c>
      <c r="J146" t="s">
        <v>7341</v>
      </c>
      <c r="K146">
        <v>10</v>
      </c>
      <c r="L146">
        <v>1</v>
      </c>
      <c r="M146">
        <v>12</v>
      </c>
      <c r="N146">
        <v>600</v>
      </c>
      <c r="O146">
        <v>1</v>
      </c>
      <c r="P146">
        <v>100</v>
      </c>
      <c r="Q146">
        <v>1</v>
      </c>
      <c r="R146">
        <v>150</v>
      </c>
      <c r="S146">
        <v>255</v>
      </c>
      <c r="T146">
        <v>1</v>
      </c>
      <c r="U146" t="s">
        <v>116</v>
      </c>
      <c r="V146" t="s">
        <v>10010</v>
      </c>
      <c r="W146">
        <v>229</v>
      </c>
      <c r="X146" t="s">
        <v>3220</v>
      </c>
      <c r="Y146">
        <v>0</v>
      </c>
      <c r="Z146">
        <v>0</v>
      </c>
      <c r="AA146">
        <v>1</v>
      </c>
    </row>
    <row r="147" spans="3:27" x14ac:dyDescent="0.35">
      <c r="C147" t="s">
        <v>5152</v>
      </c>
      <c r="D147" s="59" t="s">
        <v>120</v>
      </c>
      <c r="E147" t="s">
        <v>7340</v>
      </c>
      <c r="F147" t="s">
        <v>105</v>
      </c>
      <c r="G147">
        <v>2</v>
      </c>
      <c r="H147">
        <v>1</v>
      </c>
      <c r="I147">
        <v>1</v>
      </c>
      <c r="J147" t="s">
        <v>7341</v>
      </c>
      <c r="K147">
        <v>10</v>
      </c>
      <c r="L147">
        <v>1</v>
      </c>
      <c r="M147">
        <v>12</v>
      </c>
      <c r="N147">
        <v>600</v>
      </c>
      <c r="O147">
        <v>1</v>
      </c>
      <c r="P147">
        <v>100</v>
      </c>
      <c r="Q147">
        <v>1</v>
      </c>
      <c r="R147">
        <v>150</v>
      </c>
      <c r="S147">
        <v>255</v>
      </c>
      <c r="T147">
        <v>1</v>
      </c>
      <c r="U147" t="s">
        <v>116</v>
      </c>
      <c r="V147" t="s">
        <v>9995</v>
      </c>
      <c r="W147">
        <v>214</v>
      </c>
      <c r="X147" t="s">
        <v>5068</v>
      </c>
      <c r="Y147">
        <v>0</v>
      </c>
      <c r="Z147">
        <v>0</v>
      </c>
      <c r="AA147">
        <v>1</v>
      </c>
    </row>
    <row r="148" spans="3:27" x14ac:dyDescent="0.35">
      <c r="C148" t="s">
        <v>5372</v>
      </c>
      <c r="D148" s="59" t="s">
        <v>120</v>
      </c>
      <c r="E148" t="s">
        <v>7340</v>
      </c>
      <c r="F148" t="s">
        <v>105</v>
      </c>
      <c r="G148">
        <v>1</v>
      </c>
      <c r="H148">
        <v>1</v>
      </c>
      <c r="I148">
        <v>1</v>
      </c>
      <c r="J148" t="s">
        <v>7341</v>
      </c>
      <c r="K148">
        <v>10</v>
      </c>
      <c r="L148">
        <v>1</v>
      </c>
      <c r="M148">
        <v>12</v>
      </c>
      <c r="N148">
        <v>600</v>
      </c>
      <c r="O148">
        <v>1</v>
      </c>
      <c r="P148">
        <v>100</v>
      </c>
      <c r="Q148">
        <v>1</v>
      </c>
      <c r="R148">
        <v>150</v>
      </c>
      <c r="S148">
        <v>255</v>
      </c>
      <c r="T148">
        <v>1</v>
      </c>
      <c r="U148" t="s">
        <v>116</v>
      </c>
      <c r="V148" t="s">
        <v>9996</v>
      </c>
      <c r="W148">
        <v>215</v>
      </c>
      <c r="X148" t="s">
        <v>6125</v>
      </c>
      <c r="Y148">
        <v>0</v>
      </c>
      <c r="Z148">
        <v>0</v>
      </c>
      <c r="AA148">
        <v>1</v>
      </c>
    </row>
    <row r="149" spans="3:27" x14ac:dyDescent="0.35">
      <c r="C149" t="s">
        <v>6606</v>
      </c>
      <c r="D149" s="59" t="s">
        <v>120</v>
      </c>
      <c r="E149" t="s">
        <v>7340</v>
      </c>
      <c r="F149" t="s">
        <v>105</v>
      </c>
      <c r="G149">
        <v>3</v>
      </c>
      <c r="H149">
        <v>1</v>
      </c>
      <c r="I149">
        <v>1</v>
      </c>
      <c r="J149" t="s">
        <v>7341</v>
      </c>
      <c r="K149">
        <v>10</v>
      </c>
      <c r="L149">
        <v>1</v>
      </c>
      <c r="M149">
        <v>12</v>
      </c>
      <c r="N149">
        <v>600</v>
      </c>
      <c r="O149">
        <v>1</v>
      </c>
      <c r="P149">
        <v>100</v>
      </c>
      <c r="Q149">
        <v>1</v>
      </c>
      <c r="R149">
        <v>150</v>
      </c>
      <c r="S149">
        <v>255</v>
      </c>
      <c r="T149">
        <v>1</v>
      </c>
      <c r="U149" t="s">
        <v>116</v>
      </c>
      <c r="V149" t="s">
        <v>10023</v>
      </c>
      <c r="W149">
        <v>242</v>
      </c>
      <c r="X149" t="s">
        <v>3219</v>
      </c>
      <c r="Y149">
        <v>0</v>
      </c>
      <c r="Z149">
        <v>0</v>
      </c>
      <c r="AA149">
        <v>1</v>
      </c>
    </row>
    <row r="150" spans="3:27" x14ac:dyDescent="0.35">
      <c r="C150" t="s">
        <v>6607</v>
      </c>
      <c r="D150" s="59" t="s">
        <v>120</v>
      </c>
      <c r="E150" t="s">
        <v>7340</v>
      </c>
      <c r="F150" t="s">
        <v>105</v>
      </c>
      <c r="G150">
        <v>3</v>
      </c>
      <c r="H150">
        <v>1</v>
      </c>
      <c r="I150">
        <v>1</v>
      </c>
      <c r="J150" t="s">
        <v>7341</v>
      </c>
      <c r="K150">
        <v>10</v>
      </c>
      <c r="L150">
        <v>1</v>
      </c>
      <c r="M150">
        <v>12</v>
      </c>
      <c r="N150">
        <v>600</v>
      </c>
      <c r="O150">
        <v>1</v>
      </c>
      <c r="P150">
        <v>100</v>
      </c>
      <c r="Q150">
        <v>1</v>
      </c>
      <c r="R150">
        <v>150</v>
      </c>
      <c r="S150">
        <v>255</v>
      </c>
      <c r="T150">
        <v>1</v>
      </c>
      <c r="U150" t="s">
        <v>116</v>
      </c>
      <c r="V150" t="s">
        <v>10024</v>
      </c>
      <c r="W150">
        <v>243</v>
      </c>
      <c r="X150" t="s">
        <v>3219</v>
      </c>
      <c r="Y150">
        <v>0</v>
      </c>
      <c r="Z150">
        <v>0</v>
      </c>
      <c r="AA150">
        <v>1</v>
      </c>
    </row>
    <row r="151" spans="3:27" x14ac:dyDescent="0.35">
      <c r="C151" t="s">
        <v>114</v>
      </c>
      <c r="D151" t="s">
        <v>115</v>
      </c>
      <c r="E151" t="s">
        <v>7371</v>
      </c>
      <c r="F151" t="s">
        <v>103</v>
      </c>
      <c r="G151">
        <v>0</v>
      </c>
      <c r="H151">
        <v>1</v>
      </c>
      <c r="I151">
        <v>1</v>
      </c>
      <c r="J151" t="s">
        <v>7341</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7340</v>
      </c>
      <c r="F152" t="s">
        <v>105</v>
      </c>
      <c r="G152">
        <v>0</v>
      </c>
      <c r="H152">
        <v>1</v>
      </c>
      <c r="I152">
        <v>1</v>
      </c>
      <c r="J152" t="s">
        <v>7341</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7371</v>
      </c>
      <c r="F153" t="s">
        <v>103</v>
      </c>
      <c r="G153">
        <v>0</v>
      </c>
      <c r="H153">
        <v>1</v>
      </c>
      <c r="I153">
        <v>1</v>
      </c>
      <c r="J153" t="s">
        <v>7341</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7366</v>
      </c>
      <c r="F154" t="s">
        <v>3</v>
      </c>
      <c r="G154">
        <v>2</v>
      </c>
      <c r="H154">
        <v>2</v>
      </c>
      <c r="I154">
        <v>1</v>
      </c>
      <c r="J154" t="s">
        <v>7341</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7366</v>
      </c>
      <c r="F155" t="s">
        <v>3</v>
      </c>
      <c r="G155">
        <v>0</v>
      </c>
      <c r="H155">
        <v>1</v>
      </c>
      <c r="I155">
        <v>1</v>
      </c>
      <c r="J155" t="s">
        <v>7341</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7340</v>
      </c>
      <c r="F156" t="s">
        <v>3</v>
      </c>
      <c r="G156">
        <v>0</v>
      </c>
      <c r="H156">
        <v>1</v>
      </c>
      <c r="I156">
        <v>1</v>
      </c>
      <c r="J156" t="s">
        <v>7341</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7340</v>
      </c>
      <c r="F157" t="s">
        <v>3</v>
      </c>
      <c r="G157">
        <v>0</v>
      </c>
      <c r="H157">
        <v>1</v>
      </c>
      <c r="I157">
        <v>1</v>
      </c>
      <c r="J157" t="s">
        <v>7341</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7371</v>
      </c>
      <c r="F158" t="s">
        <v>103</v>
      </c>
      <c r="G158">
        <v>0</v>
      </c>
      <c r="H158">
        <v>1</v>
      </c>
      <c r="I158">
        <v>1</v>
      </c>
      <c r="J158" t="s">
        <v>7341</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7" t="s">
        <v>120</v>
      </c>
      <c r="E159" t="s">
        <v>7366</v>
      </c>
      <c r="F159" t="s">
        <v>3</v>
      </c>
      <c r="G159">
        <v>1</v>
      </c>
      <c r="H159">
        <v>1</v>
      </c>
      <c r="I159">
        <v>1</v>
      </c>
      <c r="J159" t="s">
        <v>7341</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7" t="s">
        <v>141</v>
      </c>
      <c r="E160" t="s">
        <v>7366</v>
      </c>
      <c r="F160" t="s">
        <v>103</v>
      </c>
      <c r="G160">
        <v>1</v>
      </c>
      <c r="H160">
        <v>1</v>
      </c>
      <c r="I160">
        <v>1</v>
      </c>
      <c r="J160" t="s">
        <v>7341</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7" t="s">
        <v>120</v>
      </c>
      <c r="E161" t="s">
        <v>7366</v>
      </c>
      <c r="F161" t="s">
        <v>3</v>
      </c>
      <c r="G161">
        <v>1</v>
      </c>
      <c r="H161">
        <v>1</v>
      </c>
      <c r="I161">
        <v>1</v>
      </c>
      <c r="J161" t="s">
        <v>7341</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7" t="s">
        <v>120</v>
      </c>
      <c r="E162" t="s">
        <v>7366</v>
      </c>
      <c r="F162" t="s">
        <v>3</v>
      </c>
      <c r="G162">
        <v>1</v>
      </c>
      <c r="H162">
        <v>1</v>
      </c>
      <c r="I162">
        <v>1</v>
      </c>
      <c r="J162" t="s">
        <v>7341</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7" t="s">
        <v>120</v>
      </c>
      <c r="E163" t="s">
        <v>7340</v>
      </c>
      <c r="F163" t="s">
        <v>3</v>
      </c>
      <c r="G163">
        <v>0</v>
      </c>
      <c r="H163">
        <v>1</v>
      </c>
      <c r="I163">
        <v>1</v>
      </c>
      <c r="J163" t="s">
        <v>7341</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7" t="s">
        <v>150</v>
      </c>
      <c r="E164" t="s">
        <v>7371</v>
      </c>
      <c r="F164" t="s">
        <v>104</v>
      </c>
      <c r="G164">
        <v>0</v>
      </c>
      <c r="H164">
        <v>2</v>
      </c>
      <c r="I164">
        <v>2</v>
      </c>
      <c r="J164" t="s">
        <v>7341</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7" t="s">
        <v>154</v>
      </c>
      <c r="E165" t="s">
        <v>7371</v>
      </c>
      <c r="F165" t="s">
        <v>104</v>
      </c>
      <c r="G165">
        <v>0</v>
      </c>
      <c r="H165">
        <v>2</v>
      </c>
      <c r="I165">
        <v>2</v>
      </c>
      <c r="J165" t="s">
        <v>7341</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7" t="s">
        <v>154</v>
      </c>
      <c r="E166" t="s">
        <v>7386</v>
      </c>
      <c r="F166" t="s">
        <v>104</v>
      </c>
      <c r="G166">
        <v>0</v>
      </c>
      <c r="H166">
        <v>2</v>
      </c>
      <c r="I166">
        <v>2</v>
      </c>
      <c r="J166" t="s">
        <v>7341</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7" t="s">
        <v>154</v>
      </c>
      <c r="E167" t="s">
        <v>7388</v>
      </c>
      <c r="F167" t="s">
        <v>104</v>
      </c>
      <c r="G167">
        <v>0</v>
      </c>
      <c r="H167">
        <v>2</v>
      </c>
      <c r="I167">
        <v>2</v>
      </c>
      <c r="J167" t="s">
        <v>7341</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8476</v>
      </c>
      <c r="D168" s="167" t="s">
        <v>154</v>
      </c>
      <c r="E168" t="s">
        <v>7366</v>
      </c>
      <c r="F168" t="s">
        <v>104</v>
      </c>
      <c r="G168">
        <v>0</v>
      </c>
      <c r="H168">
        <v>2</v>
      </c>
      <c r="I168">
        <v>2</v>
      </c>
      <c r="J168" t="s">
        <v>7341</v>
      </c>
      <c r="K168">
        <v>500</v>
      </c>
      <c r="L168">
        <v>3</v>
      </c>
      <c r="M168">
        <v>10</v>
      </c>
      <c r="N168">
        <v>1000</v>
      </c>
      <c r="O168">
        <v>10</v>
      </c>
      <c r="P168">
        <v>100</v>
      </c>
      <c r="Q168">
        <v>30</v>
      </c>
      <c r="R168">
        <v>300</v>
      </c>
      <c r="S168">
        <v>1</v>
      </c>
      <c r="T168">
        <v>1</v>
      </c>
      <c r="U168" t="s">
        <v>116</v>
      </c>
      <c r="V168" t="s">
        <v>155</v>
      </c>
      <c r="W168">
        <v>0</v>
      </c>
      <c r="X168" t="s">
        <v>10047</v>
      </c>
      <c r="Y168" t="s">
        <v>157</v>
      </c>
      <c r="Z168">
        <v>1</v>
      </c>
      <c r="AA168">
        <v>0</v>
      </c>
    </row>
    <row r="169" spans="3:27" x14ac:dyDescent="0.35">
      <c r="C169" t="s">
        <v>158</v>
      </c>
      <c r="D169" s="167" t="s">
        <v>159</v>
      </c>
      <c r="E169" t="s">
        <v>7371</v>
      </c>
      <c r="F169" t="s">
        <v>3</v>
      </c>
      <c r="G169">
        <v>1</v>
      </c>
      <c r="H169">
        <v>1</v>
      </c>
      <c r="I169">
        <v>2</v>
      </c>
      <c r="J169" t="s">
        <v>7341</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7" t="s">
        <v>163</v>
      </c>
      <c r="E170" t="s">
        <v>7371</v>
      </c>
      <c r="F170" t="s">
        <v>3</v>
      </c>
      <c r="G170">
        <v>1</v>
      </c>
      <c r="H170">
        <v>3</v>
      </c>
      <c r="I170">
        <v>3</v>
      </c>
      <c r="J170" t="s">
        <v>7341</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7" t="s">
        <v>122</v>
      </c>
      <c r="E171" t="s">
        <v>7371</v>
      </c>
      <c r="F171" t="s">
        <v>104</v>
      </c>
      <c r="G171">
        <v>1</v>
      </c>
      <c r="H171">
        <v>1</v>
      </c>
      <c r="I171">
        <v>1</v>
      </c>
      <c r="J171" t="s">
        <v>7341</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7" t="s">
        <v>167</v>
      </c>
      <c r="E172" t="s">
        <v>7371</v>
      </c>
      <c r="F172" t="s">
        <v>104</v>
      </c>
      <c r="G172">
        <v>1</v>
      </c>
      <c r="H172">
        <v>1</v>
      </c>
      <c r="I172">
        <v>1</v>
      </c>
      <c r="J172" t="s">
        <v>7341</v>
      </c>
      <c r="K172">
        <v>250</v>
      </c>
      <c r="L172">
        <v>2</v>
      </c>
      <c r="M172">
        <v>15</v>
      </c>
      <c r="N172">
        <v>700</v>
      </c>
      <c r="O172">
        <v>10</v>
      </c>
      <c r="P172">
        <v>25</v>
      </c>
      <c r="Q172">
        <v>1</v>
      </c>
      <c r="R172">
        <v>0</v>
      </c>
      <c r="S172">
        <v>255</v>
      </c>
      <c r="T172">
        <v>0</v>
      </c>
      <c r="U172" t="s">
        <v>116</v>
      </c>
      <c r="V172" t="s">
        <v>123</v>
      </c>
      <c r="W172">
        <v>0</v>
      </c>
      <c r="X172" t="s">
        <v>10048</v>
      </c>
      <c r="Y172">
        <v>0</v>
      </c>
      <c r="Z172">
        <v>0</v>
      </c>
      <c r="AA172">
        <v>0</v>
      </c>
    </row>
    <row r="173" spans="3:27" x14ac:dyDescent="0.35">
      <c r="C173" t="s">
        <v>168</v>
      </c>
      <c r="D173" s="167" t="s">
        <v>135</v>
      </c>
      <c r="E173" t="s">
        <v>7371</v>
      </c>
      <c r="F173" t="s">
        <v>104</v>
      </c>
      <c r="G173">
        <v>1</v>
      </c>
      <c r="H173">
        <v>1</v>
      </c>
      <c r="I173">
        <v>1</v>
      </c>
      <c r="J173" t="s">
        <v>7341</v>
      </c>
      <c r="K173">
        <v>125</v>
      </c>
      <c r="L173">
        <v>2</v>
      </c>
      <c r="M173">
        <v>15</v>
      </c>
      <c r="N173">
        <v>700</v>
      </c>
      <c r="O173">
        <v>10</v>
      </c>
      <c r="P173">
        <v>25</v>
      </c>
      <c r="Q173">
        <v>1</v>
      </c>
      <c r="R173">
        <v>0</v>
      </c>
      <c r="S173">
        <v>255</v>
      </c>
      <c r="T173">
        <v>0</v>
      </c>
      <c r="U173" t="s">
        <v>116</v>
      </c>
      <c r="V173" t="s">
        <v>123</v>
      </c>
      <c r="W173">
        <v>0</v>
      </c>
      <c r="X173" t="s">
        <v>10049</v>
      </c>
      <c r="Y173">
        <v>0</v>
      </c>
      <c r="Z173">
        <v>1</v>
      </c>
      <c r="AA173">
        <v>0</v>
      </c>
    </row>
    <row r="174" spans="3:27" x14ac:dyDescent="0.35">
      <c r="C174" t="s">
        <v>169</v>
      </c>
      <c r="D174" s="167" t="s">
        <v>10050</v>
      </c>
      <c r="E174" t="s">
        <v>7371</v>
      </c>
      <c r="F174" t="s">
        <v>3</v>
      </c>
      <c r="G174">
        <v>1</v>
      </c>
      <c r="H174">
        <v>2</v>
      </c>
      <c r="I174">
        <v>2</v>
      </c>
      <c r="J174" t="s">
        <v>7341</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7" t="s">
        <v>126</v>
      </c>
      <c r="E175" t="s">
        <v>7371</v>
      </c>
      <c r="F175" t="s">
        <v>3</v>
      </c>
      <c r="G175">
        <v>1</v>
      </c>
      <c r="H175">
        <v>3</v>
      </c>
      <c r="I175">
        <v>3</v>
      </c>
      <c r="J175" t="s">
        <v>7341</v>
      </c>
      <c r="K175">
        <v>500</v>
      </c>
      <c r="L175">
        <v>3</v>
      </c>
      <c r="M175">
        <v>10</v>
      </c>
      <c r="N175">
        <v>1000</v>
      </c>
      <c r="O175">
        <v>100</v>
      </c>
      <c r="P175">
        <v>100</v>
      </c>
      <c r="Q175">
        <v>30</v>
      </c>
      <c r="R175">
        <v>150</v>
      </c>
      <c r="S175">
        <v>255</v>
      </c>
      <c r="T175">
        <v>20</v>
      </c>
      <c r="U175" t="s">
        <v>116</v>
      </c>
      <c r="V175" t="s">
        <v>136</v>
      </c>
      <c r="W175">
        <v>1</v>
      </c>
      <c r="X175" t="s">
        <v>10051</v>
      </c>
      <c r="Y175" t="s">
        <v>172</v>
      </c>
      <c r="Z175">
        <v>1</v>
      </c>
      <c r="AA175">
        <v>0</v>
      </c>
    </row>
    <row r="176" spans="3:27" x14ac:dyDescent="0.35">
      <c r="C176" t="s">
        <v>173</v>
      </c>
      <c r="D176" s="167" t="s">
        <v>141</v>
      </c>
      <c r="E176" t="s">
        <v>7371</v>
      </c>
      <c r="F176" t="s">
        <v>3</v>
      </c>
      <c r="G176">
        <v>1</v>
      </c>
      <c r="H176">
        <v>2</v>
      </c>
      <c r="I176">
        <v>2</v>
      </c>
      <c r="J176" t="s">
        <v>7341</v>
      </c>
      <c r="K176">
        <v>500</v>
      </c>
      <c r="L176">
        <v>2</v>
      </c>
      <c r="M176">
        <v>20</v>
      </c>
      <c r="N176">
        <v>1000</v>
      </c>
      <c r="O176">
        <v>30</v>
      </c>
      <c r="P176">
        <v>50</v>
      </c>
      <c r="Q176">
        <v>30</v>
      </c>
      <c r="R176">
        <v>300</v>
      </c>
      <c r="S176">
        <v>255</v>
      </c>
      <c r="T176">
        <v>10</v>
      </c>
      <c r="U176" t="s">
        <v>116</v>
      </c>
      <c r="V176" t="s">
        <v>117</v>
      </c>
      <c r="W176">
        <v>0</v>
      </c>
      <c r="X176" t="s">
        <v>10052</v>
      </c>
      <c r="Y176" t="s">
        <v>174</v>
      </c>
      <c r="Z176">
        <v>1</v>
      </c>
      <c r="AA176">
        <v>0</v>
      </c>
    </row>
    <row r="177" spans="3:27" x14ac:dyDescent="0.35">
      <c r="C177" t="s">
        <v>175</v>
      </c>
      <c r="D177" s="167" t="s">
        <v>176</v>
      </c>
      <c r="E177" t="s">
        <v>7371</v>
      </c>
      <c r="F177" t="s">
        <v>3</v>
      </c>
      <c r="G177">
        <v>0</v>
      </c>
      <c r="H177">
        <v>2</v>
      </c>
      <c r="I177">
        <v>2</v>
      </c>
      <c r="J177" t="s">
        <v>7341</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7" t="s">
        <v>179</v>
      </c>
      <c r="E178" t="s">
        <v>7371</v>
      </c>
      <c r="F178" t="s">
        <v>3</v>
      </c>
      <c r="G178">
        <v>0</v>
      </c>
      <c r="H178">
        <v>1</v>
      </c>
      <c r="I178">
        <v>1</v>
      </c>
      <c r="J178" t="s">
        <v>7341</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7" t="s">
        <v>184</v>
      </c>
      <c r="E179" t="s">
        <v>7371</v>
      </c>
      <c r="F179" t="s">
        <v>3</v>
      </c>
      <c r="G179">
        <v>1</v>
      </c>
      <c r="H179">
        <v>2</v>
      </c>
      <c r="I179">
        <v>2</v>
      </c>
      <c r="J179" t="s">
        <v>7341</v>
      </c>
      <c r="K179">
        <v>500</v>
      </c>
      <c r="L179">
        <v>2</v>
      </c>
      <c r="M179">
        <v>10</v>
      </c>
      <c r="N179">
        <v>800</v>
      </c>
      <c r="O179">
        <v>100</v>
      </c>
      <c r="P179">
        <v>100</v>
      </c>
      <c r="Q179">
        <v>30</v>
      </c>
      <c r="R179">
        <v>150</v>
      </c>
      <c r="S179">
        <v>255</v>
      </c>
      <c r="T179">
        <v>10</v>
      </c>
      <c r="U179" t="s">
        <v>116</v>
      </c>
      <c r="V179" t="s">
        <v>117</v>
      </c>
      <c r="W179">
        <v>0</v>
      </c>
      <c r="X179" t="s">
        <v>10053</v>
      </c>
      <c r="Y179" t="s">
        <v>185</v>
      </c>
      <c r="Z179">
        <v>1</v>
      </c>
      <c r="AA179">
        <v>0</v>
      </c>
    </row>
    <row r="180" spans="3:27" x14ac:dyDescent="0.35">
      <c r="C180" t="s">
        <v>186</v>
      </c>
      <c r="D180" s="167" t="s">
        <v>187</v>
      </c>
      <c r="E180" t="s">
        <v>7371</v>
      </c>
      <c r="F180" t="s">
        <v>3</v>
      </c>
      <c r="G180">
        <v>1</v>
      </c>
      <c r="H180">
        <v>2</v>
      </c>
      <c r="I180">
        <v>2</v>
      </c>
      <c r="J180" t="s">
        <v>7341</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7" t="s">
        <v>190</v>
      </c>
      <c r="E181" t="s">
        <v>7371</v>
      </c>
      <c r="F181" t="s">
        <v>3</v>
      </c>
      <c r="G181">
        <v>0</v>
      </c>
      <c r="H181">
        <v>1</v>
      </c>
      <c r="I181">
        <v>1</v>
      </c>
      <c r="J181" t="s">
        <v>7341</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7" t="s">
        <v>193</v>
      </c>
      <c r="E182" t="s">
        <v>7371</v>
      </c>
      <c r="F182" t="s">
        <v>3</v>
      </c>
      <c r="G182">
        <v>0</v>
      </c>
      <c r="H182">
        <v>2</v>
      </c>
      <c r="I182">
        <v>2</v>
      </c>
      <c r="J182" t="s">
        <v>7341</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7" t="s">
        <v>135</v>
      </c>
      <c r="E183" t="s">
        <v>7371</v>
      </c>
      <c r="F183" t="s">
        <v>104</v>
      </c>
      <c r="G183">
        <v>1</v>
      </c>
      <c r="H183">
        <v>1</v>
      </c>
      <c r="I183">
        <v>1</v>
      </c>
      <c r="J183" t="s">
        <v>7341</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7" t="s">
        <v>199</v>
      </c>
      <c r="E184" t="s">
        <v>7371</v>
      </c>
      <c r="F184" t="s">
        <v>3</v>
      </c>
      <c r="G184">
        <v>1</v>
      </c>
      <c r="H184">
        <v>3</v>
      </c>
      <c r="I184">
        <v>3</v>
      </c>
      <c r="J184" t="s">
        <v>7341</v>
      </c>
      <c r="K184">
        <v>500</v>
      </c>
      <c r="L184">
        <v>3</v>
      </c>
      <c r="M184">
        <v>10</v>
      </c>
      <c r="N184">
        <v>500</v>
      </c>
      <c r="O184">
        <v>100</v>
      </c>
      <c r="P184">
        <v>100</v>
      </c>
      <c r="Q184">
        <v>30</v>
      </c>
      <c r="R184">
        <v>150</v>
      </c>
      <c r="S184">
        <v>255</v>
      </c>
      <c r="T184">
        <v>20</v>
      </c>
      <c r="U184" t="s">
        <v>116</v>
      </c>
      <c r="V184" t="s">
        <v>117</v>
      </c>
      <c r="W184">
        <v>1</v>
      </c>
      <c r="X184" t="s">
        <v>10054</v>
      </c>
      <c r="Y184" t="s">
        <v>172</v>
      </c>
      <c r="Z184">
        <v>1</v>
      </c>
      <c r="AA184">
        <v>0</v>
      </c>
    </row>
    <row r="185" spans="3:27" x14ac:dyDescent="0.35">
      <c r="C185" t="s">
        <v>200</v>
      </c>
      <c r="D185" s="167" t="s">
        <v>201</v>
      </c>
      <c r="E185" t="s">
        <v>7371</v>
      </c>
      <c r="F185" t="s">
        <v>3</v>
      </c>
      <c r="G185">
        <v>0</v>
      </c>
      <c r="H185">
        <v>1</v>
      </c>
      <c r="I185">
        <v>1</v>
      </c>
      <c r="J185" t="s">
        <v>7341</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7" t="s">
        <v>120</v>
      </c>
      <c r="E186" t="s">
        <v>7405</v>
      </c>
      <c r="F186" t="s">
        <v>104</v>
      </c>
      <c r="G186">
        <v>0</v>
      </c>
      <c r="H186">
        <v>1</v>
      </c>
      <c r="I186">
        <v>1</v>
      </c>
      <c r="J186" t="s">
        <v>7341</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7" t="s">
        <v>120</v>
      </c>
      <c r="E187" t="s">
        <v>7405</v>
      </c>
      <c r="F187" t="s">
        <v>3</v>
      </c>
      <c r="G187">
        <v>0</v>
      </c>
      <c r="H187">
        <v>1</v>
      </c>
      <c r="I187">
        <v>1</v>
      </c>
      <c r="J187" t="s">
        <v>7341</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7" t="s">
        <v>120</v>
      </c>
      <c r="E188" t="s">
        <v>7405</v>
      </c>
      <c r="F188" t="s">
        <v>3</v>
      </c>
      <c r="G188">
        <v>0</v>
      </c>
      <c r="H188">
        <v>1</v>
      </c>
      <c r="I188">
        <v>1</v>
      </c>
      <c r="J188" t="s">
        <v>7341</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7" t="s">
        <v>120</v>
      </c>
      <c r="E189" t="s">
        <v>7371</v>
      </c>
      <c r="F189" t="s">
        <v>3</v>
      </c>
      <c r="G189">
        <v>0</v>
      </c>
      <c r="H189">
        <v>1</v>
      </c>
      <c r="I189">
        <v>1</v>
      </c>
      <c r="J189" t="s">
        <v>7341</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7957</v>
      </c>
      <c r="D190" s="167" t="s">
        <v>120</v>
      </c>
      <c r="E190" t="s">
        <v>7386</v>
      </c>
      <c r="F190" t="s">
        <v>104</v>
      </c>
      <c r="G190">
        <v>0</v>
      </c>
      <c r="H190">
        <v>1</v>
      </c>
      <c r="I190">
        <v>1</v>
      </c>
      <c r="J190" t="s">
        <v>7341</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7953</v>
      </c>
      <c r="D191" s="167" t="s">
        <v>120</v>
      </c>
      <c r="E191" t="s">
        <v>7386</v>
      </c>
      <c r="F191" t="s">
        <v>104</v>
      </c>
      <c r="G191">
        <v>0</v>
      </c>
      <c r="H191">
        <v>1</v>
      </c>
      <c r="I191">
        <v>1</v>
      </c>
      <c r="J191" t="s">
        <v>7341</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7955</v>
      </c>
      <c r="D192" s="167" t="s">
        <v>120</v>
      </c>
      <c r="E192" t="s">
        <v>7386</v>
      </c>
      <c r="F192" t="s">
        <v>3</v>
      </c>
      <c r="G192">
        <v>0</v>
      </c>
      <c r="H192">
        <v>1</v>
      </c>
      <c r="I192">
        <v>1</v>
      </c>
      <c r="J192" t="s">
        <v>7341</v>
      </c>
      <c r="K192">
        <v>500</v>
      </c>
      <c r="L192">
        <v>1</v>
      </c>
      <c r="M192">
        <v>12</v>
      </c>
      <c r="N192">
        <v>600</v>
      </c>
      <c r="O192">
        <v>10</v>
      </c>
      <c r="P192">
        <v>100</v>
      </c>
      <c r="Q192">
        <v>10</v>
      </c>
      <c r="R192">
        <v>150</v>
      </c>
      <c r="S192">
        <v>255</v>
      </c>
      <c r="T192">
        <v>1</v>
      </c>
      <c r="U192" t="s">
        <v>116</v>
      </c>
      <c r="V192" t="s">
        <v>117</v>
      </c>
      <c r="W192">
        <v>1</v>
      </c>
      <c r="X192" t="s">
        <v>10055</v>
      </c>
      <c r="Y192">
        <v>0</v>
      </c>
      <c r="Z192">
        <v>0</v>
      </c>
      <c r="AA192">
        <v>1</v>
      </c>
    </row>
    <row r="193" spans="3:27" x14ac:dyDescent="0.35">
      <c r="C193" t="s">
        <v>7959</v>
      </c>
      <c r="D193" s="167" t="s">
        <v>120</v>
      </c>
      <c r="E193" t="s">
        <v>7386</v>
      </c>
      <c r="F193" t="s">
        <v>3</v>
      </c>
      <c r="G193">
        <v>0</v>
      </c>
      <c r="H193">
        <v>1</v>
      </c>
      <c r="I193">
        <v>1</v>
      </c>
      <c r="J193" t="s">
        <v>7341</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7947</v>
      </c>
      <c r="D194" s="167" t="s">
        <v>120</v>
      </c>
      <c r="E194" t="s">
        <v>7386</v>
      </c>
      <c r="F194" t="s">
        <v>104</v>
      </c>
      <c r="G194">
        <v>0</v>
      </c>
      <c r="H194">
        <v>1</v>
      </c>
      <c r="I194">
        <v>1</v>
      </c>
      <c r="J194" t="s">
        <v>7341</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7943</v>
      </c>
      <c r="D195" s="167" t="s">
        <v>120</v>
      </c>
      <c r="E195" t="s">
        <v>7386</v>
      </c>
      <c r="F195" t="s">
        <v>3</v>
      </c>
      <c r="G195">
        <v>0</v>
      </c>
      <c r="H195">
        <v>1</v>
      </c>
      <c r="I195">
        <v>1</v>
      </c>
      <c r="J195" t="s">
        <v>7341</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7945</v>
      </c>
      <c r="D196" s="167" t="s">
        <v>120</v>
      </c>
      <c r="E196" t="s">
        <v>7386</v>
      </c>
      <c r="F196" t="s">
        <v>3</v>
      </c>
      <c r="G196">
        <v>0</v>
      </c>
      <c r="H196">
        <v>1</v>
      </c>
      <c r="I196">
        <v>1</v>
      </c>
      <c r="J196" t="s">
        <v>7341</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7949</v>
      </c>
      <c r="D197" s="167" t="s">
        <v>120</v>
      </c>
      <c r="E197" t="s">
        <v>7386</v>
      </c>
      <c r="F197" t="s">
        <v>104</v>
      </c>
      <c r="G197">
        <v>0</v>
      </c>
      <c r="H197">
        <v>1</v>
      </c>
      <c r="I197">
        <v>1</v>
      </c>
      <c r="J197" t="s">
        <v>7341</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7951</v>
      </c>
      <c r="D198" s="167" t="s">
        <v>120</v>
      </c>
      <c r="E198" t="s">
        <v>7386</v>
      </c>
      <c r="F198" t="s">
        <v>104</v>
      </c>
      <c r="G198">
        <v>0</v>
      </c>
      <c r="H198">
        <v>1</v>
      </c>
      <c r="I198">
        <v>1</v>
      </c>
      <c r="J198" t="s">
        <v>7341</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7941</v>
      </c>
      <c r="D199" s="167" t="s">
        <v>122</v>
      </c>
      <c r="E199" t="s">
        <v>7371</v>
      </c>
      <c r="F199" t="s">
        <v>104</v>
      </c>
      <c r="G199">
        <v>1</v>
      </c>
      <c r="H199">
        <v>1</v>
      </c>
      <c r="I199">
        <v>1</v>
      </c>
      <c r="J199" t="s">
        <v>7341</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7939</v>
      </c>
      <c r="D200" s="167" t="s">
        <v>135</v>
      </c>
      <c r="E200" t="s">
        <v>7386</v>
      </c>
      <c r="F200" t="s">
        <v>104</v>
      </c>
      <c r="G200">
        <v>1</v>
      </c>
      <c r="H200">
        <v>1</v>
      </c>
      <c r="I200">
        <v>1</v>
      </c>
      <c r="J200" t="s">
        <v>7341</v>
      </c>
      <c r="K200">
        <v>125</v>
      </c>
      <c r="L200">
        <v>2</v>
      </c>
      <c r="M200">
        <v>12</v>
      </c>
      <c r="N200">
        <v>500</v>
      </c>
      <c r="O200">
        <v>10</v>
      </c>
      <c r="P200">
        <v>25</v>
      </c>
      <c r="Q200">
        <v>1</v>
      </c>
      <c r="R200">
        <v>0</v>
      </c>
      <c r="S200">
        <v>255</v>
      </c>
      <c r="T200">
        <v>0</v>
      </c>
      <c r="U200" t="s">
        <v>116</v>
      </c>
      <c r="V200" t="s">
        <v>123</v>
      </c>
      <c r="W200">
        <v>0</v>
      </c>
      <c r="X200" t="s">
        <v>10056</v>
      </c>
      <c r="Y200">
        <v>0</v>
      </c>
      <c r="Z200">
        <v>1</v>
      </c>
      <c r="AA200">
        <v>0</v>
      </c>
    </row>
    <row r="201" spans="3:27" x14ac:dyDescent="0.35">
      <c r="C201" t="s">
        <v>211</v>
      </c>
      <c r="D201" s="167" t="s">
        <v>120</v>
      </c>
      <c r="E201" t="s">
        <v>7371</v>
      </c>
      <c r="F201" t="s">
        <v>103</v>
      </c>
      <c r="G201">
        <v>1</v>
      </c>
      <c r="H201">
        <v>1</v>
      </c>
      <c r="I201">
        <v>1</v>
      </c>
      <c r="J201" t="s">
        <v>7341</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7" t="s">
        <v>120</v>
      </c>
      <c r="E202" t="s">
        <v>7388</v>
      </c>
      <c r="F202" t="s">
        <v>104</v>
      </c>
      <c r="G202">
        <v>0</v>
      </c>
      <c r="H202">
        <v>1</v>
      </c>
      <c r="I202">
        <v>1</v>
      </c>
      <c r="J202" t="s">
        <v>7341</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7" t="s">
        <v>120</v>
      </c>
      <c r="E203" t="s">
        <v>7405</v>
      </c>
      <c r="F203" t="s">
        <v>104</v>
      </c>
      <c r="G203">
        <v>0</v>
      </c>
      <c r="H203">
        <v>1</v>
      </c>
      <c r="I203">
        <v>1</v>
      </c>
      <c r="J203" t="s">
        <v>7341</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7" t="s">
        <v>120</v>
      </c>
      <c r="E204" t="s">
        <v>7405</v>
      </c>
      <c r="F204" t="s">
        <v>104</v>
      </c>
      <c r="G204">
        <v>0</v>
      </c>
      <c r="H204">
        <v>1</v>
      </c>
      <c r="I204">
        <v>1</v>
      </c>
      <c r="J204" t="s">
        <v>7341</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7" t="s">
        <v>120</v>
      </c>
      <c r="E205" t="s">
        <v>7405</v>
      </c>
      <c r="F205" t="s">
        <v>104</v>
      </c>
      <c r="G205">
        <v>0</v>
      </c>
      <c r="H205">
        <v>1</v>
      </c>
      <c r="I205">
        <v>1</v>
      </c>
      <c r="J205" t="s">
        <v>7341</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7" t="s">
        <v>120</v>
      </c>
      <c r="E206" t="s">
        <v>7405</v>
      </c>
      <c r="F206" t="s">
        <v>104</v>
      </c>
      <c r="G206">
        <v>0</v>
      </c>
      <c r="H206">
        <v>1</v>
      </c>
      <c r="I206">
        <v>1</v>
      </c>
      <c r="J206" t="s">
        <v>7341</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7" t="s">
        <v>120</v>
      </c>
      <c r="E207" t="s">
        <v>7405</v>
      </c>
      <c r="F207" t="s">
        <v>104</v>
      </c>
      <c r="G207">
        <v>0</v>
      </c>
      <c r="H207">
        <v>1</v>
      </c>
      <c r="I207">
        <v>1</v>
      </c>
      <c r="J207" t="s">
        <v>7341</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7" t="s">
        <v>120</v>
      </c>
      <c r="E208" t="s">
        <v>7371</v>
      </c>
      <c r="F208" t="s">
        <v>104</v>
      </c>
      <c r="G208">
        <v>0</v>
      </c>
      <c r="H208">
        <v>1</v>
      </c>
      <c r="I208">
        <v>1</v>
      </c>
      <c r="J208" t="s">
        <v>7341</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7" t="s">
        <v>120</v>
      </c>
      <c r="E209" t="s">
        <v>7371</v>
      </c>
      <c r="F209" t="s">
        <v>104</v>
      </c>
      <c r="G209">
        <v>0</v>
      </c>
      <c r="H209">
        <v>1</v>
      </c>
      <c r="I209">
        <v>1</v>
      </c>
      <c r="J209" t="s">
        <v>7341</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7" t="s">
        <v>120</v>
      </c>
      <c r="E210" t="s">
        <v>7388</v>
      </c>
      <c r="F210" t="s">
        <v>3</v>
      </c>
      <c r="G210">
        <v>0</v>
      </c>
      <c r="H210">
        <v>1</v>
      </c>
      <c r="I210">
        <v>1</v>
      </c>
      <c r="J210" t="s">
        <v>7341</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7" t="s">
        <v>120</v>
      </c>
      <c r="E211" t="s">
        <v>7388</v>
      </c>
      <c r="F211" t="s">
        <v>3</v>
      </c>
      <c r="G211">
        <v>0</v>
      </c>
      <c r="H211">
        <v>1</v>
      </c>
      <c r="I211">
        <v>1</v>
      </c>
      <c r="J211" t="s">
        <v>7341</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7" t="s">
        <v>120</v>
      </c>
      <c r="E212" t="s">
        <v>7340</v>
      </c>
      <c r="F212" t="s">
        <v>3</v>
      </c>
      <c r="G212">
        <v>0</v>
      </c>
      <c r="H212">
        <v>1</v>
      </c>
      <c r="I212">
        <v>1</v>
      </c>
      <c r="J212" t="s">
        <v>7341</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7" t="s">
        <v>120</v>
      </c>
      <c r="E213" t="s">
        <v>7371</v>
      </c>
      <c r="F213" t="s">
        <v>3</v>
      </c>
      <c r="G213">
        <v>0</v>
      </c>
      <c r="H213">
        <v>1</v>
      </c>
      <c r="I213">
        <v>1</v>
      </c>
      <c r="J213" t="s">
        <v>7341</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7" t="s">
        <v>120</v>
      </c>
      <c r="E214" t="s">
        <v>7371</v>
      </c>
      <c r="F214" t="s">
        <v>104</v>
      </c>
      <c r="G214">
        <v>0</v>
      </c>
      <c r="H214">
        <v>1</v>
      </c>
      <c r="I214">
        <v>1</v>
      </c>
      <c r="J214" t="s">
        <v>7341</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7" t="s">
        <v>120</v>
      </c>
      <c r="E215" t="s">
        <v>7388</v>
      </c>
      <c r="F215" t="s">
        <v>104</v>
      </c>
      <c r="G215">
        <v>0</v>
      </c>
      <c r="H215">
        <v>1</v>
      </c>
      <c r="I215">
        <v>1</v>
      </c>
      <c r="J215" t="s">
        <v>7341</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7" t="s">
        <v>120</v>
      </c>
      <c r="E216" t="s">
        <v>7388</v>
      </c>
      <c r="F216" t="s">
        <v>104</v>
      </c>
      <c r="G216">
        <v>0</v>
      </c>
      <c r="H216">
        <v>1</v>
      </c>
      <c r="I216">
        <v>1</v>
      </c>
      <c r="J216" t="s">
        <v>7341</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7" t="s">
        <v>120</v>
      </c>
      <c r="E217" t="s">
        <v>7388</v>
      </c>
      <c r="F217" t="s">
        <v>104</v>
      </c>
      <c r="G217">
        <v>0</v>
      </c>
      <c r="H217">
        <v>1</v>
      </c>
      <c r="I217">
        <v>1</v>
      </c>
      <c r="J217" t="s">
        <v>7341</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7" t="s">
        <v>120</v>
      </c>
      <c r="E218" t="s">
        <v>7388</v>
      </c>
      <c r="F218" t="s">
        <v>104</v>
      </c>
      <c r="G218">
        <v>0</v>
      </c>
      <c r="H218">
        <v>1</v>
      </c>
      <c r="I218">
        <v>1</v>
      </c>
      <c r="J218" t="s">
        <v>7341</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7" t="s">
        <v>120</v>
      </c>
      <c r="E219" t="s">
        <v>7388</v>
      </c>
      <c r="F219" t="s">
        <v>104</v>
      </c>
      <c r="G219">
        <v>0</v>
      </c>
      <c r="H219">
        <v>1</v>
      </c>
      <c r="I219">
        <v>1</v>
      </c>
      <c r="J219" t="s">
        <v>7341</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7" t="s">
        <v>120</v>
      </c>
      <c r="E220" t="s">
        <v>7371</v>
      </c>
      <c r="F220" t="s">
        <v>104</v>
      </c>
      <c r="G220">
        <v>0</v>
      </c>
      <c r="H220">
        <v>1</v>
      </c>
      <c r="I220">
        <v>1</v>
      </c>
      <c r="J220" t="s">
        <v>7341</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7" t="s">
        <v>120</v>
      </c>
      <c r="E221" t="s">
        <v>7405</v>
      </c>
      <c r="F221" t="s">
        <v>104</v>
      </c>
      <c r="G221">
        <v>0</v>
      </c>
      <c r="H221">
        <v>1</v>
      </c>
      <c r="I221">
        <v>1</v>
      </c>
      <c r="J221" t="s">
        <v>7341</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7" t="s">
        <v>120</v>
      </c>
      <c r="E222" t="s">
        <v>7405</v>
      </c>
      <c r="F222" t="s">
        <v>3</v>
      </c>
      <c r="G222">
        <v>0</v>
      </c>
      <c r="H222">
        <v>1</v>
      </c>
      <c r="I222">
        <v>1</v>
      </c>
      <c r="J222" t="s">
        <v>7341</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7" t="s">
        <v>120</v>
      </c>
      <c r="E223" t="s">
        <v>7388</v>
      </c>
      <c r="F223" t="s">
        <v>3</v>
      </c>
      <c r="G223">
        <v>0</v>
      </c>
      <c r="H223">
        <v>1</v>
      </c>
      <c r="I223">
        <v>1</v>
      </c>
      <c r="J223" t="s">
        <v>7341</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7" t="s">
        <v>120</v>
      </c>
      <c r="E224" t="s">
        <v>7388</v>
      </c>
      <c r="F224" t="s">
        <v>3</v>
      </c>
      <c r="G224">
        <v>0</v>
      </c>
      <c r="H224">
        <v>1</v>
      </c>
      <c r="I224">
        <v>1</v>
      </c>
      <c r="J224" t="s">
        <v>7341</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7" t="s">
        <v>120</v>
      </c>
      <c r="E225" t="s">
        <v>7388</v>
      </c>
      <c r="F225" t="s">
        <v>3</v>
      </c>
      <c r="G225">
        <v>0</v>
      </c>
      <c r="H225">
        <v>1</v>
      </c>
      <c r="I225">
        <v>1</v>
      </c>
      <c r="J225" t="s">
        <v>7341</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7" t="s">
        <v>120</v>
      </c>
      <c r="E226" t="s">
        <v>7405</v>
      </c>
      <c r="F226" t="s">
        <v>3</v>
      </c>
      <c r="G226">
        <v>0</v>
      </c>
      <c r="H226">
        <v>1</v>
      </c>
      <c r="I226">
        <v>1</v>
      </c>
      <c r="J226" t="s">
        <v>7341</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7" t="s">
        <v>120</v>
      </c>
      <c r="E227" t="s">
        <v>7371</v>
      </c>
      <c r="F227" t="s">
        <v>3</v>
      </c>
      <c r="G227">
        <v>0</v>
      </c>
      <c r="H227">
        <v>1</v>
      </c>
      <c r="I227">
        <v>1</v>
      </c>
      <c r="J227" t="s">
        <v>7341</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7" t="s">
        <v>120</v>
      </c>
      <c r="E228" t="s">
        <v>7371</v>
      </c>
      <c r="F228" t="s">
        <v>3</v>
      </c>
      <c r="G228">
        <v>0</v>
      </c>
      <c r="H228">
        <v>1</v>
      </c>
      <c r="I228">
        <v>1</v>
      </c>
      <c r="J228" t="s">
        <v>7341</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7" t="s">
        <v>120</v>
      </c>
      <c r="E229" t="s">
        <v>7371</v>
      </c>
      <c r="F229" t="s">
        <v>3</v>
      </c>
      <c r="G229">
        <v>0</v>
      </c>
      <c r="H229">
        <v>1</v>
      </c>
      <c r="I229">
        <v>1</v>
      </c>
      <c r="J229" t="s">
        <v>7341</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7" t="s">
        <v>120</v>
      </c>
      <c r="E230" t="s">
        <v>7371</v>
      </c>
      <c r="F230" t="s">
        <v>3</v>
      </c>
      <c r="G230">
        <v>0</v>
      </c>
      <c r="H230">
        <v>1</v>
      </c>
      <c r="I230">
        <v>1</v>
      </c>
      <c r="J230" t="s">
        <v>7341</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7" t="s">
        <v>120</v>
      </c>
      <c r="E231" t="s">
        <v>7371</v>
      </c>
      <c r="F231" t="s">
        <v>3</v>
      </c>
      <c r="G231">
        <v>0</v>
      </c>
      <c r="H231">
        <v>1</v>
      </c>
      <c r="I231">
        <v>1</v>
      </c>
      <c r="J231" t="s">
        <v>7341</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7" t="s">
        <v>120</v>
      </c>
      <c r="E232" t="s">
        <v>7371</v>
      </c>
      <c r="F232" t="s">
        <v>3</v>
      </c>
      <c r="G232">
        <v>0</v>
      </c>
      <c r="H232">
        <v>1</v>
      </c>
      <c r="I232">
        <v>1</v>
      </c>
      <c r="J232" t="s">
        <v>7341</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7" t="s">
        <v>122</v>
      </c>
      <c r="E233" t="s">
        <v>7366</v>
      </c>
      <c r="F233" t="s">
        <v>3</v>
      </c>
      <c r="G233">
        <v>0</v>
      </c>
      <c r="H233">
        <v>1</v>
      </c>
      <c r="I233">
        <v>1</v>
      </c>
      <c r="J233" t="s">
        <v>7341</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7967</v>
      </c>
      <c r="D234" s="167" t="s">
        <v>122</v>
      </c>
      <c r="E234" t="s">
        <v>7371</v>
      </c>
      <c r="F234" t="s">
        <v>104</v>
      </c>
      <c r="G234">
        <v>1</v>
      </c>
      <c r="H234">
        <v>1</v>
      </c>
      <c r="I234">
        <v>1</v>
      </c>
      <c r="J234" t="s">
        <v>7341</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7965</v>
      </c>
      <c r="D235" s="167" t="s">
        <v>135</v>
      </c>
      <c r="E235" t="s">
        <v>7388</v>
      </c>
      <c r="F235" t="s">
        <v>104</v>
      </c>
      <c r="G235">
        <v>1</v>
      </c>
      <c r="H235">
        <v>1</v>
      </c>
      <c r="I235">
        <v>1</v>
      </c>
      <c r="J235" t="s">
        <v>7341</v>
      </c>
      <c r="K235">
        <v>125</v>
      </c>
      <c r="L235">
        <v>2</v>
      </c>
      <c r="M235">
        <v>15</v>
      </c>
      <c r="N235">
        <v>500</v>
      </c>
      <c r="O235">
        <v>10</v>
      </c>
      <c r="P235">
        <v>25</v>
      </c>
      <c r="Q235">
        <v>1</v>
      </c>
      <c r="R235">
        <v>0</v>
      </c>
      <c r="S235">
        <v>255</v>
      </c>
      <c r="T235">
        <v>0</v>
      </c>
      <c r="U235" t="s">
        <v>116</v>
      </c>
      <c r="V235" t="s">
        <v>123</v>
      </c>
      <c r="W235">
        <v>0</v>
      </c>
      <c r="X235" t="s">
        <v>10057</v>
      </c>
      <c r="Y235">
        <v>0</v>
      </c>
      <c r="Z235">
        <v>1</v>
      </c>
      <c r="AA235">
        <v>0</v>
      </c>
    </row>
    <row r="236" spans="3:27" x14ac:dyDescent="0.35">
      <c r="C236" t="s">
        <v>253</v>
      </c>
      <c r="D236" s="167" t="s">
        <v>120</v>
      </c>
      <c r="E236" t="s">
        <v>7371</v>
      </c>
      <c r="F236" t="s">
        <v>3</v>
      </c>
      <c r="G236">
        <v>1</v>
      </c>
      <c r="H236">
        <v>2</v>
      </c>
      <c r="I236">
        <v>2</v>
      </c>
      <c r="J236" t="s">
        <v>7341</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7981</v>
      </c>
      <c r="D237" s="167" t="s">
        <v>120</v>
      </c>
      <c r="E237" t="s">
        <v>7388</v>
      </c>
      <c r="F237" t="s">
        <v>104</v>
      </c>
      <c r="G237">
        <v>0</v>
      </c>
      <c r="H237">
        <v>1</v>
      </c>
      <c r="I237">
        <v>1</v>
      </c>
      <c r="J237" t="s">
        <v>7341</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7983</v>
      </c>
      <c r="D238" s="167" t="s">
        <v>120</v>
      </c>
      <c r="E238" t="s">
        <v>7388</v>
      </c>
      <c r="F238" t="s">
        <v>104</v>
      </c>
      <c r="G238">
        <v>0</v>
      </c>
      <c r="H238">
        <v>1</v>
      </c>
      <c r="I238">
        <v>1</v>
      </c>
      <c r="J238" t="s">
        <v>7341</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7985</v>
      </c>
      <c r="D239" s="167" t="s">
        <v>120</v>
      </c>
      <c r="E239" t="s">
        <v>7388</v>
      </c>
      <c r="F239" t="s">
        <v>104</v>
      </c>
      <c r="G239">
        <v>0</v>
      </c>
      <c r="H239">
        <v>1</v>
      </c>
      <c r="I239">
        <v>1</v>
      </c>
      <c r="J239" t="s">
        <v>7341</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7971</v>
      </c>
      <c r="D240" s="167" t="s">
        <v>120</v>
      </c>
      <c r="E240" t="s">
        <v>7388</v>
      </c>
      <c r="F240" t="s">
        <v>3</v>
      </c>
      <c r="G240">
        <v>0</v>
      </c>
      <c r="H240">
        <v>1</v>
      </c>
      <c r="I240">
        <v>1</v>
      </c>
      <c r="J240" t="s">
        <v>7341</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7973</v>
      </c>
      <c r="D241" s="167" t="s">
        <v>120</v>
      </c>
      <c r="E241" t="s">
        <v>7388</v>
      </c>
      <c r="F241" t="s">
        <v>3</v>
      </c>
      <c r="G241">
        <v>0</v>
      </c>
      <c r="H241">
        <v>1</v>
      </c>
      <c r="I241">
        <v>1</v>
      </c>
      <c r="J241" t="s">
        <v>7341</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7969</v>
      </c>
      <c r="D242" s="167" t="s">
        <v>120</v>
      </c>
      <c r="E242" t="s">
        <v>7388</v>
      </c>
      <c r="F242" t="s">
        <v>3</v>
      </c>
      <c r="G242">
        <v>0</v>
      </c>
      <c r="H242">
        <v>1</v>
      </c>
      <c r="I242">
        <v>1</v>
      </c>
      <c r="J242" t="s">
        <v>7341</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7977</v>
      </c>
      <c r="D243" s="167" t="s">
        <v>120</v>
      </c>
      <c r="E243" t="s">
        <v>7388</v>
      </c>
      <c r="F243" t="s">
        <v>104</v>
      </c>
      <c r="G243">
        <v>0</v>
      </c>
      <c r="H243">
        <v>1</v>
      </c>
      <c r="I243">
        <v>1</v>
      </c>
      <c r="J243" t="s">
        <v>7341</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7975</v>
      </c>
      <c r="D244" s="167" t="s">
        <v>120</v>
      </c>
      <c r="E244" t="s">
        <v>7388</v>
      </c>
      <c r="F244" t="s">
        <v>104</v>
      </c>
      <c r="G244">
        <v>0</v>
      </c>
      <c r="H244">
        <v>1</v>
      </c>
      <c r="I244">
        <v>1</v>
      </c>
      <c r="J244" t="s">
        <v>7341</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7979</v>
      </c>
      <c r="D245" s="167" t="s">
        <v>120</v>
      </c>
      <c r="E245" t="s">
        <v>7388</v>
      </c>
      <c r="F245" t="s">
        <v>104</v>
      </c>
      <c r="G245">
        <v>0</v>
      </c>
      <c r="H245">
        <v>1</v>
      </c>
      <c r="I245">
        <v>1</v>
      </c>
      <c r="J245" t="s">
        <v>7341</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7" t="s">
        <v>120</v>
      </c>
      <c r="E246" t="s">
        <v>7388</v>
      </c>
      <c r="F246" t="s">
        <v>104</v>
      </c>
      <c r="G246">
        <v>0</v>
      </c>
      <c r="H246">
        <v>1</v>
      </c>
      <c r="I246">
        <v>1</v>
      </c>
      <c r="J246" t="s">
        <v>7341</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7" t="s">
        <v>120</v>
      </c>
      <c r="E247" t="s">
        <v>7405</v>
      </c>
      <c r="F247" t="s">
        <v>104</v>
      </c>
      <c r="G247">
        <v>0</v>
      </c>
      <c r="H247">
        <v>1</v>
      </c>
      <c r="I247">
        <v>1</v>
      </c>
      <c r="J247" t="s">
        <v>7341</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7" t="s">
        <v>120</v>
      </c>
      <c r="E248" t="s">
        <v>7405</v>
      </c>
      <c r="F248" t="s">
        <v>104</v>
      </c>
      <c r="G248">
        <v>0</v>
      </c>
      <c r="H248">
        <v>1</v>
      </c>
      <c r="I248">
        <v>1</v>
      </c>
      <c r="J248" t="s">
        <v>7341</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7" t="s">
        <v>120</v>
      </c>
      <c r="E249" t="s">
        <v>7371</v>
      </c>
      <c r="F249" t="s">
        <v>105</v>
      </c>
      <c r="G249">
        <v>0</v>
      </c>
      <c r="H249">
        <v>1</v>
      </c>
      <c r="I249">
        <v>1</v>
      </c>
      <c r="J249" t="s">
        <v>7341</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7" t="s">
        <v>120</v>
      </c>
      <c r="E250" t="s">
        <v>7405</v>
      </c>
      <c r="F250" t="s">
        <v>105</v>
      </c>
      <c r="G250">
        <v>0</v>
      </c>
      <c r="H250">
        <v>1</v>
      </c>
      <c r="I250">
        <v>1</v>
      </c>
      <c r="J250" t="s">
        <v>7341</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7" t="s">
        <v>120</v>
      </c>
      <c r="E251" t="s">
        <v>7371</v>
      </c>
      <c r="F251" t="s">
        <v>105</v>
      </c>
      <c r="G251">
        <v>0</v>
      </c>
      <c r="H251">
        <v>1</v>
      </c>
      <c r="I251">
        <v>1</v>
      </c>
      <c r="J251" t="s">
        <v>7341</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7" t="s">
        <v>120</v>
      </c>
      <c r="E252" t="s">
        <v>7371</v>
      </c>
      <c r="F252" t="s">
        <v>105</v>
      </c>
      <c r="G252">
        <v>0</v>
      </c>
      <c r="H252">
        <v>1</v>
      </c>
      <c r="I252">
        <v>1</v>
      </c>
      <c r="J252" t="s">
        <v>7341</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7" t="s">
        <v>120</v>
      </c>
      <c r="E253" t="s">
        <v>7371</v>
      </c>
      <c r="F253" t="s">
        <v>105</v>
      </c>
      <c r="G253">
        <v>0</v>
      </c>
      <c r="H253">
        <v>1</v>
      </c>
      <c r="I253">
        <v>1</v>
      </c>
      <c r="J253" t="s">
        <v>7341</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7" t="s">
        <v>120</v>
      </c>
      <c r="E254" t="s">
        <v>7371</v>
      </c>
      <c r="F254" t="s">
        <v>105</v>
      </c>
      <c r="G254">
        <v>0</v>
      </c>
      <c r="H254">
        <v>1</v>
      </c>
      <c r="I254">
        <v>1</v>
      </c>
      <c r="J254" t="s">
        <v>7341</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7" t="s">
        <v>120</v>
      </c>
      <c r="E255" t="s">
        <v>7371</v>
      </c>
      <c r="F255" t="s">
        <v>105</v>
      </c>
      <c r="G255">
        <v>0</v>
      </c>
      <c r="H255">
        <v>1</v>
      </c>
      <c r="I255">
        <v>1</v>
      </c>
      <c r="J255" t="s">
        <v>7341</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7" t="s">
        <v>120</v>
      </c>
      <c r="E256" t="s">
        <v>7371</v>
      </c>
      <c r="F256" t="s">
        <v>105</v>
      </c>
      <c r="G256">
        <v>0</v>
      </c>
      <c r="H256">
        <v>1</v>
      </c>
      <c r="I256">
        <v>1</v>
      </c>
      <c r="J256" t="s">
        <v>7341</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7" t="s">
        <v>120</v>
      </c>
      <c r="E257" t="s">
        <v>7388</v>
      </c>
      <c r="F257" t="s">
        <v>105</v>
      </c>
      <c r="G257">
        <v>0</v>
      </c>
      <c r="H257">
        <v>1</v>
      </c>
      <c r="I257">
        <v>1</v>
      </c>
      <c r="J257" t="s">
        <v>7341</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7" t="s">
        <v>120</v>
      </c>
      <c r="E258" t="s">
        <v>7371</v>
      </c>
      <c r="F258" t="s">
        <v>104</v>
      </c>
      <c r="G258">
        <v>0</v>
      </c>
      <c r="H258">
        <v>1</v>
      </c>
      <c r="I258">
        <v>1</v>
      </c>
      <c r="J258" t="s">
        <v>7341</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8482</v>
      </c>
      <c r="D259" s="167" t="s">
        <v>120</v>
      </c>
      <c r="E259" t="s">
        <v>7388</v>
      </c>
      <c r="F259" t="s">
        <v>104</v>
      </c>
      <c r="G259">
        <v>0</v>
      </c>
      <c r="H259">
        <v>1</v>
      </c>
      <c r="I259">
        <v>1</v>
      </c>
      <c r="J259" t="s">
        <v>7341</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8611</v>
      </c>
      <c r="D260" s="167" t="s">
        <v>120</v>
      </c>
      <c r="E260" t="s">
        <v>7371</v>
      </c>
      <c r="F260" t="s">
        <v>104</v>
      </c>
      <c r="G260">
        <v>0</v>
      </c>
      <c r="H260">
        <v>1</v>
      </c>
      <c r="I260">
        <v>1</v>
      </c>
      <c r="J260" t="s">
        <v>7341</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8609</v>
      </c>
      <c r="D261" s="167" t="s">
        <v>120</v>
      </c>
      <c r="E261" t="s">
        <v>7405</v>
      </c>
      <c r="F261" t="s">
        <v>104</v>
      </c>
      <c r="G261">
        <v>0</v>
      </c>
      <c r="H261">
        <v>1</v>
      </c>
      <c r="I261">
        <v>1</v>
      </c>
      <c r="J261" t="s">
        <v>7341</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8613</v>
      </c>
      <c r="D262" s="167" t="s">
        <v>120</v>
      </c>
      <c r="E262" t="s">
        <v>7405</v>
      </c>
      <c r="F262" t="s">
        <v>104</v>
      </c>
      <c r="G262">
        <v>0</v>
      </c>
      <c r="H262">
        <v>1</v>
      </c>
      <c r="I262">
        <v>1</v>
      </c>
      <c r="J262" t="s">
        <v>7341</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8615</v>
      </c>
      <c r="D263" s="167" t="s">
        <v>120</v>
      </c>
      <c r="E263" t="s">
        <v>7405</v>
      </c>
      <c r="F263" t="s">
        <v>104</v>
      </c>
      <c r="G263">
        <v>0</v>
      </c>
      <c r="H263">
        <v>1</v>
      </c>
      <c r="I263">
        <v>1</v>
      </c>
      <c r="J263" t="s">
        <v>7341</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7" t="s">
        <v>120</v>
      </c>
      <c r="E264" t="s">
        <v>7371</v>
      </c>
      <c r="F264" t="s">
        <v>3</v>
      </c>
      <c r="G264">
        <v>0</v>
      </c>
      <c r="H264">
        <v>1</v>
      </c>
      <c r="I264">
        <v>1</v>
      </c>
      <c r="J264" t="s">
        <v>7341</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7" t="s">
        <v>120</v>
      </c>
      <c r="E265" t="s">
        <v>7405</v>
      </c>
      <c r="F265" t="s">
        <v>104</v>
      </c>
      <c r="G265">
        <v>0</v>
      </c>
      <c r="H265">
        <v>1</v>
      </c>
      <c r="I265">
        <v>1</v>
      </c>
      <c r="J265" t="s">
        <v>7341</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7" t="s">
        <v>120</v>
      </c>
      <c r="E266" t="s">
        <v>7405</v>
      </c>
      <c r="F266" t="s">
        <v>104</v>
      </c>
      <c r="G266">
        <v>0</v>
      </c>
      <c r="H266">
        <v>1</v>
      </c>
      <c r="I266">
        <v>1</v>
      </c>
      <c r="J266" t="s">
        <v>7341</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7" t="s">
        <v>120</v>
      </c>
      <c r="E267" t="s">
        <v>7405</v>
      </c>
      <c r="F267" t="s">
        <v>104</v>
      </c>
      <c r="G267">
        <v>0</v>
      </c>
      <c r="H267">
        <v>1</v>
      </c>
      <c r="I267">
        <v>1</v>
      </c>
      <c r="J267" t="s">
        <v>7341</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7" t="s">
        <v>120</v>
      </c>
      <c r="E268" t="s">
        <v>7405</v>
      </c>
      <c r="F268" t="s">
        <v>104</v>
      </c>
      <c r="G268">
        <v>0</v>
      </c>
      <c r="H268">
        <v>1</v>
      </c>
      <c r="I268">
        <v>1</v>
      </c>
      <c r="J268" t="s">
        <v>7341</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7" t="s">
        <v>120</v>
      </c>
      <c r="E269" t="s">
        <v>7405</v>
      </c>
      <c r="F269" t="s">
        <v>104</v>
      </c>
      <c r="G269">
        <v>0</v>
      </c>
      <c r="H269">
        <v>1</v>
      </c>
      <c r="I269">
        <v>1</v>
      </c>
      <c r="J269" t="s">
        <v>7341</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7" t="s">
        <v>122</v>
      </c>
      <c r="E270" t="s">
        <v>7371</v>
      </c>
      <c r="F270" t="s">
        <v>104</v>
      </c>
      <c r="G270">
        <v>1</v>
      </c>
      <c r="H270">
        <v>1</v>
      </c>
      <c r="I270">
        <v>1</v>
      </c>
      <c r="J270" t="s">
        <v>7341</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7" t="s">
        <v>120</v>
      </c>
      <c r="E271" t="s">
        <v>7405</v>
      </c>
      <c r="F271" t="s">
        <v>3</v>
      </c>
      <c r="G271">
        <v>0</v>
      </c>
      <c r="H271">
        <v>1</v>
      </c>
      <c r="I271">
        <v>1</v>
      </c>
      <c r="J271" t="s">
        <v>7341</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7" t="s">
        <v>120</v>
      </c>
      <c r="E272" t="s">
        <v>7371</v>
      </c>
      <c r="F272" t="s">
        <v>3</v>
      </c>
      <c r="G272">
        <v>0</v>
      </c>
      <c r="H272">
        <v>2</v>
      </c>
      <c r="I272">
        <v>2</v>
      </c>
      <c r="J272" t="s">
        <v>7341</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7" t="s">
        <v>120</v>
      </c>
      <c r="E273" t="s">
        <v>7405</v>
      </c>
      <c r="F273" t="s">
        <v>104</v>
      </c>
      <c r="G273">
        <v>0</v>
      </c>
      <c r="H273">
        <v>1</v>
      </c>
      <c r="I273">
        <v>1</v>
      </c>
      <c r="J273" t="s">
        <v>7341</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7" t="s">
        <v>120</v>
      </c>
      <c r="E274" t="s">
        <v>7405</v>
      </c>
      <c r="F274" t="s">
        <v>104</v>
      </c>
      <c r="G274">
        <v>0</v>
      </c>
      <c r="H274">
        <v>1</v>
      </c>
      <c r="I274">
        <v>1</v>
      </c>
      <c r="J274" t="s">
        <v>7341</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7" t="s">
        <v>120</v>
      </c>
      <c r="E275" t="s">
        <v>7388</v>
      </c>
      <c r="F275" t="s">
        <v>104</v>
      </c>
      <c r="G275">
        <v>0</v>
      </c>
      <c r="H275">
        <v>1</v>
      </c>
      <c r="I275">
        <v>1</v>
      </c>
      <c r="J275" t="s">
        <v>7341</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7" t="s">
        <v>120</v>
      </c>
      <c r="E276" t="s">
        <v>7386</v>
      </c>
      <c r="F276" t="s">
        <v>104</v>
      </c>
      <c r="G276">
        <v>0</v>
      </c>
      <c r="H276">
        <v>1</v>
      </c>
      <c r="I276">
        <v>1</v>
      </c>
      <c r="J276" t="s">
        <v>7341</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7" t="s">
        <v>120</v>
      </c>
      <c r="E277" t="s">
        <v>7371</v>
      </c>
      <c r="F277" t="s">
        <v>104</v>
      </c>
      <c r="G277">
        <v>0</v>
      </c>
      <c r="H277">
        <v>1</v>
      </c>
      <c r="I277">
        <v>1</v>
      </c>
      <c r="J277" t="s">
        <v>7341</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7" t="s">
        <v>120</v>
      </c>
      <c r="E278" t="s">
        <v>7405</v>
      </c>
      <c r="F278" t="s">
        <v>104</v>
      </c>
      <c r="G278">
        <v>0</v>
      </c>
      <c r="H278">
        <v>1</v>
      </c>
      <c r="I278">
        <v>1</v>
      </c>
      <c r="J278" t="s">
        <v>7341</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7" t="s">
        <v>120</v>
      </c>
      <c r="E279" t="s">
        <v>7405</v>
      </c>
      <c r="F279" t="s">
        <v>104</v>
      </c>
      <c r="G279">
        <v>0</v>
      </c>
      <c r="H279">
        <v>1</v>
      </c>
      <c r="I279">
        <v>1</v>
      </c>
      <c r="J279" t="s">
        <v>7341</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7" t="s">
        <v>120</v>
      </c>
      <c r="E280" t="s">
        <v>7405</v>
      </c>
      <c r="F280" t="s">
        <v>104</v>
      </c>
      <c r="G280">
        <v>0</v>
      </c>
      <c r="H280">
        <v>1</v>
      </c>
      <c r="I280">
        <v>1</v>
      </c>
      <c r="J280" t="s">
        <v>7341</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7" t="s">
        <v>120</v>
      </c>
      <c r="E281" t="s">
        <v>7388</v>
      </c>
      <c r="F281" t="s">
        <v>104</v>
      </c>
      <c r="G281">
        <v>0</v>
      </c>
      <c r="H281">
        <v>1</v>
      </c>
      <c r="I281">
        <v>1</v>
      </c>
      <c r="J281" t="s">
        <v>7341</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7" t="s">
        <v>120</v>
      </c>
      <c r="E282" t="s">
        <v>7388</v>
      </c>
      <c r="F282" t="s">
        <v>104</v>
      </c>
      <c r="G282">
        <v>0</v>
      </c>
      <c r="H282">
        <v>1</v>
      </c>
      <c r="I282">
        <v>1</v>
      </c>
      <c r="J282" t="s">
        <v>7341</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7" t="s">
        <v>120</v>
      </c>
      <c r="E283" t="s">
        <v>7388</v>
      </c>
      <c r="F283" t="s">
        <v>104</v>
      </c>
      <c r="G283">
        <v>0</v>
      </c>
      <c r="H283">
        <v>1</v>
      </c>
      <c r="I283">
        <v>1</v>
      </c>
      <c r="J283" t="s">
        <v>7341</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7" t="s">
        <v>120</v>
      </c>
      <c r="E284" t="s">
        <v>7388</v>
      </c>
      <c r="F284" t="s">
        <v>104</v>
      </c>
      <c r="G284">
        <v>0</v>
      </c>
      <c r="H284">
        <v>1</v>
      </c>
      <c r="I284">
        <v>1</v>
      </c>
      <c r="J284" t="s">
        <v>7341</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7" t="s">
        <v>120</v>
      </c>
      <c r="E285" t="s">
        <v>7388</v>
      </c>
      <c r="F285" t="s">
        <v>104</v>
      </c>
      <c r="G285">
        <v>0</v>
      </c>
      <c r="H285">
        <v>1</v>
      </c>
      <c r="I285">
        <v>1</v>
      </c>
      <c r="J285" t="s">
        <v>7341</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7" t="s">
        <v>120</v>
      </c>
      <c r="E286" t="s">
        <v>7388</v>
      </c>
      <c r="F286" t="s">
        <v>104</v>
      </c>
      <c r="G286">
        <v>0</v>
      </c>
      <c r="H286">
        <v>1</v>
      </c>
      <c r="I286">
        <v>1</v>
      </c>
      <c r="J286" t="s">
        <v>7341</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7" t="s">
        <v>120</v>
      </c>
      <c r="E287" t="s">
        <v>7388</v>
      </c>
      <c r="F287" t="s">
        <v>104</v>
      </c>
      <c r="G287">
        <v>0</v>
      </c>
      <c r="H287">
        <v>1</v>
      </c>
      <c r="I287">
        <v>1</v>
      </c>
      <c r="J287" t="s">
        <v>7341</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7" t="s">
        <v>120</v>
      </c>
      <c r="E288" t="s">
        <v>7371</v>
      </c>
      <c r="F288" t="s">
        <v>104</v>
      </c>
      <c r="G288">
        <v>0</v>
      </c>
      <c r="H288">
        <v>1</v>
      </c>
      <c r="I288">
        <v>1</v>
      </c>
      <c r="J288" t="s">
        <v>7341</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7" t="s">
        <v>120</v>
      </c>
      <c r="E289" t="s">
        <v>7371</v>
      </c>
      <c r="F289" t="s">
        <v>104</v>
      </c>
      <c r="G289">
        <v>0</v>
      </c>
      <c r="H289">
        <v>1</v>
      </c>
      <c r="I289">
        <v>1</v>
      </c>
      <c r="J289" t="s">
        <v>7341</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7" t="s">
        <v>120</v>
      </c>
      <c r="E290" t="s">
        <v>7371</v>
      </c>
      <c r="F290" t="s">
        <v>104</v>
      </c>
      <c r="G290">
        <v>0</v>
      </c>
      <c r="H290">
        <v>1</v>
      </c>
      <c r="I290">
        <v>1</v>
      </c>
      <c r="J290" t="s">
        <v>7341</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7" t="s">
        <v>120</v>
      </c>
      <c r="E291" t="s">
        <v>7371</v>
      </c>
      <c r="F291" t="s">
        <v>104</v>
      </c>
      <c r="G291">
        <v>0</v>
      </c>
      <c r="H291">
        <v>1</v>
      </c>
      <c r="I291">
        <v>1</v>
      </c>
      <c r="J291" t="s">
        <v>7341</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7" t="s">
        <v>120</v>
      </c>
      <c r="E292" t="s">
        <v>7371</v>
      </c>
      <c r="F292" t="s">
        <v>104</v>
      </c>
      <c r="G292">
        <v>0</v>
      </c>
      <c r="H292">
        <v>1</v>
      </c>
      <c r="I292">
        <v>1</v>
      </c>
      <c r="J292" t="s">
        <v>7341</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7" t="s">
        <v>120</v>
      </c>
      <c r="E293" t="s">
        <v>7371</v>
      </c>
      <c r="F293" t="s">
        <v>104</v>
      </c>
      <c r="G293">
        <v>0</v>
      </c>
      <c r="H293">
        <v>1</v>
      </c>
      <c r="I293">
        <v>1</v>
      </c>
      <c r="J293" t="s">
        <v>7341</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7" t="s">
        <v>120</v>
      </c>
      <c r="E294" t="s">
        <v>7371</v>
      </c>
      <c r="F294" t="s">
        <v>105</v>
      </c>
      <c r="G294">
        <v>0</v>
      </c>
      <c r="H294">
        <v>3</v>
      </c>
      <c r="I294">
        <v>3</v>
      </c>
      <c r="J294" t="s">
        <v>7341</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7" t="s">
        <v>10050</v>
      </c>
      <c r="E295" t="s">
        <v>7371</v>
      </c>
      <c r="F295" t="s">
        <v>104</v>
      </c>
      <c r="G295">
        <v>0</v>
      </c>
      <c r="H295">
        <v>2</v>
      </c>
      <c r="I295">
        <v>2</v>
      </c>
      <c r="J295" t="s">
        <v>7341</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7" t="s">
        <v>10050</v>
      </c>
      <c r="E296" t="s">
        <v>7371</v>
      </c>
      <c r="F296" t="s">
        <v>104</v>
      </c>
      <c r="G296">
        <v>0</v>
      </c>
      <c r="H296">
        <v>2</v>
      </c>
      <c r="I296">
        <v>2</v>
      </c>
      <c r="J296" t="s">
        <v>7341</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7" t="s">
        <v>10050</v>
      </c>
      <c r="E297" t="s">
        <v>7371</v>
      </c>
      <c r="F297" t="s">
        <v>104</v>
      </c>
      <c r="G297">
        <v>0</v>
      </c>
      <c r="H297">
        <v>2</v>
      </c>
      <c r="I297">
        <v>2</v>
      </c>
      <c r="J297" t="s">
        <v>7341</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7" t="s">
        <v>10050</v>
      </c>
      <c r="E298" t="s">
        <v>7371</v>
      </c>
      <c r="F298" t="s">
        <v>104</v>
      </c>
      <c r="G298">
        <v>0</v>
      </c>
      <c r="H298">
        <v>2</v>
      </c>
      <c r="I298">
        <v>2</v>
      </c>
      <c r="J298" t="s">
        <v>7341</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7" t="s">
        <v>120</v>
      </c>
      <c r="E299" t="s">
        <v>7371</v>
      </c>
      <c r="F299" t="s">
        <v>3</v>
      </c>
      <c r="G299">
        <v>0</v>
      </c>
      <c r="H299">
        <v>1</v>
      </c>
      <c r="I299">
        <v>1</v>
      </c>
      <c r="J299" t="s">
        <v>7341</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7" t="s">
        <v>120</v>
      </c>
      <c r="E300" t="s">
        <v>7371</v>
      </c>
      <c r="F300" t="s">
        <v>3</v>
      </c>
      <c r="G300">
        <v>0</v>
      </c>
      <c r="H300">
        <v>1</v>
      </c>
      <c r="I300">
        <v>1</v>
      </c>
      <c r="J300" t="s">
        <v>7341</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9" t="s">
        <v>115</v>
      </c>
      <c r="E301" t="s">
        <v>7371</v>
      </c>
      <c r="F301" t="s">
        <v>103</v>
      </c>
      <c r="G301">
        <v>0</v>
      </c>
      <c r="H301">
        <v>1</v>
      </c>
      <c r="I301">
        <v>1</v>
      </c>
      <c r="J301" t="s">
        <v>7341</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9" t="s">
        <v>120</v>
      </c>
      <c r="E302" t="s">
        <v>7340</v>
      </c>
      <c r="F302" t="s">
        <v>105</v>
      </c>
      <c r="G302">
        <v>0</v>
      </c>
      <c r="H302">
        <v>1</v>
      </c>
      <c r="I302">
        <v>1</v>
      </c>
      <c r="J302" t="s">
        <v>7341</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9" t="s">
        <v>122</v>
      </c>
      <c r="E303" t="s">
        <v>7371</v>
      </c>
      <c r="F303" t="s">
        <v>103</v>
      </c>
      <c r="G303">
        <v>0</v>
      </c>
      <c r="H303">
        <v>1</v>
      </c>
      <c r="I303">
        <v>1</v>
      </c>
      <c r="J303" t="s">
        <v>7341</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9" t="s">
        <v>126</v>
      </c>
      <c r="E304" t="s">
        <v>7366</v>
      </c>
      <c r="F304" t="s">
        <v>3</v>
      </c>
      <c r="G304">
        <v>2</v>
      </c>
      <c r="H304">
        <v>2</v>
      </c>
      <c r="I304">
        <v>1</v>
      </c>
      <c r="J304" t="s">
        <v>7341</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9" t="s">
        <v>120</v>
      </c>
      <c r="E305" t="s">
        <v>7366</v>
      </c>
      <c r="F305" t="s">
        <v>3</v>
      </c>
      <c r="G305">
        <v>0</v>
      </c>
      <c r="H305">
        <v>1</v>
      </c>
      <c r="I305">
        <v>1</v>
      </c>
      <c r="J305" t="s">
        <v>7341</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9" t="s">
        <v>120</v>
      </c>
      <c r="E306" t="s">
        <v>7340</v>
      </c>
      <c r="F306" t="s">
        <v>3</v>
      </c>
      <c r="G306">
        <v>0</v>
      </c>
      <c r="H306">
        <v>1</v>
      </c>
      <c r="I306">
        <v>1</v>
      </c>
      <c r="J306" t="s">
        <v>7341</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9" t="s">
        <v>120</v>
      </c>
      <c r="E307" t="s">
        <v>7340</v>
      </c>
      <c r="F307" t="s">
        <v>3</v>
      </c>
      <c r="G307">
        <v>0</v>
      </c>
      <c r="H307">
        <v>1</v>
      </c>
      <c r="I307">
        <v>1</v>
      </c>
      <c r="J307" t="s">
        <v>7341</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9" t="s">
        <v>135</v>
      </c>
      <c r="E308" t="s">
        <v>7371</v>
      </c>
      <c r="F308" t="s">
        <v>103</v>
      </c>
      <c r="G308">
        <v>0</v>
      </c>
      <c r="H308">
        <v>1</v>
      </c>
      <c r="I308">
        <v>1</v>
      </c>
      <c r="J308" t="s">
        <v>7341</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9" t="s">
        <v>120</v>
      </c>
      <c r="E309" t="s">
        <v>7366</v>
      </c>
      <c r="F309" t="s">
        <v>3</v>
      </c>
      <c r="G309">
        <v>1</v>
      </c>
      <c r="H309">
        <v>1</v>
      </c>
      <c r="I309">
        <v>1</v>
      </c>
      <c r="J309" t="s">
        <v>7341</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9" t="s">
        <v>141</v>
      </c>
      <c r="E310" t="s">
        <v>7366</v>
      </c>
      <c r="F310" t="s">
        <v>103</v>
      </c>
      <c r="G310">
        <v>1</v>
      </c>
      <c r="H310">
        <v>1</v>
      </c>
      <c r="I310">
        <v>1</v>
      </c>
      <c r="J310" t="s">
        <v>7341</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9" t="s">
        <v>120</v>
      </c>
      <c r="E311" t="s">
        <v>7366</v>
      </c>
      <c r="F311" t="s">
        <v>3</v>
      </c>
      <c r="G311">
        <v>1</v>
      </c>
      <c r="H311">
        <v>1</v>
      </c>
      <c r="I311">
        <v>1</v>
      </c>
      <c r="J311" t="s">
        <v>7341</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9" t="s">
        <v>120</v>
      </c>
      <c r="E312" t="s">
        <v>7366</v>
      </c>
      <c r="F312" t="s">
        <v>3</v>
      </c>
      <c r="G312">
        <v>1</v>
      </c>
      <c r="H312">
        <v>1</v>
      </c>
      <c r="I312">
        <v>1</v>
      </c>
      <c r="J312" t="s">
        <v>7341</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9" t="s">
        <v>120</v>
      </c>
      <c r="E313" t="s">
        <v>7340</v>
      </c>
      <c r="F313" t="s">
        <v>3</v>
      </c>
      <c r="G313">
        <v>0</v>
      </c>
      <c r="H313">
        <v>1</v>
      </c>
      <c r="I313">
        <v>1</v>
      </c>
      <c r="J313" t="s">
        <v>7341</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9" t="s">
        <v>150</v>
      </c>
      <c r="E314" t="s">
        <v>7371</v>
      </c>
      <c r="F314" t="s">
        <v>104</v>
      </c>
      <c r="G314">
        <v>0</v>
      </c>
      <c r="H314">
        <v>2</v>
      </c>
      <c r="I314">
        <v>2</v>
      </c>
      <c r="J314" t="s">
        <v>7341</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9" t="s">
        <v>154</v>
      </c>
      <c r="E315" t="s">
        <v>7371</v>
      </c>
      <c r="F315" t="s">
        <v>104</v>
      </c>
      <c r="G315">
        <v>0</v>
      </c>
      <c r="H315">
        <v>2</v>
      </c>
      <c r="I315">
        <v>2</v>
      </c>
      <c r="J315" t="s">
        <v>7341</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9" t="s">
        <v>154</v>
      </c>
      <c r="E316" t="s">
        <v>7386</v>
      </c>
      <c r="F316" t="s">
        <v>104</v>
      </c>
      <c r="G316">
        <v>0</v>
      </c>
      <c r="H316">
        <v>2</v>
      </c>
      <c r="I316">
        <v>2</v>
      </c>
      <c r="J316" t="s">
        <v>7341</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9" t="s">
        <v>154</v>
      </c>
      <c r="E317" t="s">
        <v>7388</v>
      </c>
      <c r="F317" t="s">
        <v>104</v>
      </c>
      <c r="G317">
        <v>0</v>
      </c>
      <c r="H317">
        <v>2</v>
      </c>
      <c r="I317">
        <v>2</v>
      </c>
      <c r="J317" t="s">
        <v>7341</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8476</v>
      </c>
      <c r="D318" s="59" t="s">
        <v>154</v>
      </c>
      <c r="E318" t="s">
        <v>7366</v>
      </c>
      <c r="F318" t="s">
        <v>104</v>
      </c>
      <c r="G318">
        <v>0</v>
      </c>
      <c r="H318">
        <v>2</v>
      </c>
      <c r="I318">
        <v>2</v>
      </c>
      <c r="J318" t="s">
        <v>7341</v>
      </c>
      <c r="K318">
        <v>500</v>
      </c>
      <c r="L318">
        <v>3</v>
      </c>
      <c r="M318">
        <v>10</v>
      </c>
      <c r="N318">
        <v>1000</v>
      </c>
      <c r="O318">
        <v>10</v>
      </c>
      <c r="P318">
        <v>100</v>
      </c>
      <c r="Q318">
        <v>30</v>
      </c>
      <c r="R318">
        <v>300</v>
      </c>
      <c r="S318">
        <v>1</v>
      </c>
      <c r="T318">
        <v>1</v>
      </c>
      <c r="U318" t="s">
        <v>116</v>
      </c>
      <c r="V318" t="s">
        <v>155</v>
      </c>
      <c r="W318">
        <v>0</v>
      </c>
      <c r="X318" t="s">
        <v>10047</v>
      </c>
      <c r="Y318" t="s">
        <v>157</v>
      </c>
      <c r="Z318">
        <v>1</v>
      </c>
      <c r="AA318">
        <v>0</v>
      </c>
    </row>
    <row r="319" spans="3:27" x14ac:dyDescent="0.35">
      <c r="C319" t="s">
        <v>158</v>
      </c>
      <c r="D319" s="59" t="s">
        <v>159</v>
      </c>
      <c r="E319" t="s">
        <v>7371</v>
      </c>
      <c r="F319" t="s">
        <v>3</v>
      </c>
      <c r="G319">
        <v>1</v>
      </c>
      <c r="H319">
        <v>1</v>
      </c>
      <c r="I319">
        <v>2</v>
      </c>
      <c r="J319" t="s">
        <v>7341</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9" t="s">
        <v>163</v>
      </c>
      <c r="E320" t="s">
        <v>7371</v>
      </c>
      <c r="F320" t="s">
        <v>3</v>
      </c>
      <c r="G320">
        <v>1</v>
      </c>
      <c r="H320">
        <v>3</v>
      </c>
      <c r="I320">
        <v>3</v>
      </c>
      <c r="J320" t="s">
        <v>7341</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9" t="s">
        <v>122</v>
      </c>
      <c r="E321" t="s">
        <v>7371</v>
      </c>
      <c r="F321" t="s">
        <v>104</v>
      </c>
      <c r="G321">
        <v>1</v>
      </c>
      <c r="H321">
        <v>1</v>
      </c>
      <c r="I321">
        <v>1</v>
      </c>
      <c r="J321" t="s">
        <v>7341</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9" t="s">
        <v>167</v>
      </c>
      <c r="E322" t="s">
        <v>7371</v>
      </c>
      <c r="F322" t="s">
        <v>104</v>
      </c>
      <c r="G322">
        <v>1</v>
      </c>
      <c r="H322">
        <v>1</v>
      </c>
      <c r="I322">
        <v>1</v>
      </c>
      <c r="J322" t="s">
        <v>7341</v>
      </c>
      <c r="K322">
        <v>250</v>
      </c>
      <c r="L322">
        <v>2</v>
      </c>
      <c r="M322">
        <v>15</v>
      </c>
      <c r="N322">
        <v>700</v>
      </c>
      <c r="O322">
        <v>10</v>
      </c>
      <c r="P322">
        <v>25</v>
      </c>
      <c r="Q322">
        <v>1</v>
      </c>
      <c r="R322">
        <v>0</v>
      </c>
      <c r="S322">
        <v>255</v>
      </c>
      <c r="T322">
        <v>0</v>
      </c>
      <c r="U322" t="s">
        <v>116</v>
      </c>
      <c r="V322" t="s">
        <v>123</v>
      </c>
      <c r="W322">
        <v>0</v>
      </c>
      <c r="X322" t="s">
        <v>10048</v>
      </c>
      <c r="Y322">
        <v>0</v>
      </c>
      <c r="Z322">
        <v>0</v>
      </c>
      <c r="AA322">
        <v>0</v>
      </c>
    </row>
    <row r="323" spans="3:27" x14ac:dyDescent="0.35">
      <c r="C323" t="s">
        <v>168</v>
      </c>
      <c r="D323" s="59" t="s">
        <v>135</v>
      </c>
      <c r="E323" t="s">
        <v>7371</v>
      </c>
      <c r="F323" t="s">
        <v>104</v>
      </c>
      <c r="G323">
        <v>1</v>
      </c>
      <c r="H323">
        <v>1</v>
      </c>
      <c r="I323">
        <v>1</v>
      </c>
      <c r="J323" t="s">
        <v>7341</v>
      </c>
      <c r="K323">
        <v>125</v>
      </c>
      <c r="L323">
        <v>2</v>
      </c>
      <c r="M323">
        <v>15</v>
      </c>
      <c r="N323">
        <v>700</v>
      </c>
      <c r="O323">
        <v>10</v>
      </c>
      <c r="P323">
        <v>25</v>
      </c>
      <c r="Q323">
        <v>1</v>
      </c>
      <c r="R323">
        <v>0</v>
      </c>
      <c r="S323">
        <v>255</v>
      </c>
      <c r="T323">
        <v>0</v>
      </c>
      <c r="U323" t="s">
        <v>116</v>
      </c>
      <c r="V323" t="s">
        <v>123</v>
      </c>
      <c r="W323">
        <v>0</v>
      </c>
      <c r="X323" t="s">
        <v>10049</v>
      </c>
      <c r="Y323">
        <v>0</v>
      </c>
      <c r="Z323">
        <v>1</v>
      </c>
      <c r="AA323">
        <v>0</v>
      </c>
    </row>
    <row r="324" spans="3:27" x14ac:dyDescent="0.35">
      <c r="C324" t="s">
        <v>169</v>
      </c>
      <c r="D324" s="59" t="s">
        <v>10050</v>
      </c>
      <c r="E324" t="s">
        <v>7371</v>
      </c>
      <c r="F324" t="s">
        <v>3</v>
      </c>
      <c r="G324">
        <v>1</v>
      </c>
      <c r="H324">
        <v>2</v>
      </c>
      <c r="I324">
        <v>2</v>
      </c>
      <c r="J324" t="s">
        <v>7341</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9" t="s">
        <v>126</v>
      </c>
      <c r="E325" t="s">
        <v>7371</v>
      </c>
      <c r="F325" t="s">
        <v>3</v>
      </c>
      <c r="G325">
        <v>1</v>
      </c>
      <c r="H325">
        <v>3</v>
      </c>
      <c r="I325">
        <v>3</v>
      </c>
      <c r="J325" t="s">
        <v>7341</v>
      </c>
      <c r="K325">
        <v>500</v>
      </c>
      <c r="L325">
        <v>3</v>
      </c>
      <c r="M325">
        <v>10</v>
      </c>
      <c r="N325">
        <v>1000</v>
      </c>
      <c r="O325">
        <v>100</v>
      </c>
      <c r="P325">
        <v>100</v>
      </c>
      <c r="Q325">
        <v>30</v>
      </c>
      <c r="R325">
        <v>150</v>
      </c>
      <c r="S325">
        <v>255</v>
      </c>
      <c r="T325">
        <v>20</v>
      </c>
      <c r="U325" t="s">
        <v>116</v>
      </c>
      <c r="V325" t="s">
        <v>136</v>
      </c>
      <c r="W325">
        <v>1</v>
      </c>
      <c r="X325" t="s">
        <v>10051</v>
      </c>
      <c r="Y325" t="s">
        <v>172</v>
      </c>
      <c r="Z325">
        <v>1</v>
      </c>
      <c r="AA325">
        <v>0</v>
      </c>
    </row>
    <row r="326" spans="3:27" x14ac:dyDescent="0.35">
      <c r="C326" t="s">
        <v>173</v>
      </c>
      <c r="D326" s="59" t="s">
        <v>141</v>
      </c>
      <c r="E326" t="s">
        <v>7371</v>
      </c>
      <c r="F326" t="s">
        <v>3</v>
      </c>
      <c r="G326">
        <v>1</v>
      </c>
      <c r="H326">
        <v>2</v>
      </c>
      <c r="I326">
        <v>2</v>
      </c>
      <c r="J326" t="s">
        <v>7341</v>
      </c>
      <c r="K326">
        <v>500</v>
      </c>
      <c r="L326">
        <v>2</v>
      </c>
      <c r="M326">
        <v>20</v>
      </c>
      <c r="N326">
        <v>1000</v>
      </c>
      <c r="O326">
        <v>30</v>
      </c>
      <c r="P326">
        <v>50</v>
      </c>
      <c r="Q326">
        <v>30</v>
      </c>
      <c r="R326">
        <v>300</v>
      </c>
      <c r="S326">
        <v>255</v>
      </c>
      <c r="T326">
        <v>10</v>
      </c>
      <c r="U326" t="s">
        <v>116</v>
      </c>
      <c r="V326" t="s">
        <v>117</v>
      </c>
      <c r="W326">
        <v>0</v>
      </c>
      <c r="X326" t="s">
        <v>10052</v>
      </c>
      <c r="Y326" t="s">
        <v>174</v>
      </c>
      <c r="Z326">
        <v>1</v>
      </c>
      <c r="AA326">
        <v>0</v>
      </c>
    </row>
    <row r="327" spans="3:27" x14ac:dyDescent="0.35">
      <c r="C327" t="s">
        <v>175</v>
      </c>
      <c r="D327" s="59" t="s">
        <v>176</v>
      </c>
      <c r="E327" t="s">
        <v>7371</v>
      </c>
      <c r="F327" t="s">
        <v>3</v>
      </c>
      <c r="G327">
        <v>0</v>
      </c>
      <c r="H327">
        <v>2</v>
      </c>
      <c r="I327">
        <v>2</v>
      </c>
      <c r="J327" t="s">
        <v>7341</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9" t="s">
        <v>179</v>
      </c>
      <c r="E328" t="s">
        <v>7371</v>
      </c>
      <c r="F328" t="s">
        <v>3</v>
      </c>
      <c r="G328">
        <v>0</v>
      </c>
      <c r="H328">
        <v>1</v>
      </c>
      <c r="I328">
        <v>1</v>
      </c>
      <c r="J328" t="s">
        <v>7341</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9" t="s">
        <v>184</v>
      </c>
      <c r="E329" t="s">
        <v>7371</v>
      </c>
      <c r="F329" t="s">
        <v>3</v>
      </c>
      <c r="G329">
        <v>1</v>
      </c>
      <c r="H329">
        <v>2</v>
      </c>
      <c r="I329">
        <v>2</v>
      </c>
      <c r="J329" t="s">
        <v>7341</v>
      </c>
      <c r="K329">
        <v>500</v>
      </c>
      <c r="L329">
        <v>2</v>
      </c>
      <c r="M329">
        <v>10</v>
      </c>
      <c r="N329">
        <v>800</v>
      </c>
      <c r="O329">
        <v>100</v>
      </c>
      <c r="P329">
        <v>100</v>
      </c>
      <c r="Q329">
        <v>30</v>
      </c>
      <c r="R329">
        <v>150</v>
      </c>
      <c r="S329">
        <v>255</v>
      </c>
      <c r="T329">
        <v>10</v>
      </c>
      <c r="U329" t="s">
        <v>116</v>
      </c>
      <c r="V329" t="s">
        <v>117</v>
      </c>
      <c r="W329">
        <v>0</v>
      </c>
      <c r="X329" t="s">
        <v>10053</v>
      </c>
      <c r="Y329" t="s">
        <v>185</v>
      </c>
      <c r="Z329">
        <v>1</v>
      </c>
      <c r="AA329">
        <v>0</v>
      </c>
    </row>
    <row r="330" spans="3:27" x14ac:dyDescent="0.35">
      <c r="C330" t="s">
        <v>186</v>
      </c>
      <c r="D330" s="59" t="s">
        <v>187</v>
      </c>
      <c r="E330" t="s">
        <v>7371</v>
      </c>
      <c r="F330" t="s">
        <v>3</v>
      </c>
      <c r="G330">
        <v>1</v>
      </c>
      <c r="H330">
        <v>2</v>
      </c>
      <c r="I330">
        <v>2</v>
      </c>
      <c r="J330" t="s">
        <v>7341</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9" t="s">
        <v>190</v>
      </c>
      <c r="E331" t="s">
        <v>7371</v>
      </c>
      <c r="F331" t="s">
        <v>3</v>
      </c>
      <c r="G331">
        <v>0</v>
      </c>
      <c r="H331">
        <v>1</v>
      </c>
      <c r="I331">
        <v>1</v>
      </c>
      <c r="J331" t="s">
        <v>7341</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9" t="s">
        <v>193</v>
      </c>
      <c r="E332" t="s">
        <v>7371</v>
      </c>
      <c r="F332" t="s">
        <v>3</v>
      </c>
      <c r="G332">
        <v>0</v>
      </c>
      <c r="H332">
        <v>2</v>
      </c>
      <c r="I332">
        <v>2</v>
      </c>
      <c r="J332" t="s">
        <v>7341</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9" t="s">
        <v>135</v>
      </c>
      <c r="E333" t="s">
        <v>7371</v>
      </c>
      <c r="F333" t="s">
        <v>104</v>
      </c>
      <c r="G333">
        <v>1</v>
      </c>
      <c r="H333">
        <v>1</v>
      </c>
      <c r="I333">
        <v>1</v>
      </c>
      <c r="J333" t="s">
        <v>7341</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9" t="s">
        <v>199</v>
      </c>
      <c r="E334" t="s">
        <v>7371</v>
      </c>
      <c r="F334" t="s">
        <v>3</v>
      </c>
      <c r="G334">
        <v>1</v>
      </c>
      <c r="H334">
        <v>3</v>
      </c>
      <c r="I334">
        <v>3</v>
      </c>
      <c r="J334" t="s">
        <v>7341</v>
      </c>
      <c r="K334">
        <v>500</v>
      </c>
      <c r="L334">
        <v>3</v>
      </c>
      <c r="M334">
        <v>10</v>
      </c>
      <c r="N334">
        <v>500</v>
      </c>
      <c r="O334">
        <v>100</v>
      </c>
      <c r="P334">
        <v>100</v>
      </c>
      <c r="Q334">
        <v>30</v>
      </c>
      <c r="R334">
        <v>150</v>
      </c>
      <c r="S334">
        <v>255</v>
      </c>
      <c r="T334">
        <v>20</v>
      </c>
      <c r="U334" t="s">
        <v>116</v>
      </c>
      <c r="V334" t="s">
        <v>117</v>
      </c>
      <c r="W334">
        <v>1</v>
      </c>
      <c r="X334" t="s">
        <v>10054</v>
      </c>
      <c r="Y334" t="s">
        <v>172</v>
      </c>
      <c r="Z334">
        <v>1</v>
      </c>
      <c r="AA334">
        <v>0</v>
      </c>
    </row>
    <row r="335" spans="3:27" x14ac:dyDescent="0.35">
      <c r="C335" t="s">
        <v>200</v>
      </c>
      <c r="D335" s="59" t="s">
        <v>201</v>
      </c>
      <c r="E335" t="s">
        <v>7371</v>
      </c>
      <c r="F335" t="s">
        <v>3</v>
      </c>
      <c r="G335">
        <v>0</v>
      </c>
      <c r="H335">
        <v>1</v>
      </c>
      <c r="I335">
        <v>1</v>
      </c>
      <c r="J335" t="s">
        <v>7341</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9" t="s">
        <v>120</v>
      </c>
      <c r="E336" t="s">
        <v>7405</v>
      </c>
      <c r="F336" t="s">
        <v>104</v>
      </c>
      <c r="G336">
        <v>0</v>
      </c>
      <c r="H336">
        <v>1</v>
      </c>
      <c r="I336">
        <v>1</v>
      </c>
      <c r="J336" t="s">
        <v>7341</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9" t="s">
        <v>120</v>
      </c>
      <c r="E337" t="s">
        <v>7405</v>
      </c>
      <c r="F337" t="s">
        <v>3</v>
      </c>
      <c r="G337">
        <v>0</v>
      </c>
      <c r="H337">
        <v>1</v>
      </c>
      <c r="I337">
        <v>1</v>
      </c>
      <c r="J337" t="s">
        <v>7341</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9" t="s">
        <v>120</v>
      </c>
      <c r="E338" t="s">
        <v>7405</v>
      </c>
      <c r="F338" t="s">
        <v>3</v>
      </c>
      <c r="G338">
        <v>0</v>
      </c>
      <c r="H338">
        <v>1</v>
      </c>
      <c r="I338">
        <v>1</v>
      </c>
      <c r="J338" t="s">
        <v>7341</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7941</v>
      </c>
      <c r="D339" s="59" t="s">
        <v>122</v>
      </c>
      <c r="E339" t="s">
        <v>7371</v>
      </c>
      <c r="F339" t="s">
        <v>104</v>
      </c>
      <c r="G339">
        <v>1</v>
      </c>
      <c r="H339">
        <v>1</v>
      </c>
      <c r="I339">
        <v>1</v>
      </c>
      <c r="J339" t="s">
        <v>7341</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7939</v>
      </c>
      <c r="D340" s="59" t="s">
        <v>135</v>
      </c>
      <c r="E340" t="s">
        <v>7386</v>
      </c>
      <c r="F340" t="s">
        <v>104</v>
      </c>
      <c r="G340">
        <v>1</v>
      </c>
      <c r="H340">
        <v>1</v>
      </c>
      <c r="I340">
        <v>1</v>
      </c>
      <c r="J340" t="s">
        <v>7341</v>
      </c>
      <c r="K340">
        <v>125</v>
      </c>
      <c r="L340">
        <v>2</v>
      </c>
      <c r="M340">
        <v>12</v>
      </c>
      <c r="N340">
        <v>500</v>
      </c>
      <c r="O340">
        <v>10</v>
      </c>
      <c r="P340">
        <v>25</v>
      </c>
      <c r="Q340">
        <v>1</v>
      </c>
      <c r="R340">
        <v>0</v>
      </c>
      <c r="S340">
        <v>255</v>
      </c>
      <c r="T340">
        <v>0</v>
      </c>
      <c r="U340" t="s">
        <v>116</v>
      </c>
      <c r="V340" t="s">
        <v>123</v>
      </c>
      <c r="W340">
        <v>0</v>
      </c>
      <c r="X340" t="s">
        <v>10056</v>
      </c>
      <c r="Y340">
        <v>0</v>
      </c>
      <c r="Z340">
        <v>1</v>
      </c>
      <c r="AA340">
        <v>0</v>
      </c>
    </row>
    <row r="341" spans="3:27" x14ac:dyDescent="0.35">
      <c r="C341" t="s">
        <v>211</v>
      </c>
      <c r="D341" s="59" t="s">
        <v>120</v>
      </c>
      <c r="E341" t="s">
        <v>7371</v>
      </c>
      <c r="F341" t="s">
        <v>103</v>
      </c>
      <c r="G341">
        <v>1</v>
      </c>
      <c r="H341">
        <v>1</v>
      </c>
      <c r="I341">
        <v>1</v>
      </c>
      <c r="J341" t="s">
        <v>7341</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7957</v>
      </c>
      <c r="D342" s="59" t="s">
        <v>120</v>
      </c>
      <c r="E342" t="s">
        <v>7386</v>
      </c>
      <c r="F342" t="s">
        <v>104</v>
      </c>
      <c r="G342">
        <v>0</v>
      </c>
      <c r="H342">
        <v>1</v>
      </c>
      <c r="I342">
        <v>1</v>
      </c>
      <c r="J342" t="s">
        <v>7341</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7953</v>
      </c>
      <c r="D343" s="59" t="s">
        <v>120</v>
      </c>
      <c r="E343" t="s">
        <v>7386</v>
      </c>
      <c r="F343" t="s">
        <v>104</v>
      </c>
      <c r="G343">
        <v>0</v>
      </c>
      <c r="H343">
        <v>1</v>
      </c>
      <c r="I343">
        <v>1</v>
      </c>
      <c r="J343" t="s">
        <v>7341</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7955</v>
      </c>
      <c r="D344" s="59" t="s">
        <v>120</v>
      </c>
      <c r="E344" t="s">
        <v>7386</v>
      </c>
      <c r="F344" t="s">
        <v>3</v>
      </c>
      <c r="G344">
        <v>0</v>
      </c>
      <c r="H344">
        <v>1</v>
      </c>
      <c r="I344">
        <v>1</v>
      </c>
      <c r="J344" t="s">
        <v>7341</v>
      </c>
      <c r="K344">
        <v>500</v>
      </c>
      <c r="L344">
        <v>1</v>
      </c>
      <c r="M344">
        <v>12</v>
      </c>
      <c r="N344">
        <v>600</v>
      </c>
      <c r="O344">
        <v>10</v>
      </c>
      <c r="P344">
        <v>100</v>
      </c>
      <c r="Q344">
        <v>10</v>
      </c>
      <c r="R344">
        <v>150</v>
      </c>
      <c r="S344">
        <v>255</v>
      </c>
      <c r="T344">
        <v>1</v>
      </c>
      <c r="U344" t="s">
        <v>116</v>
      </c>
      <c r="V344" t="s">
        <v>117</v>
      </c>
      <c r="W344">
        <v>1</v>
      </c>
      <c r="X344" t="s">
        <v>10055</v>
      </c>
      <c r="Y344">
        <v>0</v>
      </c>
      <c r="Z344">
        <v>0</v>
      </c>
      <c r="AA344">
        <v>1</v>
      </c>
    </row>
    <row r="345" spans="3:27" x14ac:dyDescent="0.35">
      <c r="C345" t="s">
        <v>7959</v>
      </c>
      <c r="D345" s="59" t="s">
        <v>120</v>
      </c>
      <c r="E345" t="s">
        <v>7386</v>
      </c>
      <c r="F345" t="s">
        <v>3</v>
      </c>
      <c r="G345">
        <v>0</v>
      </c>
      <c r="H345">
        <v>1</v>
      </c>
      <c r="I345">
        <v>1</v>
      </c>
      <c r="J345" t="s">
        <v>7341</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7947</v>
      </c>
      <c r="D346" s="59" t="s">
        <v>120</v>
      </c>
      <c r="E346" t="s">
        <v>7386</v>
      </c>
      <c r="F346" t="s">
        <v>104</v>
      </c>
      <c r="G346">
        <v>0</v>
      </c>
      <c r="H346">
        <v>1</v>
      </c>
      <c r="I346">
        <v>1</v>
      </c>
      <c r="J346" t="s">
        <v>7341</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7943</v>
      </c>
      <c r="D347" s="59" t="s">
        <v>120</v>
      </c>
      <c r="E347" t="s">
        <v>7386</v>
      </c>
      <c r="F347" t="s">
        <v>3</v>
      </c>
      <c r="G347">
        <v>0</v>
      </c>
      <c r="H347">
        <v>1</v>
      </c>
      <c r="I347">
        <v>1</v>
      </c>
      <c r="J347" t="s">
        <v>7341</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7945</v>
      </c>
      <c r="D348" s="59" t="s">
        <v>120</v>
      </c>
      <c r="E348" t="s">
        <v>7386</v>
      </c>
      <c r="F348" t="s">
        <v>3</v>
      </c>
      <c r="G348">
        <v>0</v>
      </c>
      <c r="H348">
        <v>1</v>
      </c>
      <c r="I348">
        <v>1</v>
      </c>
      <c r="J348" t="s">
        <v>7341</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7949</v>
      </c>
      <c r="D349" s="59" t="s">
        <v>120</v>
      </c>
      <c r="E349" t="s">
        <v>7386</v>
      </c>
      <c r="F349" t="s">
        <v>104</v>
      </c>
      <c r="G349">
        <v>0</v>
      </c>
      <c r="H349">
        <v>1</v>
      </c>
      <c r="I349">
        <v>1</v>
      </c>
      <c r="J349" t="s">
        <v>7341</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7951</v>
      </c>
      <c r="D350" s="59" t="s">
        <v>120</v>
      </c>
      <c r="E350" t="s">
        <v>7386</v>
      </c>
      <c r="F350" t="s">
        <v>104</v>
      </c>
      <c r="G350">
        <v>0</v>
      </c>
      <c r="H350">
        <v>1</v>
      </c>
      <c r="I350">
        <v>1</v>
      </c>
      <c r="J350" t="s">
        <v>7341</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9" t="s">
        <v>120</v>
      </c>
      <c r="E351" t="s">
        <v>7371</v>
      </c>
      <c r="F351" t="s">
        <v>3</v>
      </c>
      <c r="G351">
        <v>0</v>
      </c>
      <c r="H351">
        <v>1</v>
      </c>
      <c r="I351">
        <v>1</v>
      </c>
      <c r="J351" t="s">
        <v>7341</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9" t="s">
        <v>120</v>
      </c>
      <c r="E352" t="s">
        <v>7388</v>
      </c>
      <c r="F352" t="s">
        <v>104</v>
      </c>
      <c r="G352">
        <v>0</v>
      </c>
      <c r="H352">
        <v>1</v>
      </c>
      <c r="I352">
        <v>1</v>
      </c>
      <c r="J352" t="s">
        <v>7341</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9" t="s">
        <v>120</v>
      </c>
      <c r="E353" t="s">
        <v>7405</v>
      </c>
      <c r="F353" t="s">
        <v>104</v>
      </c>
      <c r="G353">
        <v>0</v>
      </c>
      <c r="H353">
        <v>1</v>
      </c>
      <c r="I353">
        <v>1</v>
      </c>
      <c r="J353" t="s">
        <v>7341</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9" t="s">
        <v>120</v>
      </c>
      <c r="E354" t="s">
        <v>7405</v>
      </c>
      <c r="F354" t="s">
        <v>104</v>
      </c>
      <c r="G354">
        <v>0</v>
      </c>
      <c r="H354">
        <v>1</v>
      </c>
      <c r="I354">
        <v>1</v>
      </c>
      <c r="J354" t="s">
        <v>7341</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9" t="s">
        <v>120</v>
      </c>
      <c r="E355" t="s">
        <v>7405</v>
      </c>
      <c r="F355" t="s">
        <v>104</v>
      </c>
      <c r="G355">
        <v>0</v>
      </c>
      <c r="H355">
        <v>1</v>
      </c>
      <c r="I355">
        <v>1</v>
      </c>
      <c r="J355" t="s">
        <v>7341</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9" t="s">
        <v>120</v>
      </c>
      <c r="E356" t="s">
        <v>7405</v>
      </c>
      <c r="F356" t="s">
        <v>104</v>
      </c>
      <c r="G356">
        <v>0</v>
      </c>
      <c r="H356">
        <v>1</v>
      </c>
      <c r="I356">
        <v>1</v>
      </c>
      <c r="J356" t="s">
        <v>7341</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9" t="s">
        <v>120</v>
      </c>
      <c r="E357" t="s">
        <v>7405</v>
      </c>
      <c r="F357" t="s">
        <v>104</v>
      </c>
      <c r="G357">
        <v>0</v>
      </c>
      <c r="H357">
        <v>1</v>
      </c>
      <c r="I357">
        <v>1</v>
      </c>
      <c r="J357" t="s">
        <v>7341</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9" t="s">
        <v>120</v>
      </c>
      <c r="E358" t="s">
        <v>7371</v>
      </c>
      <c r="F358" t="s">
        <v>104</v>
      </c>
      <c r="G358">
        <v>0</v>
      </c>
      <c r="H358">
        <v>1</v>
      </c>
      <c r="I358">
        <v>1</v>
      </c>
      <c r="J358" t="s">
        <v>7341</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9" t="s">
        <v>120</v>
      </c>
      <c r="E359" t="s">
        <v>7371</v>
      </c>
      <c r="F359" t="s">
        <v>104</v>
      </c>
      <c r="G359">
        <v>0</v>
      </c>
      <c r="H359">
        <v>1</v>
      </c>
      <c r="I359">
        <v>1</v>
      </c>
      <c r="J359" t="s">
        <v>7341</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9" t="s">
        <v>120</v>
      </c>
      <c r="E360" t="s">
        <v>7388</v>
      </c>
      <c r="F360" t="s">
        <v>3</v>
      </c>
      <c r="G360">
        <v>0</v>
      </c>
      <c r="H360">
        <v>1</v>
      </c>
      <c r="I360">
        <v>1</v>
      </c>
      <c r="J360" t="s">
        <v>7341</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9" t="s">
        <v>120</v>
      </c>
      <c r="E361" t="s">
        <v>7340</v>
      </c>
      <c r="F361" t="s">
        <v>3</v>
      </c>
      <c r="G361">
        <v>0</v>
      </c>
      <c r="H361">
        <v>1</v>
      </c>
      <c r="I361">
        <v>1</v>
      </c>
      <c r="J361" t="s">
        <v>7341</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9" t="s">
        <v>120</v>
      </c>
      <c r="E362" t="s">
        <v>7371</v>
      </c>
      <c r="F362" t="s">
        <v>3</v>
      </c>
      <c r="G362">
        <v>0</v>
      </c>
      <c r="H362">
        <v>1</v>
      </c>
      <c r="I362">
        <v>1</v>
      </c>
      <c r="J362" t="s">
        <v>7341</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9" t="s">
        <v>120</v>
      </c>
      <c r="E363" t="s">
        <v>7388</v>
      </c>
      <c r="F363" t="s">
        <v>3</v>
      </c>
      <c r="G363">
        <v>0</v>
      </c>
      <c r="H363">
        <v>1</v>
      </c>
      <c r="I363">
        <v>1</v>
      </c>
      <c r="J363" t="s">
        <v>7341</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9" t="s">
        <v>120</v>
      </c>
      <c r="E364" t="s">
        <v>7371</v>
      </c>
      <c r="F364" t="s">
        <v>104</v>
      </c>
      <c r="G364">
        <v>0</v>
      </c>
      <c r="H364">
        <v>1</v>
      </c>
      <c r="I364">
        <v>1</v>
      </c>
      <c r="J364" t="s">
        <v>7341</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9" t="s">
        <v>120</v>
      </c>
      <c r="E365" t="s">
        <v>7388</v>
      </c>
      <c r="F365" t="s">
        <v>104</v>
      </c>
      <c r="G365">
        <v>0</v>
      </c>
      <c r="H365">
        <v>1</v>
      </c>
      <c r="I365">
        <v>1</v>
      </c>
      <c r="J365" t="s">
        <v>7341</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9" t="s">
        <v>120</v>
      </c>
      <c r="E366" t="s">
        <v>7388</v>
      </c>
      <c r="F366" t="s">
        <v>104</v>
      </c>
      <c r="G366">
        <v>0</v>
      </c>
      <c r="H366">
        <v>1</v>
      </c>
      <c r="I366">
        <v>1</v>
      </c>
      <c r="J366" t="s">
        <v>7341</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9" t="s">
        <v>120</v>
      </c>
      <c r="E367" t="s">
        <v>7388</v>
      </c>
      <c r="F367" t="s">
        <v>104</v>
      </c>
      <c r="G367">
        <v>0</v>
      </c>
      <c r="H367">
        <v>1</v>
      </c>
      <c r="I367">
        <v>1</v>
      </c>
      <c r="J367" t="s">
        <v>7341</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9" t="s">
        <v>120</v>
      </c>
      <c r="E368" t="s">
        <v>7388</v>
      </c>
      <c r="F368" t="s">
        <v>104</v>
      </c>
      <c r="G368">
        <v>0</v>
      </c>
      <c r="H368">
        <v>1</v>
      </c>
      <c r="I368">
        <v>1</v>
      </c>
      <c r="J368" t="s">
        <v>7341</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9" t="s">
        <v>120</v>
      </c>
      <c r="E369" t="s">
        <v>7388</v>
      </c>
      <c r="F369" t="s">
        <v>104</v>
      </c>
      <c r="G369">
        <v>0</v>
      </c>
      <c r="H369">
        <v>1</v>
      </c>
      <c r="I369">
        <v>1</v>
      </c>
      <c r="J369" t="s">
        <v>7341</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9" t="s">
        <v>120</v>
      </c>
      <c r="E370" t="s">
        <v>7371</v>
      </c>
      <c r="F370" t="s">
        <v>104</v>
      </c>
      <c r="G370">
        <v>0</v>
      </c>
      <c r="H370">
        <v>1</v>
      </c>
      <c r="I370">
        <v>1</v>
      </c>
      <c r="J370" t="s">
        <v>7341</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9" t="s">
        <v>120</v>
      </c>
      <c r="E371" t="s">
        <v>7405</v>
      </c>
      <c r="F371" t="s">
        <v>104</v>
      </c>
      <c r="G371">
        <v>0</v>
      </c>
      <c r="H371">
        <v>1</v>
      </c>
      <c r="I371">
        <v>1</v>
      </c>
      <c r="J371" t="s">
        <v>7341</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9" t="s">
        <v>120</v>
      </c>
      <c r="E372" t="s">
        <v>7405</v>
      </c>
      <c r="F372" t="s">
        <v>3</v>
      </c>
      <c r="G372">
        <v>0</v>
      </c>
      <c r="H372">
        <v>1</v>
      </c>
      <c r="I372">
        <v>1</v>
      </c>
      <c r="J372" t="s">
        <v>7341</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9" t="s">
        <v>120</v>
      </c>
      <c r="E373" t="s">
        <v>7371</v>
      </c>
      <c r="F373" t="s">
        <v>3</v>
      </c>
      <c r="G373">
        <v>0</v>
      </c>
      <c r="H373">
        <v>1</v>
      </c>
      <c r="I373">
        <v>1</v>
      </c>
      <c r="J373" t="s">
        <v>7341</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9" t="s">
        <v>120</v>
      </c>
      <c r="E374" t="s">
        <v>7371</v>
      </c>
      <c r="F374" t="s">
        <v>3</v>
      </c>
      <c r="G374">
        <v>0</v>
      </c>
      <c r="H374">
        <v>1</v>
      </c>
      <c r="I374">
        <v>1</v>
      </c>
      <c r="J374" t="s">
        <v>7341</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9" t="s">
        <v>120</v>
      </c>
      <c r="E375" t="s">
        <v>7371</v>
      </c>
      <c r="F375" t="s">
        <v>3</v>
      </c>
      <c r="G375">
        <v>0</v>
      </c>
      <c r="H375">
        <v>1</v>
      </c>
      <c r="I375">
        <v>1</v>
      </c>
      <c r="J375" t="s">
        <v>7341</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9" t="s">
        <v>120</v>
      </c>
      <c r="E376" t="s">
        <v>7371</v>
      </c>
      <c r="F376" t="s">
        <v>3</v>
      </c>
      <c r="G376">
        <v>0</v>
      </c>
      <c r="H376">
        <v>1</v>
      </c>
      <c r="I376">
        <v>1</v>
      </c>
      <c r="J376" t="s">
        <v>7341</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9" t="s">
        <v>120</v>
      </c>
      <c r="E377" t="s">
        <v>7371</v>
      </c>
      <c r="F377" t="s">
        <v>3</v>
      </c>
      <c r="G377">
        <v>0</v>
      </c>
      <c r="H377">
        <v>1</v>
      </c>
      <c r="I377">
        <v>1</v>
      </c>
      <c r="J377" t="s">
        <v>7341</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9" t="s">
        <v>120</v>
      </c>
      <c r="E378" t="s">
        <v>7371</v>
      </c>
      <c r="F378" t="s">
        <v>3</v>
      </c>
      <c r="G378">
        <v>0</v>
      </c>
      <c r="H378">
        <v>1</v>
      </c>
      <c r="I378">
        <v>1</v>
      </c>
      <c r="J378" t="s">
        <v>7341</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9" t="s">
        <v>120</v>
      </c>
      <c r="E379" t="s">
        <v>7388</v>
      </c>
      <c r="F379" t="s">
        <v>3</v>
      </c>
      <c r="G379">
        <v>0</v>
      </c>
      <c r="H379">
        <v>1</v>
      </c>
      <c r="I379">
        <v>1</v>
      </c>
      <c r="J379" t="s">
        <v>7341</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9" t="s">
        <v>120</v>
      </c>
      <c r="E380" t="s">
        <v>7388</v>
      </c>
      <c r="F380" t="s">
        <v>3</v>
      </c>
      <c r="G380">
        <v>0</v>
      </c>
      <c r="H380">
        <v>1</v>
      </c>
      <c r="I380">
        <v>1</v>
      </c>
      <c r="J380" t="s">
        <v>7341</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9" t="s">
        <v>120</v>
      </c>
      <c r="E381" t="s">
        <v>7388</v>
      </c>
      <c r="F381" t="s">
        <v>3</v>
      </c>
      <c r="G381">
        <v>0</v>
      </c>
      <c r="H381">
        <v>1</v>
      </c>
      <c r="I381">
        <v>1</v>
      </c>
      <c r="J381" t="s">
        <v>7341</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9" t="s">
        <v>120</v>
      </c>
      <c r="E382" t="s">
        <v>7405</v>
      </c>
      <c r="F382" t="s">
        <v>3</v>
      </c>
      <c r="G382">
        <v>0</v>
      </c>
      <c r="H382">
        <v>1</v>
      </c>
      <c r="I382">
        <v>1</v>
      </c>
      <c r="J382" t="s">
        <v>7341</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9" t="s">
        <v>122</v>
      </c>
      <c r="E383" t="s">
        <v>7366</v>
      </c>
      <c r="F383" t="s">
        <v>3</v>
      </c>
      <c r="G383">
        <v>0</v>
      </c>
      <c r="H383">
        <v>1</v>
      </c>
      <c r="I383">
        <v>1</v>
      </c>
      <c r="J383" t="s">
        <v>7341</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7967</v>
      </c>
      <c r="D384" s="59" t="s">
        <v>122</v>
      </c>
      <c r="E384" t="s">
        <v>7371</v>
      </c>
      <c r="F384" t="s">
        <v>104</v>
      </c>
      <c r="G384">
        <v>1</v>
      </c>
      <c r="H384">
        <v>1</v>
      </c>
      <c r="I384">
        <v>1</v>
      </c>
      <c r="J384" t="s">
        <v>7341</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7965</v>
      </c>
      <c r="D385" s="59" t="s">
        <v>135</v>
      </c>
      <c r="E385" t="s">
        <v>7388</v>
      </c>
      <c r="F385" t="s">
        <v>104</v>
      </c>
      <c r="G385">
        <v>1</v>
      </c>
      <c r="H385">
        <v>1</v>
      </c>
      <c r="I385">
        <v>1</v>
      </c>
      <c r="J385" t="s">
        <v>7341</v>
      </c>
      <c r="K385">
        <v>125</v>
      </c>
      <c r="L385">
        <v>2</v>
      </c>
      <c r="M385">
        <v>15</v>
      </c>
      <c r="N385">
        <v>500</v>
      </c>
      <c r="O385">
        <v>10</v>
      </c>
      <c r="P385">
        <v>25</v>
      </c>
      <c r="Q385">
        <v>1</v>
      </c>
      <c r="R385">
        <v>0</v>
      </c>
      <c r="S385">
        <v>255</v>
      </c>
      <c r="T385">
        <v>0</v>
      </c>
      <c r="U385" t="s">
        <v>116</v>
      </c>
      <c r="V385" t="s">
        <v>123</v>
      </c>
      <c r="W385">
        <v>0</v>
      </c>
      <c r="X385" t="s">
        <v>10057</v>
      </c>
      <c r="Y385">
        <v>0</v>
      </c>
      <c r="Z385">
        <v>1</v>
      </c>
      <c r="AA385">
        <v>0</v>
      </c>
    </row>
    <row r="386" spans="3:27" x14ac:dyDescent="0.35">
      <c r="C386" t="s">
        <v>253</v>
      </c>
      <c r="D386" s="59" t="s">
        <v>120</v>
      </c>
      <c r="E386" t="s">
        <v>7371</v>
      </c>
      <c r="F386" t="s">
        <v>3</v>
      </c>
      <c r="G386">
        <v>1</v>
      </c>
      <c r="H386">
        <v>2</v>
      </c>
      <c r="I386">
        <v>2</v>
      </c>
      <c r="J386" t="s">
        <v>7341</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7981</v>
      </c>
      <c r="D387" s="59" t="s">
        <v>120</v>
      </c>
      <c r="E387" t="s">
        <v>7388</v>
      </c>
      <c r="F387" t="s">
        <v>104</v>
      </c>
      <c r="G387">
        <v>0</v>
      </c>
      <c r="H387">
        <v>1</v>
      </c>
      <c r="I387">
        <v>1</v>
      </c>
      <c r="J387" t="s">
        <v>7341</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7983</v>
      </c>
      <c r="D388" s="59" t="s">
        <v>120</v>
      </c>
      <c r="E388" t="s">
        <v>7388</v>
      </c>
      <c r="F388" t="s">
        <v>104</v>
      </c>
      <c r="G388">
        <v>0</v>
      </c>
      <c r="H388">
        <v>1</v>
      </c>
      <c r="I388">
        <v>1</v>
      </c>
      <c r="J388" t="s">
        <v>7341</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7985</v>
      </c>
      <c r="D389" s="59" t="s">
        <v>120</v>
      </c>
      <c r="E389" t="s">
        <v>7388</v>
      </c>
      <c r="F389" t="s">
        <v>104</v>
      </c>
      <c r="G389">
        <v>0</v>
      </c>
      <c r="H389">
        <v>1</v>
      </c>
      <c r="I389">
        <v>1</v>
      </c>
      <c r="J389" t="s">
        <v>7341</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7971</v>
      </c>
      <c r="D390" s="59" t="s">
        <v>120</v>
      </c>
      <c r="E390" t="s">
        <v>7388</v>
      </c>
      <c r="F390" t="s">
        <v>3</v>
      </c>
      <c r="G390">
        <v>0</v>
      </c>
      <c r="H390">
        <v>1</v>
      </c>
      <c r="I390">
        <v>1</v>
      </c>
      <c r="J390" t="s">
        <v>7341</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7973</v>
      </c>
      <c r="D391" s="59" t="s">
        <v>120</v>
      </c>
      <c r="E391" t="s">
        <v>7388</v>
      </c>
      <c r="F391" t="s">
        <v>3</v>
      </c>
      <c r="G391">
        <v>0</v>
      </c>
      <c r="H391">
        <v>1</v>
      </c>
      <c r="I391">
        <v>1</v>
      </c>
      <c r="J391" t="s">
        <v>7341</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7969</v>
      </c>
      <c r="D392" s="59" t="s">
        <v>120</v>
      </c>
      <c r="E392" t="s">
        <v>7388</v>
      </c>
      <c r="F392" t="s">
        <v>3</v>
      </c>
      <c r="G392">
        <v>0</v>
      </c>
      <c r="H392">
        <v>1</v>
      </c>
      <c r="I392">
        <v>1</v>
      </c>
      <c r="J392" t="s">
        <v>7341</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7977</v>
      </c>
      <c r="D393" s="59" t="s">
        <v>120</v>
      </c>
      <c r="E393" t="s">
        <v>7388</v>
      </c>
      <c r="F393" t="s">
        <v>104</v>
      </c>
      <c r="G393">
        <v>0</v>
      </c>
      <c r="H393">
        <v>1</v>
      </c>
      <c r="I393">
        <v>1</v>
      </c>
      <c r="J393" t="s">
        <v>7341</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7975</v>
      </c>
      <c r="D394" s="59" t="s">
        <v>120</v>
      </c>
      <c r="E394" t="s">
        <v>7388</v>
      </c>
      <c r="F394" t="s">
        <v>104</v>
      </c>
      <c r="G394">
        <v>0</v>
      </c>
      <c r="H394">
        <v>1</v>
      </c>
      <c r="I394">
        <v>1</v>
      </c>
      <c r="J394" t="s">
        <v>7341</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7979</v>
      </c>
      <c r="D395" s="59" t="s">
        <v>120</v>
      </c>
      <c r="E395" t="s">
        <v>7388</v>
      </c>
      <c r="F395" t="s">
        <v>104</v>
      </c>
      <c r="G395">
        <v>0</v>
      </c>
      <c r="H395">
        <v>1</v>
      </c>
      <c r="I395">
        <v>1</v>
      </c>
      <c r="J395" t="s">
        <v>7341</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9" t="s">
        <v>120</v>
      </c>
      <c r="E396" t="s">
        <v>7388</v>
      </c>
      <c r="F396" t="s">
        <v>104</v>
      </c>
      <c r="G396">
        <v>0</v>
      </c>
      <c r="H396">
        <v>1</v>
      </c>
      <c r="I396">
        <v>1</v>
      </c>
      <c r="J396" t="s">
        <v>7341</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9" t="s">
        <v>120</v>
      </c>
      <c r="E397" t="s">
        <v>7405</v>
      </c>
      <c r="F397" t="s">
        <v>104</v>
      </c>
      <c r="G397">
        <v>0</v>
      </c>
      <c r="H397">
        <v>1</v>
      </c>
      <c r="I397">
        <v>1</v>
      </c>
      <c r="J397" t="s">
        <v>7341</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9" t="s">
        <v>120</v>
      </c>
      <c r="E398" t="s">
        <v>7405</v>
      </c>
      <c r="F398" t="s">
        <v>104</v>
      </c>
      <c r="G398">
        <v>0</v>
      </c>
      <c r="H398">
        <v>1</v>
      </c>
      <c r="I398">
        <v>1</v>
      </c>
      <c r="J398" t="s">
        <v>7341</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9" t="s">
        <v>120</v>
      </c>
      <c r="E399" t="s">
        <v>7371</v>
      </c>
      <c r="F399" t="s">
        <v>3</v>
      </c>
      <c r="G399">
        <v>0</v>
      </c>
      <c r="H399">
        <v>1</v>
      </c>
      <c r="I399">
        <v>1</v>
      </c>
      <c r="J399" t="s">
        <v>7341</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9" t="s">
        <v>120</v>
      </c>
      <c r="E400" t="s">
        <v>7371</v>
      </c>
      <c r="F400" t="s">
        <v>105</v>
      </c>
      <c r="G400">
        <v>0</v>
      </c>
      <c r="H400">
        <v>1</v>
      </c>
      <c r="I400">
        <v>1</v>
      </c>
      <c r="J400" t="s">
        <v>7341</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9" t="s">
        <v>120</v>
      </c>
      <c r="E401" t="s">
        <v>7371</v>
      </c>
      <c r="F401" t="s">
        <v>105</v>
      </c>
      <c r="G401">
        <v>0</v>
      </c>
      <c r="H401">
        <v>1</v>
      </c>
      <c r="I401">
        <v>1</v>
      </c>
      <c r="J401" t="s">
        <v>7341</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9" t="s">
        <v>120</v>
      </c>
      <c r="E402" t="s">
        <v>7371</v>
      </c>
      <c r="F402" t="s">
        <v>105</v>
      </c>
      <c r="G402">
        <v>0</v>
      </c>
      <c r="H402">
        <v>1</v>
      </c>
      <c r="I402">
        <v>1</v>
      </c>
      <c r="J402" t="s">
        <v>7341</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9" t="s">
        <v>120</v>
      </c>
      <c r="E403" t="s">
        <v>7371</v>
      </c>
      <c r="F403" t="s">
        <v>105</v>
      </c>
      <c r="G403">
        <v>0</v>
      </c>
      <c r="H403">
        <v>1</v>
      </c>
      <c r="I403">
        <v>1</v>
      </c>
      <c r="J403" t="s">
        <v>7341</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9" t="s">
        <v>120</v>
      </c>
      <c r="E404" t="s">
        <v>7371</v>
      </c>
      <c r="F404" t="s">
        <v>105</v>
      </c>
      <c r="G404">
        <v>0</v>
      </c>
      <c r="H404">
        <v>1</v>
      </c>
      <c r="I404">
        <v>1</v>
      </c>
      <c r="J404" t="s">
        <v>7341</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9" t="s">
        <v>120</v>
      </c>
      <c r="E405" t="s">
        <v>7371</v>
      </c>
      <c r="F405" t="s">
        <v>105</v>
      </c>
      <c r="G405">
        <v>0</v>
      </c>
      <c r="H405">
        <v>1</v>
      </c>
      <c r="I405">
        <v>1</v>
      </c>
      <c r="J405" t="s">
        <v>7341</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9" t="s">
        <v>120</v>
      </c>
      <c r="E406" t="s">
        <v>7371</v>
      </c>
      <c r="F406" t="s">
        <v>105</v>
      </c>
      <c r="G406">
        <v>0</v>
      </c>
      <c r="H406">
        <v>1</v>
      </c>
      <c r="I406">
        <v>1</v>
      </c>
      <c r="J406" t="s">
        <v>7341</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9" t="s">
        <v>120</v>
      </c>
      <c r="E407" t="s">
        <v>7405</v>
      </c>
      <c r="F407" t="s">
        <v>105</v>
      </c>
      <c r="G407">
        <v>0</v>
      </c>
      <c r="H407">
        <v>1</v>
      </c>
      <c r="I407">
        <v>1</v>
      </c>
      <c r="J407" t="s">
        <v>7341</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9" t="s">
        <v>120</v>
      </c>
      <c r="E408" t="s">
        <v>7388</v>
      </c>
      <c r="F408" t="s">
        <v>105</v>
      </c>
      <c r="G408">
        <v>0</v>
      </c>
      <c r="H408">
        <v>1</v>
      </c>
      <c r="I408">
        <v>1</v>
      </c>
      <c r="J408" t="s">
        <v>7341</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9" t="s">
        <v>120</v>
      </c>
      <c r="E409" t="s">
        <v>7371</v>
      </c>
      <c r="F409" t="s">
        <v>104</v>
      </c>
      <c r="G409">
        <v>0</v>
      </c>
      <c r="H409">
        <v>1</v>
      </c>
      <c r="I409">
        <v>1</v>
      </c>
      <c r="J409" t="s">
        <v>7341</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8482</v>
      </c>
      <c r="D410" s="59" t="s">
        <v>120</v>
      </c>
      <c r="E410" t="s">
        <v>7388</v>
      </c>
      <c r="F410" t="s">
        <v>104</v>
      </c>
      <c r="G410">
        <v>0</v>
      </c>
      <c r="H410">
        <v>1</v>
      </c>
      <c r="I410">
        <v>1</v>
      </c>
      <c r="J410" t="s">
        <v>7341</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8611</v>
      </c>
      <c r="D411" s="59" t="s">
        <v>120</v>
      </c>
      <c r="E411" t="s">
        <v>7371</v>
      </c>
      <c r="F411" t="s">
        <v>104</v>
      </c>
      <c r="G411">
        <v>0</v>
      </c>
      <c r="H411">
        <v>1</v>
      </c>
      <c r="I411">
        <v>1</v>
      </c>
      <c r="J411" t="s">
        <v>7341</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8609</v>
      </c>
      <c r="D412" s="59" t="s">
        <v>120</v>
      </c>
      <c r="E412" t="s">
        <v>7405</v>
      </c>
      <c r="F412" t="s">
        <v>104</v>
      </c>
      <c r="G412">
        <v>0</v>
      </c>
      <c r="H412">
        <v>1</v>
      </c>
      <c r="I412">
        <v>1</v>
      </c>
      <c r="J412" t="s">
        <v>7341</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8613</v>
      </c>
      <c r="D413" s="59" t="s">
        <v>120</v>
      </c>
      <c r="E413" t="s">
        <v>7405</v>
      </c>
      <c r="F413" t="s">
        <v>104</v>
      </c>
      <c r="G413">
        <v>0</v>
      </c>
      <c r="H413">
        <v>1</v>
      </c>
      <c r="I413">
        <v>1</v>
      </c>
      <c r="J413" t="s">
        <v>7341</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8615</v>
      </c>
      <c r="D414" s="59" t="s">
        <v>120</v>
      </c>
      <c r="E414" t="s">
        <v>7405</v>
      </c>
      <c r="F414" t="s">
        <v>104</v>
      </c>
      <c r="G414">
        <v>0</v>
      </c>
      <c r="H414">
        <v>1</v>
      </c>
      <c r="I414">
        <v>1</v>
      </c>
      <c r="J414" t="s">
        <v>7341</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9" t="s">
        <v>120</v>
      </c>
      <c r="E415" t="s">
        <v>7371</v>
      </c>
      <c r="F415" t="s">
        <v>3</v>
      </c>
      <c r="G415">
        <v>0</v>
      </c>
      <c r="H415">
        <v>1</v>
      </c>
      <c r="I415">
        <v>1</v>
      </c>
      <c r="J415" t="s">
        <v>7341</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9" t="s">
        <v>120</v>
      </c>
      <c r="E416" t="s">
        <v>7371</v>
      </c>
      <c r="F416" t="s">
        <v>3</v>
      </c>
      <c r="G416">
        <v>0</v>
      </c>
      <c r="H416">
        <v>1</v>
      </c>
      <c r="I416">
        <v>1</v>
      </c>
      <c r="J416" t="s">
        <v>7341</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9" t="s">
        <v>120</v>
      </c>
      <c r="E417" t="s">
        <v>7405</v>
      </c>
      <c r="F417" t="s">
        <v>104</v>
      </c>
      <c r="G417">
        <v>0</v>
      </c>
      <c r="H417">
        <v>1</v>
      </c>
      <c r="I417">
        <v>1</v>
      </c>
      <c r="J417" t="s">
        <v>7341</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9" t="s">
        <v>120</v>
      </c>
      <c r="E418" t="s">
        <v>7405</v>
      </c>
      <c r="F418" t="s">
        <v>104</v>
      </c>
      <c r="G418">
        <v>0</v>
      </c>
      <c r="H418">
        <v>1</v>
      </c>
      <c r="I418">
        <v>1</v>
      </c>
      <c r="J418" t="s">
        <v>7341</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9" t="s">
        <v>120</v>
      </c>
      <c r="E419" t="s">
        <v>7405</v>
      </c>
      <c r="F419" t="s">
        <v>104</v>
      </c>
      <c r="G419">
        <v>0</v>
      </c>
      <c r="H419">
        <v>1</v>
      </c>
      <c r="I419">
        <v>1</v>
      </c>
      <c r="J419" t="s">
        <v>7341</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9" t="s">
        <v>120</v>
      </c>
      <c r="E420" t="s">
        <v>7405</v>
      </c>
      <c r="F420" t="s">
        <v>104</v>
      </c>
      <c r="G420">
        <v>0</v>
      </c>
      <c r="H420">
        <v>1</v>
      </c>
      <c r="I420">
        <v>1</v>
      </c>
      <c r="J420" t="s">
        <v>7341</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9" t="s">
        <v>120</v>
      </c>
      <c r="E421" t="s">
        <v>7405</v>
      </c>
      <c r="F421" t="s">
        <v>104</v>
      </c>
      <c r="G421">
        <v>0</v>
      </c>
      <c r="H421">
        <v>1</v>
      </c>
      <c r="I421">
        <v>1</v>
      </c>
      <c r="J421" t="s">
        <v>7341</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9" t="s">
        <v>122</v>
      </c>
      <c r="E422" t="s">
        <v>7371</v>
      </c>
      <c r="F422" t="s">
        <v>104</v>
      </c>
      <c r="G422">
        <v>1</v>
      </c>
      <c r="H422">
        <v>1</v>
      </c>
      <c r="I422">
        <v>1</v>
      </c>
      <c r="J422" t="s">
        <v>7341</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9" t="s">
        <v>120</v>
      </c>
      <c r="E423" t="s">
        <v>7405</v>
      </c>
      <c r="F423" t="s">
        <v>3</v>
      </c>
      <c r="G423">
        <v>0</v>
      </c>
      <c r="H423">
        <v>1</v>
      </c>
      <c r="I423">
        <v>1</v>
      </c>
      <c r="J423" t="s">
        <v>7341</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9" t="s">
        <v>120</v>
      </c>
      <c r="E424" t="s">
        <v>7371</v>
      </c>
      <c r="F424" t="s">
        <v>3</v>
      </c>
      <c r="G424">
        <v>0</v>
      </c>
      <c r="H424">
        <v>2</v>
      </c>
      <c r="I424">
        <v>2</v>
      </c>
      <c r="J424" t="s">
        <v>7341</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9" t="s">
        <v>120</v>
      </c>
      <c r="E425" t="s">
        <v>7405</v>
      </c>
      <c r="F425" t="s">
        <v>104</v>
      </c>
      <c r="G425">
        <v>0</v>
      </c>
      <c r="H425">
        <v>1</v>
      </c>
      <c r="I425">
        <v>1</v>
      </c>
      <c r="J425" t="s">
        <v>7341</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9" t="s">
        <v>120</v>
      </c>
      <c r="E426" t="s">
        <v>7371</v>
      </c>
      <c r="F426" t="s">
        <v>104</v>
      </c>
      <c r="G426">
        <v>0</v>
      </c>
      <c r="H426">
        <v>1</v>
      </c>
      <c r="I426">
        <v>1</v>
      </c>
      <c r="J426" t="s">
        <v>7341</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9" t="s">
        <v>120</v>
      </c>
      <c r="E427" t="s">
        <v>7371</v>
      </c>
      <c r="F427" t="s">
        <v>104</v>
      </c>
      <c r="G427">
        <v>0</v>
      </c>
      <c r="H427">
        <v>1</v>
      </c>
      <c r="I427">
        <v>1</v>
      </c>
      <c r="J427" t="s">
        <v>7341</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9" t="s">
        <v>120</v>
      </c>
      <c r="E428" t="s">
        <v>7371</v>
      </c>
      <c r="F428" t="s">
        <v>104</v>
      </c>
      <c r="G428">
        <v>0</v>
      </c>
      <c r="H428">
        <v>1</v>
      </c>
      <c r="I428">
        <v>1</v>
      </c>
      <c r="J428" t="s">
        <v>7341</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9" t="s">
        <v>120</v>
      </c>
      <c r="E429" t="s">
        <v>7371</v>
      </c>
      <c r="F429" t="s">
        <v>104</v>
      </c>
      <c r="G429">
        <v>0</v>
      </c>
      <c r="H429">
        <v>1</v>
      </c>
      <c r="I429">
        <v>1</v>
      </c>
      <c r="J429" t="s">
        <v>7341</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9" t="s">
        <v>120</v>
      </c>
      <c r="E430" t="s">
        <v>7371</v>
      </c>
      <c r="F430" t="s">
        <v>104</v>
      </c>
      <c r="G430">
        <v>0</v>
      </c>
      <c r="H430">
        <v>1</v>
      </c>
      <c r="I430">
        <v>1</v>
      </c>
      <c r="J430" t="s">
        <v>7341</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9" t="s">
        <v>120</v>
      </c>
      <c r="E431" t="s">
        <v>7371</v>
      </c>
      <c r="F431" t="s">
        <v>104</v>
      </c>
      <c r="G431">
        <v>0</v>
      </c>
      <c r="H431">
        <v>1</v>
      </c>
      <c r="I431">
        <v>1</v>
      </c>
      <c r="J431" t="s">
        <v>7341</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9" t="s">
        <v>120</v>
      </c>
      <c r="E432" t="s">
        <v>7388</v>
      </c>
      <c r="F432" t="s">
        <v>104</v>
      </c>
      <c r="G432">
        <v>0</v>
      </c>
      <c r="H432">
        <v>1</v>
      </c>
      <c r="I432">
        <v>1</v>
      </c>
      <c r="J432" t="s">
        <v>7341</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9" t="s">
        <v>120</v>
      </c>
      <c r="E433" t="s">
        <v>7386</v>
      </c>
      <c r="F433" t="s">
        <v>104</v>
      </c>
      <c r="G433">
        <v>0</v>
      </c>
      <c r="H433">
        <v>1</v>
      </c>
      <c r="I433">
        <v>1</v>
      </c>
      <c r="J433" t="s">
        <v>7341</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9" t="s">
        <v>120</v>
      </c>
      <c r="E434" t="s">
        <v>7371</v>
      </c>
      <c r="F434" t="s">
        <v>104</v>
      </c>
      <c r="G434">
        <v>0</v>
      </c>
      <c r="H434">
        <v>1</v>
      </c>
      <c r="I434">
        <v>1</v>
      </c>
      <c r="J434" t="s">
        <v>7341</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9" t="s">
        <v>120</v>
      </c>
      <c r="E435" t="s">
        <v>7405</v>
      </c>
      <c r="F435" t="s">
        <v>104</v>
      </c>
      <c r="G435">
        <v>0</v>
      </c>
      <c r="H435">
        <v>1</v>
      </c>
      <c r="I435">
        <v>1</v>
      </c>
      <c r="J435" t="s">
        <v>7341</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9" t="s">
        <v>120</v>
      </c>
      <c r="E436" t="s">
        <v>7405</v>
      </c>
      <c r="F436" t="s">
        <v>104</v>
      </c>
      <c r="G436">
        <v>0</v>
      </c>
      <c r="H436">
        <v>1</v>
      </c>
      <c r="I436">
        <v>1</v>
      </c>
      <c r="J436" t="s">
        <v>7341</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9" t="s">
        <v>120</v>
      </c>
      <c r="E437" t="s">
        <v>7405</v>
      </c>
      <c r="F437" t="s">
        <v>104</v>
      </c>
      <c r="G437">
        <v>0</v>
      </c>
      <c r="H437">
        <v>1</v>
      </c>
      <c r="I437">
        <v>1</v>
      </c>
      <c r="J437" t="s">
        <v>7341</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9" t="s">
        <v>120</v>
      </c>
      <c r="E438" t="s">
        <v>7388</v>
      </c>
      <c r="F438" t="s">
        <v>104</v>
      </c>
      <c r="G438">
        <v>0</v>
      </c>
      <c r="H438">
        <v>1</v>
      </c>
      <c r="I438">
        <v>1</v>
      </c>
      <c r="J438" t="s">
        <v>7341</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9" t="s">
        <v>120</v>
      </c>
      <c r="E439" t="s">
        <v>7388</v>
      </c>
      <c r="F439" t="s">
        <v>104</v>
      </c>
      <c r="G439">
        <v>0</v>
      </c>
      <c r="H439">
        <v>1</v>
      </c>
      <c r="I439">
        <v>1</v>
      </c>
      <c r="J439" t="s">
        <v>7341</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9" t="s">
        <v>120</v>
      </c>
      <c r="E440" t="s">
        <v>7388</v>
      </c>
      <c r="F440" t="s">
        <v>104</v>
      </c>
      <c r="G440">
        <v>0</v>
      </c>
      <c r="H440">
        <v>1</v>
      </c>
      <c r="I440">
        <v>1</v>
      </c>
      <c r="J440" t="s">
        <v>7341</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9" t="s">
        <v>120</v>
      </c>
      <c r="E441" t="s">
        <v>7388</v>
      </c>
      <c r="F441" t="s">
        <v>104</v>
      </c>
      <c r="G441">
        <v>0</v>
      </c>
      <c r="H441">
        <v>1</v>
      </c>
      <c r="I441">
        <v>1</v>
      </c>
      <c r="J441" t="s">
        <v>7341</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9" t="s">
        <v>120</v>
      </c>
      <c r="E442" t="s">
        <v>7388</v>
      </c>
      <c r="F442" t="s">
        <v>104</v>
      </c>
      <c r="G442">
        <v>0</v>
      </c>
      <c r="H442">
        <v>1</v>
      </c>
      <c r="I442">
        <v>1</v>
      </c>
      <c r="J442" t="s">
        <v>7341</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9" t="s">
        <v>120</v>
      </c>
      <c r="E443" t="s">
        <v>7388</v>
      </c>
      <c r="F443" t="s">
        <v>104</v>
      </c>
      <c r="G443">
        <v>0</v>
      </c>
      <c r="H443">
        <v>1</v>
      </c>
      <c r="I443">
        <v>1</v>
      </c>
      <c r="J443" t="s">
        <v>7341</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9" t="s">
        <v>120</v>
      </c>
      <c r="E444" t="s">
        <v>7388</v>
      </c>
      <c r="F444" t="s">
        <v>104</v>
      </c>
      <c r="G444">
        <v>0</v>
      </c>
      <c r="H444">
        <v>1</v>
      </c>
      <c r="I444">
        <v>1</v>
      </c>
      <c r="J444" t="s">
        <v>7341</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9" t="s">
        <v>120</v>
      </c>
      <c r="E445" t="s">
        <v>7405</v>
      </c>
      <c r="F445" t="s">
        <v>104</v>
      </c>
      <c r="G445">
        <v>0</v>
      </c>
      <c r="H445">
        <v>1</v>
      </c>
      <c r="I445">
        <v>1</v>
      </c>
      <c r="J445" t="s">
        <v>7341</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9" t="s">
        <v>120</v>
      </c>
      <c r="E446" t="s">
        <v>7371</v>
      </c>
      <c r="F446" t="s">
        <v>105</v>
      </c>
      <c r="G446">
        <v>0</v>
      </c>
      <c r="H446">
        <v>3</v>
      </c>
      <c r="I446">
        <v>3</v>
      </c>
      <c r="J446" t="s">
        <v>7341</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9" t="s">
        <v>10050</v>
      </c>
      <c r="E447" t="s">
        <v>7371</v>
      </c>
      <c r="F447" t="s">
        <v>104</v>
      </c>
      <c r="G447">
        <v>0</v>
      </c>
      <c r="H447">
        <v>2</v>
      </c>
      <c r="I447">
        <v>2</v>
      </c>
      <c r="J447" t="s">
        <v>7341</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9" t="s">
        <v>10050</v>
      </c>
      <c r="E448" t="s">
        <v>7371</v>
      </c>
      <c r="F448" t="s">
        <v>104</v>
      </c>
      <c r="G448">
        <v>0</v>
      </c>
      <c r="H448">
        <v>2</v>
      </c>
      <c r="I448">
        <v>2</v>
      </c>
      <c r="J448" t="s">
        <v>7341</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9" t="s">
        <v>10050</v>
      </c>
      <c r="E449" t="s">
        <v>7371</v>
      </c>
      <c r="F449" t="s">
        <v>104</v>
      </c>
      <c r="G449">
        <v>0</v>
      </c>
      <c r="H449">
        <v>2</v>
      </c>
      <c r="I449">
        <v>2</v>
      </c>
      <c r="J449" t="s">
        <v>7341</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9" t="s">
        <v>10050</v>
      </c>
      <c r="E450" t="s">
        <v>7371</v>
      </c>
      <c r="F450" t="s">
        <v>104</v>
      </c>
      <c r="G450">
        <v>0</v>
      </c>
      <c r="H450">
        <v>2</v>
      </c>
      <c r="I450">
        <v>2</v>
      </c>
      <c r="J450" t="s">
        <v>7341</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855"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7">
        <f>D5</f>
        <v>-22</v>
      </c>
      <c r="I5" s="167">
        <f>E5*2</f>
        <v>-132</v>
      </c>
      <c r="L5" s="50" t="s">
        <v>114</v>
      </c>
      <c r="M5" s="167" t="s">
        <v>10058</v>
      </c>
      <c r="O5" t="s">
        <v>10058</v>
      </c>
    </row>
    <row r="6" spans="3:29" x14ac:dyDescent="0.35">
      <c r="C6">
        <v>0</v>
      </c>
      <c r="D6">
        <v>4</v>
      </c>
      <c r="E6">
        <v>-71</v>
      </c>
      <c r="G6" s="167">
        <f t="shared" ref="G6:G44" si="0">C6*2</f>
        <v>0</v>
      </c>
      <c r="H6" s="167">
        <f t="shared" ref="H6:H44" si="1">D6</f>
        <v>4</v>
      </c>
      <c r="I6" s="167">
        <f t="shared" ref="I6:I44" si="2">E6*2</f>
        <v>-142</v>
      </c>
      <c r="L6" s="50" t="s">
        <v>153</v>
      </c>
      <c r="M6" s="167" t="s">
        <v>10059</v>
      </c>
      <c r="O6" t="s">
        <v>10059</v>
      </c>
    </row>
    <row r="7" spans="3:29" x14ac:dyDescent="0.35">
      <c r="C7">
        <v>-6</v>
      </c>
      <c r="D7">
        <v>3</v>
      </c>
      <c r="E7">
        <v>-59</v>
      </c>
      <c r="G7" s="167">
        <f t="shared" si="0"/>
        <v>-12</v>
      </c>
      <c r="H7" s="167">
        <f t="shared" si="1"/>
        <v>3</v>
      </c>
      <c r="I7" s="167">
        <f t="shared" si="2"/>
        <v>-118</v>
      </c>
      <c r="L7" s="50" t="s">
        <v>192</v>
      </c>
      <c r="M7" s="167" t="s">
        <v>10060</v>
      </c>
      <c r="O7" t="s">
        <v>10060</v>
      </c>
    </row>
    <row r="8" spans="3:29" x14ac:dyDescent="0.35">
      <c r="C8">
        <v>6</v>
      </c>
      <c r="D8">
        <v>3</v>
      </c>
      <c r="E8">
        <v>-59</v>
      </c>
      <c r="G8" s="167">
        <f t="shared" si="0"/>
        <v>12</v>
      </c>
      <c r="H8" s="167">
        <f t="shared" si="1"/>
        <v>3</v>
      </c>
      <c r="I8" s="167">
        <f t="shared" si="2"/>
        <v>-118</v>
      </c>
      <c r="L8" s="50" t="s">
        <v>169</v>
      </c>
      <c r="M8" s="167" t="s">
        <v>10061</v>
      </c>
      <c r="O8" t="s">
        <v>10061</v>
      </c>
    </row>
    <row r="9" spans="3:29" x14ac:dyDescent="0.35">
      <c r="C9">
        <v>-8</v>
      </c>
      <c r="D9">
        <v>7</v>
      </c>
      <c r="E9">
        <v>44</v>
      </c>
      <c r="G9" s="167">
        <f t="shared" si="0"/>
        <v>-16</v>
      </c>
      <c r="H9" s="167">
        <f t="shared" si="1"/>
        <v>7</v>
      </c>
      <c r="I9" s="167">
        <f t="shared" si="2"/>
        <v>88</v>
      </c>
      <c r="L9" s="50" t="s">
        <v>171</v>
      </c>
      <c r="M9" s="167" t="s">
        <v>10062</v>
      </c>
      <c r="O9" t="s">
        <v>10062</v>
      </c>
      <c r="W9" s="167" t="s">
        <v>5127</v>
      </c>
      <c r="X9" s="167" t="s">
        <v>5526</v>
      </c>
      <c r="Y9" s="167" t="s">
        <v>7342</v>
      </c>
      <c r="Z9" s="167" t="s">
        <v>7343</v>
      </c>
      <c r="AA9" s="167" t="s">
        <v>7344</v>
      </c>
      <c r="AB9" s="167" t="s">
        <v>7345</v>
      </c>
      <c r="AC9" s="167" t="s">
        <v>7346</v>
      </c>
    </row>
    <row r="10" spans="3:29" x14ac:dyDescent="0.35">
      <c r="C10">
        <v>8</v>
      </c>
      <c r="D10">
        <v>7</v>
      </c>
      <c r="E10">
        <v>44</v>
      </c>
      <c r="G10" s="167">
        <f t="shared" si="0"/>
        <v>16</v>
      </c>
      <c r="H10" s="167">
        <f t="shared" si="1"/>
        <v>7</v>
      </c>
      <c r="I10" s="167">
        <f t="shared" si="2"/>
        <v>88</v>
      </c>
      <c r="L10" s="50" t="s">
        <v>6444</v>
      </c>
      <c r="M10" s="167" t="s">
        <v>10063</v>
      </c>
      <c r="O10" t="s">
        <v>10063</v>
      </c>
      <c r="Y10" t="s">
        <v>10336</v>
      </c>
    </row>
    <row r="11" spans="3:29" x14ac:dyDescent="0.35">
      <c r="C11">
        <v>8</v>
      </c>
      <c r="D11">
        <v>7</v>
      </c>
      <c r="E11">
        <v>15</v>
      </c>
      <c r="G11" s="167">
        <f t="shared" si="0"/>
        <v>16</v>
      </c>
      <c r="H11" s="167">
        <f t="shared" si="1"/>
        <v>7</v>
      </c>
      <c r="I11" s="167">
        <f t="shared" si="2"/>
        <v>30</v>
      </c>
      <c r="L11" s="50" t="s">
        <v>198</v>
      </c>
      <c r="M11" s="167" t="s">
        <v>10064</v>
      </c>
      <c r="O11" t="s">
        <v>10064</v>
      </c>
      <c r="Y11" t="s">
        <v>10340</v>
      </c>
    </row>
    <row r="12" spans="3:29" x14ac:dyDescent="0.35">
      <c r="C12">
        <v>-8</v>
      </c>
      <c r="D12">
        <v>7</v>
      </c>
      <c r="E12">
        <v>15</v>
      </c>
      <c r="G12" s="167">
        <f t="shared" si="0"/>
        <v>-16</v>
      </c>
      <c r="H12" s="167">
        <f t="shared" si="1"/>
        <v>7</v>
      </c>
      <c r="I12" s="167">
        <f t="shared" si="2"/>
        <v>30</v>
      </c>
      <c r="L12" s="50" t="s">
        <v>7216</v>
      </c>
      <c r="M12" s="167" t="s">
        <v>10065</v>
      </c>
      <c r="O12" t="s">
        <v>10065</v>
      </c>
      <c r="Y12" t="s">
        <v>10350</v>
      </c>
    </row>
    <row r="13" spans="3:29" x14ac:dyDescent="0.35">
      <c r="C13">
        <v>0</v>
      </c>
      <c r="D13">
        <v>26</v>
      </c>
      <c r="E13">
        <v>44</v>
      </c>
      <c r="G13" s="167">
        <f t="shared" si="0"/>
        <v>0</v>
      </c>
      <c r="H13" s="167">
        <f t="shared" si="1"/>
        <v>26</v>
      </c>
      <c r="I13" s="167">
        <f t="shared" si="2"/>
        <v>88</v>
      </c>
      <c r="L13" s="50" t="s">
        <v>7225</v>
      </c>
      <c r="M13" s="167" t="s">
        <v>10066</v>
      </c>
      <c r="O13" t="s">
        <v>10066</v>
      </c>
      <c r="Y13" t="s">
        <v>10353</v>
      </c>
    </row>
    <row r="14" spans="3:29" x14ac:dyDescent="0.35">
      <c r="C14">
        <v>0</v>
      </c>
      <c r="D14">
        <v>26</v>
      </c>
      <c r="E14">
        <v>15</v>
      </c>
      <c r="G14" s="167">
        <f t="shared" si="0"/>
        <v>0</v>
      </c>
      <c r="H14" s="167">
        <f t="shared" si="1"/>
        <v>26</v>
      </c>
      <c r="I14" s="167">
        <f t="shared" si="2"/>
        <v>30</v>
      </c>
      <c r="L14" s="50" t="s">
        <v>200</v>
      </c>
      <c r="M14" s="167" t="s">
        <v>10067</v>
      </c>
      <c r="O14" t="s">
        <v>10067</v>
      </c>
      <c r="Y14" t="s">
        <v>10358</v>
      </c>
    </row>
    <row r="15" spans="3:29" x14ac:dyDescent="0.35">
      <c r="C15">
        <v>14</v>
      </c>
      <c r="D15">
        <v>3</v>
      </c>
      <c r="E15">
        <v>69</v>
      </c>
      <c r="G15" s="167">
        <f t="shared" si="0"/>
        <v>28</v>
      </c>
      <c r="H15" s="167">
        <f t="shared" si="1"/>
        <v>3</v>
      </c>
      <c r="I15" s="167">
        <f t="shared" si="2"/>
        <v>138</v>
      </c>
      <c r="L15" s="50" t="s">
        <v>162</v>
      </c>
      <c r="M15" s="167" t="s">
        <v>10068</v>
      </c>
      <c r="O15" t="s">
        <v>10068</v>
      </c>
      <c r="Y15" t="s">
        <v>10361</v>
      </c>
    </row>
    <row r="16" spans="3:29" x14ac:dyDescent="0.35">
      <c r="C16">
        <v>14</v>
      </c>
      <c r="D16">
        <v>32</v>
      </c>
      <c r="E16">
        <v>69</v>
      </c>
      <c r="G16" s="167">
        <f t="shared" si="0"/>
        <v>28</v>
      </c>
      <c r="H16" s="167">
        <f t="shared" si="1"/>
        <v>32</v>
      </c>
      <c r="I16" s="167">
        <f t="shared" si="2"/>
        <v>138</v>
      </c>
      <c r="L16" s="50" t="s">
        <v>158</v>
      </c>
      <c r="M16" s="167" t="s">
        <v>10069</v>
      </c>
      <c r="O16" t="s">
        <v>10069</v>
      </c>
      <c r="Y16" t="s">
        <v>10364</v>
      </c>
    </row>
    <row r="17" spans="3:25" x14ac:dyDescent="0.35">
      <c r="C17">
        <v>14</v>
      </c>
      <c r="D17">
        <v>32</v>
      </c>
      <c r="E17">
        <v>45</v>
      </c>
      <c r="G17" s="167">
        <f t="shared" si="0"/>
        <v>28</v>
      </c>
      <c r="H17" s="167">
        <f t="shared" si="1"/>
        <v>32</v>
      </c>
      <c r="I17" s="167">
        <f t="shared" si="2"/>
        <v>90</v>
      </c>
      <c r="L17" s="50" t="s">
        <v>6455</v>
      </c>
      <c r="M17" s="167" t="s">
        <v>10070</v>
      </c>
      <c r="O17" t="s">
        <v>10070</v>
      </c>
      <c r="Y17" t="s">
        <v>10367</v>
      </c>
    </row>
    <row r="18" spans="3:25" x14ac:dyDescent="0.35">
      <c r="C18">
        <v>14</v>
      </c>
      <c r="D18">
        <v>3</v>
      </c>
      <c r="E18">
        <v>45</v>
      </c>
      <c r="G18" s="167">
        <f t="shared" si="0"/>
        <v>28</v>
      </c>
      <c r="H18" s="167">
        <f t="shared" si="1"/>
        <v>3</v>
      </c>
      <c r="I18" s="167">
        <f t="shared" si="2"/>
        <v>90</v>
      </c>
      <c r="L18" s="50" t="s">
        <v>173</v>
      </c>
      <c r="M18" s="167" t="s">
        <v>10071</v>
      </c>
      <c r="O18" t="s">
        <v>10071</v>
      </c>
      <c r="Y18" t="s">
        <v>10370</v>
      </c>
    </row>
    <row r="19" spans="3:25" x14ac:dyDescent="0.35">
      <c r="C19">
        <v>-13</v>
      </c>
      <c r="D19">
        <v>3</v>
      </c>
      <c r="E19">
        <v>69</v>
      </c>
      <c r="G19" s="167">
        <f t="shared" si="0"/>
        <v>-26</v>
      </c>
      <c r="H19" s="167">
        <f t="shared" si="1"/>
        <v>3</v>
      </c>
      <c r="I19" s="167">
        <f t="shared" si="2"/>
        <v>138</v>
      </c>
      <c r="L19" s="50" t="s">
        <v>7233</v>
      </c>
      <c r="M19" s="167" t="s">
        <v>10072</v>
      </c>
      <c r="O19" t="s">
        <v>10072</v>
      </c>
      <c r="Y19" t="s">
        <v>10374</v>
      </c>
    </row>
    <row r="20" spans="3:25" x14ac:dyDescent="0.35">
      <c r="C20">
        <v>-13</v>
      </c>
      <c r="D20">
        <v>3</v>
      </c>
      <c r="E20">
        <v>45</v>
      </c>
      <c r="G20" s="167">
        <f t="shared" si="0"/>
        <v>-26</v>
      </c>
      <c r="H20" s="167">
        <f t="shared" si="1"/>
        <v>3</v>
      </c>
      <c r="I20" s="167">
        <f t="shared" si="2"/>
        <v>90</v>
      </c>
      <c r="L20" s="50" t="s">
        <v>175</v>
      </c>
      <c r="M20" s="167" t="s">
        <v>10073</v>
      </c>
      <c r="O20" t="s">
        <v>10073</v>
      </c>
      <c r="Y20" t="s">
        <v>10377</v>
      </c>
    </row>
    <row r="21" spans="3:25" x14ac:dyDescent="0.35">
      <c r="C21">
        <v>-13</v>
      </c>
      <c r="D21">
        <v>32</v>
      </c>
      <c r="E21">
        <v>45</v>
      </c>
      <c r="G21" s="167">
        <f t="shared" si="0"/>
        <v>-26</v>
      </c>
      <c r="H21" s="167">
        <f t="shared" si="1"/>
        <v>32</v>
      </c>
      <c r="I21" s="167">
        <f t="shared" si="2"/>
        <v>90</v>
      </c>
      <c r="L21" s="50" t="s">
        <v>189</v>
      </c>
      <c r="M21" s="167" t="s">
        <v>10074</v>
      </c>
      <c r="O21" t="s">
        <v>10074</v>
      </c>
      <c r="Y21" t="s">
        <v>10382</v>
      </c>
    </row>
    <row r="22" spans="3:25" x14ac:dyDescent="0.35">
      <c r="C22">
        <v>-13</v>
      </c>
      <c r="D22">
        <v>32</v>
      </c>
      <c r="E22">
        <v>69</v>
      </c>
      <c r="G22" s="167">
        <f t="shared" si="0"/>
        <v>-26</v>
      </c>
      <c r="H22" s="167">
        <f t="shared" si="1"/>
        <v>32</v>
      </c>
      <c r="I22" s="167">
        <f t="shared" si="2"/>
        <v>138</v>
      </c>
      <c r="L22" s="50" t="s">
        <v>3446</v>
      </c>
      <c r="M22" s="167" t="s">
        <v>10075</v>
      </c>
      <c r="O22" t="s">
        <v>10075</v>
      </c>
      <c r="Y22" t="s">
        <v>10385</v>
      </c>
    </row>
    <row r="23" spans="3:25" x14ac:dyDescent="0.35">
      <c r="C23">
        <v>-8</v>
      </c>
      <c r="D23">
        <v>7</v>
      </c>
      <c r="E23">
        <v>-15</v>
      </c>
      <c r="G23" s="167">
        <f t="shared" si="0"/>
        <v>-16</v>
      </c>
      <c r="H23" s="167">
        <f t="shared" si="1"/>
        <v>7</v>
      </c>
      <c r="I23" s="167">
        <f t="shared" si="2"/>
        <v>-30</v>
      </c>
      <c r="L23" s="50" t="s">
        <v>7258</v>
      </c>
      <c r="M23" s="167" t="s">
        <v>10076</v>
      </c>
      <c r="O23" t="s">
        <v>10076</v>
      </c>
      <c r="Y23" t="s">
        <v>10391</v>
      </c>
    </row>
    <row r="24" spans="3:25" x14ac:dyDescent="0.35">
      <c r="C24">
        <v>8</v>
      </c>
      <c r="D24">
        <v>7</v>
      </c>
      <c r="E24">
        <v>-15</v>
      </c>
      <c r="G24" s="167">
        <f t="shared" si="0"/>
        <v>16</v>
      </c>
      <c r="H24" s="167">
        <f t="shared" si="1"/>
        <v>7</v>
      </c>
      <c r="I24" s="167">
        <f t="shared" si="2"/>
        <v>-30</v>
      </c>
      <c r="L24" s="50" t="s">
        <v>183</v>
      </c>
      <c r="M24" s="167" t="s">
        <v>10077</v>
      </c>
      <c r="O24" t="s">
        <v>10077</v>
      </c>
      <c r="Y24" t="s">
        <v>10394</v>
      </c>
    </row>
    <row r="25" spans="3:25" x14ac:dyDescent="0.35">
      <c r="C25">
        <v>8</v>
      </c>
      <c r="D25">
        <v>7</v>
      </c>
      <c r="E25">
        <v>-54</v>
      </c>
      <c r="G25" s="167">
        <f t="shared" si="0"/>
        <v>16</v>
      </c>
      <c r="H25" s="167">
        <f t="shared" si="1"/>
        <v>7</v>
      </c>
      <c r="I25" s="167">
        <f t="shared" si="2"/>
        <v>-108</v>
      </c>
      <c r="L25" s="50" t="s">
        <v>6131</v>
      </c>
      <c r="M25" s="167" t="s">
        <v>10078</v>
      </c>
      <c r="O25" t="s">
        <v>10078</v>
      </c>
      <c r="Y25" t="s">
        <v>10397</v>
      </c>
    </row>
    <row r="26" spans="3:25" x14ac:dyDescent="0.35">
      <c r="C26">
        <v>-8</v>
      </c>
      <c r="D26">
        <v>7</v>
      </c>
      <c r="E26">
        <v>-54</v>
      </c>
      <c r="G26" s="167">
        <f t="shared" si="0"/>
        <v>-16</v>
      </c>
      <c r="H26" s="167">
        <f t="shared" si="1"/>
        <v>7</v>
      </c>
      <c r="I26" s="167">
        <f t="shared" si="2"/>
        <v>-108</v>
      </c>
      <c r="L26" s="50" t="s">
        <v>186</v>
      </c>
      <c r="M26" s="167" t="s">
        <v>10079</v>
      </c>
      <c r="O26" t="s">
        <v>10079</v>
      </c>
      <c r="Y26" t="s">
        <v>10401</v>
      </c>
    </row>
    <row r="27" spans="3:25" x14ac:dyDescent="0.35">
      <c r="C27">
        <v>0</v>
      </c>
      <c r="D27">
        <v>26</v>
      </c>
      <c r="E27">
        <v>-15</v>
      </c>
      <c r="G27" s="167">
        <f t="shared" si="0"/>
        <v>0</v>
      </c>
      <c r="H27" s="167">
        <f t="shared" si="1"/>
        <v>26</v>
      </c>
      <c r="I27" s="167">
        <f t="shared" si="2"/>
        <v>-30</v>
      </c>
      <c r="L27" s="50" t="s">
        <v>149</v>
      </c>
      <c r="M27" s="167" t="s">
        <v>10080</v>
      </c>
      <c r="O27" t="s">
        <v>10080</v>
      </c>
      <c r="Y27" t="s">
        <v>10404</v>
      </c>
    </row>
    <row r="28" spans="3:25" x14ac:dyDescent="0.35">
      <c r="C28">
        <v>0</v>
      </c>
      <c r="D28">
        <v>26</v>
      </c>
      <c r="E28">
        <v>-54</v>
      </c>
      <c r="G28" s="167">
        <f t="shared" si="0"/>
        <v>0</v>
      </c>
      <c r="H28" s="167">
        <f t="shared" si="1"/>
        <v>26</v>
      </c>
      <c r="I28" s="167">
        <f t="shared" si="2"/>
        <v>-108</v>
      </c>
      <c r="L28" s="50" t="s">
        <v>178</v>
      </c>
      <c r="M28" s="167" t="s">
        <v>10081</v>
      </c>
      <c r="O28" t="s">
        <v>10081</v>
      </c>
      <c r="Y28" t="s">
        <v>10407</v>
      </c>
    </row>
    <row r="29" spans="3:25" x14ac:dyDescent="0.35">
      <c r="C29">
        <v>14</v>
      </c>
      <c r="D29">
        <v>0</v>
      </c>
      <c r="E29">
        <v>15</v>
      </c>
      <c r="G29" s="167">
        <f t="shared" si="0"/>
        <v>28</v>
      </c>
      <c r="H29" s="167">
        <f t="shared" si="1"/>
        <v>0</v>
      </c>
      <c r="I29" s="167">
        <f t="shared" si="2"/>
        <v>30</v>
      </c>
      <c r="L29" s="50" t="s">
        <v>5044</v>
      </c>
      <c r="M29" s="167" t="s">
        <v>10082</v>
      </c>
      <c r="O29" t="s">
        <v>10082</v>
      </c>
      <c r="Y29" t="s">
        <v>10410</v>
      </c>
    </row>
    <row r="30" spans="3:25" x14ac:dyDescent="0.35">
      <c r="C30">
        <v>4</v>
      </c>
      <c r="D30">
        <v>31</v>
      </c>
      <c r="E30">
        <v>15</v>
      </c>
      <c r="G30" s="167">
        <f t="shared" si="0"/>
        <v>8</v>
      </c>
      <c r="H30" s="167">
        <f t="shared" si="1"/>
        <v>31</v>
      </c>
      <c r="I30" s="167">
        <f t="shared" si="2"/>
        <v>30</v>
      </c>
      <c r="L30" s="50" t="s">
        <v>5046</v>
      </c>
      <c r="M30" s="167" t="s">
        <v>10083</v>
      </c>
      <c r="O30" t="s">
        <v>10083</v>
      </c>
      <c r="Y30" t="s">
        <v>10413</v>
      </c>
    </row>
    <row r="31" spans="3:25" x14ac:dyDescent="0.35">
      <c r="C31">
        <v>4</v>
      </c>
      <c r="D31">
        <v>31</v>
      </c>
      <c r="E31">
        <v>-14</v>
      </c>
      <c r="G31" s="167">
        <f t="shared" si="0"/>
        <v>8</v>
      </c>
      <c r="H31" s="167">
        <f t="shared" si="1"/>
        <v>31</v>
      </c>
      <c r="I31" s="167">
        <f t="shared" si="2"/>
        <v>-28</v>
      </c>
      <c r="L31" s="50" t="s">
        <v>168</v>
      </c>
      <c r="M31" s="167" t="s">
        <v>10084</v>
      </c>
      <c r="O31" t="s">
        <v>10084</v>
      </c>
      <c r="Y31" t="s">
        <v>10416</v>
      </c>
    </row>
    <row r="32" spans="3:25" x14ac:dyDescent="0.35">
      <c r="C32">
        <v>14</v>
      </c>
      <c r="D32">
        <v>0</v>
      </c>
      <c r="E32">
        <v>-14</v>
      </c>
      <c r="G32" s="167">
        <f t="shared" si="0"/>
        <v>28</v>
      </c>
      <c r="H32" s="167">
        <f t="shared" si="1"/>
        <v>0</v>
      </c>
      <c r="I32" s="167">
        <f t="shared" si="2"/>
        <v>-28</v>
      </c>
      <c r="L32" s="50" t="s">
        <v>60</v>
      </c>
      <c r="M32" s="167" t="s">
        <v>10085</v>
      </c>
      <c r="O32" t="s">
        <v>10085</v>
      </c>
      <c r="Y32" t="s">
        <v>10420</v>
      </c>
    </row>
    <row r="33" spans="3:25" x14ac:dyDescent="0.35">
      <c r="C33">
        <v>-13</v>
      </c>
      <c r="D33">
        <v>0</v>
      </c>
      <c r="E33">
        <v>15</v>
      </c>
      <c r="G33" s="167">
        <f t="shared" si="0"/>
        <v>-26</v>
      </c>
      <c r="H33" s="167">
        <f t="shared" si="1"/>
        <v>0</v>
      </c>
      <c r="I33" s="167">
        <f t="shared" si="2"/>
        <v>30</v>
      </c>
      <c r="L33" s="50" t="s">
        <v>166</v>
      </c>
      <c r="M33" s="167" t="s">
        <v>10086</v>
      </c>
      <c r="O33" t="s">
        <v>10086</v>
      </c>
      <c r="Y33" t="s">
        <v>10424</v>
      </c>
    </row>
    <row r="34" spans="3:25" x14ac:dyDescent="0.35">
      <c r="C34">
        <v>-13</v>
      </c>
      <c r="D34">
        <v>0</v>
      </c>
      <c r="E34">
        <v>-14</v>
      </c>
      <c r="G34" s="167">
        <f t="shared" si="0"/>
        <v>-26</v>
      </c>
      <c r="H34" s="167">
        <f t="shared" si="1"/>
        <v>0</v>
      </c>
      <c r="I34" s="167">
        <f t="shared" si="2"/>
        <v>-28</v>
      </c>
      <c r="L34" s="50" t="s">
        <v>6450</v>
      </c>
      <c r="M34" s="167" t="s">
        <v>10087</v>
      </c>
      <c r="O34" t="s">
        <v>10087</v>
      </c>
      <c r="Y34" t="s">
        <v>10428</v>
      </c>
    </row>
    <row r="35" spans="3:25" x14ac:dyDescent="0.35">
      <c r="C35">
        <v>-4</v>
      </c>
      <c r="D35">
        <v>31</v>
      </c>
      <c r="E35">
        <v>-14</v>
      </c>
      <c r="G35" s="167">
        <f t="shared" si="0"/>
        <v>-8</v>
      </c>
      <c r="H35" s="167">
        <f t="shared" si="1"/>
        <v>31</v>
      </c>
      <c r="I35" s="167">
        <f t="shared" si="2"/>
        <v>-28</v>
      </c>
      <c r="L35" s="50" t="s">
        <v>6164</v>
      </c>
      <c r="M35" s="167" t="s">
        <v>10088</v>
      </c>
      <c r="O35" t="s">
        <v>10088</v>
      </c>
      <c r="Y35" t="s">
        <v>10432</v>
      </c>
    </row>
    <row r="36" spans="3:25" x14ac:dyDescent="0.35">
      <c r="C36">
        <v>-4</v>
      </c>
      <c r="D36">
        <v>31</v>
      </c>
      <c r="E36">
        <v>15</v>
      </c>
      <c r="G36" s="167">
        <f t="shared" si="0"/>
        <v>-8</v>
      </c>
      <c r="H36" s="167">
        <f t="shared" si="1"/>
        <v>31</v>
      </c>
      <c r="I36" s="167">
        <f t="shared" si="2"/>
        <v>30</v>
      </c>
      <c r="L36" s="50" t="s">
        <v>6162</v>
      </c>
      <c r="M36" s="167" t="s">
        <v>10089</v>
      </c>
      <c r="O36" t="s">
        <v>10089</v>
      </c>
      <c r="Y36" t="s">
        <v>10436</v>
      </c>
    </row>
    <row r="37" spans="3:25" x14ac:dyDescent="0.35">
      <c r="C37">
        <v>10</v>
      </c>
      <c r="D37">
        <v>4</v>
      </c>
      <c r="E37">
        <v>-54</v>
      </c>
      <c r="G37" s="167">
        <f t="shared" si="0"/>
        <v>20</v>
      </c>
      <c r="H37" s="167">
        <f t="shared" si="1"/>
        <v>4</v>
      </c>
      <c r="I37" s="167">
        <f t="shared" si="2"/>
        <v>-108</v>
      </c>
      <c r="L37" s="50" t="s">
        <v>6158</v>
      </c>
      <c r="M37" s="167" t="s">
        <v>10090</v>
      </c>
      <c r="O37" t="s">
        <v>10090</v>
      </c>
      <c r="Y37" t="s">
        <v>10444</v>
      </c>
    </row>
    <row r="38" spans="3:25" x14ac:dyDescent="0.35">
      <c r="C38">
        <v>3</v>
      </c>
      <c r="D38">
        <v>27</v>
      </c>
      <c r="E38">
        <v>-54</v>
      </c>
      <c r="G38" s="167">
        <f t="shared" si="0"/>
        <v>6</v>
      </c>
      <c r="H38" s="167">
        <f t="shared" si="1"/>
        <v>27</v>
      </c>
      <c r="I38" s="167">
        <f t="shared" si="2"/>
        <v>-108</v>
      </c>
      <c r="L38" s="50" t="s">
        <v>6159</v>
      </c>
      <c r="M38" s="167" t="s">
        <v>10091</v>
      </c>
      <c r="O38" t="s">
        <v>10091</v>
      </c>
      <c r="Y38" t="s">
        <v>10335</v>
      </c>
    </row>
    <row r="39" spans="3:25" x14ac:dyDescent="0.35">
      <c r="C39">
        <v>3</v>
      </c>
      <c r="D39">
        <v>27</v>
      </c>
      <c r="E39">
        <v>-77</v>
      </c>
      <c r="G39" s="167">
        <f t="shared" si="0"/>
        <v>6</v>
      </c>
      <c r="H39" s="167">
        <f t="shared" si="1"/>
        <v>27</v>
      </c>
      <c r="I39" s="167">
        <f t="shared" si="2"/>
        <v>-154</v>
      </c>
      <c r="L39" s="50" t="s">
        <v>6160</v>
      </c>
      <c r="M39" s="167" t="s">
        <v>10092</v>
      </c>
      <c r="O39" t="s">
        <v>10092</v>
      </c>
      <c r="Y39" t="s">
        <v>10335</v>
      </c>
    </row>
    <row r="40" spans="3:25" x14ac:dyDescent="0.35">
      <c r="C40">
        <v>10</v>
      </c>
      <c r="D40">
        <v>4</v>
      </c>
      <c r="E40">
        <v>-77</v>
      </c>
      <c r="G40" s="167">
        <f t="shared" si="0"/>
        <v>20</v>
      </c>
      <c r="H40" s="167">
        <f t="shared" si="1"/>
        <v>4</v>
      </c>
      <c r="I40" s="167">
        <f t="shared" si="2"/>
        <v>-154</v>
      </c>
      <c r="L40" s="50" t="s">
        <v>6161</v>
      </c>
      <c r="M40" s="167" t="s">
        <v>10093</v>
      </c>
      <c r="O40" t="s">
        <v>10093</v>
      </c>
      <c r="Y40" t="s">
        <v>10335</v>
      </c>
    </row>
    <row r="41" spans="3:25" x14ac:dyDescent="0.35">
      <c r="C41">
        <v>-10</v>
      </c>
      <c r="D41">
        <v>4</v>
      </c>
      <c r="E41">
        <v>-54</v>
      </c>
      <c r="G41" s="167">
        <f t="shared" si="0"/>
        <v>-20</v>
      </c>
      <c r="H41" s="167">
        <f t="shared" si="1"/>
        <v>4</v>
      </c>
      <c r="I41" s="167">
        <f t="shared" si="2"/>
        <v>-108</v>
      </c>
      <c r="L41" s="50" t="s">
        <v>6157</v>
      </c>
      <c r="M41" s="167" t="s">
        <v>10094</v>
      </c>
      <c r="O41" t="s">
        <v>10094</v>
      </c>
      <c r="Y41" t="s">
        <v>10335</v>
      </c>
    </row>
    <row r="42" spans="3:25" x14ac:dyDescent="0.35">
      <c r="C42">
        <v>-10</v>
      </c>
      <c r="D42">
        <v>4</v>
      </c>
      <c r="E42">
        <v>-77</v>
      </c>
      <c r="G42" s="167">
        <f t="shared" si="0"/>
        <v>-20</v>
      </c>
      <c r="H42" s="167">
        <f t="shared" si="1"/>
        <v>4</v>
      </c>
      <c r="I42" s="167">
        <f t="shared" si="2"/>
        <v>-154</v>
      </c>
      <c r="L42" s="50" t="s">
        <v>6169</v>
      </c>
      <c r="M42" s="167" t="s">
        <v>10095</v>
      </c>
      <c r="O42" t="s">
        <v>10095</v>
      </c>
      <c r="Y42" t="s">
        <v>10335</v>
      </c>
    </row>
    <row r="43" spans="3:25" x14ac:dyDescent="0.35">
      <c r="C43">
        <v>-3</v>
      </c>
      <c r="D43">
        <v>27</v>
      </c>
      <c r="E43">
        <v>-77</v>
      </c>
      <c r="G43" s="167">
        <f t="shared" si="0"/>
        <v>-6</v>
      </c>
      <c r="H43" s="167">
        <f t="shared" si="1"/>
        <v>27</v>
      </c>
      <c r="I43" s="167">
        <f t="shared" si="2"/>
        <v>-154</v>
      </c>
      <c r="L43" s="50" t="s">
        <v>6163</v>
      </c>
      <c r="M43" s="167" t="s">
        <v>10096</v>
      </c>
      <c r="O43" t="s">
        <v>10096</v>
      </c>
      <c r="Y43" t="s">
        <v>10335</v>
      </c>
    </row>
    <row r="44" spans="3:25" x14ac:dyDescent="0.35">
      <c r="C44">
        <v>-3</v>
      </c>
      <c r="D44">
        <v>27</v>
      </c>
      <c r="E44">
        <v>-54</v>
      </c>
      <c r="G44" s="167">
        <f t="shared" si="0"/>
        <v>-6</v>
      </c>
      <c r="H44" s="167">
        <f t="shared" si="1"/>
        <v>27</v>
      </c>
      <c r="I44" s="167">
        <f t="shared" si="2"/>
        <v>-108</v>
      </c>
      <c r="L44" s="50" t="s">
        <v>196</v>
      </c>
      <c r="M44" s="167" t="s">
        <v>10097</v>
      </c>
      <c r="O44" t="s">
        <v>10097</v>
      </c>
      <c r="Y44" t="s">
        <v>10335</v>
      </c>
    </row>
    <row r="45" spans="3:25" x14ac:dyDescent="0.35">
      <c r="L45" s="50" t="s">
        <v>204</v>
      </c>
      <c r="M45" s="167" t="s">
        <v>10098</v>
      </c>
      <c r="O45" t="s">
        <v>10098</v>
      </c>
      <c r="Y45" t="s">
        <v>10335</v>
      </c>
    </row>
    <row r="46" spans="3:25" x14ac:dyDescent="0.35">
      <c r="L46" s="50" t="s">
        <v>206</v>
      </c>
      <c r="M46" s="167" t="s">
        <v>10099</v>
      </c>
      <c r="O46" t="s">
        <v>10099</v>
      </c>
      <c r="Y46" t="s">
        <v>10335</v>
      </c>
    </row>
    <row r="47" spans="3:25" x14ac:dyDescent="0.35">
      <c r="L47" s="50" t="s">
        <v>208</v>
      </c>
      <c r="M47" s="167" t="s">
        <v>10100</v>
      </c>
      <c r="O47" t="s">
        <v>10100</v>
      </c>
      <c r="Y47" t="s">
        <v>10335</v>
      </c>
    </row>
    <row r="48" spans="3:25" x14ac:dyDescent="0.35">
      <c r="L48" s="50" t="s">
        <v>211</v>
      </c>
      <c r="M48" s="167" t="s">
        <v>10101</v>
      </c>
      <c r="O48" t="s">
        <v>10101</v>
      </c>
      <c r="Y48" t="s">
        <v>10335</v>
      </c>
    </row>
    <row r="49" spans="12:25" x14ac:dyDescent="0.35">
      <c r="L49" s="50" t="s">
        <v>320</v>
      </c>
      <c r="M49" s="167" t="s">
        <v>10102</v>
      </c>
      <c r="O49" t="s">
        <v>10102</v>
      </c>
      <c r="Y49" t="s">
        <v>10335</v>
      </c>
    </row>
    <row r="50" spans="12:25" x14ac:dyDescent="0.35">
      <c r="L50" s="50" t="s">
        <v>6417</v>
      </c>
      <c r="M50" s="167" t="s">
        <v>10103</v>
      </c>
      <c r="O50" t="s">
        <v>10103</v>
      </c>
      <c r="Y50" t="s">
        <v>10335</v>
      </c>
    </row>
    <row r="51" spans="12:25" x14ac:dyDescent="0.35">
      <c r="L51" s="50" t="s">
        <v>6418</v>
      </c>
      <c r="M51" s="167" t="s">
        <v>10104</v>
      </c>
      <c r="O51" t="s">
        <v>10104</v>
      </c>
      <c r="Y51" t="s">
        <v>10335</v>
      </c>
    </row>
    <row r="52" spans="12:25" x14ac:dyDescent="0.35">
      <c r="L52" s="50" t="s">
        <v>6419</v>
      </c>
      <c r="M52" s="167" t="s">
        <v>10105</v>
      </c>
      <c r="O52" t="s">
        <v>10105</v>
      </c>
      <c r="Y52" t="s">
        <v>10335</v>
      </c>
    </row>
    <row r="53" spans="12:25" x14ac:dyDescent="0.35">
      <c r="L53" s="50" t="s">
        <v>219</v>
      </c>
      <c r="M53" s="167" t="s">
        <v>10106</v>
      </c>
      <c r="O53" t="s">
        <v>10106</v>
      </c>
      <c r="Y53" t="s">
        <v>10335</v>
      </c>
    </row>
    <row r="54" spans="12:25" x14ac:dyDescent="0.35">
      <c r="L54" s="50" t="s">
        <v>213</v>
      </c>
      <c r="M54" s="167" t="s">
        <v>10107</v>
      </c>
      <c r="O54" t="s">
        <v>10107</v>
      </c>
      <c r="Y54" t="s">
        <v>10335</v>
      </c>
    </row>
    <row r="55" spans="12:25" x14ac:dyDescent="0.35">
      <c r="L55" s="50" t="s">
        <v>215</v>
      </c>
      <c r="M55" s="167" t="s">
        <v>10108</v>
      </c>
      <c r="O55" t="s">
        <v>10108</v>
      </c>
      <c r="Y55" t="s">
        <v>10335</v>
      </c>
    </row>
    <row r="56" spans="12:25" x14ac:dyDescent="0.35">
      <c r="L56" s="50" t="s">
        <v>217</v>
      </c>
      <c r="M56" s="167" t="s">
        <v>10109</v>
      </c>
      <c r="O56" t="s">
        <v>10109</v>
      </c>
      <c r="Y56" t="s">
        <v>10335</v>
      </c>
    </row>
    <row r="57" spans="12:25" x14ac:dyDescent="0.35">
      <c r="L57" s="50" t="s">
        <v>218</v>
      </c>
      <c r="M57" s="167" t="s">
        <v>10110</v>
      </c>
      <c r="O57" t="s">
        <v>10110</v>
      </c>
      <c r="Y57" t="s">
        <v>10335</v>
      </c>
    </row>
    <row r="58" spans="12:25" x14ac:dyDescent="0.35">
      <c r="L58" s="50" t="s">
        <v>6486</v>
      </c>
      <c r="M58" s="167" t="s">
        <v>10111</v>
      </c>
      <c r="O58" t="s">
        <v>10111</v>
      </c>
      <c r="Y58" t="s">
        <v>10335</v>
      </c>
    </row>
    <row r="59" spans="12:25" x14ac:dyDescent="0.35">
      <c r="L59" s="50" t="s">
        <v>6805</v>
      </c>
      <c r="M59" s="167" t="s">
        <v>10112</v>
      </c>
      <c r="O59" t="s">
        <v>10112</v>
      </c>
      <c r="Y59" t="s">
        <v>10335</v>
      </c>
    </row>
    <row r="60" spans="12:25" x14ac:dyDescent="0.35">
      <c r="L60" s="50" t="s">
        <v>6484</v>
      </c>
      <c r="M60" s="167" t="s">
        <v>10113</v>
      </c>
      <c r="O60" t="s">
        <v>10113</v>
      </c>
      <c r="Y60" t="s">
        <v>10335</v>
      </c>
    </row>
    <row r="61" spans="12:25" x14ac:dyDescent="0.35">
      <c r="L61" s="50" t="s">
        <v>220</v>
      </c>
      <c r="M61" s="167" t="s">
        <v>10114</v>
      </c>
      <c r="O61" t="s">
        <v>10114</v>
      </c>
      <c r="Y61" t="s">
        <v>10335</v>
      </c>
    </row>
    <row r="62" spans="12:25" x14ac:dyDescent="0.35">
      <c r="L62" s="50" t="s">
        <v>221</v>
      </c>
      <c r="M62" s="167" t="s">
        <v>10115</v>
      </c>
      <c r="O62" t="s">
        <v>10115</v>
      </c>
      <c r="Y62" t="s">
        <v>10335</v>
      </c>
    </row>
    <row r="63" spans="12:25" x14ac:dyDescent="0.35">
      <c r="L63" s="50" t="s">
        <v>228</v>
      </c>
      <c r="M63" s="167" t="s">
        <v>10116</v>
      </c>
      <c r="O63" t="s">
        <v>10116</v>
      </c>
      <c r="Y63" t="s">
        <v>10335</v>
      </c>
    </row>
    <row r="64" spans="12:25" x14ac:dyDescent="0.35">
      <c r="L64" s="50" t="s">
        <v>222</v>
      </c>
      <c r="M64" s="167" t="s">
        <v>10117</v>
      </c>
      <c r="O64" t="s">
        <v>10117</v>
      </c>
      <c r="Y64" t="s">
        <v>10335</v>
      </c>
    </row>
    <row r="65" spans="12:27" x14ac:dyDescent="0.35">
      <c r="L65" s="50" t="s">
        <v>223</v>
      </c>
      <c r="M65" s="167" t="s">
        <v>10118</v>
      </c>
      <c r="O65" t="s">
        <v>10118</v>
      </c>
      <c r="Y65" t="s">
        <v>10335</v>
      </c>
    </row>
    <row r="66" spans="12:27" x14ac:dyDescent="0.35">
      <c r="L66" s="50" t="s">
        <v>225</v>
      </c>
      <c r="M66" s="167" t="s">
        <v>10119</v>
      </c>
      <c r="O66" t="s">
        <v>10119</v>
      </c>
      <c r="W66" t="s">
        <v>10318</v>
      </c>
    </row>
    <row r="67" spans="12:27" x14ac:dyDescent="0.35">
      <c r="L67" s="50" t="s">
        <v>226</v>
      </c>
      <c r="M67" s="167" t="s">
        <v>10120</v>
      </c>
      <c r="O67" t="s">
        <v>10120</v>
      </c>
      <c r="Z67" t="s">
        <v>10319</v>
      </c>
    </row>
    <row r="68" spans="12:27" x14ac:dyDescent="0.35">
      <c r="L68" s="50" t="s">
        <v>227</v>
      </c>
      <c r="M68" s="167" t="s">
        <v>10121</v>
      </c>
      <c r="O68" t="s">
        <v>10121</v>
      </c>
      <c r="Z68" t="s">
        <v>10320</v>
      </c>
    </row>
    <row r="69" spans="12:27" x14ac:dyDescent="0.35">
      <c r="L69" s="50" t="s">
        <v>229</v>
      </c>
      <c r="M69" s="167" t="s">
        <v>10122</v>
      </c>
      <c r="O69" t="s">
        <v>10122</v>
      </c>
      <c r="Z69" t="s">
        <v>10321</v>
      </c>
    </row>
    <row r="70" spans="12:27" x14ac:dyDescent="0.35">
      <c r="L70" s="50" t="s">
        <v>230</v>
      </c>
      <c r="M70" s="167" t="s">
        <v>10123</v>
      </c>
      <c r="O70" t="s">
        <v>10123</v>
      </c>
      <c r="Z70" t="s">
        <v>10322</v>
      </c>
    </row>
    <row r="71" spans="12:27" x14ac:dyDescent="0.35">
      <c r="L71" s="50" t="s">
        <v>231</v>
      </c>
      <c r="M71" s="167" t="s">
        <v>10124</v>
      </c>
      <c r="O71" t="s">
        <v>10124</v>
      </c>
      <c r="Z71" t="s">
        <v>10323</v>
      </c>
    </row>
    <row r="72" spans="12:27" x14ac:dyDescent="0.35">
      <c r="L72" s="50" t="s">
        <v>232</v>
      </c>
      <c r="M72" s="167" t="s">
        <v>10125</v>
      </c>
      <c r="O72" t="s">
        <v>10125</v>
      </c>
      <c r="Z72" t="s">
        <v>10324</v>
      </c>
    </row>
    <row r="73" spans="12:27" x14ac:dyDescent="0.35">
      <c r="L73" s="50" t="s">
        <v>233</v>
      </c>
      <c r="M73" s="167" t="s">
        <v>10126</v>
      </c>
      <c r="O73" t="s">
        <v>10126</v>
      </c>
      <c r="Z73" t="s">
        <v>10325</v>
      </c>
    </row>
    <row r="74" spans="12:27" x14ac:dyDescent="0.35">
      <c r="L74" s="50" t="s">
        <v>234</v>
      </c>
      <c r="M74" s="167" t="s">
        <v>10127</v>
      </c>
      <c r="O74" t="s">
        <v>10127</v>
      </c>
      <c r="Z74" t="s">
        <v>10326</v>
      </c>
    </row>
    <row r="75" spans="12:27" x14ac:dyDescent="0.35">
      <c r="L75" s="50" t="s">
        <v>235</v>
      </c>
      <c r="M75" s="167" t="s">
        <v>10128</v>
      </c>
      <c r="O75" t="s">
        <v>10128</v>
      </c>
      <c r="Z75" t="s">
        <v>10327</v>
      </c>
    </row>
    <row r="76" spans="12:27" x14ac:dyDescent="0.35">
      <c r="L76" s="50" t="s">
        <v>237</v>
      </c>
      <c r="M76" s="167" t="s">
        <v>10129</v>
      </c>
      <c r="O76" t="s">
        <v>10129</v>
      </c>
      <c r="Z76" t="s">
        <v>10328</v>
      </c>
    </row>
    <row r="77" spans="12:27" x14ac:dyDescent="0.35">
      <c r="L77" s="50" t="s">
        <v>238</v>
      </c>
      <c r="M77" s="167" t="s">
        <v>10130</v>
      </c>
      <c r="O77" t="s">
        <v>10130</v>
      </c>
      <c r="Z77" t="s">
        <v>10329</v>
      </c>
    </row>
    <row r="78" spans="12:27" x14ac:dyDescent="0.35">
      <c r="L78" s="50" t="s">
        <v>240</v>
      </c>
      <c r="M78" s="167" t="s">
        <v>10131</v>
      </c>
      <c r="O78" t="s">
        <v>10131</v>
      </c>
      <c r="Z78" t="s">
        <v>10330</v>
      </c>
    </row>
    <row r="79" spans="12:27" x14ac:dyDescent="0.35">
      <c r="L79" s="50" t="s">
        <v>241</v>
      </c>
      <c r="M79" s="167" t="s">
        <v>10132</v>
      </c>
      <c r="O79" t="s">
        <v>10132</v>
      </c>
      <c r="AA79" t="s">
        <v>3227</v>
      </c>
    </row>
    <row r="80" spans="12:27" x14ac:dyDescent="0.35">
      <c r="L80" s="50" t="s">
        <v>242</v>
      </c>
      <c r="M80" s="167" t="s">
        <v>10133</v>
      </c>
      <c r="O80" t="s">
        <v>10133</v>
      </c>
      <c r="Z80" t="s">
        <v>10331</v>
      </c>
    </row>
    <row r="81" spans="12:27" x14ac:dyDescent="0.35">
      <c r="L81" s="50" t="s">
        <v>244</v>
      </c>
      <c r="M81" s="167" t="s">
        <v>10134</v>
      </c>
      <c r="O81" t="s">
        <v>10134</v>
      </c>
      <c r="Z81" t="s">
        <v>10332</v>
      </c>
    </row>
    <row r="82" spans="12:27" x14ac:dyDescent="0.35">
      <c r="L82" s="50" t="s">
        <v>6340</v>
      </c>
      <c r="M82" s="167" t="s">
        <v>10135</v>
      </c>
      <c r="O82" t="s">
        <v>10135</v>
      </c>
      <c r="Z82" t="s">
        <v>10333</v>
      </c>
    </row>
    <row r="83" spans="12:27" x14ac:dyDescent="0.35">
      <c r="L83" s="50" t="s">
        <v>246</v>
      </c>
      <c r="M83" s="167" t="s">
        <v>10136</v>
      </c>
      <c r="O83" t="s">
        <v>10136</v>
      </c>
      <c r="Z83" t="s">
        <v>10334</v>
      </c>
    </row>
    <row r="84" spans="12:27" x14ac:dyDescent="0.35">
      <c r="L84" s="50" t="s">
        <v>247</v>
      </c>
      <c r="M84" s="167" t="s">
        <v>10137</v>
      </c>
      <c r="O84" t="s">
        <v>10137</v>
      </c>
      <c r="Z84" t="s">
        <v>10319</v>
      </c>
    </row>
    <row r="85" spans="12:27" x14ac:dyDescent="0.35">
      <c r="L85" s="50" t="s">
        <v>248</v>
      </c>
      <c r="M85" s="167" t="s">
        <v>10138</v>
      </c>
      <c r="O85" t="s">
        <v>10138</v>
      </c>
      <c r="Z85" t="s">
        <v>10320</v>
      </c>
    </row>
    <row r="86" spans="12:27" x14ac:dyDescent="0.35">
      <c r="L86" s="50" t="s">
        <v>249</v>
      </c>
      <c r="M86" s="167" t="s">
        <v>10139</v>
      </c>
      <c r="O86" t="s">
        <v>10139</v>
      </c>
      <c r="Z86" t="s">
        <v>10321</v>
      </c>
    </row>
    <row r="87" spans="12:27" x14ac:dyDescent="0.35">
      <c r="L87" s="50" t="s">
        <v>250</v>
      </c>
      <c r="M87" s="167" t="s">
        <v>10140</v>
      </c>
      <c r="O87" t="s">
        <v>10140</v>
      </c>
      <c r="Z87" t="s">
        <v>10322</v>
      </c>
    </row>
    <row r="88" spans="12:27" x14ac:dyDescent="0.35">
      <c r="L88" s="50" t="s">
        <v>6569</v>
      </c>
      <c r="M88" s="167" t="s">
        <v>10141</v>
      </c>
      <c r="O88" t="s">
        <v>10141</v>
      </c>
      <c r="Z88" t="s">
        <v>10323</v>
      </c>
    </row>
    <row r="89" spans="12:27" x14ac:dyDescent="0.35">
      <c r="L89" s="50" t="s">
        <v>251</v>
      </c>
      <c r="M89" s="167" t="s">
        <v>10142</v>
      </c>
      <c r="O89" t="s">
        <v>10142</v>
      </c>
      <c r="Z89" t="s">
        <v>10324</v>
      </c>
    </row>
    <row r="90" spans="12:27" x14ac:dyDescent="0.35">
      <c r="L90" s="50" t="s">
        <v>253</v>
      </c>
      <c r="M90" s="167" t="s">
        <v>10143</v>
      </c>
      <c r="O90" t="s">
        <v>10143</v>
      </c>
      <c r="Z90" t="s">
        <v>10325</v>
      </c>
    </row>
    <row r="91" spans="12:27" x14ac:dyDescent="0.35">
      <c r="L91" s="50" t="s">
        <v>255</v>
      </c>
      <c r="M91" s="167" t="s">
        <v>10144</v>
      </c>
      <c r="O91" t="s">
        <v>10144</v>
      </c>
      <c r="Z91" t="s">
        <v>10337</v>
      </c>
    </row>
    <row r="92" spans="12:27" x14ac:dyDescent="0.35">
      <c r="L92" s="50" t="s">
        <v>256</v>
      </c>
      <c r="M92" s="167" t="s">
        <v>10145</v>
      </c>
      <c r="O92" t="s">
        <v>10145</v>
      </c>
      <c r="Z92" t="s">
        <v>10338</v>
      </c>
    </row>
    <row r="93" spans="12:27" x14ac:dyDescent="0.35">
      <c r="L93" s="50" t="s">
        <v>257</v>
      </c>
      <c r="M93" s="167" t="s">
        <v>10146</v>
      </c>
      <c r="O93" t="s">
        <v>10146</v>
      </c>
      <c r="Z93" t="s">
        <v>10328</v>
      </c>
    </row>
    <row r="94" spans="12:27" x14ac:dyDescent="0.35">
      <c r="L94" s="50" t="s">
        <v>209</v>
      </c>
      <c r="M94" s="167" t="s">
        <v>10147</v>
      </c>
      <c r="O94" t="s">
        <v>10147</v>
      </c>
      <c r="Z94" t="s">
        <v>10329</v>
      </c>
    </row>
    <row r="95" spans="12:27" x14ac:dyDescent="0.35">
      <c r="L95" s="50" t="s">
        <v>258</v>
      </c>
      <c r="M95" s="167" t="s">
        <v>10148</v>
      </c>
      <c r="O95" t="s">
        <v>10148</v>
      </c>
      <c r="Z95" t="s">
        <v>10330</v>
      </c>
    </row>
    <row r="96" spans="12:27" x14ac:dyDescent="0.35">
      <c r="L96" s="50" t="s">
        <v>6784</v>
      </c>
      <c r="M96" s="167" t="s">
        <v>10149</v>
      </c>
      <c r="O96" t="s">
        <v>10149</v>
      </c>
      <c r="AA96" t="s">
        <v>10056</v>
      </c>
    </row>
    <row r="97" spans="12:26" x14ac:dyDescent="0.35">
      <c r="L97" s="50" t="s">
        <v>262</v>
      </c>
      <c r="M97" s="167" t="s">
        <v>10150</v>
      </c>
      <c r="O97" t="s">
        <v>10150</v>
      </c>
      <c r="Z97" t="s">
        <v>10331</v>
      </c>
    </row>
    <row r="98" spans="12:26" x14ac:dyDescent="0.35">
      <c r="L98" s="50" t="s">
        <v>263</v>
      </c>
      <c r="M98" s="167" t="s">
        <v>10151</v>
      </c>
      <c r="O98" t="s">
        <v>10151</v>
      </c>
      <c r="Z98" t="s">
        <v>10332</v>
      </c>
    </row>
    <row r="99" spans="12:26" x14ac:dyDescent="0.35">
      <c r="L99" s="50" t="s">
        <v>264</v>
      </c>
      <c r="M99" s="167" t="s">
        <v>10152</v>
      </c>
      <c r="O99" t="s">
        <v>10152</v>
      </c>
      <c r="Z99" t="s">
        <v>10339</v>
      </c>
    </row>
    <row r="100" spans="12:26" x14ac:dyDescent="0.35">
      <c r="L100" s="50" t="s">
        <v>265</v>
      </c>
      <c r="M100" s="167" t="s">
        <v>10153</v>
      </c>
      <c r="O100" t="s">
        <v>10153</v>
      </c>
      <c r="Z100" t="s">
        <v>10334</v>
      </c>
    </row>
    <row r="101" spans="12:26" x14ac:dyDescent="0.35">
      <c r="L101" s="50" t="s">
        <v>266</v>
      </c>
      <c r="M101" s="167" t="s">
        <v>10154</v>
      </c>
      <c r="O101" t="s">
        <v>10154</v>
      </c>
      <c r="Z101" t="s">
        <v>10319</v>
      </c>
    </row>
    <row r="102" spans="12:26" x14ac:dyDescent="0.35">
      <c r="L102" s="50" t="s">
        <v>267</v>
      </c>
      <c r="M102" s="167" t="s">
        <v>10155</v>
      </c>
      <c r="O102" t="s">
        <v>10155</v>
      </c>
      <c r="Z102" t="s">
        <v>10320</v>
      </c>
    </row>
    <row r="103" spans="12:26" x14ac:dyDescent="0.35">
      <c r="L103" s="50" t="s">
        <v>260</v>
      </c>
      <c r="M103" s="167" t="s">
        <v>10156</v>
      </c>
      <c r="O103" t="s">
        <v>10156</v>
      </c>
      <c r="Z103" t="s">
        <v>10341</v>
      </c>
    </row>
    <row r="104" spans="12:26" x14ac:dyDescent="0.35">
      <c r="L104" s="50" t="s">
        <v>268</v>
      </c>
      <c r="M104" s="167" t="s">
        <v>10157</v>
      </c>
      <c r="O104" t="s">
        <v>10157</v>
      </c>
      <c r="Z104" t="s">
        <v>10342</v>
      </c>
    </row>
    <row r="105" spans="12:26" x14ac:dyDescent="0.35">
      <c r="L105" s="50" t="s">
        <v>269</v>
      </c>
      <c r="M105" s="167" t="s">
        <v>10158</v>
      </c>
      <c r="O105" t="s">
        <v>10158</v>
      </c>
      <c r="Z105" t="s">
        <v>10323</v>
      </c>
    </row>
    <row r="106" spans="12:26" x14ac:dyDescent="0.35">
      <c r="L106" s="50" t="s">
        <v>6422</v>
      </c>
      <c r="M106" s="167" t="s">
        <v>10159</v>
      </c>
      <c r="O106" t="s">
        <v>10159</v>
      </c>
      <c r="Z106" t="s">
        <v>10324</v>
      </c>
    </row>
    <row r="107" spans="12:26" x14ac:dyDescent="0.35">
      <c r="L107" s="50" t="s">
        <v>6423</v>
      </c>
      <c r="M107" s="167" t="s">
        <v>10160</v>
      </c>
      <c r="O107" t="s">
        <v>10160</v>
      </c>
      <c r="Z107" t="s">
        <v>10343</v>
      </c>
    </row>
    <row r="108" spans="12:26" x14ac:dyDescent="0.35">
      <c r="L108" s="50" t="s">
        <v>318</v>
      </c>
      <c r="M108" s="167" t="s">
        <v>10161</v>
      </c>
      <c r="O108" t="s">
        <v>10161</v>
      </c>
      <c r="Z108" t="s">
        <v>10344</v>
      </c>
    </row>
    <row r="109" spans="12:26" x14ac:dyDescent="0.35">
      <c r="L109" s="50" t="s">
        <v>274</v>
      </c>
      <c r="M109" s="167" t="s">
        <v>10162</v>
      </c>
      <c r="O109" t="s">
        <v>10162</v>
      </c>
      <c r="Z109" t="s">
        <v>10345</v>
      </c>
    </row>
    <row r="110" spans="12:26" x14ac:dyDescent="0.35">
      <c r="L110" s="50" t="s">
        <v>6439</v>
      </c>
      <c r="M110" s="167" t="s">
        <v>10163</v>
      </c>
      <c r="O110" t="s">
        <v>10163</v>
      </c>
      <c r="Z110" t="s">
        <v>10346</v>
      </c>
    </row>
    <row r="111" spans="12:26" x14ac:dyDescent="0.35">
      <c r="L111" s="50" t="s">
        <v>276</v>
      </c>
      <c r="M111" s="167" t="s">
        <v>10164</v>
      </c>
      <c r="O111" t="s">
        <v>10164</v>
      </c>
      <c r="Z111" t="s">
        <v>10347</v>
      </c>
    </row>
    <row r="112" spans="12:26" x14ac:dyDescent="0.35">
      <c r="L112" s="50" t="s">
        <v>6425</v>
      </c>
      <c r="M112" s="167" t="s">
        <v>10165</v>
      </c>
      <c r="O112" t="s">
        <v>10165</v>
      </c>
      <c r="Z112" t="s">
        <v>10329</v>
      </c>
    </row>
    <row r="113" spans="12:27" x14ac:dyDescent="0.35">
      <c r="L113" s="50" t="s">
        <v>6426</v>
      </c>
      <c r="M113" s="167" t="s">
        <v>10166</v>
      </c>
      <c r="O113" t="s">
        <v>10166</v>
      </c>
      <c r="Z113" t="s">
        <v>10330</v>
      </c>
    </row>
    <row r="114" spans="12:27" x14ac:dyDescent="0.35">
      <c r="L114" s="50" t="s">
        <v>6399</v>
      </c>
      <c r="M114" s="167" t="s">
        <v>10167</v>
      </c>
      <c r="O114" t="s">
        <v>10167</v>
      </c>
      <c r="AA114" t="s">
        <v>3228</v>
      </c>
    </row>
    <row r="115" spans="12:27" x14ac:dyDescent="0.35">
      <c r="L115" s="50" t="s">
        <v>277</v>
      </c>
      <c r="M115" s="167" t="s">
        <v>10168</v>
      </c>
      <c r="O115" t="s">
        <v>10168</v>
      </c>
      <c r="Z115" t="s">
        <v>10331</v>
      </c>
    </row>
    <row r="116" spans="12:27" x14ac:dyDescent="0.35">
      <c r="L116" s="50" t="s">
        <v>6441</v>
      </c>
      <c r="M116" s="167" t="s">
        <v>10169</v>
      </c>
      <c r="O116" t="s">
        <v>10169</v>
      </c>
      <c r="Z116" t="s">
        <v>10332</v>
      </c>
    </row>
    <row r="117" spans="12:27" x14ac:dyDescent="0.35">
      <c r="L117" s="50" t="s">
        <v>279</v>
      </c>
      <c r="M117" s="167" t="s">
        <v>10170</v>
      </c>
      <c r="O117" t="s">
        <v>10170</v>
      </c>
      <c r="Z117" t="s">
        <v>10348</v>
      </c>
    </row>
    <row r="118" spans="12:27" x14ac:dyDescent="0.35">
      <c r="L118" s="50" t="s">
        <v>6442</v>
      </c>
      <c r="M118" s="167" t="s">
        <v>10171</v>
      </c>
      <c r="O118" t="s">
        <v>10171</v>
      </c>
      <c r="Z118" t="s">
        <v>10349</v>
      </c>
    </row>
    <row r="119" spans="12:27" x14ac:dyDescent="0.35">
      <c r="L119" s="50" t="s">
        <v>280</v>
      </c>
      <c r="M119" s="167" t="s">
        <v>10172</v>
      </c>
      <c r="O119" t="s">
        <v>10172</v>
      </c>
      <c r="AA119" t="s">
        <v>429</v>
      </c>
    </row>
    <row r="120" spans="12:27" x14ac:dyDescent="0.35">
      <c r="L120" s="50" t="s">
        <v>281</v>
      </c>
      <c r="M120" s="167" t="s">
        <v>10173</v>
      </c>
      <c r="O120" t="s">
        <v>10173</v>
      </c>
      <c r="Z120" t="s">
        <v>10331</v>
      </c>
    </row>
    <row r="121" spans="12:27" x14ac:dyDescent="0.35">
      <c r="L121" s="50" t="s">
        <v>285</v>
      </c>
      <c r="M121" s="167" t="s">
        <v>10174</v>
      </c>
      <c r="O121" t="s">
        <v>10174</v>
      </c>
      <c r="Z121" t="s">
        <v>10334</v>
      </c>
    </row>
    <row r="122" spans="12:27" x14ac:dyDescent="0.35">
      <c r="L122" s="50" t="s">
        <v>287</v>
      </c>
      <c r="M122" s="167" t="s">
        <v>10175</v>
      </c>
      <c r="O122" t="s">
        <v>10175</v>
      </c>
      <c r="Z122" t="s">
        <v>10319</v>
      </c>
    </row>
    <row r="123" spans="12:27" x14ac:dyDescent="0.35">
      <c r="L123" s="50" t="s">
        <v>289</v>
      </c>
      <c r="M123" s="167" t="s">
        <v>10176</v>
      </c>
      <c r="O123" t="s">
        <v>10176</v>
      </c>
      <c r="Z123" t="s">
        <v>10320</v>
      </c>
    </row>
    <row r="124" spans="12:27" x14ac:dyDescent="0.35">
      <c r="L124" s="50" t="s">
        <v>291</v>
      </c>
      <c r="M124" s="167" t="s">
        <v>10177</v>
      </c>
      <c r="O124" t="s">
        <v>10177</v>
      </c>
      <c r="Z124" t="s">
        <v>10341</v>
      </c>
    </row>
    <row r="125" spans="12:27" x14ac:dyDescent="0.35">
      <c r="L125" s="50" t="s">
        <v>292</v>
      </c>
      <c r="M125" s="167" t="s">
        <v>10178</v>
      </c>
      <c r="O125" t="s">
        <v>10178</v>
      </c>
      <c r="Z125" t="s">
        <v>10342</v>
      </c>
    </row>
    <row r="126" spans="12:27" x14ac:dyDescent="0.35">
      <c r="L126" s="50" t="s">
        <v>6768</v>
      </c>
      <c r="M126" s="167" t="s">
        <v>10179</v>
      </c>
      <c r="O126" t="s">
        <v>10179</v>
      </c>
      <c r="Z126" t="s">
        <v>10323</v>
      </c>
    </row>
    <row r="127" spans="12:27" x14ac:dyDescent="0.35">
      <c r="L127" s="50" t="s">
        <v>293</v>
      </c>
      <c r="M127" s="167" t="s">
        <v>10180</v>
      </c>
      <c r="O127" t="s">
        <v>10180</v>
      </c>
      <c r="Z127" t="s">
        <v>10324</v>
      </c>
    </row>
    <row r="128" spans="12:27" x14ac:dyDescent="0.35">
      <c r="L128" s="50" t="s">
        <v>294</v>
      </c>
      <c r="M128" s="167" t="s">
        <v>10181</v>
      </c>
      <c r="O128" t="s">
        <v>10181</v>
      </c>
      <c r="Z128" t="s">
        <v>10343</v>
      </c>
    </row>
    <row r="129" spans="12:27" x14ac:dyDescent="0.35">
      <c r="L129" s="50" t="s">
        <v>6769</v>
      </c>
      <c r="M129" s="167" t="s">
        <v>10182</v>
      </c>
      <c r="O129" t="s">
        <v>10182</v>
      </c>
      <c r="Z129" t="s">
        <v>10351</v>
      </c>
    </row>
    <row r="130" spans="12:27" x14ac:dyDescent="0.35">
      <c r="L130" s="50" t="s">
        <v>295</v>
      </c>
      <c r="M130" s="167" t="s">
        <v>10183</v>
      </c>
      <c r="O130" t="s">
        <v>10183</v>
      </c>
      <c r="Z130" t="s">
        <v>10352</v>
      </c>
    </row>
    <row r="131" spans="12:27" x14ac:dyDescent="0.35">
      <c r="L131" s="50" t="s">
        <v>296</v>
      </c>
      <c r="M131" s="167" t="s">
        <v>10184</v>
      </c>
      <c r="O131" t="s">
        <v>10184</v>
      </c>
      <c r="Z131" t="s">
        <v>10346</v>
      </c>
    </row>
    <row r="132" spans="12:27" x14ac:dyDescent="0.35">
      <c r="L132" s="50" t="s">
        <v>297</v>
      </c>
      <c r="M132" s="167" t="s">
        <v>10185</v>
      </c>
      <c r="O132" t="s">
        <v>10185</v>
      </c>
      <c r="Z132" t="s">
        <v>10347</v>
      </c>
    </row>
    <row r="133" spans="12:27" x14ac:dyDescent="0.35">
      <c r="L133" s="50" t="s">
        <v>298</v>
      </c>
      <c r="M133" s="167" t="s">
        <v>10186</v>
      </c>
      <c r="O133" t="s">
        <v>10186</v>
      </c>
      <c r="Z133" t="s">
        <v>10329</v>
      </c>
    </row>
    <row r="134" spans="12:27" x14ac:dyDescent="0.35">
      <c r="L134" s="50" t="s">
        <v>6770</v>
      </c>
      <c r="M134" s="167" t="s">
        <v>10187</v>
      </c>
      <c r="O134" t="s">
        <v>10187</v>
      </c>
      <c r="Z134" t="s">
        <v>10330</v>
      </c>
    </row>
    <row r="135" spans="12:27" x14ac:dyDescent="0.35">
      <c r="L135" s="50" t="s">
        <v>299</v>
      </c>
      <c r="M135" s="167" t="s">
        <v>10188</v>
      </c>
      <c r="O135" t="s">
        <v>10188</v>
      </c>
      <c r="AA135" t="s">
        <v>3228</v>
      </c>
    </row>
    <row r="136" spans="12:27" x14ac:dyDescent="0.35">
      <c r="L136" s="50" t="s">
        <v>300</v>
      </c>
      <c r="M136" s="167" t="s">
        <v>10189</v>
      </c>
      <c r="O136" t="s">
        <v>10189</v>
      </c>
      <c r="Z136" t="s">
        <v>10331</v>
      </c>
    </row>
    <row r="137" spans="12:27" x14ac:dyDescent="0.35">
      <c r="L137" s="50" t="s">
        <v>6771</v>
      </c>
      <c r="M137" s="167" t="s">
        <v>10190</v>
      </c>
      <c r="O137" t="s">
        <v>10190</v>
      </c>
      <c r="Z137" t="s">
        <v>10332</v>
      </c>
    </row>
    <row r="138" spans="12:27" x14ac:dyDescent="0.35">
      <c r="L138" s="50" t="s">
        <v>301</v>
      </c>
      <c r="M138" s="167" t="s">
        <v>10191</v>
      </c>
      <c r="O138" t="s">
        <v>10191</v>
      </c>
      <c r="Z138" t="s">
        <v>10348</v>
      </c>
    </row>
    <row r="139" spans="12:27" x14ac:dyDescent="0.35">
      <c r="L139" s="50" t="s">
        <v>6773</v>
      </c>
      <c r="M139" s="167" t="s">
        <v>10192</v>
      </c>
      <c r="O139" t="s">
        <v>10192</v>
      </c>
      <c r="Z139" t="s">
        <v>10349</v>
      </c>
    </row>
    <row r="140" spans="12:27" x14ac:dyDescent="0.35">
      <c r="L140" s="50" t="s">
        <v>302</v>
      </c>
      <c r="M140" s="167" t="s">
        <v>10193</v>
      </c>
      <c r="O140" t="s">
        <v>10193</v>
      </c>
      <c r="AA140" t="s">
        <v>642</v>
      </c>
    </row>
    <row r="141" spans="12:27" x14ac:dyDescent="0.35">
      <c r="L141" s="50" t="s">
        <v>303</v>
      </c>
      <c r="M141" s="167" t="s">
        <v>10194</v>
      </c>
      <c r="O141" t="s">
        <v>10194</v>
      </c>
      <c r="Z141" t="s">
        <v>10331</v>
      </c>
    </row>
    <row r="142" spans="12:27" x14ac:dyDescent="0.35">
      <c r="L142" s="50" t="s">
        <v>304</v>
      </c>
      <c r="M142" s="167" t="s">
        <v>10195</v>
      </c>
      <c r="O142" t="s">
        <v>10195</v>
      </c>
      <c r="Z142" t="s">
        <v>10334</v>
      </c>
    </row>
    <row r="143" spans="12:27" x14ac:dyDescent="0.35">
      <c r="L143" s="50" t="s">
        <v>6772</v>
      </c>
      <c r="M143" s="167" t="s">
        <v>10196</v>
      </c>
      <c r="O143" t="s">
        <v>10196</v>
      </c>
      <c r="Z143" t="s">
        <v>10319</v>
      </c>
    </row>
    <row r="144" spans="12:27" x14ac:dyDescent="0.35">
      <c r="L144" s="50" t="s">
        <v>305</v>
      </c>
      <c r="M144" s="167" t="s">
        <v>10197</v>
      </c>
      <c r="O144" t="s">
        <v>10197</v>
      </c>
      <c r="Z144" t="s">
        <v>10320</v>
      </c>
    </row>
    <row r="145" spans="12:27" x14ac:dyDescent="0.35">
      <c r="L145" s="50" t="s">
        <v>306</v>
      </c>
      <c r="M145" s="167" t="s">
        <v>10198</v>
      </c>
      <c r="O145" t="s">
        <v>10198</v>
      </c>
      <c r="Z145" t="s">
        <v>10341</v>
      </c>
    </row>
    <row r="146" spans="12:27" x14ac:dyDescent="0.35">
      <c r="L146" s="50" t="s">
        <v>307</v>
      </c>
      <c r="M146" s="167" t="s">
        <v>10199</v>
      </c>
      <c r="O146" t="s">
        <v>10199</v>
      </c>
      <c r="Z146" t="s">
        <v>10342</v>
      </c>
    </row>
    <row r="147" spans="12:27" x14ac:dyDescent="0.35">
      <c r="L147" s="50" t="s">
        <v>308</v>
      </c>
      <c r="M147" s="167" t="s">
        <v>10200</v>
      </c>
      <c r="O147" t="s">
        <v>10200</v>
      </c>
      <c r="Z147" t="s">
        <v>10323</v>
      </c>
    </row>
    <row r="148" spans="12:27" x14ac:dyDescent="0.35">
      <c r="L148" s="50" t="s">
        <v>309</v>
      </c>
      <c r="M148" s="167" t="s">
        <v>10201</v>
      </c>
      <c r="O148" t="s">
        <v>10201</v>
      </c>
      <c r="Z148" t="s">
        <v>10354</v>
      </c>
    </row>
    <row r="149" spans="12:27" x14ac:dyDescent="0.35">
      <c r="L149" s="50" t="s">
        <v>310</v>
      </c>
      <c r="M149" s="167" t="s">
        <v>10202</v>
      </c>
      <c r="O149" t="s">
        <v>10202</v>
      </c>
      <c r="Z149" t="s">
        <v>10343</v>
      </c>
    </row>
    <row r="150" spans="12:27" x14ac:dyDescent="0.35">
      <c r="L150" s="50" t="s">
        <v>312</v>
      </c>
      <c r="M150" s="167" t="s">
        <v>10203</v>
      </c>
      <c r="O150" t="s">
        <v>10203</v>
      </c>
      <c r="Z150" t="s">
        <v>10355</v>
      </c>
    </row>
    <row r="151" spans="12:27" x14ac:dyDescent="0.35">
      <c r="L151" s="50" t="s">
        <v>315</v>
      </c>
      <c r="M151" s="167" t="s">
        <v>10204</v>
      </c>
      <c r="O151" t="s">
        <v>10204</v>
      </c>
      <c r="Z151" t="s">
        <v>10356</v>
      </c>
    </row>
    <row r="152" spans="12:27" x14ac:dyDescent="0.35">
      <c r="L152" s="50" t="s">
        <v>316</v>
      </c>
      <c r="M152" s="167" t="s">
        <v>10205</v>
      </c>
      <c r="O152" t="s">
        <v>10205</v>
      </c>
      <c r="Z152" t="s">
        <v>10346</v>
      </c>
    </row>
    <row r="153" spans="12:27" x14ac:dyDescent="0.35">
      <c r="L153" s="50" t="s">
        <v>317</v>
      </c>
      <c r="M153" s="167" t="s">
        <v>10206</v>
      </c>
      <c r="O153" t="s">
        <v>10206</v>
      </c>
      <c r="Z153" t="s">
        <v>10347</v>
      </c>
    </row>
    <row r="154" spans="12:27" x14ac:dyDescent="0.35">
      <c r="L154" s="306" t="s">
        <v>3234</v>
      </c>
      <c r="M154" s="167" t="s">
        <v>10207</v>
      </c>
      <c r="O154" t="s">
        <v>10207</v>
      </c>
      <c r="Z154" t="s">
        <v>10357</v>
      </c>
    </row>
    <row r="155" spans="12:27" x14ac:dyDescent="0.35">
      <c r="L155" s="306" t="s">
        <v>3232</v>
      </c>
      <c r="M155" s="167" t="s">
        <v>10208</v>
      </c>
      <c r="O155" t="s">
        <v>10208</v>
      </c>
      <c r="Z155" t="s">
        <v>10330</v>
      </c>
    </row>
    <row r="156" spans="12:27" x14ac:dyDescent="0.35">
      <c r="L156" s="306" t="s">
        <v>5217</v>
      </c>
      <c r="M156" s="167" t="s">
        <v>10209</v>
      </c>
      <c r="O156" t="s">
        <v>10209</v>
      </c>
      <c r="AA156" t="s">
        <v>10055</v>
      </c>
    </row>
    <row r="157" spans="12:27" x14ac:dyDescent="0.35">
      <c r="L157" s="350" t="s">
        <v>4891</v>
      </c>
      <c r="M157" s="167" t="s">
        <v>10210</v>
      </c>
      <c r="O157" t="s">
        <v>10210</v>
      </c>
      <c r="Z157" t="s">
        <v>10331</v>
      </c>
    </row>
    <row r="158" spans="12:27" x14ac:dyDescent="0.35">
      <c r="L158" s="306" t="s">
        <v>4894</v>
      </c>
      <c r="M158" s="167" t="s">
        <v>10211</v>
      </c>
      <c r="O158" t="s">
        <v>10211</v>
      </c>
      <c r="Z158" t="s">
        <v>10332</v>
      </c>
    </row>
    <row r="159" spans="12:27" x14ac:dyDescent="0.35">
      <c r="L159" s="350" t="s">
        <v>119</v>
      </c>
      <c r="M159" s="167" t="s">
        <v>10212</v>
      </c>
      <c r="O159" t="s">
        <v>10212</v>
      </c>
      <c r="Z159" t="s">
        <v>10348</v>
      </c>
    </row>
    <row r="160" spans="12:27" x14ac:dyDescent="0.35">
      <c r="L160" s="350" t="s">
        <v>125</v>
      </c>
      <c r="M160" s="167" t="s">
        <v>10213</v>
      </c>
      <c r="O160" t="s">
        <v>10213</v>
      </c>
      <c r="Z160" t="s">
        <v>10349</v>
      </c>
    </row>
    <row r="161" spans="12:27" x14ac:dyDescent="0.35">
      <c r="L161" s="350" t="s">
        <v>128</v>
      </c>
      <c r="M161" s="167" t="s">
        <v>10214</v>
      </c>
      <c r="O161" t="s">
        <v>10214</v>
      </c>
      <c r="AA161" t="s">
        <v>578</v>
      </c>
    </row>
    <row r="162" spans="12:27" x14ac:dyDescent="0.35">
      <c r="L162" s="350" t="s">
        <v>130</v>
      </c>
      <c r="M162" s="167" t="s">
        <v>10215</v>
      </c>
      <c r="O162" t="s">
        <v>10215</v>
      </c>
      <c r="Z162" t="s">
        <v>10331</v>
      </c>
    </row>
    <row r="163" spans="12:27" x14ac:dyDescent="0.35">
      <c r="L163" s="350" t="s">
        <v>132</v>
      </c>
      <c r="M163" s="167" t="s">
        <v>10216</v>
      </c>
      <c r="O163" t="s">
        <v>10216</v>
      </c>
      <c r="Z163" t="s">
        <v>10334</v>
      </c>
    </row>
    <row r="164" spans="12:27" x14ac:dyDescent="0.35">
      <c r="L164" s="350" t="s">
        <v>134</v>
      </c>
      <c r="M164" s="167" t="s">
        <v>10217</v>
      </c>
      <c r="O164" t="s">
        <v>10217</v>
      </c>
      <c r="Z164" t="s">
        <v>10319</v>
      </c>
    </row>
    <row r="165" spans="12:27" x14ac:dyDescent="0.35">
      <c r="L165" s="350" t="s">
        <v>138</v>
      </c>
      <c r="M165" s="167" t="s">
        <v>10218</v>
      </c>
      <c r="O165" t="s">
        <v>10218</v>
      </c>
      <c r="Z165" t="s">
        <v>10320</v>
      </c>
    </row>
    <row r="166" spans="12:27" x14ac:dyDescent="0.35">
      <c r="L166" s="350" t="s">
        <v>140</v>
      </c>
      <c r="M166" s="167" t="s">
        <v>10219</v>
      </c>
      <c r="O166" t="s">
        <v>10219</v>
      </c>
      <c r="Z166" t="s">
        <v>10341</v>
      </c>
    </row>
    <row r="167" spans="12:27" x14ac:dyDescent="0.35">
      <c r="L167" s="350" t="s">
        <v>143</v>
      </c>
      <c r="M167" s="167" t="s">
        <v>10220</v>
      </c>
      <c r="O167" t="s">
        <v>10220</v>
      </c>
      <c r="Z167" t="s">
        <v>10342</v>
      </c>
    </row>
    <row r="168" spans="12:27" x14ac:dyDescent="0.35">
      <c r="L168" s="350" t="s">
        <v>145</v>
      </c>
      <c r="M168" s="167" t="s">
        <v>10221</v>
      </c>
      <c r="O168" t="s">
        <v>10221</v>
      </c>
      <c r="Z168" t="s">
        <v>10323</v>
      </c>
    </row>
    <row r="169" spans="12:27" x14ac:dyDescent="0.35">
      <c r="L169" s="350" t="s">
        <v>59</v>
      </c>
      <c r="M169" s="167" t="s">
        <v>10222</v>
      </c>
      <c r="O169" t="s">
        <v>10222</v>
      </c>
      <c r="Z169" t="s">
        <v>10324</v>
      </c>
    </row>
    <row r="170" spans="12:27" x14ac:dyDescent="0.35">
      <c r="L170" s="50" t="s">
        <v>146</v>
      </c>
      <c r="M170" s="167" t="s">
        <v>10223</v>
      </c>
      <c r="O170" t="s">
        <v>10223</v>
      </c>
      <c r="Z170" t="s">
        <v>10343</v>
      </c>
    </row>
    <row r="171" spans="12:27" x14ac:dyDescent="0.35">
      <c r="L171" s="351" t="s">
        <v>5162</v>
      </c>
      <c r="M171" s="167" t="s">
        <v>10224</v>
      </c>
      <c r="O171" t="s">
        <v>10224</v>
      </c>
      <c r="Z171" t="s">
        <v>10359</v>
      </c>
    </row>
    <row r="172" spans="12:27" x14ac:dyDescent="0.35">
      <c r="L172" s="351" t="s">
        <v>5157</v>
      </c>
      <c r="M172" s="167" t="s">
        <v>10225</v>
      </c>
      <c r="O172" t="s">
        <v>10225</v>
      </c>
      <c r="Z172" t="s">
        <v>10360</v>
      </c>
    </row>
    <row r="173" spans="12:27" x14ac:dyDescent="0.35">
      <c r="L173" s="351" t="s">
        <v>5048</v>
      </c>
      <c r="M173" s="167" t="s">
        <v>10226</v>
      </c>
      <c r="O173" t="s">
        <v>10226</v>
      </c>
      <c r="Z173" t="s">
        <v>10346</v>
      </c>
    </row>
    <row r="174" spans="12:27" x14ac:dyDescent="0.35">
      <c r="L174" s="351" t="s">
        <v>5259</v>
      </c>
      <c r="M174" s="167" t="s">
        <v>10227</v>
      </c>
      <c r="O174" t="s">
        <v>10227</v>
      </c>
      <c r="Z174" t="s">
        <v>10347</v>
      </c>
    </row>
    <row r="175" spans="12:27" x14ac:dyDescent="0.35">
      <c r="L175" s="306" t="s">
        <v>5172</v>
      </c>
      <c r="M175" s="167" t="s">
        <v>10228</v>
      </c>
      <c r="O175" t="s">
        <v>10228</v>
      </c>
      <c r="Z175" t="s">
        <v>10357</v>
      </c>
    </row>
    <row r="176" spans="12:27" x14ac:dyDescent="0.35">
      <c r="L176" s="306" t="s">
        <v>5244</v>
      </c>
      <c r="M176" s="167" t="s">
        <v>10229</v>
      </c>
      <c r="O176" t="s">
        <v>10229</v>
      </c>
      <c r="Z176" t="s">
        <v>10330</v>
      </c>
    </row>
    <row r="177" spans="12:27" x14ac:dyDescent="0.35">
      <c r="L177" s="306" t="s">
        <v>5247</v>
      </c>
      <c r="M177" s="167" t="s">
        <v>10230</v>
      </c>
      <c r="O177" t="s">
        <v>10230</v>
      </c>
      <c r="AA177" t="s">
        <v>3230</v>
      </c>
    </row>
    <row r="178" spans="12:27" x14ac:dyDescent="0.35">
      <c r="L178" s="306" t="s">
        <v>5302</v>
      </c>
      <c r="M178" s="167" t="s">
        <v>10231</v>
      </c>
      <c r="O178" t="s">
        <v>10231</v>
      </c>
      <c r="Z178" t="s">
        <v>10331</v>
      </c>
    </row>
    <row r="179" spans="12:27" x14ac:dyDescent="0.35">
      <c r="L179" s="306" t="s">
        <v>5242</v>
      </c>
      <c r="M179" s="167" t="s">
        <v>10232</v>
      </c>
      <c r="O179" t="s">
        <v>10232</v>
      </c>
      <c r="Z179" t="s">
        <v>10332</v>
      </c>
    </row>
    <row r="180" spans="12:27" x14ac:dyDescent="0.35">
      <c r="L180" s="306" t="s">
        <v>5249</v>
      </c>
      <c r="M180" s="167" t="s">
        <v>10233</v>
      </c>
      <c r="O180" t="s">
        <v>10233</v>
      </c>
      <c r="Z180" t="s">
        <v>10348</v>
      </c>
    </row>
    <row r="181" spans="12:27" x14ac:dyDescent="0.35">
      <c r="L181" s="306" t="s">
        <v>5250</v>
      </c>
      <c r="M181" s="167" t="s">
        <v>10234</v>
      </c>
      <c r="O181" t="s">
        <v>10234</v>
      </c>
      <c r="Z181" t="s">
        <v>10349</v>
      </c>
    </row>
    <row r="182" spans="12:27" x14ac:dyDescent="0.35">
      <c r="L182" s="306" t="s">
        <v>5050</v>
      </c>
      <c r="M182" s="167" t="s">
        <v>10235</v>
      </c>
      <c r="O182" t="s">
        <v>10235</v>
      </c>
      <c r="AA182" t="s">
        <v>424</v>
      </c>
    </row>
    <row r="183" spans="12:27" x14ac:dyDescent="0.35">
      <c r="L183" s="306" t="s">
        <v>5253</v>
      </c>
      <c r="M183" s="167" t="s">
        <v>10236</v>
      </c>
      <c r="O183" t="s">
        <v>10236</v>
      </c>
      <c r="Z183" t="s">
        <v>10331</v>
      </c>
    </row>
    <row r="184" spans="12:27" x14ac:dyDescent="0.35">
      <c r="L184" s="350" t="s">
        <v>4886</v>
      </c>
      <c r="M184" s="167" t="s">
        <v>10237</v>
      </c>
      <c r="O184" t="s">
        <v>10237</v>
      </c>
      <c r="Z184" t="s">
        <v>10334</v>
      </c>
    </row>
    <row r="185" spans="12:27" x14ac:dyDescent="0.35">
      <c r="L185" s="50" t="s">
        <v>4888</v>
      </c>
      <c r="M185" s="167" t="s">
        <v>10238</v>
      </c>
      <c r="O185" t="s">
        <v>10238</v>
      </c>
      <c r="Z185" t="s">
        <v>10319</v>
      </c>
    </row>
    <row r="186" spans="12:27" x14ac:dyDescent="0.35">
      <c r="L186" s="306" t="s">
        <v>5223</v>
      </c>
      <c r="M186" s="167" t="s">
        <v>10239</v>
      </c>
      <c r="O186" t="s">
        <v>10239</v>
      </c>
      <c r="Z186" t="s">
        <v>10320</v>
      </c>
    </row>
    <row r="187" spans="12:27" x14ac:dyDescent="0.35">
      <c r="L187" s="306" t="s">
        <v>5231</v>
      </c>
      <c r="M187" s="167" t="s">
        <v>10240</v>
      </c>
      <c r="O187" t="s">
        <v>10240</v>
      </c>
      <c r="Z187" t="s">
        <v>10341</v>
      </c>
    </row>
    <row r="188" spans="12:27" x14ac:dyDescent="0.35">
      <c r="L188" s="306" t="s">
        <v>5232</v>
      </c>
      <c r="M188" s="167" t="s">
        <v>10241</v>
      </c>
      <c r="O188" t="s">
        <v>10241</v>
      </c>
      <c r="Z188" t="s">
        <v>10342</v>
      </c>
    </row>
    <row r="189" spans="12:27" x14ac:dyDescent="0.35">
      <c r="L189" s="306" t="s">
        <v>5226</v>
      </c>
      <c r="M189" s="167" t="s">
        <v>10242</v>
      </c>
      <c r="O189" t="s">
        <v>10242</v>
      </c>
      <c r="Z189" t="s">
        <v>10323</v>
      </c>
    </row>
    <row r="190" spans="12:27" x14ac:dyDescent="0.35">
      <c r="L190" s="306" t="s">
        <v>5228</v>
      </c>
      <c r="M190" s="167" t="s">
        <v>10243</v>
      </c>
      <c r="O190" t="s">
        <v>10243</v>
      </c>
      <c r="Z190" t="s">
        <v>10324</v>
      </c>
    </row>
    <row r="191" spans="12:27" x14ac:dyDescent="0.35">
      <c r="L191" s="306" t="s">
        <v>5234</v>
      </c>
      <c r="M191" s="167" t="s">
        <v>10244</v>
      </c>
      <c r="O191" t="s">
        <v>10244</v>
      </c>
      <c r="Z191" t="s">
        <v>10343</v>
      </c>
    </row>
    <row r="192" spans="12:27" x14ac:dyDescent="0.35">
      <c r="L192" s="306" t="s">
        <v>5236</v>
      </c>
      <c r="M192" s="167" t="s">
        <v>10245</v>
      </c>
      <c r="O192" t="s">
        <v>10245</v>
      </c>
      <c r="Z192" t="s">
        <v>10362</v>
      </c>
    </row>
    <row r="193" spans="12:27" x14ac:dyDescent="0.35">
      <c r="L193" s="306" t="s">
        <v>5238</v>
      </c>
      <c r="M193" s="167" t="s">
        <v>10246</v>
      </c>
      <c r="O193" t="s">
        <v>10246</v>
      </c>
      <c r="Z193" t="s">
        <v>10363</v>
      </c>
    </row>
    <row r="194" spans="12:27" x14ac:dyDescent="0.35">
      <c r="L194" s="306" t="s">
        <v>5240</v>
      </c>
      <c r="M194" s="167" t="s">
        <v>10247</v>
      </c>
      <c r="O194" t="s">
        <v>10247</v>
      </c>
      <c r="Z194" t="s">
        <v>10346</v>
      </c>
    </row>
    <row r="195" spans="12:27" x14ac:dyDescent="0.35">
      <c r="L195" s="306" t="s">
        <v>5054</v>
      </c>
      <c r="M195" s="167" t="s">
        <v>10248</v>
      </c>
      <c r="O195" t="s">
        <v>10248</v>
      </c>
      <c r="Z195" t="s">
        <v>10347</v>
      </c>
    </row>
    <row r="196" spans="12:27" x14ac:dyDescent="0.35">
      <c r="L196" s="306" t="s">
        <v>5055</v>
      </c>
      <c r="M196" s="167" t="s">
        <v>10249</v>
      </c>
      <c r="O196" t="s">
        <v>10249</v>
      </c>
      <c r="Z196" t="s">
        <v>10329</v>
      </c>
    </row>
    <row r="197" spans="12:27" x14ac:dyDescent="0.35">
      <c r="L197" s="352" t="s">
        <v>5176</v>
      </c>
      <c r="M197" s="167" t="s">
        <v>10250</v>
      </c>
      <c r="O197" t="s">
        <v>10250</v>
      </c>
      <c r="Z197" t="s">
        <v>10330</v>
      </c>
    </row>
    <row r="198" spans="12:27" x14ac:dyDescent="0.35">
      <c r="L198" s="352" t="s">
        <v>5180</v>
      </c>
      <c r="M198" s="167" t="s">
        <v>10251</v>
      </c>
      <c r="O198" t="s">
        <v>10251</v>
      </c>
      <c r="AA198" t="s">
        <v>3228</v>
      </c>
    </row>
    <row r="199" spans="12:27" x14ac:dyDescent="0.35">
      <c r="L199" s="352" t="s">
        <v>5057</v>
      </c>
      <c r="M199" s="167" t="s">
        <v>10252</v>
      </c>
      <c r="O199" t="s">
        <v>10252</v>
      </c>
      <c r="Z199" t="s">
        <v>10331</v>
      </c>
    </row>
    <row r="200" spans="12:27" x14ac:dyDescent="0.35">
      <c r="L200" s="352" t="s">
        <v>5187</v>
      </c>
      <c r="M200" s="167" t="s">
        <v>10253</v>
      </c>
      <c r="O200" t="s">
        <v>10253</v>
      </c>
      <c r="Z200" t="s">
        <v>10332</v>
      </c>
    </row>
    <row r="201" spans="12:27" x14ac:dyDescent="0.35">
      <c r="L201" s="306" t="s">
        <v>5058</v>
      </c>
      <c r="M201" s="167" t="s">
        <v>10254</v>
      </c>
      <c r="O201" t="s">
        <v>10254</v>
      </c>
      <c r="Z201" t="s">
        <v>10348</v>
      </c>
    </row>
    <row r="202" spans="12:27" x14ac:dyDescent="0.35">
      <c r="L202" s="306" t="s">
        <v>5059</v>
      </c>
      <c r="M202" s="167" t="s">
        <v>10255</v>
      </c>
      <c r="O202" t="s">
        <v>10255</v>
      </c>
      <c r="Z202" t="s">
        <v>10349</v>
      </c>
    </row>
    <row r="203" spans="12:27" x14ac:dyDescent="0.35">
      <c r="L203" s="306" t="s">
        <v>5060</v>
      </c>
      <c r="M203" s="167" t="s">
        <v>10256</v>
      </c>
      <c r="O203" t="s">
        <v>10256</v>
      </c>
      <c r="AA203" t="s">
        <v>649</v>
      </c>
    </row>
    <row r="204" spans="12:27" x14ac:dyDescent="0.35">
      <c r="L204" s="352" t="s">
        <v>5061</v>
      </c>
      <c r="M204" s="167" t="s">
        <v>10257</v>
      </c>
      <c r="O204" t="s">
        <v>10257</v>
      </c>
      <c r="Z204" t="s">
        <v>10331</v>
      </c>
    </row>
    <row r="205" spans="12:27" x14ac:dyDescent="0.35">
      <c r="L205" s="352" t="s">
        <v>5062</v>
      </c>
      <c r="M205" s="167" t="s">
        <v>10258</v>
      </c>
      <c r="O205" t="s">
        <v>10258</v>
      </c>
      <c r="Z205" t="s">
        <v>10334</v>
      </c>
    </row>
    <row r="206" spans="12:27" x14ac:dyDescent="0.35">
      <c r="L206" s="352" t="s">
        <v>5063</v>
      </c>
      <c r="M206" s="167" t="s">
        <v>10259</v>
      </c>
      <c r="O206" t="s">
        <v>10259</v>
      </c>
      <c r="Z206" t="s">
        <v>10319</v>
      </c>
    </row>
    <row r="207" spans="12:27" x14ac:dyDescent="0.35">
      <c r="L207" s="352" t="s">
        <v>5064</v>
      </c>
      <c r="M207" s="167" t="s">
        <v>10260</v>
      </c>
      <c r="O207" t="s">
        <v>10260</v>
      </c>
      <c r="Z207" t="s">
        <v>10320</v>
      </c>
    </row>
    <row r="208" spans="12:27" x14ac:dyDescent="0.35">
      <c r="L208" s="306" t="s">
        <v>5065</v>
      </c>
      <c r="M208" s="167" t="s">
        <v>10261</v>
      </c>
      <c r="O208" t="s">
        <v>10261</v>
      </c>
      <c r="Z208" t="s">
        <v>10341</v>
      </c>
    </row>
    <row r="209" spans="12:27" x14ac:dyDescent="0.35">
      <c r="L209" s="306" t="s">
        <v>5145</v>
      </c>
      <c r="M209" s="167" t="s">
        <v>10262</v>
      </c>
      <c r="O209" t="s">
        <v>10262</v>
      </c>
      <c r="Z209" t="s">
        <v>10342</v>
      </c>
    </row>
    <row r="210" spans="12:27" x14ac:dyDescent="0.35">
      <c r="L210" s="306" t="s">
        <v>5215</v>
      </c>
      <c r="M210" s="167" t="s">
        <v>10263</v>
      </c>
      <c r="O210" t="s">
        <v>10263</v>
      </c>
      <c r="Z210" t="s">
        <v>10323</v>
      </c>
    </row>
    <row r="211" spans="12:27" x14ac:dyDescent="0.35">
      <c r="L211" s="306" t="s">
        <v>5153</v>
      </c>
      <c r="M211" s="167" t="s">
        <v>10264</v>
      </c>
      <c r="O211" t="s">
        <v>10264</v>
      </c>
      <c r="Z211" t="s">
        <v>10324</v>
      </c>
    </row>
    <row r="212" spans="12:27" x14ac:dyDescent="0.35">
      <c r="L212" s="50" t="s">
        <v>6595</v>
      </c>
      <c r="M212" s="167" t="s">
        <v>10265</v>
      </c>
      <c r="O212" t="s">
        <v>10265</v>
      </c>
      <c r="Z212" t="s">
        <v>10343</v>
      </c>
    </row>
    <row r="213" spans="12:27" x14ac:dyDescent="0.35">
      <c r="L213" s="50" t="s">
        <v>6597</v>
      </c>
      <c r="M213" s="167" t="s">
        <v>10266</v>
      </c>
      <c r="O213" t="s">
        <v>10266</v>
      </c>
      <c r="Z213" t="s">
        <v>10365</v>
      </c>
    </row>
    <row r="214" spans="12:27" x14ac:dyDescent="0.35">
      <c r="L214" s="306" t="s">
        <v>5152</v>
      </c>
      <c r="M214" s="167" t="s">
        <v>10267</v>
      </c>
      <c r="O214" t="s">
        <v>10267</v>
      </c>
      <c r="Z214" t="s">
        <v>10366</v>
      </c>
    </row>
    <row r="215" spans="12:27" x14ac:dyDescent="0.35">
      <c r="L215" s="306" t="s">
        <v>5372</v>
      </c>
      <c r="M215" s="167" t="s">
        <v>10268</v>
      </c>
      <c r="O215" t="s">
        <v>10268</v>
      </c>
      <c r="Z215" t="s">
        <v>10346</v>
      </c>
    </row>
    <row r="216" spans="12:27" x14ac:dyDescent="0.35">
      <c r="L216" s="306" t="s">
        <v>6492</v>
      </c>
      <c r="M216" s="167" t="s">
        <v>10269</v>
      </c>
      <c r="O216" t="s">
        <v>10269</v>
      </c>
      <c r="Z216" t="s">
        <v>10347</v>
      </c>
    </row>
    <row r="217" spans="12:27" x14ac:dyDescent="0.35">
      <c r="L217" s="306" t="s">
        <v>5147</v>
      </c>
      <c r="M217" s="167" t="s">
        <v>10270</v>
      </c>
      <c r="O217" t="s">
        <v>10270</v>
      </c>
      <c r="Z217" t="s">
        <v>10357</v>
      </c>
    </row>
    <row r="218" spans="12:27" x14ac:dyDescent="0.35">
      <c r="L218" s="306" t="s">
        <v>5156</v>
      </c>
      <c r="M218" s="167" t="s">
        <v>10271</v>
      </c>
      <c r="O218" t="s">
        <v>10271</v>
      </c>
      <c r="Z218" t="s">
        <v>10330</v>
      </c>
    </row>
    <row r="219" spans="12:27" x14ac:dyDescent="0.35">
      <c r="L219" s="306" t="s">
        <v>5213</v>
      </c>
      <c r="M219" s="167" t="s">
        <v>10272</v>
      </c>
      <c r="O219" t="s">
        <v>10272</v>
      </c>
      <c r="AA219" t="s">
        <v>3229</v>
      </c>
    </row>
    <row r="220" spans="12:27" x14ac:dyDescent="0.35">
      <c r="L220" s="306" t="s">
        <v>6485</v>
      </c>
      <c r="M220" s="167" t="s">
        <v>10273</v>
      </c>
      <c r="O220" t="s">
        <v>10273</v>
      </c>
      <c r="Z220" t="s">
        <v>10331</v>
      </c>
    </row>
    <row r="221" spans="12:27" x14ac:dyDescent="0.35">
      <c r="L221" s="306" t="s">
        <v>5164</v>
      </c>
      <c r="M221" s="167" t="s">
        <v>10274</v>
      </c>
      <c r="O221" t="s">
        <v>10274</v>
      </c>
      <c r="Z221" t="s">
        <v>10332</v>
      </c>
    </row>
    <row r="222" spans="12:27" x14ac:dyDescent="0.35">
      <c r="L222" s="306" t="s">
        <v>6774</v>
      </c>
      <c r="M222" s="167" t="s">
        <v>10275</v>
      </c>
      <c r="O222" t="s">
        <v>10275</v>
      </c>
      <c r="Z222" t="s">
        <v>10348</v>
      </c>
    </row>
    <row r="223" spans="12:27" x14ac:dyDescent="0.35">
      <c r="L223" s="306" t="s">
        <v>5159</v>
      </c>
      <c r="M223" s="167" t="s">
        <v>10276</v>
      </c>
      <c r="O223" t="s">
        <v>10276</v>
      </c>
      <c r="Z223" t="s">
        <v>10349</v>
      </c>
    </row>
    <row r="224" spans="12:27" x14ac:dyDescent="0.35">
      <c r="L224" s="306" t="s">
        <v>6775</v>
      </c>
      <c r="M224" s="167" t="s">
        <v>10277</v>
      </c>
      <c r="O224" t="s">
        <v>10277</v>
      </c>
      <c r="AA224" t="s">
        <v>529</v>
      </c>
    </row>
    <row r="225" spans="12:27" x14ac:dyDescent="0.35">
      <c r="L225" s="306" t="s">
        <v>5166</v>
      </c>
      <c r="M225" s="167" t="s">
        <v>10278</v>
      </c>
      <c r="O225" t="s">
        <v>10278</v>
      </c>
      <c r="Z225" t="s">
        <v>10331</v>
      </c>
    </row>
    <row r="226" spans="12:27" x14ac:dyDescent="0.35">
      <c r="L226" s="306" t="s">
        <v>6776</v>
      </c>
      <c r="M226" s="167" t="s">
        <v>10279</v>
      </c>
      <c r="O226" t="s">
        <v>10279</v>
      </c>
      <c r="Z226" t="s">
        <v>10334</v>
      </c>
    </row>
    <row r="227" spans="12:27" x14ac:dyDescent="0.35">
      <c r="L227" s="306" t="s">
        <v>5211</v>
      </c>
      <c r="M227" s="167" t="s">
        <v>10280</v>
      </c>
      <c r="O227" t="s">
        <v>10280</v>
      </c>
      <c r="Z227" t="s">
        <v>10319</v>
      </c>
    </row>
    <row r="228" spans="12:27" x14ac:dyDescent="0.35">
      <c r="L228" s="306" t="s">
        <v>6777</v>
      </c>
      <c r="M228" s="167" t="s">
        <v>10281</v>
      </c>
      <c r="O228" t="s">
        <v>10281</v>
      </c>
      <c r="Z228" t="s">
        <v>10320</v>
      </c>
    </row>
    <row r="229" spans="12:27" x14ac:dyDescent="0.35">
      <c r="L229" s="306" t="s">
        <v>5067</v>
      </c>
      <c r="M229" s="167" t="s">
        <v>10282</v>
      </c>
      <c r="O229" t="s">
        <v>10282</v>
      </c>
      <c r="Z229" t="s">
        <v>10341</v>
      </c>
    </row>
    <row r="230" spans="12:27" x14ac:dyDescent="0.35">
      <c r="L230" s="306" t="s">
        <v>6778</v>
      </c>
      <c r="M230" s="167" t="s">
        <v>10283</v>
      </c>
      <c r="O230" t="s">
        <v>10283</v>
      </c>
      <c r="Z230" t="s">
        <v>10342</v>
      </c>
    </row>
    <row r="231" spans="12:27" x14ac:dyDescent="0.35">
      <c r="L231" s="306" t="s">
        <v>5254</v>
      </c>
      <c r="M231" s="167" t="s">
        <v>10284</v>
      </c>
      <c r="O231" t="s">
        <v>10284</v>
      </c>
      <c r="Z231" t="s">
        <v>10323</v>
      </c>
    </row>
    <row r="232" spans="12:27" x14ac:dyDescent="0.35">
      <c r="L232" s="306" t="s">
        <v>5256</v>
      </c>
      <c r="M232" s="167" t="s">
        <v>10285</v>
      </c>
      <c r="O232" t="s">
        <v>10285</v>
      </c>
      <c r="Z232" t="s">
        <v>10324</v>
      </c>
    </row>
    <row r="233" spans="12:27" x14ac:dyDescent="0.35">
      <c r="L233" s="306" t="s">
        <v>6779</v>
      </c>
      <c r="M233" s="167" t="s">
        <v>10286</v>
      </c>
      <c r="O233" t="s">
        <v>10286</v>
      </c>
      <c r="Z233" t="s">
        <v>10343</v>
      </c>
    </row>
    <row r="234" spans="12:27" x14ac:dyDescent="0.35">
      <c r="L234" s="306" t="s">
        <v>5261</v>
      </c>
      <c r="M234" s="167" t="s">
        <v>10287</v>
      </c>
      <c r="O234" t="s">
        <v>10287</v>
      </c>
      <c r="Z234" t="s">
        <v>10368</v>
      </c>
    </row>
    <row r="235" spans="12:27" x14ac:dyDescent="0.35">
      <c r="L235" s="306" t="s">
        <v>6780</v>
      </c>
      <c r="M235" s="167" t="s">
        <v>10288</v>
      </c>
      <c r="O235" t="s">
        <v>10288</v>
      </c>
      <c r="Z235" t="s">
        <v>10369</v>
      </c>
    </row>
    <row r="236" spans="12:27" x14ac:dyDescent="0.35">
      <c r="L236" s="306" t="s">
        <v>6493</v>
      </c>
      <c r="M236" s="167" t="s">
        <v>10289</v>
      </c>
      <c r="O236" t="s">
        <v>10289</v>
      </c>
      <c r="Z236" t="s">
        <v>10346</v>
      </c>
    </row>
    <row r="237" spans="12:27" x14ac:dyDescent="0.35">
      <c r="L237" s="306" t="s">
        <v>6803</v>
      </c>
      <c r="M237" s="167" t="s">
        <v>10290</v>
      </c>
      <c r="O237" t="s">
        <v>10290</v>
      </c>
      <c r="Z237" t="s">
        <v>10347</v>
      </c>
    </row>
    <row r="238" spans="12:27" x14ac:dyDescent="0.35">
      <c r="L238" s="306" t="s">
        <v>6494</v>
      </c>
      <c r="M238" s="167" t="s">
        <v>10291</v>
      </c>
      <c r="O238" t="s">
        <v>10291</v>
      </c>
      <c r="Z238" t="s">
        <v>10357</v>
      </c>
    </row>
    <row r="239" spans="12:27" x14ac:dyDescent="0.35">
      <c r="L239" s="306" t="s">
        <v>6495</v>
      </c>
      <c r="M239" s="167" t="s">
        <v>10292</v>
      </c>
      <c r="O239" t="s">
        <v>10292</v>
      </c>
      <c r="Z239" t="s">
        <v>10330</v>
      </c>
    </row>
    <row r="240" spans="12:27" x14ac:dyDescent="0.35">
      <c r="L240" s="306" t="s">
        <v>6496</v>
      </c>
      <c r="M240" s="167" t="s">
        <v>10293</v>
      </c>
      <c r="O240" t="s">
        <v>10293</v>
      </c>
      <c r="AA240" t="s">
        <v>3229</v>
      </c>
    </row>
    <row r="241" spans="12:27" x14ac:dyDescent="0.35">
      <c r="L241" s="306" t="s">
        <v>6497</v>
      </c>
      <c r="M241" s="167" t="s">
        <v>10294</v>
      </c>
      <c r="O241" t="s">
        <v>10294</v>
      </c>
      <c r="Z241" t="s">
        <v>10331</v>
      </c>
    </row>
    <row r="242" spans="12:27" x14ac:dyDescent="0.35">
      <c r="L242" s="50" t="s">
        <v>6606</v>
      </c>
      <c r="M242" s="167" t="s">
        <v>10295</v>
      </c>
      <c r="O242" t="s">
        <v>10295</v>
      </c>
      <c r="Z242" t="s">
        <v>10332</v>
      </c>
    </row>
    <row r="243" spans="12:27" x14ac:dyDescent="0.35">
      <c r="L243" s="50" t="s">
        <v>6607</v>
      </c>
      <c r="M243" s="167" t="s">
        <v>10296</v>
      </c>
      <c r="O243" t="s">
        <v>10296</v>
      </c>
      <c r="Z243" t="s">
        <v>10348</v>
      </c>
    </row>
    <row r="244" spans="12:27" x14ac:dyDescent="0.35">
      <c r="L244" s="50" t="s">
        <v>6608</v>
      </c>
      <c r="M244" s="167" t="s">
        <v>10297</v>
      </c>
      <c r="O244" t="s">
        <v>10297</v>
      </c>
      <c r="Z244" t="s">
        <v>10349</v>
      </c>
    </row>
    <row r="245" spans="12:27" x14ac:dyDescent="0.35">
      <c r="L245" s="50" t="s">
        <v>6612</v>
      </c>
      <c r="M245" s="167" t="s">
        <v>10298</v>
      </c>
      <c r="O245" t="s">
        <v>10298</v>
      </c>
      <c r="AA245" t="s">
        <v>523</v>
      </c>
    </row>
    <row r="246" spans="12:27" x14ac:dyDescent="0.35">
      <c r="L246" s="50" t="s">
        <v>6613</v>
      </c>
      <c r="M246" s="167" t="s">
        <v>10299</v>
      </c>
      <c r="O246" t="s">
        <v>10299</v>
      </c>
      <c r="Z246" t="s">
        <v>10331</v>
      </c>
    </row>
    <row r="247" spans="12:27" x14ac:dyDescent="0.35">
      <c r="L247" s="50" t="s">
        <v>6614</v>
      </c>
      <c r="M247" s="167" t="s">
        <v>10300</v>
      </c>
      <c r="O247" t="s">
        <v>10300</v>
      </c>
      <c r="Z247" t="s">
        <v>10334</v>
      </c>
    </row>
    <row r="248" spans="12:27" x14ac:dyDescent="0.35">
      <c r="L248" s="50" t="s">
        <v>6615</v>
      </c>
      <c r="M248" s="167" t="s">
        <v>10301</v>
      </c>
      <c r="O248" t="s">
        <v>10301</v>
      </c>
      <c r="Z248" t="s">
        <v>10319</v>
      </c>
    </row>
    <row r="249" spans="12:27" x14ac:dyDescent="0.35">
      <c r="L249" s="50" t="s">
        <v>6616</v>
      </c>
      <c r="M249" s="167" t="s">
        <v>10302</v>
      </c>
      <c r="O249" t="s">
        <v>10302</v>
      </c>
      <c r="Z249" t="s">
        <v>10320</v>
      </c>
    </row>
    <row r="250" spans="12:27" x14ac:dyDescent="0.35">
      <c r="L250" s="50" t="s">
        <v>6617</v>
      </c>
      <c r="M250" s="167" t="s">
        <v>10303</v>
      </c>
      <c r="O250" t="s">
        <v>10303</v>
      </c>
      <c r="Z250" t="s">
        <v>10341</v>
      </c>
    </row>
    <row r="251" spans="12:27" x14ac:dyDescent="0.35">
      <c r="L251" s="50" t="s">
        <v>6618</v>
      </c>
      <c r="M251" s="167" t="s">
        <v>10304</v>
      </c>
      <c r="O251" t="s">
        <v>10304</v>
      </c>
      <c r="Z251" t="s">
        <v>10342</v>
      </c>
    </row>
    <row r="252" spans="12:27" x14ac:dyDescent="0.35">
      <c r="L252" s="50" t="s">
        <v>6619</v>
      </c>
      <c r="M252" s="167" t="s">
        <v>10305</v>
      </c>
      <c r="O252" t="s">
        <v>10305</v>
      </c>
      <c r="Z252" t="s">
        <v>10323</v>
      </c>
    </row>
    <row r="253" spans="12:27" x14ac:dyDescent="0.35">
      <c r="L253" s="50" t="s">
        <v>6620</v>
      </c>
      <c r="M253" s="167" t="s">
        <v>10306</v>
      </c>
      <c r="O253" t="s">
        <v>10306</v>
      </c>
      <c r="Z253" t="s">
        <v>10324</v>
      </c>
    </row>
    <row r="254" spans="12:27" x14ac:dyDescent="0.35">
      <c r="L254" s="50" t="s">
        <v>6621</v>
      </c>
      <c r="M254" s="167" t="s">
        <v>10307</v>
      </c>
      <c r="O254" t="s">
        <v>10307</v>
      </c>
      <c r="Z254" t="s">
        <v>10371</v>
      </c>
    </row>
    <row r="255" spans="12:27" x14ac:dyDescent="0.35">
      <c r="L255" s="50" t="s">
        <v>6622</v>
      </c>
      <c r="M255" s="167" t="s">
        <v>10308</v>
      </c>
      <c r="O255" t="s">
        <v>10308</v>
      </c>
      <c r="Z255" t="s">
        <v>10372</v>
      </c>
    </row>
    <row r="256" spans="12:27" x14ac:dyDescent="0.35">
      <c r="L256" s="50" t="s">
        <v>6623</v>
      </c>
      <c r="M256" s="167" t="s">
        <v>10309</v>
      </c>
      <c r="O256" t="s">
        <v>10309</v>
      </c>
      <c r="Z256" t="s">
        <v>10373</v>
      </c>
    </row>
    <row r="257" spans="12:27" x14ac:dyDescent="0.35">
      <c r="L257" s="50" t="s">
        <v>6624</v>
      </c>
      <c r="M257" s="167" t="s">
        <v>10310</v>
      </c>
      <c r="O257" t="s">
        <v>10310</v>
      </c>
      <c r="Z257" t="s">
        <v>10346</v>
      </c>
    </row>
    <row r="258" spans="12:27" x14ac:dyDescent="0.35">
      <c r="L258" s="50" t="s">
        <v>6625</v>
      </c>
      <c r="M258" s="167" t="s">
        <v>10311</v>
      </c>
      <c r="O258" t="s">
        <v>10311</v>
      </c>
      <c r="Z258" t="s">
        <v>10347</v>
      </c>
    </row>
    <row r="259" spans="12:27" x14ac:dyDescent="0.35">
      <c r="L259" s="50" t="s">
        <v>6626</v>
      </c>
      <c r="M259" s="167" t="s">
        <v>10312</v>
      </c>
      <c r="O259" t="s">
        <v>10312</v>
      </c>
      <c r="Z259" t="s">
        <v>10329</v>
      </c>
    </row>
    <row r="260" spans="12:27" x14ac:dyDescent="0.35">
      <c r="L260" s="50" t="s">
        <v>6627</v>
      </c>
      <c r="M260" s="167" t="s">
        <v>10313</v>
      </c>
      <c r="O260" t="s">
        <v>10313</v>
      </c>
      <c r="Z260" t="s">
        <v>10330</v>
      </c>
    </row>
    <row r="261" spans="12:27" x14ac:dyDescent="0.35">
      <c r="L261" s="50" t="s">
        <v>6628</v>
      </c>
      <c r="M261" s="167" t="s">
        <v>10314</v>
      </c>
      <c r="O261" t="s">
        <v>10314</v>
      </c>
      <c r="AA261" t="s">
        <v>3228</v>
      </c>
    </row>
    <row r="262" spans="12:27" x14ac:dyDescent="0.35">
      <c r="L262" s="50" t="s">
        <v>6629</v>
      </c>
      <c r="M262" s="167" t="s">
        <v>10315</v>
      </c>
      <c r="O262" t="s">
        <v>10315</v>
      </c>
      <c r="Z262" t="s">
        <v>10331</v>
      </c>
    </row>
    <row r="263" spans="12:27" x14ac:dyDescent="0.35">
      <c r="L263" s="50" t="s">
        <v>7188</v>
      </c>
      <c r="M263" s="167" t="s">
        <v>10079</v>
      </c>
      <c r="O263" t="s">
        <v>10079</v>
      </c>
      <c r="Z263" t="s">
        <v>10332</v>
      </c>
    </row>
    <row r="264" spans="12:27" x14ac:dyDescent="0.35">
      <c r="L264" s="50" t="s">
        <v>7189</v>
      </c>
      <c r="M264" s="167" t="s">
        <v>10073</v>
      </c>
      <c r="O264" t="s">
        <v>10073</v>
      </c>
      <c r="Z264" t="s">
        <v>10348</v>
      </c>
    </row>
    <row r="265" spans="12:27" x14ac:dyDescent="0.35">
      <c r="L265" s="50" t="s">
        <v>7223</v>
      </c>
      <c r="M265" s="167" t="s">
        <v>10068</v>
      </c>
      <c r="O265" t="s">
        <v>10068</v>
      </c>
      <c r="Z265" t="s">
        <v>10349</v>
      </c>
    </row>
    <row r="266" spans="12:27" x14ac:dyDescent="0.35">
      <c r="M266" s="167" t="s">
        <v>10316</v>
      </c>
      <c r="O266" t="s">
        <v>10316</v>
      </c>
      <c r="AA266" t="s">
        <v>646</v>
      </c>
    </row>
    <row r="267" spans="12:27" x14ac:dyDescent="0.35">
      <c r="Z267" t="s">
        <v>10331</v>
      </c>
    </row>
    <row r="268" spans="12:27" x14ac:dyDescent="0.35">
      <c r="Z268" t="s">
        <v>10334</v>
      </c>
    </row>
    <row r="269" spans="12:27" x14ac:dyDescent="0.35">
      <c r="Z269" t="s">
        <v>10319</v>
      </c>
    </row>
    <row r="270" spans="12:27" x14ac:dyDescent="0.35">
      <c r="Z270" t="s">
        <v>10320</v>
      </c>
    </row>
    <row r="271" spans="12:27" x14ac:dyDescent="0.35">
      <c r="Z271" t="s">
        <v>10341</v>
      </c>
    </row>
    <row r="272" spans="12:27" x14ac:dyDescent="0.35">
      <c r="Z272" t="s">
        <v>10342</v>
      </c>
    </row>
    <row r="273" spans="26:27" x14ac:dyDescent="0.35">
      <c r="Z273" t="s">
        <v>10323</v>
      </c>
    </row>
    <row r="274" spans="26:27" x14ac:dyDescent="0.35">
      <c r="Z274" t="s">
        <v>10324</v>
      </c>
    </row>
    <row r="275" spans="26:27" x14ac:dyDescent="0.35">
      <c r="Z275" t="s">
        <v>10371</v>
      </c>
    </row>
    <row r="276" spans="26:27" x14ac:dyDescent="0.35">
      <c r="Z276" t="s">
        <v>10375</v>
      </c>
    </row>
    <row r="277" spans="26:27" x14ac:dyDescent="0.35">
      <c r="Z277" t="s">
        <v>10376</v>
      </c>
    </row>
    <row r="278" spans="26:27" x14ac:dyDescent="0.35">
      <c r="Z278" t="s">
        <v>10346</v>
      </c>
    </row>
    <row r="279" spans="26:27" x14ac:dyDescent="0.35">
      <c r="Z279" t="s">
        <v>10347</v>
      </c>
    </row>
    <row r="280" spans="26:27" x14ac:dyDescent="0.35">
      <c r="Z280" t="s">
        <v>10329</v>
      </c>
    </row>
    <row r="281" spans="26:27" x14ac:dyDescent="0.35">
      <c r="Z281" t="s">
        <v>10330</v>
      </c>
    </row>
    <row r="282" spans="26:27" x14ac:dyDescent="0.35">
      <c r="AA282" t="s">
        <v>3228</v>
      </c>
    </row>
    <row r="283" spans="26:27" x14ac:dyDescent="0.35">
      <c r="Z283" t="s">
        <v>10331</v>
      </c>
    </row>
    <row r="284" spans="26:27" x14ac:dyDescent="0.35">
      <c r="Z284" t="s">
        <v>10332</v>
      </c>
    </row>
    <row r="285" spans="26:27" x14ac:dyDescent="0.35">
      <c r="Z285" t="s">
        <v>10348</v>
      </c>
    </row>
    <row r="286" spans="26:27" x14ac:dyDescent="0.35">
      <c r="Z286" t="s">
        <v>10349</v>
      </c>
    </row>
    <row r="287" spans="26:27" x14ac:dyDescent="0.35">
      <c r="AA287" t="s">
        <v>635</v>
      </c>
    </row>
    <row r="288" spans="26:27" x14ac:dyDescent="0.35">
      <c r="Z288" t="s">
        <v>10331</v>
      </c>
    </row>
    <row r="289" spans="26:27" x14ac:dyDescent="0.35">
      <c r="Z289" t="s">
        <v>10334</v>
      </c>
    </row>
    <row r="290" spans="26:27" x14ac:dyDescent="0.35">
      <c r="Z290" t="s">
        <v>10378</v>
      </c>
    </row>
    <row r="291" spans="26:27" x14ac:dyDescent="0.35">
      <c r="Z291" t="s">
        <v>10320</v>
      </c>
    </row>
    <row r="292" spans="26:27" x14ac:dyDescent="0.35">
      <c r="Z292" t="s">
        <v>10321</v>
      </c>
    </row>
    <row r="293" spans="26:27" x14ac:dyDescent="0.35">
      <c r="Z293" t="s">
        <v>10322</v>
      </c>
    </row>
    <row r="294" spans="26:27" x14ac:dyDescent="0.35">
      <c r="Z294" t="s">
        <v>10323</v>
      </c>
    </row>
    <row r="295" spans="26:27" x14ac:dyDescent="0.35">
      <c r="Z295" t="s">
        <v>10324</v>
      </c>
    </row>
    <row r="296" spans="26:27" x14ac:dyDescent="0.35">
      <c r="Z296" t="s">
        <v>10325</v>
      </c>
    </row>
    <row r="297" spans="26:27" x14ac:dyDescent="0.35">
      <c r="Z297" t="s">
        <v>10379</v>
      </c>
    </row>
    <row r="298" spans="26:27" x14ac:dyDescent="0.35">
      <c r="Z298" t="s">
        <v>10380</v>
      </c>
    </row>
    <row r="299" spans="26:27" x14ac:dyDescent="0.35">
      <c r="Z299" t="s">
        <v>10328</v>
      </c>
    </row>
    <row r="300" spans="26:27" x14ac:dyDescent="0.35">
      <c r="Z300" t="s">
        <v>10329</v>
      </c>
    </row>
    <row r="301" spans="26:27" x14ac:dyDescent="0.35">
      <c r="Z301" t="s">
        <v>10330</v>
      </c>
    </row>
    <row r="302" spans="26:27" x14ac:dyDescent="0.35">
      <c r="AA302" t="s">
        <v>3226</v>
      </c>
    </row>
    <row r="303" spans="26:27" x14ac:dyDescent="0.35">
      <c r="Z303" t="s">
        <v>10331</v>
      </c>
    </row>
    <row r="304" spans="26:27" x14ac:dyDescent="0.35">
      <c r="Z304" t="s">
        <v>10381</v>
      </c>
    </row>
    <row r="305" spans="26:27" x14ac:dyDescent="0.35">
      <c r="Z305" t="s">
        <v>10333</v>
      </c>
    </row>
    <row r="306" spans="26:27" x14ac:dyDescent="0.35">
      <c r="Z306" t="s">
        <v>10334</v>
      </c>
    </row>
    <row r="307" spans="26:27" x14ac:dyDescent="0.35">
      <c r="Z307" t="s">
        <v>10378</v>
      </c>
    </row>
    <row r="308" spans="26:27" x14ac:dyDescent="0.35">
      <c r="Z308" t="s">
        <v>10320</v>
      </c>
    </row>
    <row r="309" spans="26:27" x14ac:dyDescent="0.35">
      <c r="Z309" t="s">
        <v>10321</v>
      </c>
    </row>
    <row r="310" spans="26:27" x14ac:dyDescent="0.35">
      <c r="Z310" t="s">
        <v>10322</v>
      </c>
    </row>
    <row r="311" spans="26:27" x14ac:dyDescent="0.35">
      <c r="Z311" t="s">
        <v>10323</v>
      </c>
    </row>
    <row r="312" spans="26:27" x14ac:dyDescent="0.35">
      <c r="Z312" t="s">
        <v>10324</v>
      </c>
    </row>
    <row r="313" spans="26:27" x14ac:dyDescent="0.35">
      <c r="Z313" t="s">
        <v>10325</v>
      </c>
    </row>
    <row r="314" spans="26:27" x14ac:dyDescent="0.35">
      <c r="Z314" t="s">
        <v>10383</v>
      </c>
    </row>
    <row r="315" spans="26:27" x14ac:dyDescent="0.35">
      <c r="Z315" t="s">
        <v>10384</v>
      </c>
    </row>
    <row r="316" spans="26:27" x14ac:dyDescent="0.35">
      <c r="Z316" t="s">
        <v>10328</v>
      </c>
    </row>
    <row r="317" spans="26:27" x14ac:dyDescent="0.35">
      <c r="Z317" t="s">
        <v>10329</v>
      </c>
    </row>
    <row r="318" spans="26:27" x14ac:dyDescent="0.35">
      <c r="Z318" t="s">
        <v>10330</v>
      </c>
    </row>
    <row r="319" spans="26:27" x14ac:dyDescent="0.35">
      <c r="AA319" t="s">
        <v>10057</v>
      </c>
    </row>
    <row r="320" spans="26:27" x14ac:dyDescent="0.35">
      <c r="Z320" t="s">
        <v>10331</v>
      </c>
    </row>
    <row r="321" spans="26:26" x14ac:dyDescent="0.35">
      <c r="Z321" t="s">
        <v>10381</v>
      </c>
    </row>
    <row r="322" spans="26:26" x14ac:dyDescent="0.35">
      <c r="Z322" t="s">
        <v>10339</v>
      </c>
    </row>
    <row r="323" spans="26:26" x14ac:dyDescent="0.35">
      <c r="Z323" t="s">
        <v>10334</v>
      </c>
    </row>
    <row r="324" spans="26:26" x14ac:dyDescent="0.35">
      <c r="Z324" t="s">
        <v>10378</v>
      </c>
    </row>
    <row r="325" spans="26:26" x14ac:dyDescent="0.35">
      <c r="Z325" t="s">
        <v>10320</v>
      </c>
    </row>
    <row r="326" spans="26:26" x14ac:dyDescent="0.35">
      <c r="Z326" t="s">
        <v>10386</v>
      </c>
    </row>
    <row r="327" spans="26:26" x14ac:dyDescent="0.35">
      <c r="Z327" t="s">
        <v>10342</v>
      </c>
    </row>
    <row r="328" spans="26:26" x14ac:dyDescent="0.35">
      <c r="Z328" t="s">
        <v>10323</v>
      </c>
    </row>
    <row r="329" spans="26:26" x14ac:dyDescent="0.35">
      <c r="Z329" t="s">
        <v>10354</v>
      </c>
    </row>
    <row r="330" spans="26:26" x14ac:dyDescent="0.35">
      <c r="Z330" t="s">
        <v>10387</v>
      </c>
    </row>
    <row r="331" spans="26:26" x14ac:dyDescent="0.35">
      <c r="Z331" t="s">
        <v>10388</v>
      </c>
    </row>
    <row r="332" spans="26:26" x14ac:dyDescent="0.35">
      <c r="Z332" t="s">
        <v>10389</v>
      </c>
    </row>
    <row r="333" spans="26:26" x14ac:dyDescent="0.35">
      <c r="Z333" t="s">
        <v>10346</v>
      </c>
    </row>
    <row r="334" spans="26:26" x14ac:dyDescent="0.35">
      <c r="Z334" t="s">
        <v>10390</v>
      </c>
    </row>
    <row r="335" spans="26:26" x14ac:dyDescent="0.35">
      <c r="Z335" t="s">
        <v>10329</v>
      </c>
    </row>
    <row r="336" spans="26:26" x14ac:dyDescent="0.35">
      <c r="Z336" t="s">
        <v>10330</v>
      </c>
    </row>
    <row r="337" spans="26:27" x14ac:dyDescent="0.35">
      <c r="AA337" t="s">
        <v>214</v>
      </c>
    </row>
    <row r="338" spans="26:27" x14ac:dyDescent="0.35">
      <c r="Z338" t="s">
        <v>10331</v>
      </c>
    </row>
    <row r="339" spans="26:27" x14ac:dyDescent="0.35">
      <c r="Z339" t="s">
        <v>10381</v>
      </c>
    </row>
    <row r="340" spans="26:27" x14ac:dyDescent="0.35">
      <c r="Z340" t="s">
        <v>10348</v>
      </c>
    </row>
    <row r="341" spans="26:27" x14ac:dyDescent="0.35">
      <c r="Z341" t="s">
        <v>10349</v>
      </c>
    </row>
    <row r="342" spans="26:27" x14ac:dyDescent="0.35">
      <c r="AA342" t="s">
        <v>503</v>
      </c>
    </row>
    <row r="343" spans="26:27" x14ac:dyDescent="0.35">
      <c r="Z343" t="s">
        <v>10331</v>
      </c>
    </row>
    <row r="344" spans="26:27" x14ac:dyDescent="0.35">
      <c r="Z344" t="s">
        <v>10334</v>
      </c>
    </row>
    <row r="345" spans="26:27" x14ac:dyDescent="0.35">
      <c r="Z345" t="s">
        <v>10378</v>
      </c>
    </row>
    <row r="346" spans="26:27" x14ac:dyDescent="0.35">
      <c r="Z346" t="s">
        <v>10320</v>
      </c>
    </row>
    <row r="347" spans="26:27" x14ac:dyDescent="0.35">
      <c r="Z347" t="s">
        <v>10386</v>
      </c>
    </row>
    <row r="348" spans="26:27" x14ac:dyDescent="0.35">
      <c r="Z348" t="s">
        <v>10342</v>
      </c>
    </row>
    <row r="349" spans="26:27" x14ac:dyDescent="0.35">
      <c r="Z349" t="s">
        <v>10323</v>
      </c>
    </row>
    <row r="350" spans="26:27" x14ac:dyDescent="0.35">
      <c r="Z350" t="s">
        <v>10354</v>
      </c>
    </row>
    <row r="351" spans="26:27" x14ac:dyDescent="0.35">
      <c r="Z351" t="s">
        <v>10387</v>
      </c>
    </row>
    <row r="352" spans="26:27" x14ac:dyDescent="0.35">
      <c r="Z352" t="s">
        <v>10392</v>
      </c>
    </row>
    <row r="353" spans="26:27" x14ac:dyDescent="0.35">
      <c r="Z353" t="s">
        <v>10393</v>
      </c>
    </row>
    <row r="354" spans="26:27" x14ac:dyDescent="0.35">
      <c r="Z354" t="s">
        <v>10346</v>
      </c>
    </row>
    <row r="355" spans="26:27" x14ac:dyDescent="0.35">
      <c r="Z355" t="s">
        <v>10390</v>
      </c>
    </row>
    <row r="356" spans="26:27" x14ac:dyDescent="0.35">
      <c r="Z356" t="s">
        <v>10329</v>
      </c>
    </row>
    <row r="357" spans="26:27" x14ac:dyDescent="0.35">
      <c r="Z357" t="s">
        <v>10330</v>
      </c>
    </row>
    <row r="358" spans="26:27" x14ac:dyDescent="0.35">
      <c r="AA358" t="s">
        <v>214</v>
      </c>
    </row>
    <row r="359" spans="26:27" x14ac:dyDescent="0.35">
      <c r="Z359" t="s">
        <v>10331</v>
      </c>
    </row>
    <row r="360" spans="26:27" x14ac:dyDescent="0.35">
      <c r="Z360" t="s">
        <v>10381</v>
      </c>
    </row>
    <row r="361" spans="26:27" x14ac:dyDescent="0.35">
      <c r="Z361" t="s">
        <v>10348</v>
      </c>
    </row>
    <row r="362" spans="26:27" x14ac:dyDescent="0.35">
      <c r="Z362" t="s">
        <v>10349</v>
      </c>
    </row>
    <row r="363" spans="26:27" x14ac:dyDescent="0.35">
      <c r="AA363" t="s">
        <v>514</v>
      </c>
    </row>
    <row r="364" spans="26:27" x14ac:dyDescent="0.35">
      <c r="Z364" t="s">
        <v>10331</v>
      </c>
    </row>
    <row r="365" spans="26:27" x14ac:dyDescent="0.35">
      <c r="Z365" t="s">
        <v>10334</v>
      </c>
    </row>
    <row r="366" spans="26:27" x14ac:dyDescent="0.35">
      <c r="Z366" t="s">
        <v>10378</v>
      </c>
    </row>
    <row r="367" spans="26:27" x14ac:dyDescent="0.35">
      <c r="Z367" t="s">
        <v>10320</v>
      </c>
    </row>
    <row r="368" spans="26:27" x14ac:dyDescent="0.35">
      <c r="Z368" t="s">
        <v>10386</v>
      </c>
    </row>
    <row r="369" spans="26:27" x14ac:dyDescent="0.35">
      <c r="Z369" t="s">
        <v>10342</v>
      </c>
    </row>
    <row r="370" spans="26:27" x14ac:dyDescent="0.35">
      <c r="Z370" t="s">
        <v>10323</v>
      </c>
    </row>
    <row r="371" spans="26:27" x14ac:dyDescent="0.35">
      <c r="Z371" t="s">
        <v>10354</v>
      </c>
    </row>
    <row r="372" spans="26:27" x14ac:dyDescent="0.35">
      <c r="Z372" t="s">
        <v>10387</v>
      </c>
    </row>
    <row r="373" spans="26:27" x14ac:dyDescent="0.35">
      <c r="Z373" t="s">
        <v>10395</v>
      </c>
    </row>
    <row r="374" spans="26:27" x14ac:dyDescent="0.35">
      <c r="Z374" t="s">
        <v>10396</v>
      </c>
    </row>
    <row r="375" spans="26:27" x14ac:dyDescent="0.35">
      <c r="Z375" t="s">
        <v>10346</v>
      </c>
    </row>
    <row r="376" spans="26:27" x14ac:dyDescent="0.35">
      <c r="Z376" t="s">
        <v>10390</v>
      </c>
    </row>
    <row r="377" spans="26:27" x14ac:dyDescent="0.35">
      <c r="Z377" t="s">
        <v>10329</v>
      </c>
    </row>
    <row r="378" spans="26:27" x14ac:dyDescent="0.35">
      <c r="Z378" t="s">
        <v>10330</v>
      </c>
    </row>
    <row r="379" spans="26:27" x14ac:dyDescent="0.35">
      <c r="AA379" t="s">
        <v>205</v>
      </c>
    </row>
    <row r="380" spans="26:27" x14ac:dyDescent="0.35">
      <c r="Z380" t="s">
        <v>10331</v>
      </c>
    </row>
    <row r="381" spans="26:27" x14ac:dyDescent="0.35">
      <c r="Z381" t="s">
        <v>10381</v>
      </c>
    </row>
    <row r="382" spans="26:27" x14ac:dyDescent="0.35">
      <c r="Z382" t="s">
        <v>10348</v>
      </c>
    </row>
    <row r="383" spans="26:27" x14ac:dyDescent="0.35">
      <c r="Z383" t="s">
        <v>10349</v>
      </c>
    </row>
    <row r="384" spans="26:27" x14ac:dyDescent="0.35">
      <c r="AA384" t="s">
        <v>549</v>
      </c>
    </row>
    <row r="385" spans="26:27" x14ac:dyDescent="0.35">
      <c r="Z385" t="s">
        <v>10331</v>
      </c>
    </row>
    <row r="386" spans="26:27" x14ac:dyDescent="0.35">
      <c r="Z386" t="s">
        <v>10334</v>
      </c>
    </row>
    <row r="387" spans="26:27" x14ac:dyDescent="0.35">
      <c r="Z387" t="s">
        <v>10378</v>
      </c>
    </row>
    <row r="388" spans="26:27" x14ac:dyDescent="0.35">
      <c r="Z388" t="s">
        <v>10320</v>
      </c>
    </row>
    <row r="389" spans="26:27" x14ac:dyDescent="0.35">
      <c r="Z389" t="s">
        <v>10386</v>
      </c>
    </row>
    <row r="390" spans="26:27" x14ac:dyDescent="0.35">
      <c r="Z390" t="s">
        <v>10398</v>
      </c>
    </row>
    <row r="391" spans="26:27" x14ac:dyDescent="0.35">
      <c r="Z391" t="s">
        <v>10323</v>
      </c>
    </row>
    <row r="392" spans="26:27" x14ac:dyDescent="0.35">
      <c r="Z392" t="s">
        <v>10324</v>
      </c>
    </row>
    <row r="393" spans="26:27" x14ac:dyDescent="0.35">
      <c r="Z393" t="s">
        <v>10343</v>
      </c>
    </row>
    <row r="394" spans="26:27" x14ac:dyDescent="0.35">
      <c r="Z394" t="s">
        <v>10399</v>
      </c>
    </row>
    <row r="395" spans="26:27" x14ac:dyDescent="0.35">
      <c r="Z395" t="s">
        <v>10400</v>
      </c>
    </row>
    <row r="396" spans="26:27" x14ac:dyDescent="0.35">
      <c r="Z396" t="s">
        <v>10346</v>
      </c>
    </row>
    <row r="397" spans="26:27" x14ac:dyDescent="0.35">
      <c r="Z397" t="s">
        <v>10390</v>
      </c>
    </row>
    <row r="398" spans="26:27" x14ac:dyDescent="0.35">
      <c r="Z398" t="s">
        <v>10357</v>
      </c>
    </row>
    <row r="399" spans="26:27" x14ac:dyDescent="0.35">
      <c r="Z399" t="s">
        <v>10330</v>
      </c>
    </row>
    <row r="400" spans="26:27" x14ac:dyDescent="0.35">
      <c r="AA400" t="s">
        <v>3219</v>
      </c>
    </row>
    <row r="401" spans="26:27" x14ac:dyDescent="0.35">
      <c r="Z401" t="s">
        <v>10331</v>
      </c>
    </row>
    <row r="402" spans="26:27" x14ac:dyDescent="0.35">
      <c r="Z402" t="s">
        <v>10381</v>
      </c>
    </row>
    <row r="403" spans="26:27" x14ac:dyDescent="0.35">
      <c r="Z403" t="s">
        <v>10348</v>
      </c>
    </row>
    <row r="404" spans="26:27" x14ac:dyDescent="0.35">
      <c r="Z404" t="s">
        <v>10349</v>
      </c>
    </row>
    <row r="405" spans="26:27" x14ac:dyDescent="0.35">
      <c r="AA405" t="s">
        <v>517</v>
      </c>
    </row>
    <row r="406" spans="26:27" x14ac:dyDescent="0.35">
      <c r="Z406" t="s">
        <v>10331</v>
      </c>
    </row>
    <row r="407" spans="26:27" x14ac:dyDescent="0.35">
      <c r="Z407" t="s">
        <v>10334</v>
      </c>
    </row>
    <row r="408" spans="26:27" x14ac:dyDescent="0.35">
      <c r="Z408" t="s">
        <v>10378</v>
      </c>
    </row>
    <row r="409" spans="26:27" x14ac:dyDescent="0.35">
      <c r="Z409" t="s">
        <v>10320</v>
      </c>
    </row>
    <row r="410" spans="26:27" x14ac:dyDescent="0.35">
      <c r="Z410" t="s">
        <v>10386</v>
      </c>
    </row>
    <row r="411" spans="26:27" x14ac:dyDescent="0.35">
      <c r="Z411" t="s">
        <v>10398</v>
      </c>
    </row>
    <row r="412" spans="26:27" x14ac:dyDescent="0.35">
      <c r="Z412" t="s">
        <v>10323</v>
      </c>
    </row>
    <row r="413" spans="26:27" x14ac:dyDescent="0.35">
      <c r="Z413" t="s">
        <v>10324</v>
      </c>
    </row>
    <row r="414" spans="26:27" x14ac:dyDescent="0.35">
      <c r="Z414" t="s">
        <v>10343</v>
      </c>
    </row>
    <row r="415" spans="26:27" x14ac:dyDescent="0.35">
      <c r="Z415" t="s">
        <v>10402</v>
      </c>
    </row>
    <row r="416" spans="26:27" x14ac:dyDescent="0.35">
      <c r="Z416" t="s">
        <v>10403</v>
      </c>
    </row>
    <row r="417" spans="26:27" x14ac:dyDescent="0.35">
      <c r="Z417" t="s">
        <v>10346</v>
      </c>
    </row>
    <row r="418" spans="26:27" x14ac:dyDescent="0.35">
      <c r="Z418" t="s">
        <v>10390</v>
      </c>
    </row>
    <row r="419" spans="26:27" x14ac:dyDescent="0.35">
      <c r="Z419" t="s">
        <v>10357</v>
      </c>
    </row>
    <row r="420" spans="26:27" x14ac:dyDescent="0.35">
      <c r="Z420" t="s">
        <v>10330</v>
      </c>
    </row>
    <row r="421" spans="26:27" x14ac:dyDescent="0.35">
      <c r="AA421" t="s">
        <v>3219</v>
      </c>
    </row>
    <row r="422" spans="26:27" x14ac:dyDescent="0.35">
      <c r="Z422" t="s">
        <v>10331</v>
      </c>
    </row>
    <row r="423" spans="26:27" x14ac:dyDescent="0.35">
      <c r="Z423" t="s">
        <v>10381</v>
      </c>
    </row>
    <row r="424" spans="26:27" x14ac:dyDescent="0.35">
      <c r="Z424" t="s">
        <v>10348</v>
      </c>
    </row>
    <row r="425" spans="26:27" x14ac:dyDescent="0.35">
      <c r="Z425" t="s">
        <v>10349</v>
      </c>
    </row>
    <row r="426" spans="26:27" x14ac:dyDescent="0.35">
      <c r="AA426" t="s">
        <v>556</v>
      </c>
    </row>
    <row r="427" spans="26:27" x14ac:dyDescent="0.35">
      <c r="Z427" t="s">
        <v>10331</v>
      </c>
    </row>
    <row r="428" spans="26:27" x14ac:dyDescent="0.35">
      <c r="Z428" t="s">
        <v>10334</v>
      </c>
    </row>
    <row r="429" spans="26:27" x14ac:dyDescent="0.35">
      <c r="Z429" t="s">
        <v>10378</v>
      </c>
    </row>
    <row r="430" spans="26:27" x14ac:dyDescent="0.35">
      <c r="Z430" t="s">
        <v>10320</v>
      </c>
    </row>
    <row r="431" spans="26:27" x14ac:dyDescent="0.35">
      <c r="Z431" t="s">
        <v>10386</v>
      </c>
    </row>
    <row r="432" spans="26:27" x14ac:dyDescent="0.35">
      <c r="Z432" t="s">
        <v>10398</v>
      </c>
    </row>
    <row r="433" spans="26:27" x14ac:dyDescent="0.35">
      <c r="Z433" t="s">
        <v>10323</v>
      </c>
    </row>
    <row r="434" spans="26:27" x14ac:dyDescent="0.35">
      <c r="Z434" t="s">
        <v>10324</v>
      </c>
    </row>
    <row r="435" spans="26:27" x14ac:dyDescent="0.35">
      <c r="Z435" t="s">
        <v>10343</v>
      </c>
    </row>
    <row r="436" spans="26:27" x14ac:dyDescent="0.35">
      <c r="Z436" t="s">
        <v>10405</v>
      </c>
    </row>
    <row r="437" spans="26:27" x14ac:dyDescent="0.35">
      <c r="Z437" t="s">
        <v>10406</v>
      </c>
    </row>
    <row r="438" spans="26:27" x14ac:dyDescent="0.35">
      <c r="Z438" t="s">
        <v>10346</v>
      </c>
    </row>
    <row r="439" spans="26:27" x14ac:dyDescent="0.35">
      <c r="Z439" t="s">
        <v>10390</v>
      </c>
    </row>
    <row r="440" spans="26:27" x14ac:dyDescent="0.35">
      <c r="Z440" t="s">
        <v>10357</v>
      </c>
    </row>
    <row r="441" spans="26:27" x14ac:dyDescent="0.35">
      <c r="Z441" t="s">
        <v>10330</v>
      </c>
    </row>
    <row r="442" spans="26:27" x14ac:dyDescent="0.35">
      <c r="AA442" t="s">
        <v>3219</v>
      </c>
    </row>
    <row r="443" spans="26:27" x14ac:dyDescent="0.35">
      <c r="Z443" t="s">
        <v>10331</v>
      </c>
    </row>
    <row r="444" spans="26:27" x14ac:dyDescent="0.35">
      <c r="Z444" t="s">
        <v>10381</v>
      </c>
    </row>
    <row r="445" spans="26:27" x14ac:dyDescent="0.35">
      <c r="Z445" t="s">
        <v>10348</v>
      </c>
    </row>
    <row r="446" spans="26:27" x14ac:dyDescent="0.35">
      <c r="Z446" t="s">
        <v>10349</v>
      </c>
    </row>
    <row r="447" spans="26:27" x14ac:dyDescent="0.35">
      <c r="AA447" t="s">
        <v>446</v>
      </c>
    </row>
    <row r="448" spans="26:27" x14ac:dyDescent="0.35">
      <c r="Z448" t="s">
        <v>10331</v>
      </c>
    </row>
    <row r="449" spans="26:27" x14ac:dyDescent="0.35">
      <c r="Z449" t="s">
        <v>10334</v>
      </c>
    </row>
    <row r="450" spans="26:27" x14ac:dyDescent="0.35">
      <c r="Z450" t="s">
        <v>10378</v>
      </c>
    </row>
    <row r="451" spans="26:27" x14ac:dyDescent="0.35">
      <c r="Z451" t="s">
        <v>10320</v>
      </c>
    </row>
    <row r="452" spans="26:27" x14ac:dyDescent="0.35">
      <c r="Z452" t="s">
        <v>10386</v>
      </c>
    </row>
    <row r="453" spans="26:27" x14ac:dyDescent="0.35">
      <c r="Z453" t="s">
        <v>10342</v>
      </c>
    </row>
    <row r="454" spans="26:27" x14ac:dyDescent="0.35">
      <c r="Z454" t="s">
        <v>10323</v>
      </c>
    </row>
    <row r="455" spans="26:27" x14ac:dyDescent="0.35">
      <c r="Z455" t="s">
        <v>10324</v>
      </c>
    </row>
    <row r="456" spans="26:27" x14ac:dyDescent="0.35">
      <c r="Z456" t="s">
        <v>10371</v>
      </c>
    </row>
    <row r="457" spans="26:27" x14ac:dyDescent="0.35">
      <c r="Z457" t="s">
        <v>10408</v>
      </c>
    </row>
    <row r="458" spans="26:27" x14ac:dyDescent="0.35">
      <c r="Z458" t="s">
        <v>10409</v>
      </c>
    </row>
    <row r="459" spans="26:27" x14ac:dyDescent="0.35">
      <c r="Z459" t="s">
        <v>10346</v>
      </c>
    </row>
    <row r="460" spans="26:27" x14ac:dyDescent="0.35">
      <c r="Z460" t="s">
        <v>10390</v>
      </c>
    </row>
    <row r="461" spans="26:27" x14ac:dyDescent="0.35">
      <c r="Z461" t="s">
        <v>10329</v>
      </c>
    </row>
    <row r="462" spans="26:27" x14ac:dyDescent="0.35">
      <c r="Z462" t="s">
        <v>10330</v>
      </c>
    </row>
    <row r="463" spans="26:27" x14ac:dyDescent="0.35">
      <c r="AA463" t="s">
        <v>3220</v>
      </c>
    </row>
    <row r="464" spans="26:27" x14ac:dyDescent="0.35">
      <c r="Z464" t="s">
        <v>10331</v>
      </c>
    </row>
    <row r="465" spans="26:27" x14ac:dyDescent="0.35">
      <c r="Z465" t="s">
        <v>10381</v>
      </c>
    </row>
    <row r="466" spans="26:27" x14ac:dyDescent="0.35">
      <c r="Z466" t="s">
        <v>10348</v>
      </c>
    </row>
    <row r="467" spans="26:27" x14ac:dyDescent="0.35">
      <c r="Z467" t="s">
        <v>10349</v>
      </c>
    </row>
    <row r="468" spans="26:27" x14ac:dyDescent="0.35">
      <c r="AA468" t="s">
        <v>552</v>
      </c>
    </row>
    <row r="469" spans="26:27" x14ac:dyDescent="0.35">
      <c r="Z469" t="s">
        <v>10331</v>
      </c>
    </row>
    <row r="470" spans="26:27" x14ac:dyDescent="0.35">
      <c r="Z470" t="s">
        <v>10334</v>
      </c>
    </row>
    <row r="471" spans="26:27" x14ac:dyDescent="0.35">
      <c r="Z471" t="s">
        <v>10378</v>
      </c>
    </row>
    <row r="472" spans="26:27" x14ac:dyDescent="0.35">
      <c r="Z472" t="s">
        <v>10320</v>
      </c>
    </row>
    <row r="473" spans="26:27" x14ac:dyDescent="0.35">
      <c r="Z473" t="s">
        <v>10386</v>
      </c>
    </row>
    <row r="474" spans="26:27" x14ac:dyDescent="0.35">
      <c r="Z474" t="s">
        <v>10342</v>
      </c>
    </row>
    <row r="475" spans="26:27" x14ac:dyDescent="0.35">
      <c r="Z475" t="s">
        <v>10323</v>
      </c>
    </row>
    <row r="476" spans="26:27" x14ac:dyDescent="0.35">
      <c r="Z476" t="s">
        <v>10324</v>
      </c>
    </row>
    <row r="477" spans="26:27" x14ac:dyDescent="0.35">
      <c r="Z477" t="s">
        <v>10371</v>
      </c>
    </row>
    <row r="478" spans="26:27" x14ac:dyDescent="0.35">
      <c r="Z478" t="s">
        <v>10411</v>
      </c>
    </row>
    <row r="479" spans="26:27" x14ac:dyDescent="0.35">
      <c r="Z479" t="s">
        <v>10412</v>
      </c>
    </row>
    <row r="480" spans="26:27" x14ac:dyDescent="0.35">
      <c r="Z480" t="s">
        <v>10346</v>
      </c>
    </row>
    <row r="481" spans="26:27" x14ac:dyDescent="0.35">
      <c r="Z481" t="s">
        <v>10390</v>
      </c>
    </row>
    <row r="482" spans="26:27" x14ac:dyDescent="0.35">
      <c r="Z482" t="s">
        <v>10329</v>
      </c>
    </row>
    <row r="483" spans="26:27" x14ac:dyDescent="0.35">
      <c r="Z483" t="s">
        <v>10330</v>
      </c>
    </row>
    <row r="484" spans="26:27" x14ac:dyDescent="0.35">
      <c r="AA484" t="s">
        <v>3220</v>
      </c>
    </row>
    <row r="485" spans="26:27" x14ac:dyDescent="0.35">
      <c r="Z485" t="s">
        <v>10331</v>
      </c>
    </row>
    <row r="486" spans="26:27" x14ac:dyDescent="0.35">
      <c r="Z486" t="s">
        <v>10381</v>
      </c>
    </row>
    <row r="487" spans="26:27" x14ac:dyDescent="0.35">
      <c r="Z487" t="s">
        <v>10348</v>
      </c>
    </row>
    <row r="488" spans="26:27" x14ac:dyDescent="0.35">
      <c r="Z488" t="s">
        <v>10349</v>
      </c>
    </row>
    <row r="489" spans="26:27" x14ac:dyDescent="0.35">
      <c r="AA489" t="s">
        <v>439</v>
      </c>
    </row>
    <row r="490" spans="26:27" x14ac:dyDescent="0.35">
      <c r="Z490" t="s">
        <v>10331</v>
      </c>
    </row>
    <row r="491" spans="26:27" x14ac:dyDescent="0.35">
      <c r="Z491" t="s">
        <v>10334</v>
      </c>
    </row>
    <row r="492" spans="26:27" x14ac:dyDescent="0.35">
      <c r="Z492" t="s">
        <v>10378</v>
      </c>
    </row>
    <row r="493" spans="26:27" x14ac:dyDescent="0.35">
      <c r="Z493" t="s">
        <v>10320</v>
      </c>
    </row>
    <row r="494" spans="26:27" x14ac:dyDescent="0.35">
      <c r="Z494" t="s">
        <v>10386</v>
      </c>
    </row>
    <row r="495" spans="26:27" x14ac:dyDescent="0.35">
      <c r="Z495" t="s">
        <v>10342</v>
      </c>
    </row>
    <row r="496" spans="26:27" x14ac:dyDescent="0.35">
      <c r="Z496" t="s">
        <v>10323</v>
      </c>
    </row>
    <row r="497" spans="26:27" x14ac:dyDescent="0.35">
      <c r="Z497" t="s">
        <v>10324</v>
      </c>
    </row>
    <row r="498" spans="26:27" x14ac:dyDescent="0.35">
      <c r="Z498" t="s">
        <v>10371</v>
      </c>
    </row>
    <row r="499" spans="26:27" x14ac:dyDescent="0.35">
      <c r="Z499" t="s">
        <v>10414</v>
      </c>
    </row>
    <row r="500" spans="26:27" x14ac:dyDescent="0.35">
      <c r="Z500" t="s">
        <v>10415</v>
      </c>
    </row>
    <row r="501" spans="26:27" x14ac:dyDescent="0.35">
      <c r="Z501" t="s">
        <v>10346</v>
      </c>
    </row>
    <row r="502" spans="26:27" x14ac:dyDescent="0.35">
      <c r="Z502" t="s">
        <v>10390</v>
      </c>
    </row>
    <row r="503" spans="26:27" x14ac:dyDescent="0.35">
      <c r="Z503" t="s">
        <v>10329</v>
      </c>
    </row>
    <row r="504" spans="26:27" x14ac:dyDescent="0.35">
      <c r="Z504" t="s">
        <v>10330</v>
      </c>
    </row>
    <row r="505" spans="26:27" x14ac:dyDescent="0.35">
      <c r="AA505" t="s">
        <v>3220</v>
      </c>
    </row>
    <row r="506" spans="26:27" x14ac:dyDescent="0.35">
      <c r="Z506" t="s">
        <v>10331</v>
      </c>
    </row>
    <row r="507" spans="26:27" x14ac:dyDescent="0.35">
      <c r="Z507" t="s">
        <v>10381</v>
      </c>
    </row>
    <row r="508" spans="26:27" x14ac:dyDescent="0.35">
      <c r="Z508" t="s">
        <v>10348</v>
      </c>
    </row>
    <row r="509" spans="26:27" x14ac:dyDescent="0.35">
      <c r="Z509" t="s">
        <v>10349</v>
      </c>
    </row>
    <row r="510" spans="26:27" x14ac:dyDescent="0.35">
      <c r="AA510" t="s">
        <v>433</v>
      </c>
    </row>
    <row r="511" spans="26:27" x14ac:dyDescent="0.35">
      <c r="Z511" t="s">
        <v>10331</v>
      </c>
    </row>
    <row r="512" spans="26:27" x14ac:dyDescent="0.35">
      <c r="Z512" t="s">
        <v>10334</v>
      </c>
    </row>
    <row r="513" spans="26:27" x14ac:dyDescent="0.35">
      <c r="Z513" t="s">
        <v>10378</v>
      </c>
    </row>
    <row r="514" spans="26:27" x14ac:dyDescent="0.35">
      <c r="Z514" t="s">
        <v>10320</v>
      </c>
    </row>
    <row r="515" spans="26:27" x14ac:dyDescent="0.35">
      <c r="Z515" t="s">
        <v>10386</v>
      </c>
    </row>
    <row r="516" spans="26:27" x14ac:dyDescent="0.35">
      <c r="Z516" t="s">
        <v>10342</v>
      </c>
    </row>
    <row r="517" spans="26:27" x14ac:dyDescent="0.35">
      <c r="Z517" t="s">
        <v>10323</v>
      </c>
    </row>
    <row r="518" spans="26:27" x14ac:dyDescent="0.35">
      <c r="Z518" t="s">
        <v>10417</v>
      </c>
    </row>
    <row r="519" spans="26:27" x14ac:dyDescent="0.35">
      <c r="Z519" t="s">
        <v>10371</v>
      </c>
    </row>
    <row r="520" spans="26:27" x14ac:dyDescent="0.35">
      <c r="Z520" t="s">
        <v>10418</v>
      </c>
    </row>
    <row r="521" spans="26:27" x14ac:dyDescent="0.35">
      <c r="Z521" t="s">
        <v>10419</v>
      </c>
    </row>
    <row r="522" spans="26:27" x14ac:dyDescent="0.35">
      <c r="Z522" t="s">
        <v>10390</v>
      </c>
    </row>
    <row r="523" spans="26:27" x14ac:dyDescent="0.35">
      <c r="Z523" t="s">
        <v>10329</v>
      </c>
    </row>
    <row r="524" spans="26:27" x14ac:dyDescent="0.35">
      <c r="Z524" t="s">
        <v>10330</v>
      </c>
    </row>
    <row r="525" spans="26:27" x14ac:dyDescent="0.35">
      <c r="AA525" t="s">
        <v>3219</v>
      </c>
    </row>
    <row r="526" spans="26:27" x14ac:dyDescent="0.35">
      <c r="Z526" t="s">
        <v>10331</v>
      </c>
    </row>
    <row r="527" spans="26:27" x14ac:dyDescent="0.35">
      <c r="Z527" t="s">
        <v>10381</v>
      </c>
    </row>
    <row r="528" spans="26:27" x14ac:dyDescent="0.35">
      <c r="Z528" t="s">
        <v>10348</v>
      </c>
    </row>
    <row r="529" spans="26:27" x14ac:dyDescent="0.35">
      <c r="Z529" t="s">
        <v>10349</v>
      </c>
    </row>
    <row r="530" spans="26:27" x14ac:dyDescent="0.35">
      <c r="AA530" t="s">
        <v>4897</v>
      </c>
    </row>
    <row r="531" spans="26:27" x14ac:dyDescent="0.35">
      <c r="Z531" t="s">
        <v>10331</v>
      </c>
    </row>
    <row r="532" spans="26:27" x14ac:dyDescent="0.35">
      <c r="Z532" t="s">
        <v>10334</v>
      </c>
    </row>
    <row r="533" spans="26:27" x14ac:dyDescent="0.35">
      <c r="Z533" t="s">
        <v>10378</v>
      </c>
    </row>
    <row r="534" spans="26:27" x14ac:dyDescent="0.35">
      <c r="Z534" t="s">
        <v>10320</v>
      </c>
    </row>
    <row r="535" spans="26:27" x14ac:dyDescent="0.35">
      <c r="Z535" t="s">
        <v>10386</v>
      </c>
    </row>
    <row r="536" spans="26:27" x14ac:dyDescent="0.35">
      <c r="Z536" t="s">
        <v>10342</v>
      </c>
    </row>
    <row r="537" spans="26:27" x14ac:dyDescent="0.35">
      <c r="Z537" t="s">
        <v>10323</v>
      </c>
    </row>
    <row r="538" spans="26:27" x14ac:dyDescent="0.35">
      <c r="Z538" t="s">
        <v>10417</v>
      </c>
    </row>
    <row r="539" spans="26:27" x14ac:dyDescent="0.35">
      <c r="Z539" t="s">
        <v>10371</v>
      </c>
    </row>
    <row r="540" spans="26:27" x14ac:dyDescent="0.35">
      <c r="Z540" t="s">
        <v>10421</v>
      </c>
    </row>
    <row r="541" spans="26:27" x14ac:dyDescent="0.35">
      <c r="Z541" t="s">
        <v>10422</v>
      </c>
    </row>
    <row r="542" spans="26:27" x14ac:dyDescent="0.35">
      <c r="Z542" t="s">
        <v>10346</v>
      </c>
    </row>
    <row r="543" spans="26:27" x14ac:dyDescent="0.35">
      <c r="Z543" t="s">
        <v>10423</v>
      </c>
    </row>
    <row r="544" spans="26:27" x14ac:dyDescent="0.35">
      <c r="Z544" t="s">
        <v>10329</v>
      </c>
    </row>
    <row r="545" spans="26:27" x14ac:dyDescent="0.35">
      <c r="Z545" t="s">
        <v>10330</v>
      </c>
    </row>
    <row r="546" spans="26:27" x14ac:dyDescent="0.35">
      <c r="AA546" t="s">
        <v>3219</v>
      </c>
    </row>
    <row r="547" spans="26:27" x14ac:dyDescent="0.35">
      <c r="Z547" t="s">
        <v>10331</v>
      </c>
    </row>
    <row r="548" spans="26:27" x14ac:dyDescent="0.35">
      <c r="Z548" t="s">
        <v>10381</v>
      </c>
    </row>
    <row r="549" spans="26:27" x14ac:dyDescent="0.35">
      <c r="Z549" t="s">
        <v>10348</v>
      </c>
    </row>
    <row r="550" spans="26:27" x14ac:dyDescent="0.35">
      <c r="Z550" t="s">
        <v>10334</v>
      </c>
    </row>
    <row r="551" spans="26:27" x14ac:dyDescent="0.35">
      <c r="Z551" t="s">
        <v>10378</v>
      </c>
    </row>
    <row r="552" spans="26:27" x14ac:dyDescent="0.35">
      <c r="Z552" t="s">
        <v>10320</v>
      </c>
    </row>
    <row r="553" spans="26:27" x14ac:dyDescent="0.35">
      <c r="Z553" t="s">
        <v>10386</v>
      </c>
    </row>
    <row r="554" spans="26:27" x14ac:dyDescent="0.35">
      <c r="Z554" t="s">
        <v>10342</v>
      </c>
    </row>
    <row r="555" spans="26:27" x14ac:dyDescent="0.35">
      <c r="Z555" t="s">
        <v>10323</v>
      </c>
    </row>
    <row r="556" spans="26:27" x14ac:dyDescent="0.35">
      <c r="Z556" t="s">
        <v>10417</v>
      </c>
    </row>
    <row r="557" spans="26:27" x14ac:dyDescent="0.35">
      <c r="Z557" t="s">
        <v>10371</v>
      </c>
    </row>
    <row r="558" spans="26:27" x14ac:dyDescent="0.35">
      <c r="Z558" t="s">
        <v>10425</v>
      </c>
    </row>
    <row r="559" spans="26:27" x14ac:dyDescent="0.35">
      <c r="Z559" t="s">
        <v>10426</v>
      </c>
    </row>
    <row r="560" spans="26:27" x14ac:dyDescent="0.35">
      <c r="Z560" t="s">
        <v>10346</v>
      </c>
    </row>
    <row r="561" spans="26:27" x14ac:dyDescent="0.35">
      <c r="Z561" t="s">
        <v>10427</v>
      </c>
    </row>
    <row r="562" spans="26:27" x14ac:dyDescent="0.35">
      <c r="Z562" t="s">
        <v>10329</v>
      </c>
    </row>
    <row r="563" spans="26:27" x14ac:dyDescent="0.35">
      <c r="Z563" t="s">
        <v>10330</v>
      </c>
    </row>
    <row r="564" spans="26:27" x14ac:dyDescent="0.35">
      <c r="AA564" t="s">
        <v>3219</v>
      </c>
    </row>
    <row r="565" spans="26:27" x14ac:dyDescent="0.35">
      <c r="Z565" t="s">
        <v>10331</v>
      </c>
    </row>
    <row r="566" spans="26:27" x14ac:dyDescent="0.35">
      <c r="Z566" t="s">
        <v>10381</v>
      </c>
    </row>
    <row r="567" spans="26:27" x14ac:dyDescent="0.35">
      <c r="Z567" t="s">
        <v>10348</v>
      </c>
    </row>
    <row r="568" spans="26:27" x14ac:dyDescent="0.35">
      <c r="Z568" t="s">
        <v>10334</v>
      </c>
    </row>
    <row r="569" spans="26:27" x14ac:dyDescent="0.35">
      <c r="Z569" t="s">
        <v>10378</v>
      </c>
    </row>
    <row r="570" spans="26:27" x14ac:dyDescent="0.35">
      <c r="Z570" t="s">
        <v>10320</v>
      </c>
    </row>
    <row r="571" spans="26:27" x14ac:dyDescent="0.35">
      <c r="Z571" t="s">
        <v>10386</v>
      </c>
    </row>
    <row r="572" spans="26:27" x14ac:dyDescent="0.35">
      <c r="Z572" t="s">
        <v>10342</v>
      </c>
    </row>
    <row r="573" spans="26:27" x14ac:dyDescent="0.35">
      <c r="Z573" t="s">
        <v>10323</v>
      </c>
    </row>
    <row r="574" spans="26:27" x14ac:dyDescent="0.35">
      <c r="Z574" t="s">
        <v>10417</v>
      </c>
    </row>
    <row r="575" spans="26:27" x14ac:dyDescent="0.35">
      <c r="Z575" t="s">
        <v>10371</v>
      </c>
    </row>
    <row r="576" spans="26:27" x14ac:dyDescent="0.35">
      <c r="Z576" t="s">
        <v>10429</v>
      </c>
    </row>
    <row r="577" spans="26:27" x14ac:dyDescent="0.35">
      <c r="Z577" t="s">
        <v>10430</v>
      </c>
    </row>
    <row r="578" spans="26:27" x14ac:dyDescent="0.35">
      <c r="Z578" t="s">
        <v>10346</v>
      </c>
    </row>
    <row r="579" spans="26:27" x14ac:dyDescent="0.35">
      <c r="Z579" t="s">
        <v>10431</v>
      </c>
    </row>
    <row r="580" spans="26:27" x14ac:dyDescent="0.35">
      <c r="Z580" t="s">
        <v>10329</v>
      </c>
    </row>
    <row r="581" spans="26:27" x14ac:dyDescent="0.35">
      <c r="Z581" t="s">
        <v>10330</v>
      </c>
    </row>
    <row r="582" spans="26:27" x14ac:dyDescent="0.35">
      <c r="AA582" t="s">
        <v>3219</v>
      </c>
    </row>
    <row r="583" spans="26:27" x14ac:dyDescent="0.35">
      <c r="Z583" t="s">
        <v>10331</v>
      </c>
    </row>
    <row r="584" spans="26:27" x14ac:dyDescent="0.35">
      <c r="Z584" t="s">
        <v>10381</v>
      </c>
    </row>
    <row r="585" spans="26:27" x14ac:dyDescent="0.35">
      <c r="Z585" t="s">
        <v>10348</v>
      </c>
    </row>
    <row r="586" spans="26:27" x14ac:dyDescent="0.35">
      <c r="Z586" t="s">
        <v>10334</v>
      </c>
    </row>
    <row r="587" spans="26:27" x14ac:dyDescent="0.35">
      <c r="Z587" t="s">
        <v>10378</v>
      </c>
    </row>
    <row r="588" spans="26:27" x14ac:dyDescent="0.35">
      <c r="Z588" t="s">
        <v>10320</v>
      </c>
    </row>
    <row r="589" spans="26:27" x14ac:dyDescent="0.35">
      <c r="Z589" t="s">
        <v>10386</v>
      </c>
    </row>
    <row r="590" spans="26:27" x14ac:dyDescent="0.35">
      <c r="Z590" t="s">
        <v>10342</v>
      </c>
    </row>
    <row r="591" spans="26:27" x14ac:dyDescent="0.35">
      <c r="Z591" t="s">
        <v>10323</v>
      </c>
    </row>
    <row r="592" spans="26:27" x14ac:dyDescent="0.35">
      <c r="Z592" t="s">
        <v>10417</v>
      </c>
    </row>
    <row r="593" spans="26:27" x14ac:dyDescent="0.35">
      <c r="Z593" t="s">
        <v>10371</v>
      </c>
    </row>
    <row r="594" spans="26:27" x14ac:dyDescent="0.35">
      <c r="Z594" t="s">
        <v>10433</v>
      </c>
    </row>
    <row r="595" spans="26:27" x14ac:dyDescent="0.35">
      <c r="Z595" t="s">
        <v>10434</v>
      </c>
    </row>
    <row r="596" spans="26:27" x14ac:dyDescent="0.35">
      <c r="Z596" t="s">
        <v>10346</v>
      </c>
    </row>
    <row r="597" spans="26:27" x14ac:dyDescent="0.35">
      <c r="Z597" t="s">
        <v>10435</v>
      </c>
    </row>
    <row r="598" spans="26:27" x14ac:dyDescent="0.35">
      <c r="Z598" t="s">
        <v>10329</v>
      </c>
    </row>
    <row r="599" spans="26:27" x14ac:dyDescent="0.35">
      <c r="Z599" t="s">
        <v>10330</v>
      </c>
    </row>
    <row r="600" spans="26:27" x14ac:dyDescent="0.35">
      <c r="AA600" t="s">
        <v>3219</v>
      </c>
    </row>
    <row r="601" spans="26:27" x14ac:dyDescent="0.35">
      <c r="Z601" t="s">
        <v>10331</v>
      </c>
    </row>
    <row r="602" spans="26:27" x14ac:dyDescent="0.35">
      <c r="Z602" t="s">
        <v>10381</v>
      </c>
    </row>
    <row r="603" spans="26:27" x14ac:dyDescent="0.35">
      <c r="Z603" t="s">
        <v>10348</v>
      </c>
    </row>
    <row r="604" spans="26:27" x14ac:dyDescent="0.35">
      <c r="Z604" t="s">
        <v>10334</v>
      </c>
    </row>
    <row r="605" spans="26:27" x14ac:dyDescent="0.35">
      <c r="Z605" t="s">
        <v>10437</v>
      </c>
    </row>
    <row r="606" spans="26:27" x14ac:dyDescent="0.35">
      <c r="Z606" t="s">
        <v>10320</v>
      </c>
    </row>
    <row r="607" spans="26:27" x14ac:dyDescent="0.35">
      <c r="Z607" t="s">
        <v>10438</v>
      </c>
    </row>
    <row r="608" spans="26:27" x14ac:dyDescent="0.35">
      <c r="Z608" t="s">
        <v>10439</v>
      </c>
    </row>
    <row r="609" spans="26:27" x14ac:dyDescent="0.35">
      <c r="Z609" t="s">
        <v>10323</v>
      </c>
    </row>
    <row r="610" spans="26:27" x14ac:dyDescent="0.35">
      <c r="Z610" t="s">
        <v>10354</v>
      </c>
    </row>
    <row r="611" spans="26:27" x14ac:dyDescent="0.35">
      <c r="Z611" t="s">
        <v>10440</v>
      </c>
    </row>
    <row r="612" spans="26:27" x14ac:dyDescent="0.35">
      <c r="Z612" t="s">
        <v>10441</v>
      </c>
    </row>
    <row r="613" spans="26:27" x14ac:dyDescent="0.35">
      <c r="Z613" t="s">
        <v>10442</v>
      </c>
    </row>
    <row r="614" spans="26:27" x14ac:dyDescent="0.35">
      <c r="Z614" t="s">
        <v>10328</v>
      </c>
    </row>
    <row r="615" spans="26:27" x14ac:dyDescent="0.35">
      <c r="Z615" t="s">
        <v>10329</v>
      </c>
    </row>
    <row r="616" spans="26:27" x14ac:dyDescent="0.35">
      <c r="Z616" t="s">
        <v>10330</v>
      </c>
    </row>
    <row r="617" spans="26:27" x14ac:dyDescent="0.35">
      <c r="AA617" t="s">
        <v>197</v>
      </c>
    </row>
    <row r="618" spans="26:27" x14ac:dyDescent="0.35">
      <c r="Z618" t="s">
        <v>10331</v>
      </c>
    </row>
    <row r="619" spans="26:27" x14ac:dyDescent="0.35">
      <c r="Z619" t="s">
        <v>10443</v>
      </c>
    </row>
    <row r="620" spans="26:27" x14ac:dyDescent="0.35">
      <c r="Z620" t="s">
        <v>10333</v>
      </c>
    </row>
    <row r="621" spans="26:27" x14ac:dyDescent="0.35">
      <c r="Z621" t="s">
        <v>10334</v>
      </c>
    </row>
    <row r="622" spans="26:27" x14ac:dyDescent="0.35">
      <c r="Z622" t="s">
        <v>10319</v>
      </c>
    </row>
    <row r="623" spans="26:27" x14ac:dyDescent="0.35">
      <c r="Z623" t="s">
        <v>10445</v>
      </c>
    </row>
    <row r="624" spans="26:27" x14ac:dyDescent="0.35">
      <c r="Z624" t="s">
        <v>10446</v>
      </c>
    </row>
    <row r="625" spans="26:27" x14ac:dyDescent="0.35">
      <c r="Z625" t="s">
        <v>10342</v>
      </c>
    </row>
    <row r="626" spans="26:27" x14ac:dyDescent="0.35">
      <c r="Z626" t="s">
        <v>10323</v>
      </c>
    </row>
    <row r="627" spans="26:27" x14ac:dyDescent="0.35">
      <c r="Z627" t="s">
        <v>10354</v>
      </c>
    </row>
    <row r="628" spans="26:27" x14ac:dyDescent="0.35">
      <c r="Z628" t="s">
        <v>10343</v>
      </c>
    </row>
    <row r="629" spans="26:27" x14ac:dyDescent="0.35">
      <c r="Z629" t="s">
        <v>10447</v>
      </c>
    </row>
    <row r="630" spans="26:27" x14ac:dyDescent="0.35">
      <c r="Z630" t="s">
        <v>10448</v>
      </c>
    </row>
    <row r="631" spans="26:27" x14ac:dyDescent="0.35">
      <c r="Z631" t="s">
        <v>10328</v>
      </c>
    </row>
    <row r="632" spans="26:27" x14ac:dyDescent="0.35">
      <c r="Z632" t="s">
        <v>10449</v>
      </c>
    </row>
    <row r="633" spans="26:27" x14ac:dyDescent="0.35">
      <c r="Z633" t="s">
        <v>10330</v>
      </c>
    </row>
    <row r="634" spans="26:27" x14ac:dyDescent="0.35">
      <c r="AA634" t="s">
        <v>7</v>
      </c>
    </row>
    <row r="635" spans="26:27" x14ac:dyDescent="0.35">
      <c r="Z635" t="s">
        <v>10331</v>
      </c>
    </row>
    <row r="636" spans="26:27" x14ac:dyDescent="0.35">
      <c r="Z636" t="s">
        <v>10332</v>
      </c>
    </row>
    <row r="637" spans="26:27" x14ac:dyDescent="0.35">
      <c r="Z637" t="s">
        <v>10348</v>
      </c>
    </row>
  </sheetData>
  <conditionalFormatting sqref="L263:L265 L256:L260 L232:L245 L208:L219 L121:L122 L126:L206 L118 L96:L104 L116 L84:L90 L92:L94 L106:L112 L68:L82 L59:L66 L38:L56 L34 L25:L31 L18:L21 L14:L16 L5:L11">
    <cfRule type="expression" dxfId="2853" priority="287">
      <formula>ISBLANK(L5)</formula>
    </cfRule>
  </conditionalFormatting>
  <conditionalFormatting sqref="L263:L265 L24:L260 L14:L22 L5:L11">
    <cfRule type="duplicateValues" dxfId="2852" priority="286"/>
  </conditionalFormatting>
  <conditionalFormatting sqref="L263:L265 L24:L260 L14:L22 L5:L11">
    <cfRule type="duplicateValues" dxfId="2851" priority="285"/>
  </conditionalFormatting>
  <conditionalFormatting sqref="L263 L208:L216 L126:L206 L121:L122 L118 L96:L104 L106:L112 L116 L84:L90 L92:L94 L68:L82 L59:L66 L38:L56 L34 L25:L31 L14:L15 L5:L11">
    <cfRule type="duplicateValues" dxfId="2850" priority="284"/>
  </conditionalFormatting>
  <conditionalFormatting sqref="L5:L265">
    <cfRule type="duplicateValues" dxfId="2849" priority="283"/>
  </conditionalFormatting>
  <conditionalFormatting sqref="L12">
    <cfRule type="expression" dxfId="2848" priority="282">
      <formula>ISBLANK(L12)</formula>
    </cfRule>
  </conditionalFormatting>
  <conditionalFormatting sqref="L12">
    <cfRule type="duplicateValues" dxfId="2847" priority="281"/>
  </conditionalFormatting>
  <conditionalFormatting sqref="L12">
    <cfRule type="duplicateValues" dxfId="2846" priority="280"/>
  </conditionalFormatting>
  <conditionalFormatting sqref="L12">
    <cfRule type="duplicateValues" dxfId="2845" priority="279"/>
  </conditionalFormatting>
  <conditionalFormatting sqref="L13">
    <cfRule type="expression" dxfId="2844" priority="278">
      <formula>ISBLANK(L13)</formula>
    </cfRule>
  </conditionalFormatting>
  <conditionalFormatting sqref="L13">
    <cfRule type="duplicateValues" dxfId="2843" priority="277"/>
  </conditionalFormatting>
  <conditionalFormatting sqref="L13">
    <cfRule type="duplicateValues" dxfId="2842" priority="276"/>
  </conditionalFormatting>
  <conditionalFormatting sqref="L13">
    <cfRule type="duplicateValues" dxfId="2841" priority="275"/>
  </conditionalFormatting>
  <conditionalFormatting sqref="L264:L265 L18:L21 L16">
    <cfRule type="duplicateValues" dxfId="2840" priority="274"/>
  </conditionalFormatting>
  <conditionalFormatting sqref="L17">
    <cfRule type="expression" dxfId="2839" priority="273">
      <formula>ISBLANK(L17)</formula>
    </cfRule>
  </conditionalFormatting>
  <conditionalFormatting sqref="L17">
    <cfRule type="duplicateValues" dxfId="2838" priority="272"/>
  </conditionalFormatting>
  <conditionalFormatting sqref="L22">
    <cfRule type="duplicateValues" dxfId="2837" priority="271"/>
  </conditionalFormatting>
  <conditionalFormatting sqref="L22">
    <cfRule type="expression" dxfId="2836" priority="270">
      <formula>ISBLANK(L22)</formula>
    </cfRule>
  </conditionalFormatting>
  <conditionalFormatting sqref="L24">
    <cfRule type="expression" dxfId="2835" priority="269">
      <formula>ISBLANK(L24)</formula>
    </cfRule>
  </conditionalFormatting>
  <conditionalFormatting sqref="L24">
    <cfRule type="duplicateValues" dxfId="2834" priority="268"/>
  </conditionalFormatting>
  <conditionalFormatting sqref="L23">
    <cfRule type="duplicateValues" dxfId="2833" priority="267"/>
  </conditionalFormatting>
  <conditionalFormatting sqref="L23">
    <cfRule type="expression" dxfId="2832" priority="266">
      <formula>ISBLANK(L23)</formula>
    </cfRule>
  </conditionalFormatting>
  <conditionalFormatting sqref="L23">
    <cfRule type="duplicateValues" dxfId="2831" priority="265"/>
  </conditionalFormatting>
  <conditionalFormatting sqref="L23">
    <cfRule type="duplicateValues" dxfId="2830" priority="264"/>
  </conditionalFormatting>
  <conditionalFormatting sqref="L32:L33">
    <cfRule type="expression" dxfId="2829" priority="263">
      <formula>ISBLANK(L32)</formula>
    </cfRule>
  </conditionalFormatting>
  <conditionalFormatting sqref="L32:L33">
    <cfRule type="duplicateValues" dxfId="2828" priority="262"/>
  </conditionalFormatting>
  <conditionalFormatting sqref="L35:L37">
    <cfRule type="expression" dxfId="2827" priority="261">
      <formula>ISBLANK(L35)</formula>
    </cfRule>
  </conditionalFormatting>
  <conditionalFormatting sqref="L35:L37">
    <cfRule type="duplicateValues" dxfId="2826" priority="260"/>
  </conditionalFormatting>
  <conditionalFormatting sqref="L57">
    <cfRule type="expression" dxfId="2825" priority="259">
      <formula>ISBLANK(L57)</formula>
    </cfRule>
  </conditionalFormatting>
  <conditionalFormatting sqref="L57">
    <cfRule type="duplicateValues" dxfId="2824" priority="258"/>
  </conditionalFormatting>
  <conditionalFormatting sqref="L58">
    <cfRule type="expression" dxfId="2823" priority="257">
      <formula>ISBLANK(L58)</formula>
    </cfRule>
  </conditionalFormatting>
  <conditionalFormatting sqref="L58">
    <cfRule type="duplicateValues" dxfId="2822" priority="256"/>
  </conditionalFormatting>
  <conditionalFormatting sqref="L67">
    <cfRule type="expression" dxfId="2821" priority="255">
      <formula>ISBLANK(L67)</formula>
    </cfRule>
  </conditionalFormatting>
  <conditionalFormatting sqref="L67">
    <cfRule type="duplicateValues" dxfId="2820" priority="254"/>
  </conditionalFormatting>
  <conditionalFormatting sqref="L95">
    <cfRule type="expression" dxfId="2819" priority="253">
      <formula>ISBLANK(L95)</formula>
    </cfRule>
  </conditionalFormatting>
  <conditionalFormatting sqref="L95">
    <cfRule type="duplicateValues" dxfId="2818" priority="252"/>
  </conditionalFormatting>
  <conditionalFormatting sqref="L105">
    <cfRule type="expression" dxfId="2817" priority="251">
      <formula>ISBLANK(L105)</formula>
    </cfRule>
  </conditionalFormatting>
  <conditionalFormatting sqref="L105">
    <cfRule type="duplicateValues" dxfId="2816" priority="250"/>
  </conditionalFormatting>
  <conditionalFormatting sqref="L113:L115">
    <cfRule type="expression" dxfId="2815" priority="249">
      <formula>ISBLANK(L113)</formula>
    </cfRule>
  </conditionalFormatting>
  <conditionalFormatting sqref="L113:L115">
    <cfRule type="duplicateValues" dxfId="2814" priority="248"/>
  </conditionalFormatting>
  <conditionalFormatting sqref="L117">
    <cfRule type="expression" dxfId="2813" priority="247">
      <formula>ISBLANK(L117)</formula>
    </cfRule>
  </conditionalFormatting>
  <conditionalFormatting sqref="L117">
    <cfRule type="duplicateValues" dxfId="2812" priority="246"/>
  </conditionalFormatting>
  <conditionalFormatting sqref="L83">
    <cfRule type="expression" dxfId="2811" priority="245">
      <formula>ISBLANK(L83)</formula>
    </cfRule>
  </conditionalFormatting>
  <conditionalFormatting sqref="L83">
    <cfRule type="duplicateValues" dxfId="2810" priority="244"/>
  </conditionalFormatting>
  <conditionalFormatting sqref="L91">
    <cfRule type="expression" dxfId="2809" priority="243">
      <formula>ISBLANK(L91)</formula>
    </cfRule>
  </conditionalFormatting>
  <conditionalFormatting sqref="L91">
    <cfRule type="duplicateValues" dxfId="2808" priority="242"/>
  </conditionalFormatting>
  <conditionalFormatting sqref="L120">
    <cfRule type="expression" dxfId="2807" priority="241">
      <formula>ISBLANK(L120)</formula>
    </cfRule>
  </conditionalFormatting>
  <conditionalFormatting sqref="L120">
    <cfRule type="duplicateValues" dxfId="2806" priority="240"/>
  </conditionalFormatting>
  <conditionalFormatting sqref="L119">
    <cfRule type="expression" dxfId="2805" priority="239">
      <formula>ISBLANK(L119)</formula>
    </cfRule>
  </conditionalFormatting>
  <conditionalFormatting sqref="L119">
    <cfRule type="duplicateValues" dxfId="2804" priority="238"/>
  </conditionalFormatting>
  <conditionalFormatting sqref="L125">
    <cfRule type="expression" dxfId="2803" priority="237">
      <formula>ISBLANK(L125)</formula>
    </cfRule>
  </conditionalFormatting>
  <conditionalFormatting sqref="L125">
    <cfRule type="duplicateValues" dxfId="2802" priority="236"/>
  </conditionalFormatting>
  <conditionalFormatting sqref="L123">
    <cfRule type="expression" dxfId="2801" priority="235">
      <formula>ISBLANK(L123)</formula>
    </cfRule>
  </conditionalFormatting>
  <conditionalFormatting sqref="L123">
    <cfRule type="duplicateValues" dxfId="2800" priority="234"/>
  </conditionalFormatting>
  <conditionalFormatting sqref="L124">
    <cfRule type="expression" dxfId="2799" priority="233">
      <formula>ISBLANK(L124)</formula>
    </cfRule>
  </conditionalFormatting>
  <conditionalFormatting sqref="L124">
    <cfRule type="duplicateValues" dxfId="2798" priority="232"/>
  </conditionalFormatting>
  <conditionalFormatting sqref="L207">
    <cfRule type="expression" dxfId="2797" priority="231">
      <formula>ISBLANK(L207)</formula>
    </cfRule>
  </conditionalFormatting>
  <conditionalFormatting sqref="L207">
    <cfRule type="duplicateValues" dxfId="2796" priority="230"/>
  </conditionalFormatting>
  <conditionalFormatting sqref="L220">
    <cfRule type="expression" dxfId="2795" priority="229">
      <formula>ISBLANK(L220)</formula>
    </cfRule>
  </conditionalFormatting>
  <conditionalFormatting sqref="L221">
    <cfRule type="expression" dxfId="2794" priority="228">
      <formula>ISBLANK(L221)</formula>
    </cfRule>
  </conditionalFormatting>
  <conditionalFormatting sqref="L221">
    <cfRule type="duplicateValues" dxfId="2793" priority="227"/>
  </conditionalFormatting>
  <conditionalFormatting sqref="L222">
    <cfRule type="expression" dxfId="2792" priority="226">
      <formula>ISBLANK(L222)</formula>
    </cfRule>
  </conditionalFormatting>
  <conditionalFormatting sqref="L223">
    <cfRule type="expression" dxfId="2791" priority="225">
      <formula>ISBLANK(L223)</formula>
    </cfRule>
  </conditionalFormatting>
  <conditionalFormatting sqref="L223">
    <cfRule type="duplicateValues" dxfId="2790" priority="224"/>
  </conditionalFormatting>
  <conditionalFormatting sqref="L224">
    <cfRule type="expression" dxfId="2789" priority="223">
      <formula>ISBLANK(L224)</formula>
    </cfRule>
  </conditionalFormatting>
  <conditionalFormatting sqref="L224">
    <cfRule type="duplicateValues" dxfId="2788" priority="222"/>
  </conditionalFormatting>
  <conditionalFormatting sqref="L225">
    <cfRule type="expression" dxfId="2787" priority="221">
      <formula>ISBLANK(L225)</formula>
    </cfRule>
  </conditionalFormatting>
  <conditionalFormatting sqref="L222">
    <cfRule type="duplicateValues" dxfId="2786" priority="220"/>
  </conditionalFormatting>
  <conditionalFormatting sqref="L225">
    <cfRule type="duplicateValues" dxfId="2785" priority="219"/>
  </conditionalFormatting>
  <conditionalFormatting sqref="L217:L220">
    <cfRule type="duplicateValues" dxfId="2784" priority="218"/>
  </conditionalFormatting>
  <conditionalFormatting sqref="L227">
    <cfRule type="expression" dxfId="2783" priority="217">
      <formula>ISBLANK(L227)</formula>
    </cfRule>
  </conditionalFormatting>
  <conditionalFormatting sqref="L227">
    <cfRule type="duplicateValues" dxfId="2782" priority="216"/>
  </conditionalFormatting>
  <conditionalFormatting sqref="L226">
    <cfRule type="expression" dxfId="2781" priority="215">
      <formula>ISBLANK(L226)</formula>
    </cfRule>
  </conditionalFormatting>
  <conditionalFormatting sqref="L226">
    <cfRule type="duplicateValues" dxfId="2780" priority="214"/>
  </conditionalFormatting>
  <conditionalFormatting sqref="L228">
    <cfRule type="expression" dxfId="2779" priority="213">
      <formula>ISBLANK(L228)</formula>
    </cfRule>
  </conditionalFormatting>
  <conditionalFormatting sqref="L228">
    <cfRule type="duplicateValues" dxfId="2778" priority="212"/>
  </conditionalFormatting>
  <conditionalFormatting sqref="L229:L231">
    <cfRule type="expression" dxfId="2777" priority="211">
      <formula>ISBLANK(L229)</formula>
    </cfRule>
  </conditionalFormatting>
  <conditionalFormatting sqref="L229:L231">
    <cfRule type="duplicateValues" dxfId="2776" priority="210"/>
  </conditionalFormatting>
  <conditionalFormatting sqref="L244:L245 L232">
    <cfRule type="duplicateValues" dxfId="2775" priority="209"/>
  </conditionalFormatting>
  <conditionalFormatting sqref="L233:L243">
    <cfRule type="duplicateValues" dxfId="2774" priority="208"/>
  </conditionalFormatting>
  <conditionalFormatting sqref="L246:L249">
    <cfRule type="expression" dxfId="2773" priority="207">
      <formula>ISBLANK(L246)</formula>
    </cfRule>
  </conditionalFormatting>
  <conditionalFormatting sqref="L246:L249">
    <cfRule type="duplicateValues" dxfId="2772" priority="206"/>
  </conditionalFormatting>
  <conditionalFormatting sqref="L250:L255">
    <cfRule type="expression" dxfId="2771" priority="205">
      <formula>ISBLANK(L250)</formula>
    </cfRule>
  </conditionalFormatting>
  <conditionalFormatting sqref="L250:L255">
    <cfRule type="duplicateValues" dxfId="2770" priority="204"/>
  </conditionalFormatting>
  <conditionalFormatting sqref="L256:L260">
    <cfRule type="duplicateValues" dxfId="2769" priority="203"/>
  </conditionalFormatting>
  <conditionalFormatting sqref="L261">
    <cfRule type="expression" dxfId="2768" priority="202">
      <formula>ISBLANK(L261)</formula>
    </cfRule>
  </conditionalFormatting>
  <conditionalFormatting sqref="L261">
    <cfRule type="duplicateValues" dxfId="2767" priority="201"/>
  </conditionalFormatting>
  <conditionalFormatting sqref="L261">
    <cfRule type="duplicateValues" dxfId="2766" priority="200"/>
  </conditionalFormatting>
  <conditionalFormatting sqref="L261">
    <cfRule type="duplicateValues" dxfId="2765" priority="199"/>
  </conditionalFormatting>
  <conditionalFormatting sqref="L262">
    <cfRule type="expression" dxfId="2764" priority="198">
      <formula>ISBLANK(L262)</formula>
    </cfRule>
  </conditionalFormatting>
  <conditionalFormatting sqref="L262">
    <cfRule type="duplicateValues" dxfId="2763" priority="197"/>
  </conditionalFormatting>
  <conditionalFormatting sqref="L262">
    <cfRule type="duplicateValues" dxfId="2762" priority="196"/>
  </conditionalFormatting>
  <conditionalFormatting sqref="L262">
    <cfRule type="duplicateValues" dxfId="2761"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zoomScale="40" zoomScaleNormal="40" workbookViewId="0">
      <pane xSplit="3" ySplit="2" topLeftCell="D3" activePane="bottomRight" state="frozen"/>
      <selection activeCell="E10" sqref="E10"/>
      <selection pane="topRight" activeCell="E10" sqref="E10"/>
      <selection pane="bottomLeft" activeCell="E10" sqref="E10"/>
      <selection pane="bottomRight" activeCell="A242" sqref="A242:AC419"/>
    </sheetView>
  </sheetViews>
  <sheetFormatPr defaultRowHeight="14.5" x14ac:dyDescent="0.35"/>
  <cols>
    <col min="1" max="1" width="4.1796875" style="151" customWidth="1"/>
    <col min="2" max="2" width="40.36328125" style="156" customWidth="1"/>
    <col min="3" max="3" width="9.90625" style="156" customWidth="1"/>
    <col min="4" max="4" width="13.36328125" style="156" customWidth="1"/>
    <col min="5" max="5" width="11.1796875" style="156" customWidth="1"/>
    <col min="6" max="6" width="13.453125" style="156" customWidth="1"/>
    <col min="7" max="7" width="12.90625" style="156" customWidth="1"/>
    <col min="8" max="8" width="14.1796875" style="156" customWidth="1"/>
    <col min="9" max="9" width="10.81640625" style="156" customWidth="1"/>
    <col min="10" max="10" width="11.08984375" style="156" customWidth="1"/>
    <col min="11" max="11" width="27" style="156" customWidth="1"/>
    <col min="12" max="12" width="34.81640625" style="156" customWidth="1"/>
    <col min="13" max="13" width="12.81640625" style="156" customWidth="1"/>
    <col min="14" max="14" width="15.1796875" style="156" customWidth="1"/>
    <col min="15" max="15" width="21.90625" style="156" customWidth="1"/>
    <col min="16" max="16" width="13.90625" style="156" customWidth="1"/>
    <col min="17" max="17" width="14" style="156" customWidth="1"/>
    <col min="18" max="18" width="19.81640625" style="156" customWidth="1"/>
    <col min="19" max="19" width="18.1796875" style="156" customWidth="1"/>
    <col min="20" max="20" width="24.90625" style="156" customWidth="1"/>
    <col min="21" max="21" width="13.81640625" style="156" customWidth="1"/>
    <col min="22" max="22" width="27.26953125" style="156" customWidth="1"/>
    <col min="23" max="23" width="10.81640625" style="156" customWidth="1"/>
    <col min="24" max="25" width="18.6328125" style="156" customWidth="1"/>
    <col min="26" max="27" width="18.90625" style="156" customWidth="1"/>
    <col min="28" max="28" width="29.54296875" style="156" customWidth="1"/>
    <col min="29" max="29" width="19.1796875" style="156" customWidth="1"/>
    <col min="30" max="32" width="10.81640625" style="156" customWidth="1"/>
    <col min="33" max="33" width="11.08984375" style="156" customWidth="1"/>
    <col min="34" max="35" width="10.81640625" style="156" customWidth="1"/>
    <col min="36" max="16384" width="8.7265625" style="156"/>
  </cols>
  <sheetData>
    <row r="1" spans="1:31" s="149" customFormat="1" ht="20" customHeight="1" x14ac:dyDescent="0.35">
      <c r="A1" s="475" t="s">
        <v>2766</v>
      </c>
      <c r="B1" s="480"/>
      <c r="C1" s="148"/>
      <c r="D1" s="148"/>
      <c r="E1" s="148"/>
      <c r="F1" s="148"/>
      <c r="G1" s="148"/>
      <c r="H1" s="148" t="s">
        <v>3285</v>
      </c>
      <c r="I1" s="148"/>
      <c r="J1" s="148"/>
      <c r="K1" s="148"/>
      <c r="L1" s="148"/>
      <c r="M1" s="148"/>
      <c r="N1" s="148"/>
      <c r="O1" s="148"/>
      <c r="P1" s="148"/>
      <c r="Q1" s="148"/>
      <c r="R1" s="148"/>
      <c r="S1" s="148"/>
      <c r="T1" s="148"/>
      <c r="U1" s="148"/>
      <c r="V1" s="148"/>
      <c r="W1" s="148"/>
      <c r="X1" s="148"/>
      <c r="Y1" s="148"/>
      <c r="Z1" s="148"/>
      <c r="AA1" s="148"/>
      <c r="AB1" s="148"/>
      <c r="AC1" s="148"/>
    </row>
    <row r="2" spans="1:31" s="150" customFormat="1" ht="14.4" customHeight="1" x14ac:dyDescent="0.35">
      <c r="A2" s="12" t="s">
        <v>2756</v>
      </c>
      <c r="B2" s="150" t="s">
        <v>2765</v>
      </c>
      <c r="C2" s="150" t="s">
        <v>2719</v>
      </c>
      <c r="D2" s="150" t="s">
        <v>2720</v>
      </c>
      <c r="E2" s="150" t="s">
        <v>2721</v>
      </c>
      <c r="F2" s="150" t="s">
        <v>322</v>
      </c>
      <c r="G2" s="150" t="s">
        <v>2676</v>
      </c>
      <c r="H2" s="150" t="s">
        <v>2722</v>
      </c>
      <c r="I2" s="150" t="s">
        <v>2723</v>
      </c>
      <c r="J2" s="150" t="s">
        <v>2679</v>
      </c>
      <c r="K2" s="150" t="s">
        <v>2680</v>
      </c>
      <c r="L2" s="150" t="s">
        <v>2682</v>
      </c>
      <c r="M2" s="150" t="s">
        <v>2724</v>
      </c>
      <c r="N2" s="150" t="s">
        <v>2713</v>
      </c>
      <c r="O2" s="150" t="s">
        <v>2725</v>
      </c>
      <c r="P2" s="150" t="s">
        <v>2707</v>
      </c>
      <c r="Q2" s="150" t="s">
        <v>2726</v>
      </c>
      <c r="R2" s="150" t="s">
        <v>2727</v>
      </c>
      <c r="S2" s="188" t="s">
        <v>2728</v>
      </c>
      <c r="T2" s="188" t="s">
        <v>2729</v>
      </c>
      <c r="U2" s="150" t="s">
        <v>2730</v>
      </c>
      <c r="V2" s="150" t="s">
        <v>2731</v>
      </c>
      <c r="W2" s="150" t="s">
        <v>2732</v>
      </c>
      <c r="X2" s="188" t="s">
        <v>3301</v>
      </c>
      <c r="Y2" s="188" t="s">
        <v>6917</v>
      </c>
      <c r="Z2" s="150" t="s">
        <v>2698</v>
      </c>
      <c r="AA2" s="188" t="s">
        <v>6916</v>
      </c>
      <c r="AB2" s="150" t="s">
        <v>3300</v>
      </c>
      <c r="AC2" s="150" t="s">
        <v>2733</v>
      </c>
    </row>
    <row r="3" spans="1:31" hidden="1" x14ac:dyDescent="0.35">
      <c r="A3" s="167">
        <v>1</v>
      </c>
      <c r="B3" s="152" t="s">
        <v>114</v>
      </c>
      <c r="C3" s="153">
        <v>6</v>
      </c>
      <c r="D3" s="154"/>
      <c r="E3" s="155">
        <v>1</v>
      </c>
      <c r="F3" s="153">
        <v>10</v>
      </c>
      <c r="G3" s="153"/>
      <c r="H3" s="358" t="s">
        <v>116</v>
      </c>
      <c r="I3" s="155">
        <v>1</v>
      </c>
      <c r="J3" s="153">
        <v>400</v>
      </c>
      <c r="K3" s="154" t="s">
        <v>114</v>
      </c>
      <c r="L3" s="154" t="s">
        <v>2003</v>
      </c>
      <c r="M3" s="155"/>
      <c r="N3" s="155"/>
      <c r="O3" s="155"/>
      <c r="P3" s="155"/>
      <c r="Q3" s="155"/>
      <c r="R3" s="155"/>
      <c r="S3" s="155"/>
      <c r="T3" s="155"/>
      <c r="U3" s="155">
        <v>150</v>
      </c>
      <c r="V3" s="154"/>
      <c r="W3" s="154" t="s">
        <v>103</v>
      </c>
      <c r="X3" s="154" t="s">
        <v>118</v>
      </c>
      <c r="Y3" s="226">
        <v>6</v>
      </c>
      <c r="Z3" s="154" t="s">
        <v>115</v>
      </c>
      <c r="AA3" s="155"/>
      <c r="AB3" s="154"/>
      <c r="AC3" s="155">
        <v>1</v>
      </c>
      <c r="AE3" s="156">
        <f>Table3276[[#This Row],[buildPower]]/2</f>
        <v>0</v>
      </c>
    </row>
    <row r="4" spans="1:31" hidden="1" x14ac:dyDescent="0.35">
      <c r="A4" s="167">
        <v>2</v>
      </c>
      <c r="B4" s="152" t="s">
        <v>153</v>
      </c>
      <c r="C4" s="153">
        <v>10</v>
      </c>
      <c r="D4" s="154" t="s">
        <v>157</v>
      </c>
      <c r="E4" s="155">
        <v>2</v>
      </c>
      <c r="F4" s="153">
        <v>700</v>
      </c>
      <c r="G4" s="153">
        <v>50</v>
      </c>
      <c r="H4" s="358" t="s">
        <v>116</v>
      </c>
      <c r="I4" s="155">
        <v>3</v>
      </c>
      <c r="J4" s="153">
        <v>1000</v>
      </c>
      <c r="K4" s="154" t="s">
        <v>153</v>
      </c>
      <c r="L4" s="154" t="s">
        <v>2017</v>
      </c>
      <c r="M4" s="155"/>
      <c r="N4" s="155"/>
      <c r="O4" s="155"/>
      <c r="P4" s="155"/>
      <c r="Q4" s="155"/>
      <c r="R4" s="155"/>
      <c r="S4" s="158"/>
      <c r="T4" s="158"/>
      <c r="U4" s="155">
        <v>300</v>
      </c>
      <c r="V4" s="154" t="s">
        <v>155</v>
      </c>
      <c r="W4" s="154" t="s">
        <v>104</v>
      </c>
      <c r="X4" s="154" t="s">
        <v>156</v>
      </c>
      <c r="Y4" s="226">
        <v>10</v>
      </c>
      <c r="Z4" s="154" t="s">
        <v>154</v>
      </c>
      <c r="AA4" s="155"/>
      <c r="AB4" s="154"/>
      <c r="AC4" s="155">
        <v>2</v>
      </c>
      <c r="AE4" s="156">
        <f>Table3276[[#This Row],[buildPower]]/2</f>
        <v>25</v>
      </c>
    </row>
    <row r="5" spans="1:31" hidden="1" x14ac:dyDescent="0.35">
      <c r="A5" s="167">
        <v>3</v>
      </c>
      <c r="B5" s="288" t="s">
        <v>6305</v>
      </c>
      <c r="C5" s="153">
        <v>30</v>
      </c>
      <c r="D5" s="162" t="s">
        <v>7232</v>
      </c>
      <c r="E5" s="155">
        <v>4</v>
      </c>
      <c r="F5" s="153">
        <v>10000</v>
      </c>
      <c r="G5" s="153">
        <v>400</v>
      </c>
      <c r="H5" s="155" t="s">
        <v>6468</v>
      </c>
      <c r="I5" s="155">
        <v>7</v>
      </c>
      <c r="J5" s="153">
        <v>10000</v>
      </c>
      <c r="K5" s="154" t="s">
        <v>6305</v>
      </c>
      <c r="L5" s="162" t="s">
        <v>6306</v>
      </c>
      <c r="M5" s="155"/>
      <c r="N5" s="155"/>
      <c r="O5" s="155"/>
      <c r="P5" s="155"/>
      <c r="Q5" s="155"/>
      <c r="R5" s="155"/>
      <c r="S5" s="155"/>
      <c r="T5" s="155"/>
      <c r="U5" s="155">
        <v>300</v>
      </c>
      <c r="V5" s="162" t="s">
        <v>6308</v>
      </c>
      <c r="W5" s="154" t="s">
        <v>104</v>
      </c>
      <c r="X5" s="162" t="s">
        <v>6307</v>
      </c>
      <c r="Y5" s="226">
        <v>30</v>
      </c>
      <c r="Z5" s="154" t="s">
        <v>154</v>
      </c>
      <c r="AA5" s="155"/>
      <c r="AB5" s="154"/>
      <c r="AC5" s="155">
        <v>4</v>
      </c>
      <c r="AE5" s="156">
        <f>Table3276[[#This Row],[buildPower]]/2</f>
        <v>200</v>
      </c>
    </row>
    <row r="6" spans="1:31" s="167" customFormat="1" hidden="1" x14ac:dyDescent="0.35">
      <c r="A6" s="167">
        <v>4</v>
      </c>
      <c r="B6" s="167" t="s">
        <v>3234</v>
      </c>
      <c r="C6" s="29">
        <v>10</v>
      </c>
      <c r="D6" s="29" t="s">
        <v>157</v>
      </c>
      <c r="E6" s="29">
        <v>2</v>
      </c>
      <c r="F6" s="29">
        <v>500</v>
      </c>
      <c r="G6" s="29">
        <v>50</v>
      </c>
      <c r="H6" s="29" t="s">
        <v>116</v>
      </c>
      <c r="I6" s="29">
        <v>3</v>
      </c>
      <c r="J6" s="29">
        <v>500</v>
      </c>
      <c r="K6" s="29" t="s">
        <v>3234</v>
      </c>
      <c r="L6" s="29" t="s">
        <v>6790</v>
      </c>
      <c r="M6" s="29"/>
      <c r="N6" s="29"/>
      <c r="O6" s="29"/>
      <c r="P6" s="29"/>
      <c r="Q6" s="29"/>
      <c r="R6" s="29"/>
      <c r="S6" s="29"/>
      <c r="T6" s="29"/>
      <c r="U6" s="29">
        <v>300</v>
      </c>
      <c r="V6" s="29" t="s">
        <v>155</v>
      </c>
      <c r="W6" s="29" t="s">
        <v>104</v>
      </c>
      <c r="X6" s="29" t="s">
        <v>3233</v>
      </c>
      <c r="Y6" s="167">
        <v>10</v>
      </c>
      <c r="Z6" s="29" t="s">
        <v>154</v>
      </c>
      <c r="AA6" s="29"/>
      <c r="AC6" s="29">
        <v>2</v>
      </c>
      <c r="AE6" s="156">
        <f>Table3276[[#This Row],[buildPower]]/2</f>
        <v>25</v>
      </c>
    </row>
    <row r="7" spans="1:31" s="167" customFormat="1" hidden="1" x14ac:dyDescent="0.35">
      <c r="A7" s="167">
        <v>5</v>
      </c>
      <c r="B7" s="167" t="s">
        <v>3232</v>
      </c>
      <c r="C7" s="29">
        <v>10</v>
      </c>
      <c r="D7" s="29" t="s">
        <v>157</v>
      </c>
      <c r="E7" s="29">
        <v>2</v>
      </c>
      <c r="F7" s="29">
        <v>500</v>
      </c>
      <c r="G7" s="29">
        <v>50</v>
      </c>
      <c r="H7" s="29" t="s">
        <v>116</v>
      </c>
      <c r="I7" s="29">
        <v>3</v>
      </c>
      <c r="J7" s="29">
        <v>500</v>
      </c>
      <c r="K7" s="29" t="s">
        <v>3232</v>
      </c>
      <c r="L7" s="29" t="s">
        <v>8479</v>
      </c>
      <c r="M7" s="29"/>
      <c r="N7" s="29"/>
      <c r="O7" s="29"/>
      <c r="P7" s="29"/>
      <c r="Q7" s="29"/>
      <c r="R7" s="29"/>
      <c r="S7" s="29"/>
      <c r="T7" s="29"/>
      <c r="U7" s="29">
        <v>300</v>
      </c>
      <c r="V7" s="29" t="s">
        <v>155</v>
      </c>
      <c r="W7" s="29" t="s">
        <v>104</v>
      </c>
      <c r="X7" s="29" t="s">
        <v>3231</v>
      </c>
      <c r="Y7" s="167">
        <v>10</v>
      </c>
      <c r="Z7" s="29" t="s">
        <v>154</v>
      </c>
      <c r="AA7" s="29"/>
      <c r="AC7" s="29">
        <v>2</v>
      </c>
      <c r="AE7" s="156">
        <f>Table3276[[#This Row],[buildPower]]/2</f>
        <v>25</v>
      </c>
    </row>
    <row r="8" spans="1:31" s="167" customFormat="1" hidden="1" x14ac:dyDescent="0.35">
      <c r="A8" s="167">
        <v>6</v>
      </c>
      <c r="B8" s="167" t="s">
        <v>8476</v>
      </c>
      <c r="C8" s="29">
        <v>10</v>
      </c>
      <c r="D8" s="29" t="s">
        <v>157</v>
      </c>
      <c r="E8" s="29">
        <v>2</v>
      </c>
      <c r="F8" s="29">
        <v>500</v>
      </c>
      <c r="G8" s="29">
        <v>50</v>
      </c>
      <c r="H8" s="29" t="s">
        <v>116</v>
      </c>
      <c r="I8" s="29">
        <v>3</v>
      </c>
      <c r="J8" s="29">
        <v>500</v>
      </c>
      <c r="K8" s="29" t="s">
        <v>8476</v>
      </c>
      <c r="L8" s="29" t="s">
        <v>10317</v>
      </c>
      <c r="M8" s="29"/>
      <c r="N8" s="29"/>
      <c r="O8" s="29"/>
      <c r="P8" s="29"/>
      <c r="Q8" s="29"/>
      <c r="R8" s="29"/>
      <c r="S8" s="29"/>
      <c r="T8" s="29"/>
      <c r="U8" s="29">
        <v>300</v>
      </c>
      <c r="V8" s="29" t="s">
        <v>155</v>
      </c>
      <c r="W8" s="29" t="s">
        <v>104</v>
      </c>
      <c r="X8" s="29" t="s">
        <v>10047</v>
      </c>
      <c r="Y8" s="167">
        <v>10</v>
      </c>
      <c r="Z8" s="29" t="s">
        <v>154</v>
      </c>
      <c r="AA8" s="29"/>
      <c r="AC8" s="29">
        <v>2</v>
      </c>
      <c r="AE8" s="156">
        <f>Table3276[[#This Row],[buildPower]]/2</f>
        <v>25</v>
      </c>
    </row>
    <row r="9" spans="1:31" hidden="1" x14ac:dyDescent="0.35">
      <c r="A9" s="167">
        <v>7</v>
      </c>
      <c r="B9" s="152" t="s">
        <v>192</v>
      </c>
      <c r="C9" s="153">
        <v>12</v>
      </c>
      <c r="D9" s="154"/>
      <c r="E9" s="155">
        <v>2</v>
      </c>
      <c r="F9" s="153">
        <v>8000</v>
      </c>
      <c r="G9" s="153">
        <v>1500</v>
      </c>
      <c r="H9" s="358" t="s">
        <v>116</v>
      </c>
      <c r="I9" s="155">
        <v>3</v>
      </c>
      <c r="J9" s="153">
        <v>1400</v>
      </c>
      <c r="K9" s="154" t="s">
        <v>192</v>
      </c>
      <c r="L9" s="154" t="s">
        <v>1398</v>
      </c>
      <c r="M9" s="155"/>
      <c r="N9" s="155"/>
      <c r="O9" s="155"/>
      <c r="P9" s="155"/>
      <c r="Q9" s="158"/>
      <c r="R9" s="155"/>
      <c r="S9" s="155"/>
      <c r="T9" s="155"/>
      <c r="U9" s="155"/>
      <c r="V9" s="154" t="s">
        <v>194</v>
      </c>
      <c r="W9" s="154" t="s">
        <v>3</v>
      </c>
      <c r="X9" s="162" t="s">
        <v>7254</v>
      </c>
      <c r="Y9" s="226">
        <v>12</v>
      </c>
      <c r="Z9" s="283" t="s">
        <v>193</v>
      </c>
      <c r="AA9" s="155">
        <v>0</v>
      </c>
      <c r="AB9" s="154"/>
      <c r="AC9" s="158"/>
      <c r="AE9" s="156">
        <f>Table3276[[#This Row],[buildPower]]/2</f>
        <v>750</v>
      </c>
    </row>
    <row r="10" spans="1:31" hidden="1" x14ac:dyDescent="0.35">
      <c r="A10" s="167">
        <v>8</v>
      </c>
      <c r="B10" s="17"/>
      <c r="C10" s="46"/>
      <c r="D10" s="154"/>
      <c r="E10" s="155"/>
      <c r="F10" s="46"/>
      <c r="G10" s="46"/>
      <c r="H10" s="155"/>
      <c r="I10" s="155"/>
      <c r="J10" s="46"/>
      <c r="K10" s="154"/>
      <c r="L10" s="154"/>
      <c r="M10" s="155"/>
      <c r="N10" s="155"/>
      <c r="O10" s="155"/>
      <c r="P10" s="155"/>
      <c r="Q10" s="158"/>
      <c r="R10" s="155"/>
      <c r="S10" s="155"/>
      <c r="T10" s="158"/>
      <c r="U10" s="155"/>
      <c r="V10" s="154"/>
      <c r="W10" s="154"/>
      <c r="X10" s="154"/>
      <c r="Y10" s="226"/>
      <c r="Z10" s="283"/>
      <c r="AA10" s="179">
        <v>1</v>
      </c>
      <c r="AB10" s="154"/>
      <c r="AC10" s="155"/>
      <c r="AE10" s="156">
        <f>Table3276[[#This Row],[buildPower]]/2</f>
        <v>0</v>
      </c>
    </row>
    <row r="11" spans="1:31" hidden="1" x14ac:dyDescent="0.35">
      <c r="A11" s="167">
        <v>9</v>
      </c>
      <c r="B11" s="17"/>
      <c r="C11" s="46"/>
      <c r="D11" s="154"/>
      <c r="E11" s="155"/>
      <c r="F11" s="46"/>
      <c r="G11" s="46"/>
      <c r="H11" s="155"/>
      <c r="I11" s="155"/>
      <c r="J11" s="46"/>
      <c r="K11" s="154"/>
      <c r="L11" s="154"/>
      <c r="M11" s="155"/>
      <c r="N11" s="155"/>
      <c r="O11" s="155"/>
      <c r="P11" s="155"/>
      <c r="Q11" s="158"/>
      <c r="R11" s="155"/>
      <c r="S11" s="155"/>
      <c r="T11" s="158"/>
      <c r="U11" s="155"/>
      <c r="V11" s="154"/>
      <c r="W11" s="154"/>
      <c r="X11" s="154"/>
      <c r="Y11" s="226"/>
      <c r="Z11" s="283"/>
      <c r="AA11" s="179">
        <v>1</v>
      </c>
      <c r="AB11" s="154"/>
      <c r="AC11" s="155">
        <v>2</v>
      </c>
      <c r="AE11" s="156">
        <f>Table3276[[#This Row],[buildPower]]/2</f>
        <v>0</v>
      </c>
    </row>
    <row r="12" spans="1:31" hidden="1" x14ac:dyDescent="0.35">
      <c r="A12" s="167">
        <v>10</v>
      </c>
      <c r="B12" s="152" t="s">
        <v>169</v>
      </c>
      <c r="C12" s="153">
        <v>16</v>
      </c>
      <c r="D12" s="154"/>
      <c r="E12" s="155">
        <v>2</v>
      </c>
      <c r="F12" s="153">
        <v>5000</v>
      </c>
      <c r="G12" s="153">
        <v>2500</v>
      </c>
      <c r="H12" s="358" t="s">
        <v>116</v>
      </c>
      <c r="I12" s="155">
        <v>2</v>
      </c>
      <c r="J12" s="153">
        <v>2500</v>
      </c>
      <c r="K12" s="154" t="s">
        <v>169</v>
      </c>
      <c r="L12" s="154" t="s">
        <v>1789</v>
      </c>
      <c r="M12" s="155"/>
      <c r="N12" s="155"/>
      <c r="O12" s="155"/>
      <c r="P12" s="155"/>
      <c r="Q12" s="155"/>
      <c r="R12" s="155"/>
      <c r="S12" s="155"/>
      <c r="T12" s="158"/>
      <c r="U12" s="155"/>
      <c r="V12" s="154"/>
      <c r="W12" s="154" t="s">
        <v>3</v>
      </c>
      <c r="X12" s="162" t="s">
        <v>7255</v>
      </c>
      <c r="Y12" s="229">
        <v>16</v>
      </c>
      <c r="Z12" s="283" t="s">
        <v>2028</v>
      </c>
      <c r="AA12" s="155">
        <v>0</v>
      </c>
      <c r="AB12" s="159"/>
      <c r="AC12" s="158"/>
      <c r="AE12" s="156">
        <f>Table3276[[#This Row],[buildPower]]/2</f>
        <v>1250</v>
      </c>
    </row>
    <row r="13" spans="1:31" hidden="1" x14ac:dyDescent="0.35">
      <c r="A13" s="167">
        <v>11</v>
      </c>
      <c r="B13" s="17"/>
      <c r="C13" s="46"/>
      <c r="D13" s="154"/>
      <c r="E13" s="155"/>
      <c r="F13" s="46"/>
      <c r="G13" s="46"/>
      <c r="H13" s="155"/>
      <c r="I13" s="155"/>
      <c r="J13" s="46"/>
      <c r="K13" s="154"/>
      <c r="L13" s="154"/>
      <c r="M13" s="155"/>
      <c r="N13" s="155"/>
      <c r="O13" s="155"/>
      <c r="P13" s="155"/>
      <c r="Q13" s="155"/>
      <c r="R13" s="155"/>
      <c r="S13" s="155"/>
      <c r="T13" s="158"/>
      <c r="U13" s="155"/>
      <c r="V13" s="154"/>
      <c r="W13" s="154"/>
      <c r="X13" s="154"/>
      <c r="Y13" s="226"/>
      <c r="Z13" s="283"/>
      <c r="AA13" s="179">
        <v>1</v>
      </c>
      <c r="AB13" s="154"/>
      <c r="AC13" s="155"/>
      <c r="AE13" s="156">
        <f>Table3276[[#This Row],[buildPower]]/2</f>
        <v>0</v>
      </c>
    </row>
    <row r="14" spans="1:31" hidden="1" x14ac:dyDescent="0.35">
      <c r="A14" s="167">
        <v>12</v>
      </c>
      <c r="B14" s="17"/>
      <c r="C14" s="46"/>
      <c r="D14" s="154"/>
      <c r="E14" s="155"/>
      <c r="F14" s="46"/>
      <c r="G14" s="46"/>
      <c r="H14" s="155"/>
      <c r="I14" s="155"/>
      <c r="J14" s="46"/>
      <c r="K14" s="154"/>
      <c r="L14" s="154"/>
      <c r="M14" s="155"/>
      <c r="N14" s="155"/>
      <c r="O14" s="155"/>
      <c r="P14" s="155"/>
      <c r="Q14" s="155"/>
      <c r="R14" s="155"/>
      <c r="S14" s="155"/>
      <c r="T14" s="158"/>
      <c r="U14" s="155"/>
      <c r="V14" s="154"/>
      <c r="W14" s="154"/>
      <c r="X14" s="154"/>
      <c r="Y14" s="226"/>
      <c r="Z14" s="283"/>
      <c r="AA14" s="179">
        <v>3</v>
      </c>
      <c r="AB14" s="154" t="s">
        <v>543</v>
      </c>
      <c r="AC14" s="155">
        <v>2</v>
      </c>
      <c r="AE14" s="156">
        <f>Table3276[[#This Row],[buildPower]]/2</f>
        <v>0</v>
      </c>
    </row>
    <row r="15" spans="1:31" hidden="1" x14ac:dyDescent="0.35">
      <c r="A15" s="167">
        <v>13</v>
      </c>
      <c r="B15" s="17" t="s">
        <v>171</v>
      </c>
      <c r="C15" s="157">
        <v>10</v>
      </c>
      <c r="D15" s="154" t="s">
        <v>172</v>
      </c>
      <c r="E15" s="155">
        <v>3</v>
      </c>
      <c r="F15" s="157">
        <v>350</v>
      </c>
      <c r="G15" s="157">
        <v>75</v>
      </c>
      <c r="H15" s="358" t="s">
        <v>116</v>
      </c>
      <c r="I15" s="155">
        <v>2</v>
      </c>
      <c r="J15" s="157">
        <v>1000</v>
      </c>
      <c r="K15" s="154" t="s">
        <v>171</v>
      </c>
      <c r="L15" s="154" t="s">
        <v>2029</v>
      </c>
      <c r="M15" s="155"/>
      <c r="N15" s="155"/>
      <c r="O15" s="155"/>
      <c r="P15" s="155"/>
      <c r="Q15" s="155"/>
      <c r="R15" s="155"/>
      <c r="S15" s="155">
        <v>20</v>
      </c>
      <c r="T15" s="155">
        <v>10</v>
      </c>
      <c r="U15" s="155">
        <v>150</v>
      </c>
      <c r="V15" s="154" t="s">
        <v>117</v>
      </c>
      <c r="W15" s="154" t="s">
        <v>3</v>
      </c>
      <c r="X15" s="154" t="s">
        <v>2030</v>
      </c>
      <c r="Y15" s="227"/>
      <c r="Z15" s="154"/>
      <c r="AA15" s="155"/>
      <c r="AB15" s="154"/>
      <c r="AC15" s="155"/>
      <c r="AE15" s="156">
        <f>Table3276[[#This Row],[buildPower]]/2</f>
        <v>37.5</v>
      </c>
    </row>
    <row r="16" spans="1:31" hidden="1" x14ac:dyDescent="0.35">
      <c r="A16" s="167">
        <v>14</v>
      </c>
      <c r="B16" s="152"/>
      <c r="C16" s="157"/>
      <c r="D16" s="154"/>
      <c r="E16" s="155"/>
      <c r="F16" s="157"/>
      <c r="G16" s="157"/>
      <c r="H16" s="155"/>
      <c r="I16" s="155"/>
      <c r="J16" s="157"/>
      <c r="K16" s="154"/>
      <c r="L16" s="154"/>
      <c r="M16" s="155"/>
      <c r="N16" s="155"/>
      <c r="O16" s="155"/>
      <c r="P16" s="155"/>
      <c r="Q16" s="155"/>
      <c r="R16" s="158"/>
      <c r="S16" s="155"/>
      <c r="T16" s="155"/>
      <c r="U16" s="155"/>
      <c r="V16" s="154"/>
      <c r="W16" s="154"/>
      <c r="X16" s="154" t="s">
        <v>2031</v>
      </c>
      <c r="Y16" s="227"/>
      <c r="Z16" s="154"/>
      <c r="AA16" s="155"/>
      <c r="AB16" s="154"/>
      <c r="AC16" s="155"/>
      <c r="AE16" s="156">
        <f>Table3276[[#This Row],[buildPower]]/2</f>
        <v>0</v>
      </c>
    </row>
    <row r="17" spans="1:31" hidden="1" x14ac:dyDescent="0.35">
      <c r="A17" s="167">
        <v>15</v>
      </c>
      <c r="B17" s="152"/>
      <c r="C17" s="157"/>
      <c r="D17" s="154"/>
      <c r="E17" s="155"/>
      <c r="F17" s="157"/>
      <c r="G17" s="157"/>
      <c r="H17" s="155"/>
      <c r="I17" s="155"/>
      <c r="J17" s="157"/>
      <c r="K17" s="154"/>
      <c r="L17" s="154"/>
      <c r="M17" s="155"/>
      <c r="N17" s="155"/>
      <c r="O17" s="155"/>
      <c r="P17" s="155"/>
      <c r="Q17" s="155"/>
      <c r="R17" s="155"/>
      <c r="S17" s="155"/>
      <c r="T17" s="155"/>
      <c r="U17" s="155"/>
      <c r="V17" s="154"/>
      <c r="W17" s="154"/>
      <c r="X17" s="154" t="s">
        <v>164</v>
      </c>
      <c r="Y17" s="227"/>
      <c r="Z17" s="154"/>
      <c r="AA17" s="155"/>
      <c r="AB17" s="154"/>
      <c r="AC17" s="155"/>
      <c r="AE17" s="156">
        <f>Table3276[[#This Row],[buildPower]]/2</f>
        <v>0</v>
      </c>
    </row>
    <row r="18" spans="1:31" hidden="1" x14ac:dyDescent="0.35">
      <c r="A18" s="167">
        <v>16</v>
      </c>
      <c r="B18" s="152"/>
      <c r="C18" s="157"/>
      <c r="D18" s="154"/>
      <c r="E18" s="155"/>
      <c r="F18" s="157"/>
      <c r="G18" s="157"/>
      <c r="H18" s="155"/>
      <c r="I18" s="155"/>
      <c r="J18" s="157"/>
      <c r="K18" s="154"/>
      <c r="L18" s="154"/>
      <c r="M18" s="155"/>
      <c r="N18" s="155"/>
      <c r="O18" s="155"/>
      <c r="P18" s="155"/>
      <c r="Q18" s="155"/>
      <c r="R18" s="155"/>
      <c r="S18" s="155"/>
      <c r="T18" s="155"/>
      <c r="U18" s="155"/>
      <c r="V18" s="154"/>
      <c r="W18" s="154"/>
      <c r="X18" s="154" t="s">
        <v>2032</v>
      </c>
      <c r="Y18" s="227"/>
      <c r="Z18" s="154"/>
      <c r="AA18" s="155"/>
      <c r="AB18" s="154"/>
      <c r="AC18" s="155"/>
      <c r="AE18" s="156">
        <f>Table3276[[#This Row],[buildPower]]/2</f>
        <v>0</v>
      </c>
    </row>
    <row r="19" spans="1:31" hidden="1" x14ac:dyDescent="0.35">
      <c r="A19" s="167">
        <v>17</v>
      </c>
      <c r="B19" s="152"/>
      <c r="C19" s="157"/>
      <c r="D19" s="154"/>
      <c r="E19" s="155"/>
      <c r="F19" s="157"/>
      <c r="G19" s="157"/>
      <c r="H19" s="155"/>
      <c r="I19" s="155"/>
      <c r="J19" s="157"/>
      <c r="K19" s="154"/>
      <c r="L19" s="154"/>
      <c r="M19" s="155"/>
      <c r="N19" s="155"/>
      <c r="O19" s="155"/>
      <c r="P19" s="155"/>
      <c r="Q19" s="155"/>
      <c r="R19" s="155"/>
      <c r="S19" s="155"/>
      <c r="T19" s="155"/>
      <c r="U19" s="155"/>
      <c r="V19" s="154"/>
      <c r="W19" s="154"/>
      <c r="X19" s="154" t="s">
        <v>2033</v>
      </c>
      <c r="Y19" s="226">
        <v>20</v>
      </c>
      <c r="Z19" s="154" t="s">
        <v>126</v>
      </c>
      <c r="AA19" s="155">
        <v>0</v>
      </c>
      <c r="AB19" s="154"/>
      <c r="AC19" s="158"/>
      <c r="AE19" s="156">
        <f>Table3276[[#This Row],[buildPower]]/2</f>
        <v>0</v>
      </c>
    </row>
    <row r="20" spans="1:31" hidden="1" x14ac:dyDescent="0.35">
      <c r="A20" s="167">
        <v>18</v>
      </c>
      <c r="B20" s="166"/>
      <c r="C20" s="234"/>
      <c r="D20" s="154"/>
      <c r="E20" s="155"/>
      <c r="F20" s="234"/>
      <c r="G20" s="234"/>
      <c r="H20" s="155"/>
      <c r="I20" s="155"/>
      <c r="J20" s="234"/>
      <c r="K20" s="154"/>
      <c r="L20" s="154"/>
      <c r="M20" s="155"/>
      <c r="N20" s="155"/>
      <c r="O20" s="155"/>
      <c r="P20" s="155"/>
      <c r="Q20" s="155"/>
      <c r="R20" s="155"/>
      <c r="S20" s="155"/>
      <c r="T20" s="155"/>
      <c r="U20" s="155"/>
      <c r="V20" s="154"/>
      <c r="W20" s="154"/>
      <c r="X20" s="154"/>
      <c r="Y20" s="226"/>
      <c r="Z20" s="154"/>
      <c r="AA20" s="179">
        <v>5</v>
      </c>
      <c r="AB20" s="154"/>
      <c r="AC20" s="155"/>
      <c r="AE20" s="156">
        <f>Table3276[[#This Row],[buildPower]]/2</f>
        <v>0</v>
      </c>
    </row>
    <row r="21" spans="1:31" hidden="1" x14ac:dyDescent="0.35">
      <c r="A21" s="167">
        <v>19</v>
      </c>
      <c r="B21" s="166"/>
      <c r="C21" s="234"/>
      <c r="D21" s="154"/>
      <c r="E21" s="155"/>
      <c r="F21" s="234"/>
      <c r="G21" s="234"/>
      <c r="H21" s="155"/>
      <c r="I21" s="155"/>
      <c r="J21" s="234"/>
      <c r="K21" s="154"/>
      <c r="L21" s="154"/>
      <c r="M21" s="155"/>
      <c r="N21" s="155"/>
      <c r="O21" s="155"/>
      <c r="P21" s="155"/>
      <c r="Q21" s="155"/>
      <c r="R21" s="155"/>
      <c r="S21" s="155"/>
      <c r="T21" s="155"/>
      <c r="U21" s="155"/>
      <c r="V21" s="154"/>
      <c r="W21" s="154"/>
      <c r="X21" s="154"/>
      <c r="Y21" s="226"/>
      <c r="Z21" s="154"/>
      <c r="AA21" s="179">
        <v>20</v>
      </c>
      <c r="AB21" s="154"/>
      <c r="AC21" s="155">
        <v>3</v>
      </c>
      <c r="AE21" s="156">
        <f>Table3276[[#This Row],[buildPower]]/2</f>
        <v>0</v>
      </c>
    </row>
    <row r="22" spans="1:31" hidden="1" x14ac:dyDescent="0.35">
      <c r="A22" s="167">
        <v>20</v>
      </c>
      <c r="B22" s="17" t="s">
        <v>6444</v>
      </c>
      <c r="C22" s="234">
        <v>20</v>
      </c>
      <c r="D22" s="162" t="s">
        <v>172</v>
      </c>
      <c r="E22" s="155">
        <v>3</v>
      </c>
      <c r="F22" s="234">
        <v>4400</v>
      </c>
      <c r="G22" s="234">
        <v>250</v>
      </c>
      <c r="H22" s="358" t="s">
        <v>116</v>
      </c>
      <c r="I22" s="155">
        <v>4</v>
      </c>
      <c r="J22" s="234">
        <v>1300</v>
      </c>
      <c r="K22" s="162" t="s">
        <v>6444</v>
      </c>
      <c r="L22" s="162" t="s">
        <v>6459</v>
      </c>
      <c r="M22" s="155"/>
      <c r="N22" s="155"/>
      <c r="O22" s="155"/>
      <c r="P22" s="155"/>
      <c r="Q22" s="155"/>
      <c r="R22" s="155"/>
      <c r="S22" s="155">
        <v>30</v>
      </c>
      <c r="T22" s="155">
        <v>15</v>
      </c>
      <c r="U22" s="155">
        <v>150</v>
      </c>
      <c r="V22" s="154" t="s">
        <v>117</v>
      </c>
      <c r="W22" s="162" t="s">
        <v>104</v>
      </c>
      <c r="X22" s="162" t="s">
        <v>6124</v>
      </c>
      <c r="Y22" s="230"/>
      <c r="Z22" s="154"/>
      <c r="AA22" s="155"/>
      <c r="AB22" s="154"/>
      <c r="AC22" s="155"/>
      <c r="AE22" s="156">
        <f>Table3276[[#This Row],[buildPower]]/2</f>
        <v>125</v>
      </c>
    </row>
    <row r="23" spans="1:31" hidden="1" x14ac:dyDescent="0.35">
      <c r="A23" s="167">
        <v>21</v>
      </c>
      <c r="B23" s="166"/>
      <c r="C23" s="234"/>
      <c r="D23" s="154"/>
      <c r="E23" s="155"/>
      <c r="F23" s="234"/>
      <c r="G23" s="234"/>
      <c r="H23" s="155"/>
      <c r="I23" s="155"/>
      <c r="J23" s="234"/>
      <c r="K23" s="154"/>
      <c r="L23" s="154"/>
      <c r="M23" s="155"/>
      <c r="N23" s="155"/>
      <c r="O23" s="155"/>
      <c r="P23" s="155"/>
      <c r="Q23" s="155"/>
      <c r="R23" s="155"/>
      <c r="S23" s="155"/>
      <c r="T23" s="155"/>
      <c r="U23" s="155"/>
      <c r="V23" s="154"/>
      <c r="W23" s="154"/>
      <c r="X23" s="154" t="s">
        <v>6093</v>
      </c>
      <c r="Y23" s="227"/>
      <c r="Z23" s="154"/>
      <c r="AA23" s="155"/>
      <c r="AB23" s="154"/>
      <c r="AC23" s="155"/>
      <c r="AE23" s="156">
        <f>Table3276[[#This Row],[buildPower]]/2</f>
        <v>0</v>
      </c>
    </row>
    <row r="24" spans="1:31" hidden="1" x14ac:dyDescent="0.35">
      <c r="A24" s="167">
        <v>22</v>
      </c>
      <c r="B24" s="166"/>
      <c r="C24" s="234"/>
      <c r="D24" s="154"/>
      <c r="E24" s="155"/>
      <c r="F24" s="234"/>
      <c r="G24" s="234"/>
      <c r="H24" s="155"/>
      <c r="I24" s="155"/>
      <c r="J24" s="234"/>
      <c r="K24" s="154"/>
      <c r="L24" s="154"/>
      <c r="M24" s="155"/>
      <c r="N24" s="155"/>
      <c r="O24" s="158"/>
      <c r="P24" s="158"/>
      <c r="Q24" s="155"/>
      <c r="R24" s="155"/>
      <c r="S24" s="155"/>
      <c r="T24" s="155"/>
      <c r="U24" s="155"/>
      <c r="V24" s="154"/>
      <c r="W24" s="154"/>
      <c r="X24" s="154" t="s">
        <v>6094</v>
      </c>
      <c r="Y24" s="227"/>
      <c r="Z24" s="154"/>
      <c r="AA24" s="155"/>
      <c r="AB24" s="154"/>
      <c r="AC24" s="155"/>
      <c r="AE24" s="156">
        <f>Table3276[[#This Row],[buildPower]]/2</f>
        <v>0</v>
      </c>
    </row>
    <row r="25" spans="1:31" hidden="1" x14ac:dyDescent="0.35">
      <c r="A25" s="167">
        <v>23</v>
      </c>
      <c r="B25" s="166"/>
      <c r="C25" s="234"/>
      <c r="D25" s="154"/>
      <c r="E25" s="155"/>
      <c r="F25" s="234"/>
      <c r="G25" s="234"/>
      <c r="H25" s="155"/>
      <c r="I25" s="155"/>
      <c r="J25" s="234"/>
      <c r="K25" s="154"/>
      <c r="L25" s="154"/>
      <c r="M25" s="155"/>
      <c r="N25" s="155"/>
      <c r="O25" s="155"/>
      <c r="P25" s="155"/>
      <c r="Q25" s="155"/>
      <c r="R25" s="155"/>
      <c r="S25" s="155"/>
      <c r="T25" s="155"/>
      <c r="U25" s="155"/>
      <c r="V25" s="154"/>
      <c r="W25" s="154"/>
      <c r="X25" s="154" t="s">
        <v>6095</v>
      </c>
      <c r="Y25" s="227"/>
      <c r="Z25" s="154"/>
      <c r="AA25" s="155"/>
      <c r="AB25" s="154"/>
      <c r="AC25" s="155"/>
      <c r="AE25" s="156">
        <f>Table3276[[#This Row],[buildPower]]/2</f>
        <v>0</v>
      </c>
    </row>
    <row r="26" spans="1:31" hidden="1" x14ac:dyDescent="0.35">
      <c r="A26" s="167">
        <v>24</v>
      </c>
      <c r="B26" s="235"/>
      <c r="C26" s="234"/>
      <c r="D26" s="154"/>
      <c r="E26" s="155"/>
      <c r="F26" s="234"/>
      <c r="G26" s="234"/>
      <c r="H26" s="155"/>
      <c r="I26" s="155"/>
      <c r="J26" s="234"/>
      <c r="K26" s="154"/>
      <c r="L26" s="154"/>
      <c r="M26" s="155"/>
      <c r="N26" s="155"/>
      <c r="O26" s="155"/>
      <c r="P26" s="155"/>
      <c r="Q26" s="155"/>
      <c r="R26" s="155"/>
      <c r="S26" s="155"/>
      <c r="T26" s="155"/>
      <c r="U26" s="155"/>
      <c r="V26" s="154"/>
      <c r="W26" s="154"/>
      <c r="X26" s="154" t="s">
        <v>6096</v>
      </c>
      <c r="Y26" s="229">
        <v>20</v>
      </c>
      <c r="Z26" s="154" t="s">
        <v>126</v>
      </c>
      <c r="AA26" s="179">
        <v>0</v>
      </c>
      <c r="AB26" s="154"/>
      <c r="AC26" s="158"/>
      <c r="AE26" s="156">
        <f>Table3276[[#This Row],[buildPower]]/2</f>
        <v>0</v>
      </c>
    </row>
    <row r="27" spans="1:31" hidden="1" x14ac:dyDescent="0.35">
      <c r="A27" s="167">
        <v>25</v>
      </c>
      <c r="B27" s="235"/>
      <c r="C27" s="234"/>
      <c r="D27" s="154"/>
      <c r="E27" s="155"/>
      <c r="F27" s="234"/>
      <c r="G27" s="234"/>
      <c r="H27" s="155"/>
      <c r="I27" s="155"/>
      <c r="J27" s="234"/>
      <c r="K27" s="154"/>
      <c r="L27" s="154"/>
      <c r="M27" s="155"/>
      <c r="N27" s="155"/>
      <c r="O27" s="155"/>
      <c r="P27" s="155"/>
      <c r="Q27" s="155"/>
      <c r="R27" s="155"/>
      <c r="S27" s="155"/>
      <c r="T27" s="155"/>
      <c r="U27" s="155"/>
      <c r="V27" s="154"/>
      <c r="W27" s="154"/>
      <c r="X27" s="154"/>
      <c r="Y27" s="229"/>
      <c r="Z27" s="154"/>
      <c r="AA27" s="179">
        <v>5</v>
      </c>
      <c r="AB27" s="154"/>
      <c r="AC27" s="155"/>
      <c r="AE27" s="156">
        <f>Table3276[[#This Row],[buildPower]]/2</f>
        <v>0</v>
      </c>
    </row>
    <row r="28" spans="1:31" hidden="1" x14ac:dyDescent="0.35">
      <c r="A28" s="167">
        <v>26</v>
      </c>
      <c r="B28" s="235"/>
      <c r="C28" s="234"/>
      <c r="D28" s="154"/>
      <c r="E28" s="155"/>
      <c r="F28" s="234"/>
      <c r="G28" s="234"/>
      <c r="H28" s="155"/>
      <c r="I28" s="155"/>
      <c r="J28" s="234"/>
      <c r="K28" s="154"/>
      <c r="L28" s="154"/>
      <c r="M28" s="155"/>
      <c r="N28" s="155"/>
      <c r="O28" s="155"/>
      <c r="P28" s="155"/>
      <c r="Q28" s="155"/>
      <c r="R28" s="155"/>
      <c r="S28" s="155"/>
      <c r="T28" s="155"/>
      <c r="U28" s="155"/>
      <c r="V28" s="154"/>
      <c r="W28" s="154"/>
      <c r="X28" s="154"/>
      <c r="Y28" s="229"/>
      <c r="Z28" s="154"/>
      <c r="AA28" s="179">
        <v>20</v>
      </c>
      <c r="AB28" s="154"/>
      <c r="AC28" s="155">
        <v>3</v>
      </c>
      <c r="AE28" s="156">
        <f>Table3276[[#This Row],[buildPower]]/2</f>
        <v>0</v>
      </c>
    </row>
    <row r="29" spans="1:31" hidden="1" x14ac:dyDescent="0.35">
      <c r="A29" s="167">
        <v>27</v>
      </c>
      <c r="B29" s="17" t="s">
        <v>198</v>
      </c>
      <c r="C29" s="153">
        <v>10</v>
      </c>
      <c r="D29" s="154" t="s">
        <v>172</v>
      </c>
      <c r="E29" s="155">
        <v>3</v>
      </c>
      <c r="F29" s="153">
        <v>500</v>
      </c>
      <c r="G29" s="153">
        <v>150</v>
      </c>
      <c r="H29" s="358" t="s">
        <v>116</v>
      </c>
      <c r="I29" s="155">
        <v>4</v>
      </c>
      <c r="J29" s="153">
        <v>700</v>
      </c>
      <c r="K29" s="154" t="s">
        <v>198</v>
      </c>
      <c r="L29" s="154" t="s">
        <v>1320</v>
      </c>
      <c r="M29" s="155"/>
      <c r="N29" s="155"/>
      <c r="O29" s="155"/>
      <c r="P29" s="155"/>
      <c r="Q29" s="155"/>
      <c r="R29" s="155"/>
      <c r="S29" s="155">
        <v>10</v>
      </c>
      <c r="T29" s="155">
        <v>10</v>
      </c>
      <c r="U29" s="155">
        <v>150</v>
      </c>
      <c r="V29" s="154" t="s">
        <v>117</v>
      </c>
      <c r="W29" s="154" t="s">
        <v>3</v>
      </c>
      <c r="X29" s="154" t="s">
        <v>2039</v>
      </c>
      <c r="Y29" s="230"/>
      <c r="Z29" s="154"/>
      <c r="AA29" s="222"/>
      <c r="AB29" s="154"/>
      <c r="AC29" s="155"/>
      <c r="AE29" s="156">
        <f>Table3276[[#This Row],[buildPower]]/2</f>
        <v>75</v>
      </c>
    </row>
    <row r="30" spans="1:31" hidden="1" x14ac:dyDescent="0.35">
      <c r="A30" s="167">
        <v>28</v>
      </c>
      <c r="B30" s="152"/>
      <c r="C30" s="157"/>
      <c r="D30" s="154"/>
      <c r="E30" s="155"/>
      <c r="F30" s="157"/>
      <c r="G30" s="157"/>
      <c r="H30" s="155"/>
      <c r="I30" s="155"/>
      <c r="J30" s="157"/>
      <c r="K30" s="154"/>
      <c r="L30" s="154"/>
      <c r="M30" s="155"/>
      <c r="N30" s="155"/>
      <c r="O30" s="155"/>
      <c r="P30" s="155"/>
      <c r="Q30" s="155"/>
      <c r="R30" s="155"/>
      <c r="S30" s="155"/>
      <c r="T30" s="155"/>
      <c r="U30" s="155"/>
      <c r="V30" s="154"/>
      <c r="W30" s="154"/>
      <c r="X30" s="154" t="s">
        <v>2040</v>
      </c>
      <c r="Y30" s="227"/>
      <c r="Z30" s="154"/>
      <c r="AA30" s="155"/>
      <c r="AB30" s="154"/>
      <c r="AC30" s="155"/>
      <c r="AE30" s="156">
        <f>Table3276[[#This Row],[buildPower]]/2</f>
        <v>0</v>
      </c>
    </row>
    <row r="31" spans="1:31" hidden="1" x14ac:dyDescent="0.35">
      <c r="A31" s="167">
        <v>29</v>
      </c>
      <c r="B31" s="152"/>
      <c r="C31" s="157"/>
      <c r="D31" s="154"/>
      <c r="E31" s="155"/>
      <c r="F31" s="157"/>
      <c r="G31" s="157"/>
      <c r="H31" s="155"/>
      <c r="I31" s="155"/>
      <c r="J31" s="157"/>
      <c r="K31" s="154"/>
      <c r="L31" s="154"/>
      <c r="M31" s="155"/>
      <c r="N31" s="155"/>
      <c r="O31" s="155"/>
      <c r="P31" s="155"/>
      <c r="Q31" s="155"/>
      <c r="R31" s="155"/>
      <c r="S31" s="155"/>
      <c r="T31" s="155"/>
      <c r="U31" s="155"/>
      <c r="V31" s="154"/>
      <c r="W31" s="154"/>
      <c r="X31" s="154" t="s">
        <v>2041</v>
      </c>
      <c r="Y31" s="227"/>
      <c r="Z31" s="154"/>
      <c r="AA31" s="155"/>
      <c r="AB31" s="154"/>
      <c r="AC31" s="155"/>
      <c r="AE31" s="156">
        <f>Table3276[[#This Row],[buildPower]]/2</f>
        <v>0</v>
      </c>
    </row>
    <row r="32" spans="1:31" hidden="1" x14ac:dyDescent="0.35">
      <c r="A32" s="167">
        <v>30</v>
      </c>
      <c r="B32" s="152"/>
      <c r="C32" s="157"/>
      <c r="D32" s="154"/>
      <c r="E32" s="155"/>
      <c r="F32" s="157"/>
      <c r="G32" s="157"/>
      <c r="H32" s="155"/>
      <c r="I32" s="155"/>
      <c r="J32" s="157"/>
      <c r="K32" s="154"/>
      <c r="L32" s="154"/>
      <c r="M32" s="155"/>
      <c r="N32" s="155"/>
      <c r="O32" s="155"/>
      <c r="P32" s="155"/>
      <c r="Q32" s="155"/>
      <c r="R32" s="155"/>
      <c r="S32" s="155"/>
      <c r="T32" s="155"/>
      <c r="U32" s="155"/>
      <c r="V32" s="154"/>
      <c r="W32" s="154"/>
      <c r="X32" s="154" t="s">
        <v>2042</v>
      </c>
      <c r="Y32" s="227"/>
      <c r="Z32" s="154"/>
      <c r="AA32" s="155"/>
      <c r="AB32" s="154"/>
      <c r="AC32" s="158"/>
      <c r="AE32" s="156">
        <f>Table3276[[#This Row],[buildPower]]/2</f>
        <v>0</v>
      </c>
    </row>
    <row r="33" spans="1:31" hidden="1" x14ac:dyDescent="0.35">
      <c r="A33" s="167">
        <v>31</v>
      </c>
      <c r="B33" s="152"/>
      <c r="C33" s="157"/>
      <c r="D33" s="154"/>
      <c r="E33" s="155"/>
      <c r="F33" s="157"/>
      <c r="G33" s="157"/>
      <c r="H33" s="155"/>
      <c r="I33" s="155"/>
      <c r="J33" s="157"/>
      <c r="K33" s="154"/>
      <c r="L33" s="154"/>
      <c r="M33" s="155"/>
      <c r="N33" s="155"/>
      <c r="O33" s="155"/>
      <c r="P33" s="155"/>
      <c r="Q33" s="155"/>
      <c r="R33" s="155"/>
      <c r="S33" s="155"/>
      <c r="T33" s="155"/>
      <c r="U33" s="155"/>
      <c r="V33" s="154"/>
      <c r="W33" s="154"/>
      <c r="X33" s="154" t="s">
        <v>2043</v>
      </c>
      <c r="Y33" s="229">
        <v>10</v>
      </c>
      <c r="Z33" s="154" t="s">
        <v>199</v>
      </c>
      <c r="AA33" s="155">
        <v>0</v>
      </c>
      <c r="AB33" s="161"/>
      <c r="AC33" s="158"/>
      <c r="AE33" s="156">
        <f>Table3276[[#This Row],[buildPower]]/2</f>
        <v>0</v>
      </c>
    </row>
    <row r="34" spans="1:31" hidden="1" x14ac:dyDescent="0.35">
      <c r="A34" s="167">
        <v>32</v>
      </c>
      <c r="B34" s="166"/>
      <c r="C34" s="234"/>
      <c r="D34" s="154"/>
      <c r="E34" s="155"/>
      <c r="F34" s="234"/>
      <c r="G34" s="234"/>
      <c r="H34" s="155"/>
      <c r="I34" s="155"/>
      <c r="J34" s="234"/>
      <c r="K34" s="154"/>
      <c r="L34" s="154"/>
      <c r="M34" s="155"/>
      <c r="N34" s="155"/>
      <c r="O34" s="155"/>
      <c r="P34" s="155"/>
      <c r="Q34" s="155"/>
      <c r="R34" s="155"/>
      <c r="S34" s="155"/>
      <c r="T34" s="155"/>
      <c r="U34" s="155"/>
      <c r="V34" s="154"/>
      <c r="W34" s="154"/>
      <c r="X34" s="154"/>
      <c r="Y34" s="226"/>
      <c r="Z34" s="154"/>
      <c r="AA34" s="179">
        <v>5</v>
      </c>
      <c r="AB34" s="154"/>
      <c r="AC34" s="158"/>
      <c r="AE34" s="156">
        <f>Table3276[[#This Row],[buildPower]]/2</f>
        <v>0</v>
      </c>
    </row>
    <row r="35" spans="1:31" hidden="1" x14ac:dyDescent="0.35">
      <c r="A35" s="167">
        <v>33</v>
      </c>
      <c r="B35" s="166"/>
      <c r="C35" s="234"/>
      <c r="D35" s="154"/>
      <c r="E35" s="155"/>
      <c r="F35" s="234"/>
      <c r="G35" s="234"/>
      <c r="H35" s="155"/>
      <c r="I35" s="155"/>
      <c r="J35" s="234"/>
      <c r="K35" s="154"/>
      <c r="L35" s="154"/>
      <c r="M35" s="155"/>
      <c r="N35" s="155"/>
      <c r="O35" s="155"/>
      <c r="P35" s="155"/>
      <c r="Q35" s="155"/>
      <c r="R35" s="155"/>
      <c r="S35" s="155"/>
      <c r="T35" s="155"/>
      <c r="U35" s="155"/>
      <c r="V35" s="154"/>
      <c r="W35" s="154"/>
      <c r="X35" s="154"/>
      <c r="Y35" s="226"/>
      <c r="Z35" s="154"/>
      <c r="AA35" s="179">
        <v>20</v>
      </c>
      <c r="AB35" s="154"/>
      <c r="AC35" s="158">
        <v>3</v>
      </c>
      <c r="AE35" s="156">
        <f>Table3276[[#This Row],[buildPower]]/2</f>
        <v>0</v>
      </c>
    </row>
    <row r="36" spans="1:31" hidden="1" x14ac:dyDescent="0.35">
      <c r="A36" s="167">
        <v>34</v>
      </c>
      <c r="B36" s="17" t="s">
        <v>7216</v>
      </c>
      <c r="C36" s="153">
        <v>10</v>
      </c>
      <c r="D36" s="162" t="s">
        <v>7217</v>
      </c>
      <c r="E36" s="155">
        <v>6</v>
      </c>
      <c r="F36" s="153">
        <v>15000</v>
      </c>
      <c r="G36" s="153">
        <v>500</v>
      </c>
      <c r="H36" s="358" t="s">
        <v>116</v>
      </c>
      <c r="I36" s="155">
        <v>5</v>
      </c>
      <c r="J36" s="153">
        <v>1800</v>
      </c>
      <c r="K36" s="154" t="s">
        <v>7216</v>
      </c>
      <c r="L36" s="162" t="s">
        <v>7224</v>
      </c>
      <c r="M36" s="155"/>
      <c r="N36" s="155"/>
      <c r="O36" s="155"/>
      <c r="P36" s="155"/>
      <c r="Q36" s="155"/>
      <c r="R36" s="155"/>
      <c r="S36" s="155">
        <v>25</v>
      </c>
      <c r="T36" s="155">
        <v>20</v>
      </c>
      <c r="U36" s="155">
        <v>150</v>
      </c>
      <c r="V36" s="154" t="s">
        <v>117</v>
      </c>
      <c r="W36" s="154" t="s">
        <v>3</v>
      </c>
      <c r="X36" s="162" t="s">
        <v>7218</v>
      </c>
      <c r="Y36" s="227"/>
      <c r="Z36" s="154"/>
      <c r="AA36" s="222"/>
      <c r="AB36" s="154"/>
      <c r="AC36" s="155"/>
      <c r="AE36" s="156">
        <f>Table3276[[#This Row],[buildPower]]/2</f>
        <v>250</v>
      </c>
    </row>
    <row r="37" spans="1:31" hidden="1" x14ac:dyDescent="0.35">
      <c r="A37" s="167">
        <v>35</v>
      </c>
      <c r="B37" s="152"/>
      <c r="C37" s="157"/>
      <c r="D37" s="154"/>
      <c r="E37" s="155"/>
      <c r="F37" s="157"/>
      <c r="G37" s="157"/>
      <c r="H37" s="155"/>
      <c r="I37" s="155"/>
      <c r="J37" s="157"/>
      <c r="K37" s="154"/>
      <c r="L37" s="154"/>
      <c r="M37" s="155"/>
      <c r="N37" s="155"/>
      <c r="O37" s="155"/>
      <c r="P37" s="155"/>
      <c r="Q37" s="155"/>
      <c r="R37" s="155"/>
      <c r="S37" s="155"/>
      <c r="T37" s="155"/>
      <c r="U37" s="155"/>
      <c r="V37" s="154"/>
      <c r="W37" s="154"/>
      <c r="X37" s="162" t="s">
        <v>7219</v>
      </c>
      <c r="Y37" s="227"/>
      <c r="Z37" s="154"/>
      <c r="AA37" s="155"/>
      <c r="AB37" s="154"/>
      <c r="AC37" s="155"/>
      <c r="AE37" s="156">
        <f>Table3276[[#This Row],[buildPower]]/2</f>
        <v>0</v>
      </c>
    </row>
    <row r="38" spans="1:31" hidden="1" x14ac:dyDescent="0.35">
      <c r="A38" s="167">
        <v>36</v>
      </c>
      <c r="B38" s="152"/>
      <c r="C38" s="157"/>
      <c r="D38" s="154"/>
      <c r="E38" s="155"/>
      <c r="F38" s="157"/>
      <c r="G38" s="157"/>
      <c r="H38" s="155"/>
      <c r="I38" s="155"/>
      <c r="J38" s="157"/>
      <c r="K38" s="154"/>
      <c r="L38" s="154"/>
      <c r="M38" s="155"/>
      <c r="N38" s="155"/>
      <c r="O38" s="155"/>
      <c r="P38" s="155"/>
      <c r="Q38" s="155"/>
      <c r="R38" s="155"/>
      <c r="S38" s="155"/>
      <c r="T38" s="155"/>
      <c r="U38" s="155"/>
      <c r="V38" s="154"/>
      <c r="W38" s="154"/>
      <c r="X38" s="162" t="s">
        <v>7220</v>
      </c>
      <c r="Y38" s="227"/>
      <c r="Z38" s="154"/>
      <c r="AA38" s="155"/>
      <c r="AB38" s="154"/>
      <c r="AC38" s="155"/>
      <c r="AE38" s="156">
        <f>Table3276[[#This Row],[buildPower]]/2</f>
        <v>0</v>
      </c>
    </row>
    <row r="39" spans="1:31" hidden="1" x14ac:dyDescent="0.35">
      <c r="A39" s="167">
        <v>37</v>
      </c>
      <c r="B39" s="152"/>
      <c r="C39" s="157"/>
      <c r="D39" s="154"/>
      <c r="E39" s="155"/>
      <c r="F39" s="157"/>
      <c r="G39" s="157"/>
      <c r="H39" s="155"/>
      <c r="I39" s="155"/>
      <c r="J39" s="157"/>
      <c r="K39" s="154"/>
      <c r="L39" s="154"/>
      <c r="M39" s="155"/>
      <c r="N39" s="155"/>
      <c r="O39" s="155"/>
      <c r="P39" s="155"/>
      <c r="Q39" s="155"/>
      <c r="R39" s="155"/>
      <c r="S39" s="155"/>
      <c r="T39" s="155"/>
      <c r="U39" s="155"/>
      <c r="V39" s="154"/>
      <c r="W39" s="154"/>
      <c r="X39" s="162" t="s">
        <v>7221</v>
      </c>
      <c r="Y39" s="227"/>
      <c r="Z39" s="154"/>
      <c r="AA39" s="155"/>
      <c r="AB39" s="154"/>
      <c r="AC39" s="158"/>
      <c r="AE39" s="156">
        <f>Table3276[[#This Row],[buildPower]]/2</f>
        <v>0</v>
      </c>
    </row>
    <row r="40" spans="1:31" hidden="1" x14ac:dyDescent="0.35">
      <c r="A40" s="167">
        <v>38</v>
      </c>
      <c r="B40" s="152"/>
      <c r="C40" s="157"/>
      <c r="D40" s="154"/>
      <c r="E40" s="155"/>
      <c r="F40" s="157"/>
      <c r="G40" s="157"/>
      <c r="H40" s="155"/>
      <c r="I40" s="155"/>
      <c r="J40" s="157"/>
      <c r="K40" s="154"/>
      <c r="L40" s="154"/>
      <c r="M40" s="155"/>
      <c r="N40" s="155"/>
      <c r="O40" s="155"/>
      <c r="P40" s="155"/>
      <c r="Q40" s="155"/>
      <c r="R40" s="155"/>
      <c r="S40" s="155"/>
      <c r="T40" s="155"/>
      <c r="U40" s="155"/>
      <c r="V40" s="154"/>
      <c r="W40" s="154"/>
      <c r="X40" s="162" t="s">
        <v>7222</v>
      </c>
      <c r="Y40" s="229">
        <v>10</v>
      </c>
      <c r="Z40" s="154" t="s">
        <v>199</v>
      </c>
      <c r="AA40" s="155">
        <v>0</v>
      </c>
      <c r="AB40" s="161"/>
      <c r="AC40" s="158"/>
      <c r="AE40" s="156">
        <f>Table3276[[#This Row],[buildPower]]/2</f>
        <v>0</v>
      </c>
    </row>
    <row r="41" spans="1:31" hidden="1" x14ac:dyDescent="0.35">
      <c r="A41" s="167">
        <v>39</v>
      </c>
      <c r="B41" s="166"/>
      <c r="C41" s="234"/>
      <c r="D41" s="154"/>
      <c r="E41" s="155"/>
      <c r="F41" s="234"/>
      <c r="G41" s="234"/>
      <c r="H41" s="155"/>
      <c r="I41" s="155"/>
      <c r="J41" s="234"/>
      <c r="K41" s="154"/>
      <c r="L41" s="154"/>
      <c r="M41" s="155"/>
      <c r="N41" s="155"/>
      <c r="O41" s="155"/>
      <c r="P41" s="155"/>
      <c r="Q41" s="155"/>
      <c r="R41" s="155"/>
      <c r="S41" s="155"/>
      <c r="T41" s="155"/>
      <c r="U41" s="155"/>
      <c r="V41" s="154"/>
      <c r="W41" s="154"/>
      <c r="X41" s="154"/>
      <c r="Y41" s="226"/>
      <c r="Z41" s="154"/>
      <c r="AA41" s="179">
        <v>5</v>
      </c>
      <c r="AB41" s="154"/>
      <c r="AC41" s="158"/>
      <c r="AE41" s="156">
        <f>Table3276[[#This Row],[buildPower]]/2</f>
        <v>0</v>
      </c>
    </row>
    <row r="42" spans="1:31" hidden="1" x14ac:dyDescent="0.35">
      <c r="A42" s="167">
        <v>40</v>
      </c>
      <c r="B42" s="166"/>
      <c r="C42" s="234"/>
      <c r="D42" s="154"/>
      <c r="E42" s="155"/>
      <c r="F42" s="234"/>
      <c r="G42" s="234"/>
      <c r="H42" s="155"/>
      <c r="I42" s="155"/>
      <c r="J42" s="234"/>
      <c r="K42" s="154"/>
      <c r="L42" s="154"/>
      <c r="M42" s="155"/>
      <c r="N42" s="155"/>
      <c r="O42" s="155"/>
      <c r="P42" s="155"/>
      <c r="Q42" s="155"/>
      <c r="R42" s="155"/>
      <c r="S42" s="155"/>
      <c r="T42" s="155"/>
      <c r="U42" s="155"/>
      <c r="V42" s="154"/>
      <c r="W42" s="154"/>
      <c r="X42" s="154"/>
      <c r="Y42" s="226"/>
      <c r="Z42" s="154"/>
      <c r="AA42" s="179">
        <v>20</v>
      </c>
      <c r="AB42" s="154"/>
      <c r="AC42" s="158">
        <v>6</v>
      </c>
      <c r="AE42" s="156">
        <f>Table3276[[#This Row],[buildPower]]/2</f>
        <v>0</v>
      </c>
    </row>
    <row r="43" spans="1:31" hidden="1" x14ac:dyDescent="0.35">
      <c r="A43" s="167">
        <v>41</v>
      </c>
      <c r="B43" s="17" t="s">
        <v>7225</v>
      </c>
      <c r="C43" s="153">
        <v>10</v>
      </c>
      <c r="D43" s="162" t="s">
        <v>7217</v>
      </c>
      <c r="E43" s="155">
        <v>6</v>
      </c>
      <c r="F43" s="153">
        <v>15000</v>
      </c>
      <c r="G43" s="153">
        <v>500</v>
      </c>
      <c r="H43" s="358" t="s">
        <v>116</v>
      </c>
      <c r="I43" s="155">
        <v>5</v>
      </c>
      <c r="J43" s="153">
        <v>2200</v>
      </c>
      <c r="K43" s="154" t="s">
        <v>7225</v>
      </c>
      <c r="L43" s="162" t="s">
        <v>7226</v>
      </c>
      <c r="M43" s="155"/>
      <c r="N43" s="155"/>
      <c r="O43" s="155"/>
      <c r="P43" s="155"/>
      <c r="Q43" s="155"/>
      <c r="R43" s="155"/>
      <c r="S43" s="155">
        <v>50</v>
      </c>
      <c r="T43" s="155">
        <v>20</v>
      </c>
      <c r="U43" s="155">
        <v>150</v>
      </c>
      <c r="V43" s="154" t="s">
        <v>117</v>
      </c>
      <c r="W43" s="154" t="s">
        <v>3</v>
      </c>
      <c r="X43" s="162" t="s">
        <v>7227</v>
      </c>
      <c r="Y43" s="227"/>
      <c r="Z43" s="154"/>
      <c r="AA43" s="222"/>
      <c r="AB43" s="154"/>
      <c r="AC43" s="155"/>
      <c r="AE43" s="156">
        <f>Table3276[[#This Row],[buildPower]]/2</f>
        <v>250</v>
      </c>
    </row>
    <row r="44" spans="1:31" hidden="1" x14ac:dyDescent="0.35">
      <c r="A44" s="167">
        <v>42</v>
      </c>
      <c r="B44" s="152"/>
      <c r="C44" s="157"/>
      <c r="D44" s="154"/>
      <c r="E44" s="155"/>
      <c r="F44" s="157"/>
      <c r="G44" s="157"/>
      <c r="H44" s="155"/>
      <c r="I44" s="155"/>
      <c r="J44" s="157"/>
      <c r="K44" s="154"/>
      <c r="L44" s="154"/>
      <c r="M44" s="155"/>
      <c r="N44" s="155"/>
      <c r="O44" s="155"/>
      <c r="P44" s="155"/>
      <c r="Q44" s="155"/>
      <c r="R44" s="155"/>
      <c r="S44" s="155"/>
      <c r="T44" s="155"/>
      <c r="U44" s="155"/>
      <c r="V44" s="154"/>
      <c r="W44" s="154"/>
      <c r="X44" s="162" t="s">
        <v>7228</v>
      </c>
      <c r="Y44" s="227"/>
      <c r="Z44" s="154"/>
      <c r="AA44" s="155"/>
      <c r="AB44" s="154"/>
      <c r="AC44" s="155"/>
      <c r="AE44" s="156">
        <f>Table3276[[#This Row],[buildPower]]/2</f>
        <v>0</v>
      </c>
    </row>
    <row r="45" spans="1:31" hidden="1" x14ac:dyDescent="0.35">
      <c r="A45" s="167">
        <v>43</v>
      </c>
      <c r="B45" s="152"/>
      <c r="C45" s="157"/>
      <c r="D45" s="154"/>
      <c r="E45" s="155"/>
      <c r="F45" s="157"/>
      <c r="G45" s="157"/>
      <c r="H45" s="155"/>
      <c r="I45" s="155"/>
      <c r="J45" s="157"/>
      <c r="K45" s="154"/>
      <c r="L45" s="154"/>
      <c r="M45" s="155"/>
      <c r="N45" s="155"/>
      <c r="O45" s="155"/>
      <c r="P45" s="155"/>
      <c r="Q45" s="155"/>
      <c r="R45" s="155"/>
      <c r="S45" s="155"/>
      <c r="T45" s="155"/>
      <c r="U45" s="155"/>
      <c r="V45" s="154"/>
      <c r="W45" s="154"/>
      <c r="X45" s="162" t="s">
        <v>7229</v>
      </c>
      <c r="Y45" s="227"/>
      <c r="Z45" s="154"/>
      <c r="AA45" s="155"/>
      <c r="AB45" s="154"/>
      <c r="AC45" s="155"/>
      <c r="AE45" s="156">
        <f>Table3276[[#This Row],[buildPower]]/2</f>
        <v>0</v>
      </c>
    </row>
    <row r="46" spans="1:31" hidden="1" x14ac:dyDescent="0.35">
      <c r="A46" s="167">
        <v>44</v>
      </c>
      <c r="B46" s="152"/>
      <c r="C46" s="157"/>
      <c r="D46" s="154"/>
      <c r="E46" s="155"/>
      <c r="F46" s="157"/>
      <c r="G46" s="157"/>
      <c r="H46" s="155"/>
      <c r="I46" s="155"/>
      <c r="J46" s="157"/>
      <c r="K46" s="154"/>
      <c r="L46" s="154"/>
      <c r="M46" s="155"/>
      <c r="N46" s="155"/>
      <c r="O46" s="155"/>
      <c r="P46" s="155"/>
      <c r="Q46" s="155"/>
      <c r="R46" s="155"/>
      <c r="S46" s="155"/>
      <c r="T46" s="155"/>
      <c r="U46" s="155"/>
      <c r="V46" s="154"/>
      <c r="W46" s="154"/>
      <c r="X46" s="162" t="s">
        <v>7230</v>
      </c>
      <c r="Y46" s="227"/>
      <c r="Z46" s="154"/>
      <c r="AA46" s="155"/>
      <c r="AB46" s="154"/>
      <c r="AC46" s="158"/>
      <c r="AE46" s="156">
        <f>Table3276[[#This Row],[buildPower]]/2</f>
        <v>0</v>
      </c>
    </row>
    <row r="47" spans="1:31" hidden="1" x14ac:dyDescent="0.35">
      <c r="A47" s="167">
        <v>45</v>
      </c>
      <c r="B47" s="152"/>
      <c r="C47" s="157"/>
      <c r="D47" s="154"/>
      <c r="E47" s="155"/>
      <c r="F47" s="157"/>
      <c r="G47" s="157"/>
      <c r="H47" s="155"/>
      <c r="I47" s="155"/>
      <c r="J47" s="157"/>
      <c r="K47" s="154"/>
      <c r="L47" s="154"/>
      <c r="M47" s="155"/>
      <c r="N47" s="155"/>
      <c r="O47" s="155"/>
      <c r="P47" s="155"/>
      <c r="Q47" s="155"/>
      <c r="R47" s="155"/>
      <c r="S47" s="155"/>
      <c r="T47" s="155"/>
      <c r="U47" s="155"/>
      <c r="V47" s="154"/>
      <c r="W47" s="154"/>
      <c r="X47" s="162" t="s">
        <v>7231</v>
      </c>
      <c r="Y47" s="229">
        <v>10</v>
      </c>
      <c r="Z47" s="162" t="s">
        <v>126</v>
      </c>
      <c r="AA47" s="155">
        <v>0</v>
      </c>
      <c r="AB47" s="161"/>
      <c r="AC47" s="158"/>
      <c r="AE47" s="156">
        <f>Table3276[[#This Row],[buildPower]]/2</f>
        <v>0</v>
      </c>
    </row>
    <row r="48" spans="1:31" hidden="1" x14ac:dyDescent="0.35">
      <c r="A48" s="167">
        <v>46</v>
      </c>
      <c r="B48" s="166"/>
      <c r="C48" s="234"/>
      <c r="D48" s="154"/>
      <c r="E48" s="155"/>
      <c r="F48" s="234"/>
      <c r="G48" s="234"/>
      <c r="H48" s="155"/>
      <c r="I48" s="155"/>
      <c r="J48" s="234"/>
      <c r="K48" s="154"/>
      <c r="L48" s="154"/>
      <c r="M48" s="155"/>
      <c r="N48" s="155"/>
      <c r="O48" s="155"/>
      <c r="P48" s="155"/>
      <c r="Q48" s="155"/>
      <c r="R48" s="155"/>
      <c r="S48" s="155"/>
      <c r="T48" s="155"/>
      <c r="U48" s="155"/>
      <c r="V48" s="154"/>
      <c r="W48" s="154"/>
      <c r="X48" s="154"/>
      <c r="Y48" s="226"/>
      <c r="Z48" s="154"/>
      <c r="AA48" s="179">
        <v>5</v>
      </c>
      <c r="AB48" s="154"/>
      <c r="AC48" s="158"/>
      <c r="AE48" s="156">
        <f>Table3276[[#This Row],[buildPower]]/2</f>
        <v>0</v>
      </c>
    </row>
    <row r="49" spans="1:31" hidden="1" x14ac:dyDescent="0.35">
      <c r="A49" s="167">
        <v>47</v>
      </c>
      <c r="B49" s="166"/>
      <c r="C49" s="234"/>
      <c r="D49" s="154"/>
      <c r="E49" s="155"/>
      <c r="F49" s="234"/>
      <c r="G49" s="234"/>
      <c r="H49" s="155"/>
      <c r="I49" s="155"/>
      <c r="J49" s="234"/>
      <c r="K49" s="154"/>
      <c r="L49" s="154"/>
      <c r="M49" s="155"/>
      <c r="N49" s="155"/>
      <c r="O49" s="155"/>
      <c r="P49" s="155"/>
      <c r="Q49" s="155"/>
      <c r="R49" s="155"/>
      <c r="S49" s="155"/>
      <c r="T49" s="155"/>
      <c r="U49" s="155"/>
      <c r="V49" s="154"/>
      <c r="W49" s="154"/>
      <c r="X49" s="154"/>
      <c r="Y49" s="226"/>
      <c r="Z49" s="154"/>
      <c r="AA49" s="179">
        <v>20</v>
      </c>
      <c r="AB49" s="154"/>
      <c r="AC49" s="158">
        <v>6</v>
      </c>
      <c r="AE49" s="156">
        <f>Table3276[[#This Row],[buildPower]]/2</f>
        <v>0</v>
      </c>
    </row>
    <row r="50" spans="1:31" hidden="1" x14ac:dyDescent="0.35">
      <c r="A50" s="167">
        <v>48</v>
      </c>
      <c r="B50" s="17" t="s">
        <v>200</v>
      </c>
      <c r="C50" s="157">
        <v>10</v>
      </c>
      <c r="D50" s="154" t="s">
        <v>203</v>
      </c>
      <c r="E50" s="155">
        <v>1</v>
      </c>
      <c r="F50" s="157">
        <v>300</v>
      </c>
      <c r="G50" s="157">
        <v>50</v>
      </c>
      <c r="H50" s="358" t="s">
        <v>116</v>
      </c>
      <c r="I50" s="155">
        <v>1</v>
      </c>
      <c r="J50" s="157">
        <v>300</v>
      </c>
      <c r="K50" s="154" t="s">
        <v>200</v>
      </c>
      <c r="L50" s="154" t="s">
        <v>1324</v>
      </c>
      <c r="M50" s="155">
        <v>100</v>
      </c>
      <c r="N50" s="155"/>
      <c r="O50" s="155"/>
      <c r="P50" s="155">
        <v>10</v>
      </c>
      <c r="Q50" s="155"/>
      <c r="R50" s="155"/>
      <c r="S50" s="155"/>
      <c r="T50" s="155"/>
      <c r="U50" s="155">
        <v>150</v>
      </c>
      <c r="V50" s="154" t="s">
        <v>117</v>
      </c>
      <c r="W50" s="154" t="s">
        <v>3</v>
      </c>
      <c r="X50" s="154" t="s">
        <v>202</v>
      </c>
      <c r="Y50" s="229">
        <v>10</v>
      </c>
      <c r="Z50" s="154" t="s">
        <v>201</v>
      </c>
      <c r="AA50" s="155">
        <v>0</v>
      </c>
      <c r="AB50" s="154"/>
      <c r="AC50" s="158"/>
      <c r="AE50" s="156">
        <f>Table3276[[#This Row],[buildPower]]/2</f>
        <v>25</v>
      </c>
    </row>
    <row r="51" spans="1:31" hidden="1" x14ac:dyDescent="0.35">
      <c r="A51" s="167">
        <v>49</v>
      </c>
      <c r="B51" s="166"/>
      <c r="C51" s="234"/>
      <c r="D51" s="154"/>
      <c r="E51" s="155"/>
      <c r="F51" s="234"/>
      <c r="G51" s="234"/>
      <c r="H51" s="155"/>
      <c r="I51" s="155"/>
      <c r="J51" s="234"/>
      <c r="K51" s="154"/>
      <c r="L51" s="154"/>
      <c r="M51" s="155"/>
      <c r="N51" s="155"/>
      <c r="O51" s="155"/>
      <c r="P51" s="155"/>
      <c r="Q51" s="155"/>
      <c r="R51" s="155"/>
      <c r="S51" s="155"/>
      <c r="T51" s="155"/>
      <c r="U51" s="155"/>
      <c r="V51" s="154"/>
      <c r="W51" s="154"/>
      <c r="X51" s="154"/>
      <c r="Y51" s="229"/>
      <c r="Z51" s="154"/>
      <c r="AA51" s="179">
        <v>50</v>
      </c>
      <c r="AB51" s="154"/>
      <c r="AC51" s="155"/>
      <c r="AE51" s="156">
        <f>Table3276[[#This Row],[buildPower]]/2</f>
        <v>0</v>
      </c>
    </row>
    <row r="52" spans="1:31" hidden="1" x14ac:dyDescent="0.35">
      <c r="A52" s="167">
        <v>50</v>
      </c>
      <c r="B52" s="166"/>
      <c r="C52" s="234"/>
      <c r="D52" s="154"/>
      <c r="E52" s="155"/>
      <c r="F52" s="234"/>
      <c r="G52" s="234"/>
      <c r="H52" s="155"/>
      <c r="I52" s="155"/>
      <c r="J52" s="234"/>
      <c r="K52" s="154"/>
      <c r="L52" s="154"/>
      <c r="M52" s="155"/>
      <c r="N52" s="155"/>
      <c r="O52" s="155"/>
      <c r="P52" s="155"/>
      <c r="Q52" s="155"/>
      <c r="R52" s="155"/>
      <c r="S52" s="155"/>
      <c r="T52" s="155"/>
      <c r="U52" s="155"/>
      <c r="V52" s="154"/>
      <c r="W52" s="154"/>
      <c r="X52" s="154"/>
      <c r="Y52" s="226"/>
      <c r="Z52" s="154"/>
      <c r="AA52" s="179">
        <v>99</v>
      </c>
      <c r="AB52" s="154"/>
      <c r="AC52" s="155">
        <v>1</v>
      </c>
      <c r="AE52" s="156">
        <f>Table3276[[#This Row],[buildPower]]/2</f>
        <v>0</v>
      </c>
    </row>
    <row r="53" spans="1:31" hidden="1" x14ac:dyDescent="0.35">
      <c r="A53" s="167">
        <v>51</v>
      </c>
      <c r="B53" s="17" t="s">
        <v>162</v>
      </c>
      <c r="C53" s="153">
        <v>10</v>
      </c>
      <c r="D53" s="154"/>
      <c r="E53" s="155">
        <v>3</v>
      </c>
      <c r="F53" s="153">
        <v>1400</v>
      </c>
      <c r="G53" s="153">
        <v>150</v>
      </c>
      <c r="H53" s="358" t="s">
        <v>116</v>
      </c>
      <c r="I53" s="155">
        <v>3</v>
      </c>
      <c r="J53" s="153">
        <v>750</v>
      </c>
      <c r="K53" s="45" t="s">
        <v>162</v>
      </c>
      <c r="L53" s="154" t="s">
        <v>1226</v>
      </c>
      <c r="M53" s="155"/>
      <c r="N53" s="155"/>
      <c r="O53" s="155"/>
      <c r="P53" s="155"/>
      <c r="Q53" s="155"/>
      <c r="R53" s="155"/>
      <c r="S53" s="155"/>
      <c r="T53" s="155"/>
      <c r="U53" s="155">
        <v>150</v>
      </c>
      <c r="V53" s="154" t="s">
        <v>117</v>
      </c>
      <c r="W53" s="154" t="s">
        <v>3</v>
      </c>
      <c r="X53" s="154" t="s">
        <v>164</v>
      </c>
      <c r="Y53" s="226">
        <v>10</v>
      </c>
      <c r="Z53" s="154" t="s">
        <v>163</v>
      </c>
      <c r="AA53" s="155"/>
      <c r="AB53" s="154"/>
      <c r="AC53" s="155">
        <v>3</v>
      </c>
      <c r="AE53" s="156">
        <f>Table3276[[#This Row],[buildPower]]/2</f>
        <v>75</v>
      </c>
    </row>
    <row r="54" spans="1:31" hidden="1" x14ac:dyDescent="0.35">
      <c r="A54" s="167">
        <v>52</v>
      </c>
      <c r="B54" s="17" t="s">
        <v>158</v>
      </c>
      <c r="C54" s="158">
        <v>10</v>
      </c>
      <c r="D54" s="154" t="s">
        <v>161</v>
      </c>
      <c r="E54" s="155">
        <v>2</v>
      </c>
      <c r="F54" s="157">
        <v>1100</v>
      </c>
      <c r="G54" s="158">
        <v>112</v>
      </c>
      <c r="H54" s="358" t="s">
        <v>116</v>
      </c>
      <c r="I54" s="155">
        <v>2</v>
      </c>
      <c r="J54" s="157">
        <v>800</v>
      </c>
      <c r="K54" s="154" t="s">
        <v>158</v>
      </c>
      <c r="L54" s="154" t="s">
        <v>1224</v>
      </c>
      <c r="M54" s="155"/>
      <c r="N54" s="155"/>
      <c r="O54" s="155"/>
      <c r="P54" s="155"/>
      <c r="Q54" s="155"/>
      <c r="R54" s="155"/>
      <c r="S54" s="155">
        <v>12</v>
      </c>
      <c r="T54" s="155">
        <v>10</v>
      </c>
      <c r="U54" s="155">
        <v>150</v>
      </c>
      <c r="V54" s="154" t="s">
        <v>117</v>
      </c>
      <c r="W54" s="154" t="s">
        <v>3</v>
      </c>
      <c r="X54" s="154" t="s">
        <v>160</v>
      </c>
      <c r="Y54" s="226">
        <v>10</v>
      </c>
      <c r="Z54" s="154" t="s">
        <v>159</v>
      </c>
      <c r="AA54" s="155">
        <v>0</v>
      </c>
      <c r="AB54" s="154"/>
      <c r="AC54" s="155"/>
      <c r="AE54" s="156">
        <f>Table3276[[#This Row],[buildPower]]/2</f>
        <v>56</v>
      </c>
    </row>
    <row r="55" spans="1:31" hidden="1" x14ac:dyDescent="0.35">
      <c r="A55" s="167">
        <v>53</v>
      </c>
      <c r="B55" s="166"/>
      <c r="C55" s="272"/>
      <c r="D55" s="154"/>
      <c r="E55" s="155"/>
      <c r="F55" s="234"/>
      <c r="G55" s="272"/>
      <c r="H55" s="155"/>
      <c r="I55" s="155"/>
      <c r="J55" s="234"/>
      <c r="K55" s="154"/>
      <c r="L55" s="154"/>
      <c r="M55" s="155"/>
      <c r="N55" s="155"/>
      <c r="O55" s="155"/>
      <c r="P55" s="155"/>
      <c r="Q55" s="155"/>
      <c r="R55" s="155"/>
      <c r="S55" s="155"/>
      <c r="T55" s="155"/>
      <c r="U55" s="155"/>
      <c r="V55" s="154"/>
      <c r="W55" s="154"/>
      <c r="X55" s="154"/>
      <c r="Y55" s="226"/>
      <c r="Z55" s="154"/>
      <c r="AA55" s="179">
        <v>5</v>
      </c>
      <c r="AB55" s="154"/>
      <c r="AC55" s="155"/>
      <c r="AE55" s="156">
        <f>Table3276[[#This Row],[buildPower]]/2</f>
        <v>0</v>
      </c>
    </row>
    <row r="56" spans="1:31" hidden="1" x14ac:dyDescent="0.35">
      <c r="A56" s="167">
        <v>54</v>
      </c>
      <c r="B56" s="166"/>
      <c r="C56" s="272"/>
      <c r="D56" s="154"/>
      <c r="E56" s="155"/>
      <c r="F56" s="234"/>
      <c r="G56" s="272"/>
      <c r="H56" s="155"/>
      <c r="I56" s="155"/>
      <c r="J56" s="234"/>
      <c r="K56" s="154"/>
      <c r="L56" s="154"/>
      <c r="M56" s="155"/>
      <c r="N56" s="155"/>
      <c r="O56" s="155"/>
      <c r="P56" s="155"/>
      <c r="Q56" s="155"/>
      <c r="R56" s="155"/>
      <c r="S56" s="155"/>
      <c r="T56" s="155"/>
      <c r="U56" s="155"/>
      <c r="V56" s="154"/>
      <c r="W56" s="154"/>
      <c r="X56" s="154"/>
      <c r="Y56" s="226"/>
      <c r="Z56" s="154"/>
      <c r="AA56" s="179">
        <v>20</v>
      </c>
      <c r="AB56" s="154"/>
      <c r="AC56" s="158">
        <v>1</v>
      </c>
      <c r="AE56" s="156">
        <f>Table3276[[#This Row],[buildPower]]/2</f>
        <v>0</v>
      </c>
    </row>
    <row r="57" spans="1:31" hidden="1" x14ac:dyDescent="0.35">
      <c r="A57" s="167">
        <v>55</v>
      </c>
      <c r="B57" s="17" t="s">
        <v>6455</v>
      </c>
      <c r="C57" s="158">
        <v>10</v>
      </c>
      <c r="D57" s="162" t="s">
        <v>6482</v>
      </c>
      <c r="E57" s="155">
        <v>4</v>
      </c>
      <c r="F57" s="157">
        <v>3600</v>
      </c>
      <c r="G57" s="158">
        <v>300</v>
      </c>
      <c r="H57" s="358" t="s">
        <v>116</v>
      </c>
      <c r="I57" s="155">
        <v>3</v>
      </c>
      <c r="J57" s="157">
        <v>1200</v>
      </c>
      <c r="K57" s="162" t="s">
        <v>6455</v>
      </c>
      <c r="L57" s="162" t="s">
        <v>6456</v>
      </c>
      <c r="M57" s="155"/>
      <c r="N57" s="155"/>
      <c r="O57" s="155"/>
      <c r="P57" s="155"/>
      <c r="Q57" s="155"/>
      <c r="R57" s="155"/>
      <c r="S57" s="155">
        <v>18</v>
      </c>
      <c r="T57" s="155">
        <v>10</v>
      </c>
      <c r="U57" s="155">
        <v>150</v>
      </c>
      <c r="V57" s="154" t="s">
        <v>117</v>
      </c>
      <c r="W57" s="154" t="s">
        <v>3</v>
      </c>
      <c r="X57" s="162" t="s">
        <v>6457</v>
      </c>
      <c r="Y57" s="226">
        <v>10</v>
      </c>
      <c r="Z57" s="154" t="s">
        <v>159</v>
      </c>
      <c r="AA57" s="155">
        <v>0</v>
      </c>
      <c r="AB57" s="154"/>
      <c r="AC57" s="155"/>
      <c r="AE57" s="156">
        <f>Table3276[[#This Row],[buildPower]]/2</f>
        <v>150</v>
      </c>
    </row>
    <row r="58" spans="1:31" hidden="1" x14ac:dyDescent="0.35">
      <c r="A58" s="167">
        <v>56</v>
      </c>
      <c r="B58" s="166"/>
      <c r="C58" s="272"/>
      <c r="D58" s="162"/>
      <c r="E58" s="155"/>
      <c r="F58" s="234"/>
      <c r="G58" s="272"/>
      <c r="H58" s="155"/>
      <c r="I58" s="155"/>
      <c r="J58" s="234"/>
      <c r="K58" s="162"/>
      <c r="L58" s="162"/>
      <c r="M58" s="155"/>
      <c r="N58" s="155"/>
      <c r="O58" s="155"/>
      <c r="P58" s="155"/>
      <c r="Q58" s="155"/>
      <c r="R58" s="155"/>
      <c r="S58" s="155"/>
      <c r="T58" s="155"/>
      <c r="U58" s="155"/>
      <c r="V58" s="154"/>
      <c r="W58" s="154"/>
      <c r="X58" s="162"/>
      <c r="Y58" s="229"/>
      <c r="Z58" s="154"/>
      <c r="AA58" s="179">
        <v>5</v>
      </c>
      <c r="AB58" s="154"/>
      <c r="AC58" s="155"/>
      <c r="AE58" s="156">
        <f>Table3276[[#This Row],[buildPower]]/2</f>
        <v>0</v>
      </c>
    </row>
    <row r="59" spans="1:31" hidden="1" x14ac:dyDescent="0.35">
      <c r="A59" s="167">
        <v>57</v>
      </c>
      <c r="B59" s="166"/>
      <c r="C59" s="272"/>
      <c r="D59" s="162"/>
      <c r="E59" s="155"/>
      <c r="F59" s="234"/>
      <c r="G59" s="272"/>
      <c r="H59" s="155"/>
      <c r="I59" s="155"/>
      <c r="J59" s="234"/>
      <c r="K59" s="162"/>
      <c r="L59" s="162"/>
      <c r="M59" s="155"/>
      <c r="N59" s="155"/>
      <c r="O59" s="155"/>
      <c r="P59" s="155"/>
      <c r="Q59" s="155"/>
      <c r="R59" s="155"/>
      <c r="S59" s="155"/>
      <c r="T59" s="155"/>
      <c r="U59" s="155"/>
      <c r="V59" s="154"/>
      <c r="W59" s="154"/>
      <c r="X59" s="180"/>
      <c r="Y59" s="229"/>
      <c r="Z59" s="154"/>
      <c r="AA59" s="222">
        <v>20</v>
      </c>
      <c r="AB59" s="154"/>
      <c r="AC59" s="155">
        <v>2</v>
      </c>
      <c r="AE59" s="156">
        <f>Table3276[[#This Row],[buildPower]]/2</f>
        <v>0</v>
      </c>
    </row>
    <row r="60" spans="1:31" hidden="1" x14ac:dyDescent="0.35">
      <c r="A60" s="167">
        <v>58</v>
      </c>
      <c r="B60" s="152" t="s">
        <v>173</v>
      </c>
      <c r="C60" s="236">
        <v>20</v>
      </c>
      <c r="D60" s="154" t="s">
        <v>174</v>
      </c>
      <c r="E60" s="155">
        <v>2</v>
      </c>
      <c r="F60" s="153">
        <v>250</v>
      </c>
      <c r="G60" s="236">
        <v>125</v>
      </c>
      <c r="H60" s="358" t="s">
        <v>116</v>
      </c>
      <c r="I60" s="155">
        <v>2</v>
      </c>
      <c r="J60" s="153">
        <v>1000</v>
      </c>
      <c r="K60" s="154" t="s">
        <v>173</v>
      </c>
      <c r="L60" s="154" t="s">
        <v>47</v>
      </c>
      <c r="M60" s="155"/>
      <c r="N60" s="155"/>
      <c r="O60" s="155"/>
      <c r="P60" s="155"/>
      <c r="Q60" s="155">
        <v>60</v>
      </c>
      <c r="R60" s="155">
        <v>25</v>
      </c>
      <c r="S60" s="155"/>
      <c r="T60" s="155"/>
      <c r="U60" s="155">
        <v>300</v>
      </c>
      <c r="V60" s="154" t="s">
        <v>117</v>
      </c>
      <c r="W60" s="154" t="s">
        <v>3</v>
      </c>
      <c r="X60" s="162" t="s">
        <v>2034</v>
      </c>
      <c r="Y60" s="227"/>
      <c r="Z60" s="159"/>
      <c r="AA60" s="222"/>
      <c r="AB60" s="159"/>
      <c r="AC60" s="158"/>
      <c r="AE60" s="156">
        <f>Table3276[[#This Row],[buildPower]]/2</f>
        <v>62.5</v>
      </c>
    </row>
    <row r="61" spans="1:31" hidden="1" x14ac:dyDescent="0.35">
      <c r="A61" s="167">
        <v>59</v>
      </c>
      <c r="B61" s="152"/>
      <c r="C61" s="158"/>
      <c r="D61" s="159"/>
      <c r="E61" s="158"/>
      <c r="F61" s="157"/>
      <c r="G61" s="158"/>
      <c r="H61" s="158"/>
      <c r="I61" s="158"/>
      <c r="J61" s="157"/>
      <c r="K61" s="159"/>
      <c r="L61" s="159"/>
      <c r="M61" s="158"/>
      <c r="N61" s="158"/>
      <c r="O61" s="158"/>
      <c r="P61" s="158"/>
      <c r="Q61" s="158"/>
      <c r="R61" s="158"/>
      <c r="S61" s="158"/>
      <c r="T61" s="158"/>
      <c r="U61" s="158"/>
      <c r="V61" s="159"/>
      <c r="W61" s="159"/>
      <c r="X61" s="159" t="s">
        <v>2035</v>
      </c>
      <c r="Y61" s="227"/>
      <c r="Z61" s="159"/>
      <c r="AA61" s="155"/>
      <c r="AB61" s="159"/>
      <c r="AC61" s="158"/>
      <c r="AE61" s="156">
        <f>Table3276[[#This Row],[buildPower]]/2</f>
        <v>0</v>
      </c>
    </row>
    <row r="62" spans="1:31" hidden="1" x14ac:dyDescent="0.35">
      <c r="A62" s="167">
        <v>60</v>
      </c>
      <c r="B62" s="152"/>
      <c r="C62" s="158"/>
      <c r="D62" s="159"/>
      <c r="E62" s="158"/>
      <c r="F62" s="157"/>
      <c r="G62" s="158"/>
      <c r="H62" s="158"/>
      <c r="I62" s="158"/>
      <c r="J62" s="157"/>
      <c r="K62" s="159"/>
      <c r="L62" s="159"/>
      <c r="M62" s="158"/>
      <c r="N62" s="158"/>
      <c r="O62" s="158"/>
      <c r="P62" s="158"/>
      <c r="Q62" s="158"/>
      <c r="R62" s="158"/>
      <c r="S62" s="158"/>
      <c r="T62" s="158"/>
      <c r="U62" s="158"/>
      <c r="V62" s="159"/>
      <c r="W62" s="159"/>
      <c r="X62" s="154" t="s">
        <v>177</v>
      </c>
      <c r="Y62" s="229">
        <v>20</v>
      </c>
      <c r="Z62" s="159" t="s">
        <v>141</v>
      </c>
      <c r="AA62" s="158">
        <v>0</v>
      </c>
      <c r="AB62" s="159"/>
      <c r="AC62" s="158"/>
      <c r="AE62" s="156">
        <f>Table3276[[#This Row],[buildPower]]/2</f>
        <v>0</v>
      </c>
    </row>
    <row r="63" spans="1:31" hidden="1" x14ac:dyDescent="0.35">
      <c r="A63" s="167">
        <v>61</v>
      </c>
      <c r="B63" s="166"/>
      <c r="C63" s="272"/>
      <c r="D63" s="159"/>
      <c r="E63" s="158"/>
      <c r="F63" s="234"/>
      <c r="G63" s="272"/>
      <c r="H63" s="158"/>
      <c r="I63" s="158"/>
      <c r="J63" s="234"/>
      <c r="K63" s="159"/>
      <c r="L63" s="159"/>
      <c r="M63" s="158"/>
      <c r="N63" s="158"/>
      <c r="O63" s="158"/>
      <c r="P63" s="158"/>
      <c r="Q63" s="158"/>
      <c r="R63" s="158"/>
      <c r="S63" s="158"/>
      <c r="T63" s="158"/>
      <c r="U63" s="158"/>
      <c r="V63" s="159"/>
      <c r="W63" s="159"/>
      <c r="X63" s="154"/>
      <c r="Y63" s="229"/>
      <c r="Z63" s="159"/>
      <c r="AA63" s="222">
        <v>10</v>
      </c>
      <c r="AB63" s="159"/>
      <c r="AC63" s="280"/>
      <c r="AE63" s="156">
        <f>Table3276[[#This Row],[buildPower]]/2</f>
        <v>0</v>
      </c>
    </row>
    <row r="64" spans="1:31" hidden="1" x14ac:dyDescent="0.35">
      <c r="A64" s="167">
        <v>62</v>
      </c>
      <c r="B64" s="166"/>
      <c r="C64" s="272"/>
      <c r="D64" s="159"/>
      <c r="E64" s="158"/>
      <c r="F64" s="234"/>
      <c r="G64" s="272"/>
      <c r="H64" s="158"/>
      <c r="I64" s="158"/>
      <c r="J64" s="234"/>
      <c r="K64" s="159"/>
      <c r="L64" s="159"/>
      <c r="M64" s="158"/>
      <c r="N64" s="158"/>
      <c r="O64" s="158"/>
      <c r="P64" s="158"/>
      <c r="Q64" s="158"/>
      <c r="R64" s="158"/>
      <c r="S64" s="158"/>
      <c r="T64" s="158"/>
      <c r="U64" s="158"/>
      <c r="V64" s="159"/>
      <c r="W64" s="159"/>
      <c r="X64" s="154"/>
      <c r="Y64" s="229"/>
      <c r="Z64" s="159"/>
      <c r="AA64" s="222">
        <v>20</v>
      </c>
      <c r="AB64" s="159"/>
      <c r="AC64" s="158">
        <v>2</v>
      </c>
      <c r="AE64" s="156">
        <f>Table3276[[#This Row],[buildPower]]/2</f>
        <v>0</v>
      </c>
    </row>
    <row r="65" spans="1:31" hidden="1" x14ac:dyDescent="0.35">
      <c r="A65" s="167">
        <v>63</v>
      </c>
      <c r="B65" s="17" t="s">
        <v>7233</v>
      </c>
      <c r="C65" s="236">
        <v>20</v>
      </c>
      <c r="D65" s="172" t="s">
        <v>7187</v>
      </c>
      <c r="E65" s="158">
        <v>4</v>
      </c>
      <c r="F65" s="153">
        <v>10000</v>
      </c>
      <c r="G65" s="236">
        <v>500</v>
      </c>
      <c r="H65" s="358" t="s">
        <v>116</v>
      </c>
      <c r="I65" s="158">
        <v>3</v>
      </c>
      <c r="J65" s="153">
        <v>1800</v>
      </c>
      <c r="K65" s="172" t="s">
        <v>7233</v>
      </c>
      <c r="L65" s="172" t="s">
        <v>6133</v>
      </c>
      <c r="M65" s="158"/>
      <c r="N65" s="158"/>
      <c r="O65" s="158"/>
      <c r="P65" s="158"/>
      <c r="Q65" s="158">
        <v>85</v>
      </c>
      <c r="R65" s="158">
        <v>40</v>
      </c>
      <c r="S65" s="158"/>
      <c r="T65" s="158"/>
      <c r="U65" s="158">
        <v>300</v>
      </c>
      <c r="V65" s="159" t="s">
        <v>117</v>
      </c>
      <c r="W65" s="159" t="s">
        <v>3</v>
      </c>
      <c r="X65" s="162" t="s">
        <v>6429</v>
      </c>
      <c r="Y65" s="227"/>
      <c r="Z65" s="159"/>
      <c r="AA65" s="222"/>
      <c r="AB65" s="159"/>
      <c r="AC65" s="158"/>
      <c r="AE65" s="156">
        <f>Table3276[[#This Row],[buildPower]]/2</f>
        <v>250</v>
      </c>
    </row>
    <row r="66" spans="1:31" hidden="1" x14ac:dyDescent="0.35">
      <c r="A66" s="167">
        <v>64</v>
      </c>
      <c r="B66" s="166"/>
      <c r="C66" s="239"/>
      <c r="D66" s="159"/>
      <c r="E66" s="158"/>
      <c r="F66" s="264"/>
      <c r="G66" s="239"/>
      <c r="H66" s="158"/>
      <c r="I66" s="158"/>
      <c r="J66" s="264"/>
      <c r="K66" s="172"/>
      <c r="L66" s="172"/>
      <c r="M66" s="158"/>
      <c r="N66" s="158"/>
      <c r="O66" s="158"/>
      <c r="P66" s="158"/>
      <c r="Q66" s="158"/>
      <c r="R66" s="158"/>
      <c r="S66" s="158"/>
      <c r="T66" s="158"/>
      <c r="U66" s="158"/>
      <c r="V66" s="159"/>
      <c r="W66" s="159"/>
      <c r="X66" s="162" t="s">
        <v>6430</v>
      </c>
      <c r="Y66" s="230"/>
      <c r="Z66" s="159"/>
      <c r="AA66" s="222"/>
      <c r="AB66" s="159"/>
      <c r="AC66" s="158"/>
      <c r="AE66" s="156">
        <f>Table3276[[#This Row],[buildPower]]/2</f>
        <v>0</v>
      </c>
    </row>
    <row r="67" spans="1:31" hidden="1" x14ac:dyDescent="0.35">
      <c r="A67" s="167">
        <v>65</v>
      </c>
      <c r="B67" s="166"/>
      <c r="C67" s="239"/>
      <c r="D67" s="159"/>
      <c r="E67" s="158"/>
      <c r="F67" s="264"/>
      <c r="G67" s="239"/>
      <c r="H67" s="158"/>
      <c r="I67" s="158"/>
      <c r="J67" s="264"/>
      <c r="K67" s="172"/>
      <c r="L67" s="172"/>
      <c r="M67" s="158"/>
      <c r="N67" s="158"/>
      <c r="O67" s="158"/>
      <c r="P67" s="158"/>
      <c r="Q67" s="158"/>
      <c r="R67" s="158"/>
      <c r="S67" s="158"/>
      <c r="T67" s="158"/>
      <c r="U67" s="158"/>
      <c r="V67" s="159"/>
      <c r="W67" s="159"/>
      <c r="X67" s="162" t="s">
        <v>6431</v>
      </c>
      <c r="Y67" s="226">
        <v>20</v>
      </c>
      <c r="Z67" s="172" t="s">
        <v>141</v>
      </c>
      <c r="AA67" s="222">
        <v>0</v>
      </c>
      <c r="AB67" s="159"/>
      <c r="AC67" s="158"/>
      <c r="AE67" s="156">
        <f>Table3276[[#This Row],[buildPower]]/2</f>
        <v>0</v>
      </c>
    </row>
    <row r="68" spans="1:31" hidden="1" x14ac:dyDescent="0.35">
      <c r="A68" s="167">
        <v>66</v>
      </c>
      <c r="B68" s="17"/>
      <c r="C68" s="257"/>
      <c r="D68" s="159"/>
      <c r="E68" s="158"/>
      <c r="F68" s="46"/>
      <c r="G68" s="257"/>
      <c r="H68" s="158"/>
      <c r="I68" s="158"/>
      <c r="J68" s="46"/>
      <c r="K68" s="172"/>
      <c r="L68" s="172"/>
      <c r="M68" s="158"/>
      <c r="N68" s="158"/>
      <c r="O68" s="158"/>
      <c r="P68" s="158"/>
      <c r="Q68" s="158"/>
      <c r="R68" s="158"/>
      <c r="S68" s="158"/>
      <c r="T68" s="158"/>
      <c r="U68" s="158"/>
      <c r="V68" s="159"/>
      <c r="W68" s="159"/>
      <c r="X68" s="162"/>
      <c r="Y68" s="230"/>
      <c r="Z68" s="159"/>
      <c r="AA68" s="222">
        <v>10</v>
      </c>
      <c r="AB68" s="159"/>
      <c r="AC68" s="155"/>
      <c r="AE68" s="156">
        <f>Table3276[[#This Row],[buildPower]]/2</f>
        <v>0</v>
      </c>
    </row>
    <row r="69" spans="1:31" hidden="1" x14ac:dyDescent="0.35">
      <c r="A69" s="167">
        <v>67</v>
      </c>
      <c r="B69" s="17"/>
      <c r="C69" s="257"/>
      <c r="D69" s="159"/>
      <c r="E69" s="158"/>
      <c r="F69" s="46"/>
      <c r="G69" s="257"/>
      <c r="H69" s="158"/>
      <c r="I69" s="158"/>
      <c r="J69" s="46"/>
      <c r="K69" s="172"/>
      <c r="L69" s="172"/>
      <c r="M69" s="158"/>
      <c r="N69" s="158"/>
      <c r="O69" s="158"/>
      <c r="P69" s="158"/>
      <c r="Q69" s="158"/>
      <c r="R69" s="158"/>
      <c r="S69" s="158"/>
      <c r="T69" s="158"/>
      <c r="U69" s="158"/>
      <c r="V69" s="159"/>
      <c r="W69" s="159"/>
      <c r="X69" s="154"/>
      <c r="Y69" s="230"/>
      <c r="Z69" s="154"/>
      <c r="AA69" s="222">
        <v>20</v>
      </c>
      <c r="AB69" s="154"/>
      <c r="AC69" s="158">
        <v>4</v>
      </c>
      <c r="AE69" s="156">
        <f>Table3276[[#This Row],[buildPower]]/2</f>
        <v>0</v>
      </c>
    </row>
    <row r="70" spans="1:31" hidden="1" x14ac:dyDescent="0.35">
      <c r="A70" s="167">
        <v>68</v>
      </c>
      <c r="B70" s="17" t="s">
        <v>175</v>
      </c>
      <c r="C70" s="158">
        <v>10</v>
      </c>
      <c r="D70" s="159"/>
      <c r="E70" s="158">
        <v>2</v>
      </c>
      <c r="F70" s="157">
        <v>1200</v>
      </c>
      <c r="G70" s="158"/>
      <c r="H70" s="358" t="s">
        <v>116</v>
      </c>
      <c r="I70" s="158">
        <v>2</v>
      </c>
      <c r="J70" s="157">
        <v>1000</v>
      </c>
      <c r="K70" s="333" t="s">
        <v>175</v>
      </c>
      <c r="L70" s="159" t="s">
        <v>1282</v>
      </c>
      <c r="M70" s="158"/>
      <c r="N70" s="158"/>
      <c r="O70" s="158"/>
      <c r="P70" s="158"/>
      <c r="Q70" s="158"/>
      <c r="R70" s="158"/>
      <c r="S70" s="158"/>
      <c r="T70" s="158"/>
      <c r="U70" s="158">
        <v>150</v>
      </c>
      <c r="V70" s="159" t="s">
        <v>117</v>
      </c>
      <c r="W70" s="159" t="s">
        <v>3</v>
      </c>
      <c r="X70" s="159" t="s">
        <v>177</v>
      </c>
      <c r="Y70" s="229">
        <v>10</v>
      </c>
      <c r="Z70" s="159" t="s">
        <v>176</v>
      </c>
      <c r="AA70" s="158"/>
      <c r="AB70" s="159"/>
      <c r="AC70" s="158">
        <v>2</v>
      </c>
      <c r="AE70" s="156">
        <f>Table3276[[#This Row],[buildPower]]/2</f>
        <v>0</v>
      </c>
    </row>
    <row r="71" spans="1:31" hidden="1" x14ac:dyDescent="0.35">
      <c r="A71" s="167">
        <v>69</v>
      </c>
      <c r="B71" s="17" t="s">
        <v>189</v>
      </c>
      <c r="C71" s="158">
        <v>5</v>
      </c>
      <c r="D71" s="159"/>
      <c r="E71" s="158">
        <v>1</v>
      </c>
      <c r="F71" s="157">
        <v>500</v>
      </c>
      <c r="G71" s="158">
        <v>12</v>
      </c>
      <c r="H71" s="358" t="s">
        <v>116</v>
      </c>
      <c r="I71" s="158">
        <v>1</v>
      </c>
      <c r="J71" s="157">
        <v>600</v>
      </c>
      <c r="K71" s="159" t="s">
        <v>189</v>
      </c>
      <c r="L71" s="159" t="s">
        <v>2038</v>
      </c>
      <c r="M71" s="158"/>
      <c r="N71" s="158"/>
      <c r="O71" s="158"/>
      <c r="P71" s="158"/>
      <c r="Q71" s="158"/>
      <c r="R71" s="158"/>
      <c r="S71" s="158"/>
      <c r="T71" s="158"/>
      <c r="U71" s="158">
        <v>150</v>
      </c>
      <c r="V71" s="159" t="s">
        <v>117</v>
      </c>
      <c r="W71" s="159" t="s">
        <v>103</v>
      </c>
      <c r="X71" s="154" t="s">
        <v>191</v>
      </c>
      <c r="Y71" s="229">
        <v>5</v>
      </c>
      <c r="Z71" s="172" t="s">
        <v>190</v>
      </c>
      <c r="AA71" s="222">
        <v>0</v>
      </c>
      <c r="AB71" s="159"/>
      <c r="AC71" s="158"/>
      <c r="AE71" s="156">
        <f>Table3276[[#This Row],[buildPower]]/2</f>
        <v>6</v>
      </c>
    </row>
    <row r="72" spans="1:31" hidden="1" x14ac:dyDescent="0.35">
      <c r="A72" s="167">
        <v>70</v>
      </c>
      <c r="B72" s="166"/>
      <c r="C72" s="272"/>
      <c r="D72" s="159"/>
      <c r="E72" s="158"/>
      <c r="F72" s="234"/>
      <c r="G72" s="272"/>
      <c r="H72" s="158"/>
      <c r="I72" s="158"/>
      <c r="J72" s="234"/>
      <c r="K72" s="159"/>
      <c r="L72" s="159"/>
      <c r="M72" s="158"/>
      <c r="N72" s="158"/>
      <c r="O72" s="158"/>
      <c r="P72" s="158"/>
      <c r="Q72" s="158"/>
      <c r="R72" s="158"/>
      <c r="S72" s="158"/>
      <c r="T72" s="158"/>
      <c r="U72" s="158"/>
      <c r="V72" s="159"/>
      <c r="W72" s="159"/>
      <c r="X72" s="154"/>
      <c r="Y72" s="226"/>
      <c r="Z72" s="172"/>
      <c r="AA72" s="222">
        <v>100</v>
      </c>
      <c r="AB72" s="154"/>
      <c r="AC72" s="155"/>
      <c r="AE72" s="156">
        <f>Table3276[[#This Row],[buildPower]]/2</f>
        <v>0</v>
      </c>
    </row>
    <row r="73" spans="1:31" hidden="1" x14ac:dyDescent="0.35">
      <c r="A73" s="167">
        <v>71</v>
      </c>
      <c r="B73" s="166"/>
      <c r="C73" s="272"/>
      <c r="D73" s="154"/>
      <c r="E73" s="155"/>
      <c r="F73" s="234"/>
      <c r="G73" s="234"/>
      <c r="H73" s="155"/>
      <c r="I73" s="155"/>
      <c r="J73" s="234"/>
      <c r="K73" s="154"/>
      <c r="L73" s="154"/>
      <c r="M73" s="155"/>
      <c r="N73" s="155"/>
      <c r="O73" s="155"/>
      <c r="P73" s="155"/>
      <c r="Q73" s="155"/>
      <c r="R73" s="155"/>
      <c r="S73" s="155"/>
      <c r="T73" s="155"/>
      <c r="U73" s="155"/>
      <c r="V73" s="154"/>
      <c r="W73" s="154"/>
      <c r="X73" s="154"/>
      <c r="Y73" s="226"/>
      <c r="Z73" s="172"/>
      <c r="AA73" s="222">
        <v>100</v>
      </c>
      <c r="AB73" s="159"/>
      <c r="AC73" s="158">
        <v>1</v>
      </c>
      <c r="AE73" s="156">
        <f>Table3276[[#This Row],[buildPower]]/2</f>
        <v>0</v>
      </c>
    </row>
    <row r="74" spans="1:31" hidden="1" x14ac:dyDescent="0.35">
      <c r="A74" s="167">
        <v>72</v>
      </c>
      <c r="B74" s="17" t="s">
        <v>3446</v>
      </c>
      <c r="C74" s="158">
        <v>50</v>
      </c>
      <c r="D74" s="159"/>
      <c r="E74" s="158">
        <v>1</v>
      </c>
      <c r="F74" s="157">
        <v>700</v>
      </c>
      <c r="G74" s="158">
        <v>22</v>
      </c>
      <c r="H74" s="358" t="s">
        <v>116</v>
      </c>
      <c r="I74" s="158">
        <v>1</v>
      </c>
      <c r="J74" s="157">
        <v>600</v>
      </c>
      <c r="K74" s="172" t="s">
        <v>3446</v>
      </c>
      <c r="L74" s="172" t="s">
        <v>11556</v>
      </c>
      <c r="M74" s="158"/>
      <c r="N74" s="158"/>
      <c r="O74" s="158"/>
      <c r="P74" s="158"/>
      <c r="Q74" s="158"/>
      <c r="R74" s="158"/>
      <c r="S74" s="158"/>
      <c r="T74" s="158"/>
      <c r="U74" s="158">
        <v>150</v>
      </c>
      <c r="V74" s="159" t="s">
        <v>117</v>
      </c>
      <c r="W74" s="162" t="s">
        <v>104</v>
      </c>
      <c r="X74" s="172" t="s">
        <v>6097</v>
      </c>
      <c r="Y74" s="227">
        <v>50</v>
      </c>
      <c r="Z74" s="172" t="s">
        <v>190</v>
      </c>
      <c r="AA74" s="158">
        <v>0</v>
      </c>
      <c r="AB74" s="159"/>
      <c r="AC74" s="158"/>
      <c r="AE74" s="156">
        <f>Table3276[[#This Row],[buildPower]]/2</f>
        <v>11</v>
      </c>
    </row>
    <row r="75" spans="1:31" hidden="1" x14ac:dyDescent="0.35">
      <c r="A75" s="167">
        <v>73</v>
      </c>
      <c r="B75" s="166"/>
      <c r="C75" s="272"/>
      <c r="D75" s="159"/>
      <c r="E75" s="158"/>
      <c r="F75" s="234"/>
      <c r="G75" s="272"/>
      <c r="H75" s="158"/>
      <c r="I75" s="158"/>
      <c r="J75" s="234"/>
      <c r="K75" s="172"/>
      <c r="L75" s="159"/>
      <c r="M75" s="158"/>
      <c r="N75" s="158"/>
      <c r="O75" s="158"/>
      <c r="P75" s="158"/>
      <c r="Q75" s="158"/>
      <c r="R75" s="158"/>
      <c r="S75" s="158"/>
      <c r="T75" s="158"/>
      <c r="U75" s="158"/>
      <c r="V75" s="159"/>
      <c r="W75" s="159"/>
      <c r="X75" s="172"/>
      <c r="Y75" s="227"/>
      <c r="Z75" s="159"/>
      <c r="AA75" s="222">
        <v>100</v>
      </c>
      <c r="AB75" s="159"/>
      <c r="AC75" s="158"/>
      <c r="AE75" s="156">
        <f>Table3276[[#This Row],[buildPower]]/2</f>
        <v>0</v>
      </c>
    </row>
    <row r="76" spans="1:31" hidden="1" x14ac:dyDescent="0.35">
      <c r="A76" s="167">
        <v>74</v>
      </c>
      <c r="B76" s="166"/>
      <c r="C76" s="272"/>
      <c r="D76" s="159"/>
      <c r="E76" s="158"/>
      <c r="F76" s="234"/>
      <c r="G76" s="272"/>
      <c r="H76" s="158"/>
      <c r="I76" s="158"/>
      <c r="J76" s="234"/>
      <c r="K76" s="172"/>
      <c r="L76" s="159"/>
      <c r="M76" s="158"/>
      <c r="N76" s="158"/>
      <c r="O76" s="158"/>
      <c r="P76" s="158"/>
      <c r="Q76" s="158"/>
      <c r="R76" s="158"/>
      <c r="S76" s="158"/>
      <c r="T76" s="158"/>
      <c r="U76" s="158"/>
      <c r="V76" s="159"/>
      <c r="W76" s="159"/>
      <c r="X76" s="172"/>
      <c r="Y76" s="227"/>
      <c r="Z76" s="154"/>
      <c r="AA76" s="179">
        <v>100</v>
      </c>
      <c r="AB76" s="154"/>
      <c r="AC76" s="155">
        <v>1</v>
      </c>
      <c r="AE76" s="156">
        <f>Table3276[[#This Row],[buildPower]]/2</f>
        <v>0</v>
      </c>
    </row>
    <row r="77" spans="1:31" hidden="1" x14ac:dyDescent="0.35">
      <c r="A77" s="167">
        <v>76</v>
      </c>
      <c r="B77" s="17" t="s">
        <v>183</v>
      </c>
      <c r="C77" s="158">
        <v>10</v>
      </c>
      <c r="D77" s="172" t="s">
        <v>185</v>
      </c>
      <c r="E77" s="158">
        <v>2</v>
      </c>
      <c r="F77" s="157">
        <v>300</v>
      </c>
      <c r="G77" s="158">
        <v>175</v>
      </c>
      <c r="H77" s="358" t="s">
        <v>116</v>
      </c>
      <c r="I77" s="155">
        <v>2</v>
      </c>
      <c r="J77" s="157">
        <v>800</v>
      </c>
      <c r="K77" s="154" t="s">
        <v>183</v>
      </c>
      <c r="L77" s="154" t="s">
        <v>62</v>
      </c>
      <c r="M77" s="155"/>
      <c r="N77" s="155">
        <v>18</v>
      </c>
      <c r="O77" s="155">
        <v>12</v>
      </c>
      <c r="P77" s="155"/>
      <c r="Q77" s="155"/>
      <c r="R77" s="155"/>
      <c r="S77" s="155"/>
      <c r="T77" s="155"/>
      <c r="U77" s="155">
        <v>150</v>
      </c>
      <c r="V77" s="154" t="s">
        <v>117</v>
      </c>
      <c r="W77" s="154" t="s">
        <v>3</v>
      </c>
      <c r="X77" s="154" t="s">
        <v>2036</v>
      </c>
      <c r="Y77" s="227"/>
      <c r="Z77" s="154"/>
      <c r="AA77" s="155"/>
      <c r="AB77" s="154"/>
      <c r="AC77" s="158"/>
      <c r="AE77" s="156">
        <f>Table3276[[#This Row],[buildPower]]/2</f>
        <v>87.5</v>
      </c>
    </row>
    <row r="78" spans="1:31" hidden="1" x14ac:dyDescent="0.35">
      <c r="A78" s="167">
        <v>77</v>
      </c>
      <c r="B78" s="152"/>
      <c r="C78" s="158"/>
      <c r="D78" s="159"/>
      <c r="E78" s="158"/>
      <c r="F78" s="157"/>
      <c r="G78" s="158"/>
      <c r="H78" s="155"/>
      <c r="I78" s="155"/>
      <c r="J78" s="157"/>
      <c r="K78" s="154"/>
      <c r="L78" s="154"/>
      <c r="M78" s="155"/>
      <c r="N78" s="155"/>
      <c r="O78" s="155"/>
      <c r="P78" s="155"/>
      <c r="Q78" s="155"/>
      <c r="R78" s="155"/>
      <c r="S78" s="155"/>
      <c r="T78" s="155"/>
      <c r="U78" s="155"/>
      <c r="V78" s="154"/>
      <c r="W78" s="154"/>
      <c r="X78" s="154" t="s">
        <v>2037</v>
      </c>
      <c r="Y78" s="227"/>
      <c r="Z78" s="154"/>
      <c r="AA78" s="155"/>
      <c r="AB78" s="154"/>
      <c r="AC78" s="155"/>
      <c r="AE78" s="156">
        <f>Table3276[[#This Row],[buildPower]]/2</f>
        <v>0</v>
      </c>
    </row>
    <row r="79" spans="1:31" hidden="1" x14ac:dyDescent="0.35">
      <c r="A79" s="167">
        <v>78</v>
      </c>
      <c r="B79" s="152"/>
      <c r="C79" s="158"/>
      <c r="D79" s="159"/>
      <c r="E79" s="158"/>
      <c r="F79" s="157"/>
      <c r="G79" s="158"/>
      <c r="H79" s="155"/>
      <c r="I79" s="155"/>
      <c r="J79" s="157"/>
      <c r="K79" s="154"/>
      <c r="L79" s="154"/>
      <c r="M79" s="155"/>
      <c r="N79" s="155"/>
      <c r="O79" s="155"/>
      <c r="P79" s="155"/>
      <c r="Q79" s="155"/>
      <c r="R79" s="155"/>
      <c r="S79" s="155"/>
      <c r="T79" s="155"/>
      <c r="U79" s="155"/>
      <c r="V79" s="154"/>
      <c r="W79" s="154"/>
      <c r="X79" s="154" t="s">
        <v>188</v>
      </c>
      <c r="Y79" s="226">
        <v>10</v>
      </c>
      <c r="Z79" s="162" t="s">
        <v>184</v>
      </c>
      <c r="AA79" s="155">
        <v>0</v>
      </c>
      <c r="AB79" s="154"/>
      <c r="AC79" s="155"/>
      <c r="AE79" s="156">
        <f>Table3276[[#This Row],[buildPower]]/2</f>
        <v>0</v>
      </c>
    </row>
    <row r="80" spans="1:31" hidden="1" x14ac:dyDescent="0.35">
      <c r="A80" s="167">
        <v>79</v>
      </c>
      <c r="B80" s="166"/>
      <c r="C80" s="234"/>
      <c r="D80" s="154"/>
      <c r="E80" s="155"/>
      <c r="F80" s="234"/>
      <c r="G80" s="234"/>
      <c r="H80" s="155"/>
      <c r="I80" s="155"/>
      <c r="J80" s="234"/>
      <c r="K80" s="154"/>
      <c r="L80" s="154"/>
      <c r="M80" s="155"/>
      <c r="N80" s="155"/>
      <c r="O80" s="155"/>
      <c r="P80" s="155"/>
      <c r="Q80" s="155"/>
      <c r="R80" s="155"/>
      <c r="S80" s="155"/>
      <c r="T80" s="155"/>
      <c r="U80" s="155"/>
      <c r="V80" s="154"/>
      <c r="W80" s="154"/>
      <c r="X80" s="154"/>
      <c r="Y80" s="226"/>
      <c r="Z80" s="154"/>
      <c r="AA80" s="179">
        <v>5</v>
      </c>
      <c r="AB80" s="154"/>
      <c r="AC80" s="155"/>
      <c r="AE80" s="156">
        <f>Table3276[[#This Row],[buildPower]]/2</f>
        <v>0</v>
      </c>
    </row>
    <row r="81" spans="1:31" hidden="1" x14ac:dyDescent="0.35">
      <c r="A81" s="167">
        <v>80</v>
      </c>
      <c r="B81" s="166"/>
      <c r="C81" s="234"/>
      <c r="D81" s="154"/>
      <c r="E81" s="155"/>
      <c r="F81" s="234"/>
      <c r="G81" s="234"/>
      <c r="H81" s="155"/>
      <c r="I81" s="155"/>
      <c r="J81" s="234"/>
      <c r="K81" s="154"/>
      <c r="L81" s="154"/>
      <c r="M81" s="155"/>
      <c r="N81" s="155"/>
      <c r="O81" s="155"/>
      <c r="P81" s="155"/>
      <c r="Q81" s="155"/>
      <c r="R81" s="155"/>
      <c r="S81" s="155"/>
      <c r="T81" s="155"/>
      <c r="U81" s="155"/>
      <c r="V81" s="154"/>
      <c r="W81" s="154"/>
      <c r="X81" s="154"/>
      <c r="Y81" s="229"/>
      <c r="Z81" s="159"/>
      <c r="AA81" s="222">
        <v>50</v>
      </c>
      <c r="AB81" s="159"/>
      <c r="AC81" s="158">
        <v>2</v>
      </c>
      <c r="AE81" s="156">
        <f>Table3276[[#This Row],[buildPower]]/2</f>
        <v>0</v>
      </c>
    </row>
    <row r="82" spans="1:31" hidden="1" x14ac:dyDescent="0.35">
      <c r="A82" s="167">
        <v>81</v>
      </c>
      <c r="B82" s="17" t="s">
        <v>6131</v>
      </c>
      <c r="C82" s="158">
        <v>10</v>
      </c>
      <c r="D82" s="172" t="s">
        <v>6737</v>
      </c>
      <c r="E82" s="158">
        <v>4</v>
      </c>
      <c r="F82" s="157">
        <v>10000</v>
      </c>
      <c r="G82" s="158">
        <v>500</v>
      </c>
      <c r="H82" s="358" t="s">
        <v>116</v>
      </c>
      <c r="I82" s="158">
        <v>3</v>
      </c>
      <c r="J82" s="157">
        <v>1400</v>
      </c>
      <c r="K82" s="172" t="s">
        <v>6131</v>
      </c>
      <c r="L82" s="172" t="s">
        <v>6738</v>
      </c>
      <c r="M82" s="158"/>
      <c r="N82" s="158">
        <v>30</v>
      </c>
      <c r="O82" s="158">
        <v>18</v>
      </c>
      <c r="P82" s="158"/>
      <c r="Q82" s="158"/>
      <c r="R82" s="158"/>
      <c r="S82" s="158"/>
      <c r="T82" s="158"/>
      <c r="U82" s="158">
        <v>150</v>
      </c>
      <c r="V82" s="159" t="s">
        <v>117</v>
      </c>
      <c r="W82" s="159" t="s">
        <v>3</v>
      </c>
      <c r="X82" s="172" t="s">
        <v>6433</v>
      </c>
      <c r="Y82" s="230"/>
      <c r="Z82" s="159"/>
      <c r="AA82" s="158"/>
      <c r="AB82" s="159"/>
      <c r="AC82" s="158"/>
      <c r="AE82" s="156">
        <f>Table3276[[#This Row],[buildPower]]/2</f>
        <v>250</v>
      </c>
    </row>
    <row r="83" spans="1:31" hidden="1" x14ac:dyDescent="0.35">
      <c r="A83" s="167">
        <v>82</v>
      </c>
      <c r="B83" s="152"/>
      <c r="C83" s="158"/>
      <c r="D83" s="159"/>
      <c r="E83" s="158"/>
      <c r="F83" s="157"/>
      <c r="G83" s="158"/>
      <c r="H83" s="158"/>
      <c r="I83" s="158"/>
      <c r="J83" s="157"/>
      <c r="K83" s="159"/>
      <c r="L83" s="159"/>
      <c r="M83" s="158"/>
      <c r="N83" s="158"/>
      <c r="O83" s="158"/>
      <c r="P83" s="158"/>
      <c r="Q83" s="158"/>
      <c r="R83" s="158"/>
      <c r="S83" s="158"/>
      <c r="T83" s="158"/>
      <c r="U83" s="158"/>
      <c r="V83" s="159"/>
      <c r="W83" s="159"/>
      <c r="X83" s="162" t="s">
        <v>6129</v>
      </c>
      <c r="Y83" s="227"/>
      <c r="Z83" s="159"/>
      <c r="AA83" s="158"/>
      <c r="AB83" s="159"/>
      <c r="AC83" s="158"/>
      <c r="AE83" s="156">
        <f>Table3276[[#This Row],[buildPower]]/2</f>
        <v>0</v>
      </c>
    </row>
    <row r="84" spans="1:31" hidden="1" x14ac:dyDescent="0.35">
      <c r="A84" s="167">
        <v>83</v>
      </c>
      <c r="B84" s="152"/>
      <c r="C84" s="158"/>
      <c r="D84" s="159"/>
      <c r="E84" s="158"/>
      <c r="F84" s="157"/>
      <c r="G84" s="158"/>
      <c r="H84" s="158"/>
      <c r="I84" s="158"/>
      <c r="J84" s="157"/>
      <c r="K84" s="159"/>
      <c r="L84" s="159"/>
      <c r="M84" s="158"/>
      <c r="N84" s="158"/>
      <c r="O84" s="158"/>
      <c r="P84" s="158"/>
      <c r="Q84" s="158"/>
      <c r="R84" s="158"/>
      <c r="S84" s="158"/>
      <c r="T84" s="158"/>
      <c r="U84" s="158"/>
      <c r="V84" s="159"/>
      <c r="W84" s="159"/>
      <c r="X84" s="162" t="s">
        <v>6432</v>
      </c>
      <c r="Y84" s="226">
        <v>10</v>
      </c>
      <c r="Z84" s="159" t="s">
        <v>184</v>
      </c>
      <c r="AA84" s="158">
        <v>0</v>
      </c>
      <c r="AB84" s="159"/>
      <c r="AC84" s="158"/>
      <c r="AE84" s="156">
        <f>Table3276[[#This Row],[buildPower]]/2</f>
        <v>0</v>
      </c>
    </row>
    <row r="85" spans="1:31" hidden="1" x14ac:dyDescent="0.35">
      <c r="A85" s="167">
        <v>84</v>
      </c>
      <c r="B85" s="166"/>
      <c r="C85" s="272"/>
      <c r="D85" s="159"/>
      <c r="E85" s="158"/>
      <c r="F85" s="234"/>
      <c r="G85" s="272"/>
      <c r="H85" s="158"/>
      <c r="I85" s="158"/>
      <c r="J85" s="234"/>
      <c r="K85" s="159"/>
      <c r="L85" s="159"/>
      <c r="M85" s="158"/>
      <c r="N85" s="158"/>
      <c r="O85" s="158"/>
      <c r="P85" s="158"/>
      <c r="Q85" s="158"/>
      <c r="R85" s="158"/>
      <c r="S85" s="158"/>
      <c r="T85" s="158"/>
      <c r="U85" s="158"/>
      <c r="V85" s="159"/>
      <c r="W85" s="159"/>
      <c r="X85" s="172"/>
      <c r="Y85" s="226"/>
      <c r="Z85" s="159"/>
      <c r="AA85" s="222">
        <v>5</v>
      </c>
      <c r="AB85" s="159"/>
      <c r="AC85" s="158"/>
      <c r="AE85" s="156">
        <f>Table3276[[#This Row],[buildPower]]/2</f>
        <v>0</v>
      </c>
    </row>
    <row r="86" spans="1:31" hidden="1" x14ac:dyDescent="0.35">
      <c r="A86" s="167">
        <v>85</v>
      </c>
      <c r="B86" s="166"/>
      <c r="C86" s="272"/>
      <c r="D86" s="159"/>
      <c r="E86" s="158"/>
      <c r="F86" s="234"/>
      <c r="G86" s="272"/>
      <c r="H86" s="158"/>
      <c r="I86" s="158"/>
      <c r="J86" s="234"/>
      <c r="K86" s="159"/>
      <c r="L86" s="159"/>
      <c r="M86" s="158"/>
      <c r="N86" s="158"/>
      <c r="O86" s="158"/>
      <c r="P86" s="158"/>
      <c r="Q86" s="158"/>
      <c r="R86" s="158"/>
      <c r="S86" s="158"/>
      <c r="T86" s="158"/>
      <c r="U86" s="158"/>
      <c r="V86" s="159"/>
      <c r="W86" s="159"/>
      <c r="X86" s="172"/>
      <c r="Y86" s="226"/>
      <c r="Z86" s="159"/>
      <c r="AA86" s="222">
        <v>50</v>
      </c>
      <c r="AB86" s="159"/>
      <c r="AC86" s="158">
        <v>4</v>
      </c>
      <c r="AE86" s="156">
        <f>Table3276[[#This Row],[buildPower]]/2</f>
        <v>0</v>
      </c>
    </row>
    <row r="87" spans="1:31" hidden="1" x14ac:dyDescent="0.35">
      <c r="A87" s="167">
        <v>86</v>
      </c>
      <c r="B87" s="17" t="s">
        <v>186</v>
      </c>
      <c r="C87" s="236">
        <v>10</v>
      </c>
      <c r="D87" s="159"/>
      <c r="E87" s="158">
        <v>2</v>
      </c>
      <c r="F87" s="153">
        <v>1200</v>
      </c>
      <c r="G87" s="236">
        <v>125</v>
      </c>
      <c r="H87" s="358" t="s">
        <v>116</v>
      </c>
      <c r="I87" s="158">
        <v>2</v>
      </c>
      <c r="J87" s="153">
        <v>800</v>
      </c>
      <c r="K87" s="333" t="s">
        <v>186</v>
      </c>
      <c r="L87" s="159" t="s">
        <v>63</v>
      </c>
      <c r="M87" s="158"/>
      <c r="N87" s="158"/>
      <c r="O87" s="158"/>
      <c r="P87" s="158"/>
      <c r="Q87" s="158"/>
      <c r="R87" s="158"/>
      <c r="S87" s="158"/>
      <c r="T87" s="158"/>
      <c r="U87" s="158">
        <v>150</v>
      </c>
      <c r="V87" s="159" t="s">
        <v>117</v>
      </c>
      <c r="W87" s="159" t="s">
        <v>3</v>
      </c>
      <c r="X87" s="162" t="s">
        <v>188</v>
      </c>
      <c r="Y87" s="229">
        <v>10</v>
      </c>
      <c r="Z87" s="159" t="s">
        <v>187</v>
      </c>
      <c r="AA87" s="158"/>
      <c r="AB87" s="159"/>
      <c r="AC87" s="158">
        <v>2</v>
      </c>
      <c r="AE87" s="156">
        <f>Table3276[[#This Row],[buildPower]]/2</f>
        <v>62.5</v>
      </c>
    </row>
    <row r="88" spans="1:31" hidden="1" x14ac:dyDescent="0.35">
      <c r="A88" s="167">
        <v>87</v>
      </c>
      <c r="B88" s="152" t="s">
        <v>149</v>
      </c>
      <c r="C88" s="158">
        <v>10</v>
      </c>
      <c r="D88" s="159" t="s">
        <v>152</v>
      </c>
      <c r="E88" s="158">
        <v>2</v>
      </c>
      <c r="F88" s="157">
        <v>500</v>
      </c>
      <c r="G88" s="158">
        <v>50</v>
      </c>
      <c r="H88" s="358" t="s">
        <v>116</v>
      </c>
      <c r="I88" s="158">
        <v>2</v>
      </c>
      <c r="J88" s="157">
        <v>1000</v>
      </c>
      <c r="K88" s="159" t="s">
        <v>149</v>
      </c>
      <c r="L88" s="159" t="s">
        <v>2016</v>
      </c>
      <c r="M88" s="158"/>
      <c r="N88" s="158"/>
      <c r="O88" s="158"/>
      <c r="P88" s="158"/>
      <c r="Q88" s="158"/>
      <c r="R88" s="158"/>
      <c r="S88" s="158"/>
      <c r="T88" s="158"/>
      <c r="U88" s="158">
        <v>300</v>
      </c>
      <c r="V88" s="159" t="s">
        <v>117</v>
      </c>
      <c r="W88" s="159" t="s">
        <v>104</v>
      </c>
      <c r="X88" s="154" t="s">
        <v>151</v>
      </c>
      <c r="Y88" s="226">
        <v>10</v>
      </c>
      <c r="Z88" s="154" t="s">
        <v>150</v>
      </c>
      <c r="AA88" s="155">
        <v>0</v>
      </c>
      <c r="AB88" s="154"/>
      <c r="AC88" s="155"/>
      <c r="AE88" s="156">
        <f>Table3276[[#This Row],[buildPower]]/2</f>
        <v>25</v>
      </c>
    </row>
    <row r="89" spans="1:31" hidden="1" x14ac:dyDescent="0.35">
      <c r="A89" s="167">
        <v>88</v>
      </c>
      <c r="B89" s="166"/>
      <c r="C89" s="234"/>
      <c r="D89" s="154"/>
      <c r="E89" s="155"/>
      <c r="F89" s="234"/>
      <c r="G89" s="234"/>
      <c r="H89" s="155"/>
      <c r="I89" s="155"/>
      <c r="J89" s="234"/>
      <c r="K89" s="154"/>
      <c r="L89" s="154"/>
      <c r="M89" s="155"/>
      <c r="N89" s="155"/>
      <c r="O89" s="155"/>
      <c r="P89" s="155"/>
      <c r="Q89" s="155"/>
      <c r="R89" s="155"/>
      <c r="S89" s="155"/>
      <c r="T89" s="155"/>
      <c r="U89" s="155"/>
      <c r="V89" s="154"/>
      <c r="W89" s="154"/>
      <c r="X89" s="154"/>
      <c r="Y89" s="226"/>
      <c r="Z89" s="154"/>
      <c r="AA89" s="179">
        <v>1</v>
      </c>
      <c r="AB89" s="154"/>
      <c r="AC89" s="158"/>
      <c r="AE89" s="156">
        <f>Table3276[[#This Row],[buildPower]]/2</f>
        <v>0</v>
      </c>
    </row>
    <row r="90" spans="1:31" hidden="1" x14ac:dyDescent="0.35">
      <c r="A90" s="167">
        <v>89</v>
      </c>
      <c r="B90" s="166"/>
      <c r="C90" s="234"/>
      <c r="D90" s="154"/>
      <c r="E90" s="155"/>
      <c r="F90" s="234"/>
      <c r="G90" s="234"/>
      <c r="H90" s="155"/>
      <c r="I90" s="155"/>
      <c r="J90" s="234"/>
      <c r="K90" s="154"/>
      <c r="L90" s="154"/>
      <c r="M90" s="155"/>
      <c r="N90" s="155"/>
      <c r="O90" s="155"/>
      <c r="P90" s="155"/>
      <c r="Q90" s="155"/>
      <c r="R90" s="155"/>
      <c r="S90" s="155"/>
      <c r="T90" s="155"/>
      <c r="U90" s="155"/>
      <c r="V90" s="154"/>
      <c r="W90" s="154"/>
      <c r="X90" s="154"/>
      <c r="Y90" s="229"/>
      <c r="Z90" s="159"/>
      <c r="AA90" s="222">
        <v>1</v>
      </c>
      <c r="AB90" s="159"/>
      <c r="AC90" s="158">
        <v>2</v>
      </c>
      <c r="AE90" s="156">
        <f>Table3276[[#This Row],[buildPower]]/2</f>
        <v>0</v>
      </c>
    </row>
    <row r="91" spans="1:31" hidden="1" x14ac:dyDescent="0.35">
      <c r="A91" s="167">
        <v>90</v>
      </c>
      <c r="B91" s="17" t="s">
        <v>178</v>
      </c>
      <c r="C91" s="153">
        <v>10</v>
      </c>
      <c r="D91" s="154" t="s">
        <v>182</v>
      </c>
      <c r="E91" s="155">
        <v>1</v>
      </c>
      <c r="F91" s="153">
        <v>1000</v>
      </c>
      <c r="G91" s="153">
        <v>62</v>
      </c>
      <c r="H91" s="155" t="s">
        <v>180</v>
      </c>
      <c r="I91" s="155">
        <v>2</v>
      </c>
      <c r="J91" s="153">
        <v>600</v>
      </c>
      <c r="K91" s="162" t="s">
        <v>178</v>
      </c>
      <c r="L91" s="154" t="s">
        <v>1286</v>
      </c>
      <c r="M91" s="155"/>
      <c r="N91" s="155"/>
      <c r="O91" s="155"/>
      <c r="P91" s="155">
        <v>20</v>
      </c>
      <c r="Q91" s="155"/>
      <c r="R91" s="155"/>
      <c r="S91" s="155"/>
      <c r="T91" s="155"/>
      <c r="U91" s="155">
        <v>150</v>
      </c>
      <c r="V91" s="154" t="s">
        <v>117</v>
      </c>
      <c r="W91" s="154" t="s">
        <v>3</v>
      </c>
      <c r="X91" s="162" t="s">
        <v>5045</v>
      </c>
      <c r="Y91" s="226">
        <v>10</v>
      </c>
      <c r="Z91" s="159" t="s">
        <v>179</v>
      </c>
      <c r="AA91" s="158">
        <v>0</v>
      </c>
      <c r="AB91" s="159"/>
      <c r="AC91" s="155"/>
      <c r="AE91" s="156">
        <f>Table3276[[#This Row],[buildPower]]/2</f>
        <v>31</v>
      </c>
    </row>
    <row r="92" spans="1:31" hidden="1" x14ac:dyDescent="0.35">
      <c r="A92" s="167">
        <v>91</v>
      </c>
      <c r="B92" s="166"/>
      <c r="C92" s="264"/>
      <c r="D92" s="154"/>
      <c r="E92" s="155"/>
      <c r="F92" s="264"/>
      <c r="G92" s="264"/>
      <c r="H92" s="155"/>
      <c r="I92" s="155"/>
      <c r="J92" s="264"/>
      <c r="K92" s="162"/>
      <c r="L92" s="154"/>
      <c r="M92" s="155"/>
      <c r="N92" s="155"/>
      <c r="O92" s="155"/>
      <c r="P92" s="155"/>
      <c r="Q92" s="155"/>
      <c r="R92" s="155"/>
      <c r="S92" s="155"/>
      <c r="T92" s="155"/>
      <c r="U92" s="155"/>
      <c r="V92" s="154"/>
      <c r="W92" s="154"/>
      <c r="X92" s="162"/>
      <c r="Y92" s="226"/>
      <c r="Z92" s="159"/>
      <c r="AA92" s="222">
        <v>5</v>
      </c>
      <c r="AB92" s="159"/>
      <c r="AC92" s="158"/>
      <c r="AE92" s="156">
        <f>Table3276[[#This Row],[buildPower]]/2</f>
        <v>0</v>
      </c>
    </row>
    <row r="93" spans="1:31" hidden="1" x14ac:dyDescent="0.35">
      <c r="A93" s="167">
        <v>92</v>
      </c>
      <c r="B93" s="166"/>
      <c r="C93" s="239"/>
      <c r="D93" s="159"/>
      <c r="E93" s="158"/>
      <c r="F93" s="264"/>
      <c r="G93" s="239"/>
      <c r="H93" s="158"/>
      <c r="I93" s="158"/>
      <c r="J93" s="264"/>
      <c r="K93" s="172"/>
      <c r="L93" s="159"/>
      <c r="M93" s="158"/>
      <c r="N93" s="158"/>
      <c r="O93" s="158"/>
      <c r="P93" s="158"/>
      <c r="Q93" s="158"/>
      <c r="R93" s="158"/>
      <c r="S93" s="158"/>
      <c r="T93" s="158"/>
      <c r="U93" s="158"/>
      <c r="V93" s="159"/>
      <c r="W93" s="159"/>
      <c r="X93" s="162"/>
      <c r="Y93" s="226"/>
      <c r="Z93" s="159"/>
      <c r="AA93" s="222">
        <v>20</v>
      </c>
      <c r="AB93" s="159"/>
      <c r="AC93" s="158">
        <v>1</v>
      </c>
      <c r="AE93" s="156">
        <f>Table3276[[#This Row],[buildPower]]/2</f>
        <v>0</v>
      </c>
    </row>
    <row r="94" spans="1:31" hidden="1" x14ac:dyDescent="0.35">
      <c r="A94" s="167">
        <v>93</v>
      </c>
      <c r="B94" s="17" t="s">
        <v>5044</v>
      </c>
      <c r="C94" s="236">
        <v>10</v>
      </c>
      <c r="D94" s="29" t="s">
        <v>182</v>
      </c>
      <c r="E94" s="42">
        <v>1</v>
      </c>
      <c r="F94" s="153">
        <v>1500</v>
      </c>
      <c r="G94" s="236">
        <v>112</v>
      </c>
      <c r="H94" s="42" t="s">
        <v>180</v>
      </c>
      <c r="I94" s="42">
        <v>2</v>
      </c>
      <c r="J94" s="153">
        <v>1000</v>
      </c>
      <c r="K94" s="29" t="s">
        <v>5044</v>
      </c>
      <c r="L94" s="29" t="s">
        <v>1312</v>
      </c>
      <c r="M94" s="158"/>
      <c r="N94" s="158"/>
      <c r="O94" s="158"/>
      <c r="P94" s="158">
        <v>30</v>
      </c>
      <c r="Q94" s="42"/>
      <c r="R94" s="42"/>
      <c r="S94" s="42"/>
      <c r="T94" s="42"/>
      <c r="U94" s="42">
        <v>150</v>
      </c>
      <c r="V94" s="29" t="s">
        <v>117</v>
      </c>
      <c r="W94" s="159" t="s">
        <v>3</v>
      </c>
      <c r="X94" s="7" t="s">
        <v>181</v>
      </c>
      <c r="Y94" s="229">
        <v>10</v>
      </c>
      <c r="Z94" s="29" t="s">
        <v>179</v>
      </c>
      <c r="AA94" s="42">
        <v>0</v>
      </c>
      <c r="AB94" s="29"/>
      <c r="AC94" s="158"/>
      <c r="AE94" s="156">
        <f>Table3276[[#This Row],[buildPower]]/2</f>
        <v>56</v>
      </c>
    </row>
    <row r="95" spans="1:31" hidden="1" x14ac:dyDescent="0.35">
      <c r="A95" s="167">
        <v>94</v>
      </c>
      <c r="B95" s="166"/>
      <c r="C95" s="239"/>
      <c r="D95" s="29"/>
      <c r="E95" s="42"/>
      <c r="F95" s="264"/>
      <c r="G95" s="239"/>
      <c r="H95" s="42"/>
      <c r="I95" s="42"/>
      <c r="J95" s="264"/>
      <c r="K95" s="29"/>
      <c r="L95" s="29"/>
      <c r="M95" s="158"/>
      <c r="N95" s="158"/>
      <c r="O95" s="158"/>
      <c r="P95" s="158"/>
      <c r="Q95" s="42"/>
      <c r="R95" s="42"/>
      <c r="S95" s="42"/>
      <c r="T95" s="42"/>
      <c r="U95" s="42"/>
      <c r="V95" s="29"/>
      <c r="W95" s="159"/>
      <c r="X95" s="29"/>
      <c r="Y95" s="229"/>
      <c r="Z95" s="29"/>
      <c r="AA95" s="222">
        <v>5</v>
      </c>
      <c r="AB95" s="29"/>
      <c r="AC95" s="42"/>
      <c r="AE95" s="156">
        <f>Table3276[[#This Row],[buildPower]]/2</f>
        <v>0</v>
      </c>
    </row>
    <row r="96" spans="1:31" hidden="1" x14ac:dyDescent="0.35">
      <c r="A96" s="167">
        <v>95</v>
      </c>
      <c r="B96" s="166"/>
      <c r="C96" s="239"/>
      <c r="D96" s="29"/>
      <c r="E96" s="42"/>
      <c r="F96" s="264"/>
      <c r="G96" s="239"/>
      <c r="H96" s="42"/>
      <c r="I96" s="42"/>
      <c r="J96" s="264"/>
      <c r="K96" s="29"/>
      <c r="L96" s="29"/>
      <c r="M96" s="158"/>
      <c r="N96" s="158"/>
      <c r="O96" s="158"/>
      <c r="P96" s="158"/>
      <c r="Q96" s="42"/>
      <c r="R96" s="42"/>
      <c r="S96" s="42"/>
      <c r="T96" s="42"/>
      <c r="U96" s="42"/>
      <c r="V96" s="29"/>
      <c r="W96" s="159"/>
      <c r="X96" s="29"/>
      <c r="Y96" s="229"/>
      <c r="Z96" s="7"/>
      <c r="AA96" s="179">
        <v>20</v>
      </c>
      <c r="AB96" s="7"/>
      <c r="AC96" s="8">
        <v>1</v>
      </c>
      <c r="AE96" s="156">
        <f>Table3276[[#This Row],[buildPower]]/2</f>
        <v>0</v>
      </c>
    </row>
    <row r="97" spans="1:31" hidden="1" x14ac:dyDescent="0.35">
      <c r="A97" s="167">
        <v>96</v>
      </c>
      <c r="B97" s="17" t="s">
        <v>5046</v>
      </c>
      <c r="C97" s="153">
        <v>20</v>
      </c>
      <c r="D97" s="7" t="s">
        <v>7325</v>
      </c>
      <c r="E97" s="8">
        <v>2</v>
      </c>
      <c r="F97" s="153">
        <v>2000</v>
      </c>
      <c r="G97" s="153">
        <v>162</v>
      </c>
      <c r="H97" s="8" t="s">
        <v>7326</v>
      </c>
      <c r="I97" s="8">
        <v>3</v>
      </c>
      <c r="J97" s="47">
        <v>1000</v>
      </c>
      <c r="K97" s="7" t="s">
        <v>5046</v>
      </c>
      <c r="L97" s="7" t="s">
        <v>1316</v>
      </c>
      <c r="M97" s="155"/>
      <c r="N97" s="155"/>
      <c r="O97" s="155"/>
      <c r="P97" s="8">
        <v>50</v>
      </c>
      <c r="Q97" s="8"/>
      <c r="R97" s="8"/>
      <c r="S97" s="8"/>
      <c r="T97" s="8"/>
      <c r="U97" s="8">
        <v>150</v>
      </c>
      <c r="V97" s="7" t="s">
        <v>117</v>
      </c>
      <c r="W97" s="154" t="s">
        <v>3</v>
      </c>
      <c r="X97" s="7" t="s">
        <v>5047</v>
      </c>
      <c r="Y97" s="229">
        <v>20</v>
      </c>
      <c r="Z97" s="7" t="s">
        <v>179</v>
      </c>
      <c r="AA97" s="8">
        <v>0</v>
      </c>
      <c r="AB97" s="7"/>
      <c r="AC97" s="155"/>
      <c r="AE97" s="156">
        <f>Table3276[[#This Row],[buildPower]]/2</f>
        <v>81</v>
      </c>
    </row>
    <row r="98" spans="1:31" hidden="1" x14ac:dyDescent="0.35">
      <c r="A98" s="167">
        <v>97</v>
      </c>
      <c r="B98" s="166"/>
      <c r="C98" s="264"/>
      <c r="D98" s="7"/>
      <c r="E98" s="8"/>
      <c r="F98" s="264"/>
      <c r="G98" s="264"/>
      <c r="H98" s="8"/>
      <c r="I98" s="8"/>
      <c r="J98" s="234"/>
      <c r="K98" s="7"/>
      <c r="L98" s="7"/>
      <c r="M98" s="155"/>
      <c r="N98" s="155"/>
      <c r="O98" s="155"/>
      <c r="P98" s="8"/>
      <c r="Q98" s="8"/>
      <c r="R98" s="8"/>
      <c r="S98" s="8"/>
      <c r="T98" s="8"/>
      <c r="U98" s="8"/>
      <c r="V98" s="7"/>
      <c r="W98" s="154"/>
      <c r="X98" s="7"/>
      <c r="Y98" s="229"/>
      <c r="Z98" s="7"/>
      <c r="AA98" s="179">
        <v>5</v>
      </c>
      <c r="AB98" s="7"/>
      <c r="AC98" s="8"/>
      <c r="AE98" s="156">
        <f>Table3276[[#This Row],[buildPower]]/2</f>
        <v>0</v>
      </c>
    </row>
    <row r="99" spans="1:31" hidden="1" x14ac:dyDescent="0.35">
      <c r="A99" s="167">
        <v>98</v>
      </c>
      <c r="B99" s="166"/>
      <c r="C99" s="264"/>
      <c r="D99" s="7"/>
      <c r="E99" s="8"/>
      <c r="F99" s="264"/>
      <c r="G99" s="264"/>
      <c r="H99" s="8"/>
      <c r="I99" s="8"/>
      <c r="J99" s="234"/>
      <c r="K99" s="7"/>
      <c r="L99" s="7"/>
      <c r="M99" s="155"/>
      <c r="N99" s="155"/>
      <c r="O99" s="155"/>
      <c r="P99" s="8"/>
      <c r="Q99" s="8"/>
      <c r="R99" s="8"/>
      <c r="S99" s="8"/>
      <c r="T99" s="8"/>
      <c r="U99" s="8"/>
      <c r="V99" s="7"/>
      <c r="W99" s="154"/>
      <c r="X99" s="7"/>
      <c r="Y99" s="229"/>
      <c r="Z99" s="7"/>
      <c r="AA99" s="179">
        <v>20</v>
      </c>
      <c r="AB99" s="7"/>
      <c r="AC99" s="8">
        <v>2</v>
      </c>
      <c r="AE99" s="156">
        <f>Table3276[[#This Row],[buildPower]]/2</f>
        <v>0</v>
      </c>
    </row>
    <row r="100" spans="1:31" hidden="1" x14ac:dyDescent="0.35">
      <c r="A100" s="167">
        <v>99</v>
      </c>
      <c r="B100" s="17" t="s">
        <v>168</v>
      </c>
      <c r="C100" s="157">
        <v>15</v>
      </c>
      <c r="D100" s="154"/>
      <c r="E100" s="155">
        <v>1</v>
      </c>
      <c r="F100" s="157">
        <v>500</v>
      </c>
      <c r="G100" s="157">
        <v>10</v>
      </c>
      <c r="H100" s="358" t="s">
        <v>116</v>
      </c>
      <c r="I100" s="155">
        <v>2</v>
      </c>
      <c r="J100" s="157">
        <v>1000</v>
      </c>
      <c r="K100" s="154" t="s">
        <v>168</v>
      </c>
      <c r="L100" s="162" t="s">
        <v>2023</v>
      </c>
      <c r="M100" s="155"/>
      <c r="N100" s="155"/>
      <c r="O100" s="155"/>
      <c r="P100" s="155"/>
      <c r="Q100" s="155"/>
      <c r="R100" s="155"/>
      <c r="S100" s="155"/>
      <c r="T100" s="155"/>
      <c r="U100" s="155"/>
      <c r="V100" s="154"/>
      <c r="W100" s="154" t="s">
        <v>104</v>
      </c>
      <c r="X100" s="154" t="s">
        <v>2024</v>
      </c>
      <c r="Y100" s="230"/>
      <c r="Z100" s="159"/>
      <c r="AA100" s="158"/>
      <c r="AB100" s="154"/>
      <c r="AC100" s="155"/>
      <c r="AE100" s="156">
        <f>Table3276[[#This Row],[buildPower]]/2</f>
        <v>5</v>
      </c>
    </row>
    <row r="101" spans="1:31" hidden="1" x14ac:dyDescent="0.35">
      <c r="A101" s="167">
        <v>100</v>
      </c>
      <c r="B101" s="152"/>
      <c r="C101" s="157"/>
      <c r="D101" s="154"/>
      <c r="E101" s="155"/>
      <c r="F101" s="157"/>
      <c r="G101" s="157"/>
      <c r="H101" s="155"/>
      <c r="I101" s="155"/>
      <c r="J101" s="157"/>
      <c r="K101" s="154"/>
      <c r="L101" s="154"/>
      <c r="M101" s="155"/>
      <c r="N101" s="155"/>
      <c r="O101" s="155"/>
      <c r="P101" s="155"/>
      <c r="Q101" s="155"/>
      <c r="R101" s="155"/>
      <c r="S101" s="155"/>
      <c r="T101" s="155"/>
      <c r="U101" s="155"/>
      <c r="V101" s="154"/>
      <c r="W101" s="154"/>
      <c r="X101" s="154" t="s">
        <v>2025</v>
      </c>
      <c r="Y101" s="227"/>
      <c r="Z101" s="154"/>
      <c r="AA101" s="155"/>
      <c r="AB101" s="154"/>
      <c r="AC101" s="155"/>
      <c r="AE101" s="156">
        <f>Table3276[[#This Row],[buildPower]]/2</f>
        <v>0</v>
      </c>
    </row>
    <row r="102" spans="1:31" hidden="1" x14ac:dyDescent="0.35">
      <c r="A102" s="167">
        <v>101</v>
      </c>
      <c r="B102" s="152"/>
      <c r="C102" s="157"/>
      <c r="D102" s="154"/>
      <c r="E102" s="155"/>
      <c r="F102" s="157"/>
      <c r="G102" s="157"/>
      <c r="H102" s="155"/>
      <c r="I102" s="155"/>
      <c r="J102" s="157"/>
      <c r="K102" s="154"/>
      <c r="L102" s="154"/>
      <c r="M102" s="155"/>
      <c r="N102" s="155"/>
      <c r="O102" s="155"/>
      <c r="P102" s="155"/>
      <c r="Q102" s="155"/>
      <c r="R102" s="155"/>
      <c r="S102" s="155"/>
      <c r="T102" s="155"/>
      <c r="U102" s="155"/>
      <c r="V102" s="154"/>
      <c r="W102" s="154"/>
      <c r="X102" s="154" t="s">
        <v>2026</v>
      </c>
      <c r="Y102" s="227"/>
      <c r="Z102" s="154"/>
      <c r="AA102" s="155"/>
      <c r="AB102" s="154"/>
      <c r="AC102" s="155"/>
      <c r="AE102" s="156">
        <f>Table3276[[#This Row],[buildPower]]/2</f>
        <v>0</v>
      </c>
    </row>
    <row r="103" spans="1:31" hidden="1" x14ac:dyDescent="0.35">
      <c r="A103" s="167">
        <v>102</v>
      </c>
      <c r="B103" s="152"/>
      <c r="C103" s="157"/>
      <c r="D103" s="154"/>
      <c r="E103" s="155"/>
      <c r="F103" s="157"/>
      <c r="G103" s="157"/>
      <c r="H103" s="155"/>
      <c r="I103" s="155"/>
      <c r="J103" s="157"/>
      <c r="K103" s="154"/>
      <c r="L103" s="154"/>
      <c r="M103" s="155"/>
      <c r="N103" s="155"/>
      <c r="O103" s="155"/>
      <c r="P103" s="155"/>
      <c r="Q103" s="155"/>
      <c r="R103" s="155"/>
      <c r="S103" s="155"/>
      <c r="T103" s="155"/>
      <c r="U103" s="155"/>
      <c r="V103" s="154"/>
      <c r="W103" s="154"/>
      <c r="X103" s="154" t="s">
        <v>2027</v>
      </c>
      <c r="Y103" s="226">
        <v>20</v>
      </c>
      <c r="Z103" s="154" t="s">
        <v>135</v>
      </c>
      <c r="AA103" s="155"/>
      <c r="AB103" s="154"/>
      <c r="AC103" s="155">
        <v>1</v>
      </c>
      <c r="AE103" s="156">
        <f>Table3276[[#This Row],[buildPower]]/2</f>
        <v>0</v>
      </c>
    </row>
    <row r="104" spans="1:31" hidden="1" x14ac:dyDescent="0.35">
      <c r="A104" s="167">
        <v>103</v>
      </c>
      <c r="B104" s="17" t="s">
        <v>60</v>
      </c>
      <c r="C104" s="157">
        <v>15</v>
      </c>
      <c r="D104" s="154"/>
      <c r="E104" s="155">
        <v>1</v>
      </c>
      <c r="F104" s="47">
        <v>500</v>
      </c>
      <c r="G104" s="157">
        <v>10</v>
      </c>
      <c r="H104" s="358" t="s">
        <v>116</v>
      </c>
      <c r="I104" s="155">
        <v>2</v>
      </c>
      <c r="J104" s="157">
        <v>1000</v>
      </c>
      <c r="K104" s="154" t="s">
        <v>60</v>
      </c>
      <c r="L104" s="162" t="s">
        <v>2018</v>
      </c>
      <c r="M104" s="155"/>
      <c r="N104" s="155"/>
      <c r="O104" s="155"/>
      <c r="P104" s="155"/>
      <c r="Q104" s="155"/>
      <c r="R104" s="155"/>
      <c r="S104" s="155"/>
      <c r="T104" s="155"/>
      <c r="U104" s="155"/>
      <c r="V104" s="154"/>
      <c r="W104" s="154" t="s">
        <v>104</v>
      </c>
      <c r="X104" s="154" t="s">
        <v>165</v>
      </c>
      <c r="Y104" s="226">
        <v>20</v>
      </c>
      <c r="Z104" s="159" t="s">
        <v>122</v>
      </c>
      <c r="AA104" s="158"/>
      <c r="AB104" s="154"/>
      <c r="AC104" s="155">
        <v>1</v>
      </c>
      <c r="AE104" s="156">
        <f>Table3276[[#This Row],[buildPower]]/2</f>
        <v>5</v>
      </c>
    </row>
    <row r="105" spans="1:31" hidden="1" x14ac:dyDescent="0.35">
      <c r="A105" s="167">
        <v>104</v>
      </c>
      <c r="B105" s="17" t="s">
        <v>166</v>
      </c>
      <c r="C105" s="157">
        <v>15</v>
      </c>
      <c r="D105" s="154"/>
      <c r="E105" s="155">
        <v>1</v>
      </c>
      <c r="F105" s="153">
        <v>900</v>
      </c>
      <c r="G105" s="153">
        <v>37</v>
      </c>
      <c r="H105" s="358" t="s">
        <v>116</v>
      </c>
      <c r="I105" s="155">
        <v>2</v>
      </c>
      <c r="J105" s="153">
        <v>1400</v>
      </c>
      <c r="K105" s="154" t="s">
        <v>166</v>
      </c>
      <c r="L105" s="162" t="s">
        <v>6409</v>
      </c>
      <c r="M105" s="155"/>
      <c r="N105" s="155"/>
      <c r="O105" s="155"/>
      <c r="P105" s="155"/>
      <c r="Q105" s="155"/>
      <c r="R105" s="155"/>
      <c r="S105" s="155"/>
      <c r="T105" s="155"/>
      <c r="U105" s="155"/>
      <c r="V105" s="154"/>
      <c r="W105" s="154" t="s">
        <v>104</v>
      </c>
      <c r="X105" s="154" t="s">
        <v>2019</v>
      </c>
      <c r="Y105" s="227"/>
      <c r="Z105" s="154"/>
      <c r="AA105" s="155"/>
      <c r="AB105" s="154"/>
      <c r="AC105" s="155"/>
      <c r="AE105" s="156">
        <f>Table3276[[#This Row],[buildPower]]/2</f>
        <v>18.5</v>
      </c>
    </row>
    <row r="106" spans="1:31" hidden="1" x14ac:dyDescent="0.35">
      <c r="A106" s="167">
        <v>105</v>
      </c>
      <c r="B106" s="152"/>
      <c r="C106" s="157"/>
      <c r="D106" s="154"/>
      <c r="E106" s="155"/>
      <c r="F106" s="157"/>
      <c r="G106" s="157"/>
      <c r="H106" s="155"/>
      <c r="I106" s="155"/>
      <c r="J106" s="157"/>
      <c r="K106" s="154"/>
      <c r="L106" s="154"/>
      <c r="M106" s="155"/>
      <c r="N106" s="155"/>
      <c r="O106" s="155"/>
      <c r="P106" s="155"/>
      <c r="Q106" s="155"/>
      <c r="R106" s="155"/>
      <c r="S106" s="155"/>
      <c r="T106" s="155"/>
      <c r="U106" s="155"/>
      <c r="V106" s="154"/>
      <c r="W106" s="154"/>
      <c r="X106" s="154" t="s">
        <v>2020</v>
      </c>
      <c r="Y106" s="227"/>
      <c r="Z106" s="154"/>
      <c r="AA106" s="155"/>
      <c r="AB106" s="154"/>
      <c r="AC106" s="155"/>
      <c r="AE106" s="156">
        <f>Table3276[[#This Row],[buildPower]]/2</f>
        <v>0</v>
      </c>
    </row>
    <row r="107" spans="1:31" hidden="1" x14ac:dyDescent="0.35">
      <c r="A107" s="167">
        <v>106</v>
      </c>
      <c r="B107" s="152"/>
      <c r="C107" s="157"/>
      <c r="D107" s="154"/>
      <c r="E107" s="155"/>
      <c r="F107" s="157"/>
      <c r="G107" s="157"/>
      <c r="H107" s="155"/>
      <c r="I107" s="155"/>
      <c r="J107" s="157"/>
      <c r="K107" s="154"/>
      <c r="L107" s="154"/>
      <c r="M107" s="155"/>
      <c r="N107" s="155"/>
      <c r="O107" s="155"/>
      <c r="P107" s="155"/>
      <c r="Q107" s="155"/>
      <c r="R107" s="155"/>
      <c r="S107" s="155"/>
      <c r="T107" s="155"/>
      <c r="U107" s="155"/>
      <c r="V107" s="154"/>
      <c r="W107" s="154"/>
      <c r="X107" s="154" t="s">
        <v>2021</v>
      </c>
      <c r="Y107" s="227"/>
      <c r="Z107" s="154"/>
      <c r="AA107" s="155"/>
      <c r="AB107" s="154"/>
      <c r="AC107" s="155"/>
      <c r="AE107" s="156">
        <f>Table3276[[#This Row],[buildPower]]/2</f>
        <v>0</v>
      </c>
    </row>
    <row r="108" spans="1:31" hidden="1" x14ac:dyDescent="0.35">
      <c r="A108" s="167">
        <v>107</v>
      </c>
      <c r="B108" s="152"/>
      <c r="C108" s="157"/>
      <c r="D108" s="154"/>
      <c r="E108" s="155"/>
      <c r="F108" s="157"/>
      <c r="G108" s="157"/>
      <c r="H108" s="155"/>
      <c r="I108" s="155"/>
      <c r="J108" s="157"/>
      <c r="K108" s="154"/>
      <c r="L108" s="154"/>
      <c r="M108" s="155"/>
      <c r="N108" s="155"/>
      <c r="O108" s="155"/>
      <c r="P108" s="155"/>
      <c r="Q108" s="155"/>
      <c r="R108" s="155"/>
      <c r="S108" s="155"/>
      <c r="T108" s="155"/>
      <c r="U108" s="155"/>
      <c r="V108" s="154"/>
      <c r="W108" s="154"/>
      <c r="X108" s="154" t="s">
        <v>2022</v>
      </c>
      <c r="Y108" s="226">
        <v>20</v>
      </c>
      <c r="Z108" s="159" t="s">
        <v>167</v>
      </c>
      <c r="AA108" s="158"/>
      <c r="AB108" s="159"/>
      <c r="AC108" s="158">
        <v>1</v>
      </c>
      <c r="AE108" s="156">
        <f>Table3276[[#This Row],[buildPower]]/2</f>
        <v>0</v>
      </c>
    </row>
    <row r="109" spans="1:31" hidden="1" x14ac:dyDescent="0.35">
      <c r="A109" s="167">
        <v>108</v>
      </c>
      <c r="B109" s="17" t="s">
        <v>6450</v>
      </c>
      <c r="C109" s="158">
        <v>15</v>
      </c>
      <c r="D109" s="159"/>
      <c r="E109" s="158">
        <v>1</v>
      </c>
      <c r="F109" s="236">
        <v>800</v>
      </c>
      <c r="G109" s="236">
        <v>20</v>
      </c>
      <c r="H109" s="358" t="s">
        <v>116</v>
      </c>
      <c r="I109" s="158">
        <v>2</v>
      </c>
      <c r="J109" s="236">
        <v>800</v>
      </c>
      <c r="K109" s="159" t="s">
        <v>6450</v>
      </c>
      <c r="L109" s="172" t="s">
        <v>987</v>
      </c>
      <c r="M109" s="158"/>
      <c r="N109" s="158"/>
      <c r="O109" s="158"/>
      <c r="P109" s="158"/>
      <c r="Q109" s="158"/>
      <c r="R109" s="158"/>
      <c r="S109" s="158"/>
      <c r="T109" s="158"/>
      <c r="U109" s="158"/>
      <c r="V109" s="159"/>
      <c r="W109" s="159" t="s">
        <v>104</v>
      </c>
      <c r="X109" s="172" t="s">
        <v>6451</v>
      </c>
      <c r="Y109" s="227"/>
      <c r="Z109" s="159"/>
      <c r="AA109" s="158"/>
      <c r="AB109" s="159"/>
      <c r="AC109" s="158"/>
      <c r="AE109" s="156">
        <f>Table3276[[#This Row],[buildPower]]/2</f>
        <v>10</v>
      </c>
    </row>
    <row r="110" spans="1:31" hidden="1" x14ac:dyDescent="0.35">
      <c r="A110" s="167">
        <v>109</v>
      </c>
      <c r="B110" s="152"/>
      <c r="C110" s="158"/>
      <c r="D110" s="159"/>
      <c r="E110" s="158"/>
      <c r="F110" s="158"/>
      <c r="G110" s="158"/>
      <c r="H110" s="158"/>
      <c r="I110" s="158"/>
      <c r="J110" s="158"/>
      <c r="K110" s="159"/>
      <c r="L110" s="159"/>
      <c r="M110" s="158"/>
      <c r="N110" s="158"/>
      <c r="O110" s="158"/>
      <c r="P110" s="158"/>
      <c r="Q110" s="158"/>
      <c r="R110" s="158"/>
      <c r="S110" s="158"/>
      <c r="T110" s="158"/>
      <c r="U110" s="158"/>
      <c r="V110" s="159"/>
      <c r="W110" s="159"/>
      <c r="X110" s="172" t="s">
        <v>6452</v>
      </c>
      <c r="Y110" s="227"/>
      <c r="Z110" s="159"/>
      <c r="AA110" s="158"/>
      <c r="AB110" s="159"/>
      <c r="AC110" s="158"/>
      <c r="AE110" s="156">
        <f>Table3276[[#This Row],[buildPower]]/2</f>
        <v>0</v>
      </c>
    </row>
    <row r="111" spans="1:31" hidden="1" x14ac:dyDescent="0.35">
      <c r="A111" s="167">
        <v>110</v>
      </c>
      <c r="B111" s="152"/>
      <c r="C111" s="158"/>
      <c r="D111" s="159"/>
      <c r="E111" s="158"/>
      <c r="F111" s="158"/>
      <c r="G111" s="158"/>
      <c r="H111" s="158"/>
      <c r="I111" s="158"/>
      <c r="J111" s="158"/>
      <c r="K111" s="159"/>
      <c r="L111" s="159"/>
      <c r="M111" s="158"/>
      <c r="N111" s="158"/>
      <c r="O111" s="158"/>
      <c r="P111" s="158"/>
      <c r="Q111" s="158"/>
      <c r="R111" s="158"/>
      <c r="S111" s="158"/>
      <c r="T111" s="158"/>
      <c r="U111" s="158"/>
      <c r="V111" s="159"/>
      <c r="W111" s="159"/>
      <c r="X111" s="172" t="s">
        <v>6453</v>
      </c>
      <c r="Y111" s="227"/>
      <c r="Z111" s="159"/>
      <c r="AA111" s="158"/>
      <c r="AB111" s="159"/>
      <c r="AC111" s="158"/>
      <c r="AE111" s="156">
        <f>Table3276[[#This Row],[buildPower]]/2</f>
        <v>0</v>
      </c>
    </row>
    <row r="112" spans="1:31" hidden="1" x14ac:dyDescent="0.35">
      <c r="A112" s="167">
        <v>111</v>
      </c>
      <c r="B112" s="152"/>
      <c r="C112" s="158"/>
      <c r="D112" s="159"/>
      <c r="E112" s="158"/>
      <c r="F112" s="158"/>
      <c r="G112" s="158"/>
      <c r="H112" s="158"/>
      <c r="I112" s="158"/>
      <c r="J112" s="158"/>
      <c r="K112" s="159"/>
      <c r="L112" s="159"/>
      <c r="M112" s="158"/>
      <c r="N112" s="158"/>
      <c r="O112" s="158"/>
      <c r="P112" s="158"/>
      <c r="Q112" s="158"/>
      <c r="R112" s="158"/>
      <c r="S112" s="158"/>
      <c r="T112" s="158"/>
      <c r="U112" s="158"/>
      <c r="V112" s="159"/>
      <c r="W112" s="159"/>
      <c r="X112" s="172" t="s">
        <v>6454</v>
      </c>
      <c r="Y112" s="229">
        <v>20</v>
      </c>
      <c r="Z112" s="159" t="s">
        <v>167</v>
      </c>
      <c r="AA112" s="158"/>
      <c r="AB112" s="159"/>
      <c r="AC112" s="158">
        <v>1</v>
      </c>
      <c r="AE112" s="156">
        <f>Table3276[[#This Row],[buildPower]]/2</f>
        <v>0</v>
      </c>
    </row>
    <row r="113" spans="1:31" hidden="1" x14ac:dyDescent="0.35">
      <c r="A113" s="167">
        <v>112</v>
      </c>
      <c r="B113" s="17" t="s">
        <v>6164</v>
      </c>
      <c r="C113" s="158">
        <v>15</v>
      </c>
      <c r="D113" s="29"/>
      <c r="E113" s="42">
        <v>1</v>
      </c>
      <c r="F113" s="222">
        <v>700</v>
      </c>
      <c r="G113" s="158">
        <v>15</v>
      </c>
      <c r="H113" s="358" t="s">
        <v>116</v>
      </c>
      <c r="I113" s="42">
        <v>2</v>
      </c>
      <c r="J113" s="222">
        <v>1800</v>
      </c>
      <c r="K113" s="29" t="s">
        <v>6164</v>
      </c>
      <c r="L113" s="29" t="s">
        <v>6151</v>
      </c>
      <c r="M113" s="158"/>
      <c r="N113" s="158"/>
      <c r="O113" s="158"/>
      <c r="P113" s="158"/>
      <c r="Q113" s="158"/>
      <c r="R113" s="158"/>
      <c r="S113" s="158"/>
      <c r="T113" s="158"/>
      <c r="U113" s="42"/>
      <c r="V113" s="29"/>
      <c r="W113" s="29" t="s">
        <v>104</v>
      </c>
      <c r="X113" s="172" t="s">
        <v>5049</v>
      </c>
      <c r="Y113" s="229">
        <v>20</v>
      </c>
      <c r="Z113" s="29" t="s">
        <v>135</v>
      </c>
      <c r="AA113" s="42"/>
      <c r="AB113" s="29"/>
      <c r="AC113" s="42">
        <v>1</v>
      </c>
      <c r="AE113" s="156">
        <f>Table3276[[#This Row],[buildPower]]/2</f>
        <v>7.5</v>
      </c>
    </row>
    <row r="114" spans="1:31" hidden="1" x14ac:dyDescent="0.35">
      <c r="A114" s="167">
        <v>113</v>
      </c>
      <c r="B114" s="17" t="s">
        <v>6162</v>
      </c>
      <c r="C114" s="158">
        <v>15</v>
      </c>
      <c r="D114" s="29"/>
      <c r="E114" s="42">
        <v>1</v>
      </c>
      <c r="F114" s="222">
        <v>700</v>
      </c>
      <c r="G114" s="158">
        <v>15</v>
      </c>
      <c r="H114" s="358" t="s">
        <v>116</v>
      </c>
      <c r="I114" s="42">
        <v>2</v>
      </c>
      <c r="J114" s="222">
        <v>1800</v>
      </c>
      <c r="K114" s="29" t="s">
        <v>6162</v>
      </c>
      <c r="L114" s="29" t="s">
        <v>6156</v>
      </c>
      <c r="M114" s="158"/>
      <c r="N114" s="158"/>
      <c r="O114" s="158"/>
      <c r="P114" s="158"/>
      <c r="Q114" s="158"/>
      <c r="R114" s="158"/>
      <c r="S114" s="158"/>
      <c r="T114" s="158"/>
      <c r="U114" s="42"/>
      <c r="V114" s="29"/>
      <c r="W114" s="29" t="s">
        <v>104</v>
      </c>
      <c r="X114" s="29" t="s">
        <v>3227</v>
      </c>
      <c r="Y114" s="229">
        <v>20</v>
      </c>
      <c r="Z114" s="29" t="s">
        <v>122</v>
      </c>
      <c r="AA114" s="42"/>
      <c r="AB114" s="29"/>
      <c r="AC114" s="42">
        <v>1</v>
      </c>
      <c r="AE114" s="156">
        <f>Table3276[[#This Row],[buildPower]]/2</f>
        <v>7.5</v>
      </c>
    </row>
    <row r="115" spans="1:31" hidden="1" x14ac:dyDescent="0.35">
      <c r="A115" s="167">
        <v>114</v>
      </c>
      <c r="B115" s="17" t="s">
        <v>6158</v>
      </c>
      <c r="C115" s="158">
        <v>15</v>
      </c>
      <c r="D115" s="29"/>
      <c r="E115" s="42">
        <v>1</v>
      </c>
      <c r="F115" s="222">
        <v>1100</v>
      </c>
      <c r="G115" s="158">
        <v>20</v>
      </c>
      <c r="H115" s="358" t="s">
        <v>116</v>
      </c>
      <c r="I115" s="42">
        <v>2</v>
      </c>
      <c r="J115" s="222">
        <v>2600</v>
      </c>
      <c r="K115" s="29" t="s">
        <v>6158</v>
      </c>
      <c r="L115" s="29" t="s">
        <v>6152</v>
      </c>
      <c r="M115" s="158"/>
      <c r="N115" s="158"/>
      <c r="O115" s="158"/>
      <c r="P115" s="158"/>
      <c r="Q115" s="158"/>
      <c r="R115" s="158"/>
      <c r="S115" s="158"/>
      <c r="T115" s="158"/>
      <c r="U115" s="359">
        <v>300</v>
      </c>
      <c r="V115" s="29"/>
      <c r="W115" s="29" t="s">
        <v>104</v>
      </c>
      <c r="X115" s="29" t="s">
        <v>5051</v>
      </c>
      <c r="Y115" s="229">
        <v>20</v>
      </c>
      <c r="Z115" s="29" t="s">
        <v>135</v>
      </c>
      <c r="AA115" s="42"/>
      <c r="AB115" s="29"/>
      <c r="AC115" s="42">
        <v>1</v>
      </c>
      <c r="AE115" s="156">
        <f>Table3276[[#This Row],[buildPower]]/2</f>
        <v>10</v>
      </c>
    </row>
    <row r="116" spans="1:31" hidden="1" x14ac:dyDescent="0.35">
      <c r="A116" s="167">
        <v>115</v>
      </c>
      <c r="B116" s="17" t="s">
        <v>6159</v>
      </c>
      <c r="C116" s="158">
        <v>15</v>
      </c>
      <c r="D116" s="29"/>
      <c r="E116" s="42">
        <v>1</v>
      </c>
      <c r="F116" s="222">
        <v>1100</v>
      </c>
      <c r="G116" s="158">
        <v>20</v>
      </c>
      <c r="H116" s="358" t="s">
        <v>116</v>
      </c>
      <c r="I116" s="42">
        <v>2</v>
      </c>
      <c r="J116" s="222">
        <v>2600</v>
      </c>
      <c r="K116" s="29" t="s">
        <v>6159</v>
      </c>
      <c r="L116" s="29" t="s">
        <v>6155</v>
      </c>
      <c r="M116" s="158"/>
      <c r="N116" s="158"/>
      <c r="O116" s="158"/>
      <c r="P116" s="158"/>
      <c r="Q116" s="158"/>
      <c r="R116" s="158"/>
      <c r="S116" s="158"/>
      <c r="T116" s="158"/>
      <c r="U116" s="42"/>
      <c r="V116" s="29"/>
      <c r="W116" s="29" t="s">
        <v>104</v>
      </c>
      <c r="X116" s="29" t="s">
        <v>3226</v>
      </c>
      <c r="Y116" s="229">
        <v>20</v>
      </c>
      <c r="Z116" s="7" t="s">
        <v>122</v>
      </c>
      <c r="AA116" s="8"/>
      <c r="AB116" s="7"/>
      <c r="AC116" s="8">
        <v>1</v>
      </c>
      <c r="AE116" s="156">
        <f>Table3276[[#This Row],[buildPower]]/2</f>
        <v>10</v>
      </c>
    </row>
    <row r="117" spans="1:31" hidden="1" x14ac:dyDescent="0.35">
      <c r="A117" s="167">
        <v>116</v>
      </c>
      <c r="B117" s="17" t="s">
        <v>6160</v>
      </c>
      <c r="C117" s="157">
        <v>15</v>
      </c>
      <c r="D117" s="7"/>
      <c r="E117" s="8">
        <v>1</v>
      </c>
      <c r="F117" s="47">
        <v>1800</v>
      </c>
      <c r="G117" s="157">
        <v>30</v>
      </c>
      <c r="H117" s="358" t="s">
        <v>116</v>
      </c>
      <c r="I117" s="8">
        <v>2</v>
      </c>
      <c r="J117" s="47">
        <v>3000</v>
      </c>
      <c r="K117" s="7" t="s">
        <v>6160</v>
      </c>
      <c r="L117" s="7" t="s">
        <v>6153</v>
      </c>
      <c r="M117" s="155"/>
      <c r="N117" s="155"/>
      <c r="O117" s="155"/>
      <c r="P117" s="155"/>
      <c r="Q117" s="155"/>
      <c r="R117" s="155"/>
      <c r="S117" s="155"/>
      <c r="T117" s="155"/>
      <c r="U117" s="359">
        <v>300</v>
      </c>
      <c r="V117" s="7"/>
      <c r="W117" s="7" t="s">
        <v>104</v>
      </c>
      <c r="X117" s="7" t="s">
        <v>5053</v>
      </c>
      <c r="Y117" s="229">
        <v>20</v>
      </c>
      <c r="Z117" s="7" t="s">
        <v>135</v>
      </c>
      <c r="AA117" s="8"/>
      <c r="AB117" s="7"/>
      <c r="AC117" s="8">
        <v>1</v>
      </c>
      <c r="AE117" s="156">
        <f>Table3276[[#This Row],[buildPower]]/2</f>
        <v>15</v>
      </c>
    </row>
    <row r="118" spans="1:31" hidden="1" x14ac:dyDescent="0.35">
      <c r="A118" s="167">
        <v>117</v>
      </c>
      <c r="B118" s="17" t="s">
        <v>6161</v>
      </c>
      <c r="C118" s="157">
        <v>15</v>
      </c>
      <c r="D118" s="7"/>
      <c r="E118" s="8">
        <v>1</v>
      </c>
      <c r="F118" s="47">
        <v>1800</v>
      </c>
      <c r="G118" s="157">
        <v>30</v>
      </c>
      <c r="H118" s="358" t="s">
        <v>116</v>
      </c>
      <c r="I118" s="8">
        <v>2</v>
      </c>
      <c r="J118" s="47">
        <v>3000</v>
      </c>
      <c r="K118" s="7" t="s">
        <v>6161</v>
      </c>
      <c r="L118" s="7" t="s">
        <v>6154</v>
      </c>
      <c r="M118" s="155"/>
      <c r="N118" s="155"/>
      <c r="O118" s="155"/>
      <c r="P118" s="155"/>
      <c r="Q118" s="155"/>
      <c r="R118" s="155"/>
      <c r="S118" s="155"/>
      <c r="T118" s="155"/>
      <c r="U118" s="8"/>
      <c r="V118" s="7"/>
      <c r="W118" s="7" t="s">
        <v>104</v>
      </c>
      <c r="X118" s="7" t="s">
        <v>5052</v>
      </c>
      <c r="Y118" s="229">
        <v>20</v>
      </c>
      <c r="Z118" s="7" t="s">
        <v>122</v>
      </c>
      <c r="AA118" s="8"/>
      <c r="AB118" s="7"/>
      <c r="AC118" s="8">
        <v>1</v>
      </c>
      <c r="AE118" s="156">
        <f>Table3276[[#This Row],[buildPower]]/2</f>
        <v>15</v>
      </c>
    </row>
    <row r="119" spans="1:31" hidden="1" x14ac:dyDescent="0.35">
      <c r="A119" s="167">
        <v>118</v>
      </c>
      <c r="B119" s="17" t="s">
        <v>6157</v>
      </c>
      <c r="C119" s="157">
        <v>25</v>
      </c>
      <c r="D119" s="154"/>
      <c r="E119" s="155">
        <v>1</v>
      </c>
      <c r="F119" s="157">
        <v>2400</v>
      </c>
      <c r="G119" s="157">
        <v>45</v>
      </c>
      <c r="H119" s="358" t="s">
        <v>116</v>
      </c>
      <c r="I119" s="155">
        <v>2</v>
      </c>
      <c r="J119" s="157">
        <v>3600</v>
      </c>
      <c r="K119" s="162" t="s">
        <v>6157</v>
      </c>
      <c r="L119" s="162" t="s">
        <v>6150</v>
      </c>
      <c r="M119" s="155"/>
      <c r="N119" s="155"/>
      <c r="O119" s="155"/>
      <c r="P119" s="155"/>
      <c r="Q119" s="155"/>
      <c r="R119" s="155"/>
      <c r="S119" s="155"/>
      <c r="T119" s="155"/>
      <c r="U119" s="155"/>
      <c r="V119" s="154"/>
      <c r="W119" s="154" t="s">
        <v>104</v>
      </c>
      <c r="X119" s="162" t="s">
        <v>6089</v>
      </c>
      <c r="Y119" s="227"/>
      <c r="Z119" s="154"/>
      <c r="AA119" s="155"/>
      <c r="AB119" s="154"/>
      <c r="AC119" s="155"/>
      <c r="AE119" s="156">
        <f>Table3276[[#This Row],[buildPower]]/2</f>
        <v>22.5</v>
      </c>
    </row>
    <row r="120" spans="1:31" hidden="1" x14ac:dyDescent="0.35">
      <c r="A120" s="167">
        <v>119</v>
      </c>
      <c r="B120" s="152"/>
      <c r="C120" s="157"/>
      <c r="D120" s="154"/>
      <c r="E120" s="155"/>
      <c r="F120" s="157"/>
      <c r="G120" s="157"/>
      <c r="H120" s="155"/>
      <c r="I120" s="155"/>
      <c r="J120" s="157"/>
      <c r="K120" s="154"/>
      <c r="L120" s="154"/>
      <c r="M120" s="155"/>
      <c r="N120" s="155"/>
      <c r="O120" s="155"/>
      <c r="P120" s="155"/>
      <c r="Q120" s="155"/>
      <c r="R120" s="155"/>
      <c r="S120" s="155"/>
      <c r="T120" s="155"/>
      <c r="U120" s="155"/>
      <c r="V120" s="154"/>
      <c r="W120" s="154"/>
      <c r="X120" s="162" t="s">
        <v>6090</v>
      </c>
      <c r="Y120" s="227"/>
      <c r="Z120" s="154"/>
      <c r="AA120" s="155"/>
      <c r="AB120" s="154"/>
      <c r="AC120" s="155"/>
      <c r="AE120" s="156">
        <f>Table3276[[#This Row],[buildPower]]/2</f>
        <v>0</v>
      </c>
    </row>
    <row r="121" spans="1:31" hidden="1" x14ac:dyDescent="0.35">
      <c r="A121" s="167">
        <v>120</v>
      </c>
      <c r="B121" s="152"/>
      <c r="C121" s="157"/>
      <c r="D121" s="154"/>
      <c r="E121" s="155"/>
      <c r="F121" s="157"/>
      <c r="G121" s="157"/>
      <c r="H121" s="155"/>
      <c r="I121" s="155"/>
      <c r="J121" s="157"/>
      <c r="K121" s="154"/>
      <c r="L121" s="154"/>
      <c r="M121" s="155"/>
      <c r="N121" s="155"/>
      <c r="O121" s="155"/>
      <c r="P121" s="155"/>
      <c r="Q121" s="155"/>
      <c r="R121" s="155"/>
      <c r="S121" s="155"/>
      <c r="T121" s="155"/>
      <c r="U121" s="155"/>
      <c r="V121" s="154"/>
      <c r="W121" s="154"/>
      <c r="X121" s="162" t="s">
        <v>6091</v>
      </c>
      <c r="Y121" s="227"/>
      <c r="Z121" s="154"/>
      <c r="AA121" s="155"/>
      <c r="AB121" s="154"/>
      <c r="AC121" s="155"/>
      <c r="AE121" s="156">
        <f>Table3276[[#This Row],[buildPower]]/2</f>
        <v>0</v>
      </c>
    </row>
    <row r="122" spans="1:31" hidden="1" x14ac:dyDescent="0.35">
      <c r="A122" s="167">
        <v>121</v>
      </c>
      <c r="B122" s="152"/>
      <c r="C122" s="157"/>
      <c r="D122" s="154"/>
      <c r="E122" s="155"/>
      <c r="F122" s="157"/>
      <c r="G122" s="157"/>
      <c r="H122" s="155"/>
      <c r="I122" s="155"/>
      <c r="J122" s="157"/>
      <c r="K122" s="154"/>
      <c r="L122" s="154"/>
      <c r="M122" s="155"/>
      <c r="N122" s="155"/>
      <c r="O122" s="155"/>
      <c r="P122" s="155"/>
      <c r="Q122" s="155"/>
      <c r="R122" s="155"/>
      <c r="S122" s="155"/>
      <c r="T122" s="155"/>
      <c r="U122" s="155"/>
      <c r="V122" s="154"/>
      <c r="W122" s="154"/>
      <c r="X122" s="162" t="s">
        <v>6092</v>
      </c>
      <c r="Y122" s="229">
        <v>20</v>
      </c>
      <c r="Z122" s="154" t="s">
        <v>135</v>
      </c>
      <c r="AA122" s="155"/>
      <c r="AB122" s="154"/>
      <c r="AC122" s="155">
        <v>1</v>
      </c>
      <c r="AE122" s="156">
        <f>Table3276[[#This Row],[buildPower]]/2</f>
        <v>0</v>
      </c>
    </row>
    <row r="123" spans="1:31" hidden="1" x14ac:dyDescent="0.35">
      <c r="A123" s="167">
        <v>122</v>
      </c>
      <c r="B123" s="17" t="s">
        <v>6169</v>
      </c>
      <c r="C123" s="157">
        <v>25</v>
      </c>
      <c r="D123" s="154"/>
      <c r="E123" s="155">
        <v>1</v>
      </c>
      <c r="F123" s="157">
        <v>2000</v>
      </c>
      <c r="G123" s="157">
        <v>62</v>
      </c>
      <c r="H123" s="358" t="s">
        <v>116</v>
      </c>
      <c r="I123" s="155">
        <v>2</v>
      </c>
      <c r="J123" s="153">
        <v>3200</v>
      </c>
      <c r="K123" s="162" t="s">
        <v>6169</v>
      </c>
      <c r="L123" s="162" t="s">
        <v>6171</v>
      </c>
      <c r="M123" s="155"/>
      <c r="N123" s="155"/>
      <c r="O123" s="155"/>
      <c r="P123" s="155"/>
      <c r="Q123" s="155"/>
      <c r="R123" s="155"/>
      <c r="S123" s="155"/>
      <c r="T123" s="155"/>
      <c r="U123" s="155"/>
      <c r="V123" s="154"/>
      <c r="W123" s="154" t="s">
        <v>104</v>
      </c>
      <c r="X123" s="162" t="s">
        <v>6170</v>
      </c>
      <c r="Y123" s="229">
        <v>20</v>
      </c>
      <c r="Z123" s="154" t="s">
        <v>167</v>
      </c>
      <c r="AA123" s="155"/>
      <c r="AB123" s="154"/>
      <c r="AC123" s="158">
        <v>1</v>
      </c>
      <c r="AE123" s="156">
        <f>Table3276[[#This Row],[buildPower]]/2</f>
        <v>31</v>
      </c>
    </row>
    <row r="124" spans="1:31" hidden="1" x14ac:dyDescent="0.35">
      <c r="A124" s="167">
        <v>123</v>
      </c>
      <c r="B124" s="17" t="s">
        <v>6163</v>
      </c>
      <c r="C124" s="157">
        <v>25</v>
      </c>
      <c r="D124" s="154"/>
      <c r="E124" s="155">
        <v>1</v>
      </c>
      <c r="F124" s="47">
        <v>2400</v>
      </c>
      <c r="G124" s="157">
        <v>50</v>
      </c>
      <c r="H124" s="358" t="s">
        <v>116</v>
      </c>
      <c r="I124" s="155">
        <v>2</v>
      </c>
      <c r="J124" s="157">
        <v>3600</v>
      </c>
      <c r="K124" s="162" t="s">
        <v>6163</v>
      </c>
      <c r="L124" s="162" t="s">
        <v>6149</v>
      </c>
      <c r="M124" s="155"/>
      <c r="N124" s="155"/>
      <c r="O124" s="155"/>
      <c r="P124" s="155"/>
      <c r="Q124" s="155"/>
      <c r="R124" s="155"/>
      <c r="S124" s="155"/>
      <c r="T124" s="155"/>
      <c r="U124" s="155"/>
      <c r="V124" s="154"/>
      <c r="W124" s="154" t="s">
        <v>104</v>
      </c>
      <c r="X124" s="162" t="s">
        <v>6088</v>
      </c>
      <c r="Y124" s="229">
        <v>20</v>
      </c>
      <c r="Z124" s="154" t="s">
        <v>122</v>
      </c>
      <c r="AA124" s="155"/>
      <c r="AB124" s="154"/>
      <c r="AC124" s="158">
        <v>1</v>
      </c>
      <c r="AE124" s="156">
        <f>Table3276[[#This Row],[buildPower]]/2</f>
        <v>25</v>
      </c>
    </row>
    <row r="125" spans="1:31" hidden="1" x14ac:dyDescent="0.35">
      <c r="A125" s="167">
        <v>124</v>
      </c>
      <c r="B125" s="152" t="s">
        <v>196</v>
      </c>
      <c r="C125" s="157">
        <v>10</v>
      </c>
      <c r="D125" s="154"/>
      <c r="E125" s="155">
        <v>1</v>
      </c>
      <c r="F125" s="157">
        <v>40</v>
      </c>
      <c r="G125" s="157">
        <v>7</v>
      </c>
      <c r="H125" s="358" t="s">
        <v>116</v>
      </c>
      <c r="I125" s="155">
        <v>1</v>
      </c>
      <c r="J125" s="157">
        <v>200</v>
      </c>
      <c r="K125" s="154" t="s">
        <v>196</v>
      </c>
      <c r="L125" s="154" t="s">
        <v>1123</v>
      </c>
      <c r="M125" s="155"/>
      <c r="N125" s="155"/>
      <c r="O125" s="155"/>
      <c r="P125" s="155"/>
      <c r="Q125" s="155"/>
      <c r="R125" s="155"/>
      <c r="S125" s="155"/>
      <c r="T125" s="155"/>
      <c r="U125" s="155"/>
      <c r="V125" s="154"/>
      <c r="W125" s="154" t="s">
        <v>104</v>
      </c>
      <c r="X125" s="154" t="s">
        <v>197</v>
      </c>
      <c r="Y125" s="229">
        <v>10</v>
      </c>
      <c r="Z125" s="154" t="s">
        <v>135</v>
      </c>
      <c r="AA125" s="155"/>
      <c r="AB125" s="154"/>
      <c r="AC125" s="155">
        <v>1</v>
      </c>
      <c r="AE125" s="156">
        <f>Table3276[[#This Row],[buildPower]]/2</f>
        <v>3.5</v>
      </c>
    </row>
    <row r="126" spans="1:31" hidden="1" x14ac:dyDescent="0.35">
      <c r="A126" s="167">
        <v>125</v>
      </c>
      <c r="B126" s="152" t="s">
        <v>204</v>
      </c>
      <c r="C126" s="153">
        <v>12</v>
      </c>
      <c r="D126" s="154"/>
      <c r="E126" s="155">
        <v>1</v>
      </c>
      <c r="F126" s="153">
        <v>800</v>
      </c>
      <c r="G126" s="153">
        <v>112</v>
      </c>
      <c r="H126" s="358" t="s">
        <v>116</v>
      </c>
      <c r="I126" s="155">
        <v>1</v>
      </c>
      <c r="J126" s="153">
        <v>600</v>
      </c>
      <c r="K126" s="154" t="s">
        <v>204</v>
      </c>
      <c r="L126" s="154" t="s">
        <v>953</v>
      </c>
      <c r="M126" s="155"/>
      <c r="N126" s="155"/>
      <c r="O126" s="155"/>
      <c r="P126" s="155"/>
      <c r="Q126" s="155"/>
      <c r="R126" s="155"/>
      <c r="S126" s="155"/>
      <c r="T126" s="155"/>
      <c r="U126" s="155">
        <v>150</v>
      </c>
      <c r="V126" s="154" t="s">
        <v>3577</v>
      </c>
      <c r="W126" s="162" t="s">
        <v>104</v>
      </c>
      <c r="X126" s="154" t="s">
        <v>205</v>
      </c>
      <c r="Y126" s="229">
        <v>12</v>
      </c>
      <c r="Z126" s="154" t="s">
        <v>120</v>
      </c>
      <c r="AA126" s="155"/>
      <c r="AB126" s="154" t="s">
        <v>3408</v>
      </c>
      <c r="AC126" s="155">
        <v>1</v>
      </c>
      <c r="AE126" s="156">
        <f>Table3276[[#This Row],[buildPower]]/2</f>
        <v>56</v>
      </c>
    </row>
    <row r="127" spans="1:31" hidden="1" x14ac:dyDescent="0.35">
      <c r="A127" s="167">
        <v>126</v>
      </c>
      <c r="B127" s="17" t="s">
        <v>206</v>
      </c>
      <c r="C127" s="157">
        <v>12</v>
      </c>
      <c r="D127" s="154"/>
      <c r="E127" s="155">
        <v>1</v>
      </c>
      <c r="F127" s="157">
        <v>1000</v>
      </c>
      <c r="G127" s="157">
        <v>87</v>
      </c>
      <c r="H127" s="358" t="s">
        <v>116</v>
      </c>
      <c r="I127" s="155">
        <v>1</v>
      </c>
      <c r="J127" s="157">
        <v>600</v>
      </c>
      <c r="K127" s="154" t="s">
        <v>206</v>
      </c>
      <c r="L127" s="154" t="s">
        <v>957</v>
      </c>
      <c r="M127" s="155"/>
      <c r="N127" s="155"/>
      <c r="O127" s="155"/>
      <c r="P127" s="155"/>
      <c r="Q127" s="155"/>
      <c r="R127" s="155"/>
      <c r="S127" s="155"/>
      <c r="T127" s="155"/>
      <c r="U127" s="155">
        <v>150</v>
      </c>
      <c r="V127" s="154" t="s">
        <v>3577</v>
      </c>
      <c r="W127" s="154" t="s">
        <v>3</v>
      </c>
      <c r="X127" s="154" t="s">
        <v>207</v>
      </c>
      <c r="Y127" s="229">
        <v>12</v>
      </c>
      <c r="Z127" s="154" t="s">
        <v>120</v>
      </c>
      <c r="AA127" s="155"/>
      <c r="AB127" s="154" t="s">
        <v>3829</v>
      </c>
      <c r="AC127" s="155">
        <v>1</v>
      </c>
      <c r="AE127" s="156">
        <f>Table3276[[#This Row],[buildPower]]/2</f>
        <v>43.5</v>
      </c>
    </row>
    <row r="128" spans="1:31" hidden="1" x14ac:dyDescent="0.35">
      <c r="A128" s="167">
        <v>126</v>
      </c>
      <c r="B128" s="17" t="s">
        <v>10821</v>
      </c>
      <c r="C128" s="157">
        <v>12</v>
      </c>
      <c r="D128" s="154"/>
      <c r="E128" s="155">
        <v>1</v>
      </c>
      <c r="F128" s="157">
        <v>500</v>
      </c>
      <c r="G128" s="157">
        <v>50</v>
      </c>
      <c r="H128" s="358" t="s">
        <v>116</v>
      </c>
      <c r="I128" s="155">
        <v>1</v>
      </c>
      <c r="J128" s="157">
        <v>600</v>
      </c>
      <c r="K128" s="162" t="s">
        <v>10821</v>
      </c>
      <c r="L128" s="162" t="s">
        <v>10822</v>
      </c>
      <c r="M128" s="155"/>
      <c r="N128" s="155"/>
      <c r="O128" s="155"/>
      <c r="P128" s="155"/>
      <c r="Q128" s="155"/>
      <c r="R128" s="155"/>
      <c r="S128" s="155"/>
      <c r="T128" s="155"/>
      <c r="U128" s="155">
        <v>150</v>
      </c>
      <c r="V128" s="154" t="s">
        <v>3577</v>
      </c>
      <c r="W128" s="154" t="s">
        <v>3</v>
      </c>
      <c r="X128" s="154" t="s">
        <v>207</v>
      </c>
      <c r="Y128" s="229">
        <v>12</v>
      </c>
      <c r="Z128" s="154" t="s">
        <v>120</v>
      </c>
      <c r="AA128" s="155"/>
      <c r="AB128" s="154" t="s">
        <v>5205</v>
      </c>
      <c r="AC128" s="155">
        <v>1</v>
      </c>
      <c r="AE128" s="156">
        <f>Table3276[[#This Row],[buildPower]]/2</f>
        <v>25</v>
      </c>
    </row>
    <row r="129" spans="1:31" hidden="1" x14ac:dyDescent="0.35">
      <c r="A129" s="167">
        <v>126</v>
      </c>
      <c r="B129" s="17" t="s">
        <v>11554</v>
      </c>
      <c r="C129" s="157">
        <v>12</v>
      </c>
      <c r="D129" s="154"/>
      <c r="E129" s="155">
        <v>1</v>
      </c>
      <c r="F129" s="157">
        <v>500</v>
      </c>
      <c r="G129" s="157">
        <v>50</v>
      </c>
      <c r="H129" s="358" t="s">
        <v>116</v>
      </c>
      <c r="I129" s="155">
        <v>1</v>
      </c>
      <c r="J129" s="157">
        <v>600</v>
      </c>
      <c r="K129" s="162" t="s">
        <v>11554</v>
      </c>
      <c r="L129" s="162" t="s">
        <v>11555</v>
      </c>
      <c r="M129" s="155"/>
      <c r="N129" s="155"/>
      <c r="O129" s="155"/>
      <c r="P129" s="155"/>
      <c r="Q129" s="155"/>
      <c r="R129" s="155"/>
      <c r="S129" s="155"/>
      <c r="T129" s="155"/>
      <c r="U129" s="155">
        <v>150</v>
      </c>
      <c r="V129" s="154" t="s">
        <v>3577</v>
      </c>
      <c r="W129" s="154" t="s">
        <v>3</v>
      </c>
      <c r="X129" s="154" t="s">
        <v>207</v>
      </c>
      <c r="Y129" s="229">
        <v>12</v>
      </c>
      <c r="Z129" s="154" t="s">
        <v>120</v>
      </c>
      <c r="AA129" s="155"/>
      <c r="AB129" s="154" t="s">
        <v>5206</v>
      </c>
      <c r="AC129" s="155">
        <v>1</v>
      </c>
      <c r="AE129" s="156">
        <f>Table3276[[#This Row],[buildPower]]/2</f>
        <v>25</v>
      </c>
    </row>
    <row r="130" spans="1:31" hidden="1" x14ac:dyDescent="0.35">
      <c r="A130" s="167">
        <v>127</v>
      </c>
      <c r="B130" s="152" t="s">
        <v>208</v>
      </c>
      <c r="C130" s="153">
        <v>12</v>
      </c>
      <c r="D130" s="154"/>
      <c r="E130" s="155">
        <v>1</v>
      </c>
      <c r="F130" s="153">
        <v>1400</v>
      </c>
      <c r="G130" s="153">
        <v>137</v>
      </c>
      <c r="H130" s="358" t="s">
        <v>116</v>
      </c>
      <c r="I130" s="155">
        <v>1</v>
      </c>
      <c r="J130" s="153">
        <v>600</v>
      </c>
      <c r="K130" s="154" t="s">
        <v>208</v>
      </c>
      <c r="L130" s="154" t="s">
        <v>961</v>
      </c>
      <c r="M130" s="155"/>
      <c r="N130" s="155"/>
      <c r="O130" s="155"/>
      <c r="P130" s="155"/>
      <c r="Q130" s="155"/>
      <c r="R130" s="155"/>
      <c r="S130" s="155"/>
      <c r="T130" s="155"/>
      <c r="U130" s="155">
        <v>150</v>
      </c>
      <c r="V130" s="154" t="s">
        <v>3577</v>
      </c>
      <c r="W130" s="154" t="s">
        <v>3</v>
      </c>
      <c r="X130" s="154" t="s">
        <v>207</v>
      </c>
      <c r="Y130" s="229">
        <v>12</v>
      </c>
      <c r="Z130" s="154" t="s">
        <v>120</v>
      </c>
      <c r="AA130" s="155"/>
      <c r="AB130" s="154" t="s">
        <v>3830</v>
      </c>
      <c r="AC130" s="155">
        <v>1</v>
      </c>
      <c r="AE130" s="156">
        <f>Table3276[[#This Row],[buildPower]]/2</f>
        <v>68.5</v>
      </c>
    </row>
    <row r="131" spans="1:31" hidden="1" x14ac:dyDescent="0.35">
      <c r="A131" s="167">
        <v>128</v>
      </c>
      <c r="B131" s="152" t="s">
        <v>211</v>
      </c>
      <c r="C131" s="157">
        <v>20</v>
      </c>
      <c r="D131" s="154"/>
      <c r="E131" s="155">
        <v>1</v>
      </c>
      <c r="F131" s="157">
        <v>500</v>
      </c>
      <c r="G131" s="157">
        <v>25</v>
      </c>
      <c r="H131" s="358" t="s">
        <v>116</v>
      </c>
      <c r="I131" s="155">
        <v>2</v>
      </c>
      <c r="J131" s="157">
        <v>700</v>
      </c>
      <c r="K131" s="154" t="s">
        <v>211</v>
      </c>
      <c r="L131" s="162" t="s">
        <v>6760</v>
      </c>
      <c r="M131" s="155"/>
      <c r="N131" s="155"/>
      <c r="O131" s="155"/>
      <c r="P131" s="155"/>
      <c r="Q131" s="155"/>
      <c r="R131" s="155"/>
      <c r="S131" s="155"/>
      <c r="T131" s="155"/>
      <c r="U131" s="155"/>
      <c r="V131" s="154"/>
      <c r="W131" s="154" t="s">
        <v>103</v>
      </c>
      <c r="X131" s="154" t="s">
        <v>212</v>
      </c>
      <c r="Y131" s="229">
        <v>20</v>
      </c>
      <c r="Z131" s="154" t="s">
        <v>120</v>
      </c>
      <c r="AA131" s="155"/>
      <c r="AB131" s="154"/>
      <c r="AC131" s="155">
        <v>1</v>
      </c>
      <c r="AE131" s="156">
        <f>Table3276[[#This Row],[buildPower]]/2</f>
        <v>12.5</v>
      </c>
    </row>
    <row r="132" spans="1:31" hidden="1" x14ac:dyDescent="0.35">
      <c r="A132" s="167">
        <v>129</v>
      </c>
      <c r="B132" s="152" t="s">
        <v>320</v>
      </c>
      <c r="C132" s="153">
        <v>10</v>
      </c>
      <c r="D132" s="154"/>
      <c r="E132" s="155">
        <v>1</v>
      </c>
      <c r="F132" s="153">
        <v>1400</v>
      </c>
      <c r="G132" s="153">
        <v>107</v>
      </c>
      <c r="H132" s="179" t="s">
        <v>321</v>
      </c>
      <c r="I132" s="8">
        <v>3</v>
      </c>
      <c r="J132" s="153">
        <v>300</v>
      </c>
      <c r="K132" s="154" t="s">
        <v>320</v>
      </c>
      <c r="L132" s="162" t="s">
        <v>2045</v>
      </c>
      <c r="M132" s="155"/>
      <c r="N132" s="155"/>
      <c r="O132" s="155"/>
      <c r="P132" s="155"/>
      <c r="Q132" s="155"/>
      <c r="R132" s="155"/>
      <c r="S132" s="155"/>
      <c r="T132" s="155"/>
      <c r="U132" s="155">
        <v>150</v>
      </c>
      <c r="V132" s="154" t="s">
        <v>117</v>
      </c>
      <c r="W132" s="154" t="s">
        <v>3</v>
      </c>
      <c r="X132" s="154" t="s">
        <v>3229</v>
      </c>
      <c r="Y132" s="229">
        <v>10</v>
      </c>
      <c r="Z132" s="154" t="s">
        <v>120</v>
      </c>
      <c r="AA132" s="155">
        <v>0</v>
      </c>
      <c r="AB132" s="154"/>
      <c r="AC132" s="155"/>
      <c r="AE132" s="156">
        <f>Table3276[[#This Row],[buildPower]]/2</f>
        <v>53.5</v>
      </c>
    </row>
    <row r="133" spans="1:31" hidden="1" x14ac:dyDescent="0.35">
      <c r="A133" s="167">
        <v>130</v>
      </c>
      <c r="B133" s="166"/>
      <c r="C133" s="264"/>
      <c r="D133" s="154"/>
      <c r="E133" s="155"/>
      <c r="F133" s="264"/>
      <c r="G133" s="264"/>
      <c r="H133" s="155"/>
      <c r="I133" s="8"/>
      <c r="J133" s="264"/>
      <c r="K133" s="154"/>
      <c r="L133" s="162"/>
      <c r="M133" s="155"/>
      <c r="N133" s="155"/>
      <c r="O133" s="155"/>
      <c r="P133" s="155"/>
      <c r="Q133" s="155"/>
      <c r="R133" s="155"/>
      <c r="S133" s="155"/>
      <c r="T133" s="155"/>
      <c r="U133" s="155"/>
      <c r="V133" s="154"/>
      <c r="W133" s="154"/>
      <c r="X133" s="154"/>
      <c r="Y133" s="229"/>
      <c r="Z133" s="154"/>
      <c r="AA133" s="179">
        <v>100</v>
      </c>
      <c r="AB133" s="154"/>
      <c r="AC133" s="155"/>
      <c r="AE133" s="156">
        <f>Table3276[[#This Row],[buildPower]]/2</f>
        <v>0</v>
      </c>
    </row>
    <row r="134" spans="1:31" hidden="1" x14ac:dyDescent="0.35">
      <c r="A134" s="167">
        <v>131</v>
      </c>
      <c r="B134" s="166"/>
      <c r="C134" s="264"/>
      <c r="D134" s="154"/>
      <c r="E134" s="155"/>
      <c r="F134" s="264"/>
      <c r="G134" s="264"/>
      <c r="H134" s="155"/>
      <c r="I134" s="8"/>
      <c r="J134" s="264"/>
      <c r="K134" s="154"/>
      <c r="L134" s="162"/>
      <c r="M134" s="155"/>
      <c r="N134" s="155"/>
      <c r="O134" s="155"/>
      <c r="P134" s="155"/>
      <c r="Q134" s="155"/>
      <c r="R134" s="155"/>
      <c r="S134" s="155"/>
      <c r="T134" s="155"/>
      <c r="U134" s="155"/>
      <c r="V134" s="154"/>
      <c r="W134" s="154"/>
      <c r="X134" s="154"/>
      <c r="Y134" s="229"/>
      <c r="Z134" s="154"/>
      <c r="AA134" s="179">
        <v>100</v>
      </c>
      <c r="AB134" s="154"/>
      <c r="AC134" s="155">
        <v>1</v>
      </c>
      <c r="AE134" s="156">
        <f>Table3276[[#This Row],[buildPower]]/2</f>
        <v>0</v>
      </c>
    </row>
    <row r="135" spans="1:31" hidden="1" x14ac:dyDescent="0.35">
      <c r="A135" s="167">
        <v>132</v>
      </c>
      <c r="B135" s="17" t="s">
        <v>6417</v>
      </c>
      <c r="C135" s="153">
        <v>15</v>
      </c>
      <c r="D135" s="154"/>
      <c r="E135" s="155">
        <v>1</v>
      </c>
      <c r="F135" s="153">
        <v>2100</v>
      </c>
      <c r="G135" s="153">
        <v>147</v>
      </c>
      <c r="H135" s="155" t="s">
        <v>321</v>
      </c>
      <c r="I135" s="8">
        <v>4</v>
      </c>
      <c r="J135" s="153">
        <v>300</v>
      </c>
      <c r="K135" s="154" t="s">
        <v>6417</v>
      </c>
      <c r="L135" s="162" t="s">
        <v>6414</v>
      </c>
      <c r="M135" s="155"/>
      <c r="N135" s="155"/>
      <c r="O135" s="155"/>
      <c r="P135" s="155"/>
      <c r="Q135" s="155"/>
      <c r="R135" s="155"/>
      <c r="S135" s="155"/>
      <c r="T135" s="155"/>
      <c r="U135" s="155">
        <v>150</v>
      </c>
      <c r="V135" s="154" t="s">
        <v>117</v>
      </c>
      <c r="W135" s="154" t="s">
        <v>3</v>
      </c>
      <c r="X135" s="154" t="s">
        <v>243</v>
      </c>
      <c r="Y135" s="229">
        <v>10</v>
      </c>
      <c r="Z135" s="154" t="s">
        <v>120</v>
      </c>
      <c r="AA135" s="155">
        <v>0</v>
      </c>
      <c r="AB135" s="154"/>
      <c r="AC135" s="155"/>
      <c r="AE135" s="156">
        <f>Table3276[[#This Row],[buildPower]]/2</f>
        <v>73.5</v>
      </c>
    </row>
    <row r="136" spans="1:31" hidden="1" x14ac:dyDescent="0.35">
      <c r="A136" s="167">
        <v>133</v>
      </c>
      <c r="B136" s="166"/>
      <c r="C136" s="264"/>
      <c r="D136" s="154"/>
      <c r="E136" s="155"/>
      <c r="F136" s="264"/>
      <c r="G136" s="264"/>
      <c r="H136" s="155"/>
      <c r="I136" s="8"/>
      <c r="J136" s="264"/>
      <c r="K136" s="154"/>
      <c r="L136" s="162"/>
      <c r="M136" s="155"/>
      <c r="N136" s="155"/>
      <c r="O136" s="155"/>
      <c r="P136" s="155"/>
      <c r="Q136" s="155"/>
      <c r="R136" s="155"/>
      <c r="S136" s="155"/>
      <c r="T136" s="155"/>
      <c r="U136" s="155"/>
      <c r="V136" s="154"/>
      <c r="W136" s="154"/>
      <c r="X136" s="154"/>
      <c r="Y136" s="226"/>
      <c r="Z136" s="154"/>
      <c r="AA136" s="179">
        <v>100</v>
      </c>
      <c r="AB136" s="154"/>
      <c r="AC136" s="155"/>
      <c r="AE136" s="156">
        <f>Table3276[[#This Row],[buildPower]]/2</f>
        <v>0</v>
      </c>
    </row>
    <row r="137" spans="1:31" hidden="1" x14ac:dyDescent="0.35">
      <c r="A137" s="167">
        <v>134</v>
      </c>
      <c r="B137" s="166"/>
      <c r="C137" s="264"/>
      <c r="D137" s="154"/>
      <c r="E137" s="155"/>
      <c r="F137" s="264"/>
      <c r="G137" s="264"/>
      <c r="H137" s="155"/>
      <c r="I137" s="8"/>
      <c r="J137" s="264"/>
      <c r="K137" s="154"/>
      <c r="L137" s="162"/>
      <c r="M137" s="155"/>
      <c r="N137" s="155"/>
      <c r="O137" s="155"/>
      <c r="P137" s="155"/>
      <c r="Q137" s="155"/>
      <c r="R137" s="155"/>
      <c r="S137" s="155"/>
      <c r="T137" s="155"/>
      <c r="U137" s="155"/>
      <c r="V137" s="154"/>
      <c r="W137" s="154"/>
      <c r="X137" s="154"/>
      <c r="Y137" s="226"/>
      <c r="Z137" s="154"/>
      <c r="AA137" s="179">
        <v>100</v>
      </c>
      <c r="AB137" s="154"/>
      <c r="AC137" s="155">
        <v>1</v>
      </c>
      <c r="AE137" s="156">
        <f>Table3276[[#This Row],[buildPower]]/2</f>
        <v>0</v>
      </c>
    </row>
    <row r="138" spans="1:31" hidden="1" x14ac:dyDescent="0.35">
      <c r="A138" s="167">
        <v>135</v>
      </c>
      <c r="B138" s="17" t="s">
        <v>6418</v>
      </c>
      <c r="C138" s="153">
        <v>10</v>
      </c>
      <c r="D138" s="154"/>
      <c r="E138" s="155">
        <v>1</v>
      </c>
      <c r="F138" s="157">
        <v>2400</v>
      </c>
      <c r="G138" s="153">
        <v>30</v>
      </c>
      <c r="H138" s="155" t="s">
        <v>321</v>
      </c>
      <c r="I138" s="155">
        <v>3</v>
      </c>
      <c r="J138" s="153">
        <v>300</v>
      </c>
      <c r="K138" s="154" t="s">
        <v>6418</v>
      </c>
      <c r="L138" s="162" t="s">
        <v>6415</v>
      </c>
      <c r="M138" s="155"/>
      <c r="N138" s="155"/>
      <c r="O138" s="155"/>
      <c r="P138" s="155"/>
      <c r="Q138" s="155"/>
      <c r="R138" s="155"/>
      <c r="S138" s="155"/>
      <c r="T138" s="155"/>
      <c r="U138" s="155">
        <v>150</v>
      </c>
      <c r="V138" s="154" t="s">
        <v>117</v>
      </c>
      <c r="W138" s="154" t="s">
        <v>3</v>
      </c>
      <c r="X138" s="154" t="s">
        <v>3219</v>
      </c>
      <c r="Y138" s="229">
        <v>30</v>
      </c>
      <c r="Z138" s="154" t="s">
        <v>120</v>
      </c>
      <c r="AA138" s="155">
        <v>0</v>
      </c>
      <c r="AB138" s="154"/>
      <c r="AC138" s="155"/>
      <c r="AE138" s="156">
        <f>Table3276[[#This Row],[buildPower]]/2</f>
        <v>15</v>
      </c>
    </row>
    <row r="139" spans="1:31" hidden="1" x14ac:dyDescent="0.35">
      <c r="A139" s="167">
        <v>136</v>
      </c>
      <c r="B139" s="166"/>
      <c r="C139" s="264"/>
      <c r="D139" s="154"/>
      <c r="E139" s="155"/>
      <c r="F139" s="234"/>
      <c r="G139" s="264"/>
      <c r="H139" s="155"/>
      <c r="I139" s="155"/>
      <c r="J139" s="264"/>
      <c r="K139" s="154"/>
      <c r="L139" s="162"/>
      <c r="M139" s="155"/>
      <c r="N139" s="155"/>
      <c r="O139" s="155"/>
      <c r="P139" s="155"/>
      <c r="Q139" s="155"/>
      <c r="R139" s="155"/>
      <c r="S139" s="155"/>
      <c r="T139" s="155"/>
      <c r="U139" s="155"/>
      <c r="V139" s="154"/>
      <c r="W139" s="154"/>
      <c r="X139" s="154"/>
      <c r="Y139" s="229"/>
      <c r="Z139" s="154"/>
      <c r="AA139" s="179">
        <v>100</v>
      </c>
      <c r="AB139" s="159"/>
      <c r="AC139" s="158"/>
      <c r="AE139" s="156">
        <f>Table3276[[#This Row],[buildPower]]/2</f>
        <v>0</v>
      </c>
    </row>
    <row r="140" spans="1:31" hidden="1" x14ac:dyDescent="0.35">
      <c r="A140" s="167">
        <v>137</v>
      </c>
      <c r="B140" s="166"/>
      <c r="C140" s="264"/>
      <c r="D140" s="154"/>
      <c r="E140" s="155"/>
      <c r="F140" s="234"/>
      <c r="G140" s="264"/>
      <c r="H140" s="155"/>
      <c r="I140" s="155"/>
      <c r="J140" s="264"/>
      <c r="K140" s="154"/>
      <c r="L140" s="162"/>
      <c r="M140" s="155"/>
      <c r="N140" s="155"/>
      <c r="O140" s="155"/>
      <c r="P140" s="155"/>
      <c r="Q140" s="155"/>
      <c r="R140" s="155"/>
      <c r="S140" s="155"/>
      <c r="T140" s="155"/>
      <c r="U140" s="155"/>
      <c r="V140" s="154"/>
      <c r="W140" s="154"/>
      <c r="X140" s="154"/>
      <c r="Y140" s="229"/>
      <c r="Z140" s="154"/>
      <c r="AA140" s="179">
        <v>100</v>
      </c>
      <c r="AB140" s="159"/>
      <c r="AC140" s="158">
        <v>1</v>
      </c>
      <c r="AE140" s="156">
        <f>Table3276[[#This Row],[buildPower]]/2</f>
        <v>0</v>
      </c>
    </row>
    <row r="141" spans="1:31" hidden="1" x14ac:dyDescent="0.35">
      <c r="A141" s="167">
        <v>138</v>
      </c>
      <c r="B141" s="17" t="s">
        <v>6419</v>
      </c>
      <c r="C141" s="153">
        <v>10</v>
      </c>
      <c r="D141" s="154"/>
      <c r="E141" s="155">
        <v>1</v>
      </c>
      <c r="F141" s="153">
        <v>2800</v>
      </c>
      <c r="G141" s="153">
        <v>150</v>
      </c>
      <c r="H141" s="155" t="s">
        <v>321</v>
      </c>
      <c r="I141" s="155">
        <v>6</v>
      </c>
      <c r="J141" s="153">
        <v>300</v>
      </c>
      <c r="K141" s="154" t="s">
        <v>6419</v>
      </c>
      <c r="L141" s="162" t="s">
        <v>6416</v>
      </c>
      <c r="M141" s="155"/>
      <c r="N141" s="155"/>
      <c r="O141" s="155"/>
      <c r="P141" s="155"/>
      <c r="Q141" s="155"/>
      <c r="R141" s="155"/>
      <c r="S141" s="155"/>
      <c r="T141" s="155"/>
      <c r="U141" s="155">
        <v>150</v>
      </c>
      <c r="V141" s="154" t="s">
        <v>117</v>
      </c>
      <c r="W141" s="154" t="s">
        <v>3</v>
      </c>
      <c r="X141" s="154" t="s">
        <v>6413</v>
      </c>
      <c r="Y141" s="229">
        <v>10</v>
      </c>
      <c r="Z141" s="154" t="s">
        <v>120</v>
      </c>
      <c r="AA141" s="155">
        <v>0</v>
      </c>
      <c r="AB141" s="154"/>
      <c r="AC141" s="155"/>
      <c r="AE141" s="156">
        <f>Table3276[[#This Row],[buildPower]]/2</f>
        <v>75</v>
      </c>
    </row>
    <row r="142" spans="1:31" hidden="1" x14ac:dyDescent="0.35">
      <c r="A142" s="167">
        <v>139</v>
      </c>
      <c r="B142" s="166"/>
      <c r="C142" s="264"/>
      <c r="D142" s="154"/>
      <c r="E142" s="155"/>
      <c r="F142" s="264"/>
      <c r="G142" s="264"/>
      <c r="H142" s="155"/>
      <c r="I142" s="155"/>
      <c r="J142" s="264"/>
      <c r="K142" s="154"/>
      <c r="L142" s="162"/>
      <c r="M142" s="155"/>
      <c r="N142" s="155"/>
      <c r="O142" s="155"/>
      <c r="P142" s="155"/>
      <c r="Q142" s="155"/>
      <c r="R142" s="155"/>
      <c r="S142" s="155"/>
      <c r="T142" s="155"/>
      <c r="U142" s="155"/>
      <c r="V142" s="154"/>
      <c r="W142" s="154"/>
      <c r="X142" s="154"/>
      <c r="Y142" s="226"/>
      <c r="Z142" s="154"/>
      <c r="AA142" s="179">
        <v>100</v>
      </c>
      <c r="AB142" s="154"/>
      <c r="AC142" s="155"/>
      <c r="AE142" s="156">
        <f>Table3276[[#This Row],[buildPower]]/2</f>
        <v>0</v>
      </c>
    </row>
    <row r="143" spans="1:31" hidden="1" x14ac:dyDescent="0.35">
      <c r="A143" s="167">
        <v>140</v>
      </c>
      <c r="B143" s="166"/>
      <c r="C143" s="264"/>
      <c r="D143" s="154"/>
      <c r="E143" s="155"/>
      <c r="F143" s="264"/>
      <c r="G143" s="264"/>
      <c r="H143" s="155"/>
      <c r="I143" s="155"/>
      <c r="J143" s="264"/>
      <c r="K143" s="154"/>
      <c r="L143" s="162"/>
      <c r="M143" s="155"/>
      <c r="N143" s="155"/>
      <c r="O143" s="155"/>
      <c r="P143" s="155"/>
      <c r="Q143" s="155"/>
      <c r="R143" s="155"/>
      <c r="S143" s="155"/>
      <c r="T143" s="155"/>
      <c r="U143" s="155"/>
      <c r="V143" s="154"/>
      <c r="W143" s="154"/>
      <c r="X143" s="154"/>
      <c r="Y143" s="226"/>
      <c r="Z143" s="154"/>
      <c r="AA143" s="179">
        <v>100</v>
      </c>
      <c r="AB143" s="154"/>
      <c r="AC143" s="155">
        <v>1</v>
      </c>
      <c r="AE143" s="156">
        <f>Table3276[[#This Row],[buildPower]]/2</f>
        <v>0</v>
      </c>
    </row>
    <row r="144" spans="1:31" hidden="1" x14ac:dyDescent="0.35">
      <c r="A144" s="167">
        <v>141</v>
      </c>
      <c r="B144" s="152" t="s">
        <v>219</v>
      </c>
      <c r="C144" s="153">
        <v>60</v>
      </c>
      <c r="D144" s="154"/>
      <c r="E144" s="155">
        <v>1</v>
      </c>
      <c r="F144" s="153">
        <v>900</v>
      </c>
      <c r="G144" s="157">
        <v>87</v>
      </c>
      <c r="H144" s="358" t="s">
        <v>116</v>
      </c>
      <c r="I144" s="155">
        <v>1</v>
      </c>
      <c r="J144" s="153">
        <v>1000</v>
      </c>
      <c r="K144" s="162" t="s">
        <v>219</v>
      </c>
      <c r="L144" s="162" t="s">
        <v>6420</v>
      </c>
      <c r="M144" s="155"/>
      <c r="N144" s="155"/>
      <c r="O144" s="155"/>
      <c r="P144" s="155"/>
      <c r="Q144" s="155"/>
      <c r="R144" s="155"/>
      <c r="S144" s="155"/>
      <c r="T144" s="155"/>
      <c r="U144" s="155">
        <v>150</v>
      </c>
      <c r="V144" s="154" t="s">
        <v>3575</v>
      </c>
      <c r="W144" s="154" t="s">
        <v>105</v>
      </c>
      <c r="X144" s="154" t="s">
        <v>6125</v>
      </c>
      <c r="Y144" s="229">
        <v>60</v>
      </c>
      <c r="Z144" s="154" t="s">
        <v>120</v>
      </c>
      <c r="AA144" s="155"/>
      <c r="AB144" s="154" t="s">
        <v>3410</v>
      </c>
      <c r="AC144" s="155">
        <v>1</v>
      </c>
      <c r="AE144" s="156">
        <f>Table3276[[#This Row],[buildPower]]/2</f>
        <v>43.5</v>
      </c>
    </row>
    <row r="145" spans="1:31" hidden="1" x14ac:dyDescent="0.35">
      <c r="A145" s="167">
        <v>142</v>
      </c>
      <c r="B145" s="152" t="s">
        <v>213</v>
      </c>
      <c r="C145" s="157">
        <v>10</v>
      </c>
      <c r="D145" s="154"/>
      <c r="E145" s="155">
        <v>1</v>
      </c>
      <c r="F145" s="157">
        <v>350</v>
      </c>
      <c r="G145" s="157">
        <v>200</v>
      </c>
      <c r="H145" s="358" t="s">
        <v>116</v>
      </c>
      <c r="I145" s="155">
        <v>1</v>
      </c>
      <c r="J145" s="157">
        <v>300</v>
      </c>
      <c r="K145" s="154" t="s">
        <v>213</v>
      </c>
      <c r="L145" s="154" t="s">
        <v>993</v>
      </c>
      <c r="M145" s="155"/>
      <c r="N145" s="155"/>
      <c r="O145" s="155"/>
      <c r="P145" s="155"/>
      <c r="Q145" s="155"/>
      <c r="R145" s="155"/>
      <c r="S145" s="155"/>
      <c r="T145" s="155"/>
      <c r="U145" s="155">
        <v>150</v>
      </c>
      <c r="V145" s="154" t="s">
        <v>3577</v>
      </c>
      <c r="W145" s="154" t="s">
        <v>104</v>
      </c>
      <c r="X145" s="154" t="s">
        <v>6127</v>
      </c>
      <c r="Y145" s="229">
        <v>10</v>
      </c>
      <c r="Z145" s="154" t="s">
        <v>120</v>
      </c>
      <c r="AA145" s="155"/>
      <c r="AB145" s="154" t="s">
        <v>3411</v>
      </c>
      <c r="AC145" s="155">
        <v>1</v>
      </c>
      <c r="AE145" s="156">
        <f>Table3276[[#This Row],[buildPower]]/2</f>
        <v>100</v>
      </c>
    </row>
    <row r="146" spans="1:31" hidden="1" x14ac:dyDescent="0.35">
      <c r="A146" s="167">
        <v>143</v>
      </c>
      <c r="B146" s="152" t="s">
        <v>215</v>
      </c>
      <c r="C146" s="153">
        <v>10</v>
      </c>
      <c r="D146" s="154"/>
      <c r="E146" s="155">
        <v>1</v>
      </c>
      <c r="F146" s="153">
        <v>500</v>
      </c>
      <c r="G146" s="153">
        <v>162</v>
      </c>
      <c r="H146" s="358" t="s">
        <v>116</v>
      </c>
      <c r="I146" s="155">
        <v>1</v>
      </c>
      <c r="J146" s="153">
        <v>400</v>
      </c>
      <c r="K146" s="154" t="s">
        <v>215</v>
      </c>
      <c r="L146" s="154" t="s">
        <v>1001</v>
      </c>
      <c r="M146" s="155"/>
      <c r="N146" s="155"/>
      <c r="O146" s="155"/>
      <c r="P146" s="155"/>
      <c r="Q146" s="155"/>
      <c r="R146" s="155"/>
      <c r="S146" s="155"/>
      <c r="T146" s="155"/>
      <c r="U146" s="155">
        <v>150</v>
      </c>
      <c r="V146" s="154" t="s">
        <v>3577</v>
      </c>
      <c r="W146" s="154" t="s">
        <v>104</v>
      </c>
      <c r="X146" s="154" t="s">
        <v>216</v>
      </c>
      <c r="Y146" s="229">
        <v>10</v>
      </c>
      <c r="Z146" s="154" t="s">
        <v>120</v>
      </c>
      <c r="AA146" s="155">
        <v>0</v>
      </c>
      <c r="AB146" s="154"/>
      <c r="AC146" s="155"/>
      <c r="AE146" s="156">
        <f>Table3276[[#This Row],[buildPower]]/2</f>
        <v>81</v>
      </c>
    </row>
    <row r="147" spans="1:31" hidden="1" x14ac:dyDescent="0.35">
      <c r="A147" s="167">
        <v>144</v>
      </c>
      <c r="B147" s="166"/>
      <c r="C147" s="264"/>
      <c r="D147" s="154"/>
      <c r="E147" s="155"/>
      <c r="F147" s="264"/>
      <c r="G147" s="264"/>
      <c r="H147" s="155"/>
      <c r="I147" s="155"/>
      <c r="J147" s="264"/>
      <c r="K147" s="154"/>
      <c r="L147" s="154"/>
      <c r="M147" s="155"/>
      <c r="N147" s="155"/>
      <c r="O147" s="155"/>
      <c r="P147" s="155"/>
      <c r="Q147" s="155"/>
      <c r="R147" s="155"/>
      <c r="S147" s="155"/>
      <c r="T147" s="155"/>
      <c r="U147" s="155"/>
      <c r="V147" s="154"/>
      <c r="W147" s="154"/>
      <c r="X147" s="154"/>
      <c r="Y147" s="229"/>
      <c r="Z147" s="154"/>
      <c r="AA147" s="179">
        <v>200</v>
      </c>
      <c r="AB147" s="154"/>
      <c r="AC147" s="155"/>
      <c r="AE147" s="156">
        <f>Table3276[[#This Row],[buildPower]]/2</f>
        <v>0</v>
      </c>
    </row>
    <row r="148" spans="1:31" hidden="1" x14ac:dyDescent="0.35">
      <c r="A148" s="167">
        <v>145</v>
      </c>
      <c r="B148" s="166"/>
      <c r="C148" s="264"/>
      <c r="D148" s="154"/>
      <c r="E148" s="155"/>
      <c r="F148" s="264"/>
      <c r="G148" s="264"/>
      <c r="H148" s="155"/>
      <c r="I148" s="155"/>
      <c r="J148" s="264"/>
      <c r="K148" s="154"/>
      <c r="L148" s="154"/>
      <c r="M148" s="155"/>
      <c r="N148" s="155"/>
      <c r="O148" s="155"/>
      <c r="P148" s="155"/>
      <c r="Q148" s="155"/>
      <c r="R148" s="155"/>
      <c r="S148" s="155"/>
      <c r="T148" s="155"/>
      <c r="U148" s="155"/>
      <c r="V148" s="154"/>
      <c r="W148" s="154"/>
      <c r="X148" s="154"/>
      <c r="Y148" s="229"/>
      <c r="Z148" s="154"/>
      <c r="AA148" s="179">
        <v>200</v>
      </c>
      <c r="AB148" s="154" t="s">
        <v>3412</v>
      </c>
      <c r="AC148" s="155">
        <v>1</v>
      </c>
      <c r="AE148" s="156">
        <f>Table3276[[#This Row],[buildPower]]/2</f>
        <v>0</v>
      </c>
    </row>
    <row r="149" spans="1:31" hidden="1" x14ac:dyDescent="0.35">
      <c r="A149" s="167">
        <v>146</v>
      </c>
      <c r="B149" s="17" t="s">
        <v>217</v>
      </c>
      <c r="C149" s="153">
        <v>10</v>
      </c>
      <c r="D149" s="154"/>
      <c r="E149" s="155">
        <v>1</v>
      </c>
      <c r="F149" s="153">
        <v>450</v>
      </c>
      <c r="G149" s="153">
        <v>137</v>
      </c>
      <c r="H149" s="358" t="s">
        <v>116</v>
      </c>
      <c r="I149" s="155">
        <v>1</v>
      </c>
      <c r="J149" s="153">
        <v>400</v>
      </c>
      <c r="K149" s="154" t="s">
        <v>217</v>
      </c>
      <c r="L149" s="154" t="s">
        <v>997</v>
      </c>
      <c r="M149" s="155"/>
      <c r="N149" s="155"/>
      <c r="O149" s="155"/>
      <c r="P149" s="155"/>
      <c r="Q149" s="155"/>
      <c r="R149" s="155"/>
      <c r="S149" s="155"/>
      <c r="T149" s="155"/>
      <c r="U149" s="155">
        <v>150</v>
      </c>
      <c r="V149" s="154" t="s">
        <v>3577</v>
      </c>
      <c r="W149" s="154" t="s">
        <v>104</v>
      </c>
      <c r="X149" s="154" t="s">
        <v>216</v>
      </c>
      <c r="Y149" s="229">
        <v>10</v>
      </c>
      <c r="Z149" s="154" t="s">
        <v>120</v>
      </c>
      <c r="AA149" s="155">
        <v>0</v>
      </c>
      <c r="AB149" s="154"/>
      <c r="AC149" s="155"/>
      <c r="AE149" s="156">
        <f>Table3276[[#This Row],[buildPower]]/2</f>
        <v>68.5</v>
      </c>
    </row>
    <row r="150" spans="1:31" hidden="1" x14ac:dyDescent="0.35">
      <c r="A150" s="167">
        <v>147</v>
      </c>
      <c r="B150" s="166"/>
      <c r="C150" s="264"/>
      <c r="D150" s="154"/>
      <c r="E150" s="155"/>
      <c r="F150" s="264"/>
      <c r="G150" s="264"/>
      <c r="H150" s="155"/>
      <c r="I150" s="155"/>
      <c r="J150" s="264"/>
      <c r="K150" s="154"/>
      <c r="L150" s="154"/>
      <c r="M150" s="155"/>
      <c r="N150" s="155"/>
      <c r="O150" s="155"/>
      <c r="P150" s="155"/>
      <c r="Q150" s="155"/>
      <c r="R150" s="155"/>
      <c r="S150" s="155"/>
      <c r="T150" s="155"/>
      <c r="U150" s="155"/>
      <c r="V150" s="154"/>
      <c r="W150" s="154"/>
      <c r="X150" s="154"/>
      <c r="Y150" s="229"/>
      <c r="Z150" s="154"/>
      <c r="AA150" s="222">
        <v>200</v>
      </c>
      <c r="AB150" s="159"/>
      <c r="AC150" s="155"/>
      <c r="AE150" s="156">
        <f>Table3276[[#This Row],[buildPower]]/2</f>
        <v>0</v>
      </c>
    </row>
    <row r="151" spans="1:31" hidden="1" x14ac:dyDescent="0.35">
      <c r="A151" s="167">
        <v>148</v>
      </c>
      <c r="B151" s="166"/>
      <c r="C151" s="264"/>
      <c r="D151" s="154"/>
      <c r="E151" s="155"/>
      <c r="F151" s="264"/>
      <c r="G151" s="264"/>
      <c r="H151" s="155"/>
      <c r="I151" s="155"/>
      <c r="J151" s="264"/>
      <c r="K151" s="154"/>
      <c r="L151" s="159"/>
      <c r="M151" s="155"/>
      <c r="N151" s="155"/>
      <c r="O151" s="155"/>
      <c r="P151" s="155"/>
      <c r="Q151" s="155"/>
      <c r="R151" s="155"/>
      <c r="S151" s="155"/>
      <c r="T151" s="155"/>
      <c r="U151" s="155"/>
      <c r="V151" s="154"/>
      <c r="W151" s="154"/>
      <c r="X151" s="154"/>
      <c r="Y151" s="229"/>
      <c r="Z151" s="154"/>
      <c r="AA151" s="179">
        <v>200</v>
      </c>
      <c r="AB151" s="159" t="s">
        <v>3414</v>
      </c>
      <c r="AC151" s="158">
        <v>1</v>
      </c>
      <c r="AE151" s="156">
        <f>Table3276[[#This Row],[buildPower]]/2</f>
        <v>0</v>
      </c>
    </row>
    <row r="152" spans="1:31" hidden="1" x14ac:dyDescent="0.35">
      <c r="A152" s="167">
        <v>149</v>
      </c>
      <c r="B152" s="152" t="s">
        <v>218</v>
      </c>
      <c r="C152" s="157">
        <v>10</v>
      </c>
      <c r="D152" s="154"/>
      <c r="E152" s="155">
        <v>1</v>
      </c>
      <c r="F152" s="157">
        <v>550</v>
      </c>
      <c r="G152" s="157">
        <v>212</v>
      </c>
      <c r="H152" s="358" t="s">
        <v>116</v>
      </c>
      <c r="I152" s="155">
        <v>1</v>
      </c>
      <c r="J152" s="157">
        <v>400</v>
      </c>
      <c r="K152" s="154" t="s">
        <v>218</v>
      </c>
      <c r="L152" s="159" t="s">
        <v>1016</v>
      </c>
      <c r="M152" s="155"/>
      <c r="N152" s="155"/>
      <c r="O152" s="155"/>
      <c r="P152" s="155"/>
      <c r="Q152" s="155"/>
      <c r="R152" s="155"/>
      <c r="S152" s="155"/>
      <c r="T152" s="155"/>
      <c r="U152" s="155">
        <v>150</v>
      </c>
      <c r="V152" s="154" t="s">
        <v>3577</v>
      </c>
      <c r="W152" s="154" t="s">
        <v>104</v>
      </c>
      <c r="X152" s="154" t="s">
        <v>216</v>
      </c>
      <c r="Y152" s="229">
        <v>10</v>
      </c>
      <c r="Z152" s="154" t="s">
        <v>120</v>
      </c>
      <c r="AA152" s="155">
        <v>0</v>
      </c>
      <c r="AB152" s="159"/>
      <c r="AC152" s="155"/>
      <c r="AE152" s="156">
        <f>Table3276[[#This Row],[buildPower]]/2</f>
        <v>106</v>
      </c>
    </row>
    <row r="153" spans="1:31" hidden="1" x14ac:dyDescent="0.35">
      <c r="A153" s="167">
        <v>150</v>
      </c>
      <c r="B153" s="166"/>
      <c r="C153" s="234"/>
      <c r="D153" s="154"/>
      <c r="E153" s="155"/>
      <c r="F153" s="234"/>
      <c r="G153" s="234"/>
      <c r="H153" s="155"/>
      <c r="I153" s="155"/>
      <c r="J153" s="234"/>
      <c r="K153" s="154"/>
      <c r="L153" s="159"/>
      <c r="M153" s="155"/>
      <c r="N153" s="155"/>
      <c r="O153" s="155"/>
      <c r="P153" s="155"/>
      <c r="Q153" s="155"/>
      <c r="R153" s="155"/>
      <c r="S153" s="155"/>
      <c r="T153" s="155"/>
      <c r="U153" s="155"/>
      <c r="V153" s="154"/>
      <c r="W153" s="154"/>
      <c r="X153" s="154"/>
      <c r="Y153" s="229"/>
      <c r="Z153" s="154"/>
      <c r="AA153" s="179">
        <v>200</v>
      </c>
      <c r="AB153" s="159"/>
      <c r="AC153" s="155"/>
      <c r="AE153" s="156">
        <f>Table3276[[#This Row],[buildPower]]/2</f>
        <v>0</v>
      </c>
    </row>
    <row r="154" spans="1:31" hidden="1" x14ac:dyDescent="0.35">
      <c r="A154" s="167">
        <v>151</v>
      </c>
      <c r="B154" s="166"/>
      <c r="C154" s="234"/>
      <c r="D154" s="154"/>
      <c r="E154" s="155"/>
      <c r="F154" s="234"/>
      <c r="G154" s="234"/>
      <c r="H154" s="155"/>
      <c r="I154" s="155"/>
      <c r="J154" s="234"/>
      <c r="K154" s="154"/>
      <c r="L154" s="159"/>
      <c r="M154" s="155"/>
      <c r="N154" s="155"/>
      <c r="O154" s="155"/>
      <c r="P154" s="155"/>
      <c r="Q154" s="155"/>
      <c r="R154" s="155"/>
      <c r="S154" s="155"/>
      <c r="T154" s="155"/>
      <c r="U154" s="155"/>
      <c r="V154" s="154"/>
      <c r="W154" s="154"/>
      <c r="X154" s="154"/>
      <c r="Y154" s="229"/>
      <c r="Z154" s="154"/>
      <c r="AA154" s="222">
        <v>200</v>
      </c>
      <c r="AB154" s="159" t="s">
        <v>3415</v>
      </c>
      <c r="AC154" s="155">
        <v>1</v>
      </c>
      <c r="AE154" s="156">
        <f>Table3276[[#This Row],[buildPower]]/2</f>
        <v>0</v>
      </c>
    </row>
    <row r="155" spans="1:31" hidden="1" x14ac:dyDescent="0.35">
      <c r="A155" s="167">
        <v>152</v>
      </c>
      <c r="B155" s="152" t="s">
        <v>6486</v>
      </c>
      <c r="C155" s="153">
        <v>10</v>
      </c>
      <c r="D155" s="154"/>
      <c r="E155" s="155">
        <v>1</v>
      </c>
      <c r="F155" s="153">
        <v>1200</v>
      </c>
      <c r="G155" s="153">
        <v>262</v>
      </c>
      <c r="H155" s="358" t="s">
        <v>116</v>
      </c>
      <c r="I155" s="155">
        <v>1</v>
      </c>
      <c r="J155" s="153">
        <v>400</v>
      </c>
      <c r="K155" s="154" t="s">
        <v>6486</v>
      </c>
      <c r="L155" s="261" t="s">
        <v>6800</v>
      </c>
      <c r="M155" s="155"/>
      <c r="N155" s="155"/>
      <c r="O155" s="155"/>
      <c r="P155" s="155"/>
      <c r="Q155" s="155"/>
      <c r="R155" s="155"/>
      <c r="S155" s="155"/>
      <c r="T155" s="155"/>
      <c r="U155" s="155">
        <v>150</v>
      </c>
      <c r="V155" s="154" t="s">
        <v>3577</v>
      </c>
      <c r="W155" s="154" t="s">
        <v>104</v>
      </c>
      <c r="X155" s="162" t="s">
        <v>6499</v>
      </c>
      <c r="Y155" s="226">
        <v>10</v>
      </c>
      <c r="Z155" s="154" t="s">
        <v>120</v>
      </c>
      <c r="AA155" s="158"/>
      <c r="AB155" s="260" t="s">
        <v>6052</v>
      </c>
      <c r="AC155" s="155">
        <v>1</v>
      </c>
      <c r="AE155" s="156">
        <f>Table3276[[#This Row],[buildPower]]/2</f>
        <v>131</v>
      </c>
    </row>
    <row r="156" spans="1:31" hidden="1" x14ac:dyDescent="0.35">
      <c r="A156" s="167">
        <v>153</v>
      </c>
      <c r="B156" s="17" t="s">
        <v>6805</v>
      </c>
      <c r="C156" s="153">
        <v>10</v>
      </c>
      <c r="D156" s="154"/>
      <c r="E156" s="155">
        <v>1</v>
      </c>
      <c r="F156" s="153">
        <v>1200</v>
      </c>
      <c r="G156" s="153">
        <v>262</v>
      </c>
      <c r="H156" s="358" t="s">
        <v>116</v>
      </c>
      <c r="I156" s="155">
        <v>1</v>
      </c>
      <c r="J156" s="153">
        <v>400</v>
      </c>
      <c r="K156" s="154" t="s">
        <v>6805</v>
      </c>
      <c r="L156" s="258" t="s">
        <v>6056</v>
      </c>
      <c r="M156" s="155"/>
      <c r="N156" s="155"/>
      <c r="O156" s="155"/>
      <c r="P156" s="155"/>
      <c r="Q156" s="155"/>
      <c r="R156" s="155"/>
      <c r="S156" s="155"/>
      <c r="T156" s="155"/>
      <c r="U156" s="155">
        <v>150</v>
      </c>
      <c r="V156" s="154" t="s">
        <v>3577</v>
      </c>
      <c r="W156" s="154" t="s">
        <v>104</v>
      </c>
      <c r="X156" s="162" t="s">
        <v>6499</v>
      </c>
      <c r="Y156" s="226">
        <v>10</v>
      </c>
      <c r="Z156" s="154" t="s">
        <v>120</v>
      </c>
      <c r="AA156" s="158"/>
      <c r="AB156" s="260" t="s">
        <v>5391</v>
      </c>
      <c r="AC156" s="155">
        <v>1</v>
      </c>
      <c r="AE156" s="156">
        <f>Table3276[[#This Row],[buildPower]]/2</f>
        <v>131</v>
      </c>
    </row>
    <row r="157" spans="1:31" hidden="1" x14ac:dyDescent="0.35">
      <c r="A157" s="167">
        <v>154</v>
      </c>
      <c r="B157" s="17" t="s">
        <v>6484</v>
      </c>
      <c r="C157" s="153">
        <v>60</v>
      </c>
      <c r="D157" s="154"/>
      <c r="E157" s="155">
        <v>1</v>
      </c>
      <c r="F157" s="153">
        <v>900</v>
      </c>
      <c r="G157" s="153">
        <v>87</v>
      </c>
      <c r="H157" s="358" t="s">
        <v>116</v>
      </c>
      <c r="I157" s="155">
        <v>1</v>
      </c>
      <c r="J157" s="153">
        <v>1000</v>
      </c>
      <c r="K157" s="154" t="s">
        <v>6484</v>
      </c>
      <c r="L157" s="258" t="s">
        <v>7314</v>
      </c>
      <c r="M157" s="155"/>
      <c r="N157" s="155"/>
      <c r="O157" s="155"/>
      <c r="P157" s="155"/>
      <c r="Q157" s="155"/>
      <c r="R157" s="155"/>
      <c r="S157" s="155"/>
      <c r="T157" s="155"/>
      <c r="U157" s="155">
        <v>150</v>
      </c>
      <c r="V157" s="154" t="s">
        <v>3575</v>
      </c>
      <c r="W157" s="154" t="s">
        <v>105</v>
      </c>
      <c r="X157" s="154" t="s">
        <v>6125</v>
      </c>
      <c r="Y157" s="226">
        <v>60</v>
      </c>
      <c r="Z157" s="154" t="s">
        <v>120</v>
      </c>
      <c r="AA157" s="155"/>
      <c r="AB157" s="159" t="s">
        <v>6059</v>
      </c>
      <c r="AC157" s="158">
        <v>1</v>
      </c>
      <c r="AE157" s="156">
        <f>Table3276[[#This Row],[buildPower]]/2</f>
        <v>43.5</v>
      </c>
    </row>
    <row r="158" spans="1:31" hidden="1" x14ac:dyDescent="0.35">
      <c r="A158" s="167">
        <v>155</v>
      </c>
      <c r="B158" s="17" t="s">
        <v>220</v>
      </c>
      <c r="C158" s="153">
        <v>10</v>
      </c>
      <c r="D158" s="154"/>
      <c r="E158" s="155">
        <v>1</v>
      </c>
      <c r="F158" s="153">
        <v>1200</v>
      </c>
      <c r="G158" s="153">
        <v>262</v>
      </c>
      <c r="H158" s="358" t="s">
        <v>116</v>
      </c>
      <c r="I158" s="155">
        <v>1</v>
      </c>
      <c r="J158" s="153">
        <v>400</v>
      </c>
      <c r="K158" s="154" t="s">
        <v>220</v>
      </c>
      <c r="L158" s="154" t="s">
        <v>2046</v>
      </c>
      <c r="M158" s="155"/>
      <c r="N158" s="155"/>
      <c r="O158" s="155"/>
      <c r="P158" s="155"/>
      <c r="Q158" s="155"/>
      <c r="R158" s="155"/>
      <c r="S158" s="155"/>
      <c r="T158" s="155"/>
      <c r="U158" s="155">
        <v>150</v>
      </c>
      <c r="V158" s="154" t="s">
        <v>3577</v>
      </c>
      <c r="W158" s="154" t="s">
        <v>104</v>
      </c>
      <c r="X158" s="154" t="s">
        <v>6127</v>
      </c>
      <c r="Y158" s="229">
        <v>10</v>
      </c>
      <c r="Z158" s="154" t="s">
        <v>120</v>
      </c>
      <c r="AA158" s="155">
        <v>0</v>
      </c>
      <c r="AB158" s="159"/>
      <c r="AC158" s="158"/>
      <c r="AE158" s="156">
        <f>Table3276[[#This Row],[buildPower]]/2</f>
        <v>131</v>
      </c>
    </row>
    <row r="159" spans="1:31" hidden="1" x14ac:dyDescent="0.35">
      <c r="A159" s="167">
        <v>156</v>
      </c>
      <c r="B159" s="166"/>
      <c r="C159" s="264"/>
      <c r="D159" s="154"/>
      <c r="E159" s="155"/>
      <c r="F159" s="264"/>
      <c r="G159" s="264"/>
      <c r="H159" s="155"/>
      <c r="I159" s="155"/>
      <c r="J159" s="264"/>
      <c r="K159" s="154"/>
      <c r="L159" s="154"/>
      <c r="M159" s="155"/>
      <c r="N159" s="155"/>
      <c r="O159" s="155"/>
      <c r="P159" s="155"/>
      <c r="Q159" s="155"/>
      <c r="R159" s="155"/>
      <c r="S159" s="155"/>
      <c r="T159" s="155"/>
      <c r="U159" s="155"/>
      <c r="V159" s="154"/>
      <c r="W159" s="154"/>
      <c r="X159" s="154"/>
      <c r="Y159" s="229"/>
      <c r="Z159" s="154"/>
      <c r="AA159" s="179">
        <v>200</v>
      </c>
      <c r="AB159" s="159"/>
      <c r="AC159" s="155"/>
      <c r="AE159" s="156">
        <f>Table3276[[#This Row],[buildPower]]/2</f>
        <v>0</v>
      </c>
    </row>
    <row r="160" spans="1:31" hidden="1" x14ac:dyDescent="0.35">
      <c r="A160" s="167">
        <v>157</v>
      </c>
      <c r="B160" s="166"/>
      <c r="C160" s="264"/>
      <c r="D160" s="154"/>
      <c r="E160" s="155"/>
      <c r="F160" s="264"/>
      <c r="G160" s="264"/>
      <c r="H160" s="155"/>
      <c r="I160" s="155"/>
      <c r="J160" s="264"/>
      <c r="K160" s="154"/>
      <c r="L160" s="154"/>
      <c r="M160" s="155"/>
      <c r="N160" s="155"/>
      <c r="O160" s="155"/>
      <c r="P160" s="155"/>
      <c r="Q160" s="155"/>
      <c r="R160" s="155"/>
      <c r="S160" s="155"/>
      <c r="T160" s="155"/>
      <c r="U160" s="155"/>
      <c r="V160" s="154"/>
      <c r="W160" s="154"/>
      <c r="X160" s="154"/>
      <c r="Y160" s="229"/>
      <c r="Z160" s="154"/>
      <c r="AA160" s="179">
        <v>200</v>
      </c>
      <c r="AB160" s="159" t="s">
        <v>3420</v>
      </c>
      <c r="AC160" s="155">
        <v>1</v>
      </c>
      <c r="AE160" s="156">
        <f>Table3276[[#This Row],[buildPower]]/2</f>
        <v>0</v>
      </c>
    </row>
    <row r="161" spans="1:31" hidden="1" x14ac:dyDescent="0.35">
      <c r="A161" s="167">
        <v>158</v>
      </c>
      <c r="B161" s="17" t="s">
        <v>221</v>
      </c>
      <c r="C161" s="157">
        <v>10</v>
      </c>
      <c r="D161" s="154"/>
      <c r="E161" s="155">
        <v>1</v>
      </c>
      <c r="F161" s="157">
        <v>300</v>
      </c>
      <c r="G161" s="157">
        <v>125</v>
      </c>
      <c r="H161" s="358" t="s">
        <v>116</v>
      </c>
      <c r="I161" s="155">
        <v>1</v>
      </c>
      <c r="J161" s="157">
        <v>400</v>
      </c>
      <c r="K161" s="154" t="s">
        <v>221</v>
      </c>
      <c r="L161" s="162" t="s">
        <v>6421</v>
      </c>
      <c r="M161" s="155"/>
      <c r="N161" s="155"/>
      <c r="O161" s="155"/>
      <c r="P161" s="155"/>
      <c r="Q161" s="155"/>
      <c r="R161" s="155"/>
      <c r="S161" s="155"/>
      <c r="T161" s="155"/>
      <c r="U161" s="155">
        <v>150</v>
      </c>
      <c r="V161" s="154" t="s">
        <v>3577</v>
      </c>
      <c r="W161" s="154" t="s">
        <v>104</v>
      </c>
      <c r="X161" s="154" t="s">
        <v>6127</v>
      </c>
      <c r="Y161" s="229">
        <v>10</v>
      </c>
      <c r="Z161" s="154" t="s">
        <v>120</v>
      </c>
      <c r="AA161" s="155"/>
      <c r="AB161" s="159" t="s">
        <v>3423</v>
      </c>
      <c r="AC161" s="155">
        <v>1</v>
      </c>
      <c r="AE161" s="156">
        <f>Table3276[[#This Row],[buildPower]]/2</f>
        <v>62.5</v>
      </c>
    </row>
    <row r="162" spans="1:31" hidden="1" x14ac:dyDescent="0.35">
      <c r="A162" s="167">
        <v>159</v>
      </c>
      <c r="B162" s="17" t="s">
        <v>228</v>
      </c>
      <c r="C162" s="157">
        <v>10</v>
      </c>
      <c r="D162" s="154"/>
      <c r="E162" s="155">
        <v>1</v>
      </c>
      <c r="F162" s="157">
        <v>200</v>
      </c>
      <c r="G162" s="157">
        <v>112</v>
      </c>
      <c r="H162" s="358" t="s">
        <v>116</v>
      </c>
      <c r="I162" s="155">
        <v>1</v>
      </c>
      <c r="J162" s="157">
        <v>400</v>
      </c>
      <c r="K162" s="154" t="s">
        <v>228</v>
      </c>
      <c r="L162" s="162" t="s">
        <v>11550</v>
      </c>
      <c r="M162" s="155"/>
      <c r="N162" s="155"/>
      <c r="O162" s="155"/>
      <c r="P162" s="155"/>
      <c r="Q162" s="155"/>
      <c r="R162" s="155"/>
      <c r="S162" s="155"/>
      <c r="T162" s="155"/>
      <c r="U162" s="155">
        <v>150</v>
      </c>
      <c r="V162" s="154" t="s">
        <v>3577</v>
      </c>
      <c r="W162" s="154" t="s">
        <v>104</v>
      </c>
      <c r="X162" s="154" t="s">
        <v>214</v>
      </c>
      <c r="Y162" s="229">
        <v>10</v>
      </c>
      <c r="Z162" s="154" t="s">
        <v>120</v>
      </c>
      <c r="AA162" s="155"/>
      <c r="AB162" s="172" t="s">
        <v>5276</v>
      </c>
      <c r="AC162" s="155">
        <v>1</v>
      </c>
      <c r="AE162" s="156">
        <f>Table3276[[#This Row],[buildPower]]/2</f>
        <v>56</v>
      </c>
    </row>
    <row r="163" spans="1:31" hidden="1" x14ac:dyDescent="0.35">
      <c r="A163" s="167">
        <v>160</v>
      </c>
      <c r="B163" s="152" t="s">
        <v>222</v>
      </c>
      <c r="C163" s="153">
        <v>10</v>
      </c>
      <c r="D163" s="154"/>
      <c r="E163" s="155">
        <v>1</v>
      </c>
      <c r="F163" s="153">
        <v>300</v>
      </c>
      <c r="G163" s="153">
        <v>150</v>
      </c>
      <c r="H163" s="358" t="s">
        <v>116</v>
      </c>
      <c r="I163" s="155">
        <v>1</v>
      </c>
      <c r="J163" s="153">
        <v>400</v>
      </c>
      <c r="K163" s="154" t="s">
        <v>222</v>
      </c>
      <c r="L163" s="154" t="s">
        <v>1039</v>
      </c>
      <c r="M163" s="155"/>
      <c r="N163" s="155"/>
      <c r="O163" s="155"/>
      <c r="P163" s="155"/>
      <c r="Q163" s="155"/>
      <c r="R163" s="155"/>
      <c r="S163" s="155"/>
      <c r="T163" s="155"/>
      <c r="U163" s="155">
        <v>150</v>
      </c>
      <c r="V163" s="154" t="s">
        <v>3577</v>
      </c>
      <c r="W163" s="154" t="s">
        <v>104</v>
      </c>
      <c r="X163" s="154" t="s">
        <v>6127</v>
      </c>
      <c r="Y163" s="229">
        <v>10</v>
      </c>
      <c r="Z163" s="154" t="s">
        <v>120</v>
      </c>
      <c r="AA163" s="155"/>
      <c r="AB163" s="159" t="s">
        <v>3435</v>
      </c>
      <c r="AC163" s="155">
        <v>1</v>
      </c>
      <c r="AE163" s="156">
        <f>Table3276[[#This Row],[buildPower]]/2</f>
        <v>75</v>
      </c>
    </row>
    <row r="164" spans="1:31" hidden="1" x14ac:dyDescent="0.35">
      <c r="A164" s="167">
        <v>161</v>
      </c>
      <c r="B164" s="152" t="s">
        <v>223</v>
      </c>
      <c r="C164" s="157">
        <v>10</v>
      </c>
      <c r="D164" s="154"/>
      <c r="E164" s="155">
        <v>1</v>
      </c>
      <c r="F164" s="157">
        <v>450</v>
      </c>
      <c r="G164" s="157">
        <v>75</v>
      </c>
      <c r="H164" s="358" t="s">
        <v>116</v>
      </c>
      <c r="I164" s="155">
        <v>1</v>
      </c>
      <c r="J164" s="157">
        <v>300</v>
      </c>
      <c r="K164" s="154" t="s">
        <v>223</v>
      </c>
      <c r="L164" s="154" t="s">
        <v>974</v>
      </c>
      <c r="M164" s="155"/>
      <c r="N164" s="155"/>
      <c r="O164" s="155"/>
      <c r="P164" s="155"/>
      <c r="Q164" s="155"/>
      <c r="R164" s="155"/>
      <c r="S164" s="155"/>
      <c r="T164" s="155"/>
      <c r="U164" s="155">
        <v>150</v>
      </c>
      <c r="V164" s="154" t="s">
        <v>3577</v>
      </c>
      <c r="W164" s="154" t="s">
        <v>3</v>
      </c>
      <c r="X164" s="154" t="s">
        <v>224</v>
      </c>
      <c r="Y164" s="229">
        <v>10</v>
      </c>
      <c r="Z164" s="154" t="s">
        <v>120</v>
      </c>
      <c r="AA164" s="155">
        <v>0</v>
      </c>
      <c r="AB164" s="159"/>
      <c r="AC164" s="155"/>
      <c r="AE164" s="156">
        <f>Table3276[[#This Row],[buildPower]]/2</f>
        <v>37.5</v>
      </c>
    </row>
    <row r="165" spans="1:31" hidden="1" x14ac:dyDescent="0.35">
      <c r="A165" s="167">
        <v>162</v>
      </c>
      <c r="B165" s="166"/>
      <c r="C165" s="234"/>
      <c r="D165" s="154"/>
      <c r="E165" s="155"/>
      <c r="F165" s="234"/>
      <c r="G165" s="234"/>
      <c r="H165" s="155"/>
      <c r="I165" s="155"/>
      <c r="J165" s="234"/>
      <c r="K165" s="154"/>
      <c r="L165" s="154"/>
      <c r="M165" s="155"/>
      <c r="N165" s="155"/>
      <c r="O165" s="155"/>
      <c r="P165" s="155"/>
      <c r="Q165" s="155"/>
      <c r="R165" s="155"/>
      <c r="S165" s="155"/>
      <c r="T165" s="155"/>
      <c r="U165" s="155"/>
      <c r="V165" s="154"/>
      <c r="W165" s="154"/>
      <c r="X165" s="154"/>
      <c r="Y165" s="229"/>
      <c r="Z165" s="154"/>
      <c r="AA165" s="179">
        <v>200</v>
      </c>
      <c r="AB165" s="159"/>
      <c r="AC165" s="155"/>
      <c r="AE165" s="156">
        <f>Table3276[[#This Row],[buildPower]]/2</f>
        <v>0</v>
      </c>
    </row>
    <row r="166" spans="1:31" hidden="1" x14ac:dyDescent="0.35">
      <c r="A166" s="167">
        <v>163</v>
      </c>
      <c r="B166" s="166"/>
      <c r="C166" s="234"/>
      <c r="D166" s="154"/>
      <c r="E166" s="155"/>
      <c r="F166" s="234"/>
      <c r="G166" s="234"/>
      <c r="H166" s="155"/>
      <c r="I166" s="155"/>
      <c r="J166" s="234"/>
      <c r="K166" s="154"/>
      <c r="L166" s="154"/>
      <c r="M166" s="155"/>
      <c r="N166" s="155"/>
      <c r="O166" s="155"/>
      <c r="P166" s="155"/>
      <c r="Q166" s="155"/>
      <c r="R166" s="155"/>
      <c r="S166" s="155"/>
      <c r="T166" s="155"/>
      <c r="U166" s="155"/>
      <c r="V166" s="154"/>
      <c r="W166" s="154"/>
      <c r="X166" s="154"/>
      <c r="Y166" s="229"/>
      <c r="Z166" s="154"/>
      <c r="AA166" s="179">
        <v>200</v>
      </c>
      <c r="AB166" s="159" t="s">
        <v>3844</v>
      </c>
      <c r="AC166" s="155">
        <v>1</v>
      </c>
      <c r="AE166" s="156">
        <f>Table3276[[#This Row],[buildPower]]/2</f>
        <v>0</v>
      </c>
    </row>
    <row r="167" spans="1:31" hidden="1" x14ac:dyDescent="0.35">
      <c r="A167" s="167">
        <v>164</v>
      </c>
      <c r="B167" s="152" t="s">
        <v>225</v>
      </c>
      <c r="C167" s="153">
        <v>10</v>
      </c>
      <c r="D167" s="154"/>
      <c r="E167" s="155">
        <v>1</v>
      </c>
      <c r="F167" s="153">
        <v>425</v>
      </c>
      <c r="G167" s="153">
        <v>85</v>
      </c>
      <c r="H167" s="358" t="s">
        <v>116</v>
      </c>
      <c r="I167" s="155">
        <v>1</v>
      </c>
      <c r="J167" s="153">
        <v>300</v>
      </c>
      <c r="K167" s="154" t="s">
        <v>225</v>
      </c>
      <c r="L167" s="154" t="s">
        <v>1046</v>
      </c>
      <c r="M167" s="155"/>
      <c r="N167" s="155"/>
      <c r="O167" s="155"/>
      <c r="P167" s="155"/>
      <c r="Q167" s="155"/>
      <c r="R167" s="155"/>
      <c r="S167" s="155"/>
      <c r="T167" s="155"/>
      <c r="U167" s="155">
        <v>150</v>
      </c>
      <c r="V167" s="154" t="s">
        <v>3577</v>
      </c>
      <c r="W167" s="154" t="s">
        <v>3</v>
      </c>
      <c r="X167" s="154" t="s">
        <v>224</v>
      </c>
      <c r="Y167" s="229">
        <v>10</v>
      </c>
      <c r="Z167" s="154" t="s">
        <v>120</v>
      </c>
      <c r="AA167" s="155">
        <v>0</v>
      </c>
      <c r="AB167" s="159"/>
      <c r="AC167" s="155"/>
      <c r="AE167" s="156">
        <f>Table3276[[#This Row],[buildPower]]/2</f>
        <v>42.5</v>
      </c>
    </row>
    <row r="168" spans="1:31" hidden="1" x14ac:dyDescent="0.35">
      <c r="A168" s="167">
        <v>165</v>
      </c>
      <c r="B168" s="166"/>
      <c r="C168" s="264"/>
      <c r="D168" s="154"/>
      <c r="E168" s="155"/>
      <c r="F168" s="264"/>
      <c r="G168" s="264"/>
      <c r="H168" s="155"/>
      <c r="I168" s="155"/>
      <c r="J168" s="264"/>
      <c r="K168" s="154"/>
      <c r="L168" s="154"/>
      <c r="M168" s="155"/>
      <c r="N168" s="155"/>
      <c r="O168" s="155"/>
      <c r="P168" s="155"/>
      <c r="Q168" s="155"/>
      <c r="R168" s="155"/>
      <c r="S168" s="155"/>
      <c r="T168" s="155"/>
      <c r="U168" s="155"/>
      <c r="V168" s="154"/>
      <c r="W168" s="154"/>
      <c r="X168" s="154"/>
      <c r="Y168" s="229"/>
      <c r="Z168" s="154"/>
      <c r="AA168" s="179">
        <v>200</v>
      </c>
      <c r="AC168" s="155"/>
      <c r="AE168" s="156">
        <f>Table3276[[#This Row],[buildPower]]/2</f>
        <v>0</v>
      </c>
    </row>
    <row r="169" spans="1:31" hidden="1" x14ac:dyDescent="0.35">
      <c r="A169" s="167">
        <v>166</v>
      </c>
      <c r="B169" s="166"/>
      <c r="C169" s="264"/>
      <c r="D169" s="154"/>
      <c r="E169" s="155"/>
      <c r="F169" s="264"/>
      <c r="G169" s="264"/>
      <c r="H169" s="155"/>
      <c r="I169" s="155"/>
      <c r="J169" s="264"/>
      <c r="K169" s="154"/>
      <c r="L169" s="154"/>
      <c r="M169" s="155"/>
      <c r="N169" s="155"/>
      <c r="O169" s="155"/>
      <c r="P169" s="155"/>
      <c r="Q169" s="155"/>
      <c r="R169" s="155"/>
      <c r="S169" s="155"/>
      <c r="T169" s="155"/>
      <c r="U169" s="155"/>
      <c r="V169" s="154"/>
      <c r="W169" s="154"/>
      <c r="X169" s="154"/>
      <c r="Y169" s="229"/>
      <c r="Z169" s="154"/>
      <c r="AA169" s="222">
        <v>200</v>
      </c>
      <c r="AB169" s="159" t="s">
        <v>3840</v>
      </c>
      <c r="AC169" s="155">
        <v>1</v>
      </c>
      <c r="AE169" s="156">
        <f>Table3276[[#This Row],[buildPower]]/2</f>
        <v>0</v>
      </c>
    </row>
    <row r="170" spans="1:31" hidden="1" x14ac:dyDescent="0.35">
      <c r="A170" s="167">
        <v>167</v>
      </c>
      <c r="B170" s="17" t="s">
        <v>226</v>
      </c>
      <c r="C170" s="153">
        <v>10</v>
      </c>
      <c r="D170" s="154"/>
      <c r="E170" s="155">
        <v>1</v>
      </c>
      <c r="F170" s="153">
        <v>350</v>
      </c>
      <c r="G170" s="153">
        <v>62</v>
      </c>
      <c r="H170" s="358" t="s">
        <v>116</v>
      </c>
      <c r="I170" s="155">
        <v>1</v>
      </c>
      <c r="J170" s="153">
        <v>300</v>
      </c>
      <c r="K170" s="154" t="s">
        <v>226</v>
      </c>
      <c r="L170" s="154" t="s">
        <v>1042</v>
      </c>
      <c r="M170" s="155"/>
      <c r="N170" s="155"/>
      <c r="O170" s="155"/>
      <c r="P170" s="155"/>
      <c r="Q170" s="155"/>
      <c r="R170" s="155"/>
      <c r="S170" s="155"/>
      <c r="T170" s="155"/>
      <c r="U170" s="155">
        <v>150</v>
      </c>
      <c r="V170" s="154" t="s">
        <v>3577</v>
      </c>
      <c r="W170" s="154" t="s">
        <v>3</v>
      </c>
      <c r="X170" s="154" t="s">
        <v>224</v>
      </c>
      <c r="Y170" s="229">
        <v>10</v>
      </c>
      <c r="Z170" s="154" t="s">
        <v>120</v>
      </c>
      <c r="AA170" s="158">
        <v>0</v>
      </c>
      <c r="AB170" s="159"/>
      <c r="AC170" s="155"/>
      <c r="AE170" s="156">
        <f>Table3276[[#This Row],[buildPower]]/2</f>
        <v>31</v>
      </c>
    </row>
    <row r="171" spans="1:31" hidden="1" x14ac:dyDescent="0.35">
      <c r="A171" s="167">
        <v>168</v>
      </c>
      <c r="B171" s="166"/>
      <c r="C171" s="264"/>
      <c r="D171" s="154"/>
      <c r="E171" s="155"/>
      <c r="F171" s="264"/>
      <c r="G171" s="264"/>
      <c r="H171" s="155"/>
      <c r="I171" s="155"/>
      <c r="J171" s="264"/>
      <c r="K171" s="154"/>
      <c r="L171" s="154"/>
      <c r="M171" s="155"/>
      <c r="N171" s="155"/>
      <c r="O171" s="155"/>
      <c r="P171" s="155"/>
      <c r="Q171" s="155"/>
      <c r="R171" s="155"/>
      <c r="S171" s="155"/>
      <c r="T171" s="155"/>
      <c r="U171" s="155"/>
      <c r="V171" s="154"/>
      <c r="W171" s="154"/>
      <c r="X171" s="154"/>
      <c r="Y171" s="229"/>
      <c r="Z171" s="154"/>
      <c r="AA171" s="222">
        <v>200</v>
      </c>
      <c r="AC171" s="155"/>
      <c r="AE171" s="156">
        <f>Table3276[[#This Row],[buildPower]]/2</f>
        <v>0</v>
      </c>
    </row>
    <row r="172" spans="1:31" hidden="1" x14ac:dyDescent="0.35">
      <c r="A172" s="167">
        <v>169</v>
      </c>
      <c r="B172" s="166"/>
      <c r="C172" s="264"/>
      <c r="D172" s="154"/>
      <c r="E172" s="155"/>
      <c r="F172" s="264"/>
      <c r="G172" s="264"/>
      <c r="H172" s="155"/>
      <c r="I172" s="155"/>
      <c r="J172" s="264"/>
      <c r="K172" s="154"/>
      <c r="L172" s="154"/>
      <c r="M172" s="155"/>
      <c r="N172" s="155"/>
      <c r="O172" s="155"/>
      <c r="P172" s="155"/>
      <c r="Q172" s="155"/>
      <c r="R172" s="155"/>
      <c r="S172" s="155"/>
      <c r="T172" s="155"/>
      <c r="U172" s="155"/>
      <c r="V172" s="154"/>
      <c r="W172" s="154"/>
      <c r="X172" s="154"/>
      <c r="Y172" s="229"/>
      <c r="Z172" s="154"/>
      <c r="AA172" s="222">
        <v>200</v>
      </c>
      <c r="AB172" s="159" t="s">
        <v>3841</v>
      </c>
      <c r="AC172" s="155">
        <v>1</v>
      </c>
      <c r="AE172" s="156">
        <f>Table3276[[#This Row],[buildPower]]/2</f>
        <v>0</v>
      </c>
    </row>
    <row r="173" spans="1:31" hidden="1" x14ac:dyDescent="0.35">
      <c r="A173" s="167">
        <v>170</v>
      </c>
      <c r="B173" s="17" t="s">
        <v>227</v>
      </c>
      <c r="C173" s="157">
        <v>10</v>
      </c>
      <c r="D173" s="154"/>
      <c r="E173" s="155">
        <v>1</v>
      </c>
      <c r="F173" s="157">
        <v>400</v>
      </c>
      <c r="G173" s="157">
        <v>75</v>
      </c>
      <c r="H173" s="358" t="s">
        <v>116</v>
      </c>
      <c r="I173" s="155">
        <v>1</v>
      </c>
      <c r="J173" s="157">
        <v>300</v>
      </c>
      <c r="K173" s="154" t="s">
        <v>227</v>
      </c>
      <c r="L173" s="154" t="s">
        <v>1020</v>
      </c>
      <c r="M173" s="155"/>
      <c r="N173" s="155"/>
      <c r="O173" s="155"/>
      <c r="P173" s="155"/>
      <c r="Q173" s="155"/>
      <c r="R173" s="155"/>
      <c r="S173" s="155"/>
      <c r="T173" s="155"/>
      <c r="U173" s="155">
        <v>150</v>
      </c>
      <c r="V173" s="154" t="s">
        <v>3577</v>
      </c>
      <c r="W173" s="154" t="s">
        <v>3</v>
      </c>
      <c r="X173" s="154" t="s">
        <v>224</v>
      </c>
      <c r="Y173" s="229">
        <v>10</v>
      </c>
      <c r="Z173" s="154" t="s">
        <v>120</v>
      </c>
      <c r="AA173" s="158">
        <v>0</v>
      </c>
      <c r="AB173" s="159"/>
      <c r="AC173" s="155"/>
      <c r="AE173" s="156">
        <f>Table3276[[#This Row],[buildPower]]/2</f>
        <v>37.5</v>
      </c>
    </row>
    <row r="174" spans="1:31" hidden="1" x14ac:dyDescent="0.35">
      <c r="A174" s="167">
        <v>171</v>
      </c>
      <c r="B174" s="166"/>
      <c r="C174" s="234"/>
      <c r="D174" s="154"/>
      <c r="E174" s="155"/>
      <c r="F174" s="234"/>
      <c r="G174" s="234"/>
      <c r="H174" s="155"/>
      <c r="I174" s="155"/>
      <c r="J174" s="234"/>
      <c r="K174" s="154"/>
      <c r="L174" s="154"/>
      <c r="M174" s="155"/>
      <c r="N174" s="155"/>
      <c r="O174" s="155"/>
      <c r="P174" s="155"/>
      <c r="Q174" s="155"/>
      <c r="R174" s="155"/>
      <c r="S174" s="155"/>
      <c r="T174" s="155"/>
      <c r="U174" s="155"/>
      <c r="V174" s="154"/>
      <c r="W174" s="154"/>
      <c r="X174" s="154"/>
      <c r="Y174" s="229"/>
      <c r="Z174" s="154"/>
      <c r="AA174" s="179">
        <v>200</v>
      </c>
      <c r="AC174" s="158"/>
      <c r="AE174" s="156">
        <f>Table3276[[#This Row],[buildPower]]/2</f>
        <v>0</v>
      </c>
    </row>
    <row r="175" spans="1:31" hidden="1" x14ac:dyDescent="0.35">
      <c r="A175" s="167">
        <v>172</v>
      </c>
      <c r="B175" s="166"/>
      <c r="C175" s="234"/>
      <c r="D175" s="154"/>
      <c r="E175" s="155"/>
      <c r="F175" s="234"/>
      <c r="G175" s="234"/>
      <c r="H175" s="155"/>
      <c r="I175" s="155"/>
      <c r="J175" s="234"/>
      <c r="K175" s="154"/>
      <c r="L175" s="154"/>
      <c r="M175" s="155"/>
      <c r="N175" s="155"/>
      <c r="O175" s="155"/>
      <c r="P175" s="155"/>
      <c r="Q175" s="155"/>
      <c r="R175" s="155"/>
      <c r="S175" s="155"/>
      <c r="T175" s="155"/>
      <c r="U175" s="155"/>
      <c r="V175" s="154"/>
      <c r="W175" s="154"/>
      <c r="X175" s="154"/>
      <c r="Y175" s="229"/>
      <c r="Z175" s="154"/>
      <c r="AA175" s="179">
        <v>200</v>
      </c>
      <c r="AB175" s="159" t="s">
        <v>3842</v>
      </c>
      <c r="AC175" s="158">
        <v>1</v>
      </c>
      <c r="AE175" s="156">
        <f>Table3276[[#This Row],[buildPower]]/2</f>
        <v>0</v>
      </c>
    </row>
    <row r="176" spans="1:31" hidden="1" x14ac:dyDescent="0.35">
      <c r="A176" s="167">
        <v>173</v>
      </c>
      <c r="B176" s="152" t="s">
        <v>229</v>
      </c>
      <c r="C176" s="153">
        <v>10</v>
      </c>
      <c r="D176" s="154"/>
      <c r="E176" s="155">
        <v>1</v>
      </c>
      <c r="F176" s="153">
        <v>300</v>
      </c>
      <c r="G176" s="153">
        <v>200</v>
      </c>
      <c r="H176" s="358" t="s">
        <v>116</v>
      </c>
      <c r="I176" s="155">
        <v>1</v>
      </c>
      <c r="J176" s="153">
        <v>300</v>
      </c>
      <c r="K176" s="154" t="s">
        <v>229</v>
      </c>
      <c r="L176" s="154" t="s">
        <v>1066</v>
      </c>
      <c r="M176" s="155"/>
      <c r="N176" s="155"/>
      <c r="O176" s="155"/>
      <c r="P176" s="155"/>
      <c r="Q176" s="155"/>
      <c r="R176" s="155"/>
      <c r="S176" s="155"/>
      <c r="T176" s="155"/>
      <c r="U176" s="155">
        <v>150</v>
      </c>
      <c r="V176" s="154" t="s">
        <v>3577</v>
      </c>
      <c r="W176" s="154" t="s">
        <v>104</v>
      </c>
      <c r="X176" s="154" t="s">
        <v>6127</v>
      </c>
      <c r="Y176" s="229">
        <v>10</v>
      </c>
      <c r="Z176" s="154" t="s">
        <v>120</v>
      </c>
      <c r="AA176" s="155"/>
      <c r="AB176" s="159" t="s">
        <v>3418</v>
      </c>
      <c r="AC176" s="155">
        <v>1</v>
      </c>
      <c r="AE176" s="156">
        <f>Table3276[[#This Row],[buildPower]]/2</f>
        <v>100</v>
      </c>
    </row>
    <row r="177" spans="1:31" hidden="1" x14ac:dyDescent="0.35">
      <c r="A177" s="167">
        <v>174</v>
      </c>
      <c r="B177" s="152" t="s">
        <v>230</v>
      </c>
      <c r="C177" s="157">
        <v>10</v>
      </c>
      <c r="D177" s="154"/>
      <c r="E177" s="155">
        <v>1</v>
      </c>
      <c r="F177" s="157">
        <v>250</v>
      </c>
      <c r="G177" s="157">
        <v>112</v>
      </c>
      <c r="H177" s="358" t="s">
        <v>116</v>
      </c>
      <c r="I177" s="155">
        <v>1</v>
      </c>
      <c r="J177" s="157">
        <v>400</v>
      </c>
      <c r="K177" s="154" t="s">
        <v>230</v>
      </c>
      <c r="L177" s="154" t="s">
        <v>1074</v>
      </c>
      <c r="M177" s="155"/>
      <c r="N177" s="155"/>
      <c r="O177" s="155"/>
      <c r="P177" s="155"/>
      <c r="Q177" s="155"/>
      <c r="R177" s="155"/>
      <c r="S177" s="155"/>
      <c r="T177" s="155"/>
      <c r="U177" s="155">
        <v>150</v>
      </c>
      <c r="V177" s="154" t="s">
        <v>3577</v>
      </c>
      <c r="W177" s="154" t="s">
        <v>104</v>
      </c>
      <c r="X177" s="154" t="s">
        <v>6127</v>
      </c>
      <c r="Y177" s="229">
        <v>10</v>
      </c>
      <c r="Z177" s="154" t="s">
        <v>120</v>
      </c>
      <c r="AA177" s="155"/>
      <c r="AB177" s="159" t="s">
        <v>3417</v>
      </c>
      <c r="AC177" s="155">
        <v>1</v>
      </c>
      <c r="AE177" s="156">
        <f>Table3276[[#This Row],[buildPower]]/2</f>
        <v>56</v>
      </c>
    </row>
    <row r="178" spans="1:31" hidden="1" x14ac:dyDescent="0.35">
      <c r="A178" s="167">
        <v>175</v>
      </c>
      <c r="B178" s="152" t="s">
        <v>231</v>
      </c>
      <c r="C178" s="153">
        <v>10</v>
      </c>
      <c r="D178" s="154"/>
      <c r="E178" s="155">
        <v>1</v>
      </c>
      <c r="F178" s="153">
        <v>250</v>
      </c>
      <c r="G178" s="153">
        <v>100</v>
      </c>
      <c r="H178" s="358" t="s">
        <v>116</v>
      </c>
      <c r="I178" s="155">
        <v>1</v>
      </c>
      <c r="J178" s="153">
        <v>400</v>
      </c>
      <c r="K178" s="154" t="s">
        <v>231</v>
      </c>
      <c r="L178" s="154" t="s">
        <v>2047</v>
      </c>
      <c r="M178" s="155"/>
      <c r="N178" s="155"/>
      <c r="O178" s="155"/>
      <c r="P178" s="155"/>
      <c r="Q178" s="155"/>
      <c r="R178" s="155"/>
      <c r="S178" s="155"/>
      <c r="T178" s="155"/>
      <c r="U178" s="155">
        <v>150</v>
      </c>
      <c r="V178" s="154" t="s">
        <v>3577</v>
      </c>
      <c r="W178" s="154" t="s">
        <v>104</v>
      </c>
      <c r="X178" s="154" t="s">
        <v>6127</v>
      </c>
      <c r="Y178" s="229">
        <v>10</v>
      </c>
      <c r="Z178" s="154" t="s">
        <v>120</v>
      </c>
      <c r="AA178" s="155"/>
      <c r="AB178" s="159" t="s">
        <v>3416</v>
      </c>
      <c r="AC178" s="155">
        <v>1</v>
      </c>
      <c r="AE178" s="156">
        <f>Table3276[[#This Row],[buildPower]]/2</f>
        <v>50</v>
      </c>
    </row>
    <row r="179" spans="1:31" hidden="1" x14ac:dyDescent="0.35">
      <c r="A179" s="167">
        <v>176</v>
      </c>
      <c r="B179" s="152" t="s">
        <v>232</v>
      </c>
      <c r="C179" s="157">
        <v>10</v>
      </c>
      <c r="D179" s="154"/>
      <c r="E179" s="155">
        <v>1</v>
      </c>
      <c r="F179" s="157">
        <v>350</v>
      </c>
      <c r="G179" s="157">
        <v>125</v>
      </c>
      <c r="H179" s="358" t="s">
        <v>116</v>
      </c>
      <c r="I179" s="155">
        <v>1</v>
      </c>
      <c r="J179" s="157">
        <v>400</v>
      </c>
      <c r="K179" s="154" t="s">
        <v>232</v>
      </c>
      <c r="L179" s="154" t="s">
        <v>2048</v>
      </c>
      <c r="M179" s="155"/>
      <c r="N179" s="155"/>
      <c r="O179" s="155"/>
      <c r="P179" s="155"/>
      <c r="Q179" s="155"/>
      <c r="R179" s="155"/>
      <c r="S179" s="155"/>
      <c r="T179" s="155"/>
      <c r="U179" s="155">
        <v>150</v>
      </c>
      <c r="V179" s="154" t="s">
        <v>3577</v>
      </c>
      <c r="W179" s="154" t="s">
        <v>104</v>
      </c>
      <c r="X179" s="154" t="s">
        <v>6127</v>
      </c>
      <c r="Y179" s="229">
        <v>10</v>
      </c>
      <c r="Z179" s="154" t="s">
        <v>120</v>
      </c>
      <c r="AA179" s="155"/>
      <c r="AB179" s="159" t="s">
        <v>3421</v>
      </c>
      <c r="AC179" s="155">
        <v>1</v>
      </c>
      <c r="AE179" s="156">
        <f>Table3276[[#This Row],[buildPower]]/2</f>
        <v>62.5</v>
      </c>
    </row>
    <row r="180" spans="1:31" hidden="1" x14ac:dyDescent="0.35">
      <c r="A180" s="167">
        <v>177</v>
      </c>
      <c r="B180" s="152" t="s">
        <v>233</v>
      </c>
      <c r="C180" s="153">
        <v>10</v>
      </c>
      <c r="D180" s="154"/>
      <c r="E180" s="155">
        <v>1</v>
      </c>
      <c r="F180" s="153">
        <v>500</v>
      </c>
      <c r="G180" s="153">
        <v>200</v>
      </c>
      <c r="H180" s="358" t="s">
        <v>116</v>
      </c>
      <c r="I180" s="155">
        <v>1</v>
      </c>
      <c r="J180" s="153">
        <v>400</v>
      </c>
      <c r="K180" s="154" t="s">
        <v>233</v>
      </c>
      <c r="L180" s="154" t="s">
        <v>1084</v>
      </c>
      <c r="M180" s="155"/>
      <c r="N180" s="155"/>
      <c r="O180" s="155"/>
      <c r="P180" s="155"/>
      <c r="Q180" s="155"/>
      <c r="R180" s="155"/>
      <c r="S180" s="155"/>
      <c r="T180" s="155"/>
      <c r="U180" s="155">
        <v>150</v>
      </c>
      <c r="V180" s="154" t="s">
        <v>3577</v>
      </c>
      <c r="W180" s="154" t="s">
        <v>104</v>
      </c>
      <c r="X180" s="154" t="s">
        <v>6127</v>
      </c>
      <c r="Y180" s="229">
        <v>10</v>
      </c>
      <c r="Z180" s="154" t="s">
        <v>120</v>
      </c>
      <c r="AA180" s="155"/>
      <c r="AB180" s="159" t="s">
        <v>3422</v>
      </c>
      <c r="AC180" s="155">
        <v>1</v>
      </c>
      <c r="AE180" s="156">
        <f>Table3276[[#This Row],[buildPower]]/2</f>
        <v>100</v>
      </c>
    </row>
    <row r="181" spans="1:31" hidden="1" x14ac:dyDescent="0.35">
      <c r="A181" s="167">
        <v>178</v>
      </c>
      <c r="B181" s="152" t="s">
        <v>234</v>
      </c>
      <c r="C181" s="157">
        <v>10</v>
      </c>
      <c r="D181" s="154"/>
      <c r="E181" s="155">
        <v>1</v>
      </c>
      <c r="F181" s="157">
        <v>900</v>
      </c>
      <c r="G181" s="157">
        <v>150</v>
      </c>
      <c r="H181" s="358" t="s">
        <v>116</v>
      </c>
      <c r="I181" s="155">
        <v>1</v>
      </c>
      <c r="J181" s="157">
        <v>300</v>
      </c>
      <c r="K181" s="154" t="s">
        <v>234</v>
      </c>
      <c r="L181" s="154" t="s">
        <v>1025</v>
      </c>
      <c r="M181" s="155"/>
      <c r="N181" s="155"/>
      <c r="O181" s="155"/>
      <c r="P181" s="155"/>
      <c r="Q181" s="155"/>
      <c r="R181" s="155"/>
      <c r="S181" s="155"/>
      <c r="T181" s="155"/>
      <c r="U181" s="155">
        <v>150</v>
      </c>
      <c r="V181" s="154" t="s">
        <v>117</v>
      </c>
      <c r="W181" s="154" t="s">
        <v>104</v>
      </c>
      <c r="X181" s="154" t="s">
        <v>216</v>
      </c>
      <c r="Y181" s="229">
        <v>10</v>
      </c>
      <c r="Z181" s="154" t="s">
        <v>120</v>
      </c>
      <c r="AA181" s="155">
        <v>0</v>
      </c>
      <c r="AB181" s="159"/>
      <c r="AC181" s="155"/>
      <c r="AE181" s="156">
        <f>Table3276[[#This Row],[buildPower]]/2</f>
        <v>75</v>
      </c>
    </row>
    <row r="182" spans="1:31" hidden="1" x14ac:dyDescent="0.35">
      <c r="A182" s="167">
        <v>179</v>
      </c>
      <c r="B182" s="166"/>
      <c r="C182" s="234"/>
      <c r="D182" s="154"/>
      <c r="E182" s="155"/>
      <c r="F182" s="234"/>
      <c r="G182" s="234"/>
      <c r="H182" s="155"/>
      <c r="I182" s="155"/>
      <c r="J182" s="234"/>
      <c r="K182" s="154"/>
      <c r="L182" s="154"/>
      <c r="M182" s="155"/>
      <c r="N182" s="155"/>
      <c r="O182" s="155"/>
      <c r="P182" s="155"/>
      <c r="Q182" s="155"/>
      <c r="R182" s="155"/>
      <c r="S182" s="155"/>
      <c r="T182" s="155"/>
      <c r="U182" s="155"/>
      <c r="V182" s="154"/>
      <c r="W182" s="154"/>
      <c r="X182" s="154"/>
      <c r="Y182" s="226"/>
      <c r="Z182" s="154"/>
      <c r="AA182" s="179">
        <v>200</v>
      </c>
      <c r="AC182" s="155"/>
      <c r="AE182" s="156">
        <f>Table3276[[#This Row],[buildPower]]/2</f>
        <v>0</v>
      </c>
    </row>
    <row r="183" spans="1:31" hidden="1" x14ac:dyDescent="0.35">
      <c r="A183" s="167">
        <v>180</v>
      </c>
      <c r="B183" s="166"/>
      <c r="C183" s="234"/>
      <c r="D183" s="154"/>
      <c r="E183" s="155"/>
      <c r="F183" s="234"/>
      <c r="G183" s="234"/>
      <c r="H183" s="155"/>
      <c r="I183" s="155"/>
      <c r="J183" s="234"/>
      <c r="K183" s="154"/>
      <c r="L183" s="154"/>
      <c r="M183" s="155"/>
      <c r="N183" s="155"/>
      <c r="O183" s="155"/>
      <c r="P183" s="155"/>
      <c r="Q183" s="155"/>
      <c r="R183" s="155"/>
      <c r="S183" s="155"/>
      <c r="T183" s="155"/>
      <c r="U183" s="155"/>
      <c r="V183" s="154"/>
      <c r="W183" s="154"/>
      <c r="X183" s="154"/>
      <c r="Y183" s="226"/>
      <c r="Z183" s="154"/>
      <c r="AA183" s="222">
        <v>200</v>
      </c>
      <c r="AB183" s="159" t="s">
        <v>425</v>
      </c>
      <c r="AC183" s="155">
        <v>1</v>
      </c>
      <c r="AE183" s="156">
        <f>Table3276[[#This Row],[buildPower]]/2</f>
        <v>0</v>
      </c>
    </row>
    <row r="184" spans="1:31" hidden="1" x14ac:dyDescent="0.35">
      <c r="A184" s="167">
        <v>181</v>
      </c>
      <c r="B184" s="152" t="s">
        <v>235</v>
      </c>
      <c r="C184" s="153">
        <v>10</v>
      </c>
      <c r="D184" s="154"/>
      <c r="E184" s="155">
        <v>1</v>
      </c>
      <c r="F184" s="153">
        <v>650</v>
      </c>
      <c r="G184" s="153">
        <v>225</v>
      </c>
      <c r="H184" s="358" t="s">
        <v>116</v>
      </c>
      <c r="I184" s="155">
        <v>1</v>
      </c>
      <c r="J184" s="153">
        <v>400</v>
      </c>
      <c r="K184" s="154" t="s">
        <v>235</v>
      </c>
      <c r="L184" s="154" t="s">
        <v>1087</v>
      </c>
      <c r="M184" s="155"/>
      <c r="N184" s="155"/>
      <c r="O184" s="155"/>
      <c r="P184" s="155"/>
      <c r="Q184" s="155"/>
      <c r="R184" s="155"/>
      <c r="S184" s="155"/>
      <c r="T184" s="155"/>
      <c r="U184" s="155">
        <v>150</v>
      </c>
      <c r="V184" s="154" t="s">
        <v>3577</v>
      </c>
      <c r="W184" s="154" t="s">
        <v>104</v>
      </c>
      <c r="X184" s="154" t="s">
        <v>236</v>
      </c>
      <c r="Y184" s="229">
        <v>10</v>
      </c>
      <c r="Z184" s="154" t="s">
        <v>120</v>
      </c>
      <c r="AA184" s="158">
        <v>0</v>
      </c>
      <c r="AB184" s="159"/>
      <c r="AC184" s="155"/>
      <c r="AE184" s="156">
        <f>Table3276[[#This Row],[buildPower]]/2</f>
        <v>112.5</v>
      </c>
    </row>
    <row r="185" spans="1:31" hidden="1" x14ac:dyDescent="0.35">
      <c r="A185" s="167">
        <v>182</v>
      </c>
      <c r="B185" s="166"/>
      <c r="C185" s="264"/>
      <c r="D185" s="154"/>
      <c r="E185" s="155"/>
      <c r="F185" s="264"/>
      <c r="G185" s="264"/>
      <c r="H185" s="155"/>
      <c r="I185" s="155"/>
      <c r="J185" s="264"/>
      <c r="K185" s="154"/>
      <c r="L185" s="154"/>
      <c r="M185" s="155"/>
      <c r="N185" s="155"/>
      <c r="O185" s="155"/>
      <c r="P185" s="155"/>
      <c r="Q185" s="155"/>
      <c r="R185" s="155"/>
      <c r="S185" s="155"/>
      <c r="T185" s="155"/>
      <c r="U185" s="155"/>
      <c r="V185" s="154"/>
      <c r="W185" s="154"/>
      <c r="X185" s="154"/>
      <c r="Y185" s="229"/>
      <c r="Z185" s="154"/>
      <c r="AA185" s="222">
        <v>200</v>
      </c>
      <c r="AB185" s="159"/>
      <c r="AC185" s="155"/>
      <c r="AE185" s="156">
        <f>Table3276[[#This Row],[buildPower]]/2</f>
        <v>0</v>
      </c>
    </row>
    <row r="186" spans="1:31" hidden="1" x14ac:dyDescent="0.35">
      <c r="A186" s="167">
        <v>183</v>
      </c>
      <c r="B186" s="166"/>
      <c r="C186" s="264"/>
      <c r="D186" s="154"/>
      <c r="E186" s="155"/>
      <c r="F186" s="264"/>
      <c r="G186" s="264"/>
      <c r="H186" s="155"/>
      <c r="I186" s="155"/>
      <c r="J186" s="264"/>
      <c r="K186" s="154"/>
      <c r="L186" s="154"/>
      <c r="M186" s="155"/>
      <c r="N186" s="155"/>
      <c r="O186" s="155"/>
      <c r="P186" s="155"/>
      <c r="Q186" s="155"/>
      <c r="R186" s="155"/>
      <c r="S186" s="155"/>
      <c r="T186" s="155"/>
      <c r="U186" s="155"/>
      <c r="V186" s="154"/>
      <c r="W186" s="154"/>
      <c r="X186" s="154"/>
      <c r="Y186" s="229"/>
      <c r="Z186" s="154"/>
      <c r="AA186" s="222">
        <v>200</v>
      </c>
      <c r="AB186" s="159" t="s">
        <v>3413</v>
      </c>
      <c r="AC186" s="155">
        <v>1</v>
      </c>
      <c r="AE186" s="156">
        <f>Table3276[[#This Row],[buildPower]]/2</f>
        <v>0</v>
      </c>
    </row>
    <row r="187" spans="1:31" hidden="1" x14ac:dyDescent="0.35">
      <c r="A187" s="167">
        <v>184</v>
      </c>
      <c r="B187" s="17" t="s">
        <v>237</v>
      </c>
      <c r="C187" s="157">
        <v>10</v>
      </c>
      <c r="D187" s="154"/>
      <c r="E187" s="155">
        <v>1</v>
      </c>
      <c r="F187" s="157">
        <v>450</v>
      </c>
      <c r="G187" s="157">
        <v>100</v>
      </c>
      <c r="H187" s="358" t="s">
        <v>116</v>
      </c>
      <c r="I187" s="155">
        <v>1</v>
      </c>
      <c r="J187" s="157">
        <v>300</v>
      </c>
      <c r="K187" s="154" t="s">
        <v>237</v>
      </c>
      <c r="L187" s="154" t="s">
        <v>1094</v>
      </c>
      <c r="M187" s="155"/>
      <c r="N187" s="155"/>
      <c r="O187" s="155"/>
      <c r="P187" s="155"/>
      <c r="Q187" s="155"/>
      <c r="R187" s="155"/>
      <c r="S187" s="155"/>
      <c r="T187" s="155"/>
      <c r="U187" s="155">
        <v>150</v>
      </c>
      <c r="V187" s="154" t="s">
        <v>3577</v>
      </c>
      <c r="W187" s="154" t="s">
        <v>3</v>
      </c>
      <c r="X187" s="154" t="s">
        <v>224</v>
      </c>
      <c r="Y187" s="229">
        <v>10</v>
      </c>
      <c r="Z187" s="154" t="s">
        <v>120</v>
      </c>
      <c r="AA187" s="158">
        <v>0</v>
      </c>
      <c r="AB187" s="159"/>
      <c r="AC187" s="155"/>
      <c r="AE187" s="156">
        <f>Table3276[[#This Row],[buildPower]]/2</f>
        <v>50</v>
      </c>
    </row>
    <row r="188" spans="1:31" hidden="1" x14ac:dyDescent="0.35">
      <c r="A188" s="167">
        <v>185</v>
      </c>
      <c r="B188" s="166"/>
      <c r="C188" s="234"/>
      <c r="D188" s="154"/>
      <c r="E188" s="155"/>
      <c r="F188" s="234"/>
      <c r="G188" s="234"/>
      <c r="H188" s="155"/>
      <c r="I188" s="155"/>
      <c r="J188" s="234"/>
      <c r="K188" s="154"/>
      <c r="L188" s="154"/>
      <c r="M188" s="155"/>
      <c r="N188" s="155"/>
      <c r="O188" s="155"/>
      <c r="P188" s="155"/>
      <c r="Q188" s="155"/>
      <c r="R188" s="155"/>
      <c r="S188" s="155"/>
      <c r="T188" s="155"/>
      <c r="U188" s="155"/>
      <c r="V188" s="154"/>
      <c r="W188" s="154"/>
      <c r="X188" s="154"/>
      <c r="Y188" s="229"/>
      <c r="Z188" s="154"/>
      <c r="AA188" s="222">
        <v>200</v>
      </c>
      <c r="AB188" s="159"/>
      <c r="AC188" s="155"/>
      <c r="AE188" s="156">
        <f>Table3276[[#This Row],[buildPower]]/2</f>
        <v>0</v>
      </c>
    </row>
    <row r="189" spans="1:31" hidden="1" x14ac:dyDescent="0.35">
      <c r="A189" s="167">
        <v>186</v>
      </c>
      <c r="B189" s="166"/>
      <c r="C189" s="234"/>
      <c r="D189" s="154"/>
      <c r="E189" s="155"/>
      <c r="F189" s="234"/>
      <c r="G189" s="234"/>
      <c r="H189" s="155"/>
      <c r="I189" s="155"/>
      <c r="J189" s="234"/>
      <c r="K189" s="154"/>
      <c r="L189" s="154"/>
      <c r="M189" s="155"/>
      <c r="N189" s="155"/>
      <c r="O189" s="155"/>
      <c r="P189" s="155"/>
      <c r="Q189" s="155"/>
      <c r="R189" s="155"/>
      <c r="S189" s="155"/>
      <c r="T189" s="155"/>
      <c r="U189" s="155"/>
      <c r="V189" s="154"/>
      <c r="W189" s="154"/>
      <c r="X189" s="154"/>
      <c r="Y189" s="229"/>
      <c r="Z189" s="154"/>
      <c r="AA189" s="222">
        <v>200</v>
      </c>
      <c r="AB189" s="159" t="s">
        <v>3843</v>
      </c>
      <c r="AC189" s="155">
        <v>1</v>
      </c>
      <c r="AE189" s="156">
        <f>Table3276[[#This Row],[buildPower]]/2</f>
        <v>0</v>
      </c>
    </row>
    <row r="190" spans="1:31" hidden="1" x14ac:dyDescent="0.35">
      <c r="A190" s="167">
        <v>187</v>
      </c>
      <c r="B190" s="17" t="s">
        <v>238</v>
      </c>
      <c r="C190" s="153">
        <v>15</v>
      </c>
      <c r="D190" s="154"/>
      <c r="E190" s="155">
        <v>1</v>
      </c>
      <c r="F190" s="157">
        <v>2100</v>
      </c>
      <c r="G190" s="153">
        <v>162</v>
      </c>
      <c r="H190" s="358" t="s">
        <v>116</v>
      </c>
      <c r="I190" s="155">
        <v>3</v>
      </c>
      <c r="J190" s="153">
        <v>700</v>
      </c>
      <c r="K190" s="154" t="s">
        <v>238</v>
      </c>
      <c r="L190" s="162" t="s">
        <v>980</v>
      </c>
      <c r="M190" s="155"/>
      <c r="N190" s="155"/>
      <c r="O190" s="155"/>
      <c r="P190" s="155"/>
      <c r="Q190" s="155"/>
      <c r="R190" s="155"/>
      <c r="S190" s="155"/>
      <c r="T190" s="155"/>
      <c r="U190" s="155">
        <v>150</v>
      </c>
      <c r="V190" s="162" t="s">
        <v>6580</v>
      </c>
      <c r="W190" s="154" t="s">
        <v>104</v>
      </c>
      <c r="X190" s="154" t="s">
        <v>3219</v>
      </c>
      <c r="Y190" s="229">
        <v>30</v>
      </c>
      <c r="Z190" s="154" t="s">
        <v>120</v>
      </c>
      <c r="AA190" s="158"/>
      <c r="AB190" s="159" t="s">
        <v>3431</v>
      </c>
      <c r="AC190" s="155">
        <v>1</v>
      </c>
      <c r="AE190" s="156">
        <f>Table3276[[#This Row],[buildPower]]/2</f>
        <v>81</v>
      </c>
    </row>
    <row r="191" spans="1:31" hidden="1" x14ac:dyDescent="0.35">
      <c r="A191" s="167">
        <v>188</v>
      </c>
      <c r="B191" s="152" t="s">
        <v>240</v>
      </c>
      <c r="C191" s="157">
        <v>15</v>
      </c>
      <c r="D191" s="154"/>
      <c r="E191" s="155">
        <v>1</v>
      </c>
      <c r="F191" s="157">
        <v>2400</v>
      </c>
      <c r="G191" s="157">
        <v>100</v>
      </c>
      <c r="H191" s="358" t="s">
        <v>116</v>
      </c>
      <c r="I191" s="155">
        <v>3</v>
      </c>
      <c r="J191" s="153">
        <v>700</v>
      </c>
      <c r="K191" s="154" t="s">
        <v>240</v>
      </c>
      <c r="L191" s="154" t="s">
        <v>1078</v>
      </c>
      <c r="M191" s="155"/>
      <c r="N191" s="155"/>
      <c r="O191" s="155"/>
      <c r="P191" s="155"/>
      <c r="Q191" s="155"/>
      <c r="R191" s="155"/>
      <c r="S191" s="155"/>
      <c r="T191" s="155"/>
      <c r="U191" s="155">
        <v>150</v>
      </c>
      <c r="V191" s="162" t="s">
        <v>6580</v>
      </c>
      <c r="W191" s="154" t="s">
        <v>104</v>
      </c>
      <c r="X191" s="154" t="s">
        <v>3219</v>
      </c>
      <c r="Y191" s="229">
        <v>30</v>
      </c>
      <c r="Z191" s="154" t="s">
        <v>120</v>
      </c>
      <c r="AA191" s="158"/>
      <c r="AB191" s="159" t="s">
        <v>3426</v>
      </c>
      <c r="AC191" s="155">
        <v>1</v>
      </c>
      <c r="AE191" s="156">
        <f>Table3276[[#This Row],[buildPower]]/2</f>
        <v>50</v>
      </c>
    </row>
    <row r="192" spans="1:31" hidden="1" x14ac:dyDescent="0.35">
      <c r="A192" s="167">
        <v>189</v>
      </c>
      <c r="B192" s="17" t="s">
        <v>241</v>
      </c>
      <c r="C192" s="153">
        <v>15</v>
      </c>
      <c r="D192" s="154"/>
      <c r="E192" s="155">
        <v>1</v>
      </c>
      <c r="F192" s="157">
        <v>2300</v>
      </c>
      <c r="G192" s="153">
        <v>137</v>
      </c>
      <c r="H192" s="358" t="s">
        <v>116</v>
      </c>
      <c r="I192" s="155">
        <v>3</v>
      </c>
      <c r="J192" s="153">
        <v>700</v>
      </c>
      <c r="K192" s="154" t="s">
        <v>241</v>
      </c>
      <c r="L192" s="154" t="s">
        <v>983</v>
      </c>
      <c r="M192" s="155"/>
      <c r="N192" s="155"/>
      <c r="O192" s="155"/>
      <c r="P192" s="155"/>
      <c r="Q192" s="155"/>
      <c r="R192" s="155"/>
      <c r="S192" s="155"/>
      <c r="T192" s="155"/>
      <c r="U192" s="155">
        <v>150</v>
      </c>
      <c r="V192" s="162" t="s">
        <v>6580</v>
      </c>
      <c r="W192" s="154" t="s">
        <v>104</v>
      </c>
      <c r="X192" s="154" t="s">
        <v>3219</v>
      </c>
      <c r="Y192" s="229">
        <v>30</v>
      </c>
      <c r="Z192" s="154" t="s">
        <v>120</v>
      </c>
      <c r="AA192" s="158"/>
      <c r="AB192" s="159" t="s">
        <v>3432</v>
      </c>
      <c r="AC192" s="155">
        <v>1</v>
      </c>
      <c r="AE192" s="156">
        <f>Table3276[[#This Row],[buildPower]]/2</f>
        <v>68.5</v>
      </c>
    </row>
    <row r="193" spans="1:31" hidden="1" x14ac:dyDescent="0.35">
      <c r="A193" s="167">
        <v>190</v>
      </c>
      <c r="B193" s="17" t="s">
        <v>242</v>
      </c>
      <c r="C193" s="157">
        <v>15</v>
      </c>
      <c r="D193" s="154"/>
      <c r="E193" s="155">
        <v>1</v>
      </c>
      <c r="F193" s="153">
        <v>2100</v>
      </c>
      <c r="G193" s="157">
        <v>100</v>
      </c>
      <c r="H193" s="358" t="s">
        <v>116</v>
      </c>
      <c r="I193" s="8">
        <v>3</v>
      </c>
      <c r="J193" s="153">
        <v>700</v>
      </c>
      <c r="K193" s="154" t="s">
        <v>242</v>
      </c>
      <c r="L193" s="162" t="s">
        <v>6781</v>
      </c>
      <c r="M193" s="155"/>
      <c r="N193" s="155"/>
      <c r="O193" s="155"/>
      <c r="P193" s="155"/>
      <c r="Q193" s="155"/>
      <c r="R193" s="155"/>
      <c r="S193" s="155"/>
      <c r="T193" s="155"/>
      <c r="U193" s="155">
        <v>150</v>
      </c>
      <c r="V193" s="162" t="s">
        <v>6579</v>
      </c>
      <c r="W193" s="154" t="s">
        <v>104</v>
      </c>
      <c r="X193" s="154" t="s">
        <v>243</v>
      </c>
      <c r="Y193" s="226">
        <v>15</v>
      </c>
      <c r="Z193" s="154" t="s">
        <v>120</v>
      </c>
      <c r="AA193" s="158"/>
      <c r="AB193" s="159" t="s">
        <v>3430</v>
      </c>
      <c r="AC193" s="155">
        <v>1</v>
      </c>
      <c r="AE193" s="156">
        <f>Table3276[[#This Row],[buildPower]]/2</f>
        <v>50</v>
      </c>
    </row>
    <row r="194" spans="1:31" hidden="1" x14ac:dyDescent="0.35">
      <c r="A194" s="167">
        <v>191</v>
      </c>
      <c r="B194" s="17" t="s">
        <v>244</v>
      </c>
      <c r="C194" s="153">
        <v>10</v>
      </c>
      <c r="D194" s="154"/>
      <c r="E194" s="155">
        <v>1</v>
      </c>
      <c r="F194" s="153">
        <v>250</v>
      </c>
      <c r="G194" s="153">
        <v>30</v>
      </c>
      <c r="H194" s="358" t="s">
        <v>116</v>
      </c>
      <c r="I194" s="155">
        <v>2</v>
      </c>
      <c r="J194" s="153">
        <v>300</v>
      </c>
      <c r="K194" s="154" t="s">
        <v>244</v>
      </c>
      <c r="L194" s="162" t="s">
        <v>6343</v>
      </c>
      <c r="M194" s="155"/>
      <c r="N194" s="155"/>
      <c r="O194" s="155"/>
      <c r="P194" s="155"/>
      <c r="Q194" s="155"/>
      <c r="R194" s="155"/>
      <c r="S194" s="155"/>
      <c r="T194" s="155"/>
      <c r="U194" s="155">
        <v>150</v>
      </c>
      <c r="V194" s="154" t="s">
        <v>147</v>
      </c>
      <c r="W194" s="162" t="s">
        <v>103</v>
      </c>
      <c r="X194" s="154" t="s">
        <v>245</v>
      </c>
      <c r="Y194" s="229">
        <v>10</v>
      </c>
      <c r="Z194" s="154" t="s">
        <v>120</v>
      </c>
      <c r="AA194" s="158"/>
      <c r="AB194" s="159" t="s">
        <v>3427</v>
      </c>
      <c r="AC194" s="155">
        <v>1</v>
      </c>
      <c r="AE194" s="156">
        <f>Table3276[[#This Row],[buildPower]]/2</f>
        <v>15</v>
      </c>
    </row>
    <row r="195" spans="1:31" hidden="1" x14ac:dyDescent="0.35">
      <c r="A195" s="167">
        <v>192</v>
      </c>
      <c r="B195" s="17" t="s">
        <v>6340</v>
      </c>
      <c r="C195" s="153">
        <v>15</v>
      </c>
      <c r="D195" s="154"/>
      <c r="E195" s="155">
        <v>1</v>
      </c>
      <c r="F195" s="153">
        <v>500</v>
      </c>
      <c r="G195" s="153">
        <v>45</v>
      </c>
      <c r="H195" s="358" t="s">
        <v>116</v>
      </c>
      <c r="I195" s="155">
        <v>2</v>
      </c>
      <c r="J195" s="153">
        <v>600</v>
      </c>
      <c r="K195" s="162" t="s">
        <v>6340</v>
      </c>
      <c r="L195" s="162" t="s">
        <v>6342</v>
      </c>
      <c r="M195" s="155"/>
      <c r="N195" s="155"/>
      <c r="O195" s="155"/>
      <c r="P195" s="155"/>
      <c r="Q195" s="155"/>
      <c r="R195" s="155"/>
      <c r="S195" s="155"/>
      <c r="T195" s="155"/>
      <c r="U195" s="155">
        <v>150</v>
      </c>
      <c r="V195" s="154" t="s">
        <v>147</v>
      </c>
      <c r="W195" s="162" t="s">
        <v>3</v>
      </c>
      <c r="X195" s="162" t="s">
        <v>6341</v>
      </c>
      <c r="Y195" s="229">
        <v>15</v>
      </c>
      <c r="Z195" s="154" t="s">
        <v>120</v>
      </c>
      <c r="AA195" s="158"/>
      <c r="AB195" s="159" t="s">
        <v>3427</v>
      </c>
      <c r="AC195" s="155">
        <v>1</v>
      </c>
      <c r="AE195" s="156">
        <f>Table3276[[#This Row],[buildPower]]/2</f>
        <v>22.5</v>
      </c>
    </row>
    <row r="196" spans="1:31" hidden="1" x14ac:dyDescent="0.35">
      <c r="A196" s="167">
        <v>193</v>
      </c>
      <c r="B196" s="17" t="s">
        <v>246</v>
      </c>
      <c r="C196" s="157">
        <v>15</v>
      </c>
      <c r="D196" s="154"/>
      <c r="E196" s="155">
        <v>1</v>
      </c>
      <c r="F196" s="153">
        <v>1000</v>
      </c>
      <c r="G196" s="157">
        <v>50</v>
      </c>
      <c r="H196" s="358" t="s">
        <v>116</v>
      </c>
      <c r="I196" s="8">
        <v>3</v>
      </c>
      <c r="J196" s="157">
        <v>700</v>
      </c>
      <c r="K196" s="154" t="s">
        <v>246</v>
      </c>
      <c r="L196" s="162" t="s">
        <v>3903</v>
      </c>
      <c r="M196" s="155"/>
      <c r="N196" s="155"/>
      <c r="O196" s="155"/>
      <c r="P196" s="155"/>
      <c r="Q196" s="155"/>
      <c r="R196" s="155"/>
      <c r="S196" s="155"/>
      <c r="T196" s="155"/>
      <c r="U196" s="155">
        <v>150</v>
      </c>
      <c r="V196" s="154" t="s">
        <v>147</v>
      </c>
      <c r="W196" s="154" t="s">
        <v>3</v>
      </c>
      <c r="X196" s="154" t="s">
        <v>3229</v>
      </c>
      <c r="Y196" s="226">
        <v>15</v>
      </c>
      <c r="Z196" s="154" t="s">
        <v>120</v>
      </c>
      <c r="AA196" s="158"/>
      <c r="AB196" s="159" t="s">
        <v>3428</v>
      </c>
      <c r="AC196" s="155">
        <v>1</v>
      </c>
      <c r="AE196" s="156">
        <f>Table3276[[#This Row],[buildPower]]/2</f>
        <v>25</v>
      </c>
    </row>
    <row r="197" spans="1:31" hidden="1" x14ac:dyDescent="0.35">
      <c r="A197" s="167">
        <v>194</v>
      </c>
      <c r="B197" s="152" t="s">
        <v>247</v>
      </c>
      <c r="C197" s="153">
        <v>15</v>
      </c>
      <c r="D197" s="154"/>
      <c r="E197" s="155">
        <v>1</v>
      </c>
      <c r="F197" s="153">
        <v>1100</v>
      </c>
      <c r="G197" s="153">
        <v>50</v>
      </c>
      <c r="H197" s="358" t="s">
        <v>116</v>
      </c>
      <c r="I197" s="8">
        <v>3</v>
      </c>
      <c r="J197" s="153">
        <v>700</v>
      </c>
      <c r="K197" s="154" t="s">
        <v>247</v>
      </c>
      <c r="L197" s="154" t="s">
        <v>2051</v>
      </c>
      <c r="M197" s="155"/>
      <c r="N197" s="155"/>
      <c r="O197" s="155"/>
      <c r="P197" s="155"/>
      <c r="Q197" s="155"/>
      <c r="R197" s="155"/>
      <c r="S197" s="155"/>
      <c r="T197" s="155"/>
      <c r="U197" s="155">
        <v>150</v>
      </c>
      <c r="V197" s="154" t="s">
        <v>147</v>
      </c>
      <c r="W197" s="154" t="s">
        <v>3</v>
      </c>
      <c r="X197" s="154" t="s">
        <v>3229</v>
      </c>
      <c r="Y197" s="229">
        <v>15</v>
      </c>
      <c r="Z197" s="154" t="s">
        <v>120</v>
      </c>
      <c r="AA197" s="158"/>
      <c r="AB197" s="159" t="s">
        <v>3429</v>
      </c>
      <c r="AC197" s="155">
        <v>1</v>
      </c>
      <c r="AE197" s="156">
        <f>Table3276[[#This Row],[buildPower]]/2</f>
        <v>25</v>
      </c>
    </row>
    <row r="198" spans="1:31" hidden="1" x14ac:dyDescent="0.35">
      <c r="A198" s="167">
        <v>195</v>
      </c>
      <c r="B198" s="17" t="s">
        <v>248</v>
      </c>
      <c r="C198" s="157">
        <v>15</v>
      </c>
      <c r="D198" s="154"/>
      <c r="E198" s="155">
        <v>1</v>
      </c>
      <c r="F198" s="153">
        <v>1000</v>
      </c>
      <c r="G198" s="157">
        <v>50</v>
      </c>
      <c r="H198" s="358" t="s">
        <v>116</v>
      </c>
      <c r="I198" s="8">
        <v>3</v>
      </c>
      <c r="J198" s="153">
        <v>700</v>
      </c>
      <c r="K198" s="154" t="s">
        <v>248</v>
      </c>
      <c r="L198" s="154" t="s">
        <v>2052</v>
      </c>
      <c r="M198" s="155"/>
      <c r="N198" s="155"/>
      <c r="O198" s="155"/>
      <c r="P198" s="155"/>
      <c r="Q198" s="155"/>
      <c r="R198" s="155"/>
      <c r="S198" s="155"/>
      <c r="T198" s="155"/>
      <c r="U198" s="155">
        <v>150</v>
      </c>
      <c r="V198" s="154" t="s">
        <v>147</v>
      </c>
      <c r="W198" s="154" t="s">
        <v>3</v>
      </c>
      <c r="X198" s="154" t="s">
        <v>3229</v>
      </c>
      <c r="Y198" s="229">
        <v>15</v>
      </c>
      <c r="Z198" s="154" t="s">
        <v>120</v>
      </c>
      <c r="AA198" s="158"/>
      <c r="AB198" s="159" t="s">
        <v>3425</v>
      </c>
      <c r="AC198" s="155">
        <v>1</v>
      </c>
      <c r="AE198" s="156">
        <f>Table3276[[#This Row],[buildPower]]/2</f>
        <v>25</v>
      </c>
    </row>
    <row r="199" spans="1:31" hidden="1" x14ac:dyDescent="0.35">
      <c r="A199" s="167">
        <v>196</v>
      </c>
      <c r="B199" s="17" t="s">
        <v>249</v>
      </c>
      <c r="C199" s="153">
        <v>15</v>
      </c>
      <c r="D199" s="154"/>
      <c r="E199" s="155">
        <v>1</v>
      </c>
      <c r="F199" s="153">
        <v>1300</v>
      </c>
      <c r="G199" s="153">
        <v>75</v>
      </c>
      <c r="H199" s="358" t="s">
        <v>116</v>
      </c>
      <c r="I199" s="8">
        <v>3</v>
      </c>
      <c r="J199" s="153">
        <v>700</v>
      </c>
      <c r="K199" s="154" t="s">
        <v>249</v>
      </c>
      <c r="L199" s="154" t="s">
        <v>1062</v>
      </c>
      <c r="M199" s="155"/>
      <c r="N199" s="155"/>
      <c r="O199" s="155"/>
      <c r="P199" s="155"/>
      <c r="Q199" s="155"/>
      <c r="R199" s="155"/>
      <c r="S199" s="155"/>
      <c r="T199" s="155"/>
      <c r="U199" s="155">
        <v>150</v>
      </c>
      <c r="V199" s="154" t="s">
        <v>147</v>
      </c>
      <c r="W199" s="154" t="s">
        <v>3</v>
      </c>
      <c r="X199" s="154" t="s">
        <v>3229</v>
      </c>
      <c r="Y199" s="229">
        <v>15</v>
      </c>
      <c r="Z199" s="154" t="s">
        <v>120</v>
      </c>
      <c r="AA199" s="158"/>
      <c r="AB199" s="159" t="s">
        <v>3433</v>
      </c>
      <c r="AC199" s="155">
        <v>1</v>
      </c>
      <c r="AE199" s="156">
        <f>Table3276[[#This Row],[buildPower]]/2</f>
        <v>37.5</v>
      </c>
    </row>
    <row r="200" spans="1:31" hidden="1" x14ac:dyDescent="0.35">
      <c r="A200" s="167">
        <v>197</v>
      </c>
      <c r="B200" s="152" t="s">
        <v>250</v>
      </c>
      <c r="C200" s="157">
        <v>15</v>
      </c>
      <c r="D200" s="154"/>
      <c r="E200" s="155">
        <v>1</v>
      </c>
      <c r="F200" s="153">
        <v>1200</v>
      </c>
      <c r="G200" s="157">
        <v>50</v>
      </c>
      <c r="H200" s="358" t="s">
        <v>116</v>
      </c>
      <c r="I200" s="8">
        <v>3</v>
      </c>
      <c r="J200" s="153">
        <v>700</v>
      </c>
      <c r="K200" s="154" t="s">
        <v>250</v>
      </c>
      <c r="L200" s="162" t="s">
        <v>6570</v>
      </c>
      <c r="M200" s="155"/>
      <c r="N200" s="155"/>
      <c r="O200" s="155"/>
      <c r="P200" s="155"/>
      <c r="Q200" s="155"/>
      <c r="R200" s="155"/>
      <c r="S200" s="155"/>
      <c r="T200" s="155"/>
      <c r="U200" s="155">
        <v>150</v>
      </c>
      <c r="V200" s="154" t="s">
        <v>147</v>
      </c>
      <c r="W200" s="154" t="s">
        <v>3</v>
      </c>
      <c r="X200" s="154" t="s">
        <v>3229</v>
      </c>
      <c r="Y200" s="229">
        <v>15</v>
      </c>
      <c r="Z200" s="154" t="s">
        <v>120</v>
      </c>
      <c r="AA200" s="158"/>
      <c r="AB200" s="172" t="s">
        <v>6571</v>
      </c>
      <c r="AC200" s="155">
        <v>1</v>
      </c>
      <c r="AE200" s="156">
        <f>Table3276[[#This Row],[buildPower]]/2</f>
        <v>25</v>
      </c>
    </row>
    <row r="201" spans="1:31" hidden="1" x14ac:dyDescent="0.35">
      <c r="A201" s="167">
        <v>198</v>
      </c>
      <c r="B201" s="17" t="s">
        <v>6569</v>
      </c>
      <c r="C201" s="157">
        <v>15</v>
      </c>
      <c r="D201" s="154"/>
      <c r="E201" s="155">
        <v>1</v>
      </c>
      <c r="F201" s="153">
        <v>1200</v>
      </c>
      <c r="G201" s="157">
        <v>50</v>
      </c>
      <c r="H201" s="358" t="s">
        <v>116</v>
      </c>
      <c r="I201" s="8">
        <v>3</v>
      </c>
      <c r="J201" s="153">
        <v>700</v>
      </c>
      <c r="K201" s="162" t="s">
        <v>6569</v>
      </c>
      <c r="L201" s="154" t="s">
        <v>1130</v>
      </c>
      <c r="M201" s="155"/>
      <c r="N201" s="155"/>
      <c r="O201" s="155"/>
      <c r="P201" s="155"/>
      <c r="Q201" s="155"/>
      <c r="R201" s="155"/>
      <c r="S201" s="155"/>
      <c r="T201" s="155"/>
      <c r="U201" s="155">
        <v>150</v>
      </c>
      <c r="V201" s="154" t="s">
        <v>147</v>
      </c>
      <c r="W201" s="154" t="s">
        <v>3</v>
      </c>
      <c r="X201" s="154" t="s">
        <v>3229</v>
      </c>
      <c r="Y201" s="229">
        <v>15</v>
      </c>
      <c r="Z201" s="154" t="s">
        <v>120</v>
      </c>
      <c r="AA201" s="158"/>
      <c r="AB201" s="159" t="s">
        <v>3434</v>
      </c>
      <c r="AC201" s="155">
        <v>1</v>
      </c>
      <c r="AE201" s="156">
        <f>Table3276[[#This Row],[buildPower]]/2</f>
        <v>25</v>
      </c>
    </row>
    <row r="202" spans="1:31" hidden="1" x14ac:dyDescent="0.35">
      <c r="A202" s="167">
        <v>199</v>
      </c>
      <c r="B202" s="152" t="s">
        <v>251</v>
      </c>
      <c r="C202" s="153">
        <v>5</v>
      </c>
      <c r="D202" s="154"/>
      <c r="E202" s="155">
        <v>1</v>
      </c>
      <c r="F202" s="153">
        <v>1000</v>
      </c>
      <c r="G202" s="153">
        <v>15</v>
      </c>
      <c r="H202" s="358" t="s">
        <v>116</v>
      </c>
      <c r="I202" s="155">
        <v>2</v>
      </c>
      <c r="J202" s="153">
        <v>400</v>
      </c>
      <c r="K202" s="154" t="s">
        <v>251</v>
      </c>
      <c r="L202" s="154" t="s">
        <v>2053</v>
      </c>
      <c r="M202" s="155"/>
      <c r="N202" s="155"/>
      <c r="O202" s="155"/>
      <c r="P202" s="155"/>
      <c r="Q202" s="155"/>
      <c r="R202" s="155"/>
      <c r="S202" s="155"/>
      <c r="T202" s="155"/>
      <c r="U202" s="155"/>
      <c r="V202" s="154" t="s">
        <v>136</v>
      </c>
      <c r="W202" s="154" t="s">
        <v>3</v>
      </c>
      <c r="X202" s="154" t="s">
        <v>252</v>
      </c>
      <c r="Y202" s="229">
        <v>5</v>
      </c>
      <c r="Z202" s="154" t="s">
        <v>122</v>
      </c>
      <c r="AA202" s="158"/>
      <c r="AB202" s="159"/>
      <c r="AC202" s="155">
        <v>1</v>
      </c>
      <c r="AE202" s="156">
        <f>Table3276[[#This Row],[buildPower]]/2</f>
        <v>7.5</v>
      </c>
    </row>
    <row r="203" spans="1:31" hidden="1" x14ac:dyDescent="0.35">
      <c r="A203" s="167">
        <v>200</v>
      </c>
      <c r="B203" s="152" t="s">
        <v>253</v>
      </c>
      <c r="C203" s="157">
        <v>20</v>
      </c>
      <c r="D203" s="154"/>
      <c r="E203" s="155">
        <v>2</v>
      </c>
      <c r="F203" s="157">
        <v>1000</v>
      </c>
      <c r="G203" s="157">
        <v>25</v>
      </c>
      <c r="H203" s="358" t="s">
        <v>116</v>
      </c>
      <c r="I203" s="155">
        <v>2</v>
      </c>
      <c r="J203" s="157">
        <v>700</v>
      </c>
      <c r="K203" s="154" t="s">
        <v>253</v>
      </c>
      <c r="L203" s="162" t="s">
        <v>253</v>
      </c>
      <c r="M203" s="155"/>
      <c r="N203" s="155"/>
      <c r="O203" s="155"/>
      <c r="P203" s="155"/>
      <c r="Q203" s="155"/>
      <c r="R203" s="155"/>
      <c r="S203" s="155"/>
      <c r="T203" s="155"/>
      <c r="U203" s="155"/>
      <c r="V203" s="154" t="s">
        <v>117</v>
      </c>
      <c r="W203" s="154" t="s">
        <v>3</v>
      </c>
      <c r="X203" s="154" t="s">
        <v>254</v>
      </c>
      <c r="Y203" s="229">
        <v>20</v>
      </c>
      <c r="Z203" s="154" t="s">
        <v>120</v>
      </c>
      <c r="AA203" s="158"/>
      <c r="AB203" s="159"/>
      <c r="AC203" s="155">
        <v>2</v>
      </c>
      <c r="AE203" s="156">
        <f>Table3276[[#This Row],[buildPower]]/2</f>
        <v>12.5</v>
      </c>
    </row>
    <row r="204" spans="1:31" hidden="1" x14ac:dyDescent="0.35">
      <c r="A204" s="167">
        <v>201</v>
      </c>
      <c r="B204" s="152" t="s">
        <v>255</v>
      </c>
      <c r="C204" s="153">
        <v>10</v>
      </c>
      <c r="D204" s="154"/>
      <c r="E204" s="155">
        <v>1</v>
      </c>
      <c r="F204" s="153">
        <v>1200</v>
      </c>
      <c r="G204" s="153">
        <v>175</v>
      </c>
      <c r="H204" s="358" t="s">
        <v>116</v>
      </c>
      <c r="I204" s="155">
        <v>2</v>
      </c>
      <c r="J204" s="153">
        <v>600</v>
      </c>
      <c r="K204" s="154" t="s">
        <v>255</v>
      </c>
      <c r="L204" s="154" t="s">
        <v>949</v>
      </c>
      <c r="M204" s="155"/>
      <c r="N204" s="155"/>
      <c r="O204" s="155"/>
      <c r="P204" s="155"/>
      <c r="Q204" s="155"/>
      <c r="R204" s="155"/>
      <c r="S204" s="155"/>
      <c r="T204" s="155"/>
      <c r="U204" s="155">
        <v>150</v>
      </c>
      <c r="V204" s="154" t="s">
        <v>210</v>
      </c>
      <c r="W204" s="162" t="s">
        <v>104</v>
      </c>
      <c r="X204" s="154" t="s">
        <v>205</v>
      </c>
      <c r="Y204" s="229">
        <v>10</v>
      </c>
      <c r="Z204" s="154" t="s">
        <v>120</v>
      </c>
      <c r="AA204" s="158"/>
      <c r="AB204" s="159" t="s">
        <v>3409</v>
      </c>
      <c r="AC204" s="155">
        <v>1</v>
      </c>
      <c r="AE204" s="156">
        <f>Table3276[[#This Row],[buildPower]]/2</f>
        <v>87.5</v>
      </c>
    </row>
    <row r="205" spans="1:31" hidden="1" x14ac:dyDescent="0.35">
      <c r="A205" s="167">
        <v>202</v>
      </c>
      <c r="B205" s="152" t="s">
        <v>256</v>
      </c>
      <c r="C205" s="157">
        <v>10</v>
      </c>
      <c r="D205" s="154"/>
      <c r="E205" s="155">
        <v>1</v>
      </c>
      <c r="F205" s="157">
        <v>800</v>
      </c>
      <c r="G205" s="157">
        <v>112</v>
      </c>
      <c r="H205" s="358" t="s">
        <v>116</v>
      </c>
      <c r="I205" s="155">
        <v>2</v>
      </c>
      <c r="J205" s="157">
        <v>600</v>
      </c>
      <c r="K205" s="154" t="s">
        <v>256</v>
      </c>
      <c r="L205" s="154" t="s">
        <v>1098</v>
      </c>
      <c r="M205" s="155"/>
      <c r="N205" s="155"/>
      <c r="O205" s="155"/>
      <c r="P205" s="155"/>
      <c r="Q205" s="155"/>
      <c r="R205" s="155"/>
      <c r="S205" s="155"/>
      <c r="T205" s="155"/>
      <c r="U205" s="155">
        <v>150</v>
      </c>
      <c r="V205" s="154" t="s">
        <v>210</v>
      </c>
      <c r="W205" s="162" t="s">
        <v>104</v>
      </c>
      <c r="X205" s="154" t="s">
        <v>207</v>
      </c>
      <c r="Y205" s="229">
        <v>10</v>
      </c>
      <c r="Z205" s="154" t="s">
        <v>120</v>
      </c>
      <c r="AA205" s="158"/>
      <c r="AB205" s="159" t="s">
        <v>3771</v>
      </c>
      <c r="AC205" s="155">
        <v>1</v>
      </c>
      <c r="AE205" s="156">
        <f>Table3276[[#This Row],[buildPower]]/2</f>
        <v>56</v>
      </c>
    </row>
    <row r="206" spans="1:31" hidden="1" x14ac:dyDescent="0.35">
      <c r="A206" s="167">
        <v>203</v>
      </c>
      <c r="B206" s="152" t="s">
        <v>257</v>
      </c>
      <c r="C206" s="153">
        <v>10</v>
      </c>
      <c r="D206" s="154"/>
      <c r="E206" s="155">
        <v>1</v>
      </c>
      <c r="F206" s="153">
        <v>800</v>
      </c>
      <c r="G206" s="153">
        <v>150</v>
      </c>
      <c r="H206" s="358" t="s">
        <v>116</v>
      </c>
      <c r="I206" s="155">
        <v>2</v>
      </c>
      <c r="J206" s="153">
        <v>600</v>
      </c>
      <c r="K206" s="154" t="s">
        <v>257</v>
      </c>
      <c r="L206" s="154" t="s">
        <v>1102</v>
      </c>
      <c r="M206" s="155"/>
      <c r="N206" s="155"/>
      <c r="O206" s="155"/>
      <c r="P206" s="155"/>
      <c r="Q206" s="155"/>
      <c r="R206" s="155"/>
      <c r="S206" s="155"/>
      <c r="T206" s="155"/>
      <c r="U206" s="155">
        <v>150</v>
      </c>
      <c r="V206" s="154" t="s">
        <v>210</v>
      </c>
      <c r="W206" s="162" t="s">
        <v>104</v>
      </c>
      <c r="X206" s="154" t="s">
        <v>205</v>
      </c>
      <c r="Y206" s="229">
        <v>10</v>
      </c>
      <c r="Z206" s="154" t="s">
        <v>120</v>
      </c>
      <c r="AA206" s="158"/>
      <c r="AB206" s="159" t="s">
        <v>3770</v>
      </c>
      <c r="AC206" s="155">
        <v>1</v>
      </c>
      <c r="AE206" s="156">
        <f>Table3276[[#This Row],[buildPower]]/2</f>
        <v>75</v>
      </c>
    </row>
    <row r="207" spans="1:31" hidden="1" x14ac:dyDescent="0.35">
      <c r="A207" s="167">
        <v>204</v>
      </c>
      <c r="B207" s="152" t="s">
        <v>209</v>
      </c>
      <c r="C207" s="157">
        <v>10</v>
      </c>
      <c r="D207" s="154"/>
      <c r="E207" s="155">
        <v>1</v>
      </c>
      <c r="F207" s="157">
        <v>600</v>
      </c>
      <c r="G207" s="157">
        <v>75</v>
      </c>
      <c r="H207" s="358" t="s">
        <v>116</v>
      </c>
      <c r="I207" s="155">
        <v>2</v>
      </c>
      <c r="J207" s="157">
        <v>600</v>
      </c>
      <c r="K207" s="154" t="s">
        <v>209</v>
      </c>
      <c r="L207" s="162" t="s">
        <v>6594</v>
      </c>
      <c r="M207" s="155"/>
      <c r="N207" s="155"/>
      <c r="O207" s="155"/>
      <c r="P207" s="155"/>
      <c r="Q207" s="155"/>
      <c r="R207" s="155"/>
      <c r="S207" s="155"/>
      <c r="T207" s="155"/>
      <c r="U207" s="155">
        <v>150</v>
      </c>
      <c r="V207" s="162" t="s">
        <v>147</v>
      </c>
      <c r="W207" s="154" t="s">
        <v>3</v>
      </c>
      <c r="X207" s="162" t="s">
        <v>3229</v>
      </c>
      <c r="Y207" s="226">
        <v>10</v>
      </c>
      <c r="Z207" s="154" t="s">
        <v>120</v>
      </c>
      <c r="AA207" s="158"/>
      <c r="AB207" s="159" t="s">
        <v>3833</v>
      </c>
      <c r="AC207" s="155">
        <v>1</v>
      </c>
      <c r="AE207" s="156">
        <f>Table3276[[#This Row],[buildPower]]/2</f>
        <v>37.5</v>
      </c>
    </row>
    <row r="208" spans="1:31" hidden="1" x14ac:dyDescent="0.35">
      <c r="A208" s="167">
        <v>205</v>
      </c>
      <c r="B208" s="152" t="s">
        <v>258</v>
      </c>
      <c r="C208" s="153">
        <v>60</v>
      </c>
      <c r="D208" s="154"/>
      <c r="E208" s="155">
        <v>1</v>
      </c>
      <c r="F208" s="153">
        <v>900</v>
      </c>
      <c r="G208" s="153">
        <v>112</v>
      </c>
      <c r="H208" s="358" t="s">
        <v>116</v>
      </c>
      <c r="I208" s="155">
        <v>1</v>
      </c>
      <c r="J208" s="153">
        <v>1000</v>
      </c>
      <c r="K208" s="154" t="s">
        <v>258</v>
      </c>
      <c r="L208" s="154" t="s">
        <v>965</v>
      </c>
      <c r="M208" s="155"/>
      <c r="N208" s="155"/>
      <c r="O208" s="155"/>
      <c r="P208" s="155"/>
      <c r="Q208" s="155"/>
      <c r="R208" s="155"/>
      <c r="S208" s="155"/>
      <c r="T208" s="155"/>
      <c r="U208" s="155">
        <v>150</v>
      </c>
      <c r="V208" s="154" t="s">
        <v>3575</v>
      </c>
      <c r="W208" s="154" t="s">
        <v>105</v>
      </c>
      <c r="X208" s="154" t="s">
        <v>6125</v>
      </c>
      <c r="Y208" s="229">
        <v>60</v>
      </c>
      <c r="Z208" s="154" t="s">
        <v>120</v>
      </c>
      <c r="AA208" s="158"/>
      <c r="AB208" s="159" t="s">
        <v>3399</v>
      </c>
      <c r="AC208" s="155">
        <v>1</v>
      </c>
      <c r="AE208" s="156">
        <f>Table3276[[#This Row],[buildPower]]/2</f>
        <v>56</v>
      </c>
    </row>
    <row r="209" spans="1:31" hidden="1" x14ac:dyDescent="0.35">
      <c r="A209" s="167">
        <v>206</v>
      </c>
      <c r="B209" s="17" t="s">
        <v>6784</v>
      </c>
      <c r="C209" s="153">
        <v>60</v>
      </c>
      <c r="D209" s="154"/>
      <c r="E209" s="155">
        <v>1</v>
      </c>
      <c r="F209" s="153">
        <v>900</v>
      </c>
      <c r="G209" s="153">
        <v>137</v>
      </c>
      <c r="H209" s="358" t="s">
        <v>116</v>
      </c>
      <c r="I209" s="155">
        <v>1</v>
      </c>
      <c r="J209" s="153">
        <v>1000</v>
      </c>
      <c r="K209" s="162" t="s">
        <v>6784</v>
      </c>
      <c r="L209" s="162" t="s">
        <v>7323</v>
      </c>
      <c r="M209" s="155"/>
      <c r="N209" s="155"/>
      <c r="O209" s="155"/>
      <c r="P209" s="155"/>
      <c r="Q209" s="155"/>
      <c r="R209" s="155"/>
      <c r="S209" s="155"/>
      <c r="T209" s="155"/>
      <c r="U209" s="155">
        <v>150</v>
      </c>
      <c r="V209" s="154" t="s">
        <v>3575</v>
      </c>
      <c r="W209" s="154" t="s">
        <v>105</v>
      </c>
      <c r="X209" s="154" t="s">
        <v>6125</v>
      </c>
      <c r="Y209" s="229">
        <v>60</v>
      </c>
      <c r="Z209" s="154" t="s">
        <v>120</v>
      </c>
      <c r="AA209" s="158"/>
      <c r="AB209" s="159" t="s">
        <v>5260</v>
      </c>
      <c r="AC209" s="155">
        <v>1</v>
      </c>
      <c r="AE209" s="156">
        <f>Table3276[[#This Row],[buildPower]]/2</f>
        <v>68.5</v>
      </c>
    </row>
    <row r="210" spans="1:31" hidden="1" x14ac:dyDescent="0.35">
      <c r="A210" s="167">
        <v>207</v>
      </c>
      <c r="B210" s="152" t="s">
        <v>262</v>
      </c>
      <c r="C210" s="153">
        <v>60</v>
      </c>
      <c r="D210" s="154"/>
      <c r="E210" s="155">
        <v>1</v>
      </c>
      <c r="F210" s="153">
        <v>900</v>
      </c>
      <c r="G210" s="153">
        <v>50</v>
      </c>
      <c r="H210" s="358" t="s">
        <v>116</v>
      </c>
      <c r="I210" s="155">
        <v>1</v>
      </c>
      <c r="J210" s="153">
        <v>1000</v>
      </c>
      <c r="K210" s="154" t="s">
        <v>262</v>
      </c>
      <c r="L210" s="154" t="s">
        <v>1050</v>
      </c>
      <c r="M210" s="155"/>
      <c r="N210" s="155"/>
      <c r="O210" s="155"/>
      <c r="P210" s="155"/>
      <c r="Q210" s="155"/>
      <c r="R210" s="155"/>
      <c r="S210" s="155"/>
      <c r="T210" s="155"/>
      <c r="U210" s="155">
        <v>150</v>
      </c>
      <c r="V210" s="154" t="s">
        <v>3575</v>
      </c>
      <c r="W210" s="154" t="s">
        <v>105</v>
      </c>
      <c r="X210" s="162" t="s">
        <v>261</v>
      </c>
      <c r="Y210" s="226">
        <v>60</v>
      </c>
      <c r="Z210" s="154" t="s">
        <v>120</v>
      </c>
      <c r="AA210" s="158"/>
      <c r="AB210" s="159" t="s">
        <v>3402</v>
      </c>
      <c r="AC210" s="155">
        <v>1</v>
      </c>
      <c r="AE210" s="156">
        <f>Table3276[[#This Row],[buildPower]]/2</f>
        <v>25</v>
      </c>
    </row>
    <row r="211" spans="1:31" hidden="1" x14ac:dyDescent="0.35">
      <c r="A211" s="167">
        <v>208</v>
      </c>
      <c r="B211" s="152" t="s">
        <v>263</v>
      </c>
      <c r="C211" s="153">
        <v>60</v>
      </c>
      <c r="D211" s="154"/>
      <c r="E211" s="155">
        <v>1</v>
      </c>
      <c r="F211" s="153">
        <v>900</v>
      </c>
      <c r="G211" s="157">
        <v>62</v>
      </c>
      <c r="H211" s="358" t="s">
        <v>116</v>
      </c>
      <c r="I211" s="155">
        <v>1</v>
      </c>
      <c r="J211" s="153">
        <v>1000</v>
      </c>
      <c r="K211" s="154" t="s">
        <v>263</v>
      </c>
      <c r="L211" s="154" t="s">
        <v>2055</v>
      </c>
      <c r="M211" s="155"/>
      <c r="N211" s="155"/>
      <c r="O211" s="155"/>
      <c r="P211" s="155"/>
      <c r="Q211" s="155"/>
      <c r="R211" s="155"/>
      <c r="S211" s="155"/>
      <c r="T211" s="155"/>
      <c r="U211" s="155">
        <v>150</v>
      </c>
      <c r="V211" s="154" t="s">
        <v>3575</v>
      </c>
      <c r="W211" s="154" t="s">
        <v>105</v>
      </c>
      <c r="X211" s="154" t="s">
        <v>261</v>
      </c>
      <c r="Y211" s="229">
        <v>60</v>
      </c>
      <c r="Z211" s="154" t="s">
        <v>120</v>
      </c>
      <c r="AA211" s="158"/>
      <c r="AB211" s="159" t="s">
        <v>3403</v>
      </c>
      <c r="AC211" s="155">
        <v>1</v>
      </c>
      <c r="AE211" s="156">
        <f>Table3276[[#This Row],[buildPower]]/2</f>
        <v>31</v>
      </c>
    </row>
    <row r="212" spans="1:31" hidden="1" x14ac:dyDescent="0.35">
      <c r="A212" s="167">
        <v>209</v>
      </c>
      <c r="B212" s="152" t="s">
        <v>264</v>
      </c>
      <c r="C212" s="153">
        <v>60</v>
      </c>
      <c r="D212" s="154"/>
      <c r="E212" s="155">
        <v>1</v>
      </c>
      <c r="F212" s="153">
        <v>900</v>
      </c>
      <c r="G212" s="153">
        <v>70</v>
      </c>
      <c r="H212" s="358" t="s">
        <v>116</v>
      </c>
      <c r="I212" s="155">
        <v>1</v>
      </c>
      <c r="J212" s="153">
        <v>1000</v>
      </c>
      <c r="K212" s="154" t="s">
        <v>264</v>
      </c>
      <c r="L212" s="154" t="s">
        <v>2056</v>
      </c>
      <c r="M212" s="155"/>
      <c r="N212" s="155"/>
      <c r="O212" s="155"/>
      <c r="P212" s="155"/>
      <c r="Q212" s="155"/>
      <c r="R212" s="155"/>
      <c r="S212" s="155"/>
      <c r="T212" s="155"/>
      <c r="U212" s="155">
        <v>150</v>
      </c>
      <c r="V212" s="154" t="s">
        <v>3575</v>
      </c>
      <c r="W212" s="154" t="s">
        <v>105</v>
      </c>
      <c r="X212" s="154" t="s">
        <v>261</v>
      </c>
      <c r="Y212" s="229">
        <v>60</v>
      </c>
      <c r="Z212" s="154" t="s">
        <v>120</v>
      </c>
      <c r="AA212" s="158"/>
      <c r="AB212" s="159" t="s">
        <v>3404</v>
      </c>
      <c r="AC212" s="155">
        <v>1</v>
      </c>
      <c r="AE212" s="156">
        <f>Table3276[[#This Row],[buildPower]]/2</f>
        <v>35</v>
      </c>
    </row>
    <row r="213" spans="1:31" hidden="1" x14ac:dyDescent="0.35">
      <c r="A213" s="167">
        <v>210</v>
      </c>
      <c r="B213" s="17" t="s">
        <v>265</v>
      </c>
      <c r="C213" s="153">
        <v>60</v>
      </c>
      <c r="D213" s="154"/>
      <c r="E213" s="155">
        <v>1</v>
      </c>
      <c r="F213" s="153">
        <v>900</v>
      </c>
      <c r="G213" s="157">
        <v>50</v>
      </c>
      <c r="H213" s="358" t="s">
        <v>116</v>
      </c>
      <c r="I213" s="155">
        <v>1</v>
      </c>
      <c r="J213" s="153">
        <v>1000</v>
      </c>
      <c r="K213" s="154" t="s">
        <v>265</v>
      </c>
      <c r="L213" s="154" t="s">
        <v>1054</v>
      </c>
      <c r="M213" s="155"/>
      <c r="N213" s="155"/>
      <c r="O213" s="155"/>
      <c r="P213" s="155"/>
      <c r="Q213" s="155"/>
      <c r="R213" s="155"/>
      <c r="S213" s="155"/>
      <c r="T213" s="155"/>
      <c r="U213" s="155">
        <v>150</v>
      </c>
      <c r="V213" s="154" t="s">
        <v>3575</v>
      </c>
      <c r="W213" s="154" t="s">
        <v>105</v>
      </c>
      <c r="X213" s="154" t="s">
        <v>6125</v>
      </c>
      <c r="Y213" s="229">
        <v>60</v>
      </c>
      <c r="Z213" s="154" t="s">
        <v>120</v>
      </c>
      <c r="AA213" s="158"/>
      <c r="AB213" s="159" t="s">
        <v>3398</v>
      </c>
      <c r="AC213" s="155">
        <v>1</v>
      </c>
      <c r="AE213" s="156">
        <f>Table3276[[#This Row],[buildPower]]/2</f>
        <v>25</v>
      </c>
    </row>
    <row r="214" spans="1:31" hidden="1" x14ac:dyDescent="0.35">
      <c r="A214" s="167">
        <v>211</v>
      </c>
      <c r="B214" s="17" t="s">
        <v>266</v>
      </c>
      <c r="C214" s="153">
        <v>60</v>
      </c>
      <c r="D214" s="154"/>
      <c r="E214" s="155">
        <v>1</v>
      </c>
      <c r="F214" s="153">
        <v>900</v>
      </c>
      <c r="G214" s="153">
        <v>50</v>
      </c>
      <c r="H214" s="155" t="s">
        <v>6434</v>
      </c>
      <c r="I214" s="155">
        <v>1</v>
      </c>
      <c r="J214" s="153">
        <v>1000</v>
      </c>
      <c r="K214" s="154" t="s">
        <v>266</v>
      </c>
      <c r="L214" s="154" t="s">
        <v>1058</v>
      </c>
      <c r="M214" s="155"/>
      <c r="N214" s="155"/>
      <c r="O214" s="155"/>
      <c r="P214" s="155"/>
      <c r="Q214" s="155"/>
      <c r="R214" s="155"/>
      <c r="S214" s="155"/>
      <c r="T214" s="155"/>
      <c r="U214" s="155">
        <v>150</v>
      </c>
      <c r="V214" s="154" t="s">
        <v>3575</v>
      </c>
      <c r="W214" s="154" t="s">
        <v>105</v>
      </c>
      <c r="X214" s="154" t="s">
        <v>6128</v>
      </c>
      <c r="Y214" s="229">
        <v>60</v>
      </c>
      <c r="Z214" s="154" t="s">
        <v>120</v>
      </c>
      <c r="AA214" s="158"/>
      <c r="AB214" s="159" t="s">
        <v>3400</v>
      </c>
      <c r="AC214" s="155">
        <v>1</v>
      </c>
      <c r="AE214" s="156">
        <f>Table3276[[#This Row],[buildPower]]/2</f>
        <v>25</v>
      </c>
    </row>
    <row r="215" spans="1:31" hidden="1" x14ac:dyDescent="0.35">
      <c r="A215" s="167">
        <v>212</v>
      </c>
      <c r="B215" s="152" t="s">
        <v>267</v>
      </c>
      <c r="C215" s="153">
        <v>60</v>
      </c>
      <c r="D215" s="154"/>
      <c r="E215" s="155">
        <v>1</v>
      </c>
      <c r="F215" s="153">
        <v>900</v>
      </c>
      <c r="G215" s="157">
        <v>75</v>
      </c>
      <c r="H215" s="358" t="s">
        <v>116</v>
      </c>
      <c r="I215" s="155">
        <v>1</v>
      </c>
      <c r="J215" s="153">
        <v>1000</v>
      </c>
      <c r="K215" s="154" t="s">
        <v>267</v>
      </c>
      <c r="L215" s="154" t="s">
        <v>2057</v>
      </c>
      <c r="M215" s="155"/>
      <c r="N215" s="155"/>
      <c r="O215" s="155"/>
      <c r="P215" s="155"/>
      <c r="Q215" s="155"/>
      <c r="R215" s="155"/>
      <c r="S215" s="155"/>
      <c r="T215" s="155"/>
      <c r="U215" s="155">
        <v>150</v>
      </c>
      <c r="V215" s="154" t="s">
        <v>3575</v>
      </c>
      <c r="W215" s="154" t="s">
        <v>105</v>
      </c>
      <c r="X215" s="154" t="s">
        <v>6126</v>
      </c>
      <c r="Y215" s="229">
        <v>60</v>
      </c>
      <c r="Z215" s="154" t="s">
        <v>120</v>
      </c>
      <c r="AA215" s="158"/>
      <c r="AB215" s="159" t="s">
        <v>3407</v>
      </c>
      <c r="AC215" s="155">
        <v>1</v>
      </c>
      <c r="AE215" s="156">
        <f>Table3276[[#This Row],[buildPower]]/2</f>
        <v>37.5</v>
      </c>
    </row>
    <row r="216" spans="1:31" hidden="1" x14ac:dyDescent="0.35">
      <c r="A216" s="167">
        <v>213</v>
      </c>
      <c r="B216" s="152" t="s">
        <v>260</v>
      </c>
      <c r="C216" s="153">
        <v>60</v>
      </c>
      <c r="D216" s="154"/>
      <c r="E216" s="155">
        <v>1</v>
      </c>
      <c r="F216" s="153">
        <v>900</v>
      </c>
      <c r="G216" s="157">
        <v>75</v>
      </c>
      <c r="H216" s="358" t="s">
        <v>116</v>
      </c>
      <c r="I216" s="155">
        <v>1</v>
      </c>
      <c r="J216" s="153">
        <v>1000</v>
      </c>
      <c r="K216" s="154" t="s">
        <v>260</v>
      </c>
      <c r="L216" s="162" t="s">
        <v>6604</v>
      </c>
      <c r="M216" s="155"/>
      <c r="N216" s="155"/>
      <c r="O216" s="155"/>
      <c r="P216" s="155"/>
      <c r="Q216" s="155"/>
      <c r="R216" s="155"/>
      <c r="S216" s="155"/>
      <c r="T216" s="155"/>
      <c r="U216" s="155">
        <v>150</v>
      </c>
      <c r="V216" s="154" t="s">
        <v>3575</v>
      </c>
      <c r="W216" s="154" t="s">
        <v>105</v>
      </c>
      <c r="X216" s="154" t="s">
        <v>261</v>
      </c>
      <c r="Y216" s="229">
        <v>60</v>
      </c>
      <c r="Z216" s="154" t="s">
        <v>120</v>
      </c>
      <c r="AA216" s="158"/>
      <c r="AB216" s="159" t="s">
        <v>5207</v>
      </c>
      <c r="AC216" s="155">
        <v>1</v>
      </c>
      <c r="AE216" s="156">
        <f>Table3276[[#This Row],[buildPower]]/2</f>
        <v>37.5</v>
      </c>
    </row>
    <row r="217" spans="1:31" hidden="1" x14ac:dyDescent="0.35">
      <c r="A217" s="167">
        <v>214</v>
      </c>
      <c r="B217" s="152" t="s">
        <v>268</v>
      </c>
      <c r="C217" s="153">
        <v>60</v>
      </c>
      <c r="D217" s="154"/>
      <c r="E217" s="155">
        <v>1</v>
      </c>
      <c r="F217" s="153">
        <v>900</v>
      </c>
      <c r="G217" s="153">
        <v>62</v>
      </c>
      <c r="H217" s="155" t="s">
        <v>6434</v>
      </c>
      <c r="I217" s="155">
        <v>1</v>
      </c>
      <c r="J217" s="153">
        <v>1000</v>
      </c>
      <c r="K217" s="154" t="s">
        <v>268</v>
      </c>
      <c r="L217" s="154" t="s">
        <v>1070</v>
      </c>
      <c r="M217" s="155"/>
      <c r="N217" s="155"/>
      <c r="O217" s="155"/>
      <c r="P217" s="155"/>
      <c r="Q217" s="155"/>
      <c r="R217" s="155"/>
      <c r="S217" s="155"/>
      <c r="T217" s="155"/>
      <c r="U217" s="155">
        <v>150</v>
      </c>
      <c r="V217" s="154" t="s">
        <v>3575</v>
      </c>
      <c r="W217" s="154" t="s">
        <v>105</v>
      </c>
      <c r="X217" s="154" t="s">
        <v>6128</v>
      </c>
      <c r="Y217" s="229">
        <v>60</v>
      </c>
      <c r="Z217" s="154" t="s">
        <v>120</v>
      </c>
      <c r="AA217" s="158"/>
      <c r="AB217" s="159" t="s">
        <v>3406</v>
      </c>
      <c r="AC217" s="155">
        <v>1</v>
      </c>
      <c r="AE217" s="156">
        <f>Table3276[[#This Row],[buildPower]]/2</f>
        <v>31</v>
      </c>
    </row>
    <row r="218" spans="1:31" hidden="1" x14ac:dyDescent="0.35">
      <c r="A218" s="167">
        <v>215</v>
      </c>
      <c r="B218" s="17" t="s">
        <v>269</v>
      </c>
      <c r="C218" s="157">
        <v>15</v>
      </c>
      <c r="D218" s="154"/>
      <c r="E218" s="155">
        <v>1</v>
      </c>
      <c r="F218" s="153">
        <v>2100</v>
      </c>
      <c r="G218" s="157">
        <v>125</v>
      </c>
      <c r="H218" s="358" t="s">
        <v>116</v>
      </c>
      <c r="I218" s="8">
        <v>4</v>
      </c>
      <c r="J218" s="153">
        <v>700</v>
      </c>
      <c r="K218" s="154" t="s">
        <v>269</v>
      </c>
      <c r="L218" s="162" t="s">
        <v>1351</v>
      </c>
      <c r="M218" s="155"/>
      <c r="N218" s="155"/>
      <c r="O218" s="155"/>
      <c r="P218" s="155"/>
      <c r="Q218" s="155"/>
      <c r="R218" s="155"/>
      <c r="S218" s="155"/>
      <c r="T218" s="155"/>
      <c r="U218" s="155">
        <v>150</v>
      </c>
      <c r="V218" s="154" t="s">
        <v>270</v>
      </c>
      <c r="W218" s="154" t="s">
        <v>104</v>
      </c>
      <c r="X218" s="154" t="s">
        <v>239</v>
      </c>
      <c r="Y218" s="229">
        <v>15</v>
      </c>
      <c r="Z218" s="154" t="s">
        <v>120</v>
      </c>
      <c r="AA218" s="158"/>
      <c r="AB218" s="159"/>
      <c r="AC218" s="155">
        <v>1</v>
      </c>
      <c r="AE218" s="156">
        <f>Table3276[[#This Row],[buildPower]]/2</f>
        <v>62.5</v>
      </c>
    </row>
    <row r="219" spans="1:31" hidden="1" x14ac:dyDescent="0.35">
      <c r="A219" s="167">
        <v>216</v>
      </c>
      <c r="B219" s="17" t="s">
        <v>6422</v>
      </c>
      <c r="C219" s="157">
        <v>15</v>
      </c>
      <c r="D219" s="154"/>
      <c r="E219" s="155">
        <v>1</v>
      </c>
      <c r="F219" s="157">
        <v>2400</v>
      </c>
      <c r="G219" s="157">
        <v>50</v>
      </c>
      <c r="H219" s="358" t="s">
        <v>116</v>
      </c>
      <c r="I219" s="155">
        <v>3</v>
      </c>
      <c r="J219" s="153">
        <v>700</v>
      </c>
      <c r="K219" s="154" t="s">
        <v>6422</v>
      </c>
      <c r="L219" s="162" t="s">
        <v>6467</v>
      </c>
      <c r="M219" s="155"/>
      <c r="N219" s="155"/>
      <c r="O219" s="155"/>
      <c r="P219" s="155"/>
      <c r="Q219" s="155"/>
      <c r="R219" s="155"/>
      <c r="S219" s="155"/>
      <c r="T219" s="155"/>
      <c r="U219" s="155">
        <v>150</v>
      </c>
      <c r="V219" s="154" t="s">
        <v>270</v>
      </c>
      <c r="W219" s="154" t="s">
        <v>104</v>
      </c>
      <c r="X219" s="154" t="s">
        <v>3219</v>
      </c>
      <c r="Y219" s="229">
        <v>30</v>
      </c>
      <c r="Z219" s="154" t="s">
        <v>120</v>
      </c>
      <c r="AA219" s="158"/>
      <c r="AB219" s="159"/>
      <c r="AC219" s="155">
        <v>1</v>
      </c>
      <c r="AE219" s="156">
        <f>Table3276[[#This Row],[buildPower]]/2</f>
        <v>25</v>
      </c>
    </row>
    <row r="220" spans="1:31" hidden="1" x14ac:dyDescent="0.35">
      <c r="A220" s="167">
        <v>217</v>
      </c>
      <c r="B220" s="17" t="s">
        <v>6423</v>
      </c>
      <c r="C220" s="157">
        <v>15</v>
      </c>
      <c r="D220" s="154"/>
      <c r="E220" s="155">
        <v>1</v>
      </c>
      <c r="F220" s="153">
        <v>2800</v>
      </c>
      <c r="G220" s="157">
        <v>150</v>
      </c>
      <c r="H220" s="358" t="s">
        <v>116</v>
      </c>
      <c r="I220" s="155">
        <v>6</v>
      </c>
      <c r="J220" s="153">
        <v>700</v>
      </c>
      <c r="K220" s="154" t="s">
        <v>6423</v>
      </c>
      <c r="L220" s="162" t="s">
        <v>6424</v>
      </c>
      <c r="M220" s="155"/>
      <c r="N220" s="155"/>
      <c r="O220" s="155"/>
      <c r="P220" s="155"/>
      <c r="Q220" s="155"/>
      <c r="R220" s="155"/>
      <c r="S220" s="155"/>
      <c r="T220" s="155"/>
      <c r="U220" s="155">
        <v>150</v>
      </c>
      <c r="V220" s="154" t="s">
        <v>270</v>
      </c>
      <c r="W220" s="154" t="s">
        <v>104</v>
      </c>
      <c r="X220" s="154" t="s">
        <v>6413</v>
      </c>
      <c r="Y220" s="229">
        <v>15</v>
      </c>
      <c r="Z220" s="154" t="s">
        <v>120</v>
      </c>
      <c r="AA220" s="158"/>
      <c r="AB220" s="159"/>
      <c r="AC220" s="155">
        <v>1</v>
      </c>
      <c r="AE220" s="156">
        <f>Table3276[[#This Row],[buildPower]]/2</f>
        <v>75</v>
      </c>
    </row>
    <row r="221" spans="1:31" hidden="1" x14ac:dyDescent="0.35">
      <c r="A221" s="167">
        <v>218</v>
      </c>
      <c r="B221" s="152" t="s">
        <v>318</v>
      </c>
      <c r="C221" s="153">
        <v>15</v>
      </c>
      <c r="D221" s="154"/>
      <c r="E221" s="155">
        <v>1</v>
      </c>
      <c r="F221" s="153">
        <v>2100</v>
      </c>
      <c r="G221" s="153">
        <v>85</v>
      </c>
      <c r="H221" s="358" t="s">
        <v>116</v>
      </c>
      <c r="I221" s="8">
        <v>4</v>
      </c>
      <c r="J221" s="153">
        <v>700</v>
      </c>
      <c r="K221" s="154" t="s">
        <v>318</v>
      </c>
      <c r="L221" s="154" t="s">
        <v>2058</v>
      </c>
      <c r="M221" s="155"/>
      <c r="N221" s="155"/>
      <c r="O221" s="155"/>
      <c r="P221" s="155"/>
      <c r="Q221" s="155"/>
      <c r="R221" s="155"/>
      <c r="S221" s="155"/>
      <c r="T221" s="155"/>
      <c r="U221" s="155">
        <v>150</v>
      </c>
      <c r="V221" s="154" t="s">
        <v>319</v>
      </c>
      <c r="W221" s="154" t="s">
        <v>3</v>
      </c>
      <c r="X221" s="154" t="s">
        <v>239</v>
      </c>
      <c r="Y221" s="229">
        <v>15</v>
      </c>
      <c r="Z221" s="154" t="s">
        <v>120</v>
      </c>
      <c r="AA221" s="158"/>
      <c r="AB221" s="159"/>
      <c r="AC221" s="155">
        <v>1</v>
      </c>
      <c r="AE221" s="156">
        <f>Table3276[[#This Row],[buildPower]]/2</f>
        <v>42.5</v>
      </c>
    </row>
    <row r="222" spans="1:31" hidden="1" x14ac:dyDescent="0.35">
      <c r="A222" s="167">
        <v>219</v>
      </c>
      <c r="B222" s="152" t="s">
        <v>274</v>
      </c>
      <c r="C222" s="157">
        <v>10</v>
      </c>
      <c r="D222" s="154"/>
      <c r="E222" s="155">
        <v>1</v>
      </c>
      <c r="F222" s="157">
        <v>300</v>
      </c>
      <c r="G222" s="157">
        <v>37</v>
      </c>
      <c r="H222" s="358" t="s">
        <v>116</v>
      </c>
      <c r="I222" s="155">
        <v>2</v>
      </c>
      <c r="J222" s="157">
        <v>300</v>
      </c>
      <c r="K222" s="162" t="s">
        <v>274</v>
      </c>
      <c r="L222" s="162" t="s">
        <v>6436</v>
      </c>
      <c r="M222" s="155"/>
      <c r="N222" s="155"/>
      <c r="O222" s="155"/>
      <c r="P222" s="155"/>
      <c r="Q222" s="155"/>
      <c r="R222" s="155"/>
      <c r="S222" s="155"/>
      <c r="T222" s="155"/>
      <c r="U222" s="155">
        <v>150</v>
      </c>
      <c r="V222" s="154" t="s">
        <v>275</v>
      </c>
      <c r="W222" s="162" t="s">
        <v>103</v>
      </c>
      <c r="X222" s="154" t="s">
        <v>245</v>
      </c>
      <c r="Y222" s="229">
        <v>10</v>
      </c>
      <c r="Z222" s="154" t="s">
        <v>120</v>
      </c>
      <c r="AA222" s="158"/>
      <c r="AB222" s="159"/>
      <c r="AC222" s="155">
        <v>1</v>
      </c>
      <c r="AE222" s="156">
        <f>Table3276[[#This Row],[buildPower]]/2</f>
        <v>18.5</v>
      </c>
    </row>
    <row r="223" spans="1:31" hidden="1" x14ac:dyDescent="0.35">
      <c r="A223" s="167">
        <v>220</v>
      </c>
      <c r="B223" s="17" t="s">
        <v>6439</v>
      </c>
      <c r="C223" s="157">
        <v>15</v>
      </c>
      <c r="D223" s="154"/>
      <c r="E223" s="155">
        <v>1</v>
      </c>
      <c r="F223" s="157">
        <v>600</v>
      </c>
      <c r="G223" s="157">
        <v>55</v>
      </c>
      <c r="H223" s="358" t="s">
        <v>116</v>
      </c>
      <c r="I223" s="155">
        <v>2</v>
      </c>
      <c r="J223" s="157">
        <v>600</v>
      </c>
      <c r="K223" s="162" t="s">
        <v>6439</v>
      </c>
      <c r="L223" s="162" t="s">
        <v>6438</v>
      </c>
      <c r="M223" s="155"/>
      <c r="N223" s="155"/>
      <c r="O223" s="155"/>
      <c r="P223" s="155"/>
      <c r="Q223" s="155"/>
      <c r="R223" s="155"/>
      <c r="S223" s="155"/>
      <c r="T223" s="155"/>
      <c r="U223" s="155">
        <v>150</v>
      </c>
      <c r="V223" s="154" t="s">
        <v>275</v>
      </c>
      <c r="W223" s="162" t="s">
        <v>3</v>
      </c>
      <c r="X223" s="162" t="s">
        <v>6341</v>
      </c>
      <c r="Y223" s="229">
        <v>15</v>
      </c>
      <c r="Z223" s="154" t="s">
        <v>120</v>
      </c>
      <c r="AA223" s="155"/>
      <c r="AB223" s="159"/>
      <c r="AC223" s="158">
        <v>1</v>
      </c>
      <c r="AE223" s="156">
        <f>Table3276[[#This Row],[buildPower]]/2</f>
        <v>27.5</v>
      </c>
    </row>
    <row r="224" spans="1:31" hidden="1" x14ac:dyDescent="0.35">
      <c r="A224" s="167">
        <v>221</v>
      </c>
      <c r="B224" s="17" t="s">
        <v>276</v>
      </c>
      <c r="C224" s="153">
        <v>15</v>
      </c>
      <c r="D224" s="154"/>
      <c r="E224" s="155">
        <v>1</v>
      </c>
      <c r="F224" s="153">
        <v>1300</v>
      </c>
      <c r="G224" s="153">
        <v>75</v>
      </c>
      <c r="H224" s="358" t="s">
        <v>116</v>
      </c>
      <c r="I224" s="8">
        <v>3</v>
      </c>
      <c r="J224" s="153">
        <v>700</v>
      </c>
      <c r="K224" s="154" t="s">
        <v>276</v>
      </c>
      <c r="L224" s="154" t="s">
        <v>1393</v>
      </c>
      <c r="M224" s="155"/>
      <c r="N224" s="155"/>
      <c r="O224" s="155"/>
      <c r="P224" s="155"/>
      <c r="Q224" s="155"/>
      <c r="R224" s="155"/>
      <c r="S224" s="155"/>
      <c r="T224" s="155"/>
      <c r="U224" s="155">
        <v>150</v>
      </c>
      <c r="V224" s="154" t="s">
        <v>271</v>
      </c>
      <c r="W224" s="154" t="s">
        <v>3</v>
      </c>
      <c r="X224" s="162" t="s">
        <v>3229</v>
      </c>
      <c r="Y224" s="229">
        <v>15</v>
      </c>
      <c r="Z224" s="154" t="s">
        <v>120</v>
      </c>
      <c r="AA224" s="155"/>
      <c r="AB224" s="159"/>
      <c r="AC224" s="158">
        <v>1</v>
      </c>
      <c r="AE224" s="156">
        <f>Table3276[[#This Row],[buildPower]]/2</f>
        <v>37.5</v>
      </c>
    </row>
    <row r="225" spans="1:31" hidden="1" x14ac:dyDescent="0.35">
      <c r="A225" s="167">
        <v>222</v>
      </c>
      <c r="B225" s="17" t="s">
        <v>6425</v>
      </c>
      <c r="C225" s="153">
        <v>15</v>
      </c>
      <c r="D225" s="154"/>
      <c r="E225" s="155">
        <v>1</v>
      </c>
      <c r="F225" s="153">
        <v>2100</v>
      </c>
      <c r="G225" s="153">
        <v>100</v>
      </c>
      <c r="H225" s="358" t="s">
        <v>116</v>
      </c>
      <c r="I225" s="8">
        <v>4</v>
      </c>
      <c r="J225" s="153">
        <v>700</v>
      </c>
      <c r="K225" s="154" t="s">
        <v>6425</v>
      </c>
      <c r="L225" s="162" t="s">
        <v>6427</v>
      </c>
      <c r="M225" s="155"/>
      <c r="N225" s="155"/>
      <c r="O225" s="155"/>
      <c r="P225" s="155"/>
      <c r="Q225" s="155"/>
      <c r="R225" s="155"/>
      <c r="S225" s="155"/>
      <c r="T225" s="155"/>
      <c r="U225" s="155">
        <v>150</v>
      </c>
      <c r="V225" s="154" t="s">
        <v>271</v>
      </c>
      <c r="W225" s="154" t="s">
        <v>104</v>
      </c>
      <c r="X225" s="162" t="s">
        <v>239</v>
      </c>
      <c r="Y225" s="229">
        <v>15</v>
      </c>
      <c r="Z225" s="154" t="s">
        <v>120</v>
      </c>
      <c r="AA225" s="155"/>
      <c r="AB225" s="159"/>
      <c r="AC225" s="155">
        <v>1</v>
      </c>
      <c r="AE225" s="156">
        <f>Table3276[[#This Row],[buildPower]]/2</f>
        <v>50</v>
      </c>
    </row>
    <row r="226" spans="1:31" hidden="1" x14ac:dyDescent="0.35">
      <c r="A226" s="167">
        <v>223</v>
      </c>
      <c r="B226" s="17" t="s">
        <v>6426</v>
      </c>
      <c r="C226" s="153">
        <v>15</v>
      </c>
      <c r="D226" s="154"/>
      <c r="E226" s="155">
        <v>1</v>
      </c>
      <c r="F226" s="157">
        <v>2400</v>
      </c>
      <c r="G226" s="153">
        <v>75</v>
      </c>
      <c r="H226" s="358" t="s">
        <v>116</v>
      </c>
      <c r="I226" s="155">
        <v>3</v>
      </c>
      <c r="J226" s="153">
        <v>700</v>
      </c>
      <c r="K226" s="154" t="s">
        <v>6426</v>
      </c>
      <c r="L226" s="162" t="s">
        <v>6428</v>
      </c>
      <c r="M226" s="155"/>
      <c r="N226" s="155"/>
      <c r="O226" s="155"/>
      <c r="P226" s="155"/>
      <c r="Q226" s="155"/>
      <c r="R226" s="155"/>
      <c r="S226" s="155"/>
      <c r="T226" s="155"/>
      <c r="U226" s="155">
        <v>150</v>
      </c>
      <c r="V226" s="154" t="s">
        <v>271</v>
      </c>
      <c r="W226" s="154" t="s">
        <v>104</v>
      </c>
      <c r="X226" s="162" t="s">
        <v>3219</v>
      </c>
      <c r="Y226" s="229">
        <v>30</v>
      </c>
      <c r="Z226" s="154" t="s">
        <v>120</v>
      </c>
      <c r="AA226" s="155"/>
      <c r="AB226" s="159"/>
      <c r="AC226" s="155">
        <v>1</v>
      </c>
      <c r="AE226" s="156">
        <f>Table3276[[#This Row],[buildPower]]/2</f>
        <v>37.5</v>
      </c>
    </row>
    <row r="227" spans="1:31" hidden="1" x14ac:dyDescent="0.35">
      <c r="A227" s="167">
        <v>224</v>
      </c>
      <c r="B227" s="17" t="s">
        <v>6399</v>
      </c>
      <c r="C227" s="153">
        <v>15</v>
      </c>
      <c r="D227" s="154"/>
      <c r="E227" s="155">
        <v>1</v>
      </c>
      <c r="F227" s="153">
        <v>2800</v>
      </c>
      <c r="G227" s="153">
        <v>150</v>
      </c>
      <c r="H227" s="358" t="s">
        <v>116</v>
      </c>
      <c r="I227" s="155">
        <v>6</v>
      </c>
      <c r="J227" s="153">
        <v>700</v>
      </c>
      <c r="K227" s="162" t="s">
        <v>6399</v>
      </c>
      <c r="L227" s="162" t="s">
        <v>6410</v>
      </c>
      <c r="M227" s="155"/>
      <c r="N227" s="155"/>
      <c r="O227" s="155"/>
      <c r="P227" s="155"/>
      <c r="Q227" s="155"/>
      <c r="R227" s="155"/>
      <c r="S227" s="155"/>
      <c r="T227" s="155"/>
      <c r="U227" s="155">
        <v>150</v>
      </c>
      <c r="V227" s="154" t="s">
        <v>271</v>
      </c>
      <c r="W227" s="154" t="s">
        <v>104</v>
      </c>
      <c r="X227" s="162" t="s">
        <v>6395</v>
      </c>
      <c r="Y227" s="229">
        <v>15</v>
      </c>
      <c r="Z227" s="154" t="s">
        <v>120</v>
      </c>
      <c r="AA227" s="155"/>
      <c r="AB227" s="159"/>
      <c r="AC227" s="155">
        <v>1</v>
      </c>
      <c r="AE227" s="156">
        <f>Table3276[[#This Row],[buildPower]]/2</f>
        <v>75</v>
      </c>
    </row>
    <row r="228" spans="1:31" hidden="1" x14ac:dyDescent="0.35">
      <c r="A228" s="167">
        <v>225</v>
      </c>
      <c r="B228" s="17" t="s">
        <v>277</v>
      </c>
      <c r="C228" s="157">
        <v>15</v>
      </c>
      <c r="D228" s="154"/>
      <c r="E228" s="155">
        <v>1</v>
      </c>
      <c r="F228" s="153">
        <v>2100</v>
      </c>
      <c r="G228" s="157">
        <v>250</v>
      </c>
      <c r="H228" s="358" t="s">
        <v>116</v>
      </c>
      <c r="I228" s="8">
        <v>4</v>
      </c>
      <c r="J228" s="153">
        <v>700</v>
      </c>
      <c r="K228" s="154" t="s">
        <v>277</v>
      </c>
      <c r="L228" s="154" t="s">
        <v>1413</v>
      </c>
      <c r="M228" s="155"/>
      <c r="N228" s="155"/>
      <c r="O228" s="155"/>
      <c r="P228" s="155"/>
      <c r="Q228" s="155"/>
      <c r="R228" s="155"/>
      <c r="S228" s="155"/>
      <c r="T228" s="155"/>
      <c r="U228" s="155">
        <v>150</v>
      </c>
      <c r="V228" s="154" t="s">
        <v>3547</v>
      </c>
      <c r="W228" s="154" t="s">
        <v>104</v>
      </c>
      <c r="X228" s="154" t="s">
        <v>3219</v>
      </c>
      <c r="Y228" s="229">
        <v>15</v>
      </c>
      <c r="Z228" s="154" t="s">
        <v>120</v>
      </c>
      <c r="AA228" s="155"/>
      <c r="AB228" s="159"/>
      <c r="AC228" s="155">
        <v>1</v>
      </c>
      <c r="AE228" s="156">
        <f>Table3276[[#This Row],[buildPower]]/2</f>
        <v>125</v>
      </c>
    </row>
    <row r="229" spans="1:31" hidden="1" x14ac:dyDescent="0.35">
      <c r="A229" s="167">
        <v>226</v>
      </c>
      <c r="B229" s="17" t="s">
        <v>6441</v>
      </c>
      <c r="C229" s="157">
        <v>15</v>
      </c>
      <c r="D229" s="154"/>
      <c r="E229" s="155">
        <v>1</v>
      </c>
      <c r="F229" s="153">
        <v>3000</v>
      </c>
      <c r="G229" s="157">
        <v>325</v>
      </c>
      <c r="H229" s="358" t="s">
        <v>116</v>
      </c>
      <c r="I229" s="8">
        <v>6</v>
      </c>
      <c r="J229" s="153">
        <v>700</v>
      </c>
      <c r="K229" s="162" t="s">
        <v>6441</v>
      </c>
      <c r="L229" s="162" t="s">
        <v>6440</v>
      </c>
      <c r="M229" s="155"/>
      <c r="N229" s="155"/>
      <c r="O229" s="155"/>
      <c r="P229" s="155"/>
      <c r="Q229" s="155"/>
      <c r="R229" s="155"/>
      <c r="S229" s="155"/>
      <c r="T229" s="155"/>
      <c r="U229" s="155">
        <v>150</v>
      </c>
      <c r="V229" s="154" t="s">
        <v>3547</v>
      </c>
      <c r="W229" s="154" t="s">
        <v>104</v>
      </c>
      <c r="X229" s="154" t="s">
        <v>6413</v>
      </c>
      <c r="Y229" s="228">
        <v>15</v>
      </c>
      <c r="Z229" s="154" t="s">
        <v>120</v>
      </c>
      <c r="AA229" s="158"/>
      <c r="AB229" s="159"/>
      <c r="AC229" s="155">
        <v>1</v>
      </c>
      <c r="AE229" s="156">
        <f>Table3276[[#This Row],[buildPower]]/2</f>
        <v>162.5</v>
      </c>
    </row>
    <row r="230" spans="1:31" hidden="1" x14ac:dyDescent="0.35">
      <c r="A230" s="167">
        <v>227</v>
      </c>
      <c r="B230" s="152" t="s">
        <v>279</v>
      </c>
      <c r="C230" s="153">
        <v>15</v>
      </c>
      <c r="D230" s="154"/>
      <c r="E230" s="155">
        <v>1</v>
      </c>
      <c r="F230" s="153">
        <v>2100</v>
      </c>
      <c r="G230" s="153">
        <v>400</v>
      </c>
      <c r="H230" s="358" t="s">
        <v>116</v>
      </c>
      <c r="I230" s="8">
        <v>4</v>
      </c>
      <c r="J230" s="153">
        <v>700</v>
      </c>
      <c r="K230" s="154" t="s">
        <v>279</v>
      </c>
      <c r="L230" s="154" t="s">
        <v>1417</v>
      </c>
      <c r="M230" s="155"/>
      <c r="N230" s="155"/>
      <c r="O230" s="155"/>
      <c r="P230" s="155"/>
      <c r="Q230" s="155"/>
      <c r="R230" s="155"/>
      <c r="S230" s="155"/>
      <c r="T230" s="155"/>
      <c r="U230" s="155">
        <v>150</v>
      </c>
      <c r="V230" s="154" t="s">
        <v>117</v>
      </c>
      <c r="W230" s="154" t="s">
        <v>104</v>
      </c>
      <c r="X230" s="154" t="s">
        <v>239</v>
      </c>
      <c r="Y230" s="228">
        <v>15</v>
      </c>
      <c r="Z230" s="154" t="s">
        <v>120</v>
      </c>
      <c r="AA230" s="158">
        <v>0</v>
      </c>
      <c r="AB230" s="159"/>
      <c r="AC230" s="155"/>
      <c r="AE230" s="156">
        <f>Table3276[[#This Row],[buildPower]]/2</f>
        <v>200</v>
      </c>
    </row>
    <row r="231" spans="1:31" hidden="1" x14ac:dyDescent="0.35">
      <c r="A231" s="167">
        <v>228</v>
      </c>
      <c r="B231" s="166"/>
      <c r="C231" s="264"/>
      <c r="D231" s="154"/>
      <c r="E231" s="155"/>
      <c r="F231" s="264"/>
      <c r="G231" s="264"/>
      <c r="H231" s="155"/>
      <c r="I231" s="8"/>
      <c r="J231" s="264"/>
      <c r="K231" s="154"/>
      <c r="L231" s="154"/>
      <c r="M231" s="155"/>
      <c r="N231" s="155"/>
      <c r="O231" s="155"/>
      <c r="P231" s="155"/>
      <c r="Q231" s="155"/>
      <c r="R231" s="155"/>
      <c r="S231" s="155"/>
      <c r="T231" s="155"/>
      <c r="U231" s="155"/>
      <c r="V231" s="154"/>
      <c r="W231" s="154"/>
      <c r="X231" s="154"/>
      <c r="Y231" s="228"/>
      <c r="Z231" s="154"/>
      <c r="AA231" s="222">
        <v>200</v>
      </c>
      <c r="AC231" s="155"/>
      <c r="AE231" s="156">
        <f>Table3276[[#This Row],[buildPower]]/2</f>
        <v>0</v>
      </c>
    </row>
    <row r="232" spans="1:31" hidden="1" x14ac:dyDescent="0.35">
      <c r="A232" s="167">
        <v>229</v>
      </c>
      <c r="B232" s="166"/>
      <c r="C232" s="264"/>
      <c r="D232" s="154"/>
      <c r="E232" s="155"/>
      <c r="F232" s="264"/>
      <c r="G232" s="264"/>
      <c r="H232" s="155"/>
      <c r="I232" s="8"/>
      <c r="J232" s="264"/>
      <c r="K232" s="154"/>
      <c r="L232" s="154"/>
      <c r="M232" s="155"/>
      <c r="N232" s="155"/>
      <c r="O232" s="155"/>
      <c r="P232" s="155"/>
      <c r="Q232" s="155"/>
      <c r="R232" s="155"/>
      <c r="S232" s="155"/>
      <c r="T232" s="155"/>
      <c r="U232" s="155"/>
      <c r="V232" s="154"/>
      <c r="W232" s="154"/>
      <c r="X232" s="154"/>
      <c r="Y232" s="228"/>
      <c r="Z232" s="154"/>
      <c r="AA232" s="222">
        <v>200</v>
      </c>
      <c r="AB232" s="159" t="s">
        <v>377</v>
      </c>
      <c r="AC232" s="155">
        <v>1</v>
      </c>
      <c r="AE232" s="156">
        <f>Table3276[[#This Row],[buildPower]]/2</f>
        <v>0</v>
      </c>
    </row>
    <row r="233" spans="1:31" hidden="1" x14ac:dyDescent="0.35">
      <c r="A233" s="167">
        <v>230</v>
      </c>
      <c r="B233" s="17" t="s">
        <v>6442</v>
      </c>
      <c r="C233" s="153">
        <v>15</v>
      </c>
      <c r="D233" s="154"/>
      <c r="E233" s="155">
        <v>1</v>
      </c>
      <c r="F233" s="153">
        <v>3000</v>
      </c>
      <c r="G233" s="153">
        <v>475</v>
      </c>
      <c r="H233" s="358" t="s">
        <v>116</v>
      </c>
      <c r="I233" s="8">
        <v>6</v>
      </c>
      <c r="J233" s="153">
        <v>700</v>
      </c>
      <c r="K233" s="162" t="s">
        <v>6442</v>
      </c>
      <c r="L233" s="162" t="s">
        <v>6443</v>
      </c>
      <c r="M233" s="155"/>
      <c r="N233" s="155"/>
      <c r="O233" s="155"/>
      <c r="P233" s="155"/>
      <c r="Q233" s="155"/>
      <c r="R233" s="155"/>
      <c r="S233" s="155"/>
      <c r="T233" s="155"/>
      <c r="U233" s="155">
        <v>150</v>
      </c>
      <c r="V233" s="154" t="s">
        <v>117</v>
      </c>
      <c r="W233" s="154" t="s">
        <v>104</v>
      </c>
      <c r="X233" s="154" t="s">
        <v>6413</v>
      </c>
      <c r="Y233" s="228">
        <v>15</v>
      </c>
      <c r="Z233" s="154" t="s">
        <v>120</v>
      </c>
      <c r="AA233" s="158">
        <v>0</v>
      </c>
      <c r="AB233" s="159"/>
      <c r="AC233" s="155"/>
      <c r="AE233" s="156">
        <f>Table3276[[#This Row],[buildPower]]/2</f>
        <v>237.5</v>
      </c>
    </row>
    <row r="234" spans="1:31" hidden="1" x14ac:dyDescent="0.35">
      <c r="A234" s="167">
        <v>231</v>
      </c>
      <c r="B234" s="166"/>
      <c r="C234" s="264"/>
      <c r="D234" s="154"/>
      <c r="E234" s="155"/>
      <c r="F234" s="264"/>
      <c r="G234" s="264"/>
      <c r="H234" s="155"/>
      <c r="I234" s="8"/>
      <c r="J234" s="264"/>
      <c r="K234" s="162"/>
      <c r="L234" s="162"/>
      <c r="M234" s="155"/>
      <c r="N234" s="155"/>
      <c r="O234" s="155"/>
      <c r="P234" s="155"/>
      <c r="Q234" s="155"/>
      <c r="R234" s="155"/>
      <c r="S234" s="155"/>
      <c r="T234" s="155"/>
      <c r="U234" s="155"/>
      <c r="V234" s="154"/>
      <c r="W234" s="154"/>
      <c r="X234" s="154"/>
      <c r="Y234" s="228"/>
      <c r="Z234" s="154"/>
      <c r="AA234" s="222">
        <v>200</v>
      </c>
      <c r="AB234" s="159"/>
      <c r="AC234" s="155"/>
      <c r="AE234" s="156">
        <f>Table3276[[#This Row],[buildPower]]/2</f>
        <v>0</v>
      </c>
    </row>
    <row r="235" spans="1:31" hidden="1" x14ac:dyDescent="0.35">
      <c r="A235" s="167">
        <v>232</v>
      </c>
      <c r="B235" s="166"/>
      <c r="C235" s="264"/>
      <c r="D235" s="154"/>
      <c r="E235" s="155"/>
      <c r="F235" s="264"/>
      <c r="G235" s="264"/>
      <c r="H235" s="155"/>
      <c r="I235" s="8"/>
      <c r="J235" s="264"/>
      <c r="K235" s="162"/>
      <c r="L235" s="162"/>
      <c r="M235" s="155"/>
      <c r="N235" s="155"/>
      <c r="O235" s="155"/>
      <c r="P235" s="155"/>
      <c r="Q235" s="155"/>
      <c r="R235" s="155"/>
      <c r="S235" s="155"/>
      <c r="T235" s="155"/>
      <c r="U235" s="155"/>
      <c r="V235" s="154"/>
      <c r="W235" s="154"/>
      <c r="X235" s="154"/>
      <c r="Y235" s="228"/>
      <c r="Z235" s="154"/>
      <c r="AA235" s="222">
        <v>200</v>
      </c>
      <c r="AB235" s="159" t="s">
        <v>377</v>
      </c>
      <c r="AC235" s="155">
        <v>1</v>
      </c>
      <c r="AE235" s="156">
        <f>Table3276[[#This Row],[buildPower]]/2</f>
        <v>0</v>
      </c>
    </row>
    <row r="236" spans="1:31" hidden="1" x14ac:dyDescent="0.35">
      <c r="A236" s="167">
        <v>233</v>
      </c>
      <c r="B236" s="152" t="s">
        <v>280</v>
      </c>
      <c r="C236" s="157">
        <v>15</v>
      </c>
      <c r="D236" s="154"/>
      <c r="E236" s="155">
        <v>1</v>
      </c>
      <c r="F236" s="153">
        <v>2100</v>
      </c>
      <c r="G236" s="157">
        <v>125</v>
      </c>
      <c r="H236" s="358" t="s">
        <v>116</v>
      </c>
      <c r="I236" s="8">
        <v>4</v>
      </c>
      <c r="J236" s="153">
        <v>700</v>
      </c>
      <c r="K236" s="154" t="s">
        <v>280</v>
      </c>
      <c r="L236" s="154" t="s">
        <v>1422</v>
      </c>
      <c r="M236" s="155"/>
      <c r="N236" s="155"/>
      <c r="O236" s="155"/>
      <c r="P236" s="155"/>
      <c r="Q236" s="155"/>
      <c r="R236" s="155"/>
      <c r="S236" s="155"/>
      <c r="T236" s="155"/>
      <c r="U236" s="155">
        <v>150</v>
      </c>
      <c r="V236" s="154" t="s">
        <v>272</v>
      </c>
      <c r="W236" s="154" t="s">
        <v>104</v>
      </c>
      <c r="X236" s="154" t="s">
        <v>239</v>
      </c>
      <c r="Y236" s="228">
        <v>15</v>
      </c>
      <c r="Z236" s="154" t="s">
        <v>120</v>
      </c>
      <c r="AA236" s="158"/>
      <c r="AB236" s="159"/>
      <c r="AC236" s="155">
        <v>1</v>
      </c>
      <c r="AE236" s="156">
        <f>Table3276[[#This Row],[buildPower]]/2</f>
        <v>62.5</v>
      </c>
    </row>
    <row r="237" spans="1:31" hidden="1" x14ac:dyDescent="0.35">
      <c r="A237" s="167">
        <v>234</v>
      </c>
      <c r="B237" s="152" t="s">
        <v>281</v>
      </c>
      <c r="C237" s="153">
        <v>15</v>
      </c>
      <c r="D237" s="154"/>
      <c r="E237" s="155">
        <v>1</v>
      </c>
      <c r="F237" s="153">
        <v>2100</v>
      </c>
      <c r="G237" s="153">
        <v>112</v>
      </c>
      <c r="H237" s="358" t="s">
        <v>116</v>
      </c>
      <c r="I237" s="8">
        <v>4</v>
      </c>
      <c r="J237" s="153">
        <v>700</v>
      </c>
      <c r="K237" s="154" t="s">
        <v>281</v>
      </c>
      <c r="L237" s="154" t="s">
        <v>1428</v>
      </c>
      <c r="M237" s="155"/>
      <c r="N237" s="155"/>
      <c r="O237" s="155"/>
      <c r="P237" s="155"/>
      <c r="Q237" s="155"/>
      <c r="R237" s="155"/>
      <c r="S237" s="155"/>
      <c r="T237" s="155"/>
      <c r="U237" s="155">
        <v>150</v>
      </c>
      <c r="V237" s="154" t="s">
        <v>273</v>
      </c>
      <c r="W237" s="154" t="s">
        <v>104</v>
      </c>
      <c r="X237" s="154" t="s">
        <v>239</v>
      </c>
      <c r="Y237" s="228">
        <v>15</v>
      </c>
      <c r="Z237" s="154" t="s">
        <v>120</v>
      </c>
      <c r="AA237" s="158"/>
      <c r="AB237" s="159"/>
      <c r="AC237" s="155">
        <v>1</v>
      </c>
      <c r="AE237" s="156">
        <f>Table3276[[#This Row],[buildPower]]/2</f>
        <v>56</v>
      </c>
    </row>
    <row r="238" spans="1:31" hidden="1" x14ac:dyDescent="0.35">
      <c r="A238" s="167">
        <v>235</v>
      </c>
      <c r="B238" s="17" t="s">
        <v>282</v>
      </c>
      <c r="C238" s="153">
        <v>60</v>
      </c>
      <c r="D238" s="154"/>
      <c r="E238" s="155">
        <v>1</v>
      </c>
      <c r="F238" s="153">
        <v>900</v>
      </c>
      <c r="G238" s="153">
        <v>62</v>
      </c>
      <c r="H238" s="155" t="s">
        <v>6434</v>
      </c>
      <c r="I238" s="155">
        <v>1</v>
      </c>
      <c r="J238" s="153">
        <v>1000</v>
      </c>
      <c r="K238" s="154" t="s">
        <v>282</v>
      </c>
      <c r="L238" s="154" t="s">
        <v>1012</v>
      </c>
      <c r="M238" s="155"/>
      <c r="N238" s="155"/>
      <c r="O238" s="155"/>
      <c r="P238" s="155"/>
      <c r="Q238" s="155"/>
      <c r="R238" s="155"/>
      <c r="S238" s="155"/>
      <c r="T238" s="155"/>
      <c r="U238" s="155">
        <v>150</v>
      </c>
      <c r="V238" s="154" t="s">
        <v>3575</v>
      </c>
      <c r="W238" s="154" t="s">
        <v>105</v>
      </c>
      <c r="X238" s="154" t="s">
        <v>6128</v>
      </c>
      <c r="Y238" s="228">
        <v>60</v>
      </c>
      <c r="Z238" s="154" t="s">
        <v>120</v>
      </c>
      <c r="AA238" s="158"/>
      <c r="AB238" s="159" t="s">
        <v>3401</v>
      </c>
      <c r="AC238" s="155">
        <v>1</v>
      </c>
      <c r="AE238" s="156">
        <f>Table3276[[#This Row],[buildPower]]/2</f>
        <v>31</v>
      </c>
    </row>
    <row r="239" spans="1:31" hidden="1" x14ac:dyDescent="0.35">
      <c r="A239" s="167">
        <v>236</v>
      </c>
      <c r="B239" s="152" t="s">
        <v>283</v>
      </c>
      <c r="C239" s="157">
        <v>20</v>
      </c>
      <c r="D239" s="154"/>
      <c r="E239" s="155">
        <v>1</v>
      </c>
      <c r="F239" s="157">
        <v>600</v>
      </c>
      <c r="G239" s="155">
        <v>62</v>
      </c>
      <c r="H239" s="358" t="s">
        <v>116</v>
      </c>
      <c r="I239" s="155">
        <v>1</v>
      </c>
      <c r="J239" s="157">
        <v>700</v>
      </c>
      <c r="K239" s="154" t="s">
        <v>283</v>
      </c>
      <c r="L239" s="154" t="s">
        <v>2059</v>
      </c>
      <c r="M239" s="155"/>
      <c r="N239" s="155"/>
      <c r="O239" s="155"/>
      <c r="P239" s="155"/>
      <c r="Q239" s="155"/>
      <c r="R239" s="155"/>
      <c r="S239" s="155"/>
      <c r="T239" s="155"/>
      <c r="U239" s="155">
        <v>150</v>
      </c>
      <c r="V239" s="154" t="s">
        <v>3577</v>
      </c>
      <c r="W239" s="154" t="s">
        <v>104</v>
      </c>
      <c r="X239" s="154" t="s">
        <v>6127</v>
      </c>
      <c r="Y239" s="228">
        <v>20</v>
      </c>
      <c r="Z239" s="154" t="s">
        <v>120</v>
      </c>
      <c r="AA239" s="158"/>
      <c r="AB239" s="159" t="s">
        <v>3419</v>
      </c>
      <c r="AC239" s="155">
        <v>1</v>
      </c>
      <c r="AE239" s="156">
        <f>Table3276[[#This Row],[buildPower]]/2</f>
        <v>31</v>
      </c>
    </row>
    <row r="240" spans="1:31" hidden="1" x14ac:dyDescent="0.35">
      <c r="A240" s="167">
        <v>237</v>
      </c>
      <c r="B240" s="152" t="s">
        <v>285</v>
      </c>
      <c r="C240" s="153">
        <v>15</v>
      </c>
      <c r="D240" s="154"/>
      <c r="E240" s="155">
        <v>1</v>
      </c>
      <c r="F240" s="153">
        <v>2100</v>
      </c>
      <c r="G240" s="160">
        <v>112</v>
      </c>
      <c r="H240" s="358" t="s">
        <v>116</v>
      </c>
      <c r="I240" s="8">
        <v>3</v>
      </c>
      <c r="J240" s="153">
        <v>700</v>
      </c>
      <c r="K240" s="154" t="s">
        <v>285</v>
      </c>
      <c r="L240" s="154" t="s">
        <v>2060</v>
      </c>
      <c r="M240" s="155"/>
      <c r="N240" s="155"/>
      <c r="O240" s="155"/>
      <c r="P240" s="155"/>
      <c r="Q240" s="155"/>
      <c r="R240" s="155"/>
      <c r="S240" s="155"/>
      <c r="T240" s="155"/>
      <c r="U240" s="155">
        <v>150</v>
      </c>
      <c r="V240" s="162" t="s">
        <v>6579</v>
      </c>
      <c r="W240" s="154" t="s">
        <v>104</v>
      </c>
      <c r="X240" s="154" t="s">
        <v>286</v>
      </c>
      <c r="Y240" s="228">
        <v>15</v>
      </c>
      <c r="Z240" s="154" t="s">
        <v>120</v>
      </c>
      <c r="AA240" s="158"/>
      <c r="AB240" s="159" t="s">
        <v>3424</v>
      </c>
      <c r="AC240" s="155">
        <v>1</v>
      </c>
      <c r="AE240" s="156">
        <f>Table3276[[#This Row],[buildPower]]/2</f>
        <v>56</v>
      </c>
    </row>
    <row r="241" spans="1:46" hidden="1" x14ac:dyDescent="0.35">
      <c r="A241" s="167">
        <v>238</v>
      </c>
      <c r="B241" s="152" t="s">
        <v>287</v>
      </c>
      <c r="C241" s="157">
        <v>10</v>
      </c>
      <c r="D241" s="154"/>
      <c r="E241" s="155">
        <v>2</v>
      </c>
      <c r="F241" s="157">
        <v>500</v>
      </c>
      <c r="G241" s="155">
        <v>50</v>
      </c>
      <c r="H241" s="358" t="s">
        <v>116</v>
      </c>
      <c r="I241" s="155">
        <v>3</v>
      </c>
      <c r="J241" s="157">
        <v>1000</v>
      </c>
      <c r="K241" s="154" t="s">
        <v>287</v>
      </c>
      <c r="L241" s="162" t="s">
        <v>287</v>
      </c>
      <c r="M241" s="155"/>
      <c r="N241" s="155"/>
      <c r="O241" s="155"/>
      <c r="P241" s="155"/>
      <c r="Q241" s="155"/>
      <c r="R241" s="155"/>
      <c r="S241" s="155"/>
      <c r="T241" s="155"/>
      <c r="U241" s="155"/>
      <c r="V241" s="154" t="s">
        <v>194</v>
      </c>
      <c r="W241" s="154" t="s">
        <v>3</v>
      </c>
      <c r="X241" s="162" t="s">
        <v>7260</v>
      </c>
      <c r="Y241" s="228">
        <v>10</v>
      </c>
      <c r="Z241" s="154" t="s">
        <v>120</v>
      </c>
      <c r="AA241" s="158"/>
      <c r="AB241" s="159"/>
      <c r="AC241" s="155">
        <v>2</v>
      </c>
      <c r="AE241" s="156">
        <f>Table3276[[#This Row],[buildPower]]/2</f>
        <v>25</v>
      </c>
    </row>
    <row r="242" spans="1:46" x14ac:dyDescent="0.35">
      <c r="A242" s="167">
        <v>239</v>
      </c>
      <c r="B242" s="152" t="s">
        <v>289</v>
      </c>
      <c r="C242" s="153">
        <v>15</v>
      </c>
      <c r="D242" s="154"/>
      <c r="E242" s="155">
        <v>1</v>
      </c>
      <c r="F242" s="153">
        <v>1700</v>
      </c>
      <c r="G242" s="160">
        <v>87</v>
      </c>
      <c r="H242" s="358" t="s">
        <v>116</v>
      </c>
      <c r="I242" s="155">
        <v>2</v>
      </c>
      <c r="J242" s="153">
        <v>1400</v>
      </c>
      <c r="K242" s="154" t="s">
        <v>289</v>
      </c>
      <c r="L242" s="154" t="s">
        <v>1134</v>
      </c>
      <c r="M242" s="155"/>
      <c r="N242" s="155"/>
      <c r="O242" s="155"/>
      <c r="P242" s="155"/>
      <c r="Q242" s="155"/>
      <c r="R242" s="155"/>
      <c r="S242" s="155"/>
      <c r="T242" s="155"/>
      <c r="U242" s="155">
        <v>150</v>
      </c>
      <c r="V242" s="162" t="s">
        <v>6582</v>
      </c>
      <c r="W242" s="154" t="s">
        <v>104</v>
      </c>
      <c r="X242" s="154" t="s">
        <v>3228</v>
      </c>
      <c r="Y242" s="228">
        <v>30</v>
      </c>
      <c r="Z242" s="154" t="s">
        <v>120</v>
      </c>
      <c r="AA242" s="158"/>
      <c r="AB242" s="159" t="s">
        <v>3388</v>
      </c>
      <c r="AC242" s="155">
        <v>1</v>
      </c>
      <c r="AE242" s="156">
        <f>Table3276[[#This Row],[buildPower]]/2</f>
        <v>43.5</v>
      </c>
    </row>
    <row r="243" spans="1:46" x14ac:dyDescent="0.35">
      <c r="A243" s="167">
        <v>240</v>
      </c>
      <c r="B243" s="152" t="s">
        <v>291</v>
      </c>
      <c r="C243" s="160">
        <v>15</v>
      </c>
      <c r="D243" s="154"/>
      <c r="E243" s="155">
        <v>1</v>
      </c>
      <c r="F243" s="153">
        <v>1700</v>
      </c>
      <c r="G243" s="160">
        <v>125</v>
      </c>
      <c r="H243" s="358" t="s">
        <v>116</v>
      </c>
      <c r="I243" s="158">
        <v>2</v>
      </c>
      <c r="J243" s="153">
        <v>1400</v>
      </c>
      <c r="K243" s="154" t="s">
        <v>291</v>
      </c>
      <c r="L243" s="154" t="s">
        <v>1137</v>
      </c>
      <c r="M243" s="155"/>
      <c r="N243" s="155"/>
      <c r="O243" s="155"/>
      <c r="P243" s="155"/>
      <c r="Q243" s="155"/>
      <c r="R243" s="155"/>
      <c r="S243" s="155"/>
      <c r="T243" s="155"/>
      <c r="U243" s="155">
        <v>150</v>
      </c>
      <c r="V243" s="162" t="s">
        <v>6582</v>
      </c>
      <c r="W243" s="154" t="s">
        <v>104</v>
      </c>
      <c r="X243" s="154" t="s">
        <v>3228</v>
      </c>
      <c r="Y243" s="228">
        <v>30</v>
      </c>
      <c r="Z243" s="154" t="s">
        <v>120</v>
      </c>
      <c r="AA243" s="158"/>
      <c r="AB243" s="159" t="s">
        <v>3383</v>
      </c>
      <c r="AC243" s="155">
        <v>1</v>
      </c>
      <c r="AE243" s="156">
        <f>Table3276[[#This Row],[buildPower]]/2</f>
        <v>62.5</v>
      </c>
    </row>
    <row r="244" spans="1:46" x14ac:dyDescent="0.35">
      <c r="A244" s="167">
        <v>241</v>
      </c>
      <c r="B244" s="152" t="s">
        <v>292</v>
      </c>
      <c r="C244" s="155">
        <v>20</v>
      </c>
      <c r="D244" s="154"/>
      <c r="E244" s="155">
        <v>1</v>
      </c>
      <c r="F244" s="153">
        <v>2400</v>
      </c>
      <c r="G244" s="155">
        <v>175</v>
      </c>
      <c r="H244" s="358" t="s">
        <v>116</v>
      </c>
      <c r="I244" s="8">
        <v>3</v>
      </c>
      <c r="J244" s="153">
        <v>1400</v>
      </c>
      <c r="K244" s="154" t="s">
        <v>292</v>
      </c>
      <c r="L244" s="154" t="s">
        <v>1140</v>
      </c>
      <c r="M244" s="155"/>
      <c r="N244" s="155"/>
      <c r="O244" s="155"/>
      <c r="P244" s="155"/>
      <c r="Q244" s="155"/>
      <c r="R244" s="155"/>
      <c r="S244" s="155"/>
      <c r="T244" s="155"/>
      <c r="U244" s="155">
        <v>150</v>
      </c>
      <c r="V244" s="162" t="s">
        <v>6583</v>
      </c>
      <c r="W244" s="154" t="s">
        <v>104</v>
      </c>
      <c r="X244" s="154" t="s">
        <v>3220</v>
      </c>
      <c r="Y244" s="228">
        <v>30</v>
      </c>
      <c r="Z244" s="154" t="s">
        <v>120</v>
      </c>
      <c r="AA244" s="158"/>
      <c r="AB244" s="159" t="s">
        <v>3390</v>
      </c>
      <c r="AC244" s="155">
        <v>1</v>
      </c>
      <c r="AE244" s="156">
        <f>Table3276[[#This Row],[buildPower]]/2</f>
        <v>87.5</v>
      </c>
    </row>
    <row r="245" spans="1:46" hidden="1" x14ac:dyDescent="0.35">
      <c r="A245" s="167">
        <v>242</v>
      </c>
      <c r="B245" s="45" t="s">
        <v>6768</v>
      </c>
      <c r="C245" s="265">
        <v>20</v>
      </c>
      <c r="D245" s="154"/>
      <c r="E245" s="155">
        <v>1</v>
      </c>
      <c r="F245" s="264">
        <v>2400</v>
      </c>
      <c r="G245" s="265">
        <v>175</v>
      </c>
      <c r="H245" s="358" t="s">
        <v>116</v>
      </c>
      <c r="I245" s="42">
        <v>3</v>
      </c>
      <c r="J245" s="264">
        <v>1400</v>
      </c>
      <c r="K245" s="154" t="s">
        <v>6768</v>
      </c>
      <c r="L245" s="154" t="s">
        <v>6748</v>
      </c>
      <c r="M245" s="155"/>
      <c r="N245" s="155"/>
      <c r="O245" s="155"/>
      <c r="P245" s="155"/>
      <c r="Q245" s="155"/>
      <c r="R245" s="155"/>
      <c r="S245" s="155"/>
      <c r="T245" s="155"/>
      <c r="U245" s="155">
        <v>150</v>
      </c>
      <c r="V245" s="162" t="s">
        <v>6583</v>
      </c>
      <c r="W245" s="154" t="s">
        <v>104</v>
      </c>
      <c r="X245" s="154" t="s">
        <v>6747</v>
      </c>
      <c r="Y245" s="228">
        <v>30</v>
      </c>
      <c r="Z245" s="154" t="s">
        <v>120</v>
      </c>
      <c r="AA245" s="158"/>
      <c r="AB245" s="159" t="s">
        <v>3390</v>
      </c>
      <c r="AC245" s="155">
        <v>1</v>
      </c>
      <c r="AE245" s="156">
        <f>Table3276[[#This Row],[buildPower]]/2</f>
        <v>87.5</v>
      </c>
    </row>
    <row r="246" spans="1:46" x14ac:dyDescent="0.35">
      <c r="A246" s="167">
        <v>243</v>
      </c>
      <c r="B246" s="152" t="s">
        <v>293</v>
      </c>
      <c r="C246" s="160">
        <v>15</v>
      </c>
      <c r="D246" s="154"/>
      <c r="E246" s="155">
        <v>1</v>
      </c>
      <c r="F246" s="153">
        <v>1600</v>
      </c>
      <c r="G246" s="160">
        <v>150</v>
      </c>
      <c r="H246" s="358" t="s">
        <v>116</v>
      </c>
      <c r="I246" s="158">
        <v>2</v>
      </c>
      <c r="J246" s="153">
        <v>1400</v>
      </c>
      <c r="K246" s="154" t="s">
        <v>293</v>
      </c>
      <c r="L246" s="154" t="s">
        <v>1143</v>
      </c>
      <c r="M246" s="155"/>
      <c r="N246" s="155"/>
      <c r="O246" s="155"/>
      <c r="P246" s="155"/>
      <c r="Q246" s="155"/>
      <c r="R246" s="155"/>
      <c r="S246" s="155"/>
      <c r="T246" s="155"/>
      <c r="U246" s="155">
        <v>150</v>
      </c>
      <c r="V246" s="162" t="s">
        <v>6582</v>
      </c>
      <c r="W246" s="154" t="s">
        <v>104</v>
      </c>
      <c r="X246" s="154" t="s">
        <v>3228</v>
      </c>
      <c r="Y246" s="228">
        <v>30</v>
      </c>
      <c r="Z246" s="154" t="s">
        <v>120</v>
      </c>
      <c r="AA246" s="158"/>
      <c r="AB246" s="159" t="s">
        <v>3378</v>
      </c>
      <c r="AC246" s="155">
        <v>1</v>
      </c>
      <c r="AE246" s="156">
        <f>Table3276[[#This Row],[buildPower]]/2</f>
        <v>75</v>
      </c>
    </row>
    <row r="247" spans="1:46" x14ac:dyDescent="0.35">
      <c r="A247" s="167">
        <v>244</v>
      </c>
      <c r="B247" s="152" t="s">
        <v>294</v>
      </c>
      <c r="C247" s="155">
        <v>20</v>
      </c>
      <c r="D247" s="154"/>
      <c r="E247" s="155">
        <v>1</v>
      </c>
      <c r="F247" s="157">
        <v>2400</v>
      </c>
      <c r="G247" s="155">
        <v>175</v>
      </c>
      <c r="H247" s="358" t="s">
        <v>116</v>
      </c>
      <c r="I247" s="42">
        <v>3</v>
      </c>
      <c r="J247" s="153">
        <v>800</v>
      </c>
      <c r="K247" s="154" t="s">
        <v>294</v>
      </c>
      <c r="L247" s="162" t="s">
        <v>6739</v>
      </c>
      <c r="M247" s="155"/>
      <c r="N247" s="155"/>
      <c r="O247" s="155"/>
      <c r="P247" s="155"/>
      <c r="Q247" s="155"/>
      <c r="R247" s="155"/>
      <c r="S247" s="155"/>
      <c r="T247" s="155"/>
      <c r="U247" s="155">
        <v>150</v>
      </c>
      <c r="V247" s="162" t="s">
        <v>6583</v>
      </c>
      <c r="W247" s="154" t="s">
        <v>104</v>
      </c>
      <c r="X247" s="154" t="s">
        <v>3220</v>
      </c>
      <c r="Y247" s="228">
        <v>15</v>
      </c>
      <c r="Z247" s="154" t="s">
        <v>120</v>
      </c>
      <c r="AA247" s="158"/>
      <c r="AB247" s="159" t="s">
        <v>585</v>
      </c>
      <c r="AC247" s="155">
        <v>1</v>
      </c>
      <c r="AE247" s="156">
        <f>Table3276[[#This Row],[buildPower]]/2</f>
        <v>87.5</v>
      </c>
    </row>
    <row r="248" spans="1:46" hidden="1" x14ac:dyDescent="0.35">
      <c r="A248" s="167">
        <v>245</v>
      </c>
      <c r="B248" s="17" t="s">
        <v>6769</v>
      </c>
      <c r="C248" s="155">
        <v>20</v>
      </c>
      <c r="D248" s="154"/>
      <c r="E248" s="155">
        <v>1</v>
      </c>
      <c r="F248" s="157">
        <v>2400</v>
      </c>
      <c r="G248" s="155">
        <v>175</v>
      </c>
      <c r="H248" s="358" t="s">
        <v>116</v>
      </c>
      <c r="I248" s="42">
        <v>3</v>
      </c>
      <c r="J248" s="153">
        <v>800</v>
      </c>
      <c r="K248" s="162" t="s">
        <v>6769</v>
      </c>
      <c r="L248" s="162" t="s">
        <v>6828</v>
      </c>
      <c r="M248" s="155"/>
      <c r="N248" s="155"/>
      <c r="O248" s="155"/>
      <c r="P248" s="155"/>
      <c r="Q248" s="155"/>
      <c r="R248" s="155"/>
      <c r="S248" s="155"/>
      <c r="T248" s="155"/>
      <c r="U248" s="155">
        <v>150</v>
      </c>
      <c r="V248" s="162" t="s">
        <v>6583</v>
      </c>
      <c r="W248" s="154" t="s">
        <v>104</v>
      </c>
      <c r="X248" s="154" t="s">
        <v>6747</v>
      </c>
      <c r="Y248" s="228">
        <v>30</v>
      </c>
      <c r="Z248" s="154" t="s">
        <v>120</v>
      </c>
      <c r="AA248" s="158"/>
      <c r="AB248" s="159" t="s">
        <v>585</v>
      </c>
      <c r="AC248" s="155">
        <v>1</v>
      </c>
      <c r="AD248" s="156">
        <v>199.68</v>
      </c>
      <c r="AE248" s="156">
        <f>Table3276[[#This Row],[buildPower]]/2</f>
        <v>87.5</v>
      </c>
      <c r="AI248" s="255" t="e">
        <f>#REF!*0.8</f>
        <v>#REF!</v>
      </c>
      <c r="AJ248" s="156">
        <f>AD248*1.5</f>
        <v>299.52</v>
      </c>
      <c r="AK248" s="156">
        <f>AE248*0.8</f>
        <v>70</v>
      </c>
      <c r="AO248" s="156" t="s">
        <v>6403</v>
      </c>
      <c r="AP248" s="156">
        <v>255</v>
      </c>
      <c r="AQ248" s="156">
        <v>-20</v>
      </c>
      <c r="AT248" s="156">
        <f>AP248*1.25</f>
        <v>318.75</v>
      </c>
    </row>
    <row r="249" spans="1:46" x14ac:dyDescent="0.35">
      <c r="A249" s="167">
        <v>246</v>
      </c>
      <c r="B249" s="152" t="s">
        <v>295</v>
      </c>
      <c r="C249" s="160">
        <v>15</v>
      </c>
      <c r="D249" s="154"/>
      <c r="E249" s="155">
        <v>1</v>
      </c>
      <c r="F249" s="153">
        <v>1700</v>
      </c>
      <c r="G249" s="160">
        <v>112</v>
      </c>
      <c r="H249" s="358" t="s">
        <v>116</v>
      </c>
      <c r="I249" s="158">
        <v>2</v>
      </c>
      <c r="J249" s="153">
        <v>1400</v>
      </c>
      <c r="K249" s="154" t="s">
        <v>295</v>
      </c>
      <c r="L249" s="154" t="s">
        <v>1146</v>
      </c>
      <c r="M249" s="155"/>
      <c r="N249" s="155"/>
      <c r="O249" s="155"/>
      <c r="P249" s="155"/>
      <c r="Q249" s="155"/>
      <c r="R249" s="155"/>
      <c r="S249" s="155"/>
      <c r="T249" s="155"/>
      <c r="U249" s="155">
        <v>150</v>
      </c>
      <c r="V249" s="162" t="s">
        <v>6582</v>
      </c>
      <c r="W249" s="154" t="s">
        <v>104</v>
      </c>
      <c r="X249" s="154" t="s">
        <v>3228</v>
      </c>
      <c r="Y249" s="228">
        <v>30</v>
      </c>
      <c r="Z249" s="154" t="s">
        <v>120</v>
      </c>
      <c r="AA249" s="158"/>
      <c r="AB249" s="159" t="s">
        <v>3382</v>
      </c>
      <c r="AC249" s="155">
        <v>1</v>
      </c>
      <c r="AD249" s="156">
        <v>199.68</v>
      </c>
      <c r="AE249" s="156">
        <f>Table3276[[#This Row],[buildPower]]/2</f>
        <v>56</v>
      </c>
      <c r="AI249" s="255" t="e">
        <f>#REF!*0.8</f>
        <v>#REF!</v>
      </c>
      <c r="AJ249" s="156">
        <f t="shared" ref="AJ249:AJ286" si="0">AD249*1.5</f>
        <v>299.52</v>
      </c>
      <c r="AK249" s="156">
        <f t="shared" ref="AK249:AK286" si="1">AE249*0.8</f>
        <v>44.800000000000004</v>
      </c>
      <c r="AO249" s="156" t="s">
        <v>6404</v>
      </c>
      <c r="AP249" s="156">
        <v>255</v>
      </c>
      <c r="AQ249" s="156">
        <v>-20</v>
      </c>
      <c r="AT249" s="156">
        <f t="shared" ref="AT249:AT265" si="2">AP249*1.25</f>
        <v>318.75</v>
      </c>
    </row>
    <row r="250" spans="1:46" hidden="1" x14ac:dyDescent="0.35">
      <c r="A250" s="167">
        <v>247</v>
      </c>
      <c r="B250" s="17" t="s">
        <v>296</v>
      </c>
      <c r="C250" s="160">
        <v>15</v>
      </c>
      <c r="D250" s="154"/>
      <c r="E250" s="155">
        <v>1</v>
      </c>
      <c r="F250" s="153">
        <v>2100</v>
      </c>
      <c r="G250" s="155">
        <v>137</v>
      </c>
      <c r="H250" s="358" t="s">
        <v>116</v>
      </c>
      <c r="I250" s="42">
        <v>3</v>
      </c>
      <c r="J250" s="153">
        <v>1400</v>
      </c>
      <c r="K250" s="154" t="s">
        <v>296</v>
      </c>
      <c r="L250" s="162" t="s">
        <v>6558</v>
      </c>
      <c r="M250" s="155"/>
      <c r="N250" s="155"/>
      <c r="O250" s="155"/>
      <c r="P250" s="155"/>
      <c r="Q250" s="155"/>
      <c r="R250" s="155"/>
      <c r="S250" s="155"/>
      <c r="T250" s="155"/>
      <c r="U250" s="155">
        <v>150</v>
      </c>
      <c r="V250" s="162" t="s">
        <v>6579</v>
      </c>
      <c r="W250" s="154" t="s">
        <v>104</v>
      </c>
      <c r="X250" s="154" t="s">
        <v>243</v>
      </c>
      <c r="Y250" s="228">
        <v>30</v>
      </c>
      <c r="Z250" s="154" t="s">
        <v>120</v>
      </c>
      <c r="AA250" s="158"/>
      <c r="AB250" s="159" t="s">
        <v>3396</v>
      </c>
      <c r="AC250" s="155">
        <v>1</v>
      </c>
      <c r="AD250" s="156">
        <v>215.04000000000002</v>
      </c>
      <c r="AE250" s="156">
        <f>Table3276[[#This Row],[buildPower]]/2</f>
        <v>68.5</v>
      </c>
      <c r="AI250" s="255" t="e">
        <f>#REF!*0.8</f>
        <v>#REF!</v>
      </c>
      <c r="AJ250" s="156">
        <f t="shared" si="0"/>
        <v>322.56000000000006</v>
      </c>
      <c r="AK250" s="156">
        <f t="shared" si="1"/>
        <v>54.800000000000004</v>
      </c>
      <c r="AO250" s="156" t="s">
        <v>6405</v>
      </c>
      <c r="AP250" s="156">
        <v>280</v>
      </c>
      <c r="AQ250" s="156">
        <v>-15</v>
      </c>
      <c r="AT250" s="156">
        <f t="shared" si="2"/>
        <v>350</v>
      </c>
    </row>
    <row r="251" spans="1:46" hidden="1" x14ac:dyDescent="0.35">
      <c r="A251" s="167">
        <v>248</v>
      </c>
      <c r="B251" s="152" t="s">
        <v>297</v>
      </c>
      <c r="C251" s="160">
        <v>15</v>
      </c>
      <c r="D251" s="154"/>
      <c r="E251" s="155">
        <v>1</v>
      </c>
      <c r="F251" s="153">
        <v>450</v>
      </c>
      <c r="G251" s="160">
        <v>75</v>
      </c>
      <c r="H251" s="358" t="s">
        <v>116</v>
      </c>
      <c r="I251" s="158">
        <v>1</v>
      </c>
      <c r="J251" s="153">
        <v>500</v>
      </c>
      <c r="K251" s="154" t="s">
        <v>297</v>
      </c>
      <c r="L251" s="162" t="s">
        <v>6740</v>
      </c>
      <c r="M251" s="155"/>
      <c r="N251" s="155"/>
      <c r="O251" s="155"/>
      <c r="P251" s="155"/>
      <c r="Q251" s="155"/>
      <c r="R251" s="155"/>
      <c r="S251" s="155"/>
      <c r="T251" s="155"/>
      <c r="U251" s="155">
        <v>150</v>
      </c>
      <c r="V251" s="162" t="s">
        <v>3577</v>
      </c>
      <c r="W251" s="154" t="s">
        <v>104</v>
      </c>
      <c r="X251" s="154" t="s">
        <v>214</v>
      </c>
      <c r="Y251" s="228">
        <v>15</v>
      </c>
      <c r="Z251" s="154" t="s">
        <v>120</v>
      </c>
      <c r="AA251" s="158"/>
      <c r="AB251" s="159" t="s">
        <v>3385</v>
      </c>
      <c r="AC251" s="155">
        <v>1</v>
      </c>
      <c r="AD251" s="156">
        <v>215.04000000000002</v>
      </c>
      <c r="AE251" s="156">
        <f>Table3276[[#This Row],[buildPower]]/2</f>
        <v>37.5</v>
      </c>
      <c r="AI251" s="255" t="e">
        <f>#REF!*0.8</f>
        <v>#REF!</v>
      </c>
      <c r="AJ251" s="156">
        <f t="shared" si="0"/>
        <v>322.56000000000006</v>
      </c>
      <c r="AK251" s="156">
        <f t="shared" si="1"/>
        <v>30</v>
      </c>
      <c r="AO251" s="156" t="s">
        <v>6401</v>
      </c>
      <c r="AP251" s="156">
        <v>280</v>
      </c>
      <c r="AQ251" s="156">
        <v>-15</v>
      </c>
      <c r="AT251" s="156">
        <f t="shared" si="2"/>
        <v>350</v>
      </c>
    </row>
    <row r="252" spans="1:46" x14ac:dyDescent="0.35">
      <c r="A252" s="167">
        <v>249</v>
      </c>
      <c r="B252" s="152" t="s">
        <v>298</v>
      </c>
      <c r="C252" s="155">
        <v>20</v>
      </c>
      <c r="D252" s="154"/>
      <c r="E252" s="155">
        <v>1</v>
      </c>
      <c r="F252" s="153">
        <v>2200</v>
      </c>
      <c r="G252" s="155">
        <v>137</v>
      </c>
      <c r="H252" s="358" t="s">
        <v>116</v>
      </c>
      <c r="I252" s="42">
        <v>3</v>
      </c>
      <c r="J252" s="153">
        <v>1400</v>
      </c>
      <c r="K252" s="154" t="s">
        <v>298</v>
      </c>
      <c r="L252" s="154" t="s">
        <v>1152</v>
      </c>
      <c r="M252" s="155"/>
      <c r="N252" s="155"/>
      <c r="O252" s="155"/>
      <c r="P252" s="155"/>
      <c r="Q252" s="155"/>
      <c r="R252" s="155"/>
      <c r="S252" s="155"/>
      <c r="T252" s="155"/>
      <c r="U252" s="155">
        <v>150</v>
      </c>
      <c r="V252" s="162" t="s">
        <v>6583</v>
      </c>
      <c r="W252" s="154" t="s">
        <v>104</v>
      </c>
      <c r="X252" s="162" t="s">
        <v>3220</v>
      </c>
      <c r="Y252" s="228">
        <v>30</v>
      </c>
      <c r="Z252" s="154" t="s">
        <v>120</v>
      </c>
      <c r="AA252" s="158"/>
      <c r="AB252" s="159" t="s">
        <v>3386</v>
      </c>
      <c r="AC252" s="155">
        <v>1</v>
      </c>
      <c r="AD252" s="156">
        <v>199.68</v>
      </c>
      <c r="AE252" s="156">
        <f>Table3276[[#This Row],[buildPower]]/2</f>
        <v>68.5</v>
      </c>
      <c r="AI252" s="255" t="e">
        <f>#REF!*0.8</f>
        <v>#REF!</v>
      </c>
      <c r="AJ252" s="156">
        <f t="shared" si="0"/>
        <v>299.52</v>
      </c>
      <c r="AK252" s="156">
        <f t="shared" si="1"/>
        <v>54.800000000000004</v>
      </c>
      <c r="AO252" s="156" t="s">
        <v>6404</v>
      </c>
      <c r="AP252" s="156">
        <v>255</v>
      </c>
      <c r="AQ252" s="156">
        <v>20</v>
      </c>
      <c r="AT252" s="156">
        <f t="shared" si="2"/>
        <v>318.75</v>
      </c>
    </row>
    <row r="253" spans="1:46" hidden="1" x14ac:dyDescent="0.35">
      <c r="A253" s="167">
        <v>250</v>
      </c>
      <c r="B253" s="17" t="s">
        <v>6770</v>
      </c>
      <c r="C253" s="155">
        <v>20</v>
      </c>
      <c r="D253" s="154"/>
      <c r="E253" s="155">
        <v>1</v>
      </c>
      <c r="F253" s="153">
        <v>2200</v>
      </c>
      <c r="G253" s="155">
        <v>137</v>
      </c>
      <c r="H253" s="358" t="s">
        <v>116</v>
      </c>
      <c r="I253" s="42">
        <v>3</v>
      </c>
      <c r="J253" s="153">
        <v>1400</v>
      </c>
      <c r="K253" s="154" t="s">
        <v>6770</v>
      </c>
      <c r="L253" s="154" t="s">
        <v>6750</v>
      </c>
      <c r="M253" s="155"/>
      <c r="N253" s="155"/>
      <c r="O253" s="155"/>
      <c r="P253" s="155"/>
      <c r="Q253" s="155"/>
      <c r="R253" s="155"/>
      <c r="S253" s="155"/>
      <c r="T253" s="155"/>
      <c r="U253" s="155">
        <v>150</v>
      </c>
      <c r="V253" s="162" t="s">
        <v>6583</v>
      </c>
      <c r="W253" s="154" t="s">
        <v>104</v>
      </c>
      <c r="X253" s="154" t="s">
        <v>6747</v>
      </c>
      <c r="Y253" s="228">
        <v>30</v>
      </c>
      <c r="Z253" s="154" t="s">
        <v>120</v>
      </c>
      <c r="AA253" s="158"/>
      <c r="AB253" s="159" t="s">
        <v>3386</v>
      </c>
      <c r="AC253" s="155">
        <v>1</v>
      </c>
      <c r="AD253" s="156">
        <v>215.04000000000002</v>
      </c>
      <c r="AE253" s="156">
        <f>Table3276[[#This Row],[buildPower]]/2</f>
        <v>68.5</v>
      </c>
      <c r="AI253" s="255" t="e">
        <f>#REF!*0.8</f>
        <v>#REF!</v>
      </c>
      <c r="AJ253" s="156">
        <f t="shared" si="0"/>
        <v>322.56000000000006</v>
      </c>
      <c r="AK253" s="156">
        <f t="shared" si="1"/>
        <v>54.800000000000004</v>
      </c>
      <c r="AO253" s="156" t="s">
        <v>6405</v>
      </c>
      <c r="AP253" s="156">
        <v>280</v>
      </c>
      <c r="AQ253" s="156">
        <v>16</v>
      </c>
      <c r="AT253" s="156">
        <f t="shared" si="2"/>
        <v>350</v>
      </c>
    </row>
    <row r="254" spans="1:46" x14ac:dyDescent="0.35">
      <c r="A254" s="167">
        <v>251</v>
      </c>
      <c r="B254" s="152" t="s">
        <v>299</v>
      </c>
      <c r="C254" s="160">
        <v>15</v>
      </c>
      <c r="D254" s="154"/>
      <c r="E254" s="155">
        <v>1</v>
      </c>
      <c r="F254" s="160">
        <v>2000</v>
      </c>
      <c r="G254" s="160">
        <v>200</v>
      </c>
      <c r="H254" s="358" t="s">
        <v>116</v>
      </c>
      <c r="I254" s="158">
        <v>2</v>
      </c>
      <c r="J254" s="160">
        <v>1400</v>
      </c>
      <c r="K254" s="154" t="s">
        <v>299</v>
      </c>
      <c r="L254" s="154" t="s">
        <v>1155</v>
      </c>
      <c r="M254" s="155"/>
      <c r="N254" s="155"/>
      <c r="O254" s="155"/>
      <c r="P254" s="155"/>
      <c r="Q254" s="155"/>
      <c r="R254" s="155"/>
      <c r="S254" s="155"/>
      <c r="T254" s="155"/>
      <c r="U254" s="155">
        <v>150</v>
      </c>
      <c r="V254" s="162" t="s">
        <v>6582</v>
      </c>
      <c r="W254" s="154" t="s">
        <v>104</v>
      </c>
      <c r="X254" s="162" t="s">
        <v>3228</v>
      </c>
      <c r="Y254" s="228">
        <v>30</v>
      </c>
      <c r="Z254" s="154" t="s">
        <v>120</v>
      </c>
      <c r="AA254" s="158"/>
      <c r="AB254" s="159" t="s">
        <v>3393</v>
      </c>
      <c r="AC254" s="155">
        <v>1</v>
      </c>
      <c r="AD254" s="156">
        <v>215.04000000000002</v>
      </c>
      <c r="AE254" s="156">
        <f>Table3276[[#This Row],[buildPower]]/2</f>
        <v>100</v>
      </c>
      <c r="AI254" s="255" t="e">
        <f>#REF!*0.8</f>
        <v>#REF!</v>
      </c>
      <c r="AJ254" s="156">
        <f t="shared" si="0"/>
        <v>322.56000000000006</v>
      </c>
      <c r="AK254" s="156">
        <f t="shared" si="1"/>
        <v>80</v>
      </c>
      <c r="AO254" s="156" t="s">
        <v>6403</v>
      </c>
      <c r="AP254" s="156">
        <v>255</v>
      </c>
      <c r="AQ254" s="156">
        <v>20</v>
      </c>
      <c r="AT254" s="156">
        <f t="shared" si="2"/>
        <v>318.75</v>
      </c>
    </row>
    <row r="255" spans="1:46" x14ac:dyDescent="0.35">
      <c r="A255" s="167">
        <v>252</v>
      </c>
      <c r="B255" s="152" t="s">
        <v>300</v>
      </c>
      <c r="C255" s="155">
        <v>20</v>
      </c>
      <c r="D255" s="154"/>
      <c r="E255" s="155">
        <v>1</v>
      </c>
      <c r="F255" s="160">
        <v>2400</v>
      </c>
      <c r="G255" s="155">
        <v>175</v>
      </c>
      <c r="H255" s="358" t="s">
        <v>116</v>
      </c>
      <c r="I255" s="42">
        <v>3</v>
      </c>
      <c r="J255" s="160">
        <v>1400</v>
      </c>
      <c r="K255" s="154" t="s">
        <v>300</v>
      </c>
      <c r="L255" s="154" t="s">
        <v>1158</v>
      </c>
      <c r="M255" s="155"/>
      <c r="N255" s="155"/>
      <c r="O255" s="155"/>
      <c r="P255" s="155"/>
      <c r="Q255" s="155"/>
      <c r="R255" s="155"/>
      <c r="S255" s="155"/>
      <c r="T255" s="155"/>
      <c r="U255" s="155">
        <v>150</v>
      </c>
      <c r="V255" s="162" t="s">
        <v>6583</v>
      </c>
      <c r="W255" s="154" t="s">
        <v>104</v>
      </c>
      <c r="X255" s="154" t="s">
        <v>3220</v>
      </c>
      <c r="Y255" s="228">
        <v>30</v>
      </c>
      <c r="Z255" s="154" t="s">
        <v>120</v>
      </c>
      <c r="AA255" s="158"/>
      <c r="AB255" s="159" t="s">
        <v>3394</v>
      </c>
      <c r="AC255" s="155">
        <v>1</v>
      </c>
      <c r="AD255" s="156">
        <v>199.68</v>
      </c>
      <c r="AE255" s="156">
        <f>Table3276[[#This Row],[buildPower]]/2</f>
        <v>87.5</v>
      </c>
      <c r="AI255" s="255" t="e">
        <f>#REF!*0.8</f>
        <v>#REF!</v>
      </c>
      <c r="AJ255" s="156">
        <f t="shared" si="0"/>
        <v>299.52</v>
      </c>
      <c r="AK255" s="156">
        <f t="shared" si="1"/>
        <v>70</v>
      </c>
      <c r="AO255" s="156" t="s">
        <v>6401</v>
      </c>
      <c r="AP255" s="156">
        <v>280</v>
      </c>
      <c r="AQ255" s="156">
        <v>16</v>
      </c>
      <c r="AT255" s="156">
        <f t="shared" si="2"/>
        <v>350</v>
      </c>
    </row>
    <row r="256" spans="1:46" hidden="1" x14ac:dyDescent="0.35">
      <c r="A256" s="167">
        <v>253</v>
      </c>
      <c r="B256" s="17" t="s">
        <v>6771</v>
      </c>
      <c r="C256" s="155">
        <v>20</v>
      </c>
      <c r="D256" s="154"/>
      <c r="E256" s="155">
        <v>1</v>
      </c>
      <c r="F256" s="160">
        <v>2400</v>
      </c>
      <c r="G256" s="155">
        <v>175</v>
      </c>
      <c r="H256" s="358" t="s">
        <v>116</v>
      </c>
      <c r="I256" s="42">
        <v>3</v>
      </c>
      <c r="J256" s="160">
        <v>1400</v>
      </c>
      <c r="K256" s="154" t="s">
        <v>6771</v>
      </c>
      <c r="L256" s="154" t="s">
        <v>6751</v>
      </c>
      <c r="M256" s="155"/>
      <c r="N256" s="155"/>
      <c r="O256" s="155"/>
      <c r="P256" s="155"/>
      <c r="Q256" s="155"/>
      <c r="R256" s="155"/>
      <c r="S256" s="155"/>
      <c r="T256" s="155"/>
      <c r="U256" s="155">
        <v>150</v>
      </c>
      <c r="V256" s="162" t="s">
        <v>6583</v>
      </c>
      <c r="W256" s="154" t="s">
        <v>104</v>
      </c>
      <c r="X256" s="154" t="s">
        <v>6747</v>
      </c>
      <c r="Y256" s="228">
        <v>30</v>
      </c>
      <c r="Z256" s="154" t="s">
        <v>120</v>
      </c>
      <c r="AA256" s="158"/>
      <c r="AB256" s="159" t="s">
        <v>3394</v>
      </c>
      <c r="AC256" s="155">
        <v>1</v>
      </c>
      <c r="AD256" s="156">
        <v>199.68</v>
      </c>
      <c r="AE256" s="156">
        <f>Table3276[[#This Row],[buildPower]]/2</f>
        <v>87.5</v>
      </c>
      <c r="AI256" s="255" t="e">
        <f>#REF!*0.8</f>
        <v>#REF!</v>
      </c>
      <c r="AJ256" s="156">
        <f t="shared" si="0"/>
        <v>299.52</v>
      </c>
      <c r="AK256" s="156">
        <f t="shared" si="1"/>
        <v>70</v>
      </c>
      <c r="AO256" s="156" t="s">
        <v>6403</v>
      </c>
      <c r="AP256" s="156">
        <v>52.5</v>
      </c>
      <c r="AQ256" s="156">
        <v>-23</v>
      </c>
      <c r="AT256" s="156">
        <f t="shared" si="2"/>
        <v>65.625</v>
      </c>
    </row>
    <row r="257" spans="1:46" x14ac:dyDescent="0.35">
      <c r="A257" s="167">
        <v>254</v>
      </c>
      <c r="B257" s="17" t="s">
        <v>301</v>
      </c>
      <c r="C257" s="155">
        <v>20</v>
      </c>
      <c r="D257" s="154"/>
      <c r="E257" s="155">
        <v>1</v>
      </c>
      <c r="F257" s="160">
        <v>2400</v>
      </c>
      <c r="G257" s="160">
        <v>200</v>
      </c>
      <c r="H257" s="358" t="s">
        <v>116</v>
      </c>
      <c r="I257" s="42">
        <v>3</v>
      </c>
      <c r="J257" s="160">
        <v>1400</v>
      </c>
      <c r="K257" s="154" t="s">
        <v>301</v>
      </c>
      <c r="L257" s="154" t="s">
        <v>1161</v>
      </c>
      <c r="M257" s="155"/>
      <c r="N257" s="155"/>
      <c r="O257" s="155"/>
      <c r="P257" s="155"/>
      <c r="Q257" s="155"/>
      <c r="R257" s="155"/>
      <c r="S257" s="155"/>
      <c r="T257" s="155"/>
      <c r="U257" s="155">
        <v>150</v>
      </c>
      <c r="V257" s="162" t="s">
        <v>6583</v>
      </c>
      <c r="W257" s="154" t="s">
        <v>104</v>
      </c>
      <c r="X257" s="154" t="s">
        <v>3220</v>
      </c>
      <c r="Y257" s="228">
        <v>30</v>
      </c>
      <c r="Z257" s="154" t="s">
        <v>120</v>
      </c>
      <c r="AA257" s="158"/>
      <c r="AB257" s="159" t="s">
        <v>3395</v>
      </c>
      <c r="AC257" s="155">
        <v>1</v>
      </c>
      <c r="AD257" s="156">
        <v>215.04000000000002</v>
      </c>
      <c r="AE257" s="156">
        <f>Table3276[[#This Row],[buildPower]]/2</f>
        <v>100</v>
      </c>
      <c r="AI257" s="255" t="e">
        <f>#REF!*0.8</f>
        <v>#REF!</v>
      </c>
      <c r="AJ257" s="156">
        <f t="shared" si="0"/>
        <v>322.56000000000006</v>
      </c>
      <c r="AK257" s="156">
        <f t="shared" si="1"/>
        <v>80</v>
      </c>
      <c r="AO257" s="156" t="s">
        <v>6406</v>
      </c>
      <c r="AP257" s="156">
        <v>52.5</v>
      </c>
      <c r="AQ257" s="156">
        <v>-23</v>
      </c>
      <c r="AT257" s="156">
        <f t="shared" si="2"/>
        <v>65.625</v>
      </c>
    </row>
    <row r="258" spans="1:46" hidden="1" x14ac:dyDescent="0.35">
      <c r="A258" s="167">
        <v>255</v>
      </c>
      <c r="B258" s="17" t="s">
        <v>6773</v>
      </c>
      <c r="C258" s="158">
        <v>20</v>
      </c>
      <c r="D258" s="159"/>
      <c r="E258" s="158">
        <v>1</v>
      </c>
      <c r="F258" s="236">
        <v>2400</v>
      </c>
      <c r="G258" s="236">
        <v>200</v>
      </c>
      <c r="H258" s="358" t="s">
        <v>116</v>
      </c>
      <c r="I258" s="42">
        <v>3</v>
      </c>
      <c r="J258" s="236">
        <v>1400</v>
      </c>
      <c r="K258" s="159" t="s">
        <v>6773</v>
      </c>
      <c r="L258" s="159" t="s">
        <v>6752</v>
      </c>
      <c r="M258" s="158"/>
      <c r="N258" s="158"/>
      <c r="O258" s="158"/>
      <c r="P258" s="158"/>
      <c r="Q258" s="158"/>
      <c r="R258" s="158"/>
      <c r="S258" s="158"/>
      <c r="T258" s="158"/>
      <c r="U258" s="158">
        <v>150</v>
      </c>
      <c r="V258" s="172" t="s">
        <v>6583</v>
      </c>
      <c r="W258" s="159" t="s">
        <v>104</v>
      </c>
      <c r="X258" s="154" t="s">
        <v>6747</v>
      </c>
      <c r="Y258" s="229">
        <v>30</v>
      </c>
      <c r="Z258" s="159" t="s">
        <v>120</v>
      </c>
      <c r="AA258" s="158"/>
      <c r="AB258" s="159" t="s">
        <v>3395</v>
      </c>
      <c r="AC258" s="158">
        <v>1</v>
      </c>
      <c r="AD258" s="156">
        <v>215.04000000000002</v>
      </c>
      <c r="AE258" s="156">
        <f>Table3276[[#This Row],[buildPower]]/2</f>
        <v>100</v>
      </c>
      <c r="AI258" s="255" t="e">
        <f>#REF!*0.8</f>
        <v>#REF!</v>
      </c>
      <c r="AJ258" s="156">
        <f t="shared" si="0"/>
        <v>322.56000000000006</v>
      </c>
      <c r="AK258" s="156">
        <f t="shared" si="1"/>
        <v>80</v>
      </c>
      <c r="AO258" s="156" t="s">
        <v>6402</v>
      </c>
      <c r="AP258" s="156">
        <v>252.5</v>
      </c>
      <c r="AQ258" s="156">
        <v>-15</v>
      </c>
      <c r="AT258" s="156">
        <f t="shared" si="2"/>
        <v>315.625</v>
      </c>
    </row>
    <row r="259" spans="1:46" hidden="1" x14ac:dyDescent="0.35">
      <c r="A259" s="167">
        <v>256</v>
      </c>
      <c r="B259" s="152" t="s">
        <v>302</v>
      </c>
      <c r="C259" s="158">
        <v>20</v>
      </c>
      <c r="D259" s="159"/>
      <c r="E259" s="158">
        <v>1</v>
      </c>
      <c r="F259" s="236">
        <v>2300</v>
      </c>
      <c r="G259" s="158">
        <v>200</v>
      </c>
      <c r="H259" s="358" t="s">
        <v>116</v>
      </c>
      <c r="I259" s="42">
        <v>3</v>
      </c>
      <c r="J259" s="236">
        <v>1400</v>
      </c>
      <c r="K259" s="159" t="s">
        <v>302</v>
      </c>
      <c r="L259" s="172" t="s">
        <v>6601</v>
      </c>
      <c r="M259" s="158"/>
      <c r="N259" s="158"/>
      <c r="O259" s="158"/>
      <c r="P259" s="158"/>
      <c r="Q259" s="158"/>
      <c r="R259" s="158"/>
      <c r="S259" s="158"/>
      <c r="T259" s="158"/>
      <c r="U259" s="158">
        <v>150</v>
      </c>
      <c r="V259" s="172" t="s">
        <v>6580</v>
      </c>
      <c r="W259" s="159" t="s">
        <v>104</v>
      </c>
      <c r="X259" s="154" t="s">
        <v>3219</v>
      </c>
      <c r="Y259" s="229">
        <v>30</v>
      </c>
      <c r="Z259" s="159" t="s">
        <v>120</v>
      </c>
      <c r="AA259" s="158"/>
      <c r="AB259" s="159" t="s">
        <v>3391</v>
      </c>
      <c r="AC259" s="158">
        <v>1</v>
      </c>
      <c r="AD259" s="156">
        <v>199.68</v>
      </c>
      <c r="AE259" s="156">
        <f>Table3276[[#This Row],[buildPower]]/2</f>
        <v>100</v>
      </c>
      <c r="AI259" s="255" t="e">
        <f>#REF!*0.8</f>
        <v>#REF!</v>
      </c>
      <c r="AJ259" s="156">
        <f t="shared" si="0"/>
        <v>299.52</v>
      </c>
      <c r="AK259" s="156">
        <f t="shared" si="1"/>
        <v>80</v>
      </c>
      <c r="AO259" s="156" t="s">
        <v>6403</v>
      </c>
      <c r="AP259" s="156">
        <v>52.5</v>
      </c>
      <c r="AQ259" s="156">
        <v>23</v>
      </c>
      <c r="AT259" s="156">
        <f t="shared" si="2"/>
        <v>65.625</v>
      </c>
    </row>
    <row r="260" spans="1:46" hidden="1" x14ac:dyDescent="0.35">
      <c r="A260" s="167">
        <v>257</v>
      </c>
      <c r="B260" s="152" t="s">
        <v>303</v>
      </c>
      <c r="C260" s="236">
        <v>15</v>
      </c>
      <c r="D260" s="159"/>
      <c r="E260" s="158">
        <v>1</v>
      </c>
      <c r="F260" s="236">
        <v>1800</v>
      </c>
      <c r="G260" s="236">
        <v>150</v>
      </c>
      <c r="H260" s="358" t="s">
        <v>116</v>
      </c>
      <c r="I260" s="158">
        <v>3</v>
      </c>
      <c r="J260" s="236">
        <v>1400</v>
      </c>
      <c r="K260" s="172" t="s">
        <v>303</v>
      </c>
      <c r="L260" s="172" t="s">
        <v>6599</v>
      </c>
      <c r="M260" s="158"/>
      <c r="N260" s="158"/>
      <c r="O260" s="158"/>
      <c r="P260" s="158"/>
      <c r="Q260" s="158"/>
      <c r="R260" s="158"/>
      <c r="S260" s="158"/>
      <c r="T260" s="158"/>
      <c r="U260" s="158">
        <v>150</v>
      </c>
      <c r="V260" s="162" t="s">
        <v>6580</v>
      </c>
      <c r="W260" s="159" t="s">
        <v>104</v>
      </c>
      <c r="X260" s="154" t="s">
        <v>3219</v>
      </c>
      <c r="Y260" s="229">
        <v>30</v>
      </c>
      <c r="Z260" s="159" t="s">
        <v>120</v>
      </c>
      <c r="AA260" s="158"/>
      <c r="AB260" s="159" t="s">
        <v>3392</v>
      </c>
      <c r="AC260" s="158">
        <v>1</v>
      </c>
      <c r="AD260" s="156">
        <v>199.68</v>
      </c>
      <c r="AE260" s="156">
        <f>Table3276[[#This Row],[buildPower]]/2</f>
        <v>75</v>
      </c>
      <c r="AI260" s="255" t="e">
        <f>#REF!*0.8</f>
        <v>#REF!</v>
      </c>
      <c r="AJ260" s="156">
        <f t="shared" si="0"/>
        <v>299.52</v>
      </c>
      <c r="AK260" s="156">
        <f t="shared" si="1"/>
        <v>60</v>
      </c>
      <c r="AO260" s="156" t="s">
        <v>6402</v>
      </c>
      <c r="AP260" s="156">
        <v>252.5</v>
      </c>
      <c r="AQ260" s="156">
        <v>16</v>
      </c>
      <c r="AT260" s="156">
        <f t="shared" si="2"/>
        <v>315.625</v>
      </c>
    </row>
    <row r="261" spans="1:46" x14ac:dyDescent="0.35">
      <c r="A261" s="167">
        <v>258</v>
      </c>
      <c r="B261" s="152" t="s">
        <v>304</v>
      </c>
      <c r="C261" s="158">
        <v>20</v>
      </c>
      <c r="D261" s="159"/>
      <c r="E261" s="158">
        <v>1</v>
      </c>
      <c r="F261" s="236">
        <v>2200</v>
      </c>
      <c r="G261" s="158">
        <v>150</v>
      </c>
      <c r="H261" s="358" t="s">
        <v>116</v>
      </c>
      <c r="I261" s="42">
        <v>3</v>
      </c>
      <c r="J261" s="236">
        <v>1400</v>
      </c>
      <c r="K261" s="159" t="s">
        <v>304</v>
      </c>
      <c r="L261" s="159" t="s">
        <v>1171</v>
      </c>
      <c r="M261" s="158"/>
      <c r="N261" s="158"/>
      <c r="O261" s="158"/>
      <c r="P261" s="158"/>
      <c r="Q261" s="158"/>
      <c r="R261" s="158"/>
      <c r="S261" s="158"/>
      <c r="T261" s="158"/>
      <c r="U261" s="158">
        <v>150</v>
      </c>
      <c r="V261" s="162" t="s">
        <v>6583</v>
      </c>
      <c r="W261" s="159" t="s">
        <v>104</v>
      </c>
      <c r="X261" s="154" t="s">
        <v>3220</v>
      </c>
      <c r="Y261" s="229">
        <v>30</v>
      </c>
      <c r="Z261" s="159" t="s">
        <v>120</v>
      </c>
      <c r="AA261" s="158"/>
      <c r="AB261" s="159" t="s">
        <v>3389</v>
      </c>
      <c r="AC261" s="158">
        <v>1</v>
      </c>
      <c r="AD261" s="156">
        <v>215.04000000000002</v>
      </c>
      <c r="AE261" s="156">
        <f>Table3276[[#This Row],[buildPower]]/2</f>
        <v>75</v>
      </c>
      <c r="AI261" s="255" t="e">
        <f>#REF!*0.8</f>
        <v>#REF!</v>
      </c>
      <c r="AJ261" s="156">
        <f t="shared" si="0"/>
        <v>322.56000000000006</v>
      </c>
      <c r="AK261" s="156">
        <f t="shared" si="1"/>
        <v>60</v>
      </c>
      <c r="AO261" s="156" t="s">
        <v>6406</v>
      </c>
      <c r="AP261" s="156">
        <v>52.5</v>
      </c>
      <c r="AQ261" s="156">
        <v>23</v>
      </c>
      <c r="AT261" s="156">
        <f t="shared" si="2"/>
        <v>65.625</v>
      </c>
    </row>
    <row r="262" spans="1:46" hidden="1" x14ac:dyDescent="0.35">
      <c r="A262" s="167">
        <v>259</v>
      </c>
      <c r="B262" s="17" t="s">
        <v>6772</v>
      </c>
      <c r="C262" s="158">
        <v>20</v>
      </c>
      <c r="D262" s="159"/>
      <c r="E262" s="158">
        <v>1</v>
      </c>
      <c r="F262" s="236">
        <v>2200</v>
      </c>
      <c r="G262" s="158">
        <v>150</v>
      </c>
      <c r="H262" s="358" t="s">
        <v>116</v>
      </c>
      <c r="I262" s="42">
        <v>3</v>
      </c>
      <c r="J262" s="236">
        <v>1400</v>
      </c>
      <c r="K262" s="159" t="s">
        <v>6772</v>
      </c>
      <c r="L262" s="159" t="s">
        <v>6753</v>
      </c>
      <c r="M262" s="158"/>
      <c r="N262" s="158"/>
      <c r="O262" s="158"/>
      <c r="P262" s="158"/>
      <c r="Q262" s="158"/>
      <c r="R262" s="158"/>
      <c r="S262" s="158"/>
      <c r="T262" s="158"/>
      <c r="U262" s="158">
        <v>150</v>
      </c>
      <c r="V262" s="162" t="s">
        <v>6583</v>
      </c>
      <c r="W262" s="159" t="s">
        <v>104</v>
      </c>
      <c r="X262" s="154" t="s">
        <v>6747</v>
      </c>
      <c r="Y262" s="229">
        <v>30</v>
      </c>
      <c r="Z262" s="159" t="s">
        <v>120</v>
      </c>
      <c r="AA262" s="158"/>
      <c r="AB262" s="159" t="s">
        <v>3389</v>
      </c>
      <c r="AC262" s="158">
        <v>1</v>
      </c>
      <c r="AD262" s="156">
        <v>215.04000000000002</v>
      </c>
      <c r="AE262" s="156">
        <f>Table3276[[#This Row],[buildPower]]/2</f>
        <v>75</v>
      </c>
      <c r="AI262" s="255" t="e">
        <f>#REF!*0.8</f>
        <v>#REF!</v>
      </c>
      <c r="AJ262" s="156">
        <f t="shared" si="0"/>
        <v>322.56000000000006</v>
      </c>
      <c r="AK262" s="156">
        <f t="shared" si="1"/>
        <v>60</v>
      </c>
      <c r="AO262" s="156" t="s">
        <v>6405</v>
      </c>
      <c r="AP262" s="156">
        <v>252.5</v>
      </c>
      <c r="AQ262" s="156">
        <v>16</v>
      </c>
      <c r="AT262" s="156">
        <f t="shared" si="2"/>
        <v>315.625</v>
      </c>
    </row>
    <row r="263" spans="1:46" x14ac:dyDescent="0.35">
      <c r="A263" s="167">
        <v>260</v>
      </c>
      <c r="B263" s="152" t="s">
        <v>305</v>
      </c>
      <c r="C263" s="158">
        <v>10</v>
      </c>
      <c r="D263" s="159"/>
      <c r="E263" s="158">
        <v>1</v>
      </c>
      <c r="F263" s="236">
        <v>1100</v>
      </c>
      <c r="G263" s="158">
        <v>50</v>
      </c>
      <c r="H263" s="358" t="s">
        <v>116</v>
      </c>
      <c r="I263" s="158">
        <v>2</v>
      </c>
      <c r="J263" s="236">
        <v>1400</v>
      </c>
      <c r="K263" s="159" t="s">
        <v>305</v>
      </c>
      <c r="L263" s="172" t="s">
        <v>6609</v>
      </c>
      <c r="M263" s="158"/>
      <c r="N263" s="158"/>
      <c r="O263" s="158"/>
      <c r="P263" s="158"/>
      <c r="Q263" s="158"/>
      <c r="R263" s="158"/>
      <c r="S263" s="158"/>
      <c r="T263" s="158"/>
      <c r="U263" s="158">
        <v>150</v>
      </c>
      <c r="V263" s="159" t="s">
        <v>3573</v>
      </c>
      <c r="W263" s="159" t="s">
        <v>104</v>
      </c>
      <c r="X263" s="154" t="s">
        <v>290</v>
      </c>
      <c r="Y263" s="229">
        <v>30</v>
      </c>
      <c r="Z263" s="159" t="s">
        <v>120</v>
      </c>
      <c r="AA263" s="158"/>
      <c r="AB263" s="159" t="s">
        <v>3387</v>
      </c>
      <c r="AC263" s="158">
        <v>1</v>
      </c>
      <c r="AD263" s="156">
        <v>190.07999999999998</v>
      </c>
      <c r="AE263" s="156">
        <f>Table3276[[#This Row],[buildPower]]/2</f>
        <v>25</v>
      </c>
      <c r="AI263" s="255" t="e">
        <f>#REF!*0.8</f>
        <v>#REF!</v>
      </c>
      <c r="AJ263" s="156">
        <f t="shared" si="0"/>
        <v>285.12</v>
      </c>
      <c r="AK263" s="156">
        <f t="shared" si="1"/>
        <v>20</v>
      </c>
      <c r="AO263" s="156" t="s">
        <v>6407</v>
      </c>
      <c r="AP263" s="156">
        <v>0</v>
      </c>
      <c r="AQ263" s="156">
        <v>-36</v>
      </c>
      <c r="AT263" s="156">
        <f t="shared" si="2"/>
        <v>0</v>
      </c>
    </row>
    <row r="264" spans="1:46" x14ac:dyDescent="0.35">
      <c r="A264" s="167">
        <v>261</v>
      </c>
      <c r="B264" s="152" t="s">
        <v>306</v>
      </c>
      <c r="C264" s="236">
        <v>10</v>
      </c>
      <c r="D264" s="159"/>
      <c r="E264" s="158">
        <v>1</v>
      </c>
      <c r="F264" s="471">
        <v>1200</v>
      </c>
      <c r="G264" s="236">
        <v>62</v>
      </c>
      <c r="H264" s="358" t="s">
        <v>116</v>
      </c>
      <c r="I264" s="158">
        <v>2</v>
      </c>
      <c r="J264" s="236">
        <v>1400</v>
      </c>
      <c r="K264" s="159" t="s">
        <v>306</v>
      </c>
      <c r="L264" s="159" t="s">
        <v>1179</v>
      </c>
      <c r="M264" s="158"/>
      <c r="N264" s="158"/>
      <c r="O264" s="158"/>
      <c r="P264" s="158"/>
      <c r="Q264" s="158"/>
      <c r="R264" s="158"/>
      <c r="S264" s="158"/>
      <c r="T264" s="158"/>
      <c r="U264" s="158">
        <v>150</v>
      </c>
      <c r="V264" s="159" t="s">
        <v>3573</v>
      </c>
      <c r="W264" s="159" t="s">
        <v>104</v>
      </c>
      <c r="X264" s="154" t="s">
        <v>290</v>
      </c>
      <c r="Y264" s="229">
        <v>30</v>
      </c>
      <c r="Z264" s="159" t="s">
        <v>120</v>
      </c>
      <c r="AA264" s="158"/>
      <c r="AB264" s="159" t="s">
        <v>3379</v>
      </c>
      <c r="AC264" s="158">
        <v>1</v>
      </c>
      <c r="AD264" s="156">
        <v>190.07999999999998</v>
      </c>
      <c r="AE264" s="156">
        <f>Table3276[[#This Row],[buildPower]]/2</f>
        <v>31</v>
      </c>
      <c r="AI264" s="255" t="e">
        <f>#REF!*0.8</f>
        <v>#REF!</v>
      </c>
      <c r="AJ264" s="156">
        <f t="shared" si="0"/>
        <v>285.12</v>
      </c>
      <c r="AK264" s="156">
        <f t="shared" si="1"/>
        <v>24.8</v>
      </c>
      <c r="AO264" s="156" t="s">
        <v>6408</v>
      </c>
      <c r="AP264" s="156">
        <v>0</v>
      </c>
      <c r="AQ264" s="156">
        <v>36</v>
      </c>
      <c r="AT264" s="156">
        <f t="shared" si="2"/>
        <v>0</v>
      </c>
    </row>
    <row r="265" spans="1:46" x14ac:dyDescent="0.35">
      <c r="A265" s="167">
        <v>262</v>
      </c>
      <c r="B265" s="17" t="s">
        <v>307</v>
      </c>
      <c r="C265" s="236">
        <v>15</v>
      </c>
      <c r="D265" s="159"/>
      <c r="E265" s="158">
        <v>1</v>
      </c>
      <c r="F265" s="236">
        <v>1700</v>
      </c>
      <c r="G265" s="158">
        <v>100</v>
      </c>
      <c r="H265" s="358" t="s">
        <v>116</v>
      </c>
      <c r="I265" s="158">
        <v>2</v>
      </c>
      <c r="J265" s="236">
        <v>1400</v>
      </c>
      <c r="K265" s="159" t="s">
        <v>307</v>
      </c>
      <c r="L265" s="159" t="s">
        <v>1182</v>
      </c>
      <c r="M265" s="158"/>
      <c r="N265" s="158"/>
      <c r="O265" s="158"/>
      <c r="P265" s="158"/>
      <c r="Q265" s="158"/>
      <c r="R265" s="158"/>
      <c r="S265" s="158"/>
      <c r="T265" s="158"/>
      <c r="U265" s="158">
        <v>150</v>
      </c>
      <c r="V265" s="159" t="s">
        <v>3573</v>
      </c>
      <c r="W265" s="159" t="s">
        <v>104</v>
      </c>
      <c r="X265" s="162" t="s">
        <v>290</v>
      </c>
      <c r="Y265" s="229">
        <v>30</v>
      </c>
      <c r="Z265" s="159" t="s">
        <v>120</v>
      </c>
      <c r="AA265" s="158"/>
      <c r="AB265" s="159" t="s">
        <v>3380</v>
      </c>
      <c r="AC265" s="158">
        <v>1</v>
      </c>
      <c r="AD265" s="156">
        <v>190.07999999999998</v>
      </c>
      <c r="AE265" s="156">
        <f>Table3276[[#This Row],[buildPower]]/2</f>
        <v>50</v>
      </c>
      <c r="AI265" s="255" t="e">
        <f>#REF!*0.8</f>
        <v>#REF!</v>
      </c>
      <c r="AJ265" s="156">
        <f t="shared" si="0"/>
        <v>285.12</v>
      </c>
      <c r="AK265" s="156">
        <f t="shared" si="1"/>
        <v>40</v>
      </c>
      <c r="AO265" s="156" t="s">
        <v>6408</v>
      </c>
      <c r="AP265" s="156">
        <v>0</v>
      </c>
      <c r="AQ265" s="156">
        <v>-36</v>
      </c>
      <c r="AT265" s="156">
        <f t="shared" si="2"/>
        <v>0</v>
      </c>
    </row>
    <row r="266" spans="1:46" x14ac:dyDescent="0.35">
      <c r="A266" s="167">
        <v>263</v>
      </c>
      <c r="B266" s="152" t="s">
        <v>308</v>
      </c>
      <c r="C266" s="236">
        <v>15</v>
      </c>
      <c r="D266" s="159"/>
      <c r="E266" s="158">
        <v>1</v>
      </c>
      <c r="F266" s="236">
        <v>1800</v>
      </c>
      <c r="G266" s="236">
        <v>125</v>
      </c>
      <c r="H266" s="358" t="s">
        <v>116</v>
      </c>
      <c r="I266" s="158">
        <v>2</v>
      </c>
      <c r="J266" s="236">
        <v>1400</v>
      </c>
      <c r="K266" s="159" t="s">
        <v>308</v>
      </c>
      <c r="L266" s="159" t="s">
        <v>1185</v>
      </c>
      <c r="M266" s="158"/>
      <c r="N266" s="158"/>
      <c r="O266" s="158"/>
      <c r="P266" s="158"/>
      <c r="Q266" s="158"/>
      <c r="R266" s="158"/>
      <c r="S266" s="158"/>
      <c r="T266" s="158"/>
      <c r="U266" s="158">
        <v>150</v>
      </c>
      <c r="V266" s="172" t="s">
        <v>6582</v>
      </c>
      <c r="W266" s="159" t="s">
        <v>104</v>
      </c>
      <c r="X266" s="154" t="s">
        <v>3228</v>
      </c>
      <c r="Y266" s="229">
        <v>30</v>
      </c>
      <c r="Z266" s="159" t="s">
        <v>120</v>
      </c>
      <c r="AA266" s="158"/>
      <c r="AB266" s="159" t="s">
        <v>3381</v>
      </c>
      <c r="AC266" s="158">
        <v>1</v>
      </c>
      <c r="AE266" s="156">
        <f>Table3276[[#This Row],[buildPower]]/2</f>
        <v>62.5</v>
      </c>
      <c r="AI266" s="255"/>
    </row>
    <row r="267" spans="1:46" x14ac:dyDescent="0.35">
      <c r="A267" s="167">
        <v>264</v>
      </c>
      <c r="B267" s="152" t="s">
        <v>309</v>
      </c>
      <c r="C267" s="158">
        <v>10</v>
      </c>
      <c r="D267" s="159"/>
      <c r="E267" s="158">
        <v>1</v>
      </c>
      <c r="F267" s="236">
        <v>1000</v>
      </c>
      <c r="G267" s="158">
        <v>50</v>
      </c>
      <c r="H267" s="358" t="s">
        <v>116</v>
      </c>
      <c r="I267" s="158">
        <v>2</v>
      </c>
      <c r="J267" s="236">
        <v>1400</v>
      </c>
      <c r="K267" s="159" t="s">
        <v>309</v>
      </c>
      <c r="L267" s="159" t="s">
        <v>2063</v>
      </c>
      <c r="M267" s="158"/>
      <c r="N267" s="158"/>
      <c r="O267" s="158"/>
      <c r="P267" s="158"/>
      <c r="Q267" s="158"/>
      <c r="R267" s="158"/>
      <c r="S267" s="158"/>
      <c r="T267" s="158"/>
      <c r="U267" s="158">
        <v>150</v>
      </c>
      <c r="V267" s="159" t="s">
        <v>3573</v>
      </c>
      <c r="W267" s="159" t="s">
        <v>104</v>
      </c>
      <c r="X267" s="154" t="s">
        <v>290</v>
      </c>
      <c r="Y267" s="229">
        <v>30</v>
      </c>
      <c r="Z267" s="159" t="s">
        <v>120</v>
      </c>
      <c r="AA267" s="158"/>
      <c r="AB267" s="159" t="s">
        <v>3384</v>
      </c>
      <c r="AC267" s="158">
        <v>1</v>
      </c>
      <c r="AE267" s="156">
        <f>Table3276[[#This Row],[buildPower]]/2</f>
        <v>25</v>
      </c>
      <c r="AI267" s="255"/>
    </row>
    <row r="268" spans="1:46" x14ac:dyDescent="0.35">
      <c r="A268" s="167">
        <v>265</v>
      </c>
      <c r="B268" s="152" t="s">
        <v>310</v>
      </c>
      <c r="C268" s="236">
        <v>15</v>
      </c>
      <c r="D268" s="159"/>
      <c r="E268" s="158">
        <v>1</v>
      </c>
      <c r="F268" s="236">
        <v>1700</v>
      </c>
      <c r="G268" s="236">
        <v>87</v>
      </c>
      <c r="H268" s="358" t="s">
        <v>116</v>
      </c>
      <c r="I268" s="158">
        <v>2</v>
      </c>
      <c r="J268" s="236">
        <v>1400</v>
      </c>
      <c r="K268" s="159" t="s">
        <v>310</v>
      </c>
      <c r="L268" s="159" t="s">
        <v>1189</v>
      </c>
      <c r="M268" s="158"/>
      <c r="N268" s="158"/>
      <c r="O268" s="158"/>
      <c r="P268" s="158"/>
      <c r="Q268" s="158"/>
      <c r="R268" s="158"/>
      <c r="S268" s="158"/>
      <c r="T268" s="158"/>
      <c r="U268" s="158">
        <v>150</v>
      </c>
      <c r="V268" s="154" t="s">
        <v>3573</v>
      </c>
      <c r="W268" s="159" t="s">
        <v>104</v>
      </c>
      <c r="X268" s="162" t="s">
        <v>290</v>
      </c>
      <c r="Y268" s="229">
        <v>30</v>
      </c>
      <c r="Z268" s="159" t="s">
        <v>120</v>
      </c>
      <c r="AA268" s="158"/>
      <c r="AB268" s="159" t="s">
        <v>3397</v>
      </c>
      <c r="AC268" s="158">
        <v>1</v>
      </c>
      <c r="AD268" s="156">
        <v>190.07999999999998</v>
      </c>
      <c r="AE268" s="156">
        <f>Table3276[[#This Row],[buildPower]]/2</f>
        <v>43.5</v>
      </c>
      <c r="AI268" s="255" t="e">
        <f>#REF!*0.8</f>
        <v>#REF!</v>
      </c>
      <c r="AJ268" s="156">
        <f t="shared" si="0"/>
        <v>285.12</v>
      </c>
      <c r="AK268" s="156">
        <f t="shared" si="1"/>
        <v>34.800000000000004</v>
      </c>
    </row>
    <row r="269" spans="1:46" hidden="1" x14ac:dyDescent="0.35">
      <c r="A269" s="167">
        <v>266</v>
      </c>
      <c r="B269" s="17" t="s">
        <v>312</v>
      </c>
      <c r="C269" s="236">
        <v>20</v>
      </c>
      <c r="D269" s="159"/>
      <c r="E269" s="158">
        <v>2</v>
      </c>
      <c r="F269" s="236">
        <v>5200</v>
      </c>
      <c r="G269" s="236">
        <v>450</v>
      </c>
      <c r="H269" s="358" t="s">
        <v>116</v>
      </c>
      <c r="I269" s="158">
        <v>3</v>
      </c>
      <c r="J269" s="236">
        <v>4200</v>
      </c>
      <c r="K269" s="159" t="s">
        <v>312</v>
      </c>
      <c r="L269" s="159" t="s">
        <v>1109</v>
      </c>
      <c r="M269" s="158"/>
      <c r="N269" s="158"/>
      <c r="O269" s="158"/>
      <c r="P269" s="158"/>
      <c r="Q269" s="158"/>
      <c r="R269" s="158"/>
      <c r="S269" s="158"/>
      <c r="T269" s="158"/>
      <c r="U269" s="158">
        <v>100</v>
      </c>
      <c r="V269" s="159" t="s">
        <v>313</v>
      </c>
      <c r="W269" s="159" t="s">
        <v>104</v>
      </c>
      <c r="X269" s="154" t="s">
        <v>314</v>
      </c>
      <c r="Y269" s="229">
        <v>50</v>
      </c>
      <c r="Z269" s="159" t="s">
        <v>120</v>
      </c>
      <c r="AA269" s="42">
        <v>0</v>
      </c>
      <c r="AB269" s="159"/>
      <c r="AC269" s="158"/>
      <c r="AE269" s="156">
        <f>Table3276[[#This Row],[buildPower]]/2</f>
        <v>225</v>
      </c>
      <c r="AI269" s="255"/>
    </row>
    <row r="270" spans="1:46" hidden="1" x14ac:dyDescent="0.35">
      <c r="A270" s="167">
        <v>267</v>
      </c>
      <c r="B270" s="17"/>
      <c r="C270" s="257"/>
      <c r="D270" s="159"/>
      <c r="E270" s="158"/>
      <c r="F270" s="257"/>
      <c r="G270" s="257"/>
      <c r="H270" s="158"/>
      <c r="I270" s="158"/>
      <c r="J270" s="257"/>
      <c r="K270" s="159"/>
      <c r="L270" s="159"/>
      <c r="M270" s="158"/>
      <c r="N270" s="158"/>
      <c r="O270" s="158"/>
      <c r="P270" s="158"/>
      <c r="Q270" s="158"/>
      <c r="R270" s="158"/>
      <c r="S270" s="158"/>
      <c r="T270" s="158"/>
      <c r="U270" s="158"/>
      <c r="V270" s="159"/>
      <c r="W270" s="159"/>
      <c r="X270" s="154"/>
      <c r="Y270" s="229"/>
      <c r="Z270" s="281"/>
      <c r="AA270" s="222">
        <v>20</v>
      </c>
      <c r="AB270" s="159"/>
      <c r="AC270" s="158"/>
      <c r="AE270" s="156">
        <f>Table3276[[#This Row],[buildPower]]/2</f>
        <v>0</v>
      </c>
      <c r="AI270" s="255"/>
    </row>
    <row r="271" spans="1:46" hidden="1" x14ac:dyDescent="0.35">
      <c r="A271" s="167">
        <v>268</v>
      </c>
      <c r="B271" s="17"/>
      <c r="C271" s="257"/>
      <c r="D271" s="159"/>
      <c r="E271" s="158"/>
      <c r="F271" s="257"/>
      <c r="G271" s="257"/>
      <c r="H271" s="158"/>
      <c r="I271" s="158"/>
      <c r="J271" s="257"/>
      <c r="K271" s="159"/>
      <c r="L271" s="159"/>
      <c r="M271" s="158"/>
      <c r="N271" s="158"/>
      <c r="O271" s="158"/>
      <c r="P271" s="158"/>
      <c r="Q271" s="158"/>
      <c r="R271" s="158"/>
      <c r="S271" s="158"/>
      <c r="T271" s="158"/>
      <c r="U271" s="158"/>
      <c r="V271" s="159"/>
      <c r="W271" s="159"/>
      <c r="X271" s="154"/>
      <c r="Y271" s="229"/>
      <c r="Z271" s="281"/>
      <c r="AA271" s="222">
        <v>200</v>
      </c>
      <c r="AB271" s="159" t="s">
        <v>393</v>
      </c>
      <c r="AC271" s="158">
        <v>2</v>
      </c>
      <c r="AD271" s="156">
        <v>190.07999999999998</v>
      </c>
      <c r="AE271" s="156">
        <f>Table3276[[#This Row],[buildPower]]/2</f>
        <v>0</v>
      </c>
      <c r="AI271" s="255" t="e">
        <f>#REF!*0.8</f>
        <v>#REF!</v>
      </c>
      <c r="AJ271" s="156">
        <f t="shared" si="0"/>
        <v>285.12</v>
      </c>
      <c r="AK271" s="156">
        <f t="shared" si="1"/>
        <v>0</v>
      </c>
    </row>
    <row r="272" spans="1:46" hidden="1" x14ac:dyDescent="0.35">
      <c r="A272" s="167">
        <v>269</v>
      </c>
      <c r="B272" s="152" t="s">
        <v>315</v>
      </c>
      <c r="C272" s="236">
        <v>20</v>
      </c>
      <c r="D272" s="159"/>
      <c r="E272" s="158">
        <v>2</v>
      </c>
      <c r="F272" s="158">
        <v>5200</v>
      </c>
      <c r="G272" s="158">
        <v>900</v>
      </c>
      <c r="H272" s="358" t="s">
        <v>116</v>
      </c>
      <c r="I272" s="158">
        <v>3</v>
      </c>
      <c r="J272" s="236">
        <v>4200</v>
      </c>
      <c r="K272" s="159" t="s">
        <v>315</v>
      </c>
      <c r="L272" s="159" t="s">
        <v>1033</v>
      </c>
      <c r="M272" s="158"/>
      <c r="N272" s="158"/>
      <c r="O272" s="158"/>
      <c r="P272" s="158"/>
      <c r="Q272" s="158"/>
      <c r="R272" s="158"/>
      <c r="S272" s="158"/>
      <c r="T272" s="158"/>
      <c r="U272" s="158">
        <v>100</v>
      </c>
      <c r="V272" s="159" t="s">
        <v>313</v>
      </c>
      <c r="W272" s="159" t="s">
        <v>104</v>
      </c>
      <c r="X272" s="154" t="s">
        <v>314</v>
      </c>
      <c r="Y272" s="229">
        <v>50</v>
      </c>
      <c r="Z272" s="159" t="s">
        <v>120</v>
      </c>
      <c r="AA272" s="42">
        <v>0</v>
      </c>
      <c r="AB272" s="159"/>
      <c r="AC272" s="158"/>
      <c r="AE272" s="156">
        <f>Table3276[[#This Row],[buildPower]]/2</f>
        <v>450</v>
      </c>
      <c r="AI272" s="255"/>
    </row>
    <row r="273" spans="1:37" hidden="1" x14ac:dyDescent="0.35">
      <c r="A273" s="167">
        <v>270</v>
      </c>
      <c r="B273" s="17"/>
      <c r="C273" s="257"/>
      <c r="D273" s="159"/>
      <c r="E273" s="158"/>
      <c r="F273" s="222"/>
      <c r="G273" s="222"/>
      <c r="H273" s="158"/>
      <c r="I273" s="158"/>
      <c r="J273" s="257"/>
      <c r="K273" s="159"/>
      <c r="L273" s="159"/>
      <c r="M273" s="158"/>
      <c r="N273" s="158"/>
      <c r="O273" s="158"/>
      <c r="P273" s="158"/>
      <c r="Q273" s="158"/>
      <c r="R273" s="158"/>
      <c r="S273" s="158"/>
      <c r="T273" s="158"/>
      <c r="U273" s="158"/>
      <c r="V273" s="159"/>
      <c r="W273" s="159"/>
      <c r="X273" s="154"/>
      <c r="Y273" s="229"/>
      <c r="Z273" s="281"/>
      <c r="AA273" s="222">
        <v>20</v>
      </c>
      <c r="AB273" s="159"/>
      <c r="AC273" s="158"/>
      <c r="AE273" s="156">
        <f>Table3276[[#This Row],[buildPower]]/2</f>
        <v>0</v>
      </c>
      <c r="AI273" s="255"/>
    </row>
    <row r="274" spans="1:37" hidden="1" x14ac:dyDescent="0.35">
      <c r="A274" s="167">
        <v>271</v>
      </c>
      <c r="B274" s="17"/>
      <c r="C274" s="257"/>
      <c r="D274" s="159"/>
      <c r="E274" s="158"/>
      <c r="F274" s="222"/>
      <c r="G274" s="222"/>
      <c r="H274" s="158"/>
      <c r="I274" s="158"/>
      <c r="J274" s="257"/>
      <c r="K274" s="159"/>
      <c r="L274" s="159"/>
      <c r="M274" s="158"/>
      <c r="N274" s="158"/>
      <c r="O274" s="158"/>
      <c r="P274" s="158"/>
      <c r="Q274" s="158"/>
      <c r="R274" s="158"/>
      <c r="S274" s="158"/>
      <c r="T274" s="158"/>
      <c r="U274" s="158"/>
      <c r="V274" s="154"/>
      <c r="W274" s="159"/>
      <c r="X274" s="154"/>
      <c r="Y274" s="229"/>
      <c r="Z274" s="281"/>
      <c r="AA274" s="222">
        <v>200</v>
      </c>
      <c r="AB274" s="159" t="s">
        <v>392</v>
      </c>
      <c r="AC274" s="158">
        <v>2</v>
      </c>
      <c r="AD274" s="167">
        <v>190.07999999999998</v>
      </c>
      <c r="AE274" s="156">
        <f>Table3276[[#This Row],[buildPower]]/2</f>
        <v>0</v>
      </c>
      <c r="AI274" s="255" t="e">
        <f>#REF!*0.8</f>
        <v>#REF!</v>
      </c>
      <c r="AJ274" s="156">
        <f t="shared" si="0"/>
        <v>285.12</v>
      </c>
      <c r="AK274" s="156">
        <f t="shared" si="1"/>
        <v>0</v>
      </c>
    </row>
    <row r="275" spans="1:37" hidden="1" x14ac:dyDescent="0.35">
      <c r="A275" s="167">
        <v>272</v>
      </c>
      <c r="B275" s="152" t="s">
        <v>316</v>
      </c>
      <c r="C275" s="236">
        <v>20</v>
      </c>
      <c r="D275" s="159"/>
      <c r="E275" s="158">
        <v>2</v>
      </c>
      <c r="F275" s="236">
        <v>5200</v>
      </c>
      <c r="G275" s="236">
        <v>800</v>
      </c>
      <c r="H275" s="358" t="s">
        <v>116</v>
      </c>
      <c r="I275" s="158">
        <v>3</v>
      </c>
      <c r="J275" s="236">
        <v>4200</v>
      </c>
      <c r="K275" s="159" t="s">
        <v>316</v>
      </c>
      <c r="L275" s="159" t="s">
        <v>1114</v>
      </c>
      <c r="M275" s="158"/>
      <c r="N275" s="158"/>
      <c r="O275" s="158"/>
      <c r="P275" s="158"/>
      <c r="Q275" s="158"/>
      <c r="R275" s="158"/>
      <c r="S275" s="158"/>
      <c r="T275" s="158"/>
      <c r="U275" s="158">
        <v>100</v>
      </c>
      <c r="V275" s="154" t="s">
        <v>313</v>
      </c>
      <c r="W275" s="159" t="s">
        <v>104</v>
      </c>
      <c r="X275" s="154" t="s">
        <v>314</v>
      </c>
      <c r="Y275" s="229">
        <v>50</v>
      </c>
      <c r="Z275" s="159" t="s">
        <v>120</v>
      </c>
      <c r="AA275" s="42">
        <v>0</v>
      </c>
      <c r="AB275" s="159"/>
      <c r="AC275" s="158"/>
      <c r="AD275" s="167">
        <v>190.07999999999998</v>
      </c>
      <c r="AE275" s="156">
        <f>Table3276[[#This Row],[buildPower]]/2</f>
        <v>400</v>
      </c>
      <c r="AI275" s="255" t="e">
        <f>#REF!*0.8</f>
        <v>#REF!</v>
      </c>
      <c r="AJ275" s="156">
        <f t="shared" si="0"/>
        <v>285.12</v>
      </c>
      <c r="AK275" s="156">
        <f t="shared" si="1"/>
        <v>320</v>
      </c>
    </row>
    <row r="276" spans="1:37" hidden="1" x14ac:dyDescent="0.35">
      <c r="A276" s="167">
        <v>273</v>
      </c>
      <c r="B276" s="17"/>
      <c r="C276" s="257"/>
      <c r="D276" s="159"/>
      <c r="E276" s="158"/>
      <c r="F276" s="257"/>
      <c r="G276" s="257"/>
      <c r="H276" s="158"/>
      <c r="I276" s="158"/>
      <c r="J276" s="257"/>
      <c r="K276" s="159"/>
      <c r="L276" s="159"/>
      <c r="M276" s="158"/>
      <c r="N276" s="158"/>
      <c r="O276" s="158"/>
      <c r="P276" s="158"/>
      <c r="Q276" s="158"/>
      <c r="R276" s="158"/>
      <c r="S276" s="158"/>
      <c r="T276" s="158"/>
      <c r="U276" s="158"/>
      <c r="V276" s="159"/>
      <c r="W276" s="159"/>
      <c r="X276" s="154"/>
      <c r="Y276" s="229"/>
      <c r="Z276" s="281"/>
      <c r="AA276" s="222">
        <v>20</v>
      </c>
      <c r="AB276" s="159"/>
      <c r="AC276" s="158"/>
      <c r="AD276" s="167">
        <v>19.200000000000003</v>
      </c>
      <c r="AE276" s="156">
        <f>Table3276[[#This Row],[buildPower]]/2</f>
        <v>0</v>
      </c>
      <c r="AI276" s="255" t="e">
        <f>#REF!*0.8</f>
        <v>#REF!</v>
      </c>
      <c r="AJ276" s="156">
        <f t="shared" si="0"/>
        <v>28.800000000000004</v>
      </c>
      <c r="AK276" s="156">
        <f t="shared" si="1"/>
        <v>0</v>
      </c>
    </row>
    <row r="277" spans="1:37" hidden="1" x14ac:dyDescent="0.35">
      <c r="A277" s="167">
        <v>274</v>
      </c>
      <c r="B277" s="17"/>
      <c r="C277" s="257"/>
      <c r="D277" s="159"/>
      <c r="E277" s="158"/>
      <c r="F277" s="257"/>
      <c r="G277" s="257"/>
      <c r="H277" s="158"/>
      <c r="I277" s="158"/>
      <c r="J277" s="257"/>
      <c r="K277" s="159"/>
      <c r="L277" s="159"/>
      <c r="M277" s="158"/>
      <c r="N277" s="158"/>
      <c r="O277" s="158"/>
      <c r="P277" s="158"/>
      <c r="Q277" s="158"/>
      <c r="R277" s="158"/>
      <c r="S277" s="158"/>
      <c r="T277" s="158"/>
      <c r="U277" s="158"/>
      <c r="V277" s="159"/>
      <c r="W277" s="159"/>
      <c r="X277" s="154"/>
      <c r="Y277" s="229"/>
      <c r="Z277" s="281"/>
      <c r="AA277" s="222">
        <v>200</v>
      </c>
      <c r="AB277" s="159" t="s">
        <v>386</v>
      </c>
      <c r="AC277" s="158">
        <v>2</v>
      </c>
      <c r="AD277" s="167">
        <v>19.200000000000003</v>
      </c>
      <c r="AE277" s="156">
        <f>Table3276[[#This Row],[buildPower]]/2</f>
        <v>0</v>
      </c>
      <c r="AI277" s="255" t="e">
        <f>#REF!*0.8</f>
        <v>#REF!</v>
      </c>
      <c r="AJ277" s="156">
        <f t="shared" si="0"/>
        <v>28.800000000000004</v>
      </c>
      <c r="AK277" s="156">
        <f t="shared" si="1"/>
        <v>0</v>
      </c>
    </row>
    <row r="278" spans="1:37" hidden="1" x14ac:dyDescent="0.35">
      <c r="A278" s="167">
        <v>275</v>
      </c>
      <c r="B278" s="17" t="s">
        <v>317</v>
      </c>
      <c r="C278" s="236">
        <v>20</v>
      </c>
      <c r="D278" s="159"/>
      <c r="E278" s="158">
        <v>2</v>
      </c>
      <c r="F278" s="158">
        <v>4400</v>
      </c>
      <c r="G278" s="158">
        <v>625</v>
      </c>
      <c r="H278" s="358" t="s">
        <v>116</v>
      </c>
      <c r="I278" s="158">
        <v>3</v>
      </c>
      <c r="J278" s="236">
        <v>4200</v>
      </c>
      <c r="K278" s="159" t="s">
        <v>317</v>
      </c>
      <c r="L278" s="159" t="s">
        <v>1118</v>
      </c>
      <c r="M278" s="158"/>
      <c r="N278" s="158"/>
      <c r="O278" s="158"/>
      <c r="P278" s="158"/>
      <c r="Q278" s="158"/>
      <c r="R278" s="158"/>
      <c r="S278" s="158"/>
      <c r="T278" s="158"/>
      <c r="U278" s="158">
        <v>100</v>
      </c>
      <c r="V278" s="159" t="s">
        <v>313</v>
      </c>
      <c r="W278" s="159" t="s">
        <v>104</v>
      </c>
      <c r="X278" s="154" t="s">
        <v>314</v>
      </c>
      <c r="Y278" s="229">
        <v>50</v>
      </c>
      <c r="Z278" s="159" t="s">
        <v>120</v>
      </c>
      <c r="AA278" s="42">
        <v>0</v>
      </c>
      <c r="AB278" s="159"/>
      <c r="AC278" s="158"/>
      <c r="AD278" s="167">
        <v>19.200000000000003</v>
      </c>
      <c r="AE278" s="156">
        <f>Table3276[[#This Row],[buildPower]]/2</f>
        <v>312.5</v>
      </c>
      <c r="AI278" s="255" t="e">
        <f>#REF!*0.8</f>
        <v>#REF!</v>
      </c>
      <c r="AJ278" s="156">
        <f t="shared" si="0"/>
        <v>28.800000000000004</v>
      </c>
      <c r="AK278" s="156">
        <f t="shared" si="1"/>
        <v>250</v>
      </c>
    </row>
    <row r="279" spans="1:37" hidden="1" x14ac:dyDescent="0.35">
      <c r="A279" s="167">
        <v>276</v>
      </c>
      <c r="B279" s="17"/>
      <c r="C279" s="257"/>
      <c r="D279" s="159"/>
      <c r="E279" s="158"/>
      <c r="F279" s="222"/>
      <c r="G279" s="222"/>
      <c r="H279" s="158"/>
      <c r="I279" s="158"/>
      <c r="J279" s="257"/>
      <c r="K279" s="159"/>
      <c r="L279" s="159"/>
      <c r="M279" s="158"/>
      <c r="N279" s="158"/>
      <c r="O279" s="158"/>
      <c r="P279" s="158"/>
      <c r="Q279" s="158"/>
      <c r="R279" s="158"/>
      <c r="S279" s="158"/>
      <c r="T279" s="158"/>
      <c r="U279" s="158"/>
      <c r="V279" s="159"/>
      <c r="W279" s="159"/>
      <c r="X279" s="154"/>
      <c r="Y279" s="229"/>
      <c r="Z279" s="281"/>
      <c r="AA279" s="222">
        <v>20</v>
      </c>
      <c r="AB279" s="159"/>
      <c r="AC279" s="158"/>
      <c r="AD279" s="167">
        <v>19.200000000000003</v>
      </c>
      <c r="AE279" s="156">
        <f>Table3276[[#This Row],[buildPower]]/2</f>
        <v>0</v>
      </c>
      <c r="AI279" s="255" t="e">
        <f>#REF!*0.8</f>
        <v>#REF!</v>
      </c>
      <c r="AJ279" s="156">
        <f t="shared" si="0"/>
        <v>28.800000000000004</v>
      </c>
      <c r="AK279" s="156">
        <f t="shared" si="1"/>
        <v>0</v>
      </c>
    </row>
    <row r="280" spans="1:37" hidden="1" x14ac:dyDescent="0.35">
      <c r="A280" s="167">
        <v>277</v>
      </c>
      <c r="B280" s="17"/>
      <c r="C280" s="257"/>
      <c r="D280" s="159"/>
      <c r="E280" s="158"/>
      <c r="F280" s="222"/>
      <c r="G280" s="222"/>
      <c r="H280" s="158"/>
      <c r="I280" s="158"/>
      <c r="J280" s="257"/>
      <c r="K280" s="159"/>
      <c r="L280" s="159"/>
      <c r="M280" s="158"/>
      <c r="N280" s="158"/>
      <c r="O280" s="158"/>
      <c r="P280" s="158"/>
      <c r="Q280" s="158"/>
      <c r="R280" s="158"/>
      <c r="S280" s="158"/>
      <c r="T280" s="158"/>
      <c r="U280" s="158"/>
      <c r="V280" s="159"/>
      <c r="W280" s="159"/>
      <c r="X280" s="154"/>
      <c r="Y280" s="229"/>
      <c r="Z280" s="281"/>
      <c r="AA280" s="222">
        <v>200</v>
      </c>
      <c r="AB280" s="156" t="s">
        <v>381</v>
      </c>
      <c r="AC280" s="158">
        <v>2</v>
      </c>
      <c r="AD280" s="167">
        <v>-57.599999999999994</v>
      </c>
      <c r="AE280" s="156">
        <f>Table3276[[#This Row],[buildPower]]/2</f>
        <v>0</v>
      </c>
      <c r="AI280" s="255" t="e">
        <f>#REF!*0.8</f>
        <v>#REF!</v>
      </c>
      <c r="AJ280" s="156">
        <f t="shared" si="0"/>
        <v>-86.399999999999991</v>
      </c>
      <c r="AK280" s="156">
        <f t="shared" si="1"/>
        <v>0</v>
      </c>
    </row>
    <row r="281" spans="1:37" hidden="1" x14ac:dyDescent="0.35">
      <c r="A281" s="167">
        <v>278</v>
      </c>
      <c r="B281" s="55" t="s">
        <v>3234</v>
      </c>
      <c r="C281" s="222">
        <v>10</v>
      </c>
      <c r="D281" s="29" t="s">
        <v>157</v>
      </c>
      <c r="E281" s="42">
        <v>2</v>
      </c>
      <c r="F281" s="222">
        <v>700</v>
      </c>
      <c r="G281" s="222">
        <v>70</v>
      </c>
      <c r="H281" s="358" t="s">
        <v>116</v>
      </c>
      <c r="I281" s="42">
        <v>3</v>
      </c>
      <c r="J281" s="222">
        <v>300</v>
      </c>
      <c r="K281" s="29" t="s">
        <v>3234</v>
      </c>
      <c r="L281" s="29" t="s">
        <v>6790</v>
      </c>
      <c r="M281" s="158"/>
      <c r="N281" s="158"/>
      <c r="O281" s="158"/>
      <c r="P281" s="158"/>
      <c r="Q281" s="42"/>
      <c r="R281" s="42"/>
      <c r="S281" s="42"/>
      <c r="T281" s="42"/>
      <c r="U281" s="42">
        <v>100</v>
      </c>
      <c r="V281" s="29" t="s">
        <v>270</v>
      </c>
      <c r="W281" s="29" t="s">
        <v>104</v>
      </c>
      <c r="X281" s="7" t="s">
        <v>3233</v>
      </c>
      <c r="Y281" s="229">
        <v>10</v>
      </c>
      <c r="Z281" s="29" t="s">
        <v>154</v>
      </c>
      <c r="AA281" s="42"/>
      <c r="AB281" s="159"/>
      <c r="AC281" s="42">
        <v>2</v>
      </c>
      <c r="AD281" s="167">
        <v>-57.599999999999994</v>
      </c>
      <c r="AE281" s="156">
        <f>Table3276[[#This Row],[buildPower]]/2</f>
        <v>35</v>
      </c>
      <c r="AI281" s="255" t="e">
        <f>#REF!*0.8</f>
        <v>#REF!</v>
      </c>
      <c r="AJ281" s="156">
        <f t="shared" si="0"/>
        <v>-86.399999999999991</v>
      </c>
      <c r="AK281" s="156">
        <f t="shared" si="1"/>
        <v>28</v>
      </c>
    </row>
    <row r="282" spans="1:37" hidden="1" x14ac:dyDescent="0.35">
      <c r="A282" s="167">
        <v>279</v>
      </c>
      <c r="B282" s="55" t="s">
        <v>3232</v>
      </c>
      <c r="C282" s="222">
        <v>10</v>
      </c>
      <c r="D282" s="29" t="s">
        <v>157</v>
      </c>
      <c r="E282" s="42">
        <v>2</v>
      </c>
      <c r="F282" s="222">
        <v>700</v>
      </c>
      <c r="G282" s="222">
        <v>70</v>
      </c>
      <c r="H282" s="358" t="s">
        <v>116</v>
      </c>
      <c r="I282" s="42">
        <v>3</v>
      </c>
      <c r="J282" s="222">
        <v>300</v>
      </c>
      <c r="K282" s="29" t="s">
        <v>3232</v>
      </c>
      <c r="L282" s="29" t="s">
        <v>6789</v>
      </c>
      <c r="M282" s="158"/>
      <c r="N282" s="158"/>
      <c r="O282" s="158"/>
      <c r="P282" s="158"/>
      <c r="Q282" s="42"/>
      <c r="R282" s="42"/>
      <c r="S282" s="42"/>
      <c r="T282" s="42"/>
      <c r="U282" s="42">
        <v>100</v>
      </c>
      <c r="V282" s="29" t="s">
        <v>3547</v>
      </c>
      <c r="W282" s="29" t="s">
        <v>104</v>
      </c>
      <c r="X282" s="7" t="s">
        <v>3231</v>
      </c>
      <c r="Y282" s="229">
        <v>10</v>
      </c>
      <c r="Z282" s="29" t="s">
        <v>154</v>
      </c>
      <c r="AA282" s="42"/>
      <c r="AB282" s="159"/>
      <c r="AC282" s="42">
        <v>2</v>
      </c>
      <c r="AD282" s="167">
        <v>19.200000000000003</v>
      </c>
      <c r="AE282" s="156">
        <f>Table3276[[#This Row],[buildPower]]/2</f>
        <v>35</v>
      </c>
      <c r="AI282" s="255" t="e">
        <f>#REF!*0.8</f>
        <v>#REF!</v>
      </c>
      <c r="AJ282" s="156">
        <f t="shared" si="0"/>
        <v>28.800000000000004</v>
      </c>
      <c r="AK282" s="156">
        <f t="shared" si="1"/>
        <v>28</v>
      </c>
    </row>
    <row r="283" spans="1:37" hidden="1" x14ac:dyDescent="0.35">
      <c r="A283" s="167">
        <v>280</v>
      </c>
      <c r="B283" s="55" t="s">
        <v>5217</v>
      </c>
      <c r="C283" s="153">
        <v>60</v>
      </c>
      <c r="D283" s="154"/>
      <c r="E283" s="155">
        <v>1</v>
      </c>
      <c r="F283" s="153">
        <v>900</v>
      </c>
      <c r="G283" s="153">
        <v>70</v>
      </c>
      <c r="H283" s="358" t="s">
        <v>116</v>
      </c>
      <c r="I283" s="155">
        <v>1</v>
      </c>
      <c r="J283" s="153">
        <v>1000</v>
      </c>
      <c r="K283" s="29" t="s">
        <v>5217</v>
      </c>
      <c r="L283" s="29" t="s">
        <v>6610</v>
      </c>
      <c r="M283" s="158"/>
      <c r="N283" s="158"/>
      <c r="O283" s="158"/>
      <c r="P283" s="158"/>
      <c r="Q283" s="42"/>
      <c r="R283" s="42"/>
      <c r="S283" s="158"/>
      <c r="T283" s="158"/>
      <c r="U283" s="42">
        <v>150</v>
      </c>
      <c r="V283" s="154" t="s">
        <v>3575</v>
      </c>
      <c r="W283" s="29" t="s">
        <v>105</v>
      </c>
      <c r="X283" s="154" t="s">
        <v>261</v>
      </c>
      <c r="Y283" s="229">
        <v>60</v>
      </c>
      <c r="Z283" s="29" t="s">
        <v>120</v>
      </c>
      <c r="AA283" s="42"/>
      <c r="AB283" s="172" t="s">
        <v>5216</v>
      </c>
      <c r="AC283" s="42">
        <v>1</v>
      </c>
      <c r="AD283" s="167">
        <v>192</v>
      </c>
      <c r="AE283" s="156">
        <f>Table3276[[#This Row],[buildPower]]/2</f>
        <v>35</v>
      </c>
      <c r="AI283" s="255" t="e">
        <f>#REF!*0.8</f>
        <v>#REF!</v>
      </c>
      <c r="AJ283" s="156">
        <f t="shared" si="0"/>
        <v>288</v>
      </c>
      <c r="AK283" s="156">
        <f t="shared" si="1"/>
        <v>28</v>
      </c>
    </row>
    <row r="284" spans="1:37" hidden="1" x14ac:dyDescent="0.35">
      <c r="A284" s="167">
        <v>281</v>
      </c>
      <c r="B284" s="383" t="s">
        <v>4891</v>
      </c>
      <c r="C284" s="236">
        <v>10</v>
      </c>
      <c r="D284" s="159"/>
      <c r="E284" s="158">
        <v>2</v>
      </c>
      <c r="F284" s="236">
        <v>250</v>
      </c>
      <c r="G284" s="236">
        <v>25</v>
      </c>
      <c r="H284" s="358" t="s">
        <v>116</v>
      </c>
      <c r="I284" s="158">
        <v>3</v>
      </c>
      <c r="J284" s="236">
        <v>500</v>
      </c>
      <c r="K284" s="159" t="s">
        <v>4891</v>
      </c>
      <c r="L284" s="159" t="s">
        <v>4892</v>
      </c>
      <c r="M284" s="158"/>
      <c r="N284" s="158"/>
      <c r="O284" s="158"/>
      <c r="P284" s="158"/>
      <c r="Q284" s="158"/>
      <c r="R284" s="158"/>
      <c r="S284" s="158">
        <v>15</v>
      </c>
      <c r="T284" s="158"/>
      <c r="U284" s="158">
        <v>150</v>
      </c>
      <c r="V284" s="159" t="s">
        <v>136</v>
      </c>
      <c r="W284" s="172" t="s">
        <v>103</v>
      </c>
      <c r="X284" s="154" t="s">
        <v>4893</v>
      </c>
      <c r="Y284" s="227">
        <v>10</v>
      </c>
      <c r="Z284" s="281" t="s">
        <v>199</v>
      </c>
      <c r="AA284" s="158"/>
      <c r="AB284" s="159"/>
      <c r="AC284" s="158">
        <v>2</v>
      </c>
      <c r="AD284" s="167">
        <v>192</v>
      </c>
      <c r="AE284" s="156">
        <f>Table3276[[#This Row],[buildPower]]/2</f>
        <v>12.5</v>
      </c>
      <c r="AI284" s="255" t="e">
        <f>#REF!*0.8</f>
        <v>#REF!</v>
      </c>
      <c r="AJ284" s="156">
        <f t="shared" si="0"/>
        <v>288</v>
      </c>
      <c r="AK284" s="156">
        <f t="shared" si="1"/>
        <v>10</v>
      </c>
    </row>
    <row r="285" spans="1:37" hidden="1" x14ac:dyDescent="0.35">
      <c r="A285" s="167">
        <v>282</v>
      </c>
      <c r="B285" s="55" t="s">
        <v>4894</v>
      </c>
      <c r="C285" s="158">
        <v>5</v>
      </c>
      <c r="D285" s="159" t="s">
        <v>182</v>
      </c>
      <c r="E285" s="158">
        <v>1</v>
      </c>
      <c r="F285" s="158">
        <v>100</v>
      </c>
      <c r="G285" s="158">
        <v>10</v>
      </c>
      <c r="H285" s="158" t="s">
        <v>180</v>
      </c>
      <c r="I285" s="158">
        <v>2</v>
      </c>
      <c r="J285" s="158">
        <v>300</v>
      </c>
      <c r="K285" s="159" t="s">
        <v>4894</v>
      </c>
      <c r="L285" s="159" t="s">
        <v>4895</v>
      </c>
      <c r="M285" s="158"/>
      <c r="N285" s="158"/>
      <c r="O285" s="158"/>
      <c r="P285" s="158">
        <v>10</v>
      </c>
      <c r="Q285" s="158"/>
      <c r="R285" s="158"/>
      <c r="S285" s="158"/>
      <c r="T285" s="158"/>
      <c r="U285" s="158">
        <v>150</v>
      </c>
      <c r="V285" s="159" t="s">
        <v>136</v>
      </c>
      <c r="W285" s="172" t="s">
        <v>103</v>
      </c>
      <c r="X285" s="154" t="s">
        <v>4896</v>
      </c>
      <c r="Y285" s="227">
        <v>5</v>
      </c>
      <c r="Z285" s="281" t="s">
        <v>179</v>
      </c>
      <c r="AA285" s="158"/>
      <c r="AB285" s="159"/>
      <c r="AC285" s="158">
        <v>1</v>
      </c>
      <c r="AD285" s="167">
        <v>19.200000000000003</v>
      </c>
      <c r="AE285" s="156">
        <f>Table3276[[#This Row],[buildPower]]/2</f>
        <v>5</v>
      </c>
      <c r="AI285" s="255" t="e">
        <f>#REF!*0.8</f>
        <v>#REF!</v>
      </c>
      <c r="AJ285" s="156">
        <f t="shared" si="0"/>
        <v>28.800000000000004</v>
      </c>
      <c r="AK285" s="156">
        <f t="shared" si="1"/>
        <v>4</v>
      </c>
    </row>
    <row r="286" spans="1:37" hidden="1" x14ac:dyDescent="0.35">
      <c r="A286" s="167">
        <v>283</v>
      </c>
      <c r="B286" s="302" t="s">
        <v>119</v>
      </c>
      <c r="C286" s="236">
        <v>12</v>
      </c>
      <c r="D286" s="159"/>
      <c r="E286" s="158">
        <v>1</v>
      </c>
      <c r="F286" s="236">
        <v>350</v>
      </c>
      <c r="G286" s="236">
        <v>25</v>
      </c>
      <c r="H286" s="358" t="s">
        <v>116</v>
      </c>
      <c r="I286" s="158">
        <v>1</v>
      </c>
      <c r="J286" s="236">
        <v>400</v>
      </c>
      <c r="K286" s="159" t="s">
        <v>119</v>
      </c>
      <c r="L286" s="159" t="s">
        <v>2004</v>
      </c>
      <c r="M286" s="158"/>
      <c r="N286" s="158"/>
      <c r="O286" s="158"/>
      <c r="P286" s="158"/>
      <c r="Q286" s="158"/>
      <c r="R286" s="158"/>
      <c r="S286" s="158"/>
      <c r="T286" s="158"/>
      <c r="U286" s="158">
        <v>150</v>
      </c>
      <c r="V286" s="159" t="s">
        <v>136</v>
      </c>
      <c r="W286" s="159" t="s">
        <v>105</v>
      </c>
      <c r="X286" s="154" t="s">
        <v>121</v>
      </c>
      <c r="Y286" s="229">
        <v>12</v>
      </c>
      <c r="Z286" s="159" t="s">
        <v>120</v>
      </c>
      <c r="AA286" s="158"/>
      <c r="AB286" s="172" t="s">
        <v>5216</v>
      </c>
      <c r="AC286" s="158">
        <v>1</v>
      </c>
      <c r="AD286" s="167">
        <v>192</v>
      </c>
      <c r="AE286" s="156">
        <f>Table3276[[#This Row],[buildPower]]/2</f>
        <v>12.5</v>
      </c>
      <c r="AI286" s="255" t="e">
        <f>#REF!*0.8</f>
        <v>#REF!</v>
      </c>
      <c r="AJ286" s="156">
        <f t="shared" si="0"/>
        <v>288</v>
      </c>
      <c r="AK286" s="156">
        <f t="shared" si="1"/>
        <v>10</v>
      </c>
    </row>
    <row r="287" spans="1:37" hidden="1" x14ac:dyDescent="0.35">
      <c r="A287" s="167">
        <v>284</v>
      </c>
      <c r="B287" s="383" t="s">
        <v>125</v>
      </c>
      <c r="C287" s="158">
        <v>5</v>
      </c>
      <c r="D287" s="159"/>
      <c r="E287" s="158">
        <v>1</v>
      </c>
      <c r="F287" s="158">
        <v>200</v>
      </c>
      <c r="G287" s="158">
        <v>10</v>
      </c>
      <c r="H287" s="358" t="s">
        <v>116</v>
      </c>
      <c r="I287" s="158">
        <v>2</v>
      </c>
      <c r="J287" s="158">
        <v>400</v>
      </c>
      <c r="K287" s="159" t="s">
        <v>125</v>
      </c>
      <c r="L287" s="159" t="s">
        <v>2005</v>
      </c>
      <c r="M287" s="158"/>
      <c r="N287" s="158"/>
      <c r="O287" s="158"/>
      <c r="P287" s="158"/>
      <c r="Q287" s="158"/>
      <c r="R287" s="158"/>
      <c r="S287" s="158">
        <v>15</v>
      </c>
      <c r="T287" s="158"/>
      <c r="U287" s="158">
        <v>150</v>
      </c>
      <c r="V287" s="159" t="s">
        <v>136</v>
      </c>
      <c r="W287" s="172" t="s">
        <v>103</v>
      </c>
      <c r="X287" s="154" t="s">
        <v>127</v>
      </c>
      <c r="Y287" s="229">
        <v>5</v>
      </c>
      <c r="Z287" s="282" t="s">
        <v>126</v>
      </c>
      <c r="AA287" s="222"/>
      <c r="AB287" s="159"/>
      <c r="AC287" s="158">
        <v>2</v>
      </c>
      <c r="AD287" s="167"/>
      <c r="AE287" s="156">
        <f>Table3276[[#This Row],[buildPower]]/2</f>
        <v>5</v>
      </c>
      <c r="AF287" s="167"/>
      <c r="AG287" s="167"/>
    </row>
    <row r="288" spans="1:37" hidden="1" x14ac:dyDescent="0.35">
      <c r="A288" s="167">
        <v>285</v>
      </c>
      <c r="B288" s="302" t="s">
        <v>128</v>
      </c>
      <c r="C288" s="236">
        <v>7</v>
      </c>
      <c r="D288" s="159"/>
      <c r="E288" s="158">
        <v>1</v>
      </c>
      <c r="F288" s="236">
        <v>300</v>
      </c>
      <c r="G288" s="236">
        <v>25</v>
      </c>
      <c r="H288" s="358" t="s">
        <v>116</v>
      </c>
      <c r="I288" s="158">
        <v>2</v>
      </c>
      <c r="J288" s="236">
        <v>300</v>
      </c>
      <c r="K288" s="159" t="s">
        <v>128</v>
      </c>
      <c r="L288" s="159" t="s">
        <v>2006</v>
      </c>
      <c r="M288" s="158"/>
      <c r="N288" s="158"/>
      <c r="O288" s="158"/>
      <c r="P288" s="158"/>
      <c r="Q288" s="158"/>
      <c r="R288" s="158"/>
      <c r="S288" s="158"/>
      <c r="T288" s="158"/>
      <c r="U288" s="158">
        <v>150</v>
      </c>
      <c r="V288" s="159" t="s">
        <v>136</v>
      </c>
      <c r="W288" s="172" t="s">
        <v>103</v>
      </c>
      <c r="X288" s="154" t="s">
        <v>129</v>
      </c>
      <c r="Y288" s="229">
        <v>7</v>
      </c>
      <c r="Z288" s="159" t="s">
        <v>120</v>
      </c>
      <c r="AA288" s="158"/>
      <c r="AB288" s="159" t="s">
        <v>581</v>
      </c>
      <c r="AC288" s="158">
        <v>1</v>
      </c>
      <c r="AD288" s="167"/>
      <c r="AE288" s="156">
        <f>Table3276[[#This Row],[buildPower]]/2</f>
        <v>12.5</v>
      </c>
      <c r="AF288" s="167"/>
      <c r="AG288" s="167"/>
    </row>
    <row r="289" spans="1:33" hidden="1" x14ac:dyDescent="0.35">
      <c r="A289" s="167">
        <v>286</v>
      </c>
      <c r="B289" s="302" t="s">
        <v>130</v>
      </c>
      <c r="C289" s="158">
        <v>7</v>
      </c>
      <c r="D289" s="159"/>
      <c r="E289" s="158">
        <v>1</v>
      </c>
      <c r="F289" s="158">
        <v>75</v>
      </c>
      <c r="G289" s="158">
        <v>25</v>
      </c>
      <c r="H289" s="358" t="s">
        <v>116</v>
      </c>
      <c r="I289" s="158">
        <v>2</v>
      </c>
      <c r="J289" s="158">
        <v>300</v>
      </c>
      <c r="K289" s="159" t="s">
        <v>130</v>
      </c>
      <c r="L289" s="159" t="s">
        <v>2007</v>
      </c>
      <c r="M289" s="158"/>
      <c r="N289" s="158"/>
      <c r="O289" s="158"/>
      <c r="P289" s="158"/>
      <c r="Q289" s="158"/>
      <c r="R289" s="158"/>
      <c r="S289" s="158"/>
      <c r="T289" s="158"/>
      <c r="U289" s="158">
        <v>150</v>
      </c>
      <c r="V289" s="159" t="s">
        <v>136</v>
      </c>
      <c r="W289" s="172" t="s">
        <v>103</v>
      </c>
      <c r="X289" s="154" t="s">
        <v>131</v>
      </c>
      <c r="Y289" s="229">
        <v>7</v>
      </c>
      <c r="Z289" s="159" t="s">
        <v>120</v>
      </c>
      <c r="AA289" s="158"/>
      <c r="AB289" s="159" t="s">
        <v>660</v>
      </c>
      <c r="AC289" s="158">
        <v>1</v>
      </c>
      <c r="AD289" s="167"/>
      <c r="AE289" s="156">
        <f>Table3276[[#This Row],[buildPower]]/2</f>
        <v>12.5</v>
      </c>
      <c r="AF289" s="167"/>
      <c r="AG289" s="167"/>
    </row>
    <row r="290" spans="1:33" hidden="1" x14ac:dyDescent="0.35">
      <c r="A290" s="167">
        <v>287</v>
      </c>
      <c r="B290" s="302" t="s">
        <v>132</v>
      </c>
      <c r="C290" s="236">
        <v>7</v>
      </c>
      <c r="D290" s="159"/>
      <c r="E290" s="158">
        <v>1</v>
      </c>
      <c r="F290" s="236">
        <v>50</v>
      </c>
      <c r="G290" s="236">
        <v>10</v>
      </c>
      <c r="H290" s="358" t="s">
        <v>116</v>
      </c>
      <c r="I290" s="158">
        <v>2</v>
      </c>
      <c r="J290" s="236">
        <v>300</v>
      </c>
      <c r="K290" s="159" t="s">
        <v>132</v>
      </c>
      <c r="L290" s="172" t="s">
        <v>6918</v>
      </c>
      <c r="M290" s="158"/>
      <c r="N290" s="158"/>
      <c r="O290" s="158"/>
      <c r="P290" s="158"/>
      <c r="Q290" s="158"/>
      <c r="R290" s="158"/>
      <c r="S290" s="158"/>
      <c r="T290" s="158"/>
      <c r="U290" s="158">
        <v>150</v>
      </c>
      <c r="V290" s="159" t="s">
        <v>136</v>
      </c>
      <c r="W290" s="172" t="s">
        <v>103</v>
      </c>
      <c r="X290" s="154" t="s">
        <v>133</v>
      </c>
      <c r="Y290" s="227">
        <v>7</v>
      </c>
      <c r="Z290" s="159" t="s">
        <v>120</v>
      </c>
      <c r="AA290" s="158"/>
      <c r="AB290" s="159" t="s">
        <v>660</v>
      </c>
      <c r="AC290" s="158">
        <v>1</v>
      </c>
      <c r="AD290" s="167"/>
      <c r="AE290" s="156">
        <f>Table3276[[#This Row],[buildPower]]/2</f>
        <v>5</v>
      </c>
      <c r="AF290" s="167"/>
      <c r="AG290" s="167"/>
    </row>
    <row r="291" spans="1:33" hidden="1" x14ac:dyDescent="0.35">
      <c r="A291" s="167">
        <v>288</v>
      </c>
      <c r="B291" s="302" t="s">
        <v>134</v>
      </c>
      <c r="C291" s="158">
        <v>7</v>
      </c>
      <c r="D291" s="159"/>
      <c r="E291" s="158">
        <v>1</v>
      </c>
      <c r="F291" s="158">
        <v>25</v>
      </c>
      <c r="G291" s="158">
        <v>10</v>
      </c>
      <c r="H291" s="358" t="s">
        <v>116</v>
      </c>
      <c r="I291" s="158">
        <v>2</v>
      </c>
      <c r="J291" s="158">
        <v>300</v>
      </c>
      <c r="K291" s="159" t="s">
        <v>134</v>
      </c>
      <c r="L291" s="159" t="s">
        <v>2009</v>
      </c>
      <c r="M291" s="158"/>
      <c r="N291" s="158"/>
      <c r="O291" s="158"/>
      <c r="P291" s="158"/>
      <c r="Q291" s="158"/>
      <c r="R291" s="158"/>
      <c r="S291" s="158"/>
      <c r="T291" s="158"/>
      <c r="U291" s="158"/>
      <c r="V291" s="159"/>
      <c r="W291" s="159" t="s">
        <v>103</v>
      </c>
      <c r="X291" s="154" t="s">
        <v>137</v>
      </c>
      <c r="Y291" s="226">
        <v>7</v>
      </c>
      <c r="Z291" s="159" t="s">
        <v>135</v>
      </c>
      <c r="AA291" s="158"/>
      <c r="AB291" s="159"/>
      <c r="AC291" s="158">
        <v>1</v>
      </c>
      <c r="AD291" s="167"/>
      <c r="AE291" s="156">
        <f>Table3276[[#This Row],[buildPower]]/2</f>
        <v>5</v>
      </c>
      <c r="AF291" s="167"/>
      <c r="AG291" s="167"/>
    </row>
    <row r="292" spans="1:33" hidden="1" x14ac:dyDescent="0.35">
      <c r="A292" s="167">
        <v>289</v>
      </c>
      <c r="B292" s="302" t="s">
        <v>138</v>
      </c>
      <c r="C292" s="236">
        <v>10</v>
      </c>
      <c r="D292" s="159"/>
      <c r="E292" s="158">
        <v>1</v>
      </c>
      <c r="F292" s="236">
        <v>700</v>
      </c>
      <c r="G292" s="236">
        <v>10</v>
      </c>
      <c r="H292" s="358" t="s">
        <v>116</v>
      </c>
      <c r="I292" s="158">
        <v>1</v>
      </c>
      <c r="J292" s="236">
        <v>300</v>
      </c>
      <c r="K292" s="159" t="s">
        <v>138</v>
      </c>
      <c r="L292" s="172" t="s">
        <v>6919</v>
      </c>
      <c r="M292" s="158"/>
      <c r="N292" s="158"/>
      <c r="O292" s="158"/>
      <c r="P292" s="158"/>
      <c r="Q292" s="158"/>
      <c r="R292" s="158"/>
      <c r="S292" s="158"/>
      <c r="T292" s="158"/>
      <c r="U292" s="158">
        <v>150</v>
      </c>
      <c r="V292" s="159" t="s">
        <v>136</v>
      </c>
      <c r="W292" s="172" t="s">
        <v>103</v>
      </c>
      <c r="X292" s="154" t="s">
        <v>139</v>
      </c>
      <c r="Y292" s="226">
        <v>10</v>
      </c>
      <c r="Z292" s="159" t="s">
        <v>120</v>
      </c>
      <c r="AA292" s="158"/>
      <c r="AB292" s="159" t="s">
        <v>494</v>
      </c>
      <c r="AC292" s="158">
        <v>1</v>
      </c>
      <c r="AD292" s="167"/>
      <c r="AE292" s="156">
        <f>Table3276[[#This Row],[buildPower]]/2</f>
        <v>5</v>
      </c>
      <c r="AF292" s="167"/>
      <c r="AG292" s="167"/>
    </row>
    <row r="293" spans="1:33" hidden="1" x14ac:dyDescent="0.35">
      <c r="A293" s="167">
        <v>290</v>
      </c>
      <c r="B293" s="383" t="s">
        <v>140</v>
      </c>
      <c r="C293" s="239">
        <v>5</v>
      </c>
      <c r="D293" s="159"/>
      <c r="E293" s="158">
        <v>1</v>
      </c>
      <c r="F293" s="239">
        <v>300</v>
      </c>
      <c r="G293" s="239">
        <v>50</v>
      </c>
      <c r="H293" s="358" t="s">
        <v>116</v>
      </c>
      <c r="I293" s="158">
        <v>2</v>
      </c>
      <c r="J293" s="239">
        <v>400</v>
      </c>
      <c r="K293" s="159" t="s">
        <v>140</v>
      </c>
      <c r="L293" s="159" t="s">
        <v>2011</v>
      </c>
      <c r="M293" s="158"/>
      <c r="N293" s="158"/>
      <c r="O293" s="158"/>
      <c r="P293" s="158"/>
      <c r="Q293" s="158">
        <v>110</v>
      </c>
      <c r="R293" s="158">
        <v>40</v>
      </c>
      <c r="S293" s="158"/>
      <c r="T293" s="158"/>
      <c r="U293" s="158">
        <v>150</v>
      </c>
      <c r="V293" s="159" t="s">
        <v>136</v>
      </c>
      <c r="W293" s="159" t="s">
        <v>103</v>
      </c>
      <c r="X293" s="154" t="s">
        <v>142</v>
      </c>
      <c r="Y293" s="229">
        <v>5</v>
      </c>
      <c r="Z293" s="281" t="s">
        <v>141</v>
      </c>
      <c r="AA293" s="158"/>
      <c r="AB293" s="159"/>
      <c r="AC293" s="158">
        <v>1</v>
      </c>
      <c r="AD293" s="167"/>
      <c r="AE293" s="156">
        <f>Table3276[[#This Row],[buildPower]]/2</f>
        <v>25</v>
      </c>
      <c r="AF293" s="167"/>
      <c r="AG293" s="167"/>
    </row>
    <row r="294" spans="1:33" hidden="1" x14ac:dyDescent="0.35">
      <c r="A294" s="167">
        <v>291</v>
      </c>
      <c r="B294" s="303" t="s">
        <v>143</v>
      </c>
      <c r="C294" s="239">
        <v>10</v>
      </c>
      <c r="D294" s="159"/>
      <c r="E294" s="158">
        <v>1</v>
      </c>
      <c r="F294" s="239">
        <v>400</v>
      </c>
      <c r="G294" s="239">
        <v>20</v>
      </c>
      <c r="H294" s="358" t="s">
        <v>116</v>
      </c>
      <c r="I294" s="158">
        <v>1</v>
      </c>
      <c r="J294" s="239">
        <v>300</v>
      </c>
      <c r="K294" s="159" t="s">
        <v>143</v>
      </c>
      <c r="L294" s="159" t="s">
        <v>2012</v>
      </c>
      <c r="M294" s="158"/>
      <c r="N294" s="158"/>
      <c r="O294" s="158"/>
      <c r="P294" s="158"/>
      <c r="Q294" s="158"/>
      <c r="R294" s="158"/>
      <c r="S294" s="158"/>
      <c r="T294" s="158"/>
      <c r="U294" s="158">
        <v>150</v>
      </c>
      <c r="V294" s="159" t="s">
        <v>136</v>
      </c>
      <c r="W294" s="172" t="s">
        <v>103</v>
      </c>
      <c r="X294" s="154" t="s">
        <v>144</v>
      </c>
      <c r="Y294" s="229">
        <v>10</v>
      </c>
      <c r="Z294" s="159" t="s">
        <v>120</v>
      </c>
      <c r="AA294" s="158"/>
      <c r="AB294" s="159" t="s">
        <v>689</v>
      </c>
      <c r="AC294" s="158">
        <v>1</v>
      </c>
      <c r="AD294" s="167"/>
      <c r="AE294" s="156">
        <f>Table3276[[#This Row],[buildPower]]/2</f>
        <v>10</v>
      </c>
      <c r="AF294" s="167"/>
      <c r="AG294" s="167"/>
    </row>
    <row r="295" spans="1:33" hidden="1" x14ac:dyDescent="0.35">
      <c r="A295" s="167">
        <v>292</v>
      </c>
      <c r="B295" s="303" t="s">
        <v>145</v>
      </c>
      <c r="C295" s="239">
        <v>10</v>
      </c>
      <c r="D295" s="159"/>
      <c r="E295" s="158">
        <v>1</v>
      </c>
      <c r="F295" s="239">
        <v>500</v>
      </c>
      <c r="G295" s="239">
        <v>20</v>
      </c>
      <c r="H295" s="358" t="s">
        <v>116</v>
      </c>
      <c r="I295" s="158">
        <v>1</v>
      </c>
      <c r="J295" s="239">
        <v>300</v>
      </c>
      <c r="K295" s="159" t="s">
        <v>145</v>
      </c>
      <c r="L295" s="159" t="s">
        <v>2013</v>
      </c>
      <c r="M295" s="158"/>
      <c r="N295" s="158"/>
      <c r="O295" s="158"/>
      <c r="P295" s="158"/>
      <c r="Q295" s="158"/>
      <c r="R295" s="158"/>
      <c r="S295" s="158"/>
      <c r="T295" s="158"/>
      <c r="U295" s="158">
        <v>150</v>
      </c>
      <c r="V295" s="159" t="s">
        <v>136</v>
      </c>
      <c r="W295" s="172" t="s">
        <v>103</v>
      </c>
      <c r="X295" s="154" t="s">
        <v>144</v>
      </c>
      <c r="Y295" s="229">
        <v>10</v>
      </c>
      <c r="Z295" s="159" t="s">
        <v>120</v>
      </c>
      <c r="AA295" s="158"/>
      <c r="AB295" s="159" t="s">
        <v>687</v>
      </c>
      <c r="AC295" s="158">
        <v>1</v>
      </c>
      <c r="AD295" s="167"/>
      <c r="AE295" s="156">
        <f>Table3276[[#This Row],[buildPower]]/2</f>
        <v>10</v>
      </c>
      <c r="AF295" s="167"/>
      <c r="AG295" s="167"/>
    </row>
    <row r="296" spans="1:33" hidden="1" x14ac:dyDescent="0.35">
      <c r="A296" s="167">
        <v>293</v>
      </c>
      <c r="B296" s="303" t="s">
        <v>59</v>
      </c>
      <c r="C296" s="239">
        <v>5</v>
      </c>
      <c r="D296" s="159"/>
      <c r="E296" s="158">
        <v>1</v>
      </c>
      <c r="F296" s="239">
        <v>25</v>
      </c>
      <c r="G296" s="239">
        <v>10</v>
      </c>
      <c r="H296" s="358" t="s">
        <v>116</v>
      </c>
      <c r="I296" s="158">
        <v>2</v>
      </c>
      <c r="J296" s="239">
        <v>300</v>
      </c>
      <c r="K296" s="159" t="s">
        <v>59</v>
      </c>
      <c r="L296" s="159" t="s">
        <v>2014</v>
      </c>
      <c r="M296" s="158"/>
      <c r="N296" s="158"/>
      <c r="O296" s="158"/>
      <c r="P296" s="158"/>
      <c r="Q296" s="158"/>
      <c r="R296" s="158"/>
      <c r="S296" s="158"/>
      <c r="T296" s="158"/>
      <c r="U296" s="158"/>
      <c r="V296" s="159"/>
      <c r="W296" s="159" t="s">
        <v>103</v>
      </c>
      <c r="X296" s="154" t="s">
        <v>124</v>
      </c>
      <c r="Y296" s="226">
        <v>5</v>
      </c>
      <c r="Z296" s="159" t="s">
        <v>122</v>
      </c>
      <c r="AA296" s="158"/>
      <c r="AB296" s="159"/>
      <c r="AC296" s="158">
        <v>1</v>
      </c>
      <c r="AD296" s="167"/>
      <c r="AE296" s="156">
        <f>Table3276[[#This Row],[buildPower]]/2</f>
        <v>5</v>
      </c>
      <c r="AF296" s="167"/>
      <c r="AG296" s="167"/>
    </row>
    <row r="297" spans="1:33" hidden="1" x14ac:dyDescent="0.35">
      <c r="A297" s="167">
        <v>294</v>
      </c>
      <c r="B297" s="152" t="s">
        <v>146</v>
      </c>
      <c r="C297" s="236">
        <v>10</v>
      </c>
      <c r="D297" s="159"/>
      <c r="E297" s="158">
        <v>1</v>
      </c>
      <c r="F297" s="236">
        <v>50</v>
      </c>
      <c r="G297" s="236">
        <v>5</v>
      </c>
      <c r="H297" s="358" t="s">
        <v>116</v>
      </c>
      <c r="I297" s="158">
        <v>2</v>
      </c>
      <c r="J297" s="236">
        <v>300</v>
      </c>
      <c r="K297" s="159" t="s">
        <v>146</v>
      </c>
      <c r="L297" s="159" t="s">
        <v>2015</v>
      </c>
      <c r="M297" s="158"/>
      <c r="N297" s="158"/>
      <c r="O297" s="158"/>
      <c r="P297" s="158"/>
      <c r="Q297" s="158"/>
      <c r="R297" s="158"/>
      <c r="S297" s="158"/>
      <c r="T297" s="158"/>
      <c r="U297" s="158">
        <v>150</v>
      </c>
      <c r="V297" s="159" t="s">
        <v>136</v>
      </c>
      <c r="W297" s="172" t="s">
        <v>103</v>
      </c>
      <c r="X297" s="154" t="s">
        <v>148</v>
      </c>
      <c r="Y297" s="229">
        <v>10</v>
      </c>
      <c r="Z297" s="159" t="s">
        <v>120</v>
      </c>
      <c r="AA297" s="158"/>
      <c r="AB297" s="159" t="s">
        <v>692</v>
      </c>
      <c r="AC297" s="158">
        <v>1</v>
      </c>
      <c r="AD297" s="167"/>
      <c r="AE297" s="156">
        <f>Table3276[[#This Row],[buildPower]]/2</f>
        <v>2.5</v>
      </c>
      <c r="AF297" s="167"/>
      <c r="AG297" s="167"/>
    </row>
    <row r="298" spans="1:33" hidden="1" x14ac:dyDescent="0.35">
      <c r="A298" s="167">
        <v>295</v>
      </c>
      <c r="B298" s="256" t="s">
        <v>5162</v>
      </c>
      <c r="C298" s="222">
        <v>10</v>
      </c>
      <c r="D298" s="29"/>
      <c r="E298" s="42">
        <v>1</v>
      </c>
      <c r="F298" s="222">
        <v>450</v>
      </c>
      <c r="G298" s="222">
        <v>150</v>
      </c>
      <c r="H298" s="358" t="s">
        <v>116</v>
      </c>
      <c r="I298" s="42">
        <v>1</v>
      </c>
      <c r="J298" s="270">
        <v>400</v>
      </c>
      <c r="K298" s="29" t="s">
        <v>5162</v>
      </c>
      <c r="L298" s="29" t="s">
        <v>7129</v>
      </c>
      <c r="M298" s="158"/>
      <c r="N298" s="158"/>
      <c r="O298" s="158"/>
      <c r="P298" s="158"/>
      <c r="Q298" s="158"/>
      <c r="R298" s="158"/>
      <c r="S298" s="158"/>
      <c r="T298" s="158"/>
      <c r="U298" s="42">
        <v>150</v>
      </c>
      <c r="V298" s="154" t="s">
        <v>3577</v>
      </c>
      <c r="W298" s="154" t="s">
        <v>104</v>
      </c>
      <c r="X298" s="7" t="s">
        <v>6127</v>
      </c>
      <c r="Y298" s="229">
        <v>10</v>
      </c>
      <c r="Z298" s="29" t="s">
        <v>120</v>
      </c>
      <c r="AA298" s="42"/>
      <c r="AB298" s="159" t="s">
        <v>5163</v>
      </c>
      <c r="AC298" s="42">
        <v>1</v>
      </c>
      <c r="AD298" s="167"/>
      <c r="AE298" s="156">
        <f>Table3276[[#This Row],[buildPower]]/2</f>
        <v>75</v>
      </c>
      <c r="AF298" s="167"/>
      <c r="AG298" s="167"/>
    </row>
    <row r="299" spans="1:33" hidden="1" x14ac:dyDescent="0.35">
      <c r="A299" s="167">
        <v>296</v>
      </c>
      <c r="B299" s="256" t="s">
        <v>5157</v>
      </c>
      <c r="C299" s="153">
        <v>60</v>
      </c>
      <c r="D299" s="154"/>
      <c r="E299" s="155">
        <v>1</v>
      </c>
      <c r="F299" s="153">
        <v>900</v>
      </c>
      <c r="G299" s="153">
        <v>112</v>
      </c>
      <c r="H299" s="358" t="s">
        <v>116</v>
      </c>
      <c r="I299" s="155">
        <v>1</v>
      </c>
      <c r="J299" s="153">
        <v>1000</v>
      </c>
      <c r="K299" s="29" t="s">
        <v>5157</v>
      </c>
      <c r="L299" s="29" t="s">
        <v>6488</v>
      </c>
      <c r="M299" s="158"/>
      <c r="N299" s="158"/>
      <c r="O299" s="158"/>
      <c r="P299" s="158"/>
      <c r="Q299" s="158"/>
      <c r="R299" s="158"/>
      <c r="S299" s="158"/>
      <c r="T299" s="158"/>
      <c r="U299" s="42">
        <v>150</v>
      </c>
      <c r="V299" s="159" t="s">
        <v>3575</v>
      </c>
      <c r="W299" s="29" t="s">
        <v>105</v>
      </c>
      <c r="X299" s="279" t="s">
        <v>6125</v>
      </c>
      <c r="Y299" s="229">
        <v>60</v>
      </c>
      <c r="Z299" s="29" t="s">
        <v>120</v>
      </c>
      <c r="AA299" s="42"/>
      <c r="AB299" s="159" t="s">
        <v>5158</v>
      </c>
      <c r="AC299" s="42">
        <v>1</v>
      </c>
      <c r="AD299" s="167"/>
      <c r="AE299" s="156">
        <f>Table3276[[#This Row],[buildPower]]/2</f>
        <v>56</v>
      </c>
      <c r="AF299" s="167"/>
      <c r="AG299" s="167"/>
    </row>
    <row r="300" spans="1:33" hidden="1" x14ac:dyDescent="0.35">
      <c r="A300" s="167">
        <v>297</v>
      </c>
      <c r="B300" s="256" t="s">
        <v>5048</v>
      </c>
      <c r="C300" s="222">
        <v>10</v>
      </c>
      <c r="D300" s="29"/>
      <c r="E300" s="42">
        <v>1</v>
      </c>
      <c r="F300" s="222">
        <v>450</v>
      </c>
      <c r="G300" s="222">
        <v>150</v>
      </c>
      <c r="H300" s="358" t="s">
        <v>116</v>
      </c>
      <c r="I300" s="42">
        <v>1</v>
      </c>
      <c r="J300" s="270">
        <v>400</v>
      </c>
      <c r="K300" s="29" t="s">
        <v>5048</v>
      </c>
      <c r="L300" s="29" t="s">
        <v>6791</v>
      </c>
      <c r="M300" s="158"/>
      <c r="N300" s="158"/>
      <c r="O300" s="158"/>
      <c r="P300" s="158"/>
      <c r="Q300" s="158"/>
      <c r="R300" s="158"/>
      <c r="S300" s="158"/>
      <c r="T300" s="158"/>
      <c r="U300" s="42">
        <v>150</v>
      </c>
      <c r="V300" s="154" t="s">
        <v>3577</v>
      </c>
      <c r="W300" s="154" t="s">
        <v>104</v>
      </c>
      <c r="X300" s="7" t="s">
        <v>6127</v>
      </c>
      <c r="Y300" s="229">
        <v>10</v>
      </c>
      <c r="Z300" s="29" t="s">
        <v>120</v>
      </c>
      <c r="AA300" s="42"/>
      <c r="AB300" s="159" t="s">
        <v>433</v>
      </c>
      <c r="AC300" s="42">
        <v>1</v>
      </c>
      <c r="AD300" s="167"/>
      <c r="AE300" s="156">
        <f>Table3276[[#This Row],[buildPower]]/2</f>
        <v>75</v>
      </c>
      <c r="AF300" s="167"/>
      <c r="AG300" s="167"/>
    </row>
    <row r="301" spans="1:33" hidden="1" x14ac:dyDescent="0.35">
      <c r="A301" s="167">
        <v>298</v>
      </c>
      <c r="B301" s="256" t="s">
        <v>5259</v>
      </c>
      <c r="C301" s="222">
        <v>10</v>
      </c>
      <c r="D301" s="29"/>
      <c r="E301" s="42">
        <v>1</v>
      </c>
      <c r="F301" s="222">
        <v>450</v>
      </c>
      <c r="G301" s="222">
        <v>150</v>
      </c>
      <c r="H301" s="358" t="s">
        <v>116</v>
      </c>
      <c r="I301" s="42">
        <v>1</v>
      </c>
      <c r="J301" s="270">
        <v>400</v>
      </c>
      <c r="K301" s="29" t="s">
        <v>5259</v>
      </c>
      <c r="L301" s="29" t="s">
        <v>6801</v>
      </c>
      <c r="M301" s="158"/>
      <c r="N301" s="158"/>
      <c r="O301" s="158"/>
      <c r="P301" s="158"/>
      <c r="Q301" s="158"/>
      <c r="R301" s="158"/>
      <c r="S301" s="158"/>
      <c r="T301" s="158"/>
      <c r="U301" s="42">
        <v>150</v>
      </c>
      <c r="V301" s="154" t="s">
        <v>3577</v>
      </c>
      <c r="W301" s="154" t="s">
        <v>104</v>
      </c>
      <c r="X301" s="7" t="s">
        <v>6127</v>
      </c>
      <c r="Y301" s="229">
        <v>10</v>
      </c>
      <c r="Z301" s="29" t="s">
        <v>120</v>
      </c>
      <c r="AA301" s="42"/>
      <c r="AB301" s="159" t="s">
        <v>5260</v>
      </c>
      <c r="AC301" s="42">
        <v>1</v>
      </c>
      <c r="AD301" s="167"/>
      <c r="AE301" s="156">
        <f>Table3276[[#This Row],[buildPower]]/2</f>
        <v>75</v>
      </c>
      <c r="AF301" s="167"/>
      <c r="AG301" s="167"/>
    </row>
    <row r="302" spans="1:33" hidden="1" x14ac:dyDescent="0.35">
      <c r="A302" s="167">
        <v>299</v>
      </c>
      <c r="B302" s="55" t="s">
        <v>5172</v>
      </c>
      <c r="C302" s="153">
        <v>60</v>
      </c>
      <c r="D302" s="154"/>
      <c r="E302" s="155">
        <v>1</v>
      </c>
      <c r="F302" s="153">
        <v>900</v>
      </c>
      <c r="G302" s="153">
        <v>112</v>
      </c>
      <c r="H302" s="155" t="s">
        <v>6434</v>
      </c>
      <c r="I302" s="155">
        <v>1</v>
      </c>
      <c r="J302" s="153">
        <v>1000</v>
      </c>
      <c r="K302" s="29" t="s">
        <v>5172</v>
      </c>
      <c r="L302" s="29" t="s">
        <v>6761</v>
      </c>
      <c r="M302" s="158"/>
      <c r="N302" s="158"/>
      <c r="O302" s="158"/>
      <c r="P302" s="158"/>
      <c r="Q302" s="158"/>
      <c r="R302" s="158"/>
      <c r="S302" s="158"/>
      <c r="T302" s="158"/>
      <c r="U302" s="42">
        <v>150</v>
      </c>
      <c r="V302" s="159" t="s">
        <v>3575</v>
      </c>
      <c r="W302" s="29" t="s">
        <v>105</v>
      </c>
      <c r="X302" s="7" t="s">
        <v>6128</v>
      </c>
      <c r="Y302" s="229">
        <v>60</v>
      </c>
      <c r="Z302" s="29" t="s">
        <v>120</v>
      </c>
      <c r="AA302" s="42"/>
      <c r="AB302" s="159" t="s">
        <v>5173</v>
      </c>
      <c r="AC302" s="42">
        <v>1</v>
      </c>
      <c r="AD302" s="167"/>
      <c r="AE302" s="156">
        <f>Table3276[[#This Row],[buildPower]]/2</f>
        <v>56</v>
      </c>
      <c r="AF302" s="167"/>
      <c r="AG302" s="167"/>
    </row>
    <row r="303" spans="1:33" hidden="1" x14ac:dyDescent="0.35">
      <c r="A303" s="167">
        <v>300</v>
      </c>
      <c r="B303" s="55" t="s">
        <v>5244</v>
      </c>
      <c r="C303" s="222">
        <v>10</v>
      </c>
      <c r="D303" s="29"/>
      <c r="E303" s="42">
        <v>1</v>
      </c>
      <c r="F303" s="222">
        <v>350</v>
      </c>
      <c r="G303" s="222">
        <v>62</v>
      </c>
      <c r="H303" s="358" t="s">
        <v>116</v>
      </c>
      <c r="I303" s="42">
        <v>1</v>
      </c>
      <c r="J303" s="222">
        <v>300</v>
      </c>
      <c r="K303" s="29" t="s">
        <v>5244</v>
      </c>
      <c r="L303" s="29" t="s">
        <v>7111</v>
      </c>
      <c r="M303" s="158"/>
      <c r="N303" s="158"/>
      <c r="O303" s="158"/>
      <c r="P303" s="158"/>
      <c r="Q303" s="158"/>
      <c r="R303" s="158"/>
      <c r="S303" s="158"/>
      <c r="T303" s="158"/>
      <c r="U303" s="42">
        <v>100</v>
      </c>
      <c r="V303" s="154" t="s">
        <v>3577</v>
      </c>
      <c r="W303" s="154" t="s">
        <v>3</v>
      </c>
      <c r="X303" s="7" t="s">
        <v>224</v>
      </c>
      <c r="Y303" s="229">
        <v>10</v>
      </c>
      <c r="Z303" s="29" t="s">
        <v>120</v>
      </c>
      <c r="AA303" s="42">
        <v>0</v>
      </c>
      <c r="AB303" s="159"/>
      <c r="AC303" s="158"/>
      <c r="AD303" s="167"/>
      <c r="AE303" s="156">
        <f>Table3276[[#This Row],[buildPower]]/2</f>
        <v>31</v>
      </c>
      <c r="AF303" s="167"/>
      <c r="AG303" s="167"/>
    </row>
    <row r="304" spans="1:33" hidden="1" x14ac:dyDescent="0.35">
      <c r="A304" s="167">
        <v>301</v>
      </c>
      <c r="B304" s="166"/>
      <c r="C304" s="272"/>
      <c r="D304" s="29"/>
      <c r="E304" s="42"/>
      <c r="F304" s="272"/>
      <c r="G304" s="272"/>
      <c r="H304" s="8"/>
      <c r="I304" s="42"/>
      <c r="J304" s="289"/>
      <c r="K304" s="29"/>
      <c r="L304" s="29"/>
      <c r="M304" s="158"/>
      <c r="N304" s="158"/>
      <c r="O304" s="158"/>
      <c r="P304" s="158"/>
      <c r="Q304" s="158"/>
      <c r="R304" s="158"/>
      <c r="S304" s="158"/>
      <c r="T304" s="158"/>
      <c r="U304" s="42"/>
      <c r="V304" s="29"/>
      <c r="W304" s="29"/>
      <c r="X304" s="7"/>
      <c r="Y304" s="229"/>
      <c r="Z304" s="29"/>
      <c r="AA304" s="222">
        <v>200</v>
      </c>
      <c r="AC304" s="158"/>
      <c r="AD304" s="167"/>
      <c r="AE304" s="156">
        <f>Table3276[[#This Row],[buildPower]]/2</f>
        <v>0</v>
      </c>
      <c r="AF304" s="167"/>
      <c r="AG304" s="167"/>
    </row>
    <row r="305" spans="1:33" hidden="1" x14ac:dyDescent="0.35">
      <c r="A305" s="167">
        <v>302</v>
      </c>
      <c r="B305" s="166"/>
      <c r="C305" s="272"/>
      <c r="D305" s="29"/>
      <c r="E305" s="42"/>
      <c r="F305" s="272"/>
      <c r="G305" s="272"/>
      <c r="H305" s="8"/>
      <c r="I305" s="42"/>
      <c r="J305" s="289"/>
      <c r="K305" s="29"/>
      <c r="L305" s="29"/>
      <c r="M305" s="158"/>
      <c r="N305" s="158"/>
      <c r="O305" s="158"/>
      <c r="P305" s="158"/>
      <c r="Q305" s="158"/>
      <c r="R305" s="158"/>
      <c r="S305" s="158"/>
      <c r="T305" s="158"/>
      <c r="U305" s="42"/>
      <c r="V305" s="29"/>
      <c r="W305" s="29"/>
      <c r="X305" s="7"/>
      <c r="Y305" s="229"/>
      <c r="Z305" s="29"/>
      <c r="AA305" s="222">
        <v>200</v>
      </c>
      <c r="AB305" s="159" t="s">
        <v>5243</v>
      </c>
      <c r="AC305" s="42">
        <v>1</v>
      </c>
      <c r="AD305" s="167"/>
      <c r="AE305" s="156">
        <f>Table3276[[#This Row],[buildPower]]/2</f>
        <v>0</v>
      </c>
      <c r="AF305" s="167"/>
      <c r="AG305" s="167"/>
    </row>
    <row r="306" spans="1:33" hidden="1" x14ac:dyDescent="0.35">
      <c r="A306" s="167">
        <v>303</v>
      </c>
      <c r="B306" s="55" t="s">
        <v>5247</v>
      </c>
      <c r="C306" s="222">
        <v>10</v>
      </c>
      <c r="D306" s="29"/>
      <c r="E306" s="42">
        <v>1</v>
      </c>
      <c r="F306" s="222">
        <v>400</v>
      </c>
      <c r="G306" s="222">
        <v>75</v>
      </c>
      <c r="H306" s="358" t="s">
        <v>116</v>
      </c>
      <c r="I306" s="42">
        <v>1</v>
      </c>
      <c r="J306" s="222">
        <v>300</v>
      </c>
      <c r="K306" s="29" t="s">
        <v>5247</v>
      </c>
      <c r="L306" s="29" t="s">
        <v>7108</v>
      </c>
      <c r="M306" s="158"/>
      <c r="N306" s="158"/>
      <c r="O306" s="158"/>
      <c r="P306" s="158"/>
      <c r="Q306" s="158"/>
      <c r="R306" s="158"/>
      <c r="S306" s="158"/>
      <c r="T306" s="158"/>
      <c r="U306" s="42">
        <v>100</v>
      </c>
      <c r="V306" s="154" t="s">
        <v>3577</v>
      </c>
      <c r="W306" s="154" t="s">
        <v>3</v>
      </c>
      <c r="X306" s="7" t="s">
        <v>224</v>
      </c>
      <c r="Y306" s="229">
        <v>10</v>
      </c>
      <c r="Z306" s="29" t="s">
        <v>120</v>
      </c>
      <c r="AA306" s="42">
        <v>0</v>
      </c>
      <c r="AB306" s="159"/>
      <c r="AC306" s="42"/>
      <c r="AD306" s="167"/>
      <c r="AE306" s="156">
        <f>Table3276[[#This Row],[buildPower]]/2</f>
        <v>37.5</v>
      </c>
      <c r="AF306" s="167"/>
      <c r="AG306" s="167"/>
    </row>
    <row r="307" spans="1:33" hidden="1" x14ac:dyDescent="0.35">
      <c r="A307" s="167">
        <v>304</v>
      </c>
      <c r="B307" s="166"/>
      <c r="C307" s="272"/>
      <c r="D307" s="29"/>
      <c r="E307" s="42"/>
      <c r="F307" s="272"/>
      <c r="G307" s="272"/>
      <c r="H307" s="42"/>
      <c r="I307" s="42"/>
      <c r="J307" s="289"/>
      <c r="K307" s="29"/>
      <c r="L307" s="29"/>
      <c r="M307" s="158"/>
      <c r="N307" s="158"/>
      <c r="O307" s="158"/>
      <c r="P307" s="158"/>
      <c r="Q307" s="158"/>
      <c r="R307" s="158"/>
      <c r="S307" s="158"/>
      <c r="T307" s="158"/>
      <c r="U307" s="42"/>
      <c r="V307" s="29"/>
      <c r="W307" s="29"/>
      <c r="X307" s="7"/>
      <c r="Y307" s="229"/>
      <c r="Z307" s="29"/>
      <c r="AA307" s="222">
        <v>200</v>
      </c>
      <c r="AB307" s="159"/>
      <c r="AC307" s="42"/>
      <c r="AD307" s="167"/>
      <c r="AE307" s="156">
        <f>Table3276[[#This Row],[buildPower]]/2</f>
        <v>0</v>
      </c>
      <c r="AF307" s="167"/>
      <c r="AG307" s="167"/>
    </row>
    <row r="308" spans="1:33" hidden="1" x14ac:dyDescent="0.35">
      <c r="A308" s="167">
        <v>305</v>
      </c>
      <c r="B308" s="166"/>
      <c r="C308" s="272"/>
      <c r="D308" s="29"/>
      <c r="E308" s="42"/>
      <c r="F308" s="272"/>
      <c r="G308" s="272"/>
      <c r="H308" s="42"/>
      <c r="I308" s="42"/>
      <c r="J308" s="289"/>
      <c r="K308" s="29"/>
      <c r="L308" s="29"/>
      <c r="M308" s="158"/>
      <c r="N308" s="158"/>
      <c r="O308" s="158"/>
      <c r="P308" s="158"/>
      <c r="Q308" s="158"/>
      <c r="R308" s="158"/>
      <c r="S308" s="158"/>
      <c r="T308" s="158"/>
      <c r="U308" s="42"/>
      <c r="V308" s="29"/>
      <c r="W308" s="29"/>
      <c r="X308" s="7"/>
      <c r="Y308" s="229"/>
      <c r="Z308" s="29"/>
      <c r="AA308" s="222">
        <v>200</v>
      </c>
      <c r="AB308" s="159" t="s">
        <v>5246</v>
      </c>
      <c r="AC308" s="42">
        <v>1</v>
      </c>
      <c r="AD308" s="167"/>
      <c r="AE308" s="156">
        <f>Table3276[[#This Row],[buildPower]]/2</f>
        <v>0</v>
      </c>
      <c r="AF308" s="167"/>
      <c r="AG308" s="167"/>
    </row>
    <row r="309" spans="1:33" hidden="1" x14ac:dyDescent="0.35">
      <c r="A309" s="167">
        <v>306</v>
      </c>
      <c r="B309" s="55" t="s">
        <v>5302</v>
      </c>
      <c r="C309" s="222">
        <v>10</v>
      </c>
      <c r="D309" s="29"/>
      <c r="E309" s="42">
        <v>1</v>
      </c>
      <c r="F309" s="222">
        <v>450</v>
      </c>
      <c r="G309" s="222">
        <v>125</v>
      </c>
      <c r="H309" s="358" t="s">
        <v>116</v>
      </c>
      <c r="I309" s="42">
        <v>1</v>
      </c>
      <c r="J309" s="222">
        <v>300</v>
      </c>
      <c r="K309" s="29" t="s">
        <v>5302</v>
      </c>
      <c r="L309" s="29" t="s">
        <v>7131</v>
      </c>
      <c r="M309" s="158"/>
      <c r="N309" s="158"/>
      <c r="O309" s="158"/>
      <c r="P309" s="158"/>
      <c r="Q309" s="158"/>
      <c r="R309" s="158"/>
      <c r="S309" s="158"/>
      <c r="T309" s="158"/>
      <c r="U309" s="42">
        <v>100</v>
      </c>
      <c r="V309" s="154" t="s">
        <v>3577</v>
      </c>
      <c r="W309" s="154" t="s">
        <v>3</v>
      </c>
      <c r="X309" s="7" t="s">
        <v>224</v>
      </c>
      <c r="Y309" s="229">
        <v>10</v>
      </c>
      <c r="Z309" s="29" t="s">
        <v>120</v>
      </c>
      <c r="AA309" s="42">
        <v>0</v>
      </c>
      <c r="AB309" s="159"/>
      <c r="AC309" s="42"/>
      <c r="AD309" s="167"/>
      <c r="AE309" s="156">
        <f>Table3276[[#This Row],[buildPower]]/2</f>
        <v>62.5</v>
      </c>
      <c r="AF309" s="167"/>
      <c r="AG309" s="167"/>
    </row>
    <row r="310" spans="1:33" hidden="1" x14ac:dyDescent="0.35">
      <c r="A310" s="167">
        <v>307</v>
      </c>
      <c r="B310" s="166"/>
      <c r="C310" s="272"/>
      <c r="D310" s="29"/>
      <c r="E310" s="42"/>
      <c r="F310" s="272"/>
      <c r="G310" s="272"/>
      <c r="H310" s="42"/>
      <c r="I310" s="42"/>
      <c r="J310" s="289"/>
      <c r="K310" s="29"/>
      <c r="L310" s="29"/>
      <c r="M310" s="158"/>
      <c r="N310" s="158"/>
      <c r="O310" s="158"/>
      <c r="P310" s="158"/>
      <c r="Q310" s="158"/>
      <c r="R310" s="158"/>
      <c r="S310" s="158"/>
      <c r="T310" s="158"/>
      <c r="U310" s="42"/>
      <c r="V310" s="29"/>
      <c r="W310" s="29"/>
      <c r="X310" s="7"/>
      <c r="Y310" s="229"/>
      <c r="Z310" s="29"/>
      <c r="AA310" s="222">
        <v>200</v>
      </c>
      <c r="AB310" s="159"/>
      <c r="AC310" s="42"/>
      <c r="AD310" s="167"/>
      <c r="AE310" s="156">
        <f>Table3276[[#This Row],[buildPower]]/2</f>
        <v>0</v>
      </c>
      <c r="AF310" s="167"/>
      <c r="AG310" s="167"/>
    </row>
    <row r="311" spans="1:33" hidden="1" x14ac:dyDescent="0.35">
      <c r="A311" s="167">
        <v>308</v>
      </c>
      <c r="B311" s="166"/>
      <c r="C311" s="272"/>
      <c r="D311" s="29"/>
      <c r="E311" s="42"/>
      <c r="F311" s="272"/>
      <c r="G311" s="272"/>
      <c r="H311" s="42"/>
      <c r="I311" s="42"/>
      <c r="J311" s="289"/>
      <c r="K311" s="29"/>
      <c r="L311" s="29"/>
      <c r="M311" s="158"/>
      <c r="N311" s="158"/>
      <c r="O311" s="158"/>
      <c r="P311" s="158"/>
      <c r="Q311" s="158"/>
      <c r="R311" s="158"/>
      <c r="S311" s="158"/>
      <c r="T311" s="158"/>
      <c r="U311" s="42"/>
      <c r="V311" s="29"/>
      <c r="W311" s="29"/>
      <c r="X311" s="7"/>
      <c r="Y311" s="229"/>
      <c r="Z311" s="29"/>
      <c r="AA311" s="222">
        <v>200</v>
      </c>
      <c r="AB311" s="90" t="s">
        <v>5301</v>
      </c>
      <c r="AC311" s="42">
        <v>1</v>
      </c>
      <c r="AD311" s="167"/>
      <c r="AE311" s="156">
        <f>Table3276[[#This Row],[buildPower]]/2</f>
        <v>0</v>
      </c>
      <c r="AF311" s="167"/>
      <c r="AG311" s="167"/>
    </row>
    <row r="312" spans="1:33" hidden="1" x14ac:dyDescent="0.35">
      <c r="A312" s="167">
        <v>309</v>
      </c>
      <c r="B312" s="55" t="s">
        <v>5242</v>
      </c>
      <c r="C312" s="222">
        <v>10</v>
      </c>
      <c r="D312" s="29"/>
      <c r="E312" s="42">
        <v>1</v>
      </c>
      <c r="F312" s="222">
        <v>400</v>
      </c>
      <c r="G312" s="222">
        <v>75</v>
      </c>
      <c r="H312" s="358" t="s">
        <v>116</v>
      </c>
      <c r="I312" s="42">
        <v>1</v>
      </c>
      <c r="J312" s="222">
        <v>300</v>
      </c>
      <c r="K312" s="29" t="s">
        <v>5242</v>
      </c>
      <c r="L312" s="29" t="s">
        <v>6487</v>
      </c>
      <c r="M312" s="158"/>
      <c r="N312" s="158"/>
      <c r="O312" s="158"/>
      <c r="P312" s="158"/>
      <c r="Q312" s="158"/>
      <c r="R312" s="158"/>
      <c r="S312" s="158"/>
      <c r="T312" s="158"/>
      <c r="U312" s="42">
        <v>100</v>
      </c>
      <c r="V312" s="154" t="s">
        <v>3577</v>
      </c>
      <c r="W312" s="154" t="s">
        <v>3</v>
      </c>
      <c r="X312" s="7" t="s">
        <v>224</v>
      </c>
      <c r="Y312" s="229">
        <v>10</v>
      </c>
      <c r="Z312" s="29" t="s">
        <v>120</v>
      </c>
      <c r="AA312" s="42">
        <v>0</v>
      </c>
      <c r="AB312" s="159"/>
      <c r="AC312" s="42"/>
      <c r="AD312" s="167"/>
      <c r="AE312" s="156">
        <f>Table3276[[#This Row],[buildPower]]/2</f>
        <v>37.5</v>
      </c>
      <c r="AF312" s="167"/>
      <c r="AG312" s="167"/>
    </row>
    <row r="313" spans="1:33" hidden="1" x14ac:dyDescent="0.35">
      <c r="A313" s="167">
        <v>310</v>
      </c>
      <c r="B313" s="166"/>
      <c r="C313" s="272"/>
      <c r="D313" s="29"/>
      <c r="E313" s="42"/>
      <c r="F313" s="272"/>
      <c r="G313" s="272"/>
      <c r="H313" s="42"/>
      <c r="I313" s="42"/>
      <c r="J313" s="289"/>
      <c r="K313" s="29"/>
      <c r="L313" s="29"/>
      <c r="M313" s="158"/>
      <c r="N313" s="158"/>
      <c r="O313" s="158"/>
      <c r="P313" s="158"/>
      <c r="Q313" s="158"/>
      <c r="R313" s="158"/>
      <c r="S313" s="158"/>
      <c r="T313" s="158"/>
      <c r="U313" s="42"/>
      <c r="V313" s="29"/>
      <c r="W313" s="29"/>
      <c r="X313" s="7"/>
      <c r="Y313" s="229"/>
      <c r="Z313" s="29"/>
      <c r="AA313" s="222">
        <v>200</v>
      </c>
      <c r="AC313" s="42"/>
      <c r="AD313" s="167"/>
      <c r="AE313" s="156">
        <f>Table3276[[#This Row],[buildPower]]/2</f>
        <v>0</v>
      </c>
      <c r="AF313" s="167"/>
      <c r="AG313" s="167"/>
    </row>
    <row r="314" spans="1:33" hidden="1" x14ac:dyDescent="0.35">
      <c r="A314" s="167">
        <v>311</v>
      </c>
      <c r="B314" s="166"/>
      <c r="C314" s="272"/>
      <c r="D314" s="29"/>
      <c r="E314" s="42"/>
      <c r="F314" s="272"/>
      <c r="G314" s="272"/>
      <c r="H314" s="42"/>
      <c r="I314" s="42"/>
      <c r="J314" s="289"/>
      <c r="K314" s="29"/>
      <c r="L314" s="29"/>
      <c r="M314" s="158"/>
      <c r="N314" s="158"/>
      <c r="O314" s="158"/>
      <c r="P314" s="158"/>
      <c r="Q314" s="158"/>
      <c r="R314" s="158"/>
      <c r="S314" s="158"/>
      <c r="T314" s="158"/>
      <c r="U314" s="42"/>
      <c r="V314" s="29"/>
      <c r="W314" s="29"/>
      <c r="X314" s="7"/>
      <c r="Y314" s="229"/>
      <c r="Z314" s="29"/>
      <c r="AA314" s="222">
        <v>200</v>
      </c>
      <c r="AB314" s="159" t="s">
        <v>5241</v>
      </c>
      <c r="AC314" s="42">
        <v>1</v>
      </c>
      <c r="AD314" s="167"/>
      <c r="AE314" s="156">
        <f>Table3276[[#This Row],[buildPower]]/2</f>
        <v>0</v>
      </c>
      <c r="AF314" s="167"/>
      <c r="AG314" s="167"/>
    </row>
    <row r="315" spans="1:33" hidden="1" x14ac:dyDescent="0.35">
      <c r="A315" s="167">
        <v>312</v>
      </c>
      <c r="B315" s="55" t="s">
        <v>5249</v>
      </c>
      <c r="C315" s="222">
        <v>10</v>
      </c>
      <c r="D315" s="29"/>
      <c r="E315" s="42">
        <v>1</v>
      </c>
      <c r="F315" s="222">
        <v>450</v>
      </c>
      <c r="G315" s="222">
        <v>125</v>
      </c>
      <c r="H315" s="358" t="s">
        <v>116</v>
      </c>
      <c r="I315" s="42">
        <v>1</v>
      </c>
      <c r="J315" s="222">
        <v>300</v>
      </c>
      <c r="K315" s="29" t="s">
        <v>5249</v>
      </c>
      <c r="L315" s="29" t="s">
        <v>6489</v>
      </c>
      <c r="M315" s="158"/>
      <c r="N315" s="158"/>
      <c r="O315" s="158"/>
      <c r="P315" s="158"/>
      <c r="Q315" s="158"/>
      <c r="R315" s="158"/>
      <c r="S315" s="158"/>
      <c r="T315" s="158"/>
      <c r="U315" s="42">
        <v>100</v>
      </c>
      <c r="V315" s="154" t="s">
        <v>3577</v>
      </c>
      <c r="W315" s="154" t="s">
        <v>3</v>
      </c>
      <c r="X315" s="7" t="s">
        <v>224</v>
      </c>
      <c r="Y315" s="229">
        <v>10</v>
      </c>
      <c r="Z315" s="29" t="s">
        <v>120</v>
      </c>
      <c r="AA315" s="42">
        <v>0</v>
      </c>
      <c r="AB315" s="159"/>
      <c r="AC315" s="42"/>
      <c r="AD315" s="167"/>
      <c r="AE315" s="156">
        <f>Table3276[[#This Row],[buildPower]]/2</f>
        <v>62.5</v>
      </c>
      <c r="AF315" s="167"/>
      <c r="AG315" s="167"/>
    </row>
    <row r="316" spans="1:33" hidden="1" x14ac:dyDescent="0.35">
      <c r="A316" s="167">
        <v>313</v>
      </c>
      <c r="B316" s="166"/>
      <c r="C316" s="272"/>
      <c r="D316" s="29"/>
      <c r="E316" s="42"/>
      <c r="F316" s="272"/>
      <c r="G316" s="272"/>
      <c r="H316" s="42"/>
      <c r="I316" s="42"/>
      <c r="J316" s="289"/>
      <c r="K316" s="29"/>
      <c r="L316" s="29"/>
      <c r="M316" s="158"/>
      <c r="N316" s="158"/>
      <c r="O316" s="158"/>
      <c r="P316" s="158"/>
      <c r="Q316" s="158"/>
      <c r="R316" s="158"/>
      <c r="S316" s="158"/>
      <c r="T316" s="158"/>
      <c r="U316" s="42"/>
      <c r="V316" s="29"/>
      <c r="W316" s="29"/>
      <c r="X316" s="7"/>
      <c r="Y316" s="229"/>
      <c r="Z316" s="29"/>
      <c r="AA316" s="222">
        <v>200</v>
      </c>
      <c r="AB316" s="159"/>
      <c r="AC316" s="42"/>
      <c r="AD316" s="167"/>
      <c r="AE316" s="156">
        <f>Table3276[[#This Row],[buildPower]]/2</f>
        <v>0</v>
      </c>
      <c r="AF316" s="167"/>
      <c r="AG316" s="167"/>
    </row>
    <row r="317" spans="1:33" hidden="1" x14ac:dyDescent="0.35">
      <c r="A317" s="167">
        <v>314</v>
      </c>
      <c r="B317" s="166"/>
      <c r="C317" s="272"/>
      <c r="D317" s="29"/>
      <c r="E317" s="42"/>
      <c r="F317" s="272"/>
      <c r="G317" s="272"/>
      <c r="H317" s="42"/>
      <c r="I317" s="42"/>
      <c r="J317" s="289"/>
      <c r="K317" s="29"/>
      <c r="L317" s="29"/>
      <c r="M317" s="158"/>
      <c r="N317" s="158"/>
      <c r="O317" s="158"/>
      <c r="P317" s="158"/>
      <c r="Q317" s="158"/>
      <c r="R317" s="158"/>
      <c r="S317" s="158"/>
      <c r="T317" s="158"/>
      <c r="U317" s="42"/>
      <c r="V317" s="29"/>
      <c r="W317" s="29"/>
      <c r="X317" s="7"/>
      <c r="Y317" s="229"/>
      <c r="Z317" s="29"/>
      <c r="AA317" s="222">
        <v>200</v>
      </c>
      <c r="AB317" s="156" t="s">
        <v>5248</v>
      </c>
      <c r="AC317" s="42">
        <v>1</v>
      </c>
      <c r="AD317" s="167"/>
      <c r="AE317" s="156">
        <f>Table3276[[#This Row],[buildPower]]/2</f>
        <v>0</v>
      </c>
      <c r="AF317" s="167"/>
      <c r="AG317" s="167"/>
    </row>
    <row r="318" spans="1:33" hidden="1" x14ac:dyDescent="0.35">
      <c r="A318" s="167">
        <v>315</v>
      </c>
      <c r="B318" s="55" t="s">
        <v>5250</v>
      </c>
      <c r="C318" s="153">
        <v>60</v>
      </c>
      <c r="D318" s="154"/>
      <c r="E318" s="155">
        <v>1</v>
      </c>
      <c r="F318" s="153">
        <v>900</v>
      </c>
      <c r="G318" s="153">
        <v>112</v>
      </c>
      <c r="H318" s="155" t="s">
        <v>6434</v>
      </c>
      <c r="I318" s="155">
        <v>1</v>
      </c>
      <c r="J318" s="153">
        <v>1000</v>
      </c>
      <c r="K318" s="29" t="s">
        <v>5250</v>
      </c>
      <c r="L318" s="29" t="s">
        <v>6762</v>
      </c>
      <c r="M318" s="158"/>
      <c r="N318" s="158"/>
      <c r="O318" s="158"/>
      <c r="P318" s="158"/>
      <c r="Q318" s="158"/>
      <c r="R318" s="158"/>
      <c r="S318" s="158"/>
      <c r="T318" s="158"/>
      <c r="U318" s="42">
        <v>150</v>
      </c>
      <c r="V318" s="159" t="s">
        <v>3575</v>
      </c>
      <c r="W318" s="29" t="s">
        <v>105</v>
      </c>
      <c r="X318" s="7" t="s">
        <v>6128</v>
      </c>
      <c r="Y318" s="229">
        <v>60</v>
      </c>
      <c r="Z318" s="29" t="s">
        <v>120</v>
      </c>
      <c r="AA318" s="42"/>
      <c r="AB318" s="159" t="s">
        <v>5251</v>
      </c>
      <c r="AC318" s="42">
        <v>1</v>
      </c>
      <c r="AD318" s="167"/>
      <c r="AE318" s="156">
        <f>Table3276[[#This Row],[buildPower]]/2</f>
        <v>56</v>
      </c>
      <c r="AF318" s="167"/>
      <c r="AG318" s="167"/>
    </row>
    <row r="319" spans="1:33" hidden="1" x14ac:dyDescent="0.35">
      <c r="A319" s="167">
        <v>316</v>
      </c>
      <c r="B319" s="55" t="s">
        <v>5050</v>
      </c>
      <c r="C319" s="222">
        <v>10</v>
      </c>
      <c r="D319" s="29"/>
      <c r="E319" s="42">
        <v>1</v>
      </c>
      <c r="F319" s="222">
        <v>400</v>
      </c>
      <c r="G319" s="222">
        <v>150</v>
      </c>
      <c r="H319" s="358" t="s">
        <v>116</v>
      </c>
      <c r="I319" s="42">
        <v>1</v>
      </c>
      <c r="J319" s="270">
        <v>500</v>
      </c>
      <c r="K319" s="29" t="s">
        <v>5050</v>
      </c>
      <c r="L319" s="29" t="s">
        <v>6490</v>
      </c>
      <c r="M319" s="158"/>
      <c r="N319" s="158"/>
      <c r="O319" s="158"/>
      <c r="P319" s="158"/>
      <c r="Q319" s="158"/>
      <c r="R319" s="158"/>
      <c r="S319" s="158"/>
      <c r="T319" s="158"/>
      <c r="U319" s="42">
        <v>150</v>
      </c>
      <c r="V319" s="29" t="s">
        <v>117</v>
      </c>
      <c r="W319" s="29" t="s">
        <v>104</v>
      </c>
      <c r="X319" s="7" t="s">
        <v>205</v>
      </c>
      <c r="Y319" s="229">
        <v>10</v>
      </c>
      <c r="Z319" s="29" t="s">
        <v>120</v>
      </c>
      <c r="AA319" s="42"/>
      <c r="AB319" s="156" t="s">
        <v>5009</v>
      </c>
      <c r="AC319" s="42">
        <v>1</v>
      </c>
      <c r="AD319" s="167"/>
      <c r="AE319" s="156">
        <f>Table3276[[#This Row],[buildPower]]/2</f>
        <v>75</v>
      </c>
      <c r="AF319" s="167"/>
      <c r="AG319" s="167"/>
    </row>
    <row r="320" spans="1:33" hidden="1" x14ac:dyDescent="0.35">
      <c r="A320" s="167">
        <v>317</v>
      </c>
      <c r="B320" s="55" t="s">
        <v>5253</v>
      </c>
      <c r="C320" s="222">
        <v>10</v>
      </c>
      <c r="D320" s="29"/>
      <c r="E320" s="42">
        <v>1</v>
      </c>
      <c r="F320" s="222">
        <v>400</v>
      </c>
      <c r="G320" s="222">
        <v>150</v>
      </c>
      <c r="H320" s="358" t="s">
        <v>116</v>
      </c>
      <c r="I320" s="42">
        <v>1</v>
      </c>
      <c r="J320" s="270">
        <v>500</v>
      </c>
      <c r="K320" s="29" t="s">
        <v>5253</v>
      </c>
      <c r="L320" s="29" t="s">
        <v>7330</v>
      </c>
      <c r="M320" s="158"/>
      <c r="N320" s="158"/>
      <c r="O320" s="158"/>
      <c r="P320" s="158"/>
      <c r="Q320" s="158"/>
      <c r="R320" s="158"/>
      <c r="S320" s="158"/>
      <c r="T320" s="158"/>
      <c r="U320" s="42">
        <v>150</v>
      </c>
      <c r="V320" s="29" t="s">
        <v>117</v>
      </c>
      <c r="W320" s="29" t="s">
        <v>104</v>
      </c>
      <c r="X320" s="7" t="s">
        <v>205</v>
      </c>
      <c r="Y320" s="229">
        <v>10</v>
      </c>
      <c r="Z320" s="29" t="s">
        <v>120</v>
      </c>
      <c r="AA320" s="42"/>
      <c r="AB320" s="159" t="s">
        <v>5252</v>
      </c>
      <c r="AC320" s="42">
        <v>1</v>
      </c>
      <c r="AD320" s="167"/>
      <c r="AE320" s="156">
        <f>Table3276[[#This Row],[buildPower]]/2</f>
        <v>75</v>
      </c>
      <c r="AF320" s="167"/>
      <c r="AG320" s="167"/>
    </row>
    <row r="321" spans="1:33" hidden="1" x14ac:dyDescent="0.35">
      <c r="A321" s="167">
        <v>318</v>
      </c>
      <c r="B321" s="383" t="s">
        <v>4886</v>
      </c>
      <c r="C321" s="158">
        <v>10</v>
      </c>
      <c r="D321" s="159" t="s">
        <v>203</v>
      </c>
      <c r="E321" s="158">
        <v>1</v>
      </c>
      <c r="F321" s="158">
        <v>50</v>
      </c>
      <c r="G321" s="158">
        <v>7</v>
      </c>
      <c r="H321" s="358" t="s">
        <v>116</v>
      </c>
      <c r="I321" s="158">
        <v>1</v>
      </c>
      <c r="J321" s="158">
        <v>100</v>
      </c>
      <c r="K321" s="159" t="s">
        <v>4886</v>
      </c>
      <c r="L321" s="172" t="s">
        <v>4887</v>
      </c>
      <c r="M321" s="158">
        <v>300</v>
      </c>
      <c r="N321" s="158"/>
      <c r="O321" s="158"/>
      <c r="P321" s="158">
        <v>10</v>
      </c>
      <c r="Q321" s="158"/>
      <c r="R321" s="158"/>
      <c r="S321" s="158"/>
      <c r="T321" s="158"/>
      <c r="U321" s="158">
        <v>150</v>
      </c>
      <c r="V321" s="159" t="s">
        <v>136</v>
      </c>
      <c r="W321" s="172" t="s">
        <v>103</v>
      </c>
      <c r="X321" s="154" t="s">
        <v>202</v>
      </c>
      <c r="Y321" s="227">
        <v>10</v>
      </c>
      <c r="Z321" s="281" t="s">
        <v>201</v>
      </c>
      <c r="AA321" s="158"/>
      <c r="AB321" s="159"/>
      <c r="AC321" s="158">
        <v>1</v>
      </c>
      <c r="AD321" s="167"/>
      <c r="AE321" s="156">
        <f>Table3276[[#This Row],[buildPower]]/2</f>
        <v>3.5</v>
      </c>
      <c r="AF321" s="167"/>
      <c r="AG321" s="167"/>
    </row>
    <row r="322" spans="1:33" hidden="1" x14ac:dyDescent="0.35">
      <c r="A322" s="167">
        <v>319</v>
      </c>
      <c r="B322" s="152" t="s">
        <v>4888</v>
      </c>
      <c r="C322" s="158">
        <v>10</v>
      </c>
      <c r="D322" s="159"/>
      <c r="E322" s="158">
        <v>1</v>
      </c>
      <c r="F322" s="158">
        <v>200</v>
      </c>
      <c r="G322" s="158">
        <v>25</v>
      </c>
      <c r="H322" s="358" t="s">
        <v>116</v>
      </c>
      <c r="I322" s="158">
        <v>2</v>
      </c>
      <c r="J322" s="158">
        <v>250</v>
      </c>
      <c r="K322" s="159" t="s">
        <v>4888</v>
      </c>
      <c r="L322" s="159" t="s">
        <v>4889</v>
      </c>
      <c r="M322" s="158"/>
      <c r="N322" s="158"/>
      <c r="O322" s="158"/>
      <c r="P322" s="158"/>
      <c r="Q322" s="158"/>
      <c r="R322" s="158"/>
      <c r="S322" s="158"/>
      <c r="T322" s="158"/>
      <c r="U322" s="158">
        <v>150</v>
      </c>
      <c r="V322" s="159" t="s">
        <v>136</v>
      </c>
      <c r="W322" s="172" t="s">
        <v>103</v>
      </c>
      <c r="X322" s="154" t="s">
        <v>4890</v>
      </c>
      <c r="Y322" s="227">
        <v>11</v>
      </c>
      <c r="Z322" s="159" t="s">
        <v>120</v>
      </c>
      <c r="AA322" s="158"/>
      <c r="AB322" s="159" t="s">
        <v>5277</v>
      </c>
      <c r="AC322" s="158">
        <v>1</v>
      </c>
      <c r="AD322" s="167"/>
      <c r="AE322" s="156">
        <f>Table3276[[#This Row],[buildPower]]/2</f>
        <v>12.5</v>
      </c>
      <c r="AF322" s="167"/>
      <c r="AG322" s="167"/>
    </row>
    <row r="323" spans="1:33" hidden="1" x14ac:dyDescent="0.35">
      <c r="A323" s="167">
        <v>320</v>
      </c>
      <c r="B323" s="55" t="s">
        <v>5223</v>
      </c>
      <c r="C323" s="222">
        <v>10</v>
      </c>
      <c r="D323" s="29"/>
      <c r="E323" s="42">
        <v>1</v>
      </c>
      <c r="F323" s="222">
        <v>350</v>
      </c>
      <c r="G323" s="222">
        <v>62</v>
      </c>
      <c r="H323" s="358" t="s">
        <v>116</v>
      </c>
      <c r="I323" s="42">
        <v>1</v>
      </c>
      <c r="J323" s="222">
        <v>300</v>
      </c>
      <c r="K323" s="29" t="s">
        <v>5223</v>
      </c>
      <c r="L323" s="29" t="s">
        <v>6667</v>
      </c>
      <c r="M323" s="158"/>
      <c r="N323" s="158"/>
      <c r="O323" s="158"/>
      <c r="P323" s="158"/>
      <c r="Q323" s="158"/>
      <c r="R323" s="158"/>
      <c r="S323" s="158"/>
      <c r="T323" s="158"/>
      <c r="U323" s="42">
        <v>100</v>
      </c>
      <c r="V323" s="154" t="s">
        <v>3577</v>
      </c>
      <c r="W323" s="154" t="s">
        <v>3</v>
      </c>
      <c r="X323" s="7" t="s">
        <v>224</v>
      </c>
      <c r="Y323" s="229">
        <v>10</v>
      </c>
      <c r="Z323" s="29" t="s">
        <v>120</v>
      </c>
      <c r="AA323" s="42">
        <v>0</v>
      </c>
      <c r="AB323" s="159"/>
      <c r="AC323" s="158"/>
      <c r="AD323" s="167"/>
      <c r="AE323" s="156">
        <f>Table3276[[#This Row],[buildPower]]/2</f>
        <v>31</v>
      </c>
      <c r="AF323" s="167"/>
      <c r="AG323" s="167"/>
    </row>
    <row r="324" spans="1:33" hidden="1" x14ac:dyDescent="0.35">
      <c r="A324" s="167">
        <v>321</v>
      </c>
      <c r="B324" s="166"/>
      <c r="C324" s="272"/>
      <c r="D324" s="29"/>
      <c r="E324" s="42"/>
      <c r="F324" s="272"/>
      <c r="G324" s="272"/>
      <c r="H324" s="42"/>
      <c r="I324" s="42"/>
      <c r="J324" s="272"/>
      <c r="K324" s="29"/>
      <c r="L324" s="29"/>
      <c r="M324" s="158"/>
      <c r="N324" s="158"/>
      <c r="O324" s="158"/>
      <c r="P324" s="158"/>
      <c r="Q324" s="158"/>
      <c r="R324" s="158"/>
      <c r="S324" s="158"/>
      <c r="T324" s="158"/>
      <c r="U324" s="42"/>
      <c r="V324" s="29"/>
      <c r="W324" s="29"/>
      <c r="X324" s="7"/>
      <c r="Y324" s="229"/>
      <c r="Z324" s="29"/>
      <c r="AA324" s="222">
        <v>200</v>
      </c>
      <c r="AB324" s="159"/>
      <c r="AC324" s="158"/>
      <c r="AD324" s="167"/>
      <c r="AE324" s="156">
        <f>Table3276[[#This Row],[buildPower]]/2</f>
        <v>0</v>
      </c>
      <c r="AF324" s="167"/>
      <c r="AG324" s="167"/>
    </row>
    <row r="325" spans="1:33" hidden="1" x14ac:dyDescent="0.35">
      <c r="A325" s="167">
        <v>322</v>
      </c>
      <c r="B325" s="166"/>
      <c r="C325" s="272"/>
      <c r="D325" s="29"/>
      <c r="E325" s="42"/>
      <c r="F325" s="272"/>
      <c r="G325" s="272"/>
      <c r="H325" s="42"/>
      <c r="I325" s="42"/>
      <c r="J325" s="272"/>
      <c r="K325" s="29"/>
      <c r="L325" s="29"/>
      <c r="M325" s="158"/>
      <c r="N325" s="158"/>
      <c r="O325" s="158"/>
      <c r="P325" s="158"/>
      <c r="Q325" s="158"/>
      <c r="R325" s="158"/>
      <c r="S325" s="158"/>
      <c r="T325" s="158"/>
      <c r="U325" s="42"/>
      <c r="V325" s="29"/>
      <c r="W325" s="29"/>
      <c r="X325" s="7"/>
      <c r="Y325" s="229"/>
      <c r="Z325" s="29"/>
      <c r="AA325" s="222">
        <v>200</v>
      </c>
      <c r="AB325" s="159" t="s">
        <v>5222</v>
      </c>
      <c r="AC325" s="42">
        <v>1</v>
      </c>
      <c r="AD325" s="167"/>
      <c r="AE325" s="156">
        <f>Table3276[[#This Row],[buildPower]]/2</f>
        <v>0</v>
      </c>
      <c r="AF325" s="167"/>
      <c r="AG325" s="167"/>
    </row>
    <row r="326" spans="1:33" hidden="1" x14ac:dyDescent="0.35">
      <c r="A326" s="167">
        <v>323</v>
      </c>
      <c r="B326" s="55" t="s">
        <v>5231</v>
      </c>
      <c r="C326" s="222">
        <v>10</v>
      </c>
      <c r="D326" s="29"/>
      <c r="E326" s="42">
        <v>1</v>
      </c>
      <c r="F326" s="222">
        <v>400</v>
      </c>
      <c r="G326" s="222">
        <v>75</v>
      </c>
      <c r="H326" s="358" t="s">
        <v>116</v>
      </c>
      <c r="I326" s="42">
        <v>1</v>
      </c>
      <c r="J326" s="222">
        <v>300</v>
      </c>
      <c r="K326" s="29" t="s">
        <v>5231</v>
      </c>
      <c r="L326" s="29" t="s">
        <v>6662</v>
      </c>
      <c r="M326" s="158"/>
      <c r="N326" s="158"/>
      <c r="O326" s="158"/>
      <c r="P326" s="158"/>
      <c r="Q326" s="158"/>
      <c r="R326" s="158"/>
      <c r="S326" s="158"/>
      <c r="T326" s="158"/>
      <c r="U326" s="42">
        <v>100</v>
      </c>
      <c r="V326" s="154" t="s">
        <v>3577</v>
      </c>
      <c r="W326" s="154" t="s">
        <v>3</v>
      </c>
      <c r="X326" s="7" t="s">
        <v>224</v>
      </c>
      <c r="Y326" s="229">
        <v>10</v>
      </c>
      <c r="Z326" s="29" t="s">
        <v>120</v>
      </c>
      <c r="AA326" s="42">
        <v>0</v>
      </c>
      <c r="AB326" s="159"/>
      <c r="AC326" s="42"/>
      <c r="AD326" s="167"/>
      <c r="AE326" s="156">
        <f>Table3276[[#This Row],[buildPower]]/2</f>
        <v>37.5</v>
      </c>
      <c r="AF326" s="167"/>
      <c r="AG326" s="167"/>
    </row>
    <row r="327" spans="1:33" hidden="1" x14ac:dyDescent="0.35">
      <c r="A327" s="167">
        <v>324</v>
      </c>
      <c r="B327" s="166"/>
      <c r="C327" s="272"/>
      <c r="D327" s="29"/>
      <c r="E327" s="42"/>
      <c r="F327" s="272"/>
      <c r="G327" s="272"/>
      <c r="H327" s="42"/>
      <c r="I327" s="42"/>
      <c r="J327" s="272"/>
      <c r="K327" s="29"/>
      <c r="L327" s="29"/>
      <c r="M327" s="158"/>
      <c r="N327" s="158"/>
      <c r="O327" s="158"/>
      <c r="P327" s="158"/>
      <c r="Q327" s="158"/>
      <c r="R327" s="158"/>
      <c r="S327" s="158"/>
      <c r="T327" s="158"/>
      <c r="U327" s="42"/>
      <c r="V327" s="29"/>
      <c r="W327" s="29"/>
      <c r="X327" s="7"/>
      <c r="Y327" s="229"/>
      <c r="Z327" s="29"/>
      <c r="AA327" s="222">
        <v>200</v>
      </c>
      <c r="AB327" s="159"/>
      <c r="AC327" s="42"/>
      <c r="AD327" s="167"/>
      <c r="AE327" s="156">
        <f>Table3276[[#This Row],[buildPower]]/2</f>
        <v>0</v>
      </c>
      <c r="AF327" s="167"/>
      <c r="AG327" s="167"/>
    </row>
    <row r="328" spans="1:33" hidden="1" x14ac:dyDescent="0.35">
      <c r="A328" s="167">
        <v>325</v>
      </c>
      <c r="B328" s="166"/>
      <c r="C328" s="272"/>
      <c r="D328" s="29"/>
      <c r="E328" s="42"/>
      <c r="F328" s="272"/>
      <c r="G328" s="272"/>
      <c r="H328" s="42"/>
      <c r="I328" s="42"/>
      <c r="J328" s="272"/>
      <c r="K328" s="29"/>
      <c r="L328" s="29"/>
      <c r="M328" s="158"/>
      <c r="N328" s="158"/>
      <c r="O328" s="158"/>
      <c r="P328" s="158"/>
      <c r="Q328" s="158"/>
      <c r="R328" s="158"/>
      <c r="S328" s="158"/>
      <c r="T328" s="158"/>
      <c r="U328" s="42"/>
      <c r="V328" s="29"/>
      <c r="W328" s="29"/>
      <c r="X328" s="7"/>
      <c r="Y328" s="229"/>
      <c r="Z328" s="29"/>
      <c r="AA328" s="222">
        <v>200</v>
      </c>
      <c r="AB328" s="159" t="s">
        <v>5229</v>
      </c>
      <c r="AC328" s="42">
        <v>1</v>
      </c>
      <c r="AD328" s="167"/>
      <c r="AE328" s="156">
        <f>Table3276[[#This Row],[buildPower]]/2</f>
        <v>0</v>
      </c>
      <c r="AF328" s="167"/>
      <c r="AG328" s="167"/>
    </row>
    <row r="329" spans="1:33" hidden="1" x14ac:dyDescent="0.35">
      <c r="A329" s="167">
        <v>326</v>
      </c>
      <c r="B329" s="55" t="s">
        <v>5232</v>
      </c>
      <c r="C329" s="222">
        <v>10</v>
      </c>
      <c r="D329" s="29"/>
      <c r="E329" s="42">
        <v>1</v>
      </c>
      <c r="F329" s="222">
        <v>400</v>
      </c>
      <c r="G329" s="222">
        <v>75</v>
      </c>
      <c r="H329" s="358" t="s">
        <v>116</v>
      </c>
      <c r="I329" s="42">
        <v>1</v>
      </c>
      <c r="J329" s="222">
        <v>300</v>
      </c>
      <c r="K329" s="29" t="s">
        <v>5232</v>
      </c>
      <c r="L329" s="29" t="s">
        <v>6663</v>
      </c>
      <c r="M329" s="158"/>
      <c r="N329" s="158"/>
      <c r="O329" s="158"/>
      <c r="P329" s="158"/>
      <c r="Q329" s="158"/>
      <c r="R329" s="158"/>
      <c r="S329" s="158"/>
      <c r="T329" s="158"/>
      <c r="U329" s="42">
        <v>100</v>
      </c>
      <c r="V329" s="154" t="s">
        <v>3577</v>
      </c>
      <c r="W329" s="154" t="s">
        <v>3</v>
      </c>
      <c r="X329" s="7" t="s">
        <v>224</v>
      </c>
      <c r="Y329" s="229">
        <v>10</v>
      </c>
      <c r="Z329" s="29" t="s">
        <v>120</v>
      </c>
      <c r="AA329" s="42">
        <v>0</v>
      </c>
      <c r="AB329" s="159"/>
      <c r="AC329" s="42"/>
      <c r="AD329" s="167"/>
      <c r="AE329" s="156">
        <f>Table3276[[#This Row],[buildPower]]/2</f>
        <v>37.5</v>
      </c>
      <c r="AF329" s="167"/>
      <c r="AG329" s="167"/>
    </row>
    <row r="330" spans="1:33" hidden="1" x14ac:dyDescent="0.35">
      <c r="A330" s="167">
        <v>327</v>
      </c>
      <c r="B330" s="166"/>
      <c r="C330" s="272"/>
      <c r="D330" s="29"/>
      <c r="E330" s="42"/>
      <c r="F330" s="272"/>
      <c r="G330" s="272"/>
      <c r="H330" s="42"/>
      <c r="I330" s="42"/>
      <c r="J330" s="272"/>
      <c r="K330" s="29"/>
      <c r="L330" s="29"/>
      <c r="M330" s="158"/>
      <c r="N330" s="158"/>
      <c r="O330" s="158"/>
      <c r="P330" s="158"/>
      <c r="Q330" s="158"/>
      <c r="R330" s="158"/>
      <c r="S330" s="158"/>
      <c r="T330" s="158"/>
      <c r="U330" s="42"/>
      <c r="V330" s="29"/>
      <c r="W330" s="29"/>
      <c r="X330" s="7"/>
      <c r="Y330" s="229"/>
      <c r="Z330" s="29"/>
      <c r="AA330" s="222">
        <v>200</v>
      </c>
      <c r="AB330" s="159"/>
      <c r="AC330" s="42"/>
      <c r="AD330" s="167"/>
      <c r="AE330" s="156">
        <f>Table3276[[#This Row],[buildPower]]/2</f>
        <v>0</v>
      </c>
      <c r="AF330" s="167"/>
      <c r="AG330" s="167"/>
    </row>
    <row r="331" spans="1:33" hidden="1" x14ac:dyDescent="0.35">
      <c r="A331" s="167">
        <v>328</v>
      </c>
      <c r="B331" s="166"/>
      <c r="C331" s="272"/>
      <c r="D331" s="29"/>
      <c r="E331" s="42"/>
      <c r="F331" s="272"/>
      <c r="G331" s="272"/>
      <c r="H331" s="42"/>
      <c r="I331" s="42"/>
      <c r="J331" s="272"/>
      <c r="K331" s="29"/>
      <c r="L331" s="29"/>
      <c r="M331" s="158"/>
      <c r="N331" s="158"/>
      <c r="O331" s="158"/>
      <c r="P331" s="158"/>
      <c r="Q331" s="158"/>
      <c r="R331" s="158"/>
      <c r="S331" s="158"/>
      <c r="T331" s="158"/>
      <c r="U331" s="42"/>
      <c r="V331" s="29"/>
      <c r="W331" s="29"/>
      <c r="X331" s="7"/>
      <c r="Y331" s="229"/>
      <c r="Z331" s="29"/>
      <c r="AA331" s="222">
        <v>200</v>
      </c>
      <c r="AB331" s="159" t="s">
        <v>5230</v>
      </c>
      <c r="AC331" s="42">
        <v>1</v>
      </c>
      <c r="AD331" s="167"/>
      <c r="AE331" s="156">
        <f>Table3276[[#This Row],[buildPower]]/2</f>
        <v>0</v>
      </c>
      <c r="AF331" s="167"/>
      <c r="AG331" s="167"/>
    </row>
    <row r="332" spans="1:33" hidden="1" x14ac:dyDescent="0.35">
      <c r="A332" s="167">
        <v>329</v>
      </c>
      <c r="B332" s="55" t="s">
        <v>5226</v>
      </c>
      <c r="C332" s="222">
        <v>10</v>
      </c>
      <c r="D332" s="29"/>
      <c r="E332" s="42">
        <v>1</v>
      </c>
      <c r="F332" s="222">
        <v>350</v>
      </c>
      <c r="G332" s="222">
        <v>62</v>
      </c>
      <c r="H332" s="358" t="s">
        <v>116</v>
      </c>
      <c r="I332" s="42">
        <v>1</v>
      </c>
      <c r="J332" s="222">
        <v>300</v>
      </c>
      <c r="K332" s="29" t="s">
        <v>5226</v>
      </c>
      <c r="L332" s="29" t="s">
        <v>6668</v>
      </c>
      <c r="M332" s="158"/>
      <c r="N332" s="158"/>
      <c r="O332" s="158"/>
      <c r="P332" s="158"/>
      <c r="Q332" s="158"/>
      <c r="R332" s="158"/>
      <c r="S332" s="158"/>
      <c r="T332" s="158"/>
      <c r="U332" s="42">
        <v>100</v>
      </c>
      <c r="V332" s="154" t="s">
        <v>3577</v>
      </c>
      <c r="W332" s="154" t="s">
        <v>3</v>
      </c>
      <c r="X332" s="7" t="s">
        <v>224</v>
      </c>
      <c r="Y332" s="229">
        <v>10</v>
      </c>
      <c r="Z332" s="29" t="s">
        <v>120</v>
      </c>
      <c r="AA332" s="42">
        <v>0</v>
      </c>
      <c r="AB332" s="159"/>
      <c r="AC332" s="42"/>
      <c r="AD332" s="167"/>
      <c r="AE332" s="156">
        <f>Table3276[[#This Row],[buildPower]]/2</f>
        <v>31</v>
      </c>
      <c r="AF332" s="167"/>
      <c r="AG332" s="167"/>
    </row>
    <row r="333" spans="1:33" hidden="1" x14ac:dyDescent="0.35">
      <c r="A333" s="167">
        <v>330</v>
      </c>
      <c r="B333" s="166"/>
      <c r="C333" s="272"/>
      <c r="D333" s="29"/>
      <c r="E333" s="42"/>
      <c r="F333" s="272"/>
      <c r="G333" s="272"/>
      <c r="H333" s="42"/>
      <c r="I333" s="42"/>
      <c r="J333" s="272"/>
      <c r="K333" s="29"/>
      <c r="L333" s="29"/>
      <c r="M333" s="158"/>
      <c r="N333" s="158"/>
      <c r="O333" s="158"/>
      <c r="P333" s="158"/>
      <c r="Q333" s="158"/>
      <c r="R333" s="158"/>
      <c r="S333" s="158"/>
      <c r="T333" s="158"/>
      <c r="U333" s="42"/>
      <c r="V333" s="29"/>
      <c r="W333" s="29"/>
      <c r="X333" s="7"/>
      <c r="Y333" s="229"/>
      <c r="Z333" s="29"/>
      <c r="AA333" s="222">
        <v>200</v>
      </c>
      <c r="AB333" s="159"/>
      <c r="AC333" s="42"/>
      <c r="AD333" s="167"/>
      <c r="AE333" s="156">
        <f>Table3276[[#This Row],[buildPower]]/2</f>
        <v>0</v>
      </c>
      <c r="AF333" s="167"/>
      <c r="AG333" s="167"/>
    </row>
    <row r="334" spans="1:33" hidden="1" x14ac:dyDescent="0.35">
      <c r="A334" s="167">
        <v>331</v>
      </c>
      <c r="B334" s="166"/>
      <c r="C334" s="272"/>
      <c r="D334" s="29"/>
      <c r="E334" s="42"/>
      <c r="F334" s="272"/>
      <c r="G334" s="272"/>
      <c r="H334" s="42"/>
      <c r="I334" s="42"/>
      <c r="J334" s="272"/>
      <c r="K334" s="29"/>
      <c r="L334" s="29"/>
      <c r="M334" s="158"/>
      <c r="N334" s="158"/>
      <c r="O334" s="158"/>
      <c r="P334" s="158"/>
      <c r="Q334" s="158"/>
      <c r="R334" s="158"/>
      <c r="S334" s="158"/>
      <c r="T334" s="158"/>
      <c r="U334" s="42"/>
      <c r="V334" s="29"/>
      <c r="W334" s="29"/>
      <c r="X334" s="7"/>
      <c r="Y334" s="229"/>
      <c r="Z334" s="29"/>
      <c r="AA334" s="222">
        <v>200</v>
      </c>
      <c r="AB334" s="159" t="s">
        <v>5225</v>
      </c>
      <c r="AC334" s="42">
        <v>1</v>
      </c>
      <c r="AD334" s="167"/>
      <c r="AE334" s="156">
        <f>Table3276[[#This Row],[buildPower]]/2</f>
        <v>0</v>
      </c>
      <c r="AF334" s="167"/>
      <c r="AG334" s="167"/>
    </row>
    <row r="335" spans="1:33" hidden="1" x14ac:dyDescent="0.35">
      <c r="A335" s="167">
        <v>332</v>
      </c>
      <c r="B335" s="55" t="s">
        <v>5228</v>
      </c>
      <c r="C335" s="222">
        <v>10</v>
      </c>
      <c r="D335" s="29"/>
      <c r="E335" s="42">
        <v>1</v>
      </c>
      <c r="F335" s="222">
        <v>350</v>
      </c>
      <c r="G335" s="222">
        <v>62</v>
      </c>
      <c r="H335" s="358" t="s">
        <v>116</v>
      </c>
      <c r="I335" s="42">
        <v>1</v>
      </c>
      <c r="J335" s="222">
        <v>300</v>
      </c>
      <c r="K335" s="29" t="s">
        <v>5228</v>
      </c>
      <c r="L335" s="29" t="s">
        <v>7112</v>
      </c>
      <c r="M335" s="158"/>
      <c r="N335" s="158"/>
      <c r="O335" s="158"/>
      <c r="P335" s="158"/>
      <c r="Q335" s="158"/>
      <c r="R335" s="158"/>
      <c r="S335" s="158"/>
      <c r="T335" s="158"/>
      <c r="U335" s="42">
        <v>100</v>
      </c>
      <c r="V335" s="154" t="s">
        <v>3577</v>
      </c>
      <c r="W335" s="154" t="s">
        <v>3</v>
      </c>
      <c r="X335" s="7" t="s">
        <v>224</v>
      </c>
      <c r="Y335" s="229">
        <v>10</v>
      </c>
      <c r="Z335" s="29" t="s">
        <v>120</v>
      </c>
      <c r="AA335" s="42">
        <v>0</v>
      </c>
      <c r="AB335" s="159"/>
      <c r="AC335" s="42"/>
      <c r="AD335" s="167"/>
      <c r="AE335" s="156">
        <f>Table3276[[#This Row],[buildPower]]/2</f>
        <v>31</v>
      </c>
      <c r="AF335" s="167"/>
      <c r="AG335" s="167"/>
    </row>
    <row r="336" spans="1:33" hidden="1" x14ac:dyDescent="0.35">
      <c r="A336" s="167">
        <v>333</v>
      </c>
      <c r="B336" s="166"/>
      <c r="C336" s="272"/>
      <c r="D336" s="29"/>
      <c r="E336" s="42"/>
      <c r="F336" s="272"/>
      <c r="G336" s="272"/>
      <c r="H336" s="42"/>
      <c r="I336" s="42"/>
      <c r="J336" s="272"/>
      <c r="K336" s="29"/>
      <c r="L336" s="29"/>
      <c r="M336" s="158"/>
      <c r="N336" s="158"/>
      <c r="O336" s="158"/>
      <c r="P336" s="158"/>
      <c r="Q336" s="158"/>
      <c r="R336" s="158"/>
      <c r="S336" s="158"/>
      <c r="T336" s="158"/>
      <c r="U336" s="42"/>
      <c r="V336" s="29"/>
      <c r="W336" s="29"/>
      <c r="X336" s="7"/>
      <c r="Y336" s="229"/>
      <c r="Z336" s="29"/>
      <c r="AA336" s="222">
        <v>200</v>
      </c>
      <c r="AB336" s="159"/>
      <c r="AC336" s="42"/>
      <c r="AD336" s="167"/>
      <c r="AE336" s="156">
        <f>Table3276[[#This Row],[buildPower]]/2</f>
        <v>0</v>
      </c>
      <c r="AF336" s="167"/>
      <c r="AG336" s="167"/>
    </row>
    <row r="337" spans="1:33" hidden="1" x14ac:dyDescent="0.35">
      <c r="A337" s="167">
        <v>334</v>
      </c>
      <c r="B337" s="166"/>
      <c r="C337" s="272"/>
      <c r="D337" s="29"/>
      <c r="E337" s="42"/>
      <c r="F337" s="272"/>
      <c r="G337" s="272"/>
      <c r="H337" s="42"/>
      <c r="I337" s="42"/>
      <c r="J337" s="272"/>
      <c r="K337" s="29"/>
      <c r="L337" s="29"/>
      <c r="M337" s="158"/>
      <c r="N337" s="158"/>
      <c r="O337" s="158"/>
      <c r="P337" s="158"/>
      <c r="Q337" s="158"/>
      <c r="R337" s="158"/>
      <c r="S337" s="158"/>
      <c r="T337" s="158"/>
      <c r="U337" s="42"/>
      <c r="V337" s="29"/>
      <c r="W337" s="29"/>
      <c r="X337" s="7"/>
      <c r="Y337" s="229"/>
      <c r="Z337" s="29"/>
      <c r="AA337" s="222">
        <v>200</v>
      </c>
      <c r="AB337" s="159" t="s">
        <v>5227</v>
      </c>
      <c r="AC337" s="42">
        <v>1</v>
      </c>
      <c r="AD337" s="167"/>
      <c r="AE337" s="156">
        <f>Table3276[[#This Row],[buildPower]]/2</f>
        <v>0</v>
      </c>
      <c r="AF337" s="167"/>
      <c r="AG337" s="167"/>
    </row>
    <row r="338" spans="1:33" hidden="1" x14ac:dyDescent="0.35">
      <c r="A338" s="167">
        <v>335</v>
      </c>
      <c r="B338" s="55" t="s">
        <v>5234</v>
      </c>
      <c r="C338" s="222">
        <v>10</v>
      </c>
      <c r="D338" s="29"/>
      <c r="E338" s="42">
        <v>1</v>
      </c>
      <c r="F338" s="222">
        <v>400</v>
      </c>
      <c r="G338" s="222">
        <v>75</v>
      </c>
      <c r="H338" s="358" t="s">
        <v>116</v>
      </c>
      <c r="I338" s="42">
        <v>1</v>
      </c>
      <c r="J338" s="222">
        <v>300</v>
      </c>
      <c r="K338" s="29" t="s">
        <v>5234</v>
      </c>
      <c r="L338" s="29" t="s">
        <v>7109</v>
      </c>
      <c r="M338" s="158"/>
      <c r="N338" s="158"/>
      <c r="O338" s="158"/>
      <c r="P338" s="158"/>
      <c r="Q338" s="158"/>
      <c r="R338" s="158"/>
      <c r="S338" s="158"/>
      <c r="T338" s="158"/>
      <c r="U338" s="42">
        <v>100</v>
      </c>
      <c r="V338" s="154" t="s">
        <v>3577</v>
      </c>
      <c r="W338" s="154" t="s">
        <v>3</v>
      </c>
      <c r="X338" s="7" t="s">
        <v>224</v>
      </c>
      <c r="Y338" s="229">
        <v>10</v>
      </c>
      <c r="Z338" s="29" t="s">
        <v>120</v>
      </c>
      <c r="AA338" s="42">
        <v>0</v>
      </c>
      <c r="AB338" s="159"/>
      <c r="AC338" s="42"/>
      <c r="AD338" s="167"/>
      <c r="AE338" s="156">
        <f>Table3276[[#This Row],[buildPower]]/2</f>
        <v>37.5</v>
      </c>
      <c r="AF338" s="167"/>
      <c r="AG338" s="167"/>
    </row>
    <row r="339" spans="1:33" hidden="1" x14ac:dyDescent="0.35">
      <c r="A339" s="167">
        <v>336</v>
      </c>
      <c r="B339" s="166"/>
      <c r="C339" s="272"/>
      <c r="D339" s="29"/>
      <c r="E339" s="42"/>
      <c r="F339" s="272"/>
      <c r="G339" s="272"/>
      <c r="H339" s="42"/>
      <c r="I339" s="42"/>
      <c r="J339" s="272"/>
      <c r="K339" s="29"/>
      <c r="L339" s="29"/>
      <c r="M339" s="158"/>
      <c r="N339" s="158"/>
      <c r="O339" s="158"/>
      <c r="P339" s="158"/>
      <c r="Q339" s="158"/>
      <c r="R339" s="158"/>
      <c r="S339" s="158"/>
      <c r="T339" s="158"/>
      <c r="U339" s="42"/>
      <c r="V339" s="29"/>
      <c r="W339" s="29"/>
      <c r="X339" s="7"/>
      <c r="Y339" s="229"/>
      <c r="Z339" s="29"/>
      <c r="AA339" s="222">
        <v>200</v>
      </c>
      <c r="AB339" s="159"/>
      <c r="AC339" s="42"/>
      <c r="AD339" s="167"/>
      <c r="AE339" s="156">
        <f>Table3276[[#This Row],[buildPower]]/2</f>
        <v>0</v>
      </c>
      <c r="AF339" s="167"/>
      <c r="AG339" s="167"/>
    </row>
    <row r="340" spans="1:33" hidden="1" x14ac:dyDescent="0.35">
      <c r="A340" s="167">
        <v>337</v>
      </c>
      <c r="B340" s="166"/>
      <c r="C340" s="272"/>
      <c r="D340" s="29"/>
      <c r="E340" s="42"/>
      <c r="F340" s="272"/>
      <c r="G340" s="272"/>
      <c r="H340" s="42"/>
      <c r="I340" s="42"/>
      <c r="J340" s="272"/>
      <c r="K340" s="29"/>
      <c r="L340" s="29"/>
      <c r="M340" s="158"/>
      <c r="N340" s="158"/>
      <c r="O340" s="158"/>
      <c r="P340" s="158"/>
      <c r="Q340" s="158"/>
      <c r="R340" s="158"/>
      <c r="S340" s="158"/>
      <c r="T340" s="158"/>
      <c r="U340" s="42"/>
      <c r="V340" s="29"/>
      <c r="W340" s="29"/>
      <c r="X340" s="7"/>
      <c r="Y340" s="229"/>
      <c r="Z340" s="29"/>
      <c r="AA340" s="222">
        <v>200</v>
      </c>
      <c r="AB340" s="159" t="s">
        <v>5233</v>
      </c>
      <c r="AC340" s="42">
        <v>1</v>
      </c>
      <c r="AD340" s="167"/>
      <c r="AE340" s="156">
        <f>Table3276[[#This Row],[buildPower]]/2</f>
        <v>0</v>
      </c>
      <c r="AF340" s="167"/>
      <c r="AG340" s="167"/>
    </row>
    <row r="341" spans="1:33" hidden="1" x14ac:dyDescent="0.35">
      <c r="A341" s="167">
        <v>338</v>
      </c>
      <c r="B341" s="55" t="s">
        <v>5236</v>
      </c>
      <c r="C341" s="222">
        <v>10</v>
      </c>
      <c r="D341" s="29"/>
      <c r="E341" s="42">
        <v>1</v>
      </c>
      <c r="F341" s="222">
        <v>450</v>
      </c>
      <c r="G341" s="222">
        <v>125</v>
      </c>
      <c r="H341" s="358" t="s">
        <v>116</v>
      </c>
      <c r="I341" s="42">
        <v>1</v>
      </c>
      <c r="J341" s="222">
        <v>300</v>
      </c>
      <c r="K341" s="29" t="s">
        <v>5236</v>
      </c>
      <c r="L341" s="29" t="s">
        <v>7158</v>
      </c>
      <c r="M341" s="158"/>
      <c r="N341" s="158"/>
      <c r="O341" s="158"/>
      <c r="P341" s="158"/>
      <c r="Q341" s="158"/>
      <c r="R341" s="158"/>
      <c r="S341" s="158"/>
      <c r="T341" s="158"/>
      <c r="U341" s="42">
        <v>100</v>
      </c>
      <c r="V341" s="154" t="s">
        <v>3577</v>
      </c>
      <c r="W341" s="154" t="s">
        <v>3</v>
      </c>
      <c r="X341" s="7" t="s">
        <v>224</v>
      </c>
      <c r="Y341" s="229">
        <v>10</v>
      </c>
      <c r="Z341" s="29" t="s">
        <v>120</v>
      </c>
      <c r="AA341" s="42">
        <v>0</v>
      </c>
      <c r="AB341" s="159"/>
      <c r="AC341" s="42"/>
      <c r="AD341" s="167"/>
      <c r="AE341" s="156">
        <f>Table3276[[#This Row],[buildPower]]/2</f>
        <v>62.5</v>
      </c>
      <c r="AF341" s="167"/>
      <c r="AG341" s="167"/>
    </row>
    <row r="342" spans="1:33" hidden="1" x14ac:dyDescent="0.35">
      <c r="A342" s="167">
        <v>339</v>
      </c>
      <c r="B342" s="166"/>
      <c r="C342" s="272"/>
      <c r="D342" s="29"/>
      <c r="E342" s="42"/>
      <c r="F342" s="272"/>
      <c r="G342" s="272"/>
      <c r="H342" s="42"/>
      <c r="I342" s="42"/>
      <c r="J342" s="272"/>
      <c r="K342" s="29"/>
      <c r="L342" s="29"/>
      <c r="M342" s="158"/>
      <c r="N342" s="158"/>
      <c r="O342" s="158"/>
      <c r="P342" s="158"/>
      <c r="Q342" s="158"/>
      <c r="R342" s="158"/>
      <c r="S342" s="158"/>
      <c r="T342" s="158"/>
      <c r="U342" s="42"/>
      <c r="V342" s="29"/>
      <c r="W342" s="29"/>
      <c r="X342" s="7"/>
      <c r="Y342" s="229"/>
      <c r="Z342" s="29"/>
      <c r="AA342" s="222">
        <v>200</v>
      </c>
      <c r="AB342" s="159"/>
      <c r="AC342" s="42"/>
      <c r="AD342" s="167"/>
      <c r="AE342" s="156">
        <f>Table3276[[#This Row],[buildPower]]/2</f>
        <v>0</v>
      </c>
      <c r="AF342" s="167"/>
      <c r="AG342" s="167"/>
    </row>
    <row r="343" spans="1:33" hidden="1" x14ac:dyDescent="0.35">
      <c r="A343" s="167">
        <v>340</v>
      </c>
      <c r="B343" s="166"/>
      <c r="C343" s="272"/>
      <c r="D343" s="29"/>
      <c r="E343" s="42"/>
      <c r="F343" s="272"/>
      <c r="G343" s="272"/>
      <c r="H343" s="42"/>
      <c r="I343" s="42"/>
      <c r="J343" s="272"/>
      <c r="K343" s="29"/>
      <c r="L343" s="29"/>
      <c r="M343" s="158"/>
      <c r="N343" s="158"/>
      <c r="O343" s="158"/>
      <c r="P343" s="158"/>
      <c r="Q343" s="158"/>
      <c r="R343" s="158"/>
      <c r="S343" s="158"/>
      <c r="T343" s="158"/>
      <c r="U343" s="42"/>
      <c r="V343" s="29"/>
      <c r="W343" s="29"/>
      <c r="X343" s="7"/>
      <c r="Y343" s="229"/>
      <c r="Z343" s="29"/>
      <c r="AA343" s="222">
        <v>200</v>
      </c>
      <c r="AB343" s="159" t="s">
        <v>5235</v>
      </c>
      <c r="AC343" s="42">
        <v>1</v>
      </c>
      <c r="AD343" s="167"/>
      <c r="AE343" s="156">
        <f>Table3276[[#This Row],[buildPower]]/2</f>
        <v>0</v>
      </c>
      <c r="AF343" s="167"/>
      <c r="AG343" s="167"/>
    </row>
    <row r="344" spans="1:33" hidden="1" x14ac:dyDescent="0.35">
      <c r="A344" s="167">
        <v>341</v>
      </c>
      <c r="B344" s="55" t="s">
        <v>5238</v>
      </c>
      <c r="C344" s="222">
        <v>10</v>
      </c>
      <c r="D344" s="29"/>
      <c r="E344" s="42">
        <v>1</v>
      </c>
      <c r="F344" s="222">
        <v>450</v>
      </c>
      <c r="G344" s="222">
        <v>125</v>
      </c>
      <c r="H344" s="358" t="s">
        <v>116</v>
      </c>
      <c r="I344" s="42">
        <v>1</v>
      </c>
      <c r="J344" s="222">
        <v>300</v>
      </c>
      <c r="K344" s="29" t="s">
        <v>5238</v>
      </c>
      <c r="L344" s="29" t="s">
        <v>7117</v>
      </c>
      <c r="M344" s="158"/>
      <c r="N344" s="158"/>
      <c r="O344" s="158"/>
      <c r="P344" s="158"/>
      <c r="Q344" s="158"/>
      <c r="R344" s="158"/>
      <c r="S344" s="158"/>
      <c r="T344" s="158"/>
      <c r="U344" s="42">
        <v>100</v>
      </c>
      <c r="V344" s="154" t="s">
        <v>3577</v>
      </c>
      <c r="W344" s="154" t="s">
        <v>3</v>
      </c>
      <c r="X344" s="7" t="s">
        <v>224</v>
      </c>
      <c r="Y344" s="229">
        <v>10</v>
      </c>
      <c r="Z344" s="29" t="s">
        <v>120</v>
      </c>
      <c r="AA344" s="42">
        <v>0</v>
      </c>
      <c r="AB344" s="159"/>
      <c r="AC344" s="42"/>
      <c r="AD344" s="167"/>
      <c r="AE344" s="156">
        <f>Table3276[[#This Row],[buildPower]]/2</f>
        <v>62.5</v>
      </c>
      <c r="AF344" s="167"/>
      <c r="AG344" s="167"/>
    </row>
    <row r="345" spans="1:33" hidden="1" x14ac:dyDescent="0.35">
      <c r="A345" s="167">
        <v>342</v>
      </c>
      <c r="B345" s="166"/>
      <c r="C345" s="272"/>
      <c r="D345" s="29"/>
      <c r="E345" s="42"/>
      <c r="F345" s="272"/>
      <c r="G345" s="272"/>
      <c r="H345" s="42"/>
      <c r="I345" s="42"/>
      <c r="J345" s="272"/>
      <c r="K345" s="29"/>
      <c r="L345" s="29"/>
      <c r="M345" s="158"/>
      <c r="N345" s="158"/>
      <c r="O345" s="158"/>
      <c r="P345" s="158"/>
      <c r="Q345" s="158"/>
      <c r="R345" s="158"/>
      <c r="S345" s="158"/>
      <c r="T345" s="158"/>
      <c r="U345" s="42"/>
      <c r="V345" s="29"/>
      <c r="W345" s="29"/>
      <c r="X345" s="7"/>
      <c r="Y345" s="229"/>
      <c r="Z345" s="29"/>
      <c r="AA345" s="222">
        <v>200</v>
      </c>
      <c r="AB345" s="159"/>
      <c r="AC345" s="42"/>
      <c r="AD345" s="167"/>
      <c r="AE345" s="156">
        <f>Table3276[[#This Row],[buildPower]]/2</f>
        <v>0</v>
      </c>
      <c r="AF345" s="167"/>
      <c r="AG345" s="167"/>
    </row>
    <row r="346" spans="1:33" hidden="1" x14ac:dyDescent="0.35">
      <c r="A346" s="167">
        <v>343</v>
      </c>
      <c r="B346" s="166"/>
      <c r="C346" s="272"/>
      <c r="D346" s="29"/>
      <c r="E346" s="42"/>
      <c r="F346" s="272"/>
      <c r="G346" s="272"/>
      <c r="H346" s="42"/>
      <c r="I346" s="42"/>
      <c r="J346" s="272"/>
      <c r="K346" s="29"/>
      <c r="L346" s="29"/>
      <c r="M346" s="158"/>
      <c r="N346" s="158"/>
      <c r="O346" s="158"/>
      <c r="P346" s="158"/>
      <c r="Q346" s="158"/>
      <c r="R346" s="158"/>
      <c r="S346" s="158"/>
      <c r="T346" s="158"/>
      <c r="U346" s="42"/>
      <c r="V346" s="29"/>
      <c r="W346" s="29"/>
      <c r="X346" s="7"/>
      <c r="Y346" s="229"/>
      <c r="Z346" s="29"/>
      <c r="AA346" s="222">
        <v>200</v>
      </c>
      <c r="AB346" s="159" t="s">
        <v>5237</v>
      </c>
      <c r="AC346" s="42">
        <v>1</v>
      </c>
      <c r="AD346" s="167"/>
      <c r="AE346" s="156">
        <f>Table3276[[#This Row],[buildPower]]/2</f>
        <v>0</v>
      </c>
      <c r="AF346" s="167"/>
      <c r="AG346" s="167"/>
    </row>
    <row r="347" spans="1:33" hidden="1" x14ac:dyDescent="0.35">
      <c r="A347" s="167">
        <v>344</v>
      </c>
      <c r="B347" s="55" t="s">
        <v>5240</v>
      </c>
      <c r="C347" s="222">
        <v>10</v>
      </c>
      <c r="D347" s="29"/>
      <c r="E347" s="42">
        <v>1</v>
      </c>
      <c r="F347" s="222">
        <v>450</v>
      </c>
      <c r="G347" s="222">
        <v>75</v>
      </c>
      <c r="H347" s="358" t="s">
        <v>116</v>
      </c>
      <c r="I347" s="42">
        <v>1</v>
      </c>
      <c r="J347" s="222">
        <v>300</v>
      </c>
      <c r="K347" s="29" t="s">
        <v>5240</v>
      </c>
      <c r="L347" s="29" t="s">
        <v>7118</v>
      </c>
      <c r="M347" s="158"/>
      <c r="N347" s="158"/>
      <c r="O347" s="158"/>
      <c r="P347" s="158"/>
      <c r="Q347" s="158"/>
      <c r="R347" s="158"/>
      <c r="S347" s="158"/>
      <c r="T347" s="158"/>
      <c r="U347" s="42">
        <v>100</v>
      </c>
      <c r="V347" s="154" t="s">
        <v>3577</v>
      </c>
      <c r="W347" s="154" t="s">
        <v>3</v>
      </c>
      <c r="X347" s="7" t="s">
        <v>224</v>
      </c>
      <c r="Y347" s="229">
        <v>10</v>
      </c>
      <c r="Z347" s="29" t="s">
        <v>120</v>
      </c>
      <c r="AA347" s="42">
        <v>0</v>
      </c>
      <c r="AB347" s="159"/>
      <c r="AC347" s="42"/>
      <c r="AD347" s="167"/>
      <c r="AE347" s="156">
        <f>Table3276[[#This Row],[buildPower]]/2</f>
        <v>37.5</v>
      </c>
      <c r="AF347" s="167"/>
      <c r="AG347" s="167"/>
    </row>
    <row r="348" spans="1:33" hidden="1" x14ac:dyDescent="0.35">
      <c r="A348" s="167">
        <v>345</v>
      </c>
      <c r="B348" s="166"/>
      <c r="C348" s="272"/>
      <c r="D348" s="29"/>
      <c r="E348" s="42"/>
      <c r="F348" s="272"/>
      <c r="G348" s="272"/>
      <c r="H348" s="42"/>
      <c r="I348" s="42"/>
      <c r="J348" s="272"/>
      <c r="K348" s="29"/>
      <c r="L348" s="29"/>
      <c r="M348" s="158"/>
      <c r="N348" s="158"/>
      <c r="O348" s="158"/>
      <c r="P348" s="158"/>
      <c r="Q348" s="158"/>
      <c r="R348" s="158"/>
      <c r="S348" s="158"/>
      <c r="T348" s="158"/>
      <c r="U348" s="42"/>
      <c r="V348" s="29"/>
      <c r="W348" s="29"/>
      <c r="X348" s="7"/>
      <c r="Y348" s="229"/>
      <c r="Z348" s="29"/>
      <c r="AA348" s="222">
        <v>200</v>
      </c>
      <c r="AB348" s="159"/>
      <c r="AC348" s="42"/>
      <c r="AD348" s="167"/>
      <c r="AE348" s="156">
        <f>Table3276[[#This Row],[buildPower]]/2</f>
        <v>0</v>
      </c>
      <c r="AF348" s="167"/>
      <c r="AG348" s="167"/>
    </row>
    <row r="349" spans="1:33" hidden="1" x14ac:dyDescent="0.35">
      <c r="A349" s="167">
        <v>346</v>
      </c>
      <c r="B349" s="166"/>
      <c r="C349" s="272"/>
      <c r="D349" s="29"/>
      <c r="E349" s="42"/>
      <c r="F349" s="272"/>
      <c r="G349" s="272"/>
      <c r="H349" s="42"/>
      <c r="I349" s="42"/>
      <c r="J349" s="272"/>
      <c r="K349" s="29"/>
      <c r="L349" s="29"/>
      <c r="M349" s="158"/>
      <c r="N349" s="158"/>
      <c r="O349" s="158"/>
      <c r="P349" s="158"/>
      <c r="Q349" s="158"/>
      <c r="R349" s="158"/>
      <c r="S349" s="158"/>
      <c r="T349" s="158"/>
      <c r="U349" s="42"/>
      <c r="V349" s="29"/>
      <c r="W349" s="29"/>
      <c r="X349" s="7"/>
      <c r="Y349" s="229"/>
      <c r="Z349" s="29"/>
      <c r="AA349" s="222">
        <v>200</v>
      </c>
      <c r="AB349" s="159" t="s">
        <v>5239</v>
      </c>
      <c r="AC349" s="42">
        <v>1</v>
      </c>
      <c r="AD349" s="167"/>
      <c r="AE349" s="156">
        <f>Table3276[[#This Row],[buildPower]]/2</f>
        <v>0</v>
      </c>
      <c r="AF349" s="167"/>
      <c r="AG349" s="167"/>
    </row>
    <row r="350" spans="1:33" hidden="1" x14ac:dyDescent="0.35">
      <c r="A350" s="167">
        <v>347</v>
      </c>
      <c r="B350" s="55" t="s">
        <v>3225</v>
      </c>
      <c r="C350" s="222">
        <v>10</v>
      </c>
      <c r="D350" s="29"/>
      <c r="E350" s="42">
        <v>1</v>
      </c>
      <c r="F350" s="222">
        <v>500</v>
      </c>
      <c r="G350" s="222">
        <v>50</v>
      </c>
      <c r="H350" s="358" t="s">
        <v>116</v>
      </c>
      <c r="I350" s="42">
        <v>1</v>
      </c>
      <c r="J350" s="270">
        <v>1998</v>
      </c>
      <c r="K350" s="29" t="s">
        <v>3225</v>
      </c>
      <c r="L350" s="29" t="s">
        <v>3225</v>
      </c>
      <c r="M350" s="158"/>
      <c r="N350" s="158"/>
      <c r="O350" s="158"/>
      <c r="P350" s="158"/>
      <c r="Q350" s="158"/>
      <c r="R350" s="158"/>
      <c r="S350" s="158"/>
      <c r="T350" s="158"/>
      <c r="U350" s="42"/>
      <c r="V350" s="29" t="s">
        <v>117</v>
      </c>
      <c r="W350" s="29" t="s">
        <v>105</v>
      </c>
      <c r="X350" s="7" t="s">
        <v>3224</v>
      </c>
      <c r="Y350" s="229">
        <v>30</v>
      </c>
      <c r="Z350" s="29" t="s">
        <v>3223</v>
      </c>
      <c r="AA350" s="42"/>
      <c r="AB350" s="159"/>
      <c r="AC350" s="42">
        <v>1</v>
      </c>
      <c r="AD350" s="167"/>
      <c r="AE350" s="156">
        <f>Table3276[[#This Row],[buildPower]]/2</f>
        <v>25</v>
      </c>
      <c r="AF350" s="167"/>
      <c r="AG350" s="167"/>
    </row>
    <row r="351" spans="1:33" hidden="1" x14ac:dyDescent="0.35">
      <c r="A351" s="167">
        <v>348</v>
      </c>
      <c r="B351" s="55" t="s">
        <v>3222</v>
      </c>
      <c r="C351" s="222">
        <v>10</v>
      </c>
      <c r="D351" s="29"/>
      <c r="E351" s="42">
        <v>1</v>
      </c>
      <c r="F351" s="222">
        <v>500</v>
      </c>
      <c r="G351" s="222">
        <v>50</v>
      </c>
      <c r="H351" s="358" t="s">
        <v>116</v>
      </c>
      <c r="I351" s="42">
        <v>1</v>
      </c>
      <c r="J351" s="270">
        <v>525</v>
      </c>
      <c r="K351" s="29" t="s">
        <v>3222</v>
      </c>
      <c r="L351" s="29" t="s">
        <v>3222</v>
      </c>
      <c r="M351" s="158"/>
      <c r="N351" s="158"/>
      <c r="O351" s="158"/>
      <c r="P351" s="158"/>
      <c r="Q351" s="158"/>
      <c r="R351" s="158"/>
      <c r="S351" s="158"/>
      <c r="T351" s="158"/>
      <c r="U351" s="42"/>
      <c r="V351" s="29" t="s">
        <v>117</v>
      </c>
      <c r="W351" s="29" t="s">
        <v>105</v>
      </c>
      <c r="X351" s="7" t="s">
        <v>3221</v>
      </c>
      <c r="Y351" s="229">
        <v>20</v>
      </c>
      <c r="Z351" s="29" t="s">
        <v>120</v>
      </c>
      <c r="AA351" s="42"/>
      <c r="AB351" s="159"/>
      <c r="AC351" s="42">
        <v>1</v>
      </c>
      <c r="AD351" s="167"/>
      <c r="AE351" s="156">
        <f>Table3276[[#This Row],[buildPower]]/2</f>
        <v>25</v>
      </c>
      <c r="AF351" s="167"/>
      <c r="AG351" s="167"/>
    </row>
    <row r="352" spans="1:33" hidden="1" x14ac:dyDescent="0.35">
      <c r="A352" s="167">
        <v>349</v>
      </c>
      <c r="B352" s="55" t="s">
        <v>5054</v>
      </c>
      <c r="C352" s="236">
        <v>20</v>
      </c>
      <c r="D352" s="29"/>
      <c r="E352" s="42">
        <v>2</v>
      </c>
      <c r="F352" s="236">
        <v>5200</v>
      </c>
      <c r="G352" s="236">
        <v>800</v>
      </c>
      <c r="H352" s="358" t="s">
        <v>116</v>
      </c>
      <c r="I352" s="42">
        <v>2</v>
      </c>
      <c r="J352" s="236">
        <v>4200</v>
      </c>
      <c r="K352" s="29" t="s">
        <v>5054</v>
      </c>
      <c r="L352" s="29" t="s">
        <v>6759</v>
      </c>
      <c r="M352" s="158"/>
      <c r="N352" s="158"/>
      <c r="O352" s="158"/>
      <c r="P352" s="158"/>
      <c r="Q352" s="158"/>
      <c r="R352" s="158"/>
      <c r="S352" s="158"/>
      <c r="T352" s="158"/>
      <c r="U352" s="42">
        <v>100</v>
      </c>
      <c r="V352" s="29" t="s">
        <v>313</v>
      </c>
      <c r="W352" s="29" t="s">
        <v>104</v>
      </c>
      <c r="X352" s="7" t="s">
        <v>314</v>
      </c>
      <c r="Y352" s="229">
        <v>50</v>
      </c>
      <c r="Z352" s="29" t="s">
        <v>120</v>
      </c>
      <c r="AA352" s="42">
        <v>0</v>
      </c>
      <c r="AB352" s="159"/>
      <c r="AC352" s="158"/>
      <c r="AD352" s="167"/>
      <c r="AE352" s="156">
        <f>Table3276[[#This Row],[buildPower]]/2</f>
        <v>400</v>
      </c>
      <c r="AF352" s="167"/>
      <c r="AG352" s="167"/>
    </row>
    <row r="353" spans="1:33" hidden="1" x14ac:dyDescent="0.35">
      <c r="A353" s="167">
        <v>350</v>
      </c>
      <c r="B353" s="166"/>
      <c r="C353" s="239"/>
      <c r="D353" s="29"/>
      <c r="E353" s="42"/>
      <c r="F353" s="239"/>
      <c r="G353" s="239"/>
      <c r="H353" s="42"/>
      <c r="I353" s="42"/>
      <c r="J353" s="239"/>
      <c r="K353" s="29"/>
      <c r="L353" s="29"/>
      <c r="M353" s="158"/>
      <c r="N353" s="158"/>
      <c r="O353" s="158"/>
      <c r="P353" s="158"/>
      <c r="Q353" s="158"/>
      <c r="R353" s="158"/>
      <c r="S353" s="158"/>
      <c r="T353" s="158"/>
      <c r="U353" s="42"/>
      <c r="V353" s="29"/>
      <c r="W353" s="29"/>
      <c r="X353" s="7"/>
      <c r="Y353" s="229"/>
      <c r="Z353" s="29"/>
      <c r="AA353" s="222">
        <v>20</v>
      </c>
      <c r="AB353" s="159"/>
      <c r="AC353" s="158"/>
      <c r="AD353" s="167"/>
      <c r="AE353" s="156">
        <f>Table3276[[#This Row],[buildPower]]/2</f>
        <v>0</v>
      </c>
      <c r="AF353" s="167"/>
      <c r="AG353" s="167"/>
    </row>
    <row r="354" spans="1:33" hidden="1" x14ac:dyDescent="0.35">
      <c r="A354" s="167">
        <v>351</v>
      </c>
      <c r="B354" s="166"/>
      <c r="C354" s="239"/>
      <c r="D354" s="29"/>
      <c r="E354" s="42"/>
      <c r="F354" s="239"/>
      <c r="G354" s="239"/>
      <c r="H354" s="42"/>
      <c r="I354" s="42"/>
      <c r="J354" s="239"/>
      <c r="K354" s="29"/>
      <c r="L354" s="29"/>
      <c r="M354" s="158"/>
      <c r="N354" s="158"/>
      <c r="O354" s="158"/>
      <c r="P354" s="158"/>
      <c r="Q354" s="158"/>
      <c r="R354" s="158"/>
      <c r="S354" s="158"/>
      <c r="T354" s="158"/>
      <c r="U354" s="42"/>
      <c r="V354" s="29"/>
      <c r="W354" s="29"/>
      <c r="X354" s="7"/>
      <c r="Y354" s="229"/>
      <c r="Z354" s="29"/>
      <c r="AA354" s="222">
        <v>200</v>
      </c>
      <c r="AB354" s="159" t="s">
        <v>4925</v>
      </c>
      <c r="AC354" s="42">
        <v>2</v>
      </c>
      <c r="AD354" s="167"/>
      <c r="AE354" s="156">
        <f>Table3276[[#This Row],[buildPower]]/2</f>
        <v>0</v>
      </c>
      <c r="AF354" s="167"/>
      <c r="AG354" s="167"/>
    </row>
    <row r="355" spans="1:33" hidden="1" x14ac:dyDescent="0.35">
      <c r="A355" s="167">
        <v>352</v>
      </c>
      <c r="B355" s="55" t="s">
        <v>5055</v>
      </c>
      <c r="C355" s="236">
        <v>20</v>
      </c>
      <c r="D355" s="29"/>
      <c r="E355" s="42">
        <v>2</v>
      </c>
      <c r="F355" s="236">
        <v>5200</v>
      </c>
      <c r="G355" s="236">
        <v>800</v>
      </c>
      <c r="H355" s="358" t="s">
        <v>116</v>
      </c>
      <c r="I355" s="42">
        <v>2</v>
      </c>
      <c r="J355" s="236">
        <v>4200</v>
      </c>
      <c r="K355" s="29" t="s">
        <v>5055</v>
      </c>
      <c r="L355" s="29" t="s">
        <v>6763</v>
      </c>
      <c r="M355" s="158"/>
      <c r="N355" s="158"/>
      <c r="O355" s="158"/>
      <c r="P355" s="158"/>
      <c r="Q355" s="158"/>
      <c r="R355" s="158"/>
      <c r="S355" s="158"/>
      <c r="T355" s="158"/>
      <c r="U355" s="42">
        <v>100</v>
      </c>
      <c r="V355" s="29" t="s">
        <v>313</v>
      </c>
      <c r="W355" s="29" t="s">
        <v>104</v>
      </c>
      <c r="X355" s="7" t="s">
        <v>314</v>
      </c>
      <c r="Y355" s="229">
        <v>50</v>
      </c>
      <c r="Z355" s="29" t="s">
        <v>120</v>
      </c>
      <c r="AA355" s="42">
        <v>0</v>
      </c>
      <c r="AB355" s="159"/>
      <c r="AC355" s="42"/>
      <c r="AD355" s="167"/>
      <c r="AE355" s="156">
        <f>Table3276[[#This Row],[buildPower]]/2</f>
        <v>400</v>
      </c>
      <c r="AF355" s="167"/>
      <c r="AG355" s="167"/>
    </row>
    <row r="356" spans="1:33" hidden="1" x14ac:dyDescent="0.35">
      <c r="A356" s="167">
        <v>353</v>
      </c>
      <c r="B356" s="166"/>
      <c r="C356" s="239"/>
      <c r="D356" s="29"/>
      <c r="E356" s="42"/>
      <c r="F356" s="239"/>
      <c r="G356" s="239"/>
      <c r="H356" s="42"/>
      <c r="I356" s="42"/>
      <c r="J356" s="239"/>
      <c r="K356" s="29"/>
      <c r="L356" s="29"/>
      <c r="M356" s="158"/>
      <c r="N356" s="158"/>
      <c r="O356" s="158"/>
      <c r="P356" s="158"/>
      <c r="Q356" s="158"/>
      <c r="R356" s="158"/>
      <c r="S356" s="158"/>
      <c r="T356" s="158"/>
      <c r="U356" s="42"/>
      <c r="V356" s="29"/>
      <c r="W356" s="29"/>
      <c r="X356" s="7"/>
      <c r="Y356" s="229"/>
      <c r="Z356" s="29"/>
      <c r="AA356" s="222">
        <v>20</v>
      </c>
      <c r="AB356" s="159"/>
      <c r="AC356" s="42"/>
      <c r="AD356" s="167"/>
      <c r="AE356" s="156">
        <f>Table3276[[#This Row],[buildPower]]/2</f>
        <v>0</v>
      </c>
      <c r="AF356" s="167"/>
      <c r="AG356" s="167"/>
    </row>
    <row r="357" spans="1:33" hidden="1" x14ac:dyDescent="0.35">
      <c r="A357" s="167">
        <v>354</v>
      </c>
      <c r="B357" s="166"/>
      <c r="C357" s="239"/>
      <c r="D357" s="29"/>
      <c r="E357" s="42"/>
      <c r="F357" s="239"/>
      <c r="G357" s="239"/>
      <c r="H357" s="42"/>
      <c r="I357" s="42"/>
      <c r="J357" s="239"/>
      <c r="K357" s="29"/>
      <c r="L357" s="29"/>
      <c r="M357" s="158"/>
      <c r="N357" s="158"/>
      <c r="O357" s="158"/>
      <c r="P357" s="158"/>
      <c r="Q357" s="158"/>
      <c r="R357" s="158"/>
      <c r="S357" s="158"/>
      <c r="T357" s="158"/>
      <c r="U357" s="42"/>
      <c r="V357" s="29"/>
      <c r="W357" s="29"/>
      <c r="X357" s="7"/>
      <c r="Y357" s="229"/>
      <c r="Z357" s="29"/>
      <c r="AA357" s="222">
        <v>200</v>
      </c>
      <c r="AB357" s="159" t="s">
        <v>4930</v>
      </c>
      <c r="AC357" s="42">
        <v>2</v>
      </c>
      <c r="AD357" s="167"/>
      <c r="AE357" s="156">
        <f>Table3276[[#This Row],[buildPower]]/2</f>
        <v>0</v>
      </c>
      <c r="AF357" s="167"/>
      <c r="AG357" s="167"/>
    </row>
    <row r="358" spans="1:33" hidden="1" x14ac:dyDescent="0.35">
      <c r="A358" s="167">
        <v>355</v>
      </c>
      <c r="B358" s="323" t="s">
        <v>5176</v>
      </c>
      <c r="C358" s="222">
        <v>10</v>
      </c>
      <c r="D358" s="29"/>
      <c r="E358" s="42">
        <v>2</v>
      </c>
      <c r="F358" s="222">
        <v>3400</v>
      </c>
      <c r="G358" s="222">
        <v>550</v>
      </c>
      <c r="H358" s="358" t="s">
        <v>116</v>
      </c>
      <c r="I358" s="42">
        <v>1</v>
      </c>
      <c r="J358" s="222">
        <v>1200</v>
      </c>
      <c r="K358" s="29" t="s">
        <v>5176</v>
      </c>
      <c r="L358" s="29" t="s">
        <v>6700</v>
      </c>
      <c r="M358" s="158"/>
      <c r="N358" s="158"/>
      <c r="O358" s="158"/>
      <c r="P358" s="158"/>
      <c r="Q358" s="158"/>
      <c r="R358" s="158"/>
      <c r="S358" s="158"/>
      <c r="T358" s="158"/>
      <c r="U358" s="42">
        <v>100</v>
      </c>
      <c r="V358" s="29" t="s">
        <v>313</v>
      </c>
      <c r="W358" s="29" t="s">
        <v>104</v>
      </c>
      <c r="X358" s="7" t="s">
        <v>5056</v>
      </c>
      <c r="Y358" s="229">
        <v>40</v>
      </c>
      <c r="Z358" s="29" t="s">
        <v>120</v>
      </c>
      <c r="AA358" s="42">
        <v>0</v>
      </c>
      <c r="AB358" s="159"/>
      <c r="AC358" s="42"/>
      <c r="AD358" s="167"/>
      <c r="AE358" s="156">
        <f>Table3276[[#This Row],[buildPower]]/2</f>
        <v>275</v>
      </c>
      <c r="AF358" s="167"/>
      <c r="AG358" s="167"/>
    </row>
    <row r="359" spans="1:33" hidden="1" x14ac:dyDescent="0.35">
      <c r="A359" s="167">
        <v>356</v>
      </c>
      <c r="B359" s="166"/>
      <c r="C359" s="272"/>
      <c r="D359" s="29"/>
      <c r="E359" s="42"/>
      <c r="F359" s="272"/>
      <c r="G359" s="272"/>
      <c r="H359" s="42"/>
      <c r="I359" s="42"/>
      <c r="J359" s="272"/>
      <c r="K359" s="29"/>
      <c r="L359" s="29"/>
      <c r="M359" s="158"/>
      <c r="N359" s="158"/>
      <c r="O359" s="158"/>
      <c r="P359" s="158"/>
      <c r="Q359" s="158"/>
      <c r="R359" s="158"/>
      <c r="S359" s="158"/>
      <c r="T359" s="158"/>
      <c r="U359" s="42"/>
      <c r="V359" s="29"/>
      <c r="W359" s="29"/>
      <c r="X359" s="7"/>
      <c r="Y359" s="229"/>
      <c r="Z359" s="29"/>
      <c r="AA359" s="222">
        <v>20</v>
      </c>
      <c r="AB359" s="159"/>
      <c r="AC359" s="42"/>
      <c r="AD359" s="167"/>
      <c r="AE359" s="156">
        <f>Table3276[[#This Row],[buildPower]]/2</f>
        <v>0</v>
      </c>
      <c r="AF359" s="167"/>
      <c r="AG359" s="167"/>
    </row>
    <row r="360" spans="1:33" hidden="1" x14ac:dyDescent="0.35">
      <c r="A360" s="167">
        <v>357</v>
      </c>
      <c r="B360" s="166"/>
      <c r="C360" s="272"/>
      <c r="D360" s="29"/>
      <c r="E360" s="42"/>
      <c r="F360" s="272"/>
      <c r="G360" s="272"/>
      <c r="H360" s="42"/>
      <c r="I360" s="42"/>
      <c r="J360" s="272"/>
      <c r="K360" s="29"/>
      <c r="L360" s="29"/>
      <c r="M360" s="158"/>
      <c r="N360" s="158"/>
      <c r="O360" s="158"/>
      <c r="P360" s="158"/>
      <c r="Q360" s="158"/>
      <c r="R360" s="158"/>
      <c r="S360" s="158"/>
      <c r="T360" s="158"/>
      <c r="U360" s="42"/>
      <c r="V360" s="29"/>
      <c r="W360" s="29"/>
      <c r="X360" s="7"/>
      <c r="Y360" s="229"/>
      <c r="Z360" s="29"/>
      <c r="AA360" s="222">
        <v>200</v>
      </c>
      <c r="AB360" s="159" t="s">
        <v>5177</v>
      </c>
      <c r="AC360" s="42">
        <v>2</v>
      </c>
      <c r="AD360" s="167"/>
      <c r="AE360" s="156">
        <f>Table3276[[#This Row],[buildPower]]/2</f>
        <v>0</v>
      </c>
      <c r="AF360" s="167"/>
      <c r="AG360" s="167"/>
    </row>
    <row r="361" spans="1:33" hidden="1" x14ac:dyDescent="0.35">
      <c r="A361" s="167">
        <v>358</v>
      </c>
      <c r="B361" s="323" t="s">
        <v>5180</v>
      </c>
      <c r="C361" s="222">
        <v>10</v>
      </c>
      <c r="D361" s="29"/>
      <c r="E361" s="42">
        <v>2</v>
      </c>
      <c r="F361" s="222">
        <v>3400</v>
      </c>
      <c r="G361" s="222">
        <v>550</v>
      </c>
      <c r="H361" s="358" t="s">
        <v>116</v>
      </c>
      <c r="I361" s="42">
        <v>1</v>
      </c>
      <c r="J361" s="222">
        <v>1200</v>
      </c>
      <c r="K361" s="29" t="s">
        <v>5180</v>
      </c>
      <c r="L361" s="29" t="s">
        <v>7282</v>
      </c>
      <c r="M361" s="158"/>
      <c r="N361" s="158"/>
      <c r="O361" s="158"/>
      <c r="P361" s="158"/>
      <c r="Q361" s="158"/>
      <c r="R361" s="158"/>
      <c r="S361" s="158"/>
      <c r="T361" s="158"/>
      <c r="U361" s="42">
        <v>100</v>
      </c>
      <c r="V361" s="29" t="s">
        <v>313</v>
      </c>
      <c r="W361" s="29" t="s">
        <v>104</v>
      </c>
      <c r="X361" s="7" t="s">
        <v>5056</v>
      </c>
      <c r="Y361" s="229">
        <v>40</v>
      </c>
      <c r="Z361" s="29" t="s">
        <v>120</v>
      </c>
      <c r="AA361" s="42">
        <v>0</v>
      </c>
      <c r="AB361" s="159"/>
      <c r="AC361" s="42"/>
      <c r="AD361" s="167"/>
      <c r="AE361" s="156">
        <f>Table3276[[#This Row],[buildPower]]/2</f>
        <v>275</v>
      </c>
      <c r="AF361" s="167"/>
      <c r="AG361" s="167"/>
    </row>
    <row r="362" spans="1:33" hidden="1" x14ac:dyDescent="0.35">
      <c r="A362" s="167">
        <v>359</v>
      </c>
      <c r="B362" s="166"/>
      <c r="C362" s="272"/>
      <c r="D362" s="29"/>
      <c r="E362" s="42"/>
      <c r="F362" s="272"/>
      <c r="G362" s="272"/>
      <c r="H362" s="42"/>
      <c r="I362" s="42"/>
      <c r="J362" s="272"/>
      <c r="K362" s="29"/>
      <c r="L362" s="29"/>
      <c r="M362" s="158"/>
      <c r="N362" s="158"/>
      <c r="O362" s="158"/>
      <c r="P362" s="158"/>
      <c r="Q362" s="158"/>
      <c r="R362" s="158"/>
      <c r="S362" s="158"/>
      <c r="T362" s="158"/>
      <c r="U362" s="42"/>
      <c r="V362" s="29"/>
      <c r="W362" s="29"/>
      <c r="X362" s="7"/>
      <c r="Y362" s="229"/>
      <c r="Z362" s="29"/>
      <c r="AA362" s="222">
        <v>20</v>
      </c>
      <c r="AB362" s="159"/>
      <c r="AC362" s="42"/>
      <c r="AD362" s="167"/>
      <c r="AE362" s="156">
        <f>Table3276[[#This Row],[buildPower]]/2</f>
        <v>0</v>
      </c>
      <c r="AF362" s="167"/>
      <c r="AG362" s="167"/>
    </row>
    <row r="363" spans="1:33" ht="14.5" hidden="1" customHeight="1" x14ac:dyDescent="0.35">
      <c r="A363" s="167">
        <v>360</v>
      </c>
      <c r="B363" s="166"/>
      <c r="C363" s="272"/>
      <c r="D363" s="29"/>
      <c r="E363" s="42"/>
      <c r="F363" s="272"/>
      <c r="G363" s="272"/>
      <c r="H363" s="42"/>
      <c r="I363" s="42"/>
      <c r="J363" s="272"/>
      <c r="K363" s="29"/>
      <c r="L363" s="29"/>
      <c r="M363" s="158"/>
      <c r="N363" s="158"/>
      <c r="O363" s="158"/>
      <c r="P363" s="158"/>
      <c r="Q363" s="158"/>
      <c r="R363" s="158"/>
      <c r="S363" s="158"/>
      <c r="T363" s="158"/>
      <c r="U363" s="42"/>
      <c r="V363" s="29"/>
      <c r="W363" s="29"/>
      <c r="X363" s="7"/>
      <c r="Y363" s="229"/>
      <c r="Z363" s="29"/>
      <c r="AA363" s="222">
        <v>200</v>
      </c>
      <c r="AB363" s="159" t="s">
        <v>5181</v>
      </c>
      <c r="AC363" s="42">
        <v>2</v>
      </c>
      <c r="AD363" s="167"/>
      <c r="AE363" s="156">
        <f>Table3276[[#This Row],[buildPower]]/2</f>
        <v>0</v>
      </c>
      <c r="AF363" s="167"/>
      <c r="AG363" s="167"/>
    </row>
    <row r="364" spans="1:33" ht="14.5" hidden="1" customHeight="1" x14ac:dyDescent="0.35">
      <c r="A364" s="167">
        <v>361</v>
      </c>
      <c r="B364" s="323" t="s">
        <v>5057</v>
      </c>
      <c r="C364" s="222">
        <v>10</v>
      </c>
      <c r="D364" s="29"/>
      <c r="E364" s="42">
        <v>2</v>
      </c>
      <c r="F364" s="222">
        <v>2700</v>
      </c>
      <c r="G364" s="222">
        <v>450</v>
      </c>
      <c r="H364" s="358" t="s">
        <v>116</v>
      </c>
      <c r="I364" s="42">
        <v>1</v>
      </c>
      <c r="J364" s="222">
        <v>1200</v>
      </c>
      <c r="K364" s="29" t="s">
        <v>5057</v>
      </c>
      <c r="L364" s="29" t="s">
        <v>6717</v>
      </c>
      <c r="M364" s="158"/>
      <c r="N364" s="158"/>
      <c r="O364" s="158"/>
      <c r="P364" s="158"/>
      <c r="Q364" s="158"/>
      <c r="R364" s="158"/>
      <c r="S364" s="158"/>
      <c r="T364" s="158"/>
      <c r="U364" s="42">
        <v>100</v>
      </c>
      <c r="V364" s="29" t="s">
        <v>313</v>
      </c>
      <c r="W364" s="29" t="s">
        <v>104</v>
      </c>
      <c r="X364" s="7" t="s">
        <v>5056</v>
      </c>
      <c r="Y364" s="229">
        <v>32</v>
      </c>
      <c r="Z364" s="29" t="s">
        <v>120</v>
      </c>
      <c r="AA364" s="42">
        <v>0</v>
      </c>
      <c r="AB364" s="159"/>
      <c r="AC364" s="42"/>
      <c r="AD364" s="167"/>
      <c r="AE364" s="156">
        <f>Table3276[[#This Row],[buildPower]]/2</f>
        <v>225</v>
      </c>
      <c r="AF364" s="167"/>
      <c r="AG364" s="167"/>
    </row>
    <row r="365" spans="1:33" ht="14.5" hidden="1" customHeight="1" x14ac:dyDescent="0.35">
      <c r="A365" s="167">
        <v>362</v>
      </c>
      <c r="B365" s="166"/>
      <c r="C365" s="272"/>
      <c r="D365" s="29"/>
      <c r="E365" s="42"/>
      <c r="F365" s="272"/>
      <c r="G365" s="272"/>
      <c r="H365" s="42"/>
      <c r="I365" s="42"/>
      <c r="J365" s="272"/>
      <c r="K365" s="29"/>
      <c r="L365" s="29"/>
      <c r="M365" s="158"/>
      <c r="N365" s="158"/>
      <c r="O365" s="158"/>
      <c r="P365" s="158"/>
      <c r="Q365" s="158"/>
      <c r="R365" s="158"/>
      <c r="S365" s="158"/>
      <c r="T365" s="158"/>
      <c r="U365" s="42"/>
      <c r="V365" s="29"/>
      <c r="W365" s="29"/>
      <c r="X365" s="7"/>
      <c r="Y365" s="229"/>
      <c r="Z365" s="29"/>
      <c r="AA365" s="222">
        <v>20</v>
      </c>
      <c r="AB365" s="159"/>
      <c r="AC365" s="42"/>
      <c r="AD365" s="167"/>
      <c r="AE365" s="156">
        <f>Table3276[[#This Row],[buildPower]]/2</f>
        <v>0</v>
      </c>
      <c r="AF365" s="167"/>
      <c r="AG365" s="167"/>
    </row>
    <row r="366" spans="1:33" ht="14.5" hidden="1" customHeight="1" x14ac:dyDescent="0.35">
      <c r="A366" s="167">
        <v>363</v>
      </c>
      <c r="B366" s="166"/>
      <c r="C366" s="272"/>
      <c r="D366" s="29"/>
      <c r="E366" s="42"/>
      <c r="F366" s="272"/>
      <c r="G366" s="272"/>
      <c r="H366" s="42"/>
      <c r="I366" s="42"/>
      <c r="J366" s="272"/>
      <c r="K366" s="29"/>
      <c r="L366" s="29"/>
      <c r="M366" s="158"/>
      <c r="N366" s="158"/>
      <c r="O366" s="158"/>
      <c r="P366" s="158"/>
      <c r="Q366" s="158"/>
      <c r="R366" s="158"/>
      <c r="S366" s="158"/>
      <c r="T366" s="158"/>
      <c r="U366" s="42"/>
      <c r="V366" s="29"/>
      <c r="W366" s="29"/>
      <c r="X366" s="7"/>
      <c r="Y366" s="229"/>
      <c r="Z366" s="29"/>
      <c r="AA366" s="222">
        <v>200</v>
      </c>
      <c r="AB366" s="159" t="s">
        <v>4949</v>
      </c>
      <c r="AC366" s="42">
        <v>2</v>
      </c>
      <c r="AD366" s="167"/>
      <c r="AE366" s="156">
        <f>Table3276[[#This Row],[buildPower]]/2</f>
        <v>0</v>
      </c>
      <c r="AF366" s="167"/>
      <c r="AG366" s="167"/>
    </row>
    <row r="367" spans="1:33" ht="14.5" hidden="1" customHeight="1" x14ac:dyDescent="0.35">
      <c r="A367" s="167">
        <v>364</v>
      </c>
      <c r="B367" s="323" t="s">
        <v>5187</v>
      </c>
      <c r="C367" s="222">
        <v>10</v>
      </c>
      <c r="D367" s="29"/>
      <c r="E367" s="42">
        <v>2</v>
      </c>
      <c r="F367" s="222">
        <v>2700</v>
      </c>
      <c r="G367" s="222">
        <v>450</v>
      </c>
      <c r="H367" s="358" t="s">
        <v>116</v>
      </c>
      <c r="I367" s="42">
        <v>1</v>
      </c>
      <c r="J367" s="222">
        <v>1200</v>
      </c>
      <c r="K367" s="29" t="s">
        <v>5187</v>
      </c>
      <c r="L367" s="29" t="s">
        <v>7080</v>
      </c>
      <c r="M367" s="158"/>
      <c r="N367" s="158"/>
      <c r="O367" s="158"/>
      <c r="P367" s="158"/>
      <c r="Q367" s="158"/>
      <c r="R367" s="158"/>
      <c r="S367" s="158"/>
      <c r="T367" s="158"/>
      <c r="U367" s="42">
        <v>100</v>
      </c>
      <c r="V367" s="29" t="s">
        <v>313</v>
      </c>
      <c r="W367" s="29" t="s">
        <v>104</v>
      </c>
      <c r="X367" s="7" t="s">
        <v>5056</v>
      </c>
      <c r="Y367" s="229">
        <v>32</v>
      </c>
      <c r="Z367" s="29" t="s">
        <v>120</v>
      </c>
      <c r="AA367" s="42">
        <v>0</v>
      </c>
      <c r="AB367" s="159"/>
      <c r="AC367" s="42"/>
      <c r="AD367" s="167"/>
      <c r="AE367" s="156">
        <f>Table3276[[#This Row],[buildPower]]/2</f>
        <v>225</v>
      </c>
      <c r="AF367" s="167"/>
      <c r="AG367" s="167"/>
    </row>
    <row r="368" spans="1:33" ht="14.5" hidden="1" customHeight="1" x14ac:dyDescent="0.35">
      <c r="A368" s="167">
        <v>365</v>
      </c>
      <c r="B368" s="166"/>
      <c r="C368" s="272"/>
      <c r="D368" s="29"/>
      <c r="E368" s="42"/>
      <c r="F368" s="272"/>
      <c r="G368" s="272"/>
      <c r="H368" s="42"/>
      <c r="I368" s="42"/>
      <c r="J368" s="272"/>
      <c r="K368" s="29"/>
      <c r="L368" s="29"/>
      <c r="M368" s="158"/>
      <c r="N368" s="158"/>
      <c r="O368" s="158"/>
      <c r="P368" s="158"/>
      <c r="Q368" s="158"/>
      <c r="R368" s="158"/>
      <c r="S368" s="158"/>
      <c r="T368" s="158"/>
      <c r="U368" s="42"/>
      <c r="V368" s="29"/>
      <c r="W368" s="29"/>
      <c r="X368" s="7"/>
      <c r="Y368" s="229"/>
      <c r="Z368" s="29"/>
      <c r="AA368" s="222">
        <v>20</v>
      </c>
      <c r="AB368" s="159"/>
      <c r="AC368" s="42"/>
      <c r="AD368" s="167"/>
      <c r="AE368" s="156">
        <f>Table3276[[#This Row],[buildPower]]/2</f>
        <v>0</v>
      </c>
      <c r="AF368" s="167"/>
      <c r="AG368" s="167"/>
    </row>
    <row r="369" spans="1:33" ht="16" hidden="1" customHeight="1" x14ac:dyDescent="0.35">
      <c r="A369" s="167">
        <v>366</v>
      </c>
      <c r="B369" s="166"/>
      <c r="C369" s="272"/>
      <c r="D369" s="29"/>
      <c r="E369" s="42"/>
      <c r="F369" s="272"/>
      <c r="G369" s="272"/>
      <c r="H369" s="42"/>
      <c r="I369" s="42"/>
      <c r="J369" s="272"/>
      <c r="K369" s="29"/>
      <c r="L369" s="29"/>
      <c r="M369" s="158"/>
      <c r="N369" s="158"/>
      <c r="O369" s="158"/>
      <c r="P369" s="158"/>
      <c r="Q369" s="158"/>
      <c r="R369" s="158"/>
      <c r="S369" s="158"/>
      <c r="T369" s="158"/>
      <c r="U369" s="42"/>
      <c r="V369" s="29"/>
      <c r="W369" s="29"/>
      <c r="X369" s="7"/>
      <c r="Y369" s="229"/>
      <c r="Z369" s="29"/>
      <c r="AA369" s="222">
        <v>200</v>
      </c>
      <c r="AB369" s="159" t="s">
        <v>5188</v>
      </c>
      <c r="AC369" s="42">
        <v>2</v>
      </c>
      <c r="AD369" s="167"/>
      <c r="AE369" s="156">
        <f>Table3276[[#This Row],[buildPower]]/2</f>
        <v>0</v>
      </c>
      <c r="AF369" s="167"/>
      <c r="AG369" s="167"/>
    </row>
    <row r="370" spans="1:33" ht="14.5" hidden="1" customHeight="1" x14ac:dyDescent="0.35">
      <c r="A370" s="167">
        <v>367</v>
      </c>
      <c r="B370" s="55" t="s">
        <v>5058</v>
      </c>
      <c r="C370" s="236">
        <v>20</v>
      </c>
      <c r="D370" s="29"/>
      <c r="E370" s="42">
        <v>2</v>
      </c>
      <c r="F370" s="236">
        <v>5200</v>
      </c>
      <c r="G370" s="236">
        <v>800</v>
      </c>
      <c r="H370" s="358" t="s">
        <v>116</v>
      </c>
      <c r="I370" s="42">
        <v>2</v>
      </c>
      <c r="J370" s="236">
        <v>4200</v>
      </c>
      <c r="K370" s="29" t="s">
        <v>5058</v>
      </c>
      <c r="L370" s="29" t="s">
        <v>6764</v>
      </c>
      <c r="M370" s="158"/>
      <c r="N370" s="158"/>
      <c r="O370" s="158"/>
      <c r="P370" s="158"/>
      <c r="Q370" s="158"/>
      <c r="R370" s="158"/>
      <c r="S370" s="158"/>
      <c r="T370" s="158"/>
      <c r="U370" s="42">
        <v>100</v>
      </c>
      <c r="V370" s="29" t="s">
        <v>313</v>
      </c>
      <c r="W370" s="29" t="s">
        <v>104</v>
      </c>
      <c r="X370" s="7" t="s">
        <v>314</v>
      </c>
      <c r="Y370" s="229">
        <v>50</v>
      </c>
      <c r="Z370" s="29" t="s">
        <v>120</v>
      </c>
      <c r="AA370" s="42">
        <v>0</v>
      </c>
      <c r="AB370" s="159"/>
      <c r="AC370" s="42"/>
      <c r="AD370" s="167"/>
      <c r="AE370" s="156">
        <f>Table3276[[#This Row],[buildPower]]/2</f>
        <v>400</v>
      </c>
      <c r="AF370" s="167"/>
      <c r="AG370" s="167"/>
    </row>
    <row r="371" spans="1:33" ht="14.5" hidden="1" customHeight="1" x14ac:dyDescent="0.35">
      <c r="A371" s="167">
        <v>368</v>
      </c>
      <c r="B371" s="166"/>
      <c r="C371" s="239"/>
      <c r="D371" s="29"/>
      <c r="E371" s="42"/>
      <c r="F371" s="239"/>
      <c r="G371" s="239"/>
      <c r="H371" s="42"/>
      <c r="I371" s="42"/>
      <c r="J371" s="239"/>
      <c r="K371" s="29"/>
      <c r="L371" s="29"/>
      <c r="M371" s="158"/>
      <c r="N371" s="158"/>
      <c r="O371" s="158"/>
      <c r="P371" s="158"/>
      <c r="Q371" s="158"/>
      <c r="R371" s="158"/>
      <c r="S371" s="158"/>
      <c r="T371" s="158"/>
      <c r="U371" s="42"/>
      <c r="V371" s="29"/>
      <c r="W371" s="29"/>
      <c r="X371" s="7"/>
      <c r="Y371" s="229"/>
      <c r="Z371" s="29"/>
      <c r="AA371" s="222">
        <v>20</v>
      </c>
      <c r="AB371" s="159"/>
      <c r="AC371" s="42"/>
      <c r="AD371" s="167"/>
      <c r="AE371" s="156">
        <f>Table3276[[#This Row],[buildPower]]/2</f>
        <v>0</v>
      </c>
      <c r="AF371" s="167"/>
      <c r="AG371" s="167"/>
    </row>
    <row r="372" spans="1:33" hidden="1" x14ac:dyDescent="0.35">
      <c r="A372" s="167">
        <v>369</v>
      </c>
      <c r="B372" s="166"/>
      <c r="C372" s="239"/>
      <c r="D372" s="29"/>
      <c r="E372" s="42"/>
      <c r="F372" s="239"/>
      <c r="G372" s="239"/>
      <c r="H372" s="42"/>
      <c r="I372" s="42"/>
      <c r="J372" s="239"/>
      <c r="K372" s="29"/>
      <c r="L372" s="29"/>
      <c r="M372" s="158"/>
      <c r="N372" s="158"/>
      <c r="O372" s="158"/>
      <c r="P372" s="158"/>
      <c r="Q372" s="158"/>
      <c r="R372" s="158"/>
      <c r="S372" s="158"/>
      <c r="T372" s="158"/>
      <c r="U372" s="42"/>
      <c r="V372" s="29"/>
      <c r="W372" s="29"/>
      <c r="X372" s="7"/>
      <c r="Y372" s="229"/>
      <c r="Z372" s="29"/>
      <c r="AA372" s="222">
        <v>200</v>
      </c>
      <c r="AB372" s="159" t="s">
        <v>4968</v>
      </c>
      <c r="AC372" s="42">
        <v>2</v>
      </c>
      <c r="AD372" s="167"/>
      <c r="AE372" s="156">
        <f>Table3276[[#This Row],[buildPower]]/2</f>
        <v>0</v>
      </c>
      <c r="AF372" s="167"/>
      <c r="AG372" s="167"/>
    </row>
    <row r="373" spans="1:33" hidden="1" x14ac:dyDescent="0.35">
      <c r="A373" s="167">
        <v>370</v>
      </c>
      <c r="B373" s="55" t="s">
        <v>5059</v>
      </c>
      <c r="C373" s="236">
        <v>20</v>
      </c>
      <c r="D373" s="29"/>
      <c r="E373" s="42">
        <v>2</v>
      </c>
      <c r="F373" s="236">
        <v>5200</v>
      </c>
      <c r="G373" s="236">
        <v>800</v>
      </c>
      <c r="H373" s="358" t="s">
        <v>116</v>
      </c>
      <c r="I373" s="42">
        <v>2</v>
      </c>
      <c r="J373" s="236">
        <v>4200</v>
      </c>
      <c r="K373" s="29" t="s">
        <v>5059</v>
      </c>
      <c r="L373" s="29" t="s">
        <v>6765</v>
      </c>
      <c r="M373" s="158"/>
      <c r="N373" s="158"/>
      <c r="O373" s="158"/>
      <c r="P373" s="158"/>
      <c r="Q373" s="158"/>
      <c r="R373" s="158"/>
      <c r="S373" s="158"/>
      <c r="T373" s="158"/>
      <c r="U373" s="42">
        <v>100</v>
      </c>
      <c r="V373" s="29" t="s">
        <v>313</v>
      </c>
      <c r="W373" s="29" t="s">
        <v>104</v>
      </c>
      <c r="X373" s="7" t="s">
        <v>314</v>
      </c>
      <c r="Y373" s="229">
        <v>50</v>
      </c>
      <c r="Z373" s="29" t="s">
        <v>120</v>
      </c>
      <c r="AA373" s="42">
        <v>0</v>
      </c>
      <c r="AB373" s="159"/>
      <c r="AC373" s="42"/>
      <c r="AD373" s="167"/>
      <c r="AE373" s="156">
        <f>Table3276[[#This Row],[buildPower]]/2</f>
        <v>400</v>
      </c>
      <c r="AF373" s="167"/>
      <c r="AG373" s="167"/>
    </row>
    <row r="374" spans="1:33" hidden="1" x14ac:dyDescent="0.35">
      <c r="A374" s="167">
        <v>371</v>
      </c>
      <c r="B374" s="166"/>
      <c r="C374" s="239"/>
      <c r="D374" s="29"/>
      <c r="E374" s="42"/>
      <c r="F374" s="239"/>
      <c r="G374" s="239"/>
      <c r="H374" s="42"/>
      <c r="I374" s="42"/>
      <c r="J374" s="239"/>
      <c r="K374" s="29"/>
      <c r="L374" s="29"/>
      <c r="M374" s="158"/>
      <c r="N374" s="158"/>
      <c r="O374" s="158"/>
      <c r="P374" s="158"/>
      <c r="Q374" s="158"/>
      <c r="R374" s="158"/>
      <c r="S374" s="158"/>
      <c r="T374" s="158"/>
      <c r="U374" s="42"/>
      <c r="V374" s="29"/>
      <c r="W374" s="29"/>
      <c r="X374" s="7"/>
      <c r="Y374" s="229"/>
      <c r="Z374" s="29"/>
      <c r="AA374" s="222">
        <v>20</v>
      </c>
      <c r="AB374" s="159"/>
      <c r="AC374" s="42"/>
      <c r="AD374" s="167"/>
      <c r="AE374" s="156">
        <f>Table3276[[#This Row],[buildPower]]/2</f>
        <v>0</v>
      </c>
      <c r="AF374" s="167"/>
      <c r="AG374" s="167"/>
    </row>
    <row r="375" spans="1:33" hidden="1" x14ac:dyDescent="0.35">
      <c r="A375" s="167">
        <v>372</v>
      </c>
      <c r="B375" s="166"/>
      <c r="C375" s="295"/>
      <c r="D375" s="29"/>
      <c r="E375" s="42"/>
      <c r="F375" s="239"/>
      <c r="G375" s="239"/>
      <c r="H375" s="42"/>
      <c r="I375" s="42"/>
      <c r="J375" s="239"/>
      <c r="K375" s="29"/>
      <c r="L375" s="29"/>
      <c r="M375" s="158"/>
      <c r="N375" s="158"/>
      <c r="O375" s="158"/>
      <c r="P375" s="158"/>
      <c r="Q375" s="158"/>
      <c r="R375" s="158"/>
      <c r="S375" s="158"/>
      <c r="T375" s="158"/>
      <c r="U375" s="42"/>
      <c r="V375" s="29"/>
      <c r="W375" s="29"/>
      <c r="X375" s="7"/>
      <c r="Y375" s="229"/>
      <c r="Z375" s="29"/>
      <c r="AA375" s="222">
        <v>200</v>
      </c>
      <c r="AB375" s="159" t="s">
        <v>4965</v>
      </c>
      <c r="AC375" s="42">
        <v>2</v>
      </c>
      <c r="AD375" s="167"/>
      <c r="AE375" s="156">
        <f>Table3276[[#This Row],[buildPower]]/2</f>
        <v>0</v>
      </c>
      <c r="AF375" s="167"/>
      <c r="AG375" s="167"/>
    </row>
    <row r="376" spans="1:33" hidden="1" x14ac:dyDescent="0.35">
      <c r="A376" s="167">
        <v>373</v>
      </c>
      <c r="B376" s="55" t="s">
        <v>5060</v>
      </c>
      <c r="C376" s="160">
        <v>20</v>
      </c>
      <c r="D376" s="29"/>
      <c r="E376" s="42">
        <v>2</v>
      </c>
      <c r="F376" s="236">
        <v>5200</v>
      </c>
      <c r="G376" s="222">
        <v>500</v>
      </c>
      <c r="H376" s="358" t="s">
        <v>116</v>
      </c>
      <c r="I376" s="42">
        <v>2</v>
      </c>
      <c r="J376" s="236">
        <v>4200</v>
      </c>
      <c r="K376" s="29" t="s">
        <v>5060</v>
      </c>
      <c r="L376" s="29" t="s">
        <v>6766</v>
      </c>
      <c r="M376" s="158"/>
      <c r="N376" s="158"/>
      <c r="O376" s="158"/>
      <c r="P376" s="158"/>
      <c r="Q376" s="158"/>
      <c r="R376" s="158"/>
      <c r="S376" s="158"/>
      <c r="T376" s="158"/>
      <c r="U376" s="42">
        <v>100</v>
      </c>
      <c r="V376" s="29" t="s">
        <v>313</v>
      </c>
      <c r="W376" s="29" t="s">
        <v>104</v>
      </c>
      <c r="X376" s="7" t="s">
        <v>314</v>
      </c>
      <c r="Y376" s="229">
        <v>50</v>
      </c>
      <c r="Z376" s="29" t="s">
        <v>120</v>
      </c>
      <c r="AA376" s="42">
        <v>0</v>
      </c>
      <c r="AB376" s="159"/>
      <c r="AC376" s="42"/>
      <c r="AD376" s="167"/>
      <c r="AE376" s="156">
        <f>Table3276[[#This Row],[buildPower]]/2</f>
        <v>250</v>
      </c>
      <c r="AF376" s="167"/>
      <c r="AG376" s="167"/>
    </row>
    <row r="377" spans="1:33" hidden="1" x14ac:dyDescent="0.35">
      <c r="A377" s="167">
        <v>374</v>
      </c>
      <c r="B377" s="166"/>
      <c r="C377" s="295"/>
      <c r="D377" s="29"/>
      <c r="E377" s="42"/>
      <c r="F377" s="239"/>
      <c r="G377" s="272"/>
      <c r="H377" s="42"/>
      <c r="I377" s="42"/>
      <c r="J377" s="239"/>
      <c r="K377" s="29"/>
      <c r="L377" s="29"/>
      <c r="M377" s="158"/>
      <c r="N377" s="158"/>
      <c r="O377" s="158"/>
      <c r="P377" s="158"/>
      <c r="Q377" s="158"/>
      <c r="R377" s="158"/>
      <c r="S377" s="158"/>
      <c r="T377" s="158"/>
      <c r="U377" s="42"/>
      <c r="V377" s="29"/>
      <c r="W377" s="29"/>
      <c r="X377" s="7"/>
      <c r="Y377" s="229"/>
      <c r="Z377" s="29"/>
      <c r="AA377" s="222">
        <v>20</v>
      </c>
      <c r="AB377" s="159"/>
      <c r="AC377" s="42"/>
      <c r="AD377" s="167"/>
      <c r="AE377" s="156">
        <f>Table3276[[#This Row],[buildPower]]/2</f>
        <v>0</v>
      </c>
      <c r="AF377" s="167"/>
      <c r="AG377" s="167"/>
    </row>
    <row r="378" spans="1:33" hidden="1" x14ac:dyDescent="0.35">
      <c r="A378" s="167">
        <v>375</v>
      </c>
      <c r="B378" s="166"/>
      <c r="C378" s="295"/>
      <c r="D378" s="29"/>
      <c r="E378" s="42"/>
      <c r="F378" s="239"/>
      <c r="G378" s="272"/>
      <c r="H378" s="42"/>
      <c r="I378" s="42"/>
      <c r="J378" s="239"/>
      <c r="K378" s="29"/>
      <c r="L378" s="29"/>
      <c r="M378" s="158"/>
      <c r="N378" s="158"/>
      <c r="O378" s="158"/>
      <c r="P378" s="158"/>
      <c r="Q378" s="158"/>
      <c r="R378" s="158"/>
      <c r="S378" s="158"/>
      <c r="T378" s="158"/>
      <c r="U378" s="42"/>
      <c r="V378" s="29"/>
      <c r="W378" s="29"/>
      <c r="X378" s="7"/>
      <c r="Y378" s="229"/>
      <c r="Z378" s="29"/>
      <c r="AA378" s="222">
        <v>200</v>
      </c>
      <c r="AB378" s="159" t="s">
        <v>4977</v>
      </c>
      <c r="AC378" s="42">
        <v>2</v>
      </c>
      <c r="AD378" s="167"/>
      <c r="AE378" s="156">
        <f>Table3276[[#This Row],[buildPower]]/2</f>
        <v>0</v>
      </c>
      <c r="AF378" s="167"/>
      <c r="AG378" s="167"/>
    </row>
    <row r="379" spans="1:33" hidden="1" x14ac:dyDescent="0.35">
      <c r="A379" s="167">
        <v>376</v>
      </c>
      <c r="B379" s="323" t="s">
        <v>5061</v>
      </c>
      <c r="C379" s="222">
        <v>10</v>
      </c>
      <c r="D379" s="29"/>
      <c r="E379" s="42">
        <v>2</v>
      </c>
      <c r="F379" s="222">
        <v>3000</v>
      </c>
      <c r="G379" s="222">
        <v>500</v>
      </c>
      <c r="H379" s="358" t="s">
        <v>116</v>
      </c>
      <c r="I379" s="42">
        <v>1</v>
      </c>
      <c r="J379" s="222">
        <v>1200</v>
      </c>
      <c r="K379" s="29" t="s">
        <v>5061</v>
      </c>
      <c r="L379" s="29" t="s">
        <v>6702</v>
      </c>
      <c r="M379" s="158"/>
      <c r="N379" s="158"/>
      <c r="O379" s="158"/>
      <c r="P379" s="158"/>
      <c r="Q379" s="158"/>
      <c r="R379" s="158"/>
      <c r="S379" s="158"/>
      <c r="T379" s="158"/>
      <c r="U379" s="42">
        <v>100</v>
      </c>
      <c r="V379" s="29" t="s">
        <v>313</v>
      </c>
      <c r="W379" s="29" t="s">
        <v>104</v>
      </c>
      <c r="X379" s="7" t="s">
        <v>5056</v>
      </c>
      <c r="Y379" s="229">
        <v>40</v>
      </c>
      <c r="Z379" s="29" t="s">
        <v>120</v>
      </c>
      <c r="AA379" s="42">
        <v>0</v>
      </c>
      <c r="AB379" s="159"/>
      <c r="AC379" s="42"/>
      <c r="AD379" s="167"/>
      <c r="AE379" s="156">
        <f>Table3276[[#This Row],[buildPower]]/2</f>
        <v>250</v>
      </c>
      <c r="AF379" s="167"/>
      <c r="AG379" s="167"/>
    </row>
    <row r="380" spans="1:33" hidden="1" x14ac:dyDescent="0.35">
      <c r="A380" s="167">
        <v>377</v>
      </c>
      <c r="B380" s="166"/>
      <c r="C380" s="272"/>
      <c r="D380" s="29"/>
      <c r="E380" s="42"/>
      <c r="F380" s="272"/>
      <c r="G380" s="272"/>
      <c r="H380" s="42"/>
      <c r="I380" s="42"/>
      <c r="J380" s="272"/>
      <c r="K380" s="29"/>
      <c r="L380" s="29"/>
      <c r="M380" s="158"/>
      <c r="N380" s="158"/>
      <c r="O380" s="158"/>
      <c r="P380" s="158"/>
      <c r="Q380" s="158"/>
      <c r="R380" s="158"/>
      <c r="S380" s="158"/>
      <c r="T380" s="158"/>
      <c r="U380" s="42"/>
      <c r="V380" s="29"/>
      <c r="W380" s="29"/>
      <c r="X380" s="7"/>
      <c r="Y380" s="229"/>
      <c r="Z380" s="29"/>
      <c r="AA380" s="222">
        <v>20</v>
      </c>
      <c r="AB380" s="159"/>
      <c r="AC380" s="42"/>
      <c r="AD380" s="167"/>
      <c r="AE380" s="156">
        <f>Table3276[[#This Row],[buildPower]]/2</f>
        <v>0</v>
      </c>
      <c r="AF380" s="167"/>
      <c r="AG380" s="167"/>
    </row>
    <row r="381" spans="1:33" hidden="1" x14ac:dyDescent="0.35">
      <c r="A381" s="167">
        <v>378</v>
      </c>
      <c r="B381" s="166"/>
      <c r="C381" s="272"/>
      <c r="D381" s="29"/>
      <c r="E381" s="42"/>
      <c r="F381" s="272"/>
      <c r="G381" s="272"/>
      <c r="H381" s="42"/>
      <c r="I381" s="42"/>
      <c r="J381" s="272"/>
      <c r="K381" s="29"/>
      <c r="L381" s="29"/>
      <c r="M381" s="158"/>
      <c r="N381" s="158"/>
      <c r="O381" s="158"/>
      <c r="P381" s="158"/>
      <c r="Q381" s="158"/>
      <c r="R381" s="158"/>
      <c r="S381" s="158"/>
      <c r="T381" s="158"/>
      <c r="U381" s="42"/>
      <c r="V381" s="29"/>
      <c r="W381" s="29"/>
      <c r="X381" s="7"/>
      <c r="Y381" s="229"/>
      <c r="Z381" s="29"/>
      <c r="AA381" s="222">
        <v>200</v>
      </c>
      <c r="AB381" s="156" t="s">
        <v>4987</v>
      </c>
      <c r="AC381" s="42">
        <v>2</v>
      </c>
      <c r="AD381" s="167"/>
      <c r="AE381" s="156">
        <f>Table3276[[#This Row],[buildPower]]/2</f>
        <v>0</v>
      </c>
      <c r="AF381" s="167"/>
      <c r="AG381" s="167"/>
    </row>
    <row r="382" spans="1:33" hidden="1" x14ac:dyDescent="0.35">
      <c r="A382" s="167">
        <v>379</v>
      </c>
      <c r="B382" s="323" t="s">
        <v>5062</v>
      </c>
      <c r="C382" s="222">
        <v>10</v>
      </c>
      <c r="D382" s="29"/>
      <c r="E382" s="42">
        <v>2</v>
      </c>
      <c r="F382" s="222">
        <v>3000</v>
      </c>
      <c r="G382" s="222">
        <v>500</v>
      </c>
      <c r="H382" s="358" t="s">
        <v>116</v>
      </c>
      <c r="I382" s="42">
        <v>1</v>
      </c>
      <c r="J382" s="222">
        <v>1200</v>
      </c>
      <c r="K382" s="29" t="s">
        <v>5062</v>
      </c>
      <c r="L382" s="29" t="s">
        <v>7084</v>
      </c>
      <c r="M382" s="158"/>
      <c r="N382" s="158"/>
      <c r="O382" s="158"/>
      <c r="P382" s="158"/>
      <c r="Q382" s="158"/>
      <c r="R382" s="158"/>
      <c r="S382" s="158"/>
      <c r="T382" s="158"/>
      <c r="U382" s="42">
        <v>100</v>
      </c>
      <c r="V382" s="29" t="s">
        <v>313</v>
      </c>
      <c r="W382" s="29" t="s">
        <v>104</v>
      </c>
      <c r="X382" s="7" t="s">
        <v>5056</v>
      </c>
      <c r="Y382" s="229">
        <v>40</v>
      </c>
      <c r="Z382" s="29" t="s">
        <v>120</v>
      </c>
      <c r="AA382" s="42">
        <v>0</v>
      </c>
      <c r="AB382" s="159"/>
      <c r="AC382" s="42"/>
      <c r="AD382" s="167"/>
      <c r="AE382" s="156">
        <f>Table3276[[#This Row],[buildPower]]/2</f>
        <v>250</v>
      </c>
      <c r="AF382" s="167"/>
      <c r="AG382" s="167"/>
    </row>
    <row r="383" spans="1:33" hidden="1" x14ac:dyDescent="0.35">
      <c r="A383" s="167">
        <v>380</v>
      </c>
      <c r="B383" s="166"/>
      <c r="C383" s="272"/>
      <c r="D383" s="29"/>
      <c r="E383" s="42"/>
      <c r="F383" s="272"/>
      <c r="G383" s="272"/>
      <c r="H383" s="42"/>
      <c r="I383" s="42"/>
      <c r="J383" s="272"/>
      <c r="K383" s="29"/>
      <c r="L383" s="29"/>
      <c r="M383" s="158"/>
      <c r="N383" s="158"/>
      <c r="O383" s="158"/>
      <c r="P383" s="158"/>
      <c r="Q383" s="158"/>
      <c r="R383" s="158"/>
      <c r="S383" s="158"/>
      <c r="T383" s="158"/>
      <c r="U383" s="42"/>
      <c r="V383" s="29"/>
      <c r="W383" s="29"/>
      <c r="X383" s="7"/>
      <c r="Y383" s="229"/>
      <c r="Z383" s="29"/>
      <c r="AA383" s="222">
        <v>20</v>
      </c>
      <c r="AC383" s="42"/>
      <c r="AD383" s="167"/>
      <c r="AE383" s="156">
        <f>Table3276[[#This Row],[buildPower]]/2</f>
        <v>0</v>
      </c>
      <c r="AF383" s="167"/>
      <c r="AG383" s="167"/>
    </row>
    <row r="384" spans="1:33" hidden="1" x14ac:dyDescent="0.35">
      <c r="A384" s="167">
        <v>381</v>
      </c>
      <c r="B384" s="166"/>
      <c r="C384" s="272"/>
      <c r="D384" s="29"/>
      <c r="E384" s="42"/>
      <c r="F384" s="272"/>
      <c r="G384" s="272"/>
      <c r="H384" s="42"/>
      <c r="I384" s="42"/>
      <c r="J384" s="272"/>
      <c r="K384" s="29"/>
      <c r="L384" s="29"/>
      <c r="M384" s="158"/>
      <c r="N384" s="158"/>
      <c r="O384" s="158"/>
      <c r="P384" s="158"/>
      <c r="Q384" s="158"/>
      <c r="R384" s="158"/>
      <c r="S384" s="158"/>
      <c r="T384" s="158"/>
      <c r="U384" s="42"/>
      <c r="V384" s="7"/>
      <c r="W384" s="29"/>
      <c r="X384" s="7"/>
      <c r="Y384" s="229"/>
      <c r="Z384" s="29"/>
      <c r="AA384" s="222">
        <v>200</v>
      </c>
      <c r="AB384" s="156" t="s">
        <v>4992</v>
      </c>
      <c r="AC384" s="42">
        <v>2</v>
      </c>
      <c r="AD384" s="167"/>
      <c r="AE384" s="156">
        <f>Table3276[[#This Row],[buildPower]]/2</f>
        <v>0</v>
      </c>
      <c r="AF384" s="167"/>
      <c r="AG384" s="167"/>
    </row>
    <row r="385" spans="1:33" hidden="1" x14ac:dyDescent="0.35">
      <c r="A385" s="167">
        <v>382</v>
      </c>
      <c r="B385" s="323" t="s">
        <v>5063</v>
      </c>
      <c r="C385" s="222">
        <v>10</v>
      </c>
      <c r="D385" s="29"/>
      <c r="E385" s="42">
        <v>2</v>
      </c>
      <c r="F385" s="222">
        <v>2400</v>
      </c>
      <c r="G385" s="222">
        <v>400</v>
      </c>
      <c r="H385" s="358" t="s">
        <v>116</v>
      </c>
      <c r="I385" s="42">
        <v>1</v>
      </c>
      <c r="J385" s="222">
        <v>1200</v>
      </c>
      <c r="K385" s="29" t="s">
        <v>5063</v>
      </c>
      <c r="L385" s="29" t="s">
        <v>6716</v>
      </c>
      <c r="M385" s="158"/>
      <c r="N385" s="158"/>
      <c r="O385" s="158"/>
      <c r="P385" s="158"/>
      <c r="Q385" s="158"/>
      <c r="R385" s="158"/>
      <c r="S385" s="158"/>
      <c r="T385" s="158"/>
      <c r="U385" s="42">
        <v>100</v>
      </c>
      <c r="V385" s="29" t="s">
        <v>313</v>
      </c>
      <c r="W385" s="29" t="s">
        <v>104</v>
      </c>
      <c r="X385" s="7" t="s">
        <v>5056</v>
      </c>
      <c r="Y385" s="229">
        <v>32</v>
      </c>
      <c r="Z385" s="29" t="s">
        <v>120</v>
      </c>
      <c r="AA385" s="42">
        <v>0</v>
      </c>
      <c r="AB385" s="159"/>
      <c r="AC385" s="42"/>
      <c r="AD385" s="167"/>
      <c r="AE385" s="156">
        <f>Table3276[[#This Row],[buildPower]]/2</f>
        <v>200</v>
      </c>
      <c r="AF385" s="167"/>
      <c r="AG385" s="167"/>
    </row>
    <row r="386" spans="1:33" hidden="1" x14ac:dyDescent="0.35">
      <c r="A386" s="167">
        <v>383</v>
      </c>
      <c r="B386" s="166"/>
      <c r="C386" s="272"/>
      <c r="D386" s="29"/>
      <c r="E386" s="42"/>
      <c r="F386" s="272"/>
      <c r="G386" s="272"/>
      <c r="H386" s="42"/>
      <c r="I386" s="42"/>
      <c r="J386" s="272"/>
      <c r="K386" s="29"/>
      <c r="L386" s="29"/>
      <c r="M386" s="158"/>
      <c r="N386" s="158"/>
      <c r="O386" s="158"/>
      <c r="P386" s="158"/>
      <c r="Q386" s="158"/>
      <c r="R386" s="158"/>
      <c r="S386" s="158"/>
      <c r="T386" s="158"/>
      <c r="U386" s="42"/>
      <c r="V386" s="29"/>
      <c r="W386" s="29"/>
      <c r="X386" s="7"/>
      <c r="Y386" s="229"/>
      <c r="Z386" s="29"/>
      <c r="AA386" s="222">
        <v>20</v>
      </c>
      <c r="AC386" s="42"/>
      <c r="AD386" s="167"/>
      <c r="AE386" s="156">
        <f>Table3276[[#This Row],[buildPower]]/2</f>
        <v>0</v>
      </c>
      <c r="AF386" s="167"/>
      <c r="AG386" s="167"/>
    </row>
    <row r="387" spans="1:33" hidden="1" x14ac:dyDescent="0.35">
      <c r="A387" s="167">
        <v>384</v>
      </c>
      <c r="B387" s="166"/>
      <c r="C387" s="272"/>
      <c r="D387" s="29"/>
      <c r="E387" s="42"/>
      <c r="F387" s="272"/>
      <c r="G387" s="272"/>
      <c r="H387" s="42"/>
      <c r="I387" s="42"/>
      <c r="J387" s="272"/>
      <c r="K387" s="29"/>
      <c r="L387" s="29"/>
      <c r="M387" s="158"/>
      <c r="N387" s="158"/>
      <c r="O387" s="158"/>
      <c r="P387" s="158"/>
      <c r="Q387" s="158"/>
      <c r="R387" s="158"/>
      <c r="S387" s="158"/>
      <c r="T387" s="158"/>
      <c r="U387" s="42"/>
      <c r="V387" s="29"/>
      <c r="W387" s="29"/>
      <c r="X387" s="7"/>
      <c r="Y387" s="229"/>
      <c r="Z387" s="29"/>
      <c r="AA387" s="222">
        <v>200</v>
      </c>
      <c r="AB387" s="156" t="s">
        <v>4997</v>
      </c>
      <c r="AC387" s="42">
        <v>2</v>
      </c>
      <c r="AD387" s="167"/>
      <c r="AE387" s="156">
        <f>Table3276[[#This Row],[buildPower]]/2</f>
        <v>0</v>
      </c>
      <c r="AF387" s="167"/>
      <c r="AG387" s="167"/>
    </row>
    <row r="388" spans="1:33" hidden="1" x14ac:dyDescent="0.35">
      <c r="A388" s="167">
        <v>385</v>
      </c>
      <c r="B388" s="323" t="s">
        <v>5064</v>
      </c>
      <c r="C388" s="222">
        <v>10</v>
      </c>
      <c r="D388" s="29"/>
      <c r="E388" s="42">
        <v>2</v>
      </c>
      <c r="F388" s="222">
        <v>2400</v>
      </c>
      <c r="G388" s="222">
        <v>400</v>
      </c>
      <c r="H388" s="358" t="s">
        <v>116</v>
      </c>
      <c r="I388" s="42">
        <v>1</v>
      </c>
      <c r="J388" s="222">
        <v>1200</v>
      </c>
      <c r="K388" s="29" t="s">
        <v>5064</v>
      </c>
      <c r="L388" s="29" t="s">
        <v>7085</v>
      </c>
      <c r="M388" s="158"/>
      <c r="N388" s="158"/>
      <c r="O388" s="158"/>
      <c r="P388" s="158"/>
      <c r="Q388" s="158"/>
      <c r="R388" s="158"/>
      <c r="S388" s="158"/>
      <c r="T388" s="158"/>
      <c r="U388" s="42">
        <v>100</v>
      </c>
      <c r="V388" s="29" t="s">
        <v>313</v>
      </c>
      <c r="W388" s="29" t="s">
        <v>104</v>
      </c>
      <c r="X388" s="7" t="s">
        <v>5056</v>
      </c>
      <c r="Y388" s="229">
        <v>32</v>
      </c>
      <c r="Z388" s="29" t="s">
        <v>120</v>
      </c>
      <c r="AA388" s="42">
        <v>0</v>
      </c>
      <c r="AB388" s="159"/>
      <c r="AC388" s="42"/>
      <c r="AD388" s="167"/>
      <c r="AE388" s="156">
        <f>Table3276[[#This Row],[buildPower]]/2</f>
        <v>200</v>
      </c>
      <c r="AF388" s="167"/>
      <c r="AG388" s="167"/>
    </row>
    <row r="389" spans="1:33" hidden="1" x14ac:dyDescent="0.35">
      <c r="A389" s="167">
        <v>386</v>
      </c>
      <c r="B389" s="166"/>
      <c r="C389" s="234"/>
      <c r="D389" s="29"/>
      <c r="E389" s="42"/>
      <c r="F389" s="234"/>
      <c r="G389" s="272"/>
      <c r="H389" s="42"/>
      <c r="I389" s="42"/>
      <c r="J389" s="234"/>
      <c r="K389" s="29"/>
      <c r="L389" s="29"/>
      <c r="M389" s="158"/>
      <c r="N389" s="158"/>
      <c r="O389" s="158"/>
      <c r="P389" s="158"/>
      <c r="Q389" s="158"/>
      <c r="R389" s="158"/>
      <c r="S389" s="158"/>
      <c r="T389" s="158"/>
      <c r="U389" s="42"/>
      <c r="V389" s="7"/>
      <c r="W389" s="29"/>
      <c r="X389" s="7"/>
      <c r="Y389" s="229"/>
      <c r="Z389" s="29"/>
      <c r="AA389" s="222">
        <v>20</v>
      </c>
      <c r="AB389" s="159"/>
      <c r="AC389" s="42"/>
      <c r="AD389" s="167"/>
      <c r="AE389" s="156">
        <f>Table3276[[#This Row],[buildPower]]/2</f>
        <v>0</v>
      </c>
      <c r="AF389" s="167"/>
      <c r="AG389" s="167"/>
    </row>
    <row r="390" spans="1:33" hidden="1" x14ac:dyDescent="0.35">
      <c r="A390" s="167">
        <v>387</v>
      </c>
      <c r="B390" s="166"/>
      <c r="C390" s="234"/>
      <c r="D390" s="29"/>
      <c r="E390" s="42"/>
      <c r="F390" s="234"/>
      <c r="G390" s="272"/>
      <c r="H390" s="42"/>
      <c r="I390" s="42"/>
      <c r="J390" s="234"/>
      <c r="K390" s="29"/>
      <c r="L390" s="29"/>
      <c r="M390" s="158"/>
      <c r="N390" s="158"/>
      <c r="O390" s="158"/>
      <c r="P390" s="158"/>
      <c r="Q390" s="158"/>
      <c r="R390" s="158"/>
      <c r="S390" s="158"/>
      <c r="T390" s="158"/>
      <c r="U390" s="42"/>
      <c r="V390" s="29"/>
      <c r="W390" s="29"/>
      <c r="X390" s="7"/>
      <c r="Y390" s="229"/>
      <c r="Z390" s="29"/>
      <c r="AA390" s="222">
        <v>200</v>
      </c>
      <c r="AB390" s="159" t="s">
        <v>5002</v>
      </c>
      <c r="AC390" s="42">
        <v>2</v>
      </c>
      <c r="AD390" s="167"/>
      <c r="AE390" s="156">
        <f>Table3276[[#This Row],[buildPower]]/2</f>
        <v>0</v>
      </c>
      <c r="AF390" s="167"/>
      <c r="AG390" s="167"/>
    </row>
    <row r="391" spans="1:33" hidden="1" x14ac:dyDescent="0.35">
      <c r="A391" s="167">
        <v>388</v>
      </c>
      <c r="B391" s="55" t="s">
        <v>5065</v>
      </c>
      <c r="C391" s="236">
        <v>20</v>
      </c>
      <c r="D391" s="29"/>
      <c r="E391" s="42">
        <v>2</v>
      </c>
      <c r="F391" s="236">
        <v>5200</v>
      </c>
      <c r="G391" s="222">
        <v>900</v>
      </c>
      <c r="H391" s="358" t="s">
        <v>116</v>
      </c>
      <c r="I391" s="42">
        <v>2</v>
      </c>
      <c r="J391" s="160">
        <v>4200</v>
      </c>
      <c r="K391" s="29" t="s">
        <v>5065</v>
      </c>
      <c r="L391" s="29" t="s">
        <v>6767</v>
      </c>
      <c r="M391" s="158"/>
      <c r="N391" s="158"/>
      <c r="O391" s="158"/>
      <c r="P391" s="158"/>
      <c r="Q391" s="158"/>
      <c r="R391" s="158"/>
      <c r="S391" s="158"/>
      <c r="T391" s="158"/>
      <c r="U391" s="42">
        <v>100</v>
      </c>
      <c r="V391" s="7" t="s">
        <v>313</v>
      </c>
      <c r="W391" s="29" t="s">
        <v>104</v>
      </c>
      <c r="X391" s="7" t="s">
        <v>314</v>
      </c>
      <c r="Y391" s="228">
        <v>50</v>
      </c>
      <c r="Z391" s="29" t="s">
        <v>120</v>
      </c>
      <c r="AA391" s="42">
        <v>0</v>
      </c>
      <c r="AB391" s="159"/>
      <c r="AC391" s="42"/>
      <c r="AD391" s="167"/>
      <c r="AE391" s="156">
        <f>Table3276[[#This Row],[buildPower]]/2</f>
        <v>450</v>
      </c>
      <c r="AF391" s="167"/>
      <c r="AG391" s="167"/>
    </row>
    <row r="392" spans="1:33" hidden="1" x14ac:dyDescent="0.35">
      <c r="A392" s="167">
        <v>389</v>
      </c>
      <c r="B392" s="166"/>
      <c r="C392" s="239"/>
      <c r="D392" s="29"/>
      <c r="E392" s="42"/>
      <c r="F392" s="239"/>
      <c r="G392" s="272"/>
      <c r="H392" s="42"/>
      <c r="I392" s="42"/>
      <c r="J392" s="239"/>
      <c r="K392" s="29"/>
      <c r="L392" s="29"/>
      <c r="M392" s="158"/>
      <c r="N392" s="158"/>
      <c r="O392" s="158"/>
      <c r="P392" s="158"/>
      <c r="Q392" s="158"/>
      <c r="R392" s="158"/>
      <c r="S392" s="158"/>
      <c r="T392" s="158"/>
      <c r="U392" s="42"/>
      <c r="V392" s="7"/>
      <c r="W392" s="29"/>
      <c r="X392" s="7"/>
      <c r="Y392" s="229"/>
      <c r="Z392" s="29"/>
      <c r="AA392" s="222">
        <v>20</v>
      </c>
      <c r="AB392" s="159"/>
      <c r="AC392" s="42"/>
      <c r="AD392" s="167"/>
      <c r="AE392" s="156">
        <f>Table3276[[#This Row],[buildPower]]/2</f>
        <v>0</v>
      </c>
      <c r="AF392" s="167"/>
      <c r="AG392" s="167"/>
    </row>
    <row r="393" spans="1:33" hidden="1" x14ac:dyDescent="0.35">
      <c r="A393" s="167">
        <v>390</v>
      </c>
      <c r="B393" s="166"/>
      <c r="C393" s="239"/>
      <c r="D393" s="29"/>
      <c r="E393" s="42"/>
      <c r="F393" s="239"/>
      <c r="G393" s="272"/>
      <c r="H393" s="42"/>
      <c r="I393" s="42"/>
      <c r="J393" s="295"/>
      <c r="K393" s="29"/>
      <c r="L393" s="29"/>
      <c r="M393" s="158"/>
      <c r="N393" s="158"/>
      <c r="O393" s="158"/>
      <c r="P393" s="158"/>
      <c r="Q393" s="158"/>
      <c r="R393" s="158"/>
      <c r="S393" s="158"/>
      <c r="T393" s="158"/>
      <c r="U393" s="42"/>
      <c r="V393" s="7"/>
      <c r="W393" s="29"/>
      <c r="X393" s="7"/>
      <c r="Y393" s="228"/>
      <c r="Z393" s="29"/>
      <c r="AA393" s="222">
        <v>200</v>
      </c>
      <c r="AB393" s="156" t="s">
        <v>5041</v>
      </c>
      <c r="AC393" s="42">
        <v>2</v>
      </c>
      <c r="AD393" s="167"/>
      <c r="AE393" s="156">
        <f>Table3276[[#This Row],[buildPower]]/2</f>
        <v>0</v>
      </c>
      <c r="AF393" s="167"/>
      <c r="AG393" s="167"/>
    </row>
    <row r="394" spans="1:33" hidden="1" x14ac:dyDescent="0.35">
      <c r="A394" s="167">
        <v>391</v>
      </c>
      <c r="B394" s="55" t="s">
        <v>5145</v>
      </c>
      <c r="C394" s="222">
        <v>15</v>
      </c>
      <c r="D394" s="29"/>
      <c r="E394" s="42">
        <v>1</v>
      </c>
      <c r="F394" s="236">
        <v>1300</v>
      </c>
      <c r="G394" s="222">
        <v>87</v>
      </c>
      <c r="H394" s="358" t="s">
        <v>116</v>
      </c>
      <c r="I394" s="42">
        <v>3</v>
      </c>
      <c r="J394" s="274">
        <v>700</v>
      </c>
      <c r="K394" s="29" t="s">
        <v>5145</v>
      </c>
      <c r="L394" s="267" t="s">
        <v>6782</v>
      </c>
      <c r="M394" s="158"/>
      <c r="N394" s="158"/>
      <c r="O394" s="158"/>
      <c r="P394" s="158"/>
      <c r="Q394" s="158"/>
      <c r="R394" s="158"/>
      <c r="S394" s="158"/>
      <c r="T394" s="158"/>
      <c r="U394" s="42">
        <v>150</v>
      </c>
      <c r="V394" s="7" t="s">
        <v>147</v>
      </c>
      <c r="W394" s="29" t="s">
        <v>3</v>
      </c>
      <c r="X394" s="7" t="s">
        <v>3229</v>
      </c>
      <c r="Y394" s="228">
        <v>15</v>
      </c>
      <c r="Z394" s="29" t="s">
        <v>120</v>
      </c>
      <c r="AA394" s="42"/>
      <c r="AB394" s="159" t="s">
        <v>5144</v>
      </c>
      <c r="AC394" s="42">
        <v>1</v>
      </c>
      <c r="AD394" s="167"/>
      <c r="AE394" s="156">
        <f>Table3276[[#This Row],[buildPower]]/2</f>
        <v>43.5</v>
      </c>
      <c r="AF394" s="167"/>
      <c r="AG394" s="167"/>
    </row>
    <row r="395" spans="1:33" hidden="1" x14ac:dyDescent="0.35">
      <c r="A395" s="167">
        <v>392</v>
      </c>
      <c r="B395" s="55" t="s">
        <v>5215</v>
      </c>
      <c r="C395" s="222">
        <v>15</v>
      </c>
      <c r="D395" s="29"/>
      <c r="E395" s="42">
        <v>1</v>
      </c>
      <c r="F395" s="236">
        <v>1300</v>
      </c>
      <c r="G395" s="222">
        <v>87</v>
      </c>
      <c r="H395" s="358" t="s">
        <v>116</v>
      </c>
      <c r="I395" s="42">
        <v>3</v>
      </c>
      <c r="J395" s="274">
        <v>700</v>
      </c>
      <c r="K395" s="29" t="s">
        <v>5215</v>
      </c>
      <c r="L395" s="267" t="s">
        <v>7324</v>
      </c>
      <c r="M395" s="158"/>
      <c r="N395" s="158"/>
      <c r="O395" s="158"/>
      <c r="P395" s="158"/>
      <c r="Q395" s="158"/>
      <c r="R395" s="158"/>
      <c r="S395" s="158"/>
      <c r="T395" s="158"/>
      <c r="U395" s="42">
        <v>150</v>
      </c>
      <c r="V395" s="7" t="s">
        <v>147</v>
      </c>
      <c r="W395" s="29" t="s">
        <v>3</v>
      </c>
      <c r="X395" s="7" t="s">
        <v>3229</v>
      </c>
      <c r="Y395" s="228">
        <v>15</v>
      </c>
      <c r="Z395" s="29" t="s">
        <v>120</v>
      </c>
      <c r="AA395" s="42"/>
      <c r="AB395" s="159" t="s">
        <v>5214</v>
      </c>
      <c r="AC395" s="42">
        <v>1</v>
      </c>
      <c r="AD395" s="167"/>
      <c r="AE395" s="156">
        <f>Table3276[[#This Row],[buildPower]]/2</f>
        <v>43.5</v>
      </c>
      <c r="AF395" s="167"/>
      <c r="AG395" s="167"/>
    </row>
    <row r="396" spans="1:33" hidden="1" x14ac:dyDescent="0.35">
      <c r="A396" s="167">
        <v>393</v>
      </c>
      <c r="B396" s="55" t="s">
        <v>5153</v>
      </c>
      <c r="C396" s="222">
        <v>15</v>
      </c>
      <c r="D396" s="29"/>
      <c r="E396" s="42">
        <v>1</v>
      </c>
      <c r="F396" s="236">
        <v>1300</v>
      </c>
      <c r="G396" s="222">
        <v>87</v>
      </c>
      <c r="H396" s="358" t="s">
        <v>116</v>
      </c>
      <c r="I396" s="42">
        <v>3</v>
      </c>
      <c r="J396" s="332">
        <v>700</v>
      </c>
      <c r="K396" s="29" t="s">
        <v>5153</v>
      </c>
      <c r="L396" s="29" t="s">
        <v>6491</v>
      </c>
      <c r="M396" s="158"/>
      <c r="N396" s="158"/>
      <c r="O396" s="158"/>
      <c r="P396" s="158"/>
      <c r="Q396" s="158"/>
      <c r="R396" s="158"/>
      <c r="S396" s="158"/>
      <c r="T396" s="158"/>
      <c r="U396" s="42">
        <v>100</v>
      </c>
      <c r="V396" s="162" t="s">
        <v>6580</v>
      </c>
      <c r="W396" s="159" t="s">
        <v>104</v>
      </c>
      <c r="X396" s="7" t="s">
        <v>3219</v>
      </c>
      <c r="Y396" s="228">
        <v>15</v>
      </c>
      <c r="Z396" s="29" t="s">
        <v>120</v>
      </c>
      <c r="AA396" s="42"/>
      <c r="AB396" s="159" t="s">
        <v>3417</v>
      </c>
      <c r="AC396" s="42">
        <v>1</v>
      </c>
      <c r="AD396" s="167"/>
      <c r="AE396" s="156">
        <f>Table3276[[#This Row],[buildPower]]/2</f>
        <v>43.5</v>
      </c>
      <c r="AF396" s="167"/>
      <c r="AG396" s="167"/>
    </row>
    <row r="397" spans="1:33" hidden="1" x14ac:dyDescent="0.35">
      <c r="A397" s="167">
        <v>394</v>
      </c>
      <c r="B397" s="17" t="s">
        <v>6595</v>
      </c>
      <c r="C397" s="222">
        <v>15</v>
      </c>
      <c r="D397" s="29"/>
      <c r="E397" s="42">
        <v>1</v>
      </c>
      <c r="F397" s="236">
        <v>1300</v>
      </c>
      <c r="G397" s="222">
        <v>87</v>
      </c>
      <c r="H397" s="358" t="s">
        <v>116</v>
      </c>
      <c r="I397" s="42">
        <v>3</v>
      </c>
      <c r="J397" s="270">
        <v>700</v>
      </c>
      <c r="K397" s="29" t="s">
        <v>6595</v>
      </c>
      <c r="L397" s="267" t="s">
        <v>6596</v>
      </c>
      <c r="M397" s="158"/>
      <c r="N397" s="158"/>
      <c r="O397" s="158"/>
      <c r="P397" s="158"/>
      <c r="Q397" s="158"/>
      <c r="R397" s="158"/>
      <c r="S397" s="158"/>
      <c r="T397" s="158"/>
      <c r="U397" s="42">
        <v>100</v>
      </c>
      <c r="V397" s="7" t="s">
        <v>147</v>
      </c>
      <c r="W397" s="29" t="s">
        <v>3</v>
      </c>
      <c r="X397" s="7" t="s">
        <v>3230</v>
      </c>
      <c r="Y397" s="229">
        <v>15</v>
      </c>
      <c r="Z397" s="29" t="s">
        <v>120</v>
      </c>
      <c r="AA397" s="42"/>
      <c r="AB397" s="172" t="s">
        <v>11553</v>
      </c>
      <c r="AC397" s="42">
        <v>1</v>
      </c>
      <c r="AD397" s="167"/>
      <c r="AE397" s="156">
        <f>Table3276[[#This Row],[buildPower]]/2</f>
        <v>43.5</v>
      </c>
      <c r="AF397" s="167"/>
      <c r="AG397" s="167"/>
    </row>
    <row r="398" spans="1:33" hidden="1" x14ac:dyDescent="0.35">
      <c r="A398" s="167">
        <v>395</v>
      </c>
      <c r="B398" s="17" t="s">
        <v>6597</v>
      </c>
      <c r="C398" s="236">
        <v>15</v>
      </c>
      <c r="D398" s="29"/>
      <c r="E398" s="42">
        <v>1</v>
      </c>
      <c r="F398" s="158">
        <v>2400</v>
      </c>
      <c r="G398" s="222">
        <v>137</v>
      </c>
      <c r="H398" s="358" t="s">
        <v>116</v>
      </c>
      <c r="I398" s="42">
        <v>3</v>
      </c>
      <c r="J398" s="236">
        <v>700</v>
      </c>
      <c r="K398" s="29" t="s">
        <v>6597</v>
      </c>
      <c r="L398" s="29" t="s">
        <v>6598</v>
      </c>
      <c r="M398" s="158"/>
      <c r="N398" s="158"/>
      <c r="O398" s="158"/>
      <c r="P398" s="158"/>
      <c r="Q398" s="158"/>
      <c r="R398" s="158"/>
      <c r="S398" s="158"/>
      <c r="T398" s="158"/>
      <c r="U398" s="42">
        <v>100</v>
      </c>
      <c r="V398" s="7" t="s">
        <v>147</v>
      </c>
      <c r="W398" s="29" t="s">
        <v>3</v>
      </c>
      <c r="X398" s="7" t="s">
        <v>3229</v>
      </c>
      <c r="Y398" s="229">
        <v>30</v>
      </c>
      <c r="Z398" s="29" t="s">
        <v>120</v>
      </c>
      <c r="AA398" s="42"/>
      <c r="AB398" s="172" t="s">
        <v>11552</v>
      </c>
      <c r="AC398" s="42">
        <v>1</v>
      </c>
      <c r="AD398" s="167"/>
      <c r="AE398" s="156">
        <f>Table3276[[#This Row],[buildPower]]/2</f>
        <v>68.5</v>
      </c>
      <c r="AF398" s="167"/>
      <c r="AG398" s="167"/>
    </row>
    <row r="399" spans="1:33" x14ac:dyDescent="0.35">
      <c r="A399" s="167">
        <v>396</v>
      </c>
      <c r="B399" s="55" t="s">
        <v>5152</v>
      </c>
      <c r="C399" s="236">
        <v>15</v>
      </c>
      <c r="D399" s="29"/>
      <c r="E399" s="42">
        <v>1</v>
      </c>
      <c r="F399" s="222">
        <v>1700</v>
      </c>
      <c r="G399" s="222">
        <v>150</v>
      </c>
      <c r="H399" s="358" t="s">
        <v>116</v>
      </c>
      <c r="I399" s="42">
        <v>2</v>
      </c>
      <c r="J399" s="236">
        <v>1400</v>
      </c>
      <c r="K399" s="29" t="s">
        <v>5152</v>
      </c>
      <c r="L399" s="267" t="s">
        <v>6827</v>
      </c>
      <c r="M399" s="158"/>
      <c r="N399" s="158"/>
      <c r="O399" s="158"/>
      <c r="P399" s="158"/>
      <c r="Q399" s="158"/>
      <c r="R399" s="158"/>
      <c r="S399" s="158"/>
      <c r="T399" s="158"/>
      <c r="U399" s="42">
        <v>150</v>
      </c>
      <c r="V399" s="162" t="s">
        <v>6583</v>
      </c>
      <c r="W399" s="29" t="s">
        <v>104</v>
      </c>
      <c r="X399" s="7" t="s">
        <v>5068</v>
      </c>
      <c r="Y399" s="229">
        <v>30</v>
      </c>
      <c r="Z399" s="29" t="s">
        <v>120</v>
      </c>
      <c r="AA399" s="42"/>
      <c r="AB399" s="159" t="s">
        <v>5151</v>
      </c>
      <c r="AC399" s="42">
        <v>1</v>
      </c>
      <c r="AD399" s="167"/>
      <c r="AE399" s="156">
        <f>Table3276[[#This Row],[buildPower]]/2</f>
        <v>75</v>
      </c>
      <c r="AF399" s="167"/>
      <c r="AG399" s="167"/>
    </row>
    <row r="400" spans="1:33" hidden="1" x14ac:dyDescent="0.35">
      <c r="A400" s="167">
        <v>397</v>
      </c>
      <c r="B400" s="55" t="s">
        <v>5372</v>
      </c>
      <c r="C400" s="153">
        <v>60</v>
      </c>
      <c r="D400" s="154"/>
      <c r="E400" s="155">
        <v>1</v>
      </c>
      <c r="F400" s="153">
        <v>900</v>
      </c>
      <c r="G400" s="153">
        <v>112</v>
      </c>
      <c r="H400" s="358" t="s">
        <v>116</v>
      </c>
      <c r="I400" s="155">
        <v>1</v>
      </c>
      <c r="J400" s="153">
        <v>1000</v>
      </c>
      <c r="K400" s="29" t="s">
        <v>5372</v>
      </c>
      <c r="L400" s="29" t="s">
        <v>7313</v>
      </c>
      <c r="M400" s="158"/>
      <c r="N400" s="158"/>
      <c r="O400" s="158"/>
      <c r="P400" s="158"/>
      <c r="Q400" s="158"/>
      <c r="R400" s="158"/>
      <c r="S400" s="158"/>
      <c r="T400" s="158"/>
      <c r="U400" s="42">
        <v>150</v>
      </c>
      <c r="V400" s="172" t="s">
        <v>3575</v>
      </c>
      <c r="W400" s="29" t="s">
        <v>105</v>
      </c>
      <c r="X400" s="7" t="s">
        <v>6125</v>
      </c>
      <c r="Y400" s="229">
        <v>60</v>
      </c>
      <c r="Z400" s="29" t="s">
        <v>120</v>
      </c>
      <c r="AA400" s="42"/>
      <c r="AB400" s="159" t="s">
        <v>5280</v>
      </c>
      <c r="AC400" s="42">
        <v>1</v>
      </c>
      <c r="AE400" s="156">
        <f>Table3276[[#This Row],[buildPower]]/2</f>
        <v>56</v>
      </c>
    </row>
    <row r="401" spans="1:46" hidden="1" x14ac:dyDescent="0.35">
      <c r="A401" s="167">
        <v>398</v>
      </c>
      <c r="B401" s="55" t="s">
        <v>6492</v>
      </c>
      <c r="C401" s="158">
        <v>20</v>
      </c>
      <c r="D401" s="29"/>
      <c r="E401" s="42">
        <v>1</v>
      </c>
      <c r="F401" s="222">
        <v>900</v>
      </c>
      <c r="G401" s="222">
        <v>200</v>
      </c>
      <c r="H401" s="358" t="s">
        <v>116</v>
      </c>
      <c r="I401" s="42">
        <v>3</v>
      </c>
      <c r="J401" s="222">
        <v>600</v>
      </c>
      <c r="K401" s="29" t="s">
        <v>6492</v>
      </c>
      <c r="L401" s="267" t="s">
        <v>6797</v>
      </c>
      <c r="M401" s="158"/>
      <c r="N401" s="158"/>
      <c r="O401" s="158"/>
      <c r="P401" s="158"/>
      <c r="Q401" s="158"/>
      <c r="R401" s="158"/>
      <c r="S401" s="158"/>
      <c r="T401" s="158"/>
      <c r="U401" s="42">
        <v>150</v>
      </c>
      <c r="V401" s="154" t="s">
        <v>3577</v>
      </c>
      <c r="W401" s="29" t="s">
        <v>104</v>
      </c>
      <c r="X401" s="162" t="s">
        <v>6499</v>
      </c>
      <c r="Y401" s="229">
        <v>16</v>
      </c>
      <c r="Z401" s="29" t="s">
        <v>120</v>
      </c>
      <c r="AA401" s="42"/>
      <c r="AB401" s="260" t="s">
        <v>5258</v>
      </c>
      <c r="AC401" s="42">
        <v>1</v>
      </c>
      <c r="AE401" s="156">
        <f>Table3276[[#This Row],[buildPower]]/2</f>
        <v>100</v>
      </c>
    </row>
    <row r="402" spans="1:46" x14ac:dyDescent="0.35">
      <c r="A402" s="167">
        <v>399</v>
      </c>
      <c r="B402" s="55" t="s">
        <v>5147</v>
      </c>
      <c r="C402" s="236">
        <v>15</v>
      </c>
      <c r="D402" s="29"/>
      <c r="E402" s="42">
        <v>1</v>
      </c>
      <c r="F402" s="222">
        <v>1700</v>
      </c>
      <c r="G402" s="222">
        <v>150</v>
      </c>
      <c r="H402" s="358" t="s">
        <v>116</v>
      </c>
      <c r="I402" s="42">
        <v>2</v>
      </c>
      <c r="J402" s="160">
        <v>1400</v>
      </c>
      <c r="K402" s="29" t="s">
        <v>5147</v>
      </c>
      <c r="L402" s="267" t="s">
        <v>6804</v>
      </c>
      <c r="M402" s="158"/>
      <c r="N402" s="158"/>
      <c r="O402" s="158"/>
      <c r="P402" s="158"/>
      <c r="Q402" s="158"/>
      <c r="R402" s="158"/>
      <c r="S402" s="158"/>
      <c r="T402" s="158"/>
      <c r="U402" s="42">
        <v>150</v>
      </c>
      <c r="V402" s="162" t="s">
        <v>6582</v>
      </c>
      <c r="W402" s="29" t="s">
        <v>104</v>
      </c>
      <c r="X402" s="7" t="s">
        <v>3228</v>
      </c>
      <c r="Y402" s="229">
        <v>30</v>
      </c>
      <c r="Z402" s="29" t="s">
        <v>120</v>
      </c>
      <c r="AA402" s="42"/>
      <c r="AB402" s="159" t="s">
        <v>5146</v>
      </c>
      <c r="AC402" s="42">
        <v>1</v>
      </c>
      <c r="AE402" s="156">
        <f>Table3276[[#This Row],[buildPower]]/2</f>
        <v>75</v>
      </c>
    </row>
    <row r="403" spans="1:46" x14ac:dyDescent="0.35">
      <c r="A403" s="167">
        <v>400</v>
      </c>
      <c r="B403" s="55" t="s">
        <v>5156</v>
      </c>
      <c r="C403" s="236">
        <v>15</v>
      </c>
      <c r="D403" s="29"/>
      <c r="E403" s="42">
        <v>1</v>
      </c>
      <c r="F403" s="222">
        <v>1700</v>
      </c>
      <c r="G403" s="222">
        <v>150</v>
      </c>
      <c r="H403" s="358" t="s">
        <v>116</v>
      </c>
      <c r="I403" s="42">
        <v>2</v>
      </c>
      <c r="J403" s="153">
        <v>1400</v>
      </c>
      <c r="K403" s="29" t="s">
        <v>5156</v>
      </c>
      <c r="L403" s="267" t="s">
        <v>6799</v>
      </c>
      <c r="M403" s="158"/>
      <c r="N403" s="158"/>
      <c r="O403" s="158"/>
      <c r="P403" s="158"/>
      <c r="Q403" s="158"/>
      <c r="R403" s="158"/>
      <c r="S403" s="158"/>
      <c r="T403" s="158"/>
      <c r="U403" s="42">
        <v>150</v>
      </c>
      <c r="V403" s="162" t="s">
        <v>6582</v>
      </c>
      <c r="W403" s="29" t="s">
        <v>104</v>
      </c>
      <c r="X403" s="7" t="s">
        <v>3228</v>
      </c>
      <c r="Y403" s="229">
        <v>30</v>
      </c>
      <c r="Z403" s="29" t="s">
        <v>120</v>
      </c>
      <c r="AA403" s="42"/>
      <c r="AB403" s="159" t="s">
        <v>5155</v>
      </c>
      <c r="AC403" s="42">
        <v>1</v>
      </c>
      <c r="AE403" s="156">
        <f>Table3276[[#This Row],[buildPower]]/2</f>
        <v>75</v>
      </c>
    </row>
    <row r="404" spans="1:46" hidden="1" x14ac:dyDescent="0.35">
      <c r="A404" s="167">
        <v>401</v>
      </c>
      <c r="B404" s="55" t="s">
        <v>5213</v>
      </c>
      <c r="C404" s="153">
        <v>60</v>
      </c>
      <c r="D404" s="29"/>
      <c r="E404" s="42">
        <v>1</v>
      </c>
      <c r="F404" s="153">
        <v>900</v>
      </c>
      <c r="G404" s="222">
        <v>150</v>
      </c>
      <c r="H404" s="358" t="s">
        <v>116</v>
      </c>
      <c r="I404" s="42">
        <v>1</v>
      </c>
      <c r="J404" s="153">
        <v>1000</v>
      </c>
      <c r="K404" s="29" t="s">
        <v>5213</v>
      </c>
      <c r="L404" s="29" t="s">
        <v>7133</v>
      </c>
      <c r="M404" s="158"/>
      <c r="N404" s="158"/>
      <c r="O404" s="158"/>
      <c r="P404" s="158"/>
      <c r="Q404" s="158"/>
      <c r="R404" s="158"/>
      <c r="S404" s="158"/>
      <c r="T404" s="158"/>
      <c r="U404" s="42">
        <v>150</v>
      </c>
      <c r="V404" s="172" t="s">
        <v>3575</v>
      </c>
      <c r="W404" s="29" t="s">
        <v>105</v>
      </c>
      <c r="X404" s="7" t="s">
        <v>6125</v>
      </c>
      <c r="Y404" s="229">
        <v>60</v>
      </c>
      <c r="Z404" s="29" t="s">
        <v>120</v>
      </c>
      <c r="AA404" s="42"/>
      <c r="AB404" s="159" t="s">
        <v>5212</v>
      </c>
      <c r="AC404" s="42">
        <v>1</v>
      </c>
      <c r="AD404" s="167"/>
      <c r="AE404" s="156">
        <f>Table3276[[#This Row],[buildPower]]/2</f>
        <v>75</v>
      </c>
      <c r="AF404" s="167"/>
      <c r="AG404" s="167"/>
    </row>
    <row r="405" spans="1:46" hidden="1" x14ac:dyDescent="0.35">
      <c r="A405" s="167">
        <v>402</v>
      </c>
      <c r="B405" s="55" t="s">
        <v>6485</v>
      </c>
      <c r="C405" s="158">
        <v>20</v>
      </c>
      <c r="D405" s="29"/>
      <c r="E405" s="42">
        <v>1</v>
      </c>
      <c r="F405" s="237">
        <v>800</v>
      </c>
      <c r="G405" s="222">
        <v>200</v>
      </c>
      <c r="H405" s="358" t="s">
        <v>116</v>
      </c>
      <c r="I405" s="42">
        <v>3</v>
      </c>
      <c r="J405" s="275">
        <v>400</v>
      </c>
      <c r="K405" s="29" t="s">
        <v>6485</v>
      </c>
      <c r="L405" s="267" t="s">
        <v>6792</v>
      </c>
      <c r="M405" s="158"/>
      <c r="N405" s="158"/>
      <c r="O405" s="158"/>
      <c r="P405" s="158"/>
      <c r="Q405" s="158"/>
      <c r="R405" s="158"/>
      <c r="S405" s="158"/>
      <c r="T405" s="158"/>
      <c r="U405" s="42">
        <v>150</v>
      </c>
      <c r="V405" s="154" t="s">
        <v>3577</v>
      </c>
      <c r="W405" s="29" t="s">
        <v>104</v>
      </c>
      <c r="X405" s="162" t="s">
        <v>6499</v>
      </c>
      <c r="Y405" s="229">
        <v>25</v>
      </c>
      <c r="Z405" s="7" t="s">
        <v>120</v>
      </c>
      <c r="AA405" s="8"/>
      <c r="AB405" s="277" t="s">
        <v>5391</v>
      </c>
      <c r="AC405" s="8">
        <v>1</v>
      </c>
      <c r="AE405" s="156">
        <f>Table3276[[#This Row],[buildPower]]/2</f>
        <v>100</v>
      </c>
    </row>
    <row r="406" spans="1:46" x14ac:dyDescent="0.35">
      <c r="A406" s="167">
        <v>403</v>
      </c>
      <c r="B406" s="55" t="s">
        <v>5164</v>
      </c>
      <c r="C406" s="158">
        <v>20</v>
      </c>
      <c r="D406" s="29"/>
      <c r="E406" s="42">
        <v>1</v>
      </c>
      <c r="F406" s="222">
        <v>2200</v>
      </c>
      <c r="G406" s="222">
        <v>200</v>
      </c>
      <c r="H406" s="358" t="s">
        <v>116</v>
      </c>
      <c r="I406" s="42">
        <v>3</v>
      </c>
      <c r="J406" s="274">
        <v>1400</v>
      </c>
      <c r="K406" s="29" t="s">
        <v>5164</v>
      </c>
      <c r="L406" s="267" t="s">
        <v>7331</v>
      </c>
      <c r="M406" s="158"/>
      <c r="N406" s="158"/>
      <c r="O406" s="158"/>
      <c r="P406" s="158"/>
      <c r="Q406" s="158"/>
      <c r="R406" s="158"/>
      <c r="S406" s="158"/>
      <c r="T406" s="158"/>
      <c r="U406" s="42">
        <v>150</v>
      </c>
      <c r="V406" s="172" t="s">
        <v>6583</v>
      </c>
      <c r="W406" s="29" t="s">
        <v>104</v>
      </c>
      <c r="X406" s="7" t="s">
        <v>3220</v>
      </c>
      <c r="Y406" s="229">
        <v>25</v>
      </c>
      <c r="Z406" s="29" t="s">
        <v>120</v>
      </c>
      <c r="AA406" s="42"/>
      <c r="AB406" s="159" t="s">
        <v>5163</v>
      </c>
      <c r="AC406" s="42">
        <v>1</v>
      </c>
      <c r="AE406" s="156">
        <f>Table3276[[#This Row],[buildPower]]/2</f>
        <v>100</v>
      </c>
    </row>
    <row r="407" spans="1:46" hidden="1" x14ac:dyDescent="0.35">
      <c r="A407" s="167">
        <v>404</v>
      </c>
      <c r="B407" s="55" t="s">
        <v>6774</v>
      </c>
      <c r="C407" s="158">
        <v>20</v>
      </c>
      <c r="D407" s="29"/>
      <c r="E407" s="42">
        <v>1</v>
      </c>
      <c r="F407" s="237">
        <v>2200</v>
      </c>
      <c r="G407" s="222">
        <v>200</v>
      </c>
      <c r="H407" s="358" t="s">
        <v>116</v>
      </c>
      <c r="I407" s="42">
        <v>3</v>
      </c>
      <c r="J407" s="297">
        <v>1400</v>
      </c>
      <c r="K407" s="29" t="s">
        <v>6774</v>
      </c>
      <c r="L407" s="267" t="s">
        <v>7329</v>
      </c>
      <c r="M407" s="158"/>
      <c r="N407" s="158"/>
      <c r="O407" s="158"/>
      <c r="P407" s="158"/>
      <c r="Q407" s="158"/>
      <c r="R407" s="158"/>
      <c r="S407" s="158"/>
      <c r="T407" s="158"/>
      <c r="U407" s="42">
        <v>150</v>
      </c>
      <c r="V407" s="162" t="s">
        <v>6583</v>
      </c>
      <c r="W407" s="29" t="s">
        <v>104</v>
      </c>
      <c r="X407" s="154" t="s">
        <v>6747</v>
      </c>
      <c r="Y407" s="229">
        <v>30</v>
      </c>
      <c r="Z407" s="7" t="s">
        <v>120</v>
      </c>
      <c r="AA407" s="8"/>
      <c r="AB407" s="154" t="s">
        <v>5163</v>
      </c>
      <c r="AC407" s="8">
        <v>1</v>
      </c>
      <c r="AE407" s="156">
        <f>Table3276[[#This Row],[buildPower]]/2</f>
        <v>100</v>
      </c>
    </row>
    <row r="408" spans="1:46" x14ac:dyDescent="0.35">
      <c r="A408" s="167">
        <v>405</v>
      </c>
      <c r="B408" s="55" t="s">
        <v>5159</v>
      </c>
      <c r="C408" s="158">
        <v>20</v>
      </c>
      <c r="D408" s="29"/>
      <c r="E408" s="42">
        <v>1</v>
      </c>
      <c r="F408" s="237">
        <v>2200</v>
      </c>
      <c r="G408" s="222">
        <v>200</v>
      </c>
      <c r="H408" s="358" t="s">
        <v>116</v>
      </c>
      <c r="I408" s="42">
        <v>3</v>
      </c>
      <c r="J408" s="274">
        <v>1400</v>
      </c>
      <c r="K408" s="29" t="s">
        <v>5159</v>
      </c>
      <c r="L408" s="267" t="s">
        <v>6742</v>
      </c>
      <c r="M408" s="158"/>
      <c r="N408" s="158"/>
      <c r="O408" s="158"/>
      <c r="P408" s="158"/>
      <c r="Q408" s="158"/>
      <c r="R408" s="158"/>
      <c r="S408" s="158"/>
      <c r="T408" s="158"/>
      <c r="U408" s="42">
        <v>150</v>
      </c>
      <c r="V408" s="162" t="s">
        <v>6583</v>
      </c>
      <c r="W408" s="29" t="s">
        <v>104</v>
      </c>
      <c r="X408" s="7" t="s">
        <v>3220</v>
      </c>
      <c r="Y408" s="229">
        <v>25</v>
      </c>
      <c r="Z408" s="7" t="s">
        <v>120</v>
      </c>
      <c r="AA408" s="8"/>
      <c r="AB408" s="154" t="s">
        <v>5158</v>
      </c>
      <c r="AC408" s="8">
        <v>1</v>
      </c>
      <c r="AE408" s="156">
        <f>Table3276[[#This Row],[buildPower]]/2</f>
        <v>100</v>
      </c>
    </row>
    <row r="409" spans="1:46" hidden="1" x14ac:dyDescent="0.35">
      <c r="A409" s="167">
        <v>406</v>
      </c>
      <c r="B409" s="55" t="s">
        <v>6775</v>
      </c>
      <c r="C409" s="158">
        <v>20</v>
      </c>
      <c r="D409" s="29"/>
      <c r="E409" s="42">
        <v>1</v>
      </c>
      <c r="F409" s="237">
        <v>2200</v>
      </c>
      <c r="G409" s="222">
        <v>200</v>
      </c>
      <c r="H409" s="358" t="s">
        <v>116</v>
      </c>
      <c r="I409" s="42">
        <v>3</v>
      </c>
      <c r="J409" s="297">
        <v>1400</v>
      </c>
      <c r="K409" s="29" t="s">
        <v>6775</v>
      </c>
      <c r="L409" s="267" t="s">
        <v>6754</v>
      </c>
      <c r="M409" s="158"/>
      <c r="N409" s="158"/>
      <c r="O409" s="158"/>
      <c r="P409" s="158"/>
      <c r="Q409" s="158"/>
      <c r="R409" s="158"/>
      <c r="S409" s="158"/>
      <c r="T409" s="158"/>
      <c r="U409" s="42">
        <v>150</v>
      </c>
      <c r="V409" s="162" t="s">
        <v>6583</v>
      </c>
      <c r="W409" s="29" t="s">
        <v>104</v>
      </c>
      <c r="X409" s="154" t="s">
        <v>6747</v>
      </c>
      <c r="Y409" s="229">
        <v>30</v>
      </c>
      <c r="Z409" s="7" t="s">
        <v>120</v>
      </c>
      <c r="AA409" s="8"/>
      <c r="AB409" s="154" t="s">
        <v>5158</v>
      </c>
      <c r="AC409" s="8">
        <v>1</v>
      </c>
      <c r="AE409" s="156">
        <f>Table3276[[#This Row],[buildPower]]/2</f>
        <v>100</v>
      </c>
    </row>
    <row r="410" spans="1:46" x14ac:dyDescent="0.35">
      <c r="A410" s="167">
        <v>407</v>
      </c>
      <c r="B410" s="55" t="s">
        <v>5166</v>
      </c>
      <c r="C410" s="158">
        <v>20</v>
      </c>
      <c r="D410" s="29"/>
      <c r="E410" s="42">
        <v>1</v>
      </c>
      <c r="F410" s="237">
        <v>2200</v>
      </c>
      <c r="G410" s="222">
        <v>200</v>
      </c>
      <c r="H410" s="358" t="s">
        <v>116</v>
      </c>
      <c r="I410" s="42">
        <v>3</v>
      </c>
      <c r="J410" s="274">
        <v>1400</v>
      </c>
      <c r="K410" s="29" t="s">
        <v>5166</v>
      </c>
      <c r="L410" s="267" t="s">
        <v>6743</v>
      </c>
      <c r="M410" s="158"/>
      <c r="N410" s="158"/>
      <c r="O410" s="158"/>
      <c r="P410" s="158"/>
      <c r="Q410" s="158"/>
      <c r="R410" s="158"/>
      <c r="S410" s="158"/>
      <c r="T410" s="158"/>
      <c r="U410" s="42">
        <v>150</v>
      </c>
      <c r="V410" s="162" t="s">
        <v>6583</v>
      </c>
      <c r="W410" s="29" t="s">
        <v>104</v>
      </c>
      <c r="X410" s="7" t="s">
        <v>3220</v>
      </c>
      <c r="Y410" s="229">
        <v>25</v>
      </c>
      <c r="Z410" s="7" t="s">
        <v>120</v>
      </c>
      <c r="AA410" s="8"/>
      <c r="AB410" s="154" t="s">
        <v>5165</v>
      </c>
      <c r="AC410" s="8">
        <v>1</v>
      </c>
      <c r="AE410" s="156">
        <f>Table3276[[#This Row],[buildPower]]/2</f>
        <v>100</v>
      </c>
    </row>
    <row r="411" spans="1:46" hidden="1" x14ac:dyDescent="0.35">
      <c r="A411" s="167">
        <v>408</v>
      </c>
      <c r="B411" s="55" t="s">
        <v>6776</v>
      </c>
      <c r="C411" s="155">
        <v>20</v>
      </c>
      <c r="D411" s="7"/>
      <c r="E411" s="8">
        <v>1</v>
      </c>
      <c r="F411" s="47">
        <v>2200</v>
      </c>
      <c r="G411" s="179">
        <v>200</v>
      </c>
      <c r="H411" s="358" t="s">
        <v>116</v>
      </c>
      <c r="I411" s="42">
        <v>3</v>
      </c>
      <c r="J411" s="153">
        <v>1400</v>
      </c>
      <c r="K411" s="7" t="s">
        <v>6776</v>
      </c>
      <c r="L411" s="276" t="s">
        <v>6755</v>
      </c>
      <c r="M411" s="155"/>
      <c r="N411" s="155"/>
      <c r="O411" s="155"/>
      <c r="P411" s="155"/>
      <c r="Q411" s="155"/>
      <c r="R411" s="155"/>
      <c r="S411" s="155"/>
      <c r="T411" s="155"/>
      <c r="U411" s="8">
        <v>150</v>
      </c>
      <c r="V411" s="162" t="s">
        <v>6583</v>
      </c>
      <c r="W411" s="7" t="s">
        <v>104</v>
      </c>
      <c r="X411" s="154" t="s">
        <v>6747</v>
      </c>
      <c r="Y411" s="228">
        <v>30</v>
      </c>
      <c r="Z411" s="7" t="s">
        <v>120</v>
      </c>
      <c r="AA411" s="42"/>
      <c r="AB411" s="159" t="s">
        <v>5165</v>
      </c>
      <c r="AC411" s="8">
        <v>1</v>
      </c>
      <c r="AE411" s="156">
        <f>Table3276[[#This Row],[buildPower]]/2</f>
        <v>100</v>
      </c>
    </row>
    <row r="412" spans="1:46" x14ac:dyDescent="0.35">
      <c r="A412" s="167">
        <v>409</v>
      </c>
      <c r="B412" s="55" t="s">
        <v>5211</v>
      </c>
      <c r="C412" s="155">
        <v>20</v>
      </c>
      <c r="D412" s="7"/>
      <c r="E412" s="8">
        <v>1</v>
      </c>
      <c r="F412" s="47">
        <v>2200</v>
      </c>
      <c r="G412" s="179">
        <v>200</v>
      </c>
      <c r="H412" s="358" t="s">
        <v>116</v>
      </c>
      <c r="I412" s="42">
        <v>3</v>
      </c>
      <c r="J412" s="271">
        <v>1400</v>
      </c>
      <c r="K412" s="7" t="s">
        <v>5211</v>
      </c>
      <c r="L412" s="276" t="s">
        <v>6744</v>
      </c>
      <c r="M412" s="155"/>
      <c r="N412" s="155"/>
      <c r="O412" s="155"/>
      <c r="P412" s="155"/>
      <c r="Q412" s="155"/>
      <c r="R412" s="155"/>
      <c r="S412" s="155"/>
      <c r="T412" s="155"/>
      <c r="U412" s="8">
        <v>150</v>
      </c>
      <c r="V412" s="162" t="s">
        <v>6583</v>
      </c>
      <c r="W412" s="7" t="s">
        <v>104</v>
      </c>
      <c r="X412" s="7" t="s">
        <v>3220</v>
      </c>
      <c r="Y412" s="228">
        <v>25</v>
      </c>
      <c r="Z412" s="7" t="s">
        <v>120</v>
      </c>
      <c r="AA412" s="42"/>
      <c r="AB412" s="159" t="s">
        <v>5210</v>
      </c>
      <c r="AC412" s="8">
        <v>1</v>
      </c>
      <c r="AE412" s="156">
        <f>Table3276[[#This Row],[buildPower]]/2</f>
        <v>100</v>
      </c>
    </row>
    <row r="413" spans="1:46" hidden="1" x14ac:dyDescent="0.35">
      <c r="A413" s="167">
        <v>410</v>
      </c>
      <c r="B413" s="55" t="s">
        <v>6777</v>
      </c>
      <c r="C413" s="273">
        <v>20</v>
      </c>
      <c r="D413" s="7"/>
      <c r="E413" s="8">
        <v>1</v>
      </c>
      <c r="F413" s="237">
        <v>2200</v>
      </c>
      <c r="G413" s="237">
        <v>200</v>
      </c>
      <c r="H413" s="358" t="s">
        <v>116</v>
      </c>
      <c r="I413" s="8">
        <v>3</v>
      </c>
      <c r="J413" s="160">
        <v>1400</v>
      </c>
      <c r="K413" s="7" t="s">
        <v>6777</v>
      </c>
      <c r="L413" s="276" t="s">
        <v>6756</v>
      </c>
      <c r="M413" s="155"/>
      <c r="N413" s="155"/>
      <c r="O413" s="155"/>
      <c r="P413" s="155"/>
      <c r="Q413" s="155"/>
      <c r="R413" s="155"/>
      <c r="S413" s="155"/>
      <c r="T413" s="155"/>
      <c r="U413" s="8">
        <v>150</v>
      </c>
      <c r="V413" s="162" t="s">
        <v>6583</v>
      </c>
      <c r="W413" s="7" t="s">
        <v>104</v>
      </c>
      <c r="X413" s="154" t="s">
        <v>6747</v>
      </c>
      <c r="Y413" s="229">
        <v>30</v>
      </c>
      <c r="Z413" s="7" t="s">
        <v>120</v>
      </c>
      <c r="AA413" s="42"/>
      <c r="AB413" s="159" t="s">
        <v>5210</v>
      </c>
      <c r="AC413" s="8">
        <v>1</v>
      </c>
      <c r="AE413" s="156">
        <f>Table3276[[#This Row],[buildPower]]/2</f>
        <v>100</v>
      </c>
    </row>
    <row r="414" spans="1:46" x14ac:dyDescent="0.35">
      <c r="A414" s="167">
        <v>411</v>
      </c>
      <c r="B414" s="55" t="s">
        <v>5067</v>
      </c>
      <c r="C414" s="157">
        <v>20</v>
      </c>
      <c r="D414" s="7"/>
      <c r="E414" s="8">
        <v>1</v>
      </c>
      <c r="F414" s="47">
        <v>2200</v>
      </c>
      <c r="G414" s="47">
        <v>200</v>
      </c>
      <c r="H414" s="358" t="s">
        <v>116</v>
      </c>
      <c r="I414" s="8">
        <v>3</v>
      </c>
      <c r="J414" s="271">
        <v>1400</v>
      </c>
      <c r="K414" s="7" t="s">
        <v>5067</v>
      </c>
      <c r="L414" s="276" t="s">
        <v>6745</v>
      </c>
      <c r="M414" s="155"/>
      <c r="N414" s="155"/>
      <c r="O414" s="155"/>
      <c r="P414" s="155"/>
      <c r="Q414" s="155"/>
      <c r="R414" s="155"/>
      <c r="S414" s="155"/>
      <c r="T414" s="155"/>
      <c r="U414" s="8">
        <v>150</v>
      </c>
      <c r="V414" s="162" t="s">
        <v>6583</v>
      </c>
      <c r="W414" s="7" t="s">
        <v>104</v>
      </c>
      <c r="X414" s="7" t="s">
        <v>3220</v>
      </c>
      <c r="Y414" s="229">
        <v>25</v>
      </c>
      <c r="Z414" s="7" t="s">
        <v>120</v>
      </c>
      <c r="AA414" s="8"/>
      <c r="AB414" s="154" t="s">
        <v>5009</v>
      </c>
      <c r="AC414" s="8">
        <v>1</v>
      </c>
      <c r="AE414" s="156">
        <f>Table3276[[#This Row],[buildPower]]/2</f>
        <v>100</v>
      </c>
    </row>
    <row r="415" spans="1:46" hidden="1" x14ac:dyDescent="0.35">
      <c r="A415" s="167">
        <v>412</v>
      </c>
      <c r="B415" s="55" t="s">
        <v>6778</v>
      </c>
      <c r="C415" s="157">
        <v>20</v>
      </c>
      <c r="D415" s="7"/>
      <c r="E415" s="8">
        <v>1</v>
      </c>
      <c r="F415" s="47">
        <v>2200</v>
      </c>
      <c r="G415" s="47">
        <v>200</v>
      </c>
      <c r="H415" s="358" t="s">
        <v>116</v>
      </c>
      <c r="I415" s="8">
        <v>3</v>
      </c>
      <c r="J415" s="160">
        <v>1400</v>
      </c>
      <c r="K415" s="7" t="s">
        <v>6778</v>
      </c>
      <c r="L415" s="276" t="s">
        <v>6757</v>
      </c>
      <c r="M415" s="155"/>
      <c r="N415" s="155"/>
      <c r="O415" s="155"/>
      <c r="P415" s="155"/>
      <c r="Q415" s="155"/>
      <c r="R415" s="155"/>
      <c r="S415" s="155"/>
      <c r="T415" s="155"/>
      <c r="U415" s="8">
        <v>150</v>
      </c>
      <c r="V415" s="162" t="s">
        <v>6583</v>
      </c>
      <c r="W415" s="7" t="s">
        <v>104</v>
      </c>
      <c r="X415" s="154" t="s">
        <v>6747</v>
      </c>
      <c r="Y415" s="229">
        <v>30</v>
      </c>
      <c r="Z415" s="7" t="s">
        <v>120</v>
      </c>
      <c r="AA415" s="8"/>
      <c r="AB415" s="154" t="s">
        <v>5009</v>
      </c>
      <c r="AC415" s="8">
        <v>1</v>
      </c>
      <c r="AD415" s="156">
        <v>199.68</v>
      </c>
      <c r="AE415" s="156">
        <f>Table3276[[#This Row],[buildPower]]/2</f>
        <v>100</v>
      </c>
      <c r="AI415" s="255" t="e">
        <f>#REF!*0.8</f>
        <v>#REF!</v>
      </c>
      <c r="AJ415" s="156">
        <f>AD415*1.5</f>
        <v>299.52</v>
      </c>
      <c r="AK415" s="156">
        <f>AE415*0.8</f>
        <v>80</v>
      </c>
      <c r="AO415" s="156" t="s">
        <v>6404</v>
      </c>
      <c r="AP415" s="156">
        <v>255</v>
      </c>
      <c r="AQ415" s="156">
        <v>-20</v>
      </c>
      <c r="AT415" s="156">
        <f>AP415*1.25</f>
        <v>318.75</v>
      </c>
    </row>
    <row r="416" spans="1:46" x14ac:dyDescent="0.35">
      <c r="A416" s="167">
        <v>413</v>
      </c>
      <c r="B416" s="55" t="s">
        <v>5254</v>
      </c>
      <c r="C416" s="47">
        <v>25</v>
      </c>
      <c r="D416" s="7"/>
      <c r="E416" s="8">
        <v>1</v>
      </c>
      <c r="F416" s="47">
        <v>800</v>
      </c>
      <c r="G416" s="47">
        <v>200</v>
      </c>
      <c r="H416" s="358" t="s">
        <v>116</v>
      </c>
      <c r="I416" s="8">
        <v>3</v>
      </c>
      <c r="J416" s="271">
        <v>1400</v>
      </c>
      <c r="K416" s="7" t="s">
        <v>5254</v>
      </c>
      <c r="L416" s="276" t="s">
        <v>6798</v>
      </c>
      <c r="M416" s="155"/>
      <c r="N416" s="155"/>
      <c r="O416" s="155"/>
      <c r="P416" s="155"/>
      <c r="Q416" s="155"/>
      <c r="R416" s="155"/>
      <c r="S416" s="155"/>
      <c r="T416" s="155"/>
      <c r="U416" s="8">
        <v>150</v>
      </c>
      <c r="V416" s="162" t="s">
        <v>6583</v>
      </c>
      <c r="W416" s="7" t="s">
        <v>104</v>
      </c>
      <c r="X416" s="7" t="s">
        <v>5068</v>
      </c>
      <c r="Y416" s="229">
        <v>25</v>
      </c>
      <c r="Z416" s="7" t="s">
        <v>120</v>
      </c>
      <c r="AA416" s="8"/>
      <c r="AB416" s="154" t="s">
        <v>5252</v>
      </c>
      <c r="AC416" s="8">
        <v>1</v>
      </c>
      <c r="AD416" s="156">
        <v>215.04000000000002</v>
      </c>
      <c r="AE416" s="156">
        <f>Table3276[[#This Row],[buildPower]]/2</f>
        <v>100</v>
      </c>
      <c r="AI416" s="255" t="e">
        <f>#REF!*0.8</f>
        <v>#REF!</v>
      </c>
      <c r="AJ416" s="156">
        <f>AD416*1.5</f>
        <v>322.56000000000006</v>
      </c>
      <c r="AK416" s="156">
        <f>AE416*0.8</f>
        <v>80</v>
      </c>
      <c r="AO416" s="156" t="s">
        <v>6405</v>
      </c>
      <c r="AP416" s="156">
        <v>280</v>
      </c>
      <c r="AQ416" s="156">
        <v>-15</v>
      </c>
      <c r="AT416" s="156">
        <f>AP416*1.25</f>
        <v>350</v>
      </c>
    </row>
    <row r="417" spans="1:31" x14ac:dyDescent="0.35">
      <c r="A417" s="167">
        <v>414</v>
      </c>
      <c r="B417" s="55" t="s">
        <v>5256</v>
      </c>
      <c r="C417" s="157">
        <v>20</v>
      </c>
      <c r="D417" s="7"/>
      <c r="E417" s="8">
        <v>1</v>
      </c>
      <c r="F417" s="47">
        <v>2200</v>
      </c>
      <c r="G417" s="47">
        <v>200</v>
      </c>
      <c r="H417" s="358" t="s">
        <v>116</v>
      </c>
      <c r="I417" s="8">
        <v>3</v>
      </c>
      <c r="J417" s="271">
        <v>1400</v>
      </c>
      <c r="K417" s="7" t="s">
        <v>5256</v>
      </c>
      <c r="L417" s="276" t="s">
        <v>7332</v>
      </c>
      <c r="M417" s="155"/>
      <c r="N417" s="155"/>
      <c r="O417" s="155"/>
      <c r="P417" s="155"/>
      <c r="Q417" s="155"/>
      <c r="R417" s="155"/>
      <c r="S417" s="155"/>
      <c r="T417" s="155"/>
      <c r="U417" s="8">
        <v>150</v>
      </c>
      <c r="V417" s="162" t="s">
        <v>6583</v>
      </c>
      <c r="W417" s="7" t="s">
        <v>104</v>
      </c>
      <c r="X417" s="7" t="s">
        <v>3220</v>
      </c>
      <c r="Y417" s="229">
        <v>25</v>
      </c>
      <c r="Z417" s="7" t="s">
        <v>120</v>
      </c>
      <c r="AA417" s="8"/>
      <c r="AB417" s="154" t="s">
        <v>5255</v>
      </c>
      <c r="AC417" s="8">
        <v>1</v>
      </c>
      <c r="AE417" s="156">
        <f>Table3276[[#This Row],[buildPower]]/2</f>
        <v>100</v>
      </c>
    </row>
    <row r="418" spans="1:31" hidden="1" x14ac:dyDescent="0.35">
      <c r="A418" s="167">
        <v>415</v>
      </c>
      <c r="B418" s="55" t="s">
        <v>6779</v>
      </c>
      <c r="C418" s="157">
        <v>20</v>
      </c>
      <c r="D418" s="7"/>
      <c r="E418" s="8">
        <v>1</v>
      </c>
      <c r="F418" s="47">
        <v>2200</v>
      </c>
      <c r="G418" s="47">
        <v>200</v>
      </c>
      <c r="H418" s="358" t="s">
        <v>116</v>
      </c>
      <c r="I418" s="8">
        <v>3</v>
      </c>
      <c r="J418" s="153">
        <v>1400</v>
      </c>
      <c r="K418" s="7" t="s">
        <v>6779</v>
      </c>
      <c r="L418" s="276" t="s">
        <v>7333</v>
      </c>
      <c r="M418" s="155"/>
      <c r="N418" s="155"/>
      <c r="O418" s="155"/>
      <c r="P418" s="155"/>
      <c r="Q418" s="155"/>
      <c r="R418" s="155"/>
      <c r="S418" s="155"/>
      <c r="T418" s="155"/>
      <c r="U418" s="8">
        <v>150</v>
      </c>
      <c r="V418" s="162" t="s">
        <v>6583</v>
      </c>
      <c r="W418" s="7" t="s">
        <v>104</v>
      </c>
      <c r="X418" s="154" t="s">
        <v>6747</v>
      </c>
      <c r="Y418" s="229">
        <v>30</v>
      </c>
      <c r="Z418" s="7" t="s">
        <v>120</v>
      </c>
      <c r="AA418" s="8"/>
      <c r="AB418" s="154" t="s">
        <v>5255</v>
      </c>
      <c r="AC418" s="8">
        <v>1</v>
      </c>
      <c r="AE418" s="156">
        <f>Table3276[[#This Row],[buildPower]]/2</f>
        <v>100</v>
      </c>
    </row>
    <row r="419" spans="1:31" x14ac:dyDescent="0.35">
      <c r="A419" s="167">
        <v>416</v>
      </c>
      <c r="B419" s="55" t="s">
        <v>5261</v>
      </c>
      <c r="C419" s="157">
        <v>20</v>
      </c>
      <c r="D419" s="7"/>
      <c r="E419" s="8">
        <v>1</v>
      </c>
      <c r="F419" s="47">
        <v>2200</v>
      </c>
      <c r="G419" s="47">
        <v>200</v>
      </c>
      <c r="H419" s="358" t="s">
        <v>116</v>
      </c>
      <c r="I419" s="8">
        <v>3</v>
      </c>
      <c r="J419" s="271">
        <v>1400</v>
      </c>
      <c r="K419" s="7" t="s">
        <v>5261</v>
      </c>
      <c r="L419" s="276" t="s">
        <v>6746</v>
      </c>
      <c r="M419" s="155"/>
      <c r="N419" s="155"/>
      <c r="O419" s="155"/>
      <c r="P419" s="155"/>
      <c r="Q419" s="155"/>
      <c r="R419" s="155"/>
      <c r="S419" s="155"/>
      <c r="T419" s="155"/>
      <c r="U419" s="8">
        <v>150</v>
      </c>
      <c r="V419" s="162" t="s">
        <v>6583</v>
      </c>
      <c r="W419" s="7" t="s">
        <v>104</v>
      </c>
      <c r="X419" s="7" t="s">
        <v>3220</v>
      </c>
      <c r="Y419" s="229">
        <v>25</v>
      </c>
      <c r="Z419" s="7" t="s">
        <v>120</v>
      </c>
      <c r="AA419" s="8"/>
      <c r="AB419" s="154" t="s">
        <v>5260</v>
      </c>
      <c r="AC419" s="8">
        <v>1</v>
      </c>
      <c r="AE419" s="156">
        <f>Table3276[[#This Row],[buildPower]]/2</f>
        <v>100</v>
      </c>
    </row>
    <row r="420" spans="1:31" hidden="1" x14ac:dyDescent="0.35">
      <c r="A420" s="167">
        <v>417</v>
      </c>
      <c r="B420" s="55" t="s">
        <v>6780</v>
      </c>
      <c r="C420" s="157">
        <v>20</v>
      </c>
      <c r="D420" s="7"/>
      <c r="E420" s="8">
        <v>1</v>
      </c>
      <c r="F420" s="47">
        <v>2200</v>
      </c>
      <c r="G420" s="47">
        <v>200</v>
      </c>
      <c r="H420" s="358" t="s">
        <v>116</v>
      </c>
      <c r="I420" s="8">
        <v>3</v>
      </c>
      <c r="J420" s="153">
        <v>1400</v>
      </c>
      <c r="K420" s="7" t="s">
        <v>6780</v>
      </c>
      <c r="L420" s="276" t="s">
        <v>6758</v>
      </c>
      <c r="M420" s="155"/>
      <c r="N420" s="155"/>
      <c r="O420" s="155"/>
      <c r="P420" s="155"/>
      <c r="Q420" s="155"/>
      <c r="R420" s="155"/>
      <c r="S420" s="155"/>
      <c r="T420" s="155"/>
      <c r="U420" s="8">
        <v>150</v>
      </c>
      <c r="V420" s="162" t="s">
        <v>6583</v>
      </c>
      <c r="W420" s="7" t="s">
        <v>104</v>
      </c>
      <c r="X420" s="154" t="s">
        <v>6747</v>
      </c>
      <c r="Y420" s="229">
        <v>30</v>
      </c>
      <c r="Z420" s="7" t="s">
        <v>120</v>
      </c>
      <c r="AA420" s="8"/>
      <c r="AB420" s="154" t="s">
        <v>5260</v>
      </c>
      <c r="AC420" s="8">
        <v>1</v>
      </c>
      <c r="AE420" s="156">
        <f>Table3276[[#This Row],[buildPower]]/2</f>
        <v>100</v>
      </c>
    </row>
    <row r="421" spans="1:31" hidden="1" x14ac:dyDescent="0.35">
      <c r="A421" s="167">
        <v>418</v>
      </c>
      <c r="B421" s="55" t="s">
        <v>6493</v>
      </c>
      <c r="C421" s="47">
        <v>25</v>
      </c>
      <c r="D421" s="7"/>
      <c r="E421" s="8">
        <v>1</v>
      </c>
      <c r="F421" s="47">
        <v>800</v>
      </c>
      <c r="G421" s="47">
        <v>200</v>
      </c>
      <c r="H421" s="358" t="s">
        <v>116</v>
      </c>
      <c r="I421" s="8">
        <v>3</v>
      </c>
      <c r="J421" s="47">
        <v>1200</v>
      </c>
      <c r="K421" s="7" t="s">
        <v>6493</v>
      </c>
      <c r="L421" s="276" t="s">
        <v>6795</v>
      </c>
      <c r="M421" s="155"/>
      <c r="N421" s="155"/>
      <c r="O421" s="155"/>
      <c r="P421" s="155"/>
      <c r="Q421" s="155"/>
      <c r="R421" s="155"/>
      <c r="S421" s="155"/>
      <c r="T421" s="155"/>
      <c r="U421" s="8">
        <v>150</v>
      </c>
      <c r="V421" s="154" t="s">
        <v>3577</v>
      </c>
      <c r="W421" s="7" t="s">
        <v>104</v>
      </c>
      <c r="X421" s="162" t="s">
        <v>6499</v>
      </c>
      <c r="Y421" s="229">
        <v>32</v>
      </c>
      <c r="Z421" s="7" t="s">
        <v>120</v>
      </c>
      <c r="AA421" s="8"/>
      <c r="AB421" s="277" t="s">
        <v>5168</v>
      </c>
      <c r="AC421" s="8">
        <v>1</v>
      </c>
      <c r="AE421" s="156">
        <f>Table3276[[#This Row],[buildPower]]/2</f>
        <v>100</v>
      </c>
    </row>
    <row r="422" spans="1:31" hidden="1" x14ac:dyDescent="0.35">
      <c r="A422" s="167">
        <v>419</v>
      </c>
      <c r="B422" s="55" t="s">
        <v>6803</v>
      </c>
      <c r="C422" s="47">
        <v>25</v>
      </c>
      <c r="D422" s="7"/>
      <c r="E422" s="8">
        <v>1</v>
      </c>
      <c r="F422" s="47">
        <v>800</v>
      </c>
      <c r="G422" s="47">
        <v>200</v>
      </c>
      <c r="H422" s="358" t="s">
        <v>116</v>
      </c>
      <c r="I422" s="8">
        <v>3</v>
      </c>
      <c r="J422" s="47">
        <v>1200</v>
      </c>
      <c r="K422" s="7" t="s">
        <v>6803</v>
      </c>
      <c r="L422" s="276" t="s">
        <v>7334</v>
      </c>
      <c r="M422" s="155"/>
      <c r="N422" s="155"/>
      <c r="O422" s="155"/>
      <c r="P422" s="155"/>
      <c r="Q422" s="155"/>
      <c r="R422" s="155"/>
      <c r="S422" s="155"/>
      <c r="T422" s="155"/>
      <c r="U422" s="8">
        <v>150</v>
      </c>
      <c r="V422" s="154" t="s">
        <v>3577</v>
      </c>
      <c r="W422" s="7" t="s">
        <v>104</v>
      </c>
      <c r="X422" s="162" t="s">
        <v>6499</v>
      </c>
      <c r="Y422" s="229">
        <v>32</v>
      </c>
      <c r="Z422" s="7" t="s">
        <v>120</v>
      </c>
      <c r="AA422" s="8"/>
      <c r="AB422" s="259" t="s">
        <v>6802</v>
      </c>
      <c r="AC422" s="8">
        <v>1</v>
      </c>
      <c r="AE422" s="156">
        <f>Table3276[[#This Row],[buildPower]]/2</f>
        <v>100</v>
      </c>
    </row>
    <row r="423" spans="1:31" hidden="1" x14ac:dyDescent="0.35">
      <c r="A423" s="167">
        <v>420</v>
      </c>
      <c r="B423" s="55" t="s">
        <v>6494</v>
      </c>
      <c r="C423" s="47">
        <v>25</v>
      </c>
      <c r="D423" s="7"/>
      <c r="E423" s="8">
        <v>1</v>
      </c>
      <c r="F423" s="47">
        <v>800</v>
      </c>
      <c r="G423" s="47">
        <v>200</v>
      </c>
      <c r="H423" s="358" t="s">
        <v>116</v>
      </c>
      <c r="I423" s="8">
        <v>3</v>
      </c>
      <c r="J423" s="47">
        <v>1200</v>
      </c>
      <c r="K423" s="7" t="s">
        <v>6494</v>
      </c>
      <c r="L423" s="276" t="s">
        <v>6793</v>
      </c>
      <c r="M423" s="155"/>
      <c r="N423" s="155"/>
      <c r="O423" s="155"/>
      <c r="P423" s="155"/>
      <c r="Q423" s="155"/>
      <c r="R423" s="155"/>
      <c r="S423" s="155"/>
      <c r="T423" s="155"/>
      <c r="U423" s="8">
        <v>150</v>
      </c>
      <c r="V423" s="154" t="s">
        <v>3577</v>
      </c>
      <c r="W423" s="7" t="s">
        <v>104</v>
      </c>
      <c r="X423" s="162" t="s">
        <v>6499</v>
      </c>
      <c r="Y423" s="229">
        <v>32</v>
      </c>
      <c r="Z423" s="7" t="s">
        <v>120</v>
      </c>
      <c r="AA423" s="8"/>
      <c r="AB423" s="298" t="s">
        <v>6051</v>
      </c>
      <c r="AC423" s="42">
        <v>1</v>
      </c>
      <c r="AE423" s="156">
        <f>Table3276[[#This Row],[buildPower]]/2</f>
        <v>100</v>
      </c>
    </row>
    <row r="424" spans="1:31" hidden="1" x14ac:dyDescent="0.35">
      <c r="A424" s="167">
        <v>421</v>
      </c>
      <c r="B424" s="55" t="s">
        <v>6495</v>
      </c>
      <c r="C424" s="47">
        <v>25</v>
      </c>
      <c r="D424" s="7"/>
      <c r="E424" s="8">
        <v>1</v>
      </c>
      <c r="F424" s="47">
        <v>800</v>
      </c>
      <c r="G424" s="47">
        <v>200</v>
      </c>
      <c r="H424" s="358" t="s">
        <v>116</v>
      </c>
      <c r="I424" s="8">
        <v>3</v>
      </c>
      <c r="J424" s="47">
        <v>1200</v>
      </c>
      <c r="K424" s="7" t="s">
        <v>6495</v>
      </c>
      <c r="L424" s="276" t="s">
        <v>6794</v>
      </c>
      <c r="M424" s="155"/>
      <c r="N424" s="155"/>
      <c r="O424" s="155"/>
      <c r="P424" s="155"/>
      <c r="Q424" s="155"/>
      <c r="R424" s="155"/>
      <c r="S424" s="155"/>
      <c r="T424" s="155"/>
      <c r="U424" s="8">
        <v>150</v>
      </c>
      <c r="V424" s="154" t="s">
        <v>3577</v>
      </c>
      <c r="W424" s="7" t="s">
        <v>104</v>
      </c>
      <c r="X424" s="162" t="s">
        <v>6499</v>
      </c>
      <c r="Y424" s="229">
        <v>32</v>
      </c>
      <c r="Z424" s="7" t="s">
        <v>120</v>
      </c>
      <c r="AA424" s="8"/>
      <c r="AB424" s="298" t="s">
        <v>5169</v>
      </c>
      <c r="AC424" s="42">
        <v>1</v>
      </c>
      <c r="AE424" s="156">
        <f>Table3276[[#This Row],[buildPower]]/2</f>
        <v>100</v>
      </c>
    </row>
    <row r="425" spans="1:31" hidden="1" x14ac:dyDescent="0.35">
      <c r="A425" s="167">
        <v>422</v>
      </c>
      <c r="B425" s="55" t="s">
        <v>6496</v>
      </c>
      <c r="C425" s="47">
        <v>25</v>
      </c>
      <c r="D425" s="7"/>
      <c r="E425" s="8">
        <v>1</v>
      </c>
      <c r="F425" s="47">
        <v>800</v>
      </c>
      <c r="G425" s="47">
        <v>200</v>
      </c>
      <c r="H425" s="358" t="s">
        <v>116</v>
      </c>
      <c r="I425" s="8">
        <v>3</v>
      </c>
      <c r="J425" s="47">
        <v>1200</v>
      </c>
      <c r="K425" s="7" t="s">
        <v>6496</v>
      </c>
      <c r="L425" s="276" t="s">
        <v>6796</v>
      </c>
      <c r="M425" s="155"/>
      <c r="N425" s="155"/>
      <c r="O425" s="155"/>
      <c r="P425" s="155"/>
      <c r="Q425" s="155"/>
      <c r="R425" s="155"/>
      <c r="S425" s="155"/>
      <c r="T425" s="155"/>
      <c r="U425" s="8">
        <v>150</v>
      </c>
      <c r="V425" s="154" t="s">
        <v>3577</v>
      </c>
      <c r="W425" s="7" t="s">
        <v>104</v>
      </c>
      <c r="X425" s="162" t="s">
        <v>6499</v>
      </c>
      <c r="Y425" s="229">
        <v>32</v>
      </c>
      <c r="Z425" s="7" t="s">
        <v>120</v>
      </c>
      <c r="AA425" s="8"/>
      <c r="AB425" s="259" t="s">
        <v>5257</v>
      </c>
      <c r="AC425" s="8">
        <v>1</v>
      </c>
      <c r="AE425" s="156">
        <f>Table3276[[#This Row],[buildPower]]/2</f>
        <v>100</v>
      </c>
    </row>
    <row r="426" spans="1:31" hidden="1" x14ac:dyDescent="0.35">
      <c r="A426" s="167">
        <v>423</v>
      </c>
      <c r="B426" s="55" t="s">
        <v>6497</v>
      </c>
      <c r="C426" s="47">
        <v>25</v>
      </c>
      <c r="D426" s="7"/>
      <c r="E426" s="8">
        <v>1</v>
      </c>
      <c r="F426" s="47">
        <v>800</v>
      </c>
      <c r="G426" s="47">
        <v>200</v>
      </c>
      <c r="H426" s="358" t="s">
        <v>116</v>
      </c>
      <c r="I426" s="8">
        <v>3</v>
      </c>
      <c r="J426" s="47">
        <v>1200</v>
      </c>
      <c r="K426" s="7" t="s">
        <v>6497</v>
      </c>
      <c r="L426" s="276" t="s">
        <v>7335</v>
      </c>
      <c r="M426" s="155"/>
      <c r="N426" s="155"/>
      <c r="O426" s="155"/>
      <c r="P426" s="155"/>
      <c r="Q426" s="155"/>
      <c r="R426" s="155"/>
      <c r="S426" s="155"/>
      <c r="T426" s="155"/>
      <c r="U426" s="8">
        <v>150</v>
      </c>
      <c r="V426" s="154" t="s">
        <v>3577</v>
      </c>
      <c r="W426" s="7" t="s">
        <v>104</v>
      </c>
      <c r="X426" s="162" t="s">
        <v>6499</v>
      </c>
      <c r="Y426" s="229">
        <v>32</v>
      </c>
      <c r="Z426" s="7" t="s">
        <v>120</v>
      </c>
      <c r="AA426" s="8"/>
      <c r="AB426" s="259" t="s">
        <v>5266</v>
      </c>
      <c r="AC426" s="8">
        <v>1</v>
      </c>
      <c r="AE426" s="156">
        <f>Table3276[[#This Row],[buildPower]]/2</f>
        <v>100</v>
      </c>
    </row>
    <row r="427" spans="1:31" hidden="1" x14ac:dyDescent="0.35">
      <c r="A427" s="167">
        <v>424</v>
      </c>
      <c r="B427" s="166" t="s">
        <v>6606</v>
      </c>
      <c r="C427" s="234">
        <v>20</v>
      </c>
      <c r="D427" s="154"/>
      <c r="E427" s="155">
        <v>1</v>
      </c>
      <c r="F427" s="264">
        <v>2300</v>
      </c>
      <c r="G427" s="234">
        <v>200</v>
      </c>
      <c r="H427" s="358" t="s">
        <v>116</v>
      </c>
      <c r="I427" s="8">
        <v>3</v>
      </c>
      <c r="J427" s="264">
        <v>1400</v>
      </c>
      <c r="K427" s="162" t="s">
        <v>6606</v>
      </c>
      <c r="L427" s="162" t="s">
        <v>6602</v>
      </c>
      <c r="M427" s="155"/>
      <c r="N427" s="155"/>
      <c r="O427" s="155"/>
      <c r="P427" s="155"/>
      <c r="Q427" s="155"/>
      <c r="R427" s="155"/>
      <c r="S427" s="155"/>
      <c r="T427" s="155"/>
      <c r="U427" s="155">
        <v>150</v>
      </c>
      <c r="V427" s="162" t="s">
        <v>6580</v>
      </c>
      <c r="W427" s="154" t="s">
        <v>104</v>
      </c>
      <c r="X427" s="154" t="s">
        <v>3219</v>
      </c>
      <c r="Y427" s="229">
        <v>30</v>
      </c>
      <c r="Z427" s="154" t="s">
        <v>120</v>
      </c>
      <c r="AA427" s="155"/>
      <c r="AB427" s="154" t="s">
        <v>5219</v>
      </c>
      <c r="AC427" s="155">
        <v>1</v>
      </c>
      <c r="AE427" s="156">
        <f>Table3276[[#This Row],[buildPower]]/2</f>
        <v>100</v>
      </c>
    </row>
    <row r="428" spans="1:31" hidden="1" x14ac:dyDescent="0.35">
      <c r="A428" s="167">
        <v>425</v>
      </c>
      <c r="B428" s="166" t="s">
        <v>6607</v>
      </c>
      <c r="C428" s="264">
        <v>15</v>
      </c>
      <c r="D428" s="154"/>
      <c r="E428" s="155">
        <v>1</v>
      </c>
      <c r="F428" s="264">
        <v>1800</v>
      </c>
      <c r="G428" s="264">
        <v>150</v>
      </c>
      <c r="H428" s="358" t="s">
        <v>116</v>
      </c>
      <c r="I428" s="155">
        <v>3</v>
      </c>
      <c r="J428" s="264">
        <v>1400</v>
      </c>
      <c r="K428" s="162" t="s">
        <v>6607</v>
      </c>
      <c r="L428" s="162" t="s">
        <v>6600</v>
      </c>
      <c r="M428" s="155"/>
      <c r="N428" s="155"/>
      <c r="O428" s="155"/>
      <c r="P428" s="155"/>
      <c r="Q428" s="155"/>
      <c r="R428" s="155"/>
      <c r="S428" s="155"/>
      <c r="T428" s="155"/>
      <c r="U428" s="155">
        <v>150</v>
      </c>
      <c r="V428" s="162" t="s">
        <v>6580</v>
      </c>
      <c r="W428" s="154" t="s">
        <v>104</v>
      </c>
      <c r="X428" s="154" t="s">
        <v>3219</v>
      </c>
      <c r="Y428" s="229">
        <v>30</v>
      </c>
      <c r="Z428" s="154" t="s">
        <v>120</v>
      </c>
      <c r="AA428" s="155"/>
      <c r="AB428" s="154" t="s">
        <v>5220</v>
      </c>
      <c r="AC428" s="155">
        <v>1</v>
      </c>
      <c r="AE428" s="156">
        <f>Table3276[[#This Row],[buildPower]]/2</f>
        <v>75</v>
      </c>
    </row>
    <row r="429" spans="1:31" hidden="1" x14ac:dyDescent="0.35">
      <c r="A429" s="167">
        <v>426</v>
      </c>
      <c r="B429" s="235" t="s">
        <v>6608</v>
      </c>
      <c r="C429" s="234">
        <v>10</v>
      </c>
      <c r="D429" s="154"/>
      <c r="E429" s="155">
        <v>1</v>
      </c>
      <c r="F429" s="234">
        <v>600</v>
      </c>
      <c r="G429" s="234">
        <v>75</v>
      </c>
      <c r="H429" s="358" t="s">
        <v>116</v>
      </c>
      <c r="I429" s="155">
        <v>3</v>
      </c>
      <c r="J429" s="234">
        <v>600</v>
      </c>
      <c r="K429" s="162" t="s">
        <v>6608</v>
      </c>
      <c r="L429" s="162" t="s">
        <v>6605</v>
      </c>
      <c r="M429" s="155"/>
      <c r="N429" s="155"/>
      <c r="O429" s="155"/>
      <c r="P429" s="155"/>
      <c r="Q429" s="155"/>
      <c r="R429" s="155"/>
      <c r="S429" s="155"/>
      <c r="T429" s="155"/>
      <c r="U429" s="155">
        <v>150</v>
      </c>
      <c r="V429" s="162" t="s">
        <v>147</v>
      </c>
      <c r="W429" s="154" t="s">
        <v>3</v>
      </c>
      <c r="X429" s="162" t="s">
        <v>3229</v>
      </c>
      <c r="Y429" s="229">
        <v>10</v>
      </c>
      <c r="Z429" s="154" t="s">
        <v>120</v>
      </c>
      <c r="AA429" s="155"/>
      <c r="AB429" s="159" t="s">
        <v>5263</v>
      </c>
      <c r="AC429" s="155">
        <v>1</v>
      </c>
      <c r="AE429" s="156">
        <f>Table3276[[#This Row],[buildPower]]/2</f>
        <v>37.5</v>
      </c>
    </row>
    <row r="430" spans="1:31" hidden="1" x14ac:dyDescent="0.35">
      <c r="A430" s="167">
        <v>427</v>
      </c>
      <c r="B430" s="166" t="s">
        <v>6612</v>
      </c>
      <c r="C430" s="264">
        <v>10</v>
      </c>
      <c r="D430" s="154"/>
      <c r="E430" s="155">
        <v>1</v>
      </c>
      <c r="F430" s="264">
        <v>450</v>
      </c>
      <c r="G430" s="264">
        <v>137</v>
      </c>
      <c r="H430" s="358" t="s">
        <v>116</v>
      </c>
      <c r="I430" s="155">
        <v>1</v>
      </c>
      <c r="J430" s="264">
        <v>400</v>
      </c>
      <c r="K430" s="154" t="s">
        <v>6612</v>
      </c>
      <c r="L430" s="162" t="s">
        <v>7102</v>
      </c>
      <c r="M430" s="155"/>
      <c r="N430" s="155"/>
      <c r="O430" s="155"/>
      <c r="P430" s="155"/>
      <c r="Q430" s="155"/>
      <c r="R430" s="155"/>
      <c r="S430" s="155"/>
      <c r="T430" s="155"/>
      <c r="U430" s="155">
        <v>150</v>
      </c>
      <c r="V430" s="154" t="s">
        <v>3577</v>
      </c>
      <c r="W430" s="154" t="s">
        <v>104</v>
      </c>
      <c r="X430" s="154" t="s">
        <v>216</v>
      </c>
      <c r="Y430" s="229">
        <v>10</v>
      </c>
      <c r="Z430" s="154" t="s">
        <v>120</v>
      </c>
      <c r="AA430" s="155">
        <v>0</v>
      </c>
      <c r="AB430" s="159"/>
      <c r="AC430" s="155"/>
      <c r="AE430" s="156">
        <f>Table3276[[#This Row],[buildPower]]/2</f>
        <v>68.5</v>
      </c>
    </row>
    <row r="431" spans="1:31" hidden="1" x14ac:dyDescent="0.35">
      <c r="A431" s="167">
        <v>428</v>
      </c>
      <c r="B431" s="166"/>
      <c r="C431" s="264"/>
      <c r="D431" s="154"/>
      <c r="E431" s="155"/>
      <c r="F431" s="264"/>
      <c r="G431" s="264"/>
      <c r="H431" s="155"/>
      <c r="I431" s="155"/>
      <c r="J431" s="264"/>
      <c r="K431" s="154"/>
      <c r="L431" s="162"/>
      <c r="M431" s="155"/>
      <c r="N431" s="155"/>
      <c r="O431" s="155"/>
      <c r="P431" s="155"/>
      <c r="Q431" s="155"/>
      <c r="R431" s="155"/>
      <c r="S431" s="155"/>
      <c r="T431" s="155"/>
      <c r="U431" s="155"/>
      <c r="V431" s="154"/>
      <c r="W431" s="154"/>
      <c r="X431" s="154"/>
      <c r="Y431" s="229"/>
      <c r="Z431" s="154"/>
      <c r="AA431" s="179">
        <v>200</v>
      </c>
      <c r="AC431" s="155"/>
      <c r="AE431" s="156">
        <f>Table3276[[#This Row],[buildPower]]/2</f>
        <v>0</v>
      </c>
    </row>
    <row r="432" spans="1:31" hidden="1" x14ac:dyDescent="0.35">
      <c r="A432" s="167">
        <v>429</v>
      </c>
      <c r="B432" s="166"/>
      <c r="C432" s="264"/>
      <c r="D432" s="154"/>
      <c r="E432" s="155"/>
      <c r="F432" s="264"/>
      <c r="G432" s="264"/>
      <c r="H432" s="155"/>
      <c r="I432" s="155"/>
      <c r="J432" s="264"/>
      <c r="K432" s="154"/>
      <c r="L432" s="162"/>
      <c r="M432" s="155"/>
      <c r="N432" s="155"/>
      <c r="O432" s="155"/>
      <c r="P432" s="155"/>
      <c r="Q432" s="155"/>
      <c r="R432" s="155"/>
      <c r="S432" s="155"/>
      <c r="T432" s="155"/>
      <c r="U432" s="155"/>
      <c r="V432" s="154"/>
      <c r="W432" s="154"/>
      <c r="X432" s="154"/>
      <c r="Y432" s="229"/>
      <c r="Z432" s="154"/>
      <c r="AA432" s="179">
        <v>200</v>
      </c>
      <c r="AB432" s="159" t="s">
        <v>5186</v>
      </c>
      <c r="AC432" s="155">
        <v>1</v>
      </c>
      <c r="AE432" s="156">
        <f>Table3276[[#This Row],[buildPower]]/2</f>
        <v>0</v>
      </c>
    </row>
    <row r="433" spans="1:31" hidden="1" x14ac:dyDescent="0.35">
      <c r="A433" s="167">
        <v>430</v>
      </c>
      <c r="B433" s="166" t="s">
        <v>6613</v>
      </c>
      <c r="C433" s="264">
        <v>10</v>
      </c>
      <c r="D433" s="154"/>
      <c r="E433" s="155">
        <v>1</v>
      </c>
      <c r="F433" s="264">
        <v>450</v>
      </c>
      <c r="G433" s="264">
        <v>137</v>
      </c>
      <c r="H433" s="358" t="s">
        <v>116</v>
      </c>
      <c r="I433" s="155">
        <v>1</v>
      </c>
      <c r="J433" s="264">
        <v>400</v>
      </c>
      <c r="K433" s="154" t="s">
        <v>6613</v>
      </c>
      <c r="L433" s="162" t="s">
        <v>7283</v>
      </c>
      <c r="M433" s="155"/>
      <c r="N433" s="155"/>
      <c r="O433" s="155"/>
      <c r="P433" s="155"/>
      <c r="Q433" s="155"/>
      <c r="R433" s="155"/>
      <c r="S433" s="155"/>
      <c r="T433" s="155"/>
      <c r="U433" s="155">
        <v>150</v>
      </c>
      <c r="V433" s="154" t="s">
        <v>3577</v>
      </c>
      <c r="W433" s="154" t="s">
        <v>104</v>
      </c>
      <c r="X433" s="154" t="s">
        <v>216</v>
      </c>
      <c r="Y433" s="229">
        <v>10</v>
      </c>
      <c r="Z433" s="154" t="s">
        <v>120</v>
      </c>
      <c r="AA433" s="155">
        <v>0</v>
      </c>
      <c r="AB433" s="159"/>
      <c r="AC433" s="155"/>
      <c r="AE433" s="156">
        <f>Table3276[[#This Row],[buildPower]]/2</f>
        <v>68.5</v>
      </c>
    </row>
    <row r="434" spans="1:31" hidden="1" x14ac:dyDescent="0.35">
      <c r="A434" s="167">
        <v>431</v>
      </c>
      <c r="B434" s="166"/>
      <c r="C434" s="264"/>
      <c r="D434" s="154"/>
      <c r="E434" s="155"/>
      <c r="F434" s="264"/>
      <c r="G434" s="264"/>
      <c r="H434" s="155"/>
      <c r="I434" s="155"/>
      <c r="J434" s="264"/>
      <c r="K434" s="154"/>
      <c r="L434" s="162"/>
      <c r="M434" s="155"/>
      <c r="N434" s="155"/>
      <c r="O434" s="155"/>
      <c r="P434" s="155"/>
      <c r="Q434" s="155"/>
      <c r="R434" s="155"/>
      <c r="S434" s="155"/>
      <c r="T434" s="155"/>
      <c r="U434" s="155"/>
      <c r="V434" s="154"/>
      <c r="W434" s="154"/>
      <c r="X434" s="154"/>
      <c r="Y434" s="229"/>
      <c r="Z434" s="154"/>
      <c r="AA434" s="179">
        <v>200</v>
      </c>
      <c r="AB434" s="159"/>
      <c r="AC434" s="155"/>
      <c r="AE434" s="156">
        <f>Table3276[[#This Row],[buildPower]]/2</f>
        <v>0</v>
      </c>
    </row>
    <row r="435" spans="1:31" hidden="1" x14ac:dyDescent="0.35">
      <c r="A435" s="167">
        <v>432</v>
      </c>
      <c r="B435" s="166"/>
      <c r="C435" s="264"/>
      <c r="D435" s="154"/>
      <c r="E435" s="155"/>
      <c r="F435" s="264"/>
      <c r="G435" s="264"/>
      <c r="H435" s="155"/>
      <c r="I435" s="155"/>
      <c r="J435" s="264"/>
      <c r="K435" s="154"/>
      <c r="L435" s="162"/>
      <c r="M435" s="155"/>
      <c r="N435" s="155"/>
      <c r="O435" s="155"/>
      <c r="P435" s="155"/>
      <c r="Q435" s="155"/>
      <c r="R435" s="155"/>
      <c r="S435" s="155"/>
      <c r="T435" s="155"/>
      <c r="U435" s="155"/>
      <c r="V435" s="154"/>
      <c r="W435" s="154"/>
      <c r="X435" s="154"/>
      <c r="Y435" s="229"/>
      <c r="Z435" s="154"/>
      <c r="AA435" s="179">
        <v>200</v>
      </c>
      <c r="AB435" s="159" t="s">
        <v>5179</v>
      </c>
      <c r="AC435" s="155">
        <v>1</v>
      </c>
      <c r="AE435" s="156">
        <f>Table3276[[#This Row],[buildPower]]/2</f>
        <v>0</v>
      </c>
    </row>
    <row r="436" spans="1:31" hidden="1" x14ac:dyDescent="0.35">
      <c r="A436" s="167">
        <v>433</v>
      </c>
      <c r="B436" s="166" t="s">
        <v>6614</v>
      </c>
      <c r="C436" s="264">
        <v>10</v>
      </c>
      <c r="D436" s="154"/>
      <c r="E436" s="155">
        <v>1</v>
      </c>
      <c r="F436" s="264">
        <v>450</v>
      </c>
      <c r="G436" s="264">
        <v>137</v>
      </c>
      <c r="H436" s="358" t="s">
        <v>116</v>
      </c>
      <c r="I436" s="155">
        <v>1</v>
      </c>
      <c r="J436" s="264">
        <v>400</v>
      </c>
      <c r="K436" s="154" t="s">
        <v>6614</v>
      </c>
      <c r="L436" s="162" t="s">
        <v>6630</v>
      </c>
      <c r="M436" s="155"/>
      <c r="N436" s="155"/>
      <c r="O436" s="155"/>
      <c r="P436" s="155"/>
      <c r="Q436" s="155"/>
      <c r="R436" s="155"/>
      <c r="S436" s="155"/>
      <c r="T436" s="155"/>
      <c r="U436" s="155">
        <v>150</v>
      </c>
      <c r="V436" s="154" t="s">
        <v>3577</v>
      </c>
      <c r="W436" s="154" t="s">
        <v>104</v>
      </c>
      <c r="X436" s="154" t="s">
        <v>216</v>
      </c>
      <c r="Y436" s="229">
        <v>10</v>
      </c>
      <c r="Z436" s="154" t="s">
        <v>120</v>
      </c>
      <c r="AA436" s="155">
        <v>0</v>
      </c>
      <c r="AB436" s="159"/>
      <c r="AC436" s="155"/>
      <c r="AE436" s="156">
        <f>Table3276[[#This Row],[buildPower]]/2</f>
        <v>68.5</v>
      </c>
    </row>
    <row r="437" spans="1:31" hidden="1" x14ac:dyDescent="0.35">
      <c r="A437" s="167">
        <v>434</v>
      </c>
      <c r="B437" s="166"/>
      <c r="C437" s="264"/>
      <c r="D437" s="154"/>
      <c r="E437" s="155"/>
      <c r="F437" s="264"/>
      <c r="G437" s="264"/>
      <c r="H437" s="155"/>
      <c r="I437" s="155"/>
      <c r="J437" s="264"/>
      <c r="K437" s="154"/>
      <c r="L437" s="162"/>
      <c r="M437" s="155"/>
      <c r="N437" s="155"/>
      <c r="O437" s="155"/>
      <c r="P437" s="155"/>
      <c r="Q437" s="155"/>
      <c r="R437" s="155"/>
      <c r="S437" s="155"/>
      <c r="T437" s="155"/>
      <c r="U437" s="155"/>
      <c r="V437" s="154"/>
      <c r="W437" s="154"/>
      <c r="X437" s="154"/>
      <c r="Y437" s="229"/>
      <c r="Z437" s="154"/>
      <c r="AA437" s="179">
        <v>200</v>
      </c>
      <c r="AB437" s="159"/>
      <c r="AC437" s="155"/>
      <c r="AE437" s="156">
        <f>Table3276[[#This Row],[buildPower]]/2</f>
        <v>0</v>
      </c>
    </row>
    <row r="438" spans="1:31" hidden="1" x14ac:dyDescent="0.35">
      <c r="A438" s="167">
        <v>435</v>
      </c>
      <c r="B438" s="166"/>
      <c r="C438" s="264"/>
      <c r="D438" s="154"/>
      <c r="E438" s="155"/>
      <c r="F438" s="264"/>
      <c r="G438" s="264"/>
      <c r="H438" s="155"/>
      <c r="I438" s="155"/>
      <c r="J438" s="264"/>
      <c r="K438" s="154"/>
      <c r="L438" s="162"/>
      <c r="M438" s="155"/>
      <c r="N438" s="155"/>
      <c r="O438" s="155"/>
      <c r="P438" s="155"/>
      <c r="Q438" s="155"/>
      <c r="R438" s="155"/>
      <c r="S438" s="155"/>
      <c r="T438" s="155"/>
      <c r="U438" s="155"/>
      <c r="V438" s="154"/>
      <c r="W438" s="154"/>
      <c r="X438" s="154"/>
      <c r="Y438" s="229"/>
      <c r="Z438" s="154"/>
      <c r="AA438" s="179">
        <v>200</v>
      </c>
      <c r="AB438" s="159" t="s">
        <v>5178</v>
      </c>
      <c r="AC438" s="155">
        <v>1</v>
      </c>
      <c r="AE438" s="156">
        <f>Table3276[[#This Row],[buildPower]]/2</f>
        <v>0</v>
      </c>
    </row>
    <row r="439" spans="1:31" hidden="1" x14ac:dyDescent="0.35">
      <c r="A439" s="167">
        <v>436</v>
      </c>
      <c r="B439" s="166" t="s">
        <v>6615</v>
      </c>
      <c r="C439" s="296">
        <v>10</v>
      </c>
      <c r="D439" s="154"/>
      <c r="E439" s="155">
        <v>1</v>
      </c>
      <c r="F439" s="296">
        <v>450</v>
      </c>
      <c r="G439" s="296">
        <v>137</v>
      </c>
      <c r="H439" s="358" t="s">
        <v>116</v>
      </c>
      <c r="I439" s="155">
        <v>1</v>
      </c>
      <c r="J439" s="296">
        <v>400</v>
      </c>
      <c r="K439" s="154" t="s">
        <v>6615</v>
      </c>
      <c r="L439" s="162" t="s">
        <v>6631</v>
      </c>
      <c r="M439" s="155"/>
      <c r="N439" s="155"/>
      <c r="O439" s="155"/>
      <c r="P439" s="155"/>
      <c r="Q439" s="155"/>
      <c r="R439" s="155"/>
      <c r="S439" s="155"/>
      <c r="T439" s="155"/>
      <c r="U439" s="155">
        <v>150</v>
      </c>
      <c r="V439" s="154" t="s">
        <v>3577</v>
      </c>
      <c r="W439" s="154" t="s">
        <v>104</v>
      </c>
      <c r="X439" s="154" t="s">
        <v>216</v>
      </c>
      <c r="Y439" s="229">
        <v>10</v>
      </c>
      <c r="Z439" s="154" t="s">
        <v>120</v>
      </c>
      <c r="AA439" s="155">
        <v>0</v>
      </c>
      <c r="AB439" s="159"/>
      <c r="AC439" s="155"/>
      <c r="AE439" s="156">
        <f>Table3276[[#This Row],[buildPower]]/2</f>
        <v>68.5</v>
      </c>
    </row>
    <row r="440" spans="1:31" hidden="1" x14ac:dyDescent="0.35">
      <c r="A440" s="167">
        <v>437</v>
      </c>
      <c r="B440" s="166"/>
      <c r="C440" s="296"/>
      <c r="D440" s="154"/>
      <c r="E440" s="155"/>
      <c r="F440" s="296"/>
      <c r="G440" s="296"/>
      <c r="H440" s="155"/>
      <c r="I440" s="155"/>
      <c r="J440" s="296"/>
      <c r="K440" s="154"/>
      <c r="L440" s="162"/>
      <c r="M440" s="155"/>
      <c r="N440" s="155"/>
      <c r="O440" s="155"/>
      <c r="P440" s="155"/>
      <c r="Q440" s="155"/>
      <c r="R440" s="155"/>
      <c r="S440" s="155"/>
      <c r="T440" s="155"/>
      <c r="U440" s="155"/>
      <c r="V440" s="154"/>
      <c r="W440" s="154"/>
      <c r="X440" s="154"/>
      <c r="Y440" s="229"/>
      <c r="Z440" s="154"/>
      <c r="AA440" s="179">
        <v>200</v>
      </c>
      <c r="AB440" s="159"/>
      <c r="AC440" s="155"/>
      <c r="AE440" s="156">
        <f>Table3276[[#This Row],[buildPower]]/2</f>
        <v>0</v>
      </c>
    </row>
    <row r="441" spans="1:31" hidden="1" x14ac:dyDescent="0.35">
      <c r="A441" s="167">
        <v>438</v>
      </c>
      <c r="B441" s="235"/>
      <c r="C441" s="296"/>
      <c r="D441" s="154"/>
      <c r="E441" s="155"/>
      <c r="F441" s="296"/>
      <c r="G441" s="296"/>
      <c r="H441" s="155"/>
      <c r="I441" s="155"/>
      <c r="J441" s="296"/>
      <c r="K441" s="154"/>
      <c r="L441" s="162"/>
      <c r="M441" s="155"/>
      <c r="N441" s="155"/>
      <c r="O441" s="155"/>
      <c r="P441" s="155"/>
      <c r="Q441" s="155"/>
      <c r="R441" s="155"/>
      <c r="S441" s="155"/>
      <c r="T441" s="155"/>
      <c r="U441" s="155"/>
      <c r="V441" s="154"/>
      <c r="W441" s="154"/>
      <c r="X441" s="154"/>
      <c r="Y441" s="229"/>
      <c r="Z441" s="154"/>
      <c r="AA441" s="179">
        <v>200</v>
      </c>
      <c r="AB441" s="159" t="s">
        <v>5175</v>
      </c>
      <c r="AC441" s="155">
        <v>1</v>
      </c>
      <c r="AE441" s="156">
        <f>Table3276[[#This Row],[buildPower]]/2</f>
        <v>0</v>
      </c>
    </row>
    <row r="442" spans="1:31" hidden="1" x14ac:dyDescent="0.35">
      <c r="A442" s="167">
        <v>439</v>
      </c>
      <c r="B442" s="166" t="s">
        <v>6616</v>
      </c>
      <c r="C442" s="266">
        <v>10</v>
      </c>
      <c r="D442" s="154"/>
      <c r="E442" s="155">
        <v>1</v>
      </c>
      <c r="F442" s="266">
        <v>550</v>
      </c>
      <c r="G442" s="265">
        <v>212</v>
      </c>
      <c r="H442" s="358" t="s">
        <v>116</v>
      </c>
      <c r="I442" s="155">
        <v>1</v>
      </c>
      <c r="J442" s="266">
        <v>400</v>
      </c>
      <c r="K442" s="154" t="s">
        <v>6616</v>
      </c>
      <c r="L442" s="162" t="s">
        <v>7285</v>
      </c>
      <c r="M442" s="155"/>
      <c r="N442" s="155"/>
      <c r="O442" s="155"/>
      <c r="P442" s="155"/>
      <c r="Q442" s="155"/>
      <c r="R442" s="155"/>
      <c r="S442" s="155"/>
      <c r="T442" s="155"/>
      <c r="U442" s="155">
        <v>150</v>
      </c>
      <c r="V442" s="154" t="s">
        <v>3577</v>
      </c>
      <c r="W442" s="154" t="s">
        <v>104</v>
      </c>
      <c r="X442" s="154" t="s">
        <v>216</v>
      </c>
      <c r="Y442" s="229">
        <v>10</v>
      </c>
      <c r="Z442" s="154" t="s">
        <v>120</v>
      </c>
      <c r="AA442" s="155">
        <v>0</v>
      </c>
      <c r="AB442" s="159"/>
      <c r="AC442" s="155"/>
      <c r="AE442" s="156">
        <f>Table3276[[#This Row],[buildPower]]/2</f>
        <v>106</v>
      </c>
    </row>
    <row r="443" spans="1:31" hidden="1" x14ac:dyDescent="0.35">
      <c r="A443" s="167">
        <v>440</v>
      </c>
      <c r="B443" s="235"/>
      <c r="C443" s="266"/>
      <c r="D443" s="154"/>
      <c r="E443" s="155"/>
      <c r="F443" s="266"/>
      <c r="G443" s="265"/>
      <c r="H443" s="155"/>
      <c r="I443" s="155"/>
      <c r="J443" s="266"/>
      <c r="K443" s="154"/>
      <c r="L443" s="162"/>
      <c r="M443" s="155"/>
      <c r="N443" s="155"/>
      <c r="O443" s="155"/>
      <c r="P443" s="155"/>
      <c r="Q443" s="155"/>
      <c r="R443" s="155"/>
      <c r="S443" s="155"/>
      <c r="T443" s="155"/>
      <c r="U443" s="155"/>
      <c r="V443" s="154"/>
      <c r="W443" s="154"/>
      <c r="X443" s="154"/>
      <c r="Y443" s="229"/>
      <c r="Z443" s="154"/>
      <c r="AA443" s="179">
        <v>200</v>
      </c>
      <c r="AB443" s="159"/>
      <c r="AC443" s="155"/>
      <c r="AE443" s="156">
        <f>Table3276[[#This Row],[buildPower]]/2</f>
        <v>0</v>
      </c>
    </row>
    <row r="444" spans="1:31" hidden="1" x14ac:dyDescent="0.35">
      <c r="A444" s="167">
        <v>441</v>
      </c>
      <c r="B444" s="235"/>
      <c r="C444" s="266"/>
      <c r="D444" s="154"/>
      <c r="E444" s="155"/>
      <c r="F444" s="266"/>
      <c r="G444" s="265"/>
      <c r="H444" s="155"/>
      <c r="I444" s="155"/>
      <c r="J444" s="266"/>
      <c r="K444" s="154"/>
      <c r="L444" s="162"/>
      <c r="M444" s="155"/>
      <c r="N444" s="155"/>
      <c r="O444" s="155"/>
      <c r="P444" s="155"/>
      <c r="Q444" s="155"/>
      <c r="R444" s="155"/>
      <c r="S444" s="155"/>
      <c r="T444" s="155"/>
      <c r="U444" s="155"/>
      <c r="V444" s="154"/>
      <c r="W444" s="154"/>
      <c r="X444" s="154"/>
      <c r="Y444" s="228"/>
      <c r="Z444" s="154"/>
      <c r="AA444" s="179">
        <v>200</v>
      </c>
      <c r="AB444" s="172" t="s">
        <v>5410</v>
      </c>
      <c r="AC444" s="155">
        <v>1</v>
      </c>
      <c r="AE444" s="156">
        <f>Table3276[[#This Row],[buildPower]]/2</f>
        <v>0</v>
      </c>
    </row>
    <row r="445" spans="1:31" hidden="1" x14ac:dyDescent="0.35">
      <c r="A445" s="167">
        <v>442</v>
      </c>
      <c r="B445" s="166" t="s">
        <v>6617</v>
      </c>
      <c r="C445" s="266">
        <v>10</v>
      </c>
      <c r="D445" s="154"/>
      <c r="E445" s="155">
        <v>1</v>
      </c>
      <c r="F445" s="266">
        <v>550</v>
      </c>
      <c r="G445" s="265">
        <v>212</v>
      </c>
      <c r="H445" s="358" t="s">
        <v>116</v>
      </c>
      <c r="I445" s="155">
        <v>1</v>
      </c>
      <c r="J445" s="266">
        <v>400</v>
      </c>
      <c r="K445" s="154" t="s">
        <v>6617</v>
      </c>
      <c r="L445" s="162" t="s">
        <v>7104</v>
      </c>
      <c r="M445" s="155"/>
      <c r="N445" s="155"/>
      <c r="O445" s="155"/>
      <c r="P445" s="155"/>
      <c r="Q445" s="155"/>
      <c r="R445" s="155"/>
      <c r="S445" s="155"/>
      <c r="T445" s="155"/>
      <c r="U445" s="155">
        <v>150</v>
      </c>
      <c r="V445" s="154" t="s">
        <v>3577</v>
      </c>
      <c r="W445" s="154" t="s">
        <v>104</v>
      </c>
      <c r="X445" s="154" t="s">
        <v>216</v>
      </c>
      <c r="Y445" s="228">
        <v>10</v>
      </c>
      <c r="Z445" s="154" t="s">
        <v>120</v>
      </c>
      <c r="AA445" s="155">
        <v>0</v>
      </c>
      <c r="AB445" s="159"/>
      <c r="AC445" s="155"/>
      <c r="AE445" s="156">
        <f>Table3276[[#This Row],[buildPower]]/2</f>
        <v>106</v>
      </c>
    </row>
    <row r="446" spans="1:31" hidden="1" x14ac:dyDescent="0.35">
      <c r="A446" s="167">
        <v>443</v>
      </c>
      <c r="B446" s="235"/>
      <c r="C446" s="266"/>
      <c r="D446" s="154"/>
      <c r="E446" s="155"/>
      <c r="F446" s="266"/>
      <c r="G446" s="265"/>
      <c r="H446" s="155"/>
      <c r="I446" s="155"/>
      <c r="J446" s="266"/>
      <c r="K446" s="154"/>
      <c r="L446" s="162"/>
      <c r="M446" s="155"/>
      <c r="N446" s="155"/>
      <c r="O446" s="155"/>
      <c r="P446" s="155"/>
      <c r="Q446" s="155"/>
      <c r="R446" s="155"/>
      <c r="S446" s="155"/>
      <c r="T446" s="155"/>
      <c r="U446" s="155"/>
      <c r="V446" s="154"/>
      <c r="W446" s="154"/>
      <c r="X446" s="154"/>
      <c r="Y446" s="228"/>
      <c r="Z446" s="154"/>
      <c r="AA446" s="179">
        <v>200</v>
      </c>
      <c r="AB446" s="159"/>
      <c r="AC446" s="155"/>
      <c r="AE446" s="156">
        <f>Table3276[[#This Row],[buildPower]]/2</f>
        <v>0</v>
      </c>
    </row>
    <row r="447" spans="1:31" hidden="1" x14ac:dyDescent="0.35">
      <c r="A447" s="167">
        <v>444</v>
      </c>
      <c r="B447" s="235"/>
      <c r="C447" s="234"/>
      <c r="D447" s="154"/>
      <c r="E447" s="155"/>
      <c r="F447" s="234"/>
      <c r="G447" s="265"/>
      <c r="H447" s="155"/>
      <c r="I447" s="155"/>
      <c r="J447" s="234"/>
      <c r="K447" s="154"/>
      <c r="L447" s="162"/>
      <c r="M447" s="155"/>
      <c r="N447" s="155"/>
      <c r="O447" s="155"/>
      <c r="P447" s="155"/>
      <c r="Q447" s="155"/>
      <c r="R447" s="155"/>
      <c r="S447" s="155"/>
      <c r="T447" s="155"/>
      <c r="U447" s="155"/>
      <c r="V447" s="154"/>
      <c r="W447" s="154"/>
      <c r="X447" s="154"/>
      <c r="Y447" s="228"/>
      <c r="Z447" s="154"/>
      <c r="AA447" s="179">
        <v>200</v>
      </c>
      <c r="AB447" s="159" t="s">
        <v>5189</v>
      </c>
      <c r="AC447" s="155">
        <v>1</v>
      </c>
      <c r="AE447" s="156">
        <f>Table3276[[#This Row],[buildPower]]/2</f>
        <v>0</v>
      </c>
    </row>
    <row r="448" spans="1:31" hidden="1" x14ac:dyDescent="0.35">
      <c r="A448" s="167">
        <v>445</v>
      </c>
      <c r="B448" s="17" t="s">
        <v>6618</v>
      </c>
      <c r="C448" s="265">
        <v>10</v>
      </c>
      <c r="D448" s="154"/>
      <c r="E448" s="155">
        <v>1</v>
      </c>
      <c r="F448" s="234">
        <v>550</v>
      </c>
      <c r="G448" s="265">
        <v>212</v>
      </c>
      <c r="H448" s="358" t="s">
        <v>116</v>
      </c>
      <c r="I448" s="158">
        <v>1</v>
      </c>
      <c r="J448" s="234">
        <v>400</v>
      </c>
      <c r="K448" s="154" t="s">
        <v>6618</v>
      </c>
      <c r="L448" s="162" t="s">
        <v>7284</v>
      </c>
      <c r="M448" s="155"/>
      <c r="N448" s="155"/>
      <c r="O448" s="155"/>
      <c r="P448" s="155"/>
      <c r="Q448" s="155"/>
      <c r="R448" s="155"/>
      <c r="S448" s="155"/>
      <c r="T448" s="155"/>
      <c r="U448" s="155">
        <v>150</v>
      </c>
      <c r="V448" s="154" t="s">
        <v>3577</v>
      </c>
      <c r="W448" s="154" t="s">
        <v>104</v>
      </c>
      <c r="X448" s="154" t="s">
        <v>216</v>
      </c>
      <c r="Y448" s="228">
        <v>10</v>
      </c>
      <c r="Z448" s="154" t="s">
        <v>120</v>
      </c>
      <c r="AA448" s="155">
        <v>0</v>
      </c>
      <c r="AB448" s="159"/>
      <c r="AC448" s="155"/>
      <c r="AE448" s="156">
        <f>Table3276[[#This Row],[buildPower]]/2</f>
        <v>106</v>
      </c>
    </row>
    <row r="449" spans="1:31" hidden="1" x14ac:dyDescent="0.35">
      <c r="A449" s="167">
        <v>446</v>
      </c>
      <c r="B449" s="235"/>
      <c r="C449" s="265"/>
      <c r="D449" s="154"/>
      <c r="E449" s="155"/>
      <c r="F449" s="234"/>
      <c r="G449" s="265"/>
      <c r="H449" s="155"/>
      <c r="I449" s="158"/>
      <c r="J449" s="234"/>
      <c r="K449" s="154"/>
      <c r="L449" s="162"/>
      <c r="M449" s="155"/>
      <c r="N449" s="155"/>
      <c r="O449" s="155"/>
      <c r="P449" s="155"/>
      <c r="Q449" s="155"/>
      <c r="R449" s="155"/>
      <c r="S449" s="155"/>
      <c r="T449" s="155"/>
      <c r="U449" s="155"/>
      <c r="V449" s="154"/>
      <c r="W449" s="154"/>
      <c r="X449" s="154"/>
      <c r="Y449" s="228"/>
      <c r="Z449" s="154"/>
      <c r="AA449" s="179">
        <v>200</v>
      </c>
      <c r="AB449" s="159"/>
      <c r="AC449" s="155"/>
      <c r="AE449" s="156">
        <f>Table3276[[#This Row],[buildPower]]/2</f>
        <v>0</v>
      </c>
    </row>
    <row r="450" spans="1:31" hidden="1" x14ac:dyDescent="0.35">
      <c r="A450" s="167">
        <v>447</v>
      </c>
      <c r="B450" s="235"/>
      <c r="C450" s="265"/>
      <c r="D450" s="154"/>
      <c r="E450" s="155"/>
      <c r="F450" s="234"/>
      <c r="G450" s="265"/>
      <c r="H450" s="155"/>
      <c r="I450" s="158"/>
      <c r="J450" s="234"/>
      <c r="K450" s="154"/>
      <c r="L450" s="162"/>
      <c r="M450" s="155"/>
      <c r="N450" s="155"/>
      <c r="O450" s="155"/>
      <c r="P450" s="155"/>
      <c r="Q450" s="155"/>
      <c r="R450" s="155"/>
      <c r="S450" s="155"/>
      <c r="T450" s="155"/>
      <c r="U450" s="155"/>
      <c r="V450" s="154"/>
      <c r="W450" s="154"/>
      <c r="X450" s="154"/>
      <c r="Y450" s="228"/>
      <c r="Z450" s="154"/>
      <c r="AA450" s="179">
        <v>200</v>
      </c>
      <c r="AB450" s="159" t="s">
        <v>5418</v>
      </c>
      <c r="AC450" s="155">
        <v>1</v>
      </c>
      <c r="AE450" s="156">
        <f>Table3276[[#This Row],[buildPower]]/2</f>
        <v>0</v>
      </c>
    </row>
    <row r="451" spans="1:31" hidden="1" x14ac:dyDescent="0.35">
      <c r="A451" s="167">
        <v>448</v>
      </c>
      <c r="B451" s="17" t="s">
        <v>6619</v>
      </c>
      <c r="C451" s="265">
        <v>10</v>
      </c>
      <c r="D451" s="154"/>
      <c r="E451" s="155">
        <v>1</v>
      </c>
      <c r="F451" s="234">
        <v>550</v>
      </c>
      <c r="G451" s="265">
        <v>212</v>
      </c>
      <c r="H451" s="358" t="s">
        <v>116</v>
      </c>
      <c r="I451" s="158">
        <v>1</v>
      </c>
      <c r="J451" s="234">
        <v>400</v>
      </c>
      <c r="K451" s="154" t="s">
        <v>6619</v>
      </c>
      <c r="L451" s="162" t="s">
        <v>6632</v>
      </c>
      <c r="M451" s="155"/>
      <c r="N451" s="155"/>
      <c r="O451" s="155"/>
      <c r="P451" s="155"/>
      <c r="Q451" s="155"/>
      <c r="R451" s="155"/>
      <c r="S451" s="155"/>
      <c r="T451" s="155"/>
      <c r="U451" s="155">
        <v>150</v>
      </c>
      <c r="V451" s="154" t="s">
        <v>3577</v>
      </c>
      <c r="W451" s="154" t="s">
        <v>104</v>
      </c>
      <c r="X451" s="154" t="s">
        <v>216</v>
      </c>
      <c r="Y451" s="228">
        <v>10</v>
      </c>
      <c r="Z451" s="154" t="s">
        <v>120</v>
      </c>
      <c r="AA451" s="155">
        <v>0</v>
      </c>
      <c r="AB451" s="159"/>
      <c r="AC451" s="155"/>
      <c r="AE451" s="156">
        <f>Table3276[[#This Row],[buildPower]]/2</f>
        <v>106</v>
      </c>
    </row>
    <row r="452" spans="1:31" hidden="1" x14ac:dyDescent="0.35">
      <c r="A452" s="167">
        <v>449</v>
      </c>
      <c r="B452" s="235"/>
      <c r="C452" s="265"/>
      <c r="D452" s="154"/>
      <c r="E452" s="155"/>
      <c r="F452" s="234"/>
      <c r="G452" s="265"/>
      <c r="H452" s="155"/>
      <c r="I452" s="158"/>
      <c r="J452" s="234"/>
      <c r="K452" s="154"/>
      <c r="L452" s="162"/>
      <c r="M452" s="155"/>
      <c r="N452" s="155"/>
      <c r="O452" s="155"/>
      <c r="P452" s="155"/>
      <c r="Q452" s="155"/>
      <c r="R452" s="155"/>
      <c r="S452" s="155"/>
      <c r="T452" s="155"/>
      <c r="U452" s="155"/>
      <c r="V452" s="154"/>
      <c r="W452" s="154"/>
      <c r="X452" s="154"/>
      <c r="Y452" s="228"/>
      <c r="Z452" s="154"/>
      <c r="AA452" s="179">
        <v>200</v>
      </c>
      <c r="AB452" s="159"/>
      <c r="AC452" s="155"/>
      <c r="AE452" s="156">
        <f>Table3276[[#This Row],[buildPower]]/2</f>
        <v>0</v>
      </c>
    </row>
    <row r="453" spans="1:31" hidden="1" x14ac:dyDescent="0.35">
      <c r="A453" s="167">
        <v>450</v>
      </c>
      <c r="B453" s="235"/>
      <c r="C453" s="265"/>
      <c r="D453" s="154"/>
      <c r="E453" s="155"/>
      <c r="F453" s="234"/>
      <c r="G453" s="265"/>
      <c r="H453" s="155"/>
      <c r="I453" s="158"/>
      <c r="J453" s="234"/>
      <c r="K453" s="154"/>
      <c r="L453" s="162"/>
      <c r="M453" s="155"/>
      <c r="N453" s="155"/>
      <c r="O453" s="155"/>
      <c r="P453" s="155"/>
      <c r="Q453" s="155"/>
      <c r="R453" s="155"/>
      <c r="S453" s="155"/>
      <c r="T453" s="155"/>
      <c r="U453" s="155"/>
      <c r="V453" s="154"/>
      <c r="W453" s="154"/>
      <c r="X453" s="154"/>
      <c r="Y453" s="228"/>
      <c r="Z453" s="154"/>
      <c r="AA453" s="179">
        <v>200</v>
      </c>
      <c r="AB453" s="159" t="s">
        <v>5425</v>
      </c>
      <c r="AC453" s="155">
        <v>1</v>
      </c>
      <c r="AE453" s="156">
        <f>Table3276[[#This Row],[buildPower]]/2</f>
        <v>0</v>
      </c>
    </row>
    <row r="454" spans="1:31" hidden="1" x14ac:dyDescent="0.35">
      <c r="A454" s="167">
        <v>451</v>
      </c>
      <c r="B454" s="166" t="s">
        <v>6620</v>
      </c>
      <c r="C454" s="265">
        <v>10</v>
      </c>
      <c r="D454" s="154"/>
      <c r="E454" s="155">
        <v>1</v>
      </c>
      <c r="F454" s="234">
        <v>550</v>
      </c>
      <c r="G454" s="265">
        <v>212</v>
      </c>
      <c r="H454" s="358" t="s">
        <v>116</v>
      </c>
      <c r="I454" s="158">
        <v>1</v>
      </c>
      <c r="J454" s="234">
        <v>400</v>
      </c>
      <c r="K454" s="154" t="s">
        <v>6620</v>
      </c>
      <c r="L454" s="162" t="s">
        <v>6633</v>
      </c>
      <c r="M454" s="155"/>
      <c r="N454" s="155"/>
      <c r="O454" s="155"/>
      <c r="P454" s="155"/>
      <c r="Q454" s="155"/>
      <c r="R454" s="155"/>
      <c r="S454" s="155"/>
      <c r="T454" s="155"/>
      <c r="U454" s="155">
        <v>150</v>
      </c>
      <c r="V454" s="154" t="s">
        <v>3577</v>
      </c>
      <c r="W454" s="154" t="s">
        <v>104</v>
      </c>
      <c r="X454" s="154" t="s">
        <v>216</v>
      </c>
      <c r="Y454" s="228">
        <v>10</v>
      </c>
      <c r="Z454" s="154" t="s">
        <v>120</v>
      </c>
      <c r="AA454" s="155">
        <v>0</v>
      </c>
      <c r="AB454" s="159"/>
      <c r="AC454" s="155"/>
      <c r="AE454" s="156">
        <f>Table3276[[#This Row],[buildPower]]/2</f>
        <v>106</v>
      </c>
    </row>
    <row r="455" spans="1:31" hidden="1" x14ac:dyDescent="0.35">
      <c r="A455" s="167">
        <v>452</v>
      </c>
      <c r="B455" s="235"/>
      <c r="C455" s="265"/>
      <c r="D455" s="154"/>
      <c r="E455" s="155"/>
      <c r="F455" s="234"/>
      <c r="G455" s="265"/>
      <c r="H455" s="155"/>
      <c r="I455" s="158"/>
      <c r="J455" s="234"/>
      <c r="K455" s="154"/>
      <c r="L455" s="162"/>
      <c r="M455" s="155"/>
      <c r="N455" s="155"/>
      <c r="O455" s="155"/>
      <c r="P455" s="155"/>
      <c r="Q455" s="155"/>
      <c r="R455" s="155"/>
      <c r="S455" s="155"/>
      <c r="T455" s="155"/>
      <c r="U455" s="155"/>
      <c r="V455" s="154"/>
      <c r="W455" s="154"/>
      <c r="X455" s="154"/>
      <c r="Y455" s="228"/>
      <c r="Z455" s="154"/>
      <c r="AA455" s="179">
        <v>200</v>
      </c>
      <c r="AB455" s="159"/>
      <c r="AC455" s="155"/>
      <c r="AE455" s="156">
        <f>Table3276[[#This Row],[buildPower]]/2</f>
        <v>0</v>
      </c>
    </row>
    <row r="456" spans="1:31" hidden="1" x14ac:dyDescent="0.35">
      <c r="A456" s="167">
        <v>453</v>
      </c>
      <c r="B456" s="235"/>
      <c r="C456" s="265"/>
      <c r="D456" s="154"/>
      <c r="E456" s="155"/>
      <c r="F456" s="234"/>
      <c r="G456" s="265"/>
      <c r="H456" s="155"/>
      <c r="I456" s="158"/>
      <c r="J456" s="234"/>
      <c r="K456" s="154"/>
      <c r="L456" s="162"/>
      <c r="M456" s="155"/>
      <c r="N456" s="155"/>
      <c r="O456" s="155"/>
      <c r="P456" s="155"/>
      <c r="Q456" s="155"/>
      <c r="R456" s="155"/>
      <c r="S456" s="155"/>
      <c r="T456" s="155"/>
      <c r="U456" s="155"/>
      <c r="V456" s="154"/>
      <c r="W456" s="154"/>
      <c r="X456" s="154"/>
      <c r="Y456" s="228"/>
      <c r="Z456" s="154"/>
      <c r="AA456" s="179">
        <v>200</v>
      </c>
      <c r="AB456" s="159" t="s">
        <v>5416</v>
      </c>
      <c r="AC456" s="155">
        <v>1</v>
      </c>
      <c r="AE456" s="156">
        <f>Table3276[[#This Row],[buildPower]]/2</f>
        <v>0</v>
      </c>
    </row>
    <row r="457" spans="1:31" hidden="1" x14ac:dyDescent="0.35">
      <c r="A457" s="167">
        <v>454</v>
      </c>
      <c r="B457" s="166" t="s">
        <v>6621</v>
      </c>
      <c r="C457" s="265">
        <v>10</v>
      </c>
      <c r="D457" s="154"/>
      <c r="E457" s="155">
        <v>1</v>
      </c>
      <c r="F457" s="234">
        <v>550</v>
      </c>
      <c r="G457" s="265">
        <v>212</v>
      </c>
      <c r="H457" s="358" t="s">
        <v>116</v>
      </c>
      <c r="I457" s="158">
        <v>1</v>
      </c>
      <c r="J457" s="234">
        <v>400</v>
      </c>
      <c r="K457" s="154" t="s">
        <v>6621</v>
      </c>
      <c r="L457" s="162" t="s">
        <v>6634</v>
      </c>
      <c r="M457" s="155"/>
      <c r="N457" s="155"/>
      <c r="O457" s="155"/>
      <c r="P457" s="155"/>
      <c r="Q457" s="155"/>
      <c r="R457" s="155"/>
      <c r="S457" s="155"/>
      <c r="T457" s="155"/>
      <c r="U457" s="155">
        <v>150</v>
      </c>
      <c r="V457" s="154" t="s">
        <v>3577</v>
      </c>
      <c r="W457" s="154" t="s">
        <v>104</v>
      </c>
      <c r="X457" s="154" t="s">
        <v>216</v>
      </c>
      <c r="Y457" s="228">
        <v>10</v>
      </c>
      <c r="Z457" s="154" t="s">
        <v>120</v>
      </c>
      <c r="AA457" s="155">
        <v>0</v>
      </c>
      <c r="AB457" s="159"/>
      <c r="AC457" s="155"/>
      <c r="AE457" s="156">
        <f>Table3276[[#This Row],[buildPower]]/2</f>
        <v>106</v>
      </c>
    </row>
    <row r="458" spans="1:31" hidden="1" x14ac:dyDescent="0.35">
      <c r="A458" s="167">
        <v>455</v>
      </c>
      <c r="B458" s="235"/>
      <c r="C458" s="265"/>
      <c r="D458" s="154"/>
      <c r="E458" s="155"/>
      <c r="F458" s="234"/>
      <c r="G458" s="265"/>
      <c r="H458" s="155"/>
      <c r="I458" s="158"/>
      <c r="J458" s="234"/>
      <c r="K458" s="154"/>
      <c r="L458" s="162"/>
      <c r="M458" s="155"/>
      <c r="N458" s="155"/>
      <c r="O458" s="155"/>
      <c r="P458" s="155"/>
      <c r="Q458" s="155"/>
      <c r="R458" s="155"/>
      <c r="S458" s="155"/>
      <c r="T458" s="155"/>
      <c r="U458" s="155"/>
      <c r="V458" s="154"/>
      <c r="W458" s="154"/>
      <c r="X458" s="154"/>
      <c r="Y458" s="228"/>
      <c r="Z458" s="154"/>
      <c r="AA458" s="179">
        <v>200</v>
      </c>
      <c r="AB458" s="159"/>
      <c r="AC458" s="155"/>
      <c r="AE458" s="156">
        <f>Table3276[[#This Row],[buildPower]]/2</f>
        <v>0</v>
      </c>
    </row>
    <row r="459" spans="1:31" hidden="1" x14ac:dyDescent="0.35">
      <c r="A459" s="167">
        <v>456</v>
      </c>
      <c r="B459" s="235"/>
      <c r="C459" s="265"/>
      <c r="D459" s="154"/>
      <c r="E459" s="155"/>
      <c r="F459" s="234"/>
      <c r="G459" s="265"/>
      <c r="H459" s="155"/>
      <c r="I459" s="158"/>
      <c r="J459" s="234"/>
      <c r="K459" s="154"/>
      <c r="L459" s="162"/>
      <c r="M459" s="155"/>
      <c r="N459" s="155"/>
      <c r="O459" s="155"/>
      <c r="P459" s="155"/>
      <c r="Q459" s="155"/>
      <c r="R459" s="155"/>
      <c r="S459" s="155"/>
      <c r="T459" s="155"/>
      <c r="U459" s="155"/>
      <c r="V459" s="154"/>
      <c r="W459" s="154"/>
      <c r="X459" s="154"/>
      <c r="Y459" s="228"/>
      <c r="Z459" s="154"/>
      <c r="AA459" s="179">
        <v>200</v>
      </c>
      <c r="AB459" s="172" t="s">
        <v>5424</v>
      </c>
      <c r="AC459" s="155">
        <v>1</v>
      </c>
      <c r="AE459" s="156">
        <f>Table3276[[#This Row],[buildPower]]/2</f>
        <v>0</v>
      </c>
    </row>
    <row r="460" spans="1:31" hidden="1" x14ac:dyDescent="0.35">
      <c r="A460" s="167">
        <v>457</v>
      </c>
      <c r="B460" s="166" t="s">
        <v>6622</v>
      </c>
      <c r="C460" s="272">
        <v>10</v>
      </c>
      <c r="D460" s="159"/>
      <c r="E460" s="158">
        <v>1</v>
      </c>
      <c r="F460" s="272">
        <v>550</v>
      </c>
      <c r="G460" s="272">
        <v>212</v>
      </c>
      <c r="H460" s="358" t="s">
        <v>116</v>
      </c>
      <c r="I460" s="158">
        <v>1</v>
      </c>
      <c r="J460" s="272">
        <v>400</v>
      </c>
      <c r="K460" s="159" t="s">
        <v>6622</v>
      </c>
      <c r="L460" s="172" t="s">
        <v>6635</v>
      </c>
      <c r="M460" s="158"/>
      <c r="N460" s="158"/>
      <c r="O460" s="158"/>
      <c r="P460" s="158"/>
      <c r="Q460" s="158"/>
      <c r="R460" s="158"/>
      <c r="S460" s="158"/>
      <c r="T460" s="158"/>
      <c r="U460" s="158">
        <v>150</v>
      </c>
      <c r="V460" s="154" t="s">
        <v>3577</v>
      </c>
      <c r="W460" s="159" t="s">
        <v>104</v>
      </c>
      <c r="X460" s="154" t="s">
        <v>216</v>
      </c>
      <c r="Y460" s="228">
        <v>10</v>
      </c>
      <c r="Z460" s="159" t="s">
        <v>120</v>
      </c>
      <c r="AA460" s="155">
        <v>0</v>
      </c>
      <c r="AB460" s="159"/>
      <c r="AC460" s="155"/>
      <c r="AE460" s="156">
        <f>Table3276[[#This Row],[buildPower]]/2</f>
        <v>106</v>
      </c>
    </row>
    <row r="461" spans="1:31" hidden="1" x14ac:dyDescent="0.35">
      <c r="A461" s="167">
        <v>458</v>
      </c>
      <c r="B461" s="235"/>
      <c r="C461" s="272"/>
      <c r="D461" s="159"/>
      <c r="E461" s="158"/>
      <c r="F461" s="272"/>
      <c r="G461" s="272"/>
      <c r="H461" s="158"/>
      <c r="I461" s="158"/>
      <c r="J461" s="272"/>
      <c r="K461" s="159"/>
      <c r="L461" s="172"/>
      <c r="M461" s="158"/>
      <c r="N461" s="158"/>
      <c r="O461" s="158"/>
      <c r="P461" s="158"/>
      <c r="Q461" s="158"/>
      <c r="R461" s="158"/>
      <c r="S461" s="158"/>
      <c r="T461" s="158"/>
      <c r="U461" s="158"/>
      <c r="V461" s="154"/>
      <c r="W461" s="159"/>
      <c r="X461" s="154"/>
      <c r="Y461" s="228"/>
      <c r="Z461" s="159"/>
      <c r="AA461" s="179">
        <v>200</v>
      </c>
      <c r="AB461" s="159"/>
      <c r="AC461" s="155"/>
      <c r="AE461" s="156">
        <f>Table3276[[#This Row],[buildPower]]/2</f>
        <v>0</v>
      </c>
    </row>
    <row r="462" spans="1:31" hidden="1" x14ac:dyDescent="0.35">
      <c r="A462" s="167">
        <v>459</v>
      </c>
      <c r="B462" s="235"/>
      <c r="C462" s="272"/>
      <c r="D462" s="159"/>
      <c r="E462" s="158"/>
      <c r="F462" s="272"/>
      <c r="G462" s="272"/>
      <c r="H462" s="158"/>
      <c r="I462" s="158"/>
      <c r="J462" s="272"/>
      <c r="K462" s="159"/>
      <c r="L462" s="172"/>
      <c r="M462" s="158"/>
      <c r="N462" s="158"/>
      <c r="O462" s="158"/>
      <c r="P462" s="158"/>
      <c r="Q462" s="158"/>
      <c r="R462" s="158"/>
      <c r="S462" s="158"/>
      <c r="T462" s="158"/>
      <c r="U462" s="158"/>
      <c r="V462" s="154"/>
      <c r="W462" s="159"/>
      <c r="X462" s="154"/>
      <c r="Y462" s="228"/>
      <c r="Z462" s="159"/>
      <c r="AA462" s="179">
        <v>200</v>
      </c>
      <c r="AB462" s="159" t="s">
        <v>5185</v>
      </c>
      <c r="AC462" s="158">
        <v>1</v>
      </c>
      <c r="AE462" s="156">
        <f>Table3276[[#This Row],[buildPower]]/2</f>
        <v>0</v>
      </c>
    </row>
    <row r="463" spans="1:31" hidden="1" x14ac:dyDescent="0.35">
      <c r="A463" s="167">
        <v>460</v>
      </c>
      <c r="B463" s="166" t="s">
        <v>6623</v>
      </c>
      <c r="C463" s="272">
        <v>10</v>
      </c>
      <c r="D463" s="159"/>
      <c r="E463" s="158">
        <v>1</v>
      </c>
      <c r="F463" s="272">
        <v>550</v>
      </c>
      <c r="G463" s="272">
        <v>212</v>
      </c>
      <c r="H463" s="358" t="s">
        <v>116</v>
      </c>
      <c r="I463" s="158">
        <v>1</v>
      </c>
      <c r="J463" s="272">
        <v>400</v>
      </c>
      <c r="K463" s="159" t="s">
        <v>6623</v>
      </c>
      <c r="L463" s="172" t="s">
        <v>6636</v>
      </c>
      <c r="M463" s="158"/>
      <c r="N463" s="158"/>
      <c r="O463" s="158"/>
      <c r="P463" s="158"/>
      <c r="Q463" s="158"/>
      <c r="R463" s="158"/>
      <c r="S463" s="158"/>
      <c r="T463" s="158"/>
      <c r="U463" s="158">
        <v>150</v>
      </c>
      <c r="V463" s="154" t="s">
        <v>3577</v>
      </c>
      <c r="W463" s="159" t="s">
        <v>104</v>
      </c>
      <c r="X463" s="154" t="s">
        <v>216</v>
      </c>
      <c r="Y463" s="228">
        <v>10</v>
      </c>
      <c r="Z463" s="159" t="s">
        <v>120</v>
      </c>
      <c r="AA463" s="155">
        <v>0</v>
      </c>
      <c r="AB463" s="159"/>
      <c r="AC463" s="158"/>
      <c r="AE463" s="156">
        <f>Table3276[[#This Row],[buildPower]]/2</f>
        <v>106</v>
      </c>
    </row>
    <row r="464" spans="1:31" hidden="1" x14ac:dyDescent="0.35">
      <c r="A464" s="167">
        <v>461</v>
      </c>
      <c r="B464" s="235"/>
      <c r="C464" s="272"/>
      <c r="D464" s="159"/>
      <c r="E464" s="158"/>
      <c r="F464" s="272"/>
      <c r="G464" s="272"/>
      <c r="H464" s="158"/>
      <c r="I464" s="158"/>
      <c r="J464" s="272"/>
      <c r="K464" s="159"/>
      <c r="L464" s="172"/>
      <c r="M464" s="158"/>
      <c r="N464" s="158"/>
      <c r="O464" s="158"/>
      <c r="P464" s="158"/>
      <c r="Q464" s="158"/>
      <c r="R464" s="158"/>
      <c r="S464" s="158"/>
      <c r="T464" s="158"/>
      <c r="U464" s="158"/>
      <c r="V464" s="154"/>
      <c r="W464" s="159"/>
      <c r="X464" s="154"/>
      <c r="Y464" s="228"/>
      <c r="Z464" s="159"/>
      <c r="AA464" s="179">
        <v>200</v>
      </c>
      <c r="AB464" s="159"/>
      <c r="AC464" s="158"/>
      <c r="AE464" s="156">
        <f>Table3276[[#This Row],[buildPower]]/2</f>
        <v>0</v>
      </c>
    </row>
    <row r="465" spans="1:31" hidden="1" x14ac:dyDescent="0.35">
      <c r="A465" s="167">
        <v>462</v>
      </c>
      <c r="B465" s="235"/>
      <c r="C465" s="272"/>
      <c r="D465" s="159"/>
      <c r="E465" s="158"/>
      <c r="F465" s="272"/>
      <c r="G465" s="272"/>
      <c r="H465" s="158"/>
      <c r="I465" s="158"/>
      <c r="J465" s="272"/>
      <c r="K465" s="159"/>
      <c r="L465" s="172"/>
      <c r="M465" s="158"/>
      <c r="N465" s="158"/>
      <c r="O465" s="158"/>
      <c r="P465" s="158"/>
      <c r="Q465" s="158"/>
      <c r="R465" s="158"/>
      <c r="S465" s="158"/>
      <c r="T465" s="158"/>
      <c r="U465" s="158"/>
      <c r="V465" s="154"/>
      <c r="W465" s="159"/>
      <c r="X465" s="154"/>
      <c r="Y465" s="228"/>
      <c r="Z465" s="159"/>
      <c r="AA465" s="179">
        <v>200</v>
      </c>
      <c r="AB465" s="159" t="s">
        <v>5292</v>
      </c>
      <c r="AC465" s="158">
        <v>1</v>
      </c>
      <c r="AE465" s="156">
        <f>Table3276[[#This Row],[buildPower]]/2</f>
        <v>0</v>
      </c>
    </row>
    <row r="466" spans="1:31" hidden="1" x14ac:dyDescent="0.35">
      <c r="A466" s="167">
        <v>463</v>
      </c>
      <c r="B466" s="166" t="s">
        <v>6624</v>
      </c>
      <c r="C466" s="272">
        <v>10</v>
      </c>
      <c r="D466" s="159"/>
      <c r="E466" s="158">
        <v>1</v>
      </c>
      <c r="F466" s="272">
        <v>550</v>
      </c>
      <c r="G466" s="272">
        <v>212</v>
      </c>
      <c r="H466" s="358" t="s">
        <v>116</v>
      </c>
      <c r="I466" s="158">
        <v>1</v>
      </c>
      <c r="J466" s="272">
        <v>400</v>
      </c>
      <c r="K466" s="159" t="s">
        <v>6624</v>
      </c>
      <c r="L466" s="172" t="s">
        <v>6637</v>
      </c>
      <c r="M466" s="158"/>
      <c r="N466" s="158"/>
      <c r="O466" s="158"/>
      <c r="P466" s="158"/>
      <c r="Q466" s="158"/>
      <c r="R466" s="158"/>
      <c r="S466" s="158"/>
      <c r="T466" s="158"/>
      <c r="U466" s="158">
        <v>150</v>
      </c>
      <c r="V466" s="154" t="s">
        <v>3577</v>
      </c>
      <c r="W466" s="159" t="s">
        <v>104</v>
      </c>
      <c r="X466" s="154" t="s">
        <v>216</v>
      </c>
      <c r="Y466" s="228">
        <v>10</v>
      </c>
      <c r="Z466" s="159" t="s">
        <v>120</v>
      </c>
      <c r="AA466" s="155">
        <v>0</v>
      </c>
      <c r="AB466" s="159"/>
      <c r="AC466" s="158"/>
      <c r="AE466" s="156">
        <f>Table3276[[#This Row],[buildPower]]/2</f>
        <v>106</v>
      </c>
    </row>
    <row r="467" spans="1:31" hidden="1" x14ac:dyDescent="0.35">
      <c r="A467" s="167">
        <v>464</v>
      </c>
      <c r="B467" s="235"/>
      <c r="C467" s="272"/>
      <c r="D467" s="159"/>
      <c r="E467" s="158"/>
      <c r="F467" s="272"/>
      <c r="G467" s="272"/>
      <c r="H467" s="158"/>
      <c r="I467" s="158"/>
      <c r="J467" s="272"/>
      <c r="K467" s="159"/>
      <c r="L467" s="172"/>
      <c r="M467" s="158"/>
      <c r="N467" s="158"/>
      <c r="O467" s="158"/>
      <c r="P467" s="158"/>
      <c r="Q467" s="158"/>
      <c r="R467" s="158"/>
      <c r="S467" s="158"/>
      <c r="T467" s="158"/>
      <c r="U467" s="158"/>
      <c r="V467" s="154"/>
      <c r="W467" s="159"/>
      <c r="X467" s="154"/>
      <c r="Y467" s="228"/>
      <c r="Z467" s="159"/>
      <c r="AA467" s="179">
        <v>200</v>
      </c>
      <c r="AB467" s="159"/>
      <c r="AC467" s="158"/>
      <c r="AE467" s="156">
        <f>Table3276[[#This Row],[buildPower]]/2</f>
        <v>0</v>
      </c>
    </row>
    <row r="468" spans="1:31" hidden="1" x14ac:dyDescent="0.35">
      <c r="A468" s="167">
        <v>465</v>
      </c>
      <c r="B468" s="235"/>
      <c r="C468" s="272"/>
      <c r="D468" s="159"/>
      <c r="E468" s="158"/>
      <c r="F468" s="272"/>
      <c r="G468" s="272"/>
      <c r="H468" s="158"/>
      <c r="I468" s="158"/>
      <c r="J468" s="272"/>
      <c r="K468" s="159"/>
      <c r="L468" s="172"/>
      <c r="M468" s="158"/>
      <c r="N468" s="158"/>
      <c r="O468" s="158"/>
      <c r="P468" s="158"/>
      <c r="Q468" s="158"/>
      <c r="R468" s="158"/>
      <c r="S468" s="158"/>
      <c r="T468" s="158"/>
      <c r="U468" s="158"/>
      <c r="V468" s="154"/>
      <c r="W468" s="159"/>
      <c r="X468" s="154"/>
      <c r="Y468" s="228"/>
      <c r="Z468" s="159"/>
      <c r="AA468" s="179">
        <v>200</v>
      </c>
      <c r="AB468" s="159" t="s">
        <v>5291</v>
      </c>
      <c r="AC468" s="158">
        <v>1</v>
      </c>
      <c r="AE468" s="156">
        <f>Table3276[[#This Row],[buildPower]]/2</f>
        <v>0</v>
      </c>
    </row>
    <row r="469" spans="1:31" hidden="1" x14ac:dyDescent="0.35">
      <c r="A469" s="167">
        <v>466</v>
      </c>
      <c r="B469" s="166" t="s">
        <v>6625</v>
      </c>
      <c r="C469" s="239">
        <v>10</v>
      </c>
      <c r="D469" s="159"/>
      <c r="E469" s="158">
        <v>1</v>
      </c>
      <c r="F469" s="239">
        <v>650</v>
      </c>
      <c r="G469" s="239">
        <v>225</v>
      </c>
      <c r="H469" s="358" t="s">
        <v>116</v>
      </c>
      <c r="I469" s="158">
        <v>1</v>
      </c>
      <c r="J469" s="239">
        <v>400</v>
      </c>
      <c r="K469" s="159" t="s">
        <v>6625</v>
      </c>
      <c r="L469" s="172" t="s">
        <v>7113</v>
      </c>
      <c r="M469" s="158"/>
      <c r="N469" s="158"/>
      <c r="O469" s="158"/>
      <c r="P469" s="158"/>
      <c r="Q469" s="158"/>
      <c r="R469" s="158"/>
      <c r="S469" s="158"/>
      <c r="T469" s="158"/>
      <c r="U469" s="158">
        <v>150</v>
      </c>
      <c r="V469" s="154" t="s">
        <v>3577</v>
      </c>
      <c r="W469" s="159" t="s">
        <v>104</v>
      </c>
      <c r="X469" s="154" t="s">
        <v>236</v>
      </c>
      <c r="Y469" s="228">
        <v>10</v>
      </c>
      <c r="Z469" s="159" t="s">
        <v>120</v>
      </c>
      <c r="AA469" s="155">
        <v>0</v>
      </c>
      <c r="AB469" s="159"/>
      <c r="AC469" s="158"/>
      <c r="AE469" s="156">
        <f>Table3276[[#This Row],[buildPower]]/2</f>
        <v>112.5</v>
      </c>
    </row>
    <row r="470" spans="1:31" hidden="1" x14ac:dyDescent="0.35">
      <c r="A470" s="167">
        <v>467</v>
      </c>
      <c r="B470" s="235"/>
      <c r="C470" s="239"/>
      <c r="D470" s="159"/>
      <c r="E470" s="158"/>
      <c r="F470" s="239"/>
      <c r="G470" s="239"/>
      <c r="H470" s="158"/>
      <c r="I470" s="158"/>
      <c r="J470" s="239"/>
      <c r="K470" s="159"/>
      <c r="L470" s="172"/>
      <c r="M470" s="158"/>
      <c r="N470" s="158"/>
      <c r="O470" s="158"/>
      <c r="P470" s="158"/>
      <c r="Q470" s="158"/>
      <c r="R470" s="158"/>
      <c r="S470" s="158"/>
      <c r="T470" s="158"/>
      <c r="U470" s="158"/>
      <c r="V470" s="154"/>
      <c r="W470" s="159"/>
      <c r="X470" s="154"/>
      <c r="Y470" s="228"/>
      <c r="Z470" s="159"/>
      <c r="AA470" s="179">
        <v>200</v>
      </c>
      <c r="AB470" s="159"/>
      <c r="AC470" s="158"/>
      <c r="AE470" s="156">
        <f>Table3276[[#This Row],[buildPower]]/2</f>
        <v>0</v>
      </c>
    </row>
    <row r="471" spans="1:31" hidden="1" x14ac:dyDescent="0.35">
      <c r="A471" s="167">
        <v>468</v>
      </c>
      <c r="B471" s="235"/>
      <c r="C471" s="239"/>
      <c r="D471" s="159"/>
      <c r="E471" s="158"/>
      <c r="F471" s="239"/>
      <c r="G471" s="239"/>
      <c r="H471" s="158"/>
      <c r="I471" s="158"/>
      <c r="J471" s="239"/>
      <c r="K471" s="159"/>
      <c r="L471" s="172"/>
      <c r="M471" s="158"/>
      <c r="N471" s="158"/>
      <c r="O471" s="158"/>
      <c r="P471" s="158"/>
      <c r="Q471" s="158"/>
      <c r="R471" s="158"/>
      <c r="S471" s="158"/>
      <c r="T471" s="158"/>
      <c r="U471" s="158"/>
      <c r="V471" s="154"/>
      <c r="W471" s="159"/>
      <c r="X471" s="154"/>
      <c r="Y471" s="228"/>
      <c r="Z471" s="159"/>
      <c r="AA471" s="179">
        <v>200</v>
      </c>
      <c r="AB471" s="159" t="s">
        <v>5190</v>
      </c>
      <c r="AC471" s="158">
        <v>1</v>
      </c>
      <c r="AE471" s="156">
        <f>Table3276[[#This Row],[buildPower]]/2</f>
        <v>0</v>
      </c>
    </row>
    <row r="472" spans="1:31" hidden="1" x14ac:dyDescent="0.35">
      <c r="A472" s="167">
        <v>469</v>
      </c>
      <c r="B472" s="17" t="s">
        <v>6626</v>
      </c>
      <c r="C472" s="239">
        <v>10</v>
      </c>
      <c r="D472" s="159"/>
      <c r="E472" s="158">
        <v>1</v>
      </c>
      <c r="F472" s="239">
        <v>650</v>
      </c>
      <c r="G472" s="239">
        <v>225</v>
      </c>
      <c r="H472" s="358" t="s">
        <v>116</v>
      </c>
      <c r="I472" s="158">
        <v>1</v>
      </c>
      <c r="J472" s="239">
        <v>400</v>
      </c>
      <c r="K472" s="159" t="s">
        <v>6626</v>
      </c>
      <c r="L472" s="172" t="s">
        <v>7116</v>
      </c>
      <c r="M472" s="158"/>
      <c r="N472" s="158"/>
      <c r="O472" s="158"/>
      <c r="P472" s="158"/>
      <c r="Q472" s="158"/>
      <c r="R472" s="158"/>
      <c r="S472" s="158"/>
      <c r="T472" s="158"/>
      <c r="U472" s="158">
        <v>150</v>
      </c>
      <c r="V472" s="154" t="s">
        <v>3577</v>
      </c>
      <c r="W472" s="159" t="s">
        <v>104</v>
      </c>
      <c r="X472" s="154" t="s">
        <v>236</v>
      </c>
      <c r="Y472" s="228">
        <v>10</v>
      </c>
      <c r="Z472" s="159" t="s">
        <v>120</v>
      </c>
      <c r="AA472" s="155">
        <v>0</v>
      </c>
      <c r="AB472" s="159"/>
      <c r="AC472" s="158"/>
      <c r="AE472" s="156">
        <f>Table3276[[#This Row],[buildPower]]/2</f>
        <v>112.5</v>
      </c>
    </row>
    <row r="473" spans="1:31" hidden="1" x14ac:dyDescent="0.35">
      <c r="A473" s="167">
        <v>470</v>
      </c>
      <c r="B473" s="235"/>
      <c r="C473" s="239"/>
      <c r="D473" s="159"/>
      <c r="E473" s="158"/>
      <c r="F473" s="239"/>
      <c r="G473" s="239"/>
      <c r="H473" s="158"/>
      <c r="I473" s="158"/>
      <c r="J473" s="239"/>
      <c r="K473" s="159"/>
      <c r="L473" s="172"/>
      <c r="M473" s="158"/>
      <c r="N473" s="158"/>
      <c r="O473" s="158"/>
      <c r="P473" s="158"/>
      <c r="Q473" s="158"/>
      <c r="R473" s="158"/>
      <c r="S473" s="158"/>
      <c r="T473" s="158"/>
      <c r="U473" s="158"/>
      <c r="V473" s="154"/>
      <c r="W473" s="159"/>
      <c r="X473" s="154"/>
      <c r="Y473" s="228"/>
      <c r="Z473" s="159"/>
      <c r="AA473" s="179">
        <v>200</v>
      </c>
      <c r="AB473" s="159"/>
      <c r="AC473" s="158"/>
      <c r="AE473" s="156">
        <f>Table3276[[#This Row],[buildPower]]/2</f>
        <v>0</v>
      </c>
    </row>
    <row r="474" spans="1:31" hidden="1" x14ac:dyDescent="0.35">
      <c r="A474" s="167">
        <v>471</v>
      </c>
      <c r="B474" s="235"/>
      <c r="C474" s="239"/>
      <c r="D474" s="159"/>
      <c r="E474" s="158"/>
      <c r="F474" s="239"/>
      <c r="G474" s="239"/>
      <c r="H474" s="158"/>
      <c r="I474" s="158"/>
      <c r="J474" s="239"/>
      <c r="K474" s="159"/>
      <c r="L474" s="172"/>
      <c r="M474" s="158"/>
      <c r="N474" s="158"/>
      <c r="O474" s="158"/>
      <c r="P474" s="158"/>
      <c r="Q474" s="158"/>
      <c r="R474" s="158"/>
      <c r="S474" s="158"/>
      <c r="T474" s="158"/>
      <c r="U474" s="158"/>
      <c r="V474" s="154"/>
      <c r="W474" s="159"/>
      <c r="X474" s="154"/>
      <c r="Y474" s="228"/>
      <c r="Z474" s="159"/>
      <c r="AA474" s="179">
        <v>200</v>
      </c>
      <c r="AB474" s="159" t="s">
        <v>5182</v>
      </c>
      <c r="AC474" s="158">
        <v>1</v>
      </c>
      <c r="AE474" s="156">
        <f>Table3276[[#This Row],[buildPower]]/2</f>
        <v>0</v>
      </c>
    </row>
    <row r="475" spans="1:31" hidden="1" x14ac:dyDescent="0.35">
      <c r="A475" s="167">
        <v>472</v>
      </c>
      <c r="B475" s="166" t="s">
        <v>6627</v>
      </c>
      <c r="C475" s="239">
        <v>10</v>
      </c>
      <c r="D475" s="159"/>
      <c r="E475" s="158">
        <v>1</v>
      </c>
      <c r="F475" s="239">
        <v>650</v>
      </c>
      <c r="G475" s="239">
        <v>225</v>
      </c>
      <c r="H475" s="358" t="s">
        <v>116</v>
      </c>
      <c r="I475" s="158">
        <v>1</v>
      </c>
      <c r="J475" s="239">
        <v>400</v>
      </c>
      <c r="K475" s="159" t="s">
        <v>6627</v>
      </c>
      <c r="L475" s="172" t="s">
        <v>7114</v>
      </c>
      <c r="M475" s="158"/>
      <c r="N475" s="158"/>
      <c r="O475" s="158"/>
      <c r="P475" s="158"/>
      <c r="Q475" s="158"/>
      <c r="R475" s="158"/>
      <c r="S475" s="158"/>
      <c r="T475" s="158"/>
      <c r="U475" s="158">
        <v>150</v>
      </c>
      <c r="V475" s="159" t="s">
        <v>3577</v>
      </c>
      <c r="W475" s="159" t="s">
        <v>104</v>
      </c>
      <c r="X475" s="154" t="s">
        <v>236</v>
      </c>
      <c r="Y475" s="229">
        <v>10</v>
      </c>
      <c r="Z475" s="159" t="s">
        <v>120</v>
      </c>
      <c r="AA475" s="155">
        <v>0</v>
      </c>
      <c r="AB475" s="159"/>
      <c r="AC475" s="158"/>
      <c r="AE475" s="156">
        <f>Table3276[[#This Row],[buildPower]]/2</f>
        <v>112.5</v>
      </c>
    </row>
    <row r="476" spans="1:31" hidden="1" x14ac:dyDescent="0.35">
      <c r="A476" s="167">
        <v>473</v>
      </c>
      <c r="B476" s="235"/>
      <c r="C476" s="239"/>
      <c r="D476" s="159"/>
      <c r="E476" s="158"/>
      <c r="F476" s="239"/>
      <c r="G476" s="239"/>
      <c r="H476" s="158"/>
      <c r="I476" s="158"/>
      <c r="J476" s="239"/>
      <c r="K476" s="159"/>
      <c r="L476" s="172"/>
      <c r="M476" s="158"/>
      <c r="N476" s="158"/>
      <c r="O476" s="158"/>
      <c r="P476" s="158"/>
      <c r="Q476" s="158"/>
      <c r="R476" s="158"/>
      <c r="S476" s="158"/>
      <c r="T476" s="158"/>
      <c r="U476" s="158"/>
      <c r="V476" s="159"/>
      <c r="W476" s="159"/>
      <c r="X476" s="154"/>
      <c r="Y476" s="229"/>
      <c r="Z476" s="159"/>
      <c r="AA476" s="179">
        <v>200</v>
      </c>
      <c r="AB476" s="159"/>
      <c r="AC476" s="158"/>
      <c r="AE476" s="156">
        <f>Table3276[[#This Row],[buildPower]]/2</f>
        <v>0</v>
      </c>
    </row>
    <row r="477" spans="1:31" hidden="1" x14ac:dyDescent="0.35">
      <c r="A477" s="167">
        <v>474</v>
      </c>
      <c r="B477" s="235"/>
      <c r="C477" s="264"/>
      <c r="D477" s="154"/>
      <c r="E477" s="155"/>
      <c r="F477" s="264"/>
      <c r="G477" s="264"/>
      <c r="H477" s="155"/>
      <c r="I477" s="155"/>
      <c r="J477" s="264"/>
      <c r="K477" s="154"/>
      <c r="L477" s="162"/>
      <c r="M477" s="155"/>
      <c r="N477" s="155"/>
      <c r="O477" s="155"/>
      <c r="P477" s="155"/>
      <c r="Q477" s="155"/>
      <c r="R477" s="155"/>
      <c r="S477" s="155"/>
      <c r="T477" s="155"/>
      <c r="U477" s="155"/>
      <c r="V477" s="154"/>
      <c r="W477" s="154"/>
      <c r="X477" s="154"/>
      <c r="Y477" s="229"/>
      <c r="Z477" s="154"/>
      <c r="AA477" s="179">
        <v>200</v>
      </c>
      <c r="AB477" s="154" t="s">
        <v>5184</v>
      </c>
      <c r="AC477" s="155">
        <v>1</v>
      </c>
      <c r="AE477" s="156">
        <f>Table3276[[#This Row],[buildPower]]/2</f>
        <v>0</v>
      </c>
    </row>
    <row r="478" spans="1:31" hidden="1" x14ac:dyDescent="0.35">
      <c r="A478" s="167">
        <v>475</v>
      </c>
      <c r="B478" s="166" t="s">
        <v>6628</v>
      </c>
      <c r="C478" s="239">
        <v>10</v>
      </c>
      <c r="D478" s="159"/>
      <c r="E478" s="158">
        <v>1</v>
      </c>
      <c r="F478" s="264">
        <v>650</v>
      </c>
      <c r="G478" s="239">
        <v>225</v>
      </c>
      <c r="H478" s="358" t="s">
        <v>116</v>
      </c>
      <c r="I478" s="158">
        <v>1</v>
      </c>
      <c r="J478" s="264">
        <v>400</v>
      </c>
      <c r="K478" s="159" t="s">
        <v>6628</v>
      </c>
      <c r="L478" s="172" t="s">
        <v>7115</v>
      </c>
      <c r="M478" s="158"/>
      <c r="N478" s="158"/>
      <c r="O478" s="158"/>
      <c r="P478" s="158"/>
      <c r="Q478" s="158"/>
      <c r="R478" s="158"/>
      <c r="S478" s="158"/>
      <c r="T478" s="158"/>
      <c r="U478" s="158">
        <v>150</v>
      </c>
      <c r="V478" s="159" t="s">
        <v>3577</v>
      </c>
      <c r="W478" s="159" t="s">
        <v>104</v>
      </c>
      <c r="X478" s="154" t="s">
        <v>236</v>
      </c>
      <c r="Y478" s="229">
        <v>10</v>
      </c>
      <c r="Z478" s="154" t="s">
        <v>120</v>
      </c>
      <c r="AA478" s="158">
        <v>0</v>
      </c>
      <c r="AB478" s="154"/>
      <c r="AC478" s="155"/>
      <c r="AE478" s="156">
        <f>Table3276[[#This Row],[buildPower]]/2</f>
        <v>112.5</v>
      </c>
    </row>
    <row r="479" spans="1:31" hidden="1" x14ac:dyDescent="0.35">
      <c r="A479" s="167">
        <v>476</v>
      </c>
      <c r="B479" s="235"/>
      <c r="C479" s="239"/>
      <c r="D479" s="159"/>
      <c r="E479" s="158"/>
      <c r="F479" s="264"/>
      <c r="G479" s="239"/>
      <c r="H479" s="158"/>
      <c r="I479" s="158"/>
      <c r="J479" s="264"/>
      <c r="K479" s="159"/>
      <c r="L479" s="172"/>
      <c r="M479" s="158"/>
      <c r="N479" s="158"/>
      <c r="O479" s="158"/>
      <c r="P479" s="158"/>
      <c r="Q479" s="158"/>
      <c r="R479" s="158"/>
      <c r="S479" s="158"/>
      <c r="T479" s="158"/>
      <c r="U479" s="158"/>
      <c r="V479" s="159"/>
      <c r="W479" s="159"/>
      <c r="X479" s="154"/>
      <c r="Y479" s="229"/>
      <c r="Z479" s="159"/>
      <c r="AA479" s="179">
        <v>200</v>
      </c>
      <c r="AB479" s="159"/>
      <c r="AC479" s="155"/>
      <c r="AE479" s="156">
        <f>Table3276[[#This Row],[buildPower]]/2</f>
        <v>0</v>
      </c>
    </row>
    <row r="480" spans="1:31" hidden="1" x14ac:dyDescent="0.35">
      <c r="A480" s="167">
        <v>477</v>
      </c>
      <c r="B480" s="235"/>
      <c r="C480" s="239"/>
      <c r="D480" s="159"/>
      <c r="E480" s="158"/>
      <c r="F480" s="264"/>
      <c r="G480" s="239"/>
      <c r="H480" s="158"/>
      <c r="I480" s="158"/>
      <c r="J480" s="264"/>
      <c r="K480" s="159"/>
      <c r="L480" s="172"/>
      <c r="M480" s="158"/>
      <c r="N480" s="158"/>
      <c r="O480" s="158"/>
      <c r="P480" s="158"/>
      <c r="Q480" s="158"/>
      <c r="R480" s="158"/>
      <c r="S480" s="158"/>
      <c r="T480" s="158"/>
      <c r="U480" s="158"/>
      <c r="V480" s="159"/>
      <c r="W480" s="159"/>
      <c r="X480" s="154"/>
      <c r="Y480" s="229"/>
      <c r="Z480" s="159"/>
      <c r="AA480" s="179">
        <v>200</v>
      </c>
      <c r="AB480" s="159" t="s">
        <v>5183</v>
      </c>
      <c r="AC480" s="155">
        <v>1</v>
      </c>
      <c r="AE480" s="156">
        <f>Table3276[[#This Row],[buildPower]]/2</f>
        <v>0</v>
      </c>
    </row>
    <row r="481" spans="1:31" hidden="1" x14ac:dyDescent="0.35">
      <c r="A481" s="167">
        <v>478</v>
      </c>
      <c r="B481" s="235" t="s">
        <v>6629</v>
      </c>
      <c r="C481" s="239">
        <v>10</v>
      </c>
      <c r="D481" s="159"/>
      <c r="E481" s="158">
        <v>1</v>
      </c>
      <c r="F481" s="264">
        <v>650</v>
      </c>
      <c r="G481" s="239">
        <v>225</v>
      </c>
      <c r="H481" s="358" t="s">
        <v>116</v>
      </c>
      <c r="I481" s="158">
        <v>1</v>
      </c>
      <c r="J481" s="264">
        <v>400</v>
      </c>
      <c r="K481" s="159" t="s">
        <v>6629</v>
      </c>
      <c r="L481" s="172" t="s">
        <v>6638</v>
      </c>
      <c r="M481" s="158"/>
      <c r="N481" s="158"/>
      <c r="O481" s="158"/>
      <c r="P481" s="158"/>
      <c r="Q481" s="158"/>
      <c r="R481" s="158"/>
      <c r="S481" s="158"/>
      <c r="T481" s="158"/>
      <c r="U481" s="158">
        <v>150</v>
      </c>
      <c r="V481" s="159" t="s">
        <v>3577</v>
      </c>
      <c r="W481" s="159" t="s">
        <v>104</v>
      </c>
      <c r="X481" s="154" t="s">
        <v>236</v>
      </c>
      <c r="Y481" s="229">
        <v>10</v>
      </c>
      <c r="Z481" s="159" t="s">
        <v>120</v>
      </c>
      <c r="AA481" s="158">
        <v>0</v>
      </c>
      <c r="AB481" s="159"/>
      <c r="AC481" s="158"/>
      <c r="AE481" s="156">
        <f>Table3276[[#This Row],[buildPower]]/2</f>
        <v>112.5</v>
      </c>
    </row>
    <row r="482" spans="1:31" hidden="1" x14ac:dyDescent="0.35">
      <c r="A482" s="167">
        <v>479</v>
      </c>
      <c r="B482" s="235"/>
      <c r="C482" s="239"/>
      <c r="D482" s="159"/>
      <c r="E482" s="158"/>
      <c r="F482" s="264"/>
      <c r="G482" s="239"/>
      <c r="H482" s="158"/>
      <c r="I482" s="158"/>
      <c r="J482" s="264"/>
      <c r="K482" s="159"/>
      <c r="L482" s="172"/>
      <c r="M482" s="158"/>
      <c r="N482" s="158"/>
      <c r="O482" s="158"/>
      <c r="P482" s="158"/>
      <c r="Q482" s="158"/>
      <c r="R482" s="158"/>
      <c r="S482" s="158"/>
      <c r="T482" s="158"/>
      <c r="U482" s="158"/>
      <c r="V482" s="159"/>
      <c r="W482" s="159"/>
      <c r="X482" s="154"/>
      <c r="Y482" s="229"/>
      <c r="Z482" s="159"/>
      <c r="AA482" s="179">
        <v>200</v>
      </c>
      <c r="AB482" s="159"/>
      <c r="AC482" s="158"/>
      <c r="AE482" s="156">
        <f>Table3276[[#This Row],[buildPower]]/2</f>
        <v>0</v>
      </c>
    </row>
    <row r="483" spans="1:31" hidden="1" x14ac:dyDescent="0.35">
      <c r="A483" s="167">
        <v>480</v>
      </c>
      <c r="B483" s="235"/>
      <c r="C483" s="239"/>
      <c r="D483" s="159"/>
      <c r="E483" s="158"/>
      <c r="F483" s="296"/>
      <c r="G483" s="239"/>
      <c r="H483" s="158"/>
      <c r="I483" s="158"/>
      <c r="J483" s="296"/>
      <c r="K483" s="159"/>
      <c r="L483" s="172"/>
      <c r="M483" s="158"/>
      <c r="N483" s="158"/>
      <c r="O483" s="158"/>
      <c r="P483" s="158"/>
      <c r="Q483" s="158"/>
      <c r="R483" s="158"/>
      <c r="S483" s="158"/>
      <c r="T483" s="158"/>
      <c r="U483" s="158"/>
      <c r="V483" s="159"/>
      <c r="W483" s="159"/>
      <c r="X483" s="154"/>
      <c r="Y483" s="229"/>
      <c r="Z483" s="159"/>
      <c r="AA483" s="179">
        <v>200</v>
      </c>
      <c r="AB483" s="159" t="s">
        <v>5191</v>
      </c>
      <c r="AC483" s="158">
        <v>1</v>
      </c>
      <c r="AE483" s="156">
        <f>Table3276[[#This Row],[buildPower]]/2</f>
        <v>0</v>
      </c>
    </row>
    <row r="484" spans="1:31" hidden="1" x14ac:dyDescent="0.35">
      <c r="A484" s="167">
        <v>481</v>
      </c>
      <c r="B484" s="17" t="s">
        <v>7188</v>
      </c>
      <c r="C484" s="257">
        <v>10</v>
      </c>
      <c r="D484" s="159"/>
      <c r="E484" s="158">
        <v>2</v>
      </c>
      <c r="F484" s="46">
        <v>1200</v>
      </c>
      <c r="G484" s="257">
        <v>125</v>
      </c>
      <c r="H484" s="358" t="s">
        <v>116</v>
      </c>
      <c r="I484" s="158">
        <v>3</v>
      </c>
      <c r="J484" s="46">
        <v>800</v>
      </c>
      <c r="K484" s="45" t="s">
        <v>7188</v>
      </c>
      <c r="L484" s="172" t="s">
        <v>63</v>
      </c>
      <c r="M484" s="158"/>
      <c r="N484" s="158"/>
      <c r="O484" s="158"/>
      <c r="P484" s="158"/>
      <c r="Q484" s="158"/>
      <c r="R484" s="158"/>
      <c r="S484" s="158"/>
      <c r="T484" s="158"/>
      <c r="U484" s="158">
        <v>150</v>
      </c>
      <c r="V484" s="159" t="s">
        <v>117</v>
      </c>
      <c r="W484" s="159" t="s">
        <v>3</v>
      </c>
      <c r="X484" s="162" t="s">
        <v>6458</v>
      </c>
      <c r="Y484" s="226">
        <v>10</v>
      </c>
      <c r="Z484" s="159" t="s">
        <v>187</v>
      </c>
      <c r="AA484" s="222"/>
      <c r="AB484" s="159"/>
      <c r="AC484" s="158">
        <v>2</v>
      </c>
      <c r="AE484" s="156">
        <f>Table3276[[#This Row],[buildPower]]/2</f>
        <v>62.5</v>
      </c>
    </row>
    <row r="485" spans="1:31" hidden="1" x14ac:dyDescent="0.35">
      <c r="A485" s="167">
        <v>482</v>
      </c>
      <c r="B485" s="17" t="s">
        <v>7189</v>
      </c>
      <c r="C485" s="222">
        <v>10</v>
      </c>
      <c r="D485" s="159"/>
      <c r="E485" s="158">
        <v>2</v>
      </c>
      <c r="F485" s="47">
        <v>1200</v>
      </c>
      <c r="G485" s="222"/>
      <c r="H485" s="358" t="s">
        <v>116</v>
      </c>
      <c r="I485" s="158">
        <v>3</v>
      </c>
      <c r="J485" s="47">
        <v>1000</v>
      </c>
      <c r="K485" s="45" t="s">
        <v>7189</v>
      </c>
      <c r="L485" s="172" t="s">
        <v>1282</v>
      </c>
      <c r="M485" s="158"/>
      <c r="N485" s="158"/>
      <c r="O485" s="158"/>
      <c r="P485" s="158"/>
      <c r="Q485" s="158"/>
      <c r="R485" s="158"/>
      <c r="S485" s="158"/>
      <c r="T485" s="158"/>
      <c r="U485" s="158">
        <v>150</v>
      </c>
      <c r="V485" s="159" t="s">
        <v>117</v>
      </c>
      <c r="W485" s="159" t="s">
        <v>3</v>
      </c>
      <c r="X485" s="162" t="s">
        <v>6431</v>
      </c>
      <c r="Y485" s="226">
        <v>10</v>
      </c>
      <c r="Z485" s="159" t="s">
        <v>176</v>
      </c>
      <c r="AA485" s="222"/>
      <c r="AB485" s="159"/>
      <c r="AC485" s="158">
        <v>2</v>
      </c>
      <c r="AE485" s="156">
        <f>Table3276[[#This Row],[buildPower]]/2</f>
        <v>0</v>
      </c>
    </row>
    <row r="486" spans="1:31" hidden="1" x14ac:dyDescent="0.35">
      <c r="A486" s="167">
        <v>483</v>
      </c>
      <c r="B486" s="45" t="s">
        <v>7223</v>
      </c>
      <c r="C486" s="257">
        <v>10</v>
      </c>
      <c r="D486" s="154"/>
      <c r="E486" s="155">
        <v>3</v>
      </c>
      <c r="F486" s="294">
        <v>1400</v>
      </c>
      <c r="G486" s="257">
        <v>150</v>
      </c>
      <c r="H486" s="358" t="s">
        <v>116</v>
      </c>
      <c r="I486" s="155">
        <v>5</v>
      </c>
      <c r="J486" s="294">
        <v>750</v>
      </c>
      <c r="K486" s="45" t="s">
        <v>7223</v>
      </c>
      <c r="L486" s="162" t="s">
        <v>1226</v>
      </c>
      <c r="M486" s="155"/>
      <c r="N486" s="155"/>
      <c r="O486" s="155"/>
      <c r="P486" s="155"/>
      <c r="Q486" s="155"/>
      <c r="R486" s="155"/>
      <c r="S486" s="155"/>
      <c r="T486" s="155"/>
      <c r="U486" s="155">
        <v>150</v>
      </c>
      <c r="V486" s="154" t="s">
        <v>117</v>
      </c>
      <c r="W486" s="154" t="s">
        <v>3</v>
      </c>
      <c r="X486" s="162" t="s">
        <v>7229</v>
      </c>
      <c r="Y486" s="229">
        <v>10</v>
      </c>
      <c r="Z486" s="154" t="s">
        <v>163</v>
      </c>
      <c r="AA486" s="179"/>
      <c r="AB486" s="154"/>
      <c r="AC486" s="158">
        <v>3</v>
      </c>
      <c r="AE486" s="156">
        <f>Table3276[[#This Row],[buildPower]]/2</f>
        <v>75</v>
      </c>
    </row>
    <row r="487" spans="1:31" hidden="1" x14ac:dyDescent="0.35">
      <c r="A487" s="167">
        <v>484</v>
      </c>
      <c r="B487" s="355" t="s">
        <v>7939</v>
      </c>
      <c r="C487" s="356">
        <v>15</v>
      </c>
      <c r="D487" s="354"/>
      <c r="E487" s="358">
        <v>1</v>
      </c>
      <c r="F487" s="222">
        <v>700</v>
      </c>
      <c r="G487" s="158">
        <v>15</v>
      </c>
      <c r="H487" s="358" t="s">
        <v>116</v>
      </c>
      <c r="I487" s="42">
        <v>2</v>
      </c>
      <c r="J487" s="222">
        <v>1800</v>
      </c>
      <c r="K487" s="354" t="s">
        <v>7939</v>
      </c>
      <c r="L487" s="354" t="s">
        <v>10452</v>
      </c>
      <c r="M487" s="358"/>
      <c r="N487" s="358"/>
      <c r="O487" s="358"/>
      <c r="P487" s="358"/>
      <c r="Q487" s="358"/>
      <c r="R487" s="358"/>
      <c r="S487" s="358"/>
      <c r="T487" s="358"/>
      <c r="U487" s="358"/>
      <c r="V487" s="354" t="s">
        <v>123</v>
      </c>
      <c r="W487" s="354" t="s">
        <v>104</v>
      </c>
      <c r="X487" s="360" t="s">
        <v>10056</v>
      </c>
      <c r="Y487" s="362">
        <v>20</v>
      </c>
      <c r="Z487" s="354" t="s">
        <v>135</v>
      </c>
      <c r="AA487" s="222"/>
      <c r="AB487" s="356"/>
      <c r="AC487" s="364">
        <v>1</v>
      </c>
      <c r="AE487" s="156">
        <f>Table3276[[#This Row],[buildPower]]/2</f>
        <v>7.5</v>
      </c>
    </row>
    <row r="488" spans="1:31" hidden="1" x14ac:dyDescent="0.35">
      <c r="A488" s="167">
        <v>485</v>
      </c>
      <c r="B488" s="355" t="s">
        <v>7957</v>
      </c>
      <c r="C488" s="357">
        <v>12</v>
      </c>
      <c r="D488" s="353"/>
      <c r="E488" s="359">
        <v>1</v>
      </c>
      <c r="F488" s="357">
        <v>500</v>
      </c>
      <c r="G488" s="357">
        <v>50</v>
      </c>
      <c r="H488" s="359" t="s">
        <v>116</v>
      </c>
      <c r="I488" s="359">
        <v>2</v>
      </c>
      <c r="J488" s="357">
        <v>300</v>
      </c>
      <c r="K488" s="353" t="s">
        <v>7957</v>
      </c>
      <c r="L488" s="353" t="s">
        <v>7958</v>
      </c>
      <c r="M488" s="359"/>
      <c r="N488" s="359"/>
      <c r="O488" s="359"/>
      <c r="P488" s="359"/>
      <c r="Q488" s="359"/>
      <c r="R488" s="359"/>
      <c r="S488" s="359"/>
      <c r="T488" s="359"/>
      <c r="U488" s="359">
        <v>150</v>
      </c>
      <c r="V488" s="353" t="s">
        <v>117</v>
      </c>
      <c r="W488" s="353" t="s">
        <v>104</v>
      </c>
      <c r="X488" s="361" t="s">
        <v>3228</v>
      </c>
      <c r="Y488" s="363">
        <v>12</v>
      </c>
      <c r="Z488" s="353" t="s">
        <v>120</v>
      </c>
      <c r="AA488" s="372"/>
      <c r="AB488" s="357" t="s">
        <v>429</v>
      </c>
      <c r="AC488" s="365">
        <v>1</v>
      </c>
      <c r="AE488" s="156">
        <f>Table3276[[#This Row],[buildPower]]/2</f>
        <v>25</v>
      </c>
    </row>
    <row r="489" spans="1:31" hidden="1" x14ac:dyDescent="0.35">
      <c r="A489" s="167">
        <v>486</v>
      </c>
      <c r="B489" s="355" t="s">
        <v>7953</v>
      </c>
      <c r="C489" s="356">
        <v>12</v>
      </c>
      <c r="D489" s="354"/>
      <c r="E489" s="358">
        <v>1</v>
      </c>
      <c r="F489" s="356">
        <v>500</v>
      </c>
      <c r="G489" s="356">
        <v>50</v>
      </c>
      <c r="H489" s="358" t="s">
        <v>116</v>
      </c>
      <c r="I489" s="358">
        <v>2</v>
      </c>
      <c r="J489" s="356">
        <v>300</v>
      </c>
      <c r="K489" s="354" t="s">
        <v>7953</v>
      </c>
      <c r="L489" s="354" t="s">
        <v>7954</v>
      </c>
      <c r="M489" s="358"/>
      <c r="N489" s="358"/>
      <c r="O489" s="358"/>
      <c r="P489" s="358"/>
      <c r="Q489" s="358"/>
      <c r="R489" s="358"/>
      <c r="S489" s="358"/>
      <c r="T489" s="358"/>
      <c r="U489" s="358">
        <v>150</v>
      </c>
      <c r="V489" s="354" t="s">
        <v>117</v>
      </c>
      <c r="W489" s="354" t="s">
        <v>104</v>
      </c>
      <c r="X489" s="360" t="s">
        <v>3228</v>
      </c>
      <c r="Y489" s="362">
        <v>12</v>
      </c>
      <c r="Z489" s="354" t="s">
        <v>120</v>
      </c>
      <c r="AA489" s="372"/>
      <c r="AB489" s="356" t="s">
        <v>642</v>
      </c>
      <c r="AC489" s="364">
        <v>1</v>
      </c>
      <c r="AE489" s="156">
        <f>Table3276[[#This Row],[buildPower]]/2</f>
        <v>25</v>
      </c>
    </row>
    <row r="490" spans="1:31" hidden="1" x14ac:dyDescent="0.35">
      <c r="A490" s="167">
        <v>487</v>
      </c>
      <c r="B490" s="355" t="s">
        <v>7955</v>
      </c>
      <c r="C490" s="357">
        <v>12</v>
      </c>
      <c r="D490" s="353"/>
      <c r="E490" s="359">
        <v>1</v>
      </c>
      <c r="F490" s="357">
        <v>500</v>
      </c>
      <c r="G490" s="357">
        <v>50</v>
      </c>
      <c r="H490" s="359" t="s">
        <v>116</v>
      </c>
      <c r="I490" s="359">
        <v>1</v>
      </c>
      <c r="J490" s="357">
        <v>300</v>
      </c>
      <c r="K490" s="353" t="s">
        <v>7955</v>
      </c>
      <c r="L490" s="353" t="s">
        <v>7956</v>
      </c>
      <c r="M490" s="359"/>
      <c r="N490" s="359"/>
      <c r="O490" s="359"/>
      <c r="P490" s="359"/>
      <c r="Q490" s="359"/>
      <c r="R490" s="359"/>
      <c r="S490" s="359"/>
      <c r="T490" s="359"/>
      <c r="U490" s="359">
        <v>150</v>
      </c>
      <c r="V490" s="353" t="s">
        <v>117</v>
      </c>
      <c r="W490" s="353" t="s">
        <v>3</v>
      </c>
      <c r="X490" s="361" t="s">
        <v>10055</v>
      </c>
      <c r="Y490" s="363">
        <v>12</v>
      </c>
      <c r="Z490" s="353" t="s">
        <v>120</v>
      </c>
      <c r="AA490" s="372"/>
      <c r="AB490" s="357" t="s">
        <v>578</v>
      </c>
      <c r="AC490" s="365">
        <v>1</v>
      </c>
      <c r="AE490" s="156">
        <f>Table3276[[#This Row],[buildPower]]/2</f>
        <v>25</v>
      </c>
    </row>
    <row r="491" spans="1:31" hidden="1" x14ac:dyDescent="0.35">
      <c r="A491" s="167">
        <v>488</v>
      </c>
      <c r="B491" s="355" t="s">
        <v>7959</v>
      </c>
      <c r="C491" s="356">
        <v>12</v>
      </c>
      <c r="D491" s="354"/>
      <c r="E491" s="358">
        <v>1</v>
      </c>
      <c r="F491" s="356">
        <v>500</v>
      </c>
      <c r="G491" s="356">
        <v>50</v>
      </c>
      <c r="H491" s="358" t="s">
        <v>116</v>
      </c>
      <c r="I491" s="358">
        <v>2</v>
      </c>
      <c r="J491" s="356">
        <v>300</v>
      </c>
      <c r="K491" s="354" t="s">
        <v>7959</v>
      </c>
      <c r="L491" s="354" t="s">
        <v>7960</v>
      </c>
      <c r="M491" s="358"/>
      <c r="N491" s="358"/>
      <c r="O491" s="358"/>
      <c r="P491" s="358"/>
      <c r="Q491" s="358"/>
      <c r="R491" s="358"/>
      <c r="S491" s="358"/>
      <c r="T491" s="358"/>
      <c r="U491" s="358">
        <v>150</v>
      </c>
      <c r="V491" s="354" t="s">
        <v>117</v>
      </c>
      <c r="W491" s="354" t="s">
        <v>3</v>
      </c>
      <c r="X491" s="360" t="s">
        <v>3230</v>
      </c>
      <c r="Y491" s="362">
        <v>12</v>
      </c>
      <c r="Z491" s="354" t="s">
        <v>120</v>
      </c>
      <c r="AA491" s="372"/>
      <c r="AB491" s="356" t="s">
        <v>424</v>
      </c>
      <c r="AC491" s="364">
        <v>1</v>
      </c>
      <c r="AE491" s="156">
        <f>Table3276[[#This Row],[buildPower]]/2</f>
        <v>25</v>
      </c>
    </row>
    <row r="492" spans="1:31" hidden="1" x14ac:dyDescent="0.35">
      <c r="A492" s="167">
        <v>489</v>
      </c>
      <c r="B492" s="355" t="s">
        <v>7947</v>
      </c>
      <c r="C492" s="357">
        <v>12</v>
      </c>
      <c r="D492" s="353"/>
      <c r="E492" s="359">
        <v>1</v>
      </c>
      <c r="F492" s="357">
        <v>500</v>
      </c>
      <c r="G492" s="357">
        <v>50</v>
      </c>
      <c r="H492" s="359" t="s">
        <v>116</v>
      </c>
      <c r="I492" s="359">
        <v>2</v>
      </c>
      <c r="J492" s="357">
        <v>300</v>
      </c>
      <c r="K492" s="353" t="s">
        <v>7947</v>
      </c>
      <c r="L492" s="353" t="s">
        <v>7948</v>
      </c>
      <c r="M492" s="359"/>
      <c r="N492" s="359"/>
      <c r="O492" s="359"/>
      <c r="P492" s="359"/>
      <c r="Q492" s="359"/>
      <c r="R492" s="359"/>
      <c r="S492" s="359"/>
      <c r="T492" s="359"/>
      <c r="U492" s="359">
        <v>150</v>
      </c>
      <c r="V492" s="353" t="s">
        <v>117</v>
      </c>
      <c r="W492" s="353" t="s">
        <v>104</v>
      </c>
      <c r="X492" s="361" t="s">
        <v>3228</v>
      </c>
      <c r="Y492" s="363">
        <v>12</v>
      </c>
      <c r="Z492" s="353" t="s">
        <v>120</v>
      </c>
      <c r="AA492" s="372"/>
      <c r="AB492" s="357" t="s">
        <v>649</v>
      </c>
      <c r="AC492" s="365">
        <v>1</v>
      </c>
      <c r="AE492" s="156">
        <f>Table3276[[#This Row],[buildPower]]/2</f>
        <v>25</v>
      </c>
    </row>
    <row r="493" spans="1:31" hidden="1" x14ac:dyDescent="0.35">
      <c r="A493" s="167">
        <v>490</v>
      </c>
      <c r="B493" s="355" t="s">
        <v>7943</v>
      </c>
      <c r="C493" s="356">
        <v>12</v>
      </c>
      <c r="D493" s="354"/>
      <c r="E493" s="358">
        <v>1</v>
      </c>
      <c r="F493" s="356">
        <v>500</v>
      </c>
      <c r="G493" s="356">
        <v>50</v>
      </c>
      <c r="H493" s="358" t="s">
        <v>116</v>
      </c>
      <c r="I493" s="358">
        <v>2</v>
      </c>
      <c r="J493" s="356">
        <v>300</v>
      </c>
      <c r="K493" s="354" t="s">
        <v>7943</v>
      </c>
      <c r="L493" s="354" t="s">
        <v>7944</v>
      </c>
      <c r="M493" s="358"/>
      <c r="N493" s="358"/>
      <c r="O493" s="358"/>
      <c r="P493" s="358"/>
      <c r="Q493" s="358"/>
      <c r="R493" s="358"/>
      <c r="S493" s="358"/>
      <c r="T493" s="358"/>
      <c r="U493" s="358">
        <v>150</v>
      </c>
      <c r="V493" s="354" t="s">
        <v>117</v>
      </c>
      <c r="W493" s="354" t="s">
        <v>3</v>
      </c>
      <c r="X493" s="360" t="s">
        <v>3229</v>
      </c>
      <c r="Y493" s="362">
        <v>12</v>
      </c>
      <c r="Z493" s="354" t="s">
        <v>120</v>
      </c>
      <c r="AA493" s="372"/>
      <c r="AB493" s="356" t="s">
        <v>529</v>
      </c>
      <c r="AC493" s="364">
        <v>1</v>
      </c>
      <c r="AE493" s="156">
        <f>Table3276[[#This Row],[buildPower]]/2</f>
        <v>25</v>
      </c>
    </row>
    <row r="494" spans="1:31" hidden="1" x14ac:dyDescent="0.35">
      <c r="A494" s="167">
        <v>491</v>
      </c>
      <c r="B494" s="355" t="s">
        <v>7945</v>
      </c>
      <c r="C494" s="357">
        <v>12</v>
      </c>
      <c r="D494" s="353"/>
      <c r="E494" s="359">
        <v>1</v>
      </c>
      <c r="F494" s="357">
        <v>500</v>
      </c>
      <c r="G494" s="357">
        <v>50</v>
      </c>
      <c r="H494" s="359" t="s">
        <v>116</v>
      </c>
      <c r="I494" s="359">
        <v>2</v>
      </c>
      <c r="J494" s="357">
        <v>300</v>
      </c>
      <c r="K494" s="353" t="s">
        <v>7945</v>
      </c>
      <c r="L494" s="353" t="s">
        <v>7946</v>
      </c>
      <c r="M494" s="359"/>
      <c r="N494" s="359"/>
      <c r="O494" s="359"/>
      <c r="P494" s="359"/>
      <c r="Q494" s="359"/>
      <c r="R494" s="359"/>
      <c r="S494" s="359"/>
      <c r="T494" s="359"/>
      <c r="U494" s="359">
        <v>150</v>
      </c>
      <c r="V494" s="353" t="s">
        <v>117</v>
      </c>
      <c r="W494" s="353" t="s">
        <v>3</v>
      </c>
      <c r="X494" s="361" t="s">
        <v>3229</v>
      </c>
      <c r="Y494" s="363">
        <v>12</v>
      </c>
      <c r="Z494" s="353" t="s">
        <v>120</v>
      </c>
      <c r="AA494" s="372"/>
      <c r="AB494" s="357" t="s">
        <v>523</v>
      </c>
      <c r="AC494" s="365">
        <v>1</v>
      </c>
      <c r="AE494" s="156">
        <f>Table3276[[#This Row],[buildPower]]/2</f>
        <v>25</v>
      </c>
    </row>
    <row r="495" spans="1:31" hidden="1" x14ac:dyDescent="0.35">
      <c r="A495" s="167">
        <v>492</v>
      </c>
      <c r="B495" s="355" t="s">
        <v>7949</v>
      </c>
      <c r="C495" s="356">
        <v>12</v>
      </c>
      <c r="D495" s="354"/>
      <c r="E495" s="358">
        <v>1</v>
      </c>
      <c r="F495" s="356">
        <v>500</v>
      </c>
      <c r="G495" s="356">
        <v>50</v>
      </c>
      <c r="H495" s="358" t="s">
        <v>116</v>
      </c>
      <c r="I495" s="358">
        <v>2</v>
      </c>
      <c r="J495" s="356">
        <v>400</v>
      </c>
      <c r="K495" s="354" t="s">
        <v>7949</v>
      </c>
      <c r="L495" s="354" t="s">
        <v>7950</v>
      </c>
      <c r="M495" s="358"/>
      <c r="N495" s="358"/>
      <c r="O495" s="358"/>
      <c r="P495" s="358"/>
      <c r="Q495" s="358"/>
      <c r="R495" s="358"/>
      <c r="S495" s="358"/>
      <c r="T495" s="358"/>
      <c r="U495" s="358">
        <v>150</v>
      </c>
      <c r="V495" s="354" t="s">
        <v>117</v>
      </c>
      <c r="W495" s="354" t="s">
        <v>104</v>
      </c>
      <c r="X495" s="360" t="s">
        <v>3228</v>
      </c>
      <c r="Y495" s="362">
        <v>12</v>
      </c>
      <c r="Z495" s="354" t="s">
        <v>120</v>
      </c>
      <c r="AA495" s="372"/>
      <c r="AB495" s="356" t="s">
        <v>646</v>
      </c>
      <c r="AC495" s="364">
        <v>1</v>
      </c>
      <c r="AE495" s="156">
        <f>Table3276[[#This Row],[buildPower]]/2</f>
        <v>25</v>
      </c>
    </row>
    <row r="496" spans="1:31" hidden="1" x14ac:dyDescent="0.35">
      <c r="A496" s="167">
        <v>493</v>
      </c>
      <c r="B496" s="355" t="s">
        <v>7951</v>
      </c>
      <c r="C496" s="357">
        <v>12</v>
      </c>
      <c r="D496" s="353"/>
      <c r="E496" s="359">
        <v>1</v>
      </c>
      <c r="F496" s="357">
        <v>500</v>
      </c>
      <c r="G496" s="357">
        <v>50</v>
      </c>
      <c r="H496" s="359" t="s">
        <v>116</v>
      </c>
      <c r="I496" s="359">
        <v>2</v>
      </c>
      <c r="J496" s="357">
        <v>400</v>
      </c>
      <c r="K496" s="353" t="s">
        <v>7951</v>
      </c>
      <c r="L496" s="353" t="s">
        <v>7952</v>
      </c>
      <c r="M496" s="359"/>
      <c r="N496" s="359"/>
      <c r="O496" s="359"/>
      <c r="P496" s="359"/>
      <c r="Q496" s="359"/>
      <c r="R496" s="359"/>
      <c r="S496" s="359"/>
      <c r="T496" s="359"/>
      <c r="U496" s="359">
        <v>150</v>
      </c>
      <c r="V496" s="353" t="s">
        <v>117</v>
      </c>
      <c r="W496" s="353" t="s">
        <v>104</v>
      </c>
      <c r="X496" s="361" t="s">
        <v>3228</v>
      </c>
      <c r="Y496" s="363">
        <v>12</v>
      </c>
      <c r="Z496" s="353" t="s">
        <v>120</v>
      </c>
      <c r="AA496" s="222"/>
      <c r="AB496" s="357" t="s">
        <v>635</v>
      </c>
      <c r="AC496" s="365">
        <v>1</v>
      </c>
      <c r="AE496" s="156">
        <f>Table3276[[#This Row],[buildPower]]/2</f>
        <v>25</v>
      </c>
    </row>
    <row r="497" spans="1:31" hidden="1" x14ac:dyDescent="0.35">
      <c r="A497" s="167">
        <v>494</v>
      </c>
      <c r="B497" s="355" t="s">
        <v>7967</v>
      </c>
      <c r="C497" s="356">
        <v>15</v>
      </c>
      <c r="D497" s="354"/>
      <c r="E497" s="358">
        <v>1</v>
      </c>
      <c r="F497" s="356">
        <v>125</v>
      </c>
      <c r="G497" s="356">
        <v>12</v>
      </c>
      <c r="H497" s="358" t="s">
        <v>116</v>
      </c>
      <c r="I497" s="358">
        <v>2</v>
      </c>
      <c r="J497" s="356">
        <v>250</v>
      </c>
      <c r="K497" s="354" t="s">
        <v>7967</v>
      </c>
      <c r="L497" s="354" t="s">
        <v>10451</v>
      </c>
      <c r="M497" s="358"/>
      <c r="N497" s="358"/>
      <c r="O497" s="358"/>
      <c r="P497" s="358"/>
      <c r="Q497" s="358"/>
      <c r="R497" s="358"/>
      <c r="S497" s="358"/>
      <c r="T497" s="358"/>
      <c r="U497" s="358">
        <v>300</v>
      </c>
      <c r="V497" s="354" t="s">
        <v>123</v>
      </c>
      <c r="W497" s="354" t="s">
        <v>104</v>
      </c>
      <c r="X497" s="360" t="s">
        <v>3226</v>
      </c>
      <c r="Y497" s="362">
        <v>15</v>
      </c>
      <c r="Z497" s="354" t="s">
        <v>122</v>
      </c>
      <c r="AA497" s="372"/>
      <c r="AB497" s="356"/>
      <c r="AC497" s="364">
        <v>1</v>
      </c>
      <c r="AE497" s="156">
        <f>Table3276[[#This Row],[buildPower]]/2</f>
        <v>6</v>
      </c>
    </row>
    <row r="498" spans="1:31" hidden="1" x14ac:dyDescent="0.35">
      <c r="A498" s="167">
        <v>495</v>
      </c>
      <c r="B498" s="355" t="s">
        <v>7965</v>
      </c>
      <c r="C498" s="357">
        <v>15</v>
      </c>
      <c r="D498" s="353"/>
      <c r="E498" s="359">
        <v>1</v>
      </c>
      <c r="F498" s="222">
        <v>1100</v>
      </c>
      <c r="G498" s="158">
        <v>20</v>
      </c>
      <c r="H498" s="358" t="s">
        <v>116</v>
      </c>
      <c r="I498" s="42">
        <v>2</v>
      </c>
      <c r="J498" s="222">
        <v>2600</v>
      </c>
      <c r="K498" s="353" t="s">
        <v>7965</v>
      </c>
      <c r="L498" s="353" t="s">
        <v>10450</v>
      </c>
      <c r="M498" s="359"/>
      <c r="N498" s="359"/>
      <c r="O498" s="359"/>
      <c r="P498" s="359"/>
      <c r="Q498" s="359"/>
      <c r="R498" s="359"/>
      <c r="S498" s="359"/>
      <c r="T498" s="359"/>
      <c r="U498" s="359">
        <v>300</v>
      </c>
      <c r="V498" s="353" t="s">
        <v>123</v>
      </c>
      <c r="W498" s="353" t="s">
        <v>104</v>
      </c>
      <c r="X498" s="361" t="s">
        <v>10057</v>
      </c>
      <c r="Y498" s="363">
        <v>20</v>
      </c>
      <c r="Z498" s="353" t="s">
        <v>135</v>
      </c>
      <c r="AA498" s="222"/>
      <c r="AB498" s="357"/>
      <c r="AC498" s="365">
        <v>1</v>
      </c>
      <c r="AE498" s="156">
        <f>Table3276[[#This Row],[buildPower]]/2</f>
        <v>10</v>
      </c>
    </row>
    <row r="499" spans="1:31" hidden="1" x14ac:dyDescent="0.35">
      <c r="A499" s="167">
        <v>496</v>
      </c>
      <c r="B499" s="355" t="s">
        <v>7981</v>
      </c>
      <c r="C499" s="356">
        <v>15</v>
      </c>
      <c r="D499" s="354"/>
      <c r="E499" s="358">
        <v>1</v>
      </c>
      <c r="F499" s="356">
        <v>400</v>
      </c>
      <c r="G499" s="356">
        <v>50</v>
      </c>
      <c r="H499" s="358" t="s">
        <v>116</v>
      </c>
      <c r="I499" s="358">
        <v>1</v>
      </c>
      <c r="J499" s="356">
        <v>200</v>
      </c>
      <c r="K499" s="354" t="s">
        <v>7981</v>
      </c>
      <c r="L499" s="354" t="s">
        <v>7982</v>
      </c>
      <c r="M499" s="358"/>
      <c r="N499" s="358"/>
      <c r="O499" s="358"/>
      <c r="P499" s="358"/>
      <c r="Q499" s="358"/>
      <c r="R499" s="358"/>
      <c r="S499" s="358"/>
      <c r="T499" s="358"/>
      <c r="U499" s="358">
        <v>150</v>
      </c>
      <c r="V499" s="354" t="s">
        <v>210</v>
      </c>
      <c r="W499" s="354" t="s">
        <v>104</v>
      </c>
      <c r="X499" s="360" t="s">
        <v>214</v>
      </c>
      <c r="Y499" s="362">
        <v>15</v>
      </c>
      <c r="Z499" s="354" t="s">
        <v>120</v>
      </c>
      <c r="AA499" s="372"/>
      <c r="AB499" s="356" t="s">
        <v>503</v>
      </c>
      <c r="AC499" s="364">
        <v>1</v>
      </c>
      <c r="AE499" s="156">
        <f>Table3276[[#This Row],[buildPower]]/2</f>
        <v>25</v>
      </c>
    </row>
    <row r="500" spans="1:31" hidden="1" x14ac:dyDescent="0.35">
      <c r="A500" s="167">
        <v>497</v>
      </c>
      <c r="B500" s="355" t="s">
        <v>7983</v>
      </c>
      <c r="C500" s="357">
        <v>15</v>
      </c>
      <c r="D500" s="353"/>
      <c r="E500" s="359">
        <v>1</v>
      </c>
      <c r="F500" s="357">
        <v>400</v>
      </c>
      <c r="G500" s="357">
        <v>50</v>
      </c>
      <c r="H500" s="359" t="s">
        <v>116</v>
      </c>
      <c r="I500" s="359">
        <v>1</v>
      </c>
      <c r="J500" s="357">
        <v>200</v>
      </c>
      <c r="K500" s="353" t="s">
        <v>7983</v>
      </c>
      <c r="L500" s="353" t="s">
        <v>7984</v>
      </c>
      <c r="M500" s="359"/>
      <c r="N500" s="359"/>
      <c r="O500" s="359"/>
      <c r="P500" s="359"/>
      <c r="Q500" s="359"/>
      <c r="R500" s="359"/>
      <c r="S500" s="359"/>
      <c r="T500" s="359"/>
      <c r="U500" s="359">
        <v>150</v>
      </c>
      <c r="V500" s="353" t="s">
        <v>210</v>
      </c>
      <c r="W500" s="353" t="s">
        <v>104</v>
      </c>
      <c r="X500" s="361" t="s">
        <v>214</v>
      </c>
      <c r="Y500" s="363">
        <v>15</v>
      </c>
      <c r="Z500" s="353" t="s">
        <v>120</v>
      </c>
      <c r="AA500" s="372"/>
      <c r="AB500" s="357" t="s">
        <v>514</v>
      </c>
      <c r="AC500" s="365">
        <v>1</v>
      </c>
      <c r="AE500" s="156">
        <f>Table3276[[#This Row],[buildPower]]/2</f>
        <v>25</v>
      </c>
    </row>
    <row r="501" spans="1:31" hidden="1" x14ac:dyDescent="0.35">
      <c r="A501" s="167">
        <v>498</v>
      </c>
      <c r="B501" s="355" t="s">
        <v>7985</v>
      </c>
      <c r="C501" s="356">
        <v>15</v>
      </c>
      <c r="D501" s="354"/>
      <c r="E501" s="358">
        <v>1</v>
      </c>
      <c r="F501" s="356">
        <v>400</v>
      </c>
      <c r="G501" s="356">
        <v>50</v>
      </c>
      <c r="H501" s="358" t="s">
        <v>116</v>
      </c>
      <c r="I501" s="358">
        <v>1</v>
      </c>
      <c r="J501" s="356">
        <v>200</v>
      </c>
      <c r="K501" s="354" t="s">
        <v>7985</v>
      </c>
      <c r="L501" s="354" t="s">
        <v>7986</v>
      </c>
      <c r="M501" s="358"/>
      <c r="N501" s="358"/>
      <c r="O501" s="358"/>
      <c r="P501" s="358"/>
      <c r="Q501" s="358"/>
      <c r="R501" s="358"/>
      <c r="S501" s="358"/>
      <c r="T501" s="358"/>
      <c r="U501" s="358">
        <v>150</v>
      </c>
      <c r="V501" s="354" t="s">
        <v>210</v>
      </c>
      <c r="W501" s="354" t="s">
        <v>104</v>
      </c>
      <c r="X501" s="360" t="s">
        <v>205</v>
      </c>
      <c r="Y501" s="362">
        <v>15</v>
      </c>
      <c r="Z501" s="354" t="s">
        <v>120</v>
      </c>
      <c r="AA501" s="372"/>
      <c r="AB501" s="356" t="s">
        <v>468</v>
      </c>
      <c r="AC501" s="364">
        <v>1</v>
      </c>
      <c r="AE501" s="156">
        <f>Table3276[[#This Row],[buildPower]]/2</f>
        <v>25</v>
      </c>
    </row>
    <row r="502" spans="1:31" hidden="1" x14ac:dyDescent="0.35">
      <c r="A502" s="167">
        <v>499</v>
      </c>
      <c r="B502" s="355" t="s">
        <v>7971</v>
      </c>
      <c r="C502" s="357">
        <v>15</v>
      </c>
      <c r="D502" s="353"/>
      <c r="E502" s="359">
        <v>1</v>
      </c>
      <c r="F502" s="357">
        <v>400</v>
      </c>
      <c r="G502" s="357">
        <v>20</v>
      </c>
      <c r="H502" s="359" t="s">
        <v>116</v>
      </c>
      <c r="I502" s="359">
        <v>2</v>
      </c>
      <c r="J502" s="357">
        <v>300</v>
      </c>
      <c r="K502" s="353" t="s">
        <v>7971</v>
      </c>
      <c r="L502" s="353" t="s">
        <v>7972</v>
      </c>
      <c r="M502" s="359"/>
      <c r="N502" s="359"/>
      <c r="O502" s="359"/>
      <c r="P502" s="359"/>
      <c r="Q502" s="359"/>
      <c r="R502" s="359"/>
      <c r="S502" s="359"/>
      <c r="T502" s="359"/>
      <c r="U502" s="359">
        <v>150</v>
      </c>
      <c r="V502" s="353" t="s">
        <v>210</v>
      </c>
      <c r="W502" s="353" t="s">
        <v>3</v>
      </c>
      <c r="X502" s="361" t="s">
        <v>3219</v>
      </c>
      <c r="Y502" s="363">
        <v>15</v>
      </c>
      <c r="Z502" s="353" t="s">
        <v>120</v>
      </c>
      <c r="AA502" s="372"/>
      <c r="AB502" s="357" t="s">
        <v>517</v>
      </c>
      <c r="AC502" s="365">
        <v>1</v>
      </c>
      <c r="AE502" s="156">
        <f>Table3276[[#This Row],[buildPower]]/2</f>
        <v>10</v>
      </c>
    </row>
    <row r="503" spans="1:31" hidden="1" x14ac:dyDescent="0.35">
      <c r="A503" s="167">
        <v>500</v>
      </c>
      <c r="B503" s="355" t="s">
        <v>7973</v>
      </c>
      <c r="C503" s="356">
        <v>15</v>
      </c>
      <c r="D503" s="354"/>
      <c r="E503" s="358">
        <v>1</v>
      </c>
      <c r="F503" s="356">
        <v>400</v>
      </c>
      <c r="G503" s="356">
        <v>20</v>
      </c>
      <c r="H503" s="358" t="s">
        <v>116</v>
      </c>
      <c r="I503" s="358">
        <v>2</v>
      </c>
      <c r="J503" s="356">
        <v>300</v>
      </c>
      <c r="K503" s="354" t="s">
        <v>7973</v>
      </c>
      <c r="L503" s="354" t="s">
        <v>7974</v>
      </c>
      <c r="M503" s="358"/>
      <c r="N503" s="358"/>
      <c r="O503" s="358"/>
      <c r="P503" s="358"/>
      <c r="Q503" s="358"/>
      <c r="R503" s="358"/>
      <c r="S503" s="358"/>
      <c r="T503" s="358"/>
      <c r="U503" s="358">
        <v>150</v>
      </c>
      <c r="V503" s="354" t="s">
        <v>210</v>
      </c>
      <c r="W503" s="354" t="s">
        <v>3</v>
      </c>
      <c r="X503" s="360" t="s">
        <v>3219</v>
      </c>
      <c r="Y503" s="362">
        <v>15</v>
      </c>
      <c r="Z503" s="354" t="s">
        <v>120</v>
      </c>
      <c r="AA503" s="372"/>
      <c r="AB503" s="356" t="s">
        <v>556</v>
      </c>
      <c r="AC503" s="364">
        <v>1</v>
      </c>
      <c r="AE503" s="156">
        <f>Table3276[[#This Row],[buildPower]]/2</f>
        <v>10</v>
      </c>
    </row>
    <row r="504" spans="1:31" hidden="1" x14ac:dyDescent="0.35">
      <c r="A504" s="167">
        <v>501</v>
      </c>
      <c r="B504" s="355" t="s">
        <v>7969</v>
      </c>
      <c r="C504" s="357">
        <v>15</v>
      </c>
      <c r="D504" s="353"/>
      <c r="E504" s="359">
        <v>1</v>
      </c>
      <c r="F504" s="357">
        <v>400</v>
      </c>
      <c r="G504" s="357">
        <v>20</v>
      </c>
      <c r="H504" s="359" t="s">
        <v>116</v>
      </c>
      <c r="I504" s="359">
        <v>2</v>
      </c>
      <c r="J504" s="357">
        <v>300</v>
      </c>
      <c r="K504" s="353" t="s">
        <v>7969</v>
      </c>
      <c r="L504" s="353" t="s">
        <v>7970</v>
      </c>
      <c r="M504" s="359"/>
      <c r="N504" s="359"/>
      <c r="O504" s="359"/>
      <c r="P504" s="359"/>
      <c r="Q504" s="359"/>
      <c r="R504" s="359"/>
      <c r="S504" s="359"/>
      <c r="T504" s="359"/>
      <c r="U504" s="359">
        <v>150</v>
      </c>
      <c r="V504" s="353" t="s">
        <v>210</v>
      </c>
      <c r="W504" s="353" t="s">
        <v>3</v>
      </c>
      <c r="X504" s="361" t="s">
        <v>3219</v>
      </c>
      <c r="Y504" s="363">
        <v>15</v>
      </c>
      <c r="Z504" s="353" t="s">
        <v>120</v>
      </c>
      <c r="AA504" s="372"/>
      <c r="AB504" s="357" t="s">
        <v>446</v>
      </c>
      <c r="AC504" s="365">
        <v>1</v>
      </c>
      <c r="AE504" s="156">
        <f>Table3276[[#This Row],[buildPower]]/2</f>
        <v>10</v>
      </c>
    </row>
    <row r="505" spans="1:31" hidden="1" x14ac:dyDescent="0.35">
      <c r="A505" s="167">
        <v>502</v>
      </c>
      <c r="B505" s="355" t="s">
        <v>7977</v>
      </c>
      <c r="C505" s="356">
        <v>15</v>
      </c>
      <c r="D505" s="354"/>
      <c r="E505" s="358">
        <v>1</v>
      </c>
      <c r="F505" s="356">
        <v>400</v>
      </c>
      <c r="G505" s="356">
        <v>50</v>
      </c>
      <c r="H505" s="358" t="s">
        <v>116</v>
      </c>
      <c r="I505" s="358">
        <v>2</v>
      </c>
      <c r="J505" s="356">
        <v>400</v>
      </c>
      <c r="K505" s="354" t="s">
        <v>7977</v>
      </c>
      <c r="L505" s="354" t="s">
        <v>7978</v>
      </c>
      <c r="M505" s="358"/>
      <c r="N505" s="358"/>
      <c r="O505" s="358"/>
      <c r="P505" s="358"/>
      <c r="Q505" s="358"/>
      <c r="R505" s="358"/>
      <c r="S505" s="358"/>
      <c r="T505" s="358"/>
      <c r="U505" s="358">
        <v>150</v>
      </c>
      <c r="V505" s="354" t="s">
        <v>210</v>
      </c>
      <c r="W505" s="354" t="s">
        <v>104</v>
      </c>
      <c r="X505" s="360" t="s">
        <v>3220</v>
      </c>
      <c r="Y505" s="362">
        <v>15</v>
      </c>
      <c r="Z505" s="354" t="s">
        <v>120</v>
      </c>
      <c r="AA505" s="372"/>
      <c r="AB505" s="356" t="s">
        <v>552</v>
      </c>
      <c r="AC505" s="364">
        <v>1</v>
      </c>
      <c r="AE505" s="156">
        <f>Table3276[[#This Row],[buildPower]]/2</f>
        <v>25</v>
      </c>
    </row>
    <row r="506" spans="1:31" hidden="1" x14ac:dyDescent="0.35">
      <c r="A506" s="167">
        <v>503</v>
      </c>
      <c r="B506" s="355" t="s">
        <v>7975</v>
      </c>
      <c r="C506" s="357">
        <v>15</v>
      </c>
      <c r="D506" s="353"/>
      <c r="E506" s="359">
        <v>1</v>
      </c>
      <c r="F506" s="357">
        <v>400</v>
      </c>
      <c r="G506" s="357">
        <v>50</v>
      </c>
      <c r="H506" s="359" t="s">
        <v>116</v>
      </c>
      <c r="I506" s="359">
        <v>2</v>
      </c>
      <c r="J506" s="357">
        <v>400</v>
      </c>
      <c r="K506" s="353" t="s">
        <v>7975</v>
      </c>
      <c r="L506" s="353" t="s">
        <v>7976</v>
      </c>
      <c r="M506" s="359"/>
      <c r="N506" s="359"/>
      <c r="O506" s="359"/>
      <c r="P506" s="359"/>
      <c r="Q506" s="359"/>
      <c r="R506" s="359"/>
      <c r="S506" s="359"/>
      <c r="T506" s="359"/>
      <c r="U506" s="359">
        <v>150</v>
      </c>
      <c r="V506" s="353" t="s">
        <v>210</v>
      </c>
      <c r="W506" s="353" t="s">
        <v>104</v>
      </c>
      <c r="X506" s="361" t="s">
        <v>3220</v>
      </c>
      <c r="Y506" s="363">
        <v>15</v>
      </c>
      <c r="Z506" s="353" t="s">
        <v>120</v>
      </c>
      <c r="AA506" s="372"/>
      <c r="AB506" s="357" t="s">
        <v>439</v>
      </c>
      <c r="AC506" s="365">
        <v>1</v>
      </c>
      <c r="AE506" s="156">
        <f>Table3276[[#This Row],[buildPower]]/2</f>
        <v>25</v>
      </c>
    </row>
    <row r="507" spans="1:31" hidden="1" x14ac:dyDescent="0.35">
      <c r="A507" s="167">
        <v>504</v>
      </c>
      <c r="B507" s="355" t="s">
        <v>7979</v>
      </c>
      <c r="C507" s="356">
        <v>15</v>
      </c>
      <c r="D507" s="354"/>
      <c r="E507" s="358">
        <v>1</v>
      </c>
      <c r="F507" s="356">
        <v>400</v>
      </c>
      <c r="G507" s="356">
        <v>50</v>
      </c>
      <c r="H507" s="358" t="s">
        <v>116</v>
      </c>
      <c r="I507" s="358">
        <v>2</v>
      </c>
      <c r="J507" s="356">
        <v>400</v>
      </c>
      <c r="K507" s="354" t="s">
        <v>7979</v>
      </c>
      <c r="L507" s="354" t="s">
        <v>7980</v>
      </c>
      <c r="M507" s="358"/>
      <c r="N507" s="358"/>
      <c r="O507" s="358"/>
      <c r="P507" s="358"/>
      <c r="Q507" s="358"/>
      <c r="R507" s="358"/>
      <c r="S507" s="358"/>
      <c r="T507" s="358"/>
      <c r="U507" s="358">
        <v>150</v>
      </c>
      <c r="V507" s="354" t="s">
        <v>210</v>
      </c>
      <c r="W507" s="354" t="s">
        <v>104</v>
      </c>
      <c r="X507" s="360" t="s">
        <v>3220</v>
      </c>
      <c r="Y507" s="362">
        <v>15</v>
      </c>
      <c r="Z507" s="354" t="s">
        <v>120</v>
      </c>
      <c r="AA507" s="372"/>
      <c r="AB507" s="356" t="s">
        <v>433</v>
      </c>
      <c r="AC507" s="364">
        <v>1</v>
      </c>
      <c r="AE507" s="156">
        <f>Table3276[[#This Row],[buildPower]]/2</f>
        <v>25</v>
      </c>
    </row>
    <row r="508" spans="1:31" hidden="1" x14ac:dyDescent="0.35">
      <c r="A508" s="167">
        <v>505</v>
      </c>
      <c r="B508" s="355" t="s">
        <v>8482</v>
      </c>
      <c r="C508" s="357">
        <v>15</v>
      </c>
      <c r="D508" s="353"/>
      <c r="E508" s="359">
        <v>1</v>
      </c>
      <c r="F508" s="357">
        <v>400</v>
      </c>
      <c r="G508" s="357">
        <v>50</v>
      </c>
      <c r="H508" s="359" t="s">
        <v>116</v>
      </c>
      <c r="I508" s="359">
        <v>3</v>
      </c>
      <c r="J508" s="357">
        <v>400</v>
      </c>
      <c r="K508" s="353" t="s">
        <v>8482</v>
      </c>
      <c r="L508" s="353" t="s">
        <v>8483</v>
      </c>
      <c r="M508" s="359"/>
      <c r="N508" s="359"/>
      <c r="O508" s="359"/>
      <c r="P508" s="359"/>
      <c r="Q508" s="359"/>
      <c r="R508" s="359"/>
      <c r="S508" s="359"/>
      <c r="T508" s="359"/>
      <c r="U508" s="359"/>
      <c r="V508" s="353" t="s">
        <v>210</v>
      </c>
      <c r="W508" s="353" t="s">
        <v>104</v>
      </c>
      <c r="X508" s="361" t="s">
        <v>3219</v>
      </c>
      <c r="Y508" s="363">
        <v>15</v>
      </c>
      <c r="Z508" s="353" t="s">
        <v>120</v>
      </c>
      <c r="AA508" s="372"/>
      <c r="AB508" s="357" t="s">
        <v>8607</v>
      </c>
      <c r="AC508" s="365">
        <v>1</v>
      </c>
      <c r="AE508" s="156">
        <f>Table3276[[#This Row],[buildPower]]/2</f>
        <v>25</v>
      </c>
    </row>
    <row r="509" spans="1:31" hidden="1" x14ac:dyDescent="0.35">
      <c r="A509" s="167">
        <v>506</v>
      </c>
      <c r="B509" s="355" t="s">
        <v>8611</v>
      </c>
      <c r="C509" s="356">
        <v>15</v>
      </c>
      <c r="D509" s="354"/>
      <c r="E509" s="358">
        <v>1</v>
      </c>
      <c r="F509" s="356">
        <v>400</v>
      </c>
      <c r="G509" s="356">
        <v>50</v>
      </c>
      <c r="H509" s="358" t="s">
        <v>116</v>
      </c>
      <c r="I509" s="358">
        <v>3</v>
      </c>
      <c r="J509" s="356">
        <v>400</v>
      </c>
      <c r="K509" s="354" t="s">
        <v>8611</v>
      </c>
      <c r="L509" s="354" t="s">
        <v>8612</v>
      </c>
      <c r="M509" s="358"/>
      <c r="N509" s="358"/>
      <c r="O509" s="358"/>
      <c r="P509" s="358"/>
      <c r="Q509" s="358"/>
      <c r="R509" s="358"/>
      <c r="S509" s="358"/>
      <c r="T509" s="358"/>
      <c r="U509" s="358">
        <v>150</v>
      </c>
      <c r="V509" s="354" t="s">
        <v>270</v>
      </c>
      <c r="W509" s="354" t="s">
        <v>104</v>
      </c>
      <c r="X509" s="360" t="s">
        <v>3219</v>
      </c>
      <c r="Y509" s="362">
        <v>15</v>
      </c>
      <c r="Z509" s="354" t="s">
        <v>120</v>
      </c>
      <c r="AA509" s="372"/>
      <c r="AB509" s="356"/>
      <c r="AC509" s="364">
        <v>1</v>
      </c>
      <c r="AE509" s="156">
        <f>Table3276[[#This Row],[buildPower]]/2</f>
        <v>25</v>
      </c>
    </row>
    <row r="510" spans="1:31" hidden="1" x14ac:dyDescent="0.35">
      <c r="A510" s="167">
        <v>507</v>
      </c>
      <c r="B510" s="355" t="s">
        <v>8609</v>
      </c>
      <c r="C510" s="357">
        <v>15</v>
      </c>
      <c r="D510" s="353"/>
      <c r="E510" s="359">
        <v>1</v>
      </c>
      <c r="F510" s="357">
        <v>400</v>
      </c>
      <c r="G510" s="357">
        <v>50</v>
      </c>
      <c r="H510" s="359" t="s">
        <v>116</v>
      </c>
      <c r="I510" s="359">
        <v>3</v>
      </c>
      <c r="J510" s="357">
        <v>400</v>
      </c>
      <c r="K510" s="353" t="s">
        <v>8609</v>
      </c>
      <c r="L510" s="353" t="s">
        <v>8610</v>
      </c>
      <c r="M510" s="359"/>
      <c r="N510" s="359"/>
      <c r="O510" s="359"/>
      <c r="P510" s="359"/>
      <c r="Q510" s="359"/>
      <c r="R510" s="359"/>
      <c r="S510" s="359"/>
      <c r="T510" s="359"/>
      <c r="U510" s="359">
        <v>150</v>
      </c>
      <c r="V510" s="353" t="s">
        <v>271</v>
      </c>
      <c r="W510" s="353" t="s">
        <v>104</v>
      </c>
      <c r="X510" s="361" t="s">
        <v>3219</v>
      </c>
      <c r="Y510" s="363">
        <v>15</v>
      </c>
      <c r="Z510" s="353" t="s">
        <v>120</v>
      </c>
      <c r="AA510" s="372"/>
      <c r="AB510" s="357"/>
      <c r="AC510" s="365">
        <v>1</v>
      </c>
      <c r="AE510" s="156">
        <f>Table3276[[#This Row],[buildPower]]/2</f>
        <v>25</v>
      </c>
    </row>
    <row r="511" spans="1:31" hidden="1" x14ac:dyDescent="0.35">
      <c r="A511" s="167">
        <v>508</v>
      </c>
      <c r="B511" s="355" t="s">
        <v>8613</v>
      </c>
      <c r="C511" s="356">
        <v>15</v>
      </c>
      <c r="E511" s="358">
        <v>1</v>
      </c>
      <c r="F511" s="356">
        <v>400</v>
      </c>
      <c r="G511" s="356">
        <v>50</v>
      </c>
      <c r="H511" s="354" t="s">
        <v>321</v>
      </c>
      <c r="I511" s="358">
        <v>3</v>
      </c>
      <c r="J511" s="356">
        <v>400</v>
      </c>
      <c r="K511" s="354" t="s">
        <v>8613</v>
      </c>
      <c r="L511" s="354" t="s">
        <v>8614</v>
      </c>
      <c r="M511" s="358"/>
      <c r="N511" s="358"/>
      <c r="O511" s="358"/>
      <c r="P511" s="358"/>
      <c r="Q511" s="358"/>
      <c r="R511" s="358"/>
      <c r="S511" s="358"/>
      <c r="T511" s="358"/>
      <c r="U511" s="358">
        <v>150</v>
      </c>
      <c r="V511" s="154" t="s">
        <v>117</v>
      </c>
      <c r="W511" s="354" t="s">
        <v>104</v>
      </c>
      <c r="X511" s="360" t="s">
        <v>3219</v>
      </c>
      <c r="Y511" s="362">
        <v>15</v>
      </c>
      <c r="Z511" s="354" t="s">
        <v>120</v>
      </c>
      <c r="AA511" s="372"/>
      <c r="AB511" s="356"/>
      <c r="AC511" s="364">
        <v>1</v>
      </c>
      <c r="AE511" s="156">
        <f>Table3276[[#This Row],[buildPower]]/2</f>
        <v>25</v>
      </c>
    </row>
    <row r="512" spans="1:31" hidden="1" x14ac:dyDescent="0.35">
      <c r="A512" s="167">
        <v>509</v>
      </c>
      <c r="B512" s="355" t="s">
        <v>8615</v>
      </c>
      <c r="C512" s="357">
        <v>15</v>
      </c>
      <c r="D512" s="353"/>
      <c r="E512" s="359">
        <v>1</v>
      </c>
      <c r="F512" s="357">
        <v>400</v>
      </c>
      <c r="G512" s="357">
        <v>50</v>
      </c>
      <c r="H512" s="359" t="s">
        <v>116</v>
      </c>
      <c r="I512" s="359">
        <v>3</v>
      </c>
      <c r="J512" s="357">
        <v>400</v>
      </c>
      <c r="K512" s="353" t="s">
        <v>8615</v>
      </c>
      <c r="L512" s="353" t="s">
        <v>8616</v>
      </c>
      <c r="M512" s="359"/>
      <c r="N512" s="359"/>
      <c r="O512" s="359"/>
      <c r="P512" s="359"/>
      <c r="Q512" s="359"/>
      <c r="R512" s="359"/>
      <c r="S512" s="359"/>
      <c r="T512" s="359"/>
      <c r="U512" s="359">
        <v>150</v>
      </c>
      <c r="V512" s="353" t="s">
        <v>273</v>
      </c>
      <c r="W512" s="353" t="s">
        <v>104</v>
      </c>
      <c r="X512" s="361" t="s">
        <v>3219</v>
      </c>
      <c r="Y512" s="363">
        <v>15</v>
      </c>
      <c r="Z512" s="353" t="s">
        <v>120</v>
      </c>
      <c r="AA512" s="372"/>
      <c r="AB512" s="357"/>
      <c r="AC512" s="365">
        <v>1</v>
      </c>
      <c r="AE512" s="156">
        <f>Table3276[[#This Row],[buildPower]]/2</f>
        <v>25</v>
      </c>
    </row>
    <row r="513" spans="1:31" hidden="1" x14ac:dyDescent="0.35">
      <c r="A513" s="167">
        <v>510</v>
      </c>
      <c r="B513" s="355" t="s">
        <v>61</v>
      </c>
      <c r="C513" s="356">
        <v>10</v>
      </c>
      <c r="D513" s="354"/>
      <c r="E513" s="358">
        <v>1</v>
      </c>
      <c r="F513" s="356">
        <v>200</v>
      </c>
      <c r="G513" s="356">
        <v>7</v>
      </c>
      <c r="H513" s="358" t="s">
        <v>116</v>
      </c>
      <c r="I513" s="358">
        <v>1</v>
      </c>
      <c r="J513" s="356">
        <v>100</v>
      </c>
      <c r="K513" s="354" t="s">
        <v>61</v>
      </c>
      <c r="L513" s="354" t="s">
        <v>1123</v>
      </c>
      <c r="M513" s="358"/>
      <c r="N513" s="358"/>
      <c r="O513" s="358"/>
      <c r="P513" s="358"/>
      <c r="Q513" s="358"/>
      <c r="R513" s="358"/>
      <c r="S513" s="358"/>
      <c r="T513" s="358"/>
      <c r="U513" s="358"/>
      <c r="V513" s="354" t="s">
        <v>123</v>
      </c>
      <c r="W513" s="354" t="s">
        <v>104</v>
      </c>
      <c r="X513" s="360" t="s">
        <v>197</v>
      </c>
      <c r="Y513" s="362">
        <v>10</v>
      </c>
      <c r="Z513" s="354" t="s">
        <v>122</v>
      </c>
      <c r="AA513" s="372"/>
      <c r="AB513" s="356"/>
      <c r="AC513" s="364">
        <v>1</v>
      </c>
      <c r="AE513" s="156">
        <f>Table3276[[#This Row],[buildPower]]/2</f>
        <v>3.5</v>
      </c>
    </row>
    <row r="514" spans="1:31" hidden="1" x14ac:dyDescent="0.35">
      <c r="A514" s="167">
        <v>511</v>
      </c>
      <c r="B514" s="366" t="s">
        <v>311</v>
      </c>
      <c r="C514" s="367">
        <v>12</v>
      </c>
      <c r="D514" s="368"/>
      <c r="E514" s="369">
        <v>3</v>
      </c>
      <c r="F514" s="367">
        <v>10</v>
      </c>
      <c r="G514" s="367">
        <v>50</v>
      </c>
      <c r="H514" s="369" t="s">
        <v>116</v>
      </c>
      <c r="I514" s="369">
        <v>1</v>
      </c>
      <c r="J514" s="367">
        <v>300</v>
      </c>
      <c r="K514" s="368" t="s">
        <v>311</v>
      </c>
      <c r="L514" s="368" t="s">
        <v>2064</v>
      </c>
      <c r="M514" s="369"/>
      <c r="N514" s="369"/>
      <c r="O514" s="369"/>
      <c r="P514" s="369"/>
      <c r="Q514" s="369"/>
      <c r="R514" s="369"/>
      <c r="S514" s="369"/>
      <c r="T514" s="369"/>
      <c r="U514" s="369"/>
      <c r="V514" s="368" t="s">
        <v>123</v>
      </c>
      <c r="W514" s="368" t="s">
        <v>105</v>
      </c>
      <c r="X514" s="361" t="s">
        <v>7</v>
      </c>
      <c r="Y514" s="370">
        <v>12</v>
      </c>
      <c r="Z514" s="368" t="s">
        <v>120</v>
      </c>
      <c r="AA514" s="372"/>
      <c r="AB514" s="367"/>
      <c r="AC514" s="371">
        <v>3</v>
      </c>
      <c r="AE514" s="156">
        <f>Table3276[[#This Row],[buildPower]]/2</f>
        <v>25</v>
      </c>
    </row>
    <row r="515" spans="1:31" hidden="1" x14ac:dyDescent="0.35">
      <c r="A515" s="167">
        <v>512</v>
      </c>
      <c r="B515" s="166" t="s">
        <v>7941</v>
      </c>
      <c r="C515" s="398">
        <v>12</v>
      </c>
      <c r="D515" s="167"/>
      <c r="E515" s="21">
        <v>1</v>
      </c>
      <c r="F515" s="398">
        <v>125</v>
      </c>
      <c r="G515" s="398">
        <v>12</v>
      </c>
      <c r="H515" s="42" t="s">
        <v>116</v>
      </c>
      <c r="I515" s="21">
        <v>2</v>
      </c>
      <c r="J515" s="398">
        <v>250</v>
      </c>
      <c r="K515" s="167" t="s">
        <v>7941</v>
      </c>
      <c r="L515" s="167" t="s">
        <v>10905</v>
      </c>
      <c r="M515" s="21"/>
      <c r="N515" s="21"/>
      <c r="O515" s="21"/>
      <c r="P515" s="21"/>
      <c r="Q515" s="21"/>
      <c r="R515" s="21"/>
      <c r="S515" s="21"/>
      <c r="T515" s="21"/>
      <c r="U515" s="21"/>
      <c r="V515" s="167" t="s">
        <v>123</v>
      </c>
      <c r="W515" s="167" t="s">
        <v>104</v>
      </c>
      <c r="X515" s="7" t="s">
        <v>3227</v>
      </c>
      <c r="Y515" s="226">
        <v>12</v>
      </c>
      <c r="Z515" s="167" t="s">
        <v>122</v>
      </c>
      <c r="AA515" s="372"/>
      <c r="AC515" s="21">
        <v>1</v>
      </c>
      <c r="AE515" s="156">
        <f>Table3276[[#This Row],[buildPower]]/2</f>
        <v>6</v>
      </c>
    </row>
    <row r="516" spans="1:31" x14ac:dyDescent="0.35">
      <c r="B516" s="269"/>
    </row>
    <row r="517" spans="1:31" x14ac:dyDescent="0.35">
      <c r="B517" s="268"/>
    </row>
    <row r="518" spans="1:31" x14ac:dyDescent="0.35">
      <c r="B518" s="269"/>
    </row>
    <row r="519" spans="1:31" x14ac:dyDescent="0.35">
      <c r="B519" s="268"/>
    </row>
    <row r="520" spans="1:31" x14ac:dyDescent="0.35">
      <c r="B520" s="269"/>
    </row>
    <row r="521" spans="1:31" x14ac:dyDescent="0.35">
      <c r="B521" s="268"/>
    </row>
    <row r="522" spans="1:31" x14ac:dyDescent="0.35">
      <c r="B522" s="269"/>
    </row>
    <row r="523" spans="1:31" x14ac:dyDescent="0.35">
      <c r="B523" s="268"/>
    </row>
    <row r="524" spans="1:31" x14ac:dyDescent="0.35">
      <c r="B524" s="269"/>
    </row>
    <row r="525" spans="1:31" x14ac:dyDescent="0.35">
      <c r="B525" s="268"/>
    </row>
    <row r="526" spans="1:31" x14ac:dyDescent="0.35">
      <c r="B526" s="269"/>
    </row>
    <row r="527" spans="1:31" x14ac:dyDescent="0.35">
      <c r="B527" s="268"/>
    </row>
    <row r="528" spans="1:31" x14ac:dyDescent="0.35">
      <c r="B528" s="269"/>
    </row>
    <row r="529" spans="2:2" x14ac:dyDescent="0.35">
      <c r="B529" s="268"/>
    </row>
    <row r="530" spans="2:2" x14ac:dyDescent="0.35">
      <c r="B530" s="269"/>
    </row>
    <row r="531" spans="2:2" x14ac:dyDescent="0.35">
      <c r="B531" s="268"/>
    </row>
    <row r="532" spans="2:2" x14ac:dyDescent="0.35">
      <c r="B532" s="269"/>
    </row>
    <row r="533" spans="2:2" x14ac:dyDescent="0.35">
      <c r="B533" s="268"/>
    </row>
    <row r="534" spans="2:2" x14ac:dyDescent="0.35">
      <c r="B534" s="269"/>
    </row>
    <row r="535" spans="2:2" x14ac:dyDescent="0.35">
      <c r="B535" s="268"/>
    </row>
    <row r="536" spans="2:2" x14ac:dyDescent="0.35">
      <c r="B536" s="269"/>
    </row>
    <row r="537" spans="2:2" x14ac:dyDescent="0.35">
      <c r="B537" s="268"/>
    </row>
    <row r="538" spans="2:2" x14ac:dyDescent="0.35">
      <c r="B538" s="269"/>
    </row>
    <row r="539" spans="2:2" x14ac:dyDescent="0.35">
      <c r="B539" s="268"/>
    </row>
    <row r="540" spans="2:2" x14ac:dyDescent="0.35">
      <c r="B540" s="269"/>
    </row>
    <row r="541" spans="2:2" x14ac:dyDescent="0.35">
      <c r="B541" s="268"/>
    </row>
    <row r="542" spans="2:2" x14ac:dyDescent="0.35">
      <c r="B542" s="269"/>
    </row>
    <row r="543" spans="2:2" x14ac:dyDescent="0.35">
      <c r="B543" s="268"/>
    </row>
    <row r="544" spans="2:2" x14ac:dyDescent="0.35">
      <c r="B544" s="269"/>
    </row>
    <row r="545" spans="2:2" x14ac:dyDescent="0.35">
      <c r="B545" s="268"/>
    </row>
    <row r="546" spans="2:2" x14ac:dyDescent="0.35">
      <c r="B546" s="269"/>
    </row>
    <row r="547" spans="2:2" x14ac:dyDescent="0.35">
      <c r="B547" s="268"/>
    </row>
    <row r="548" spans="2:2" x14ac:dyDescent="0.35">
      <c r="B548" s="269"/>
    </row>
    <row r="549" spans="2:2" x14ac:dyDescent="0.35">
      <c r="B549" s="268"/>
    </row>
    <row r="550" spans="2:2" x14ac:dyDescent="0.35">
      <c r="B550" s="269"/>
    </row>
    <row r="551" spans="2:2" x14ac:dyDescent="0.35">
      <c r="B551" s="268"/>
    </row>
    <row r="552" spans="2:2" x14ac:dyDescent="0.35">
      <c r="B552" s="269"/>
    </row>
    <row r="553" spans="2:2" x14ac:dyDescent="0.35">
      <c r="B553" s="268"/>
    </row>
    <row r="554" spans="2:2" x14ac:dyDescent="0.35">
      <c r="B554" s="269"/>
    </row>
    <row r="555" spans="2:2" x14ac:dyDescent="0.35">
      <c r="B555" s="268"/>
    </row>
    <row r="556" spans="2:2" x14ac:dyDescent="0.35">
      <c r="B556" s="269"/>
    </row>
    <row r="557" spans="2:2" x14ac:dyDescent="0.35">
      <c r="B557" s="268"/>
    </row>
    <row r="558" spans="2:2" x14ac:dyDescent="0.35">
      <c r="B558" s="269"/>
    </row>
    <row r="559" spans="2:2" x14ac:dyDescent="0.35">
      <c r="B559" s="268"/>
    </row>
    <row r="560" spans="2:2" x14ac:dyDescent="0.35">
      <c r="B560" s="269"/>
    </row>
    <row r="561" spans="2:2" x14ac:dyDescent="0.35">
      <c r="B561" s="268"/>
    </row>
    <row r="562" spans="2:2" x14ac:dyDescent="0.35">
      <c r="B562" s="269"/>
    </row>
    <row r="563" spans="2:2" x14ac:dyDescent="0.35">
      <c r="B563" s="268"/>
    </row>
    <row r="564" spans="2:2" x14ac:dyDescent="0.35">
      <c r="B564" s="269"/>
    </row>
    <row r="565" spans="2:2" x14ac:dyDescent="0.35">
      <c r="B565" s="268"/>
    </row>
    <row r="566" spans="2:2" x14ac:dyDescent="0.35">
      <c r="B566" s="269"/>
    </row>
    <row r="567" spans="2:2" x14ac:dyDescent="0.35">
      <c r="B567" s="268"/>
    </row>
    <row r="568" spans="2:2" x14ac:dyDescent="0.35">
      <c r="B568" s="269"/>
    </row>
    <row r="569" spans="2:2" x14ac:dyDescent="0.35">
      <c r="B569" s="268"/>
    </row>
    <row r="570" spans="2:2" x14ac:dyDescent="0.35">
      <c r="B570" s="269"/>
    </row>
    <row r="571" spans="2:2" x14ac:dyDescent="0.35">
      <c r="B571" s="268"/>
    </row>
    <row r="572" spans="2:2" x14ac:dyDescent="0.35">
      <c r="B572" s="269"/>
    </row>
    <row r="573" spans="2:2" x14ac:dyDescent="0.35">
      <c r="B573" s="268"/>
    </row>
    <row r="574" spans="2:2" x14ac:dyDescent="0.35">
      <c r="B574" s="269"/>
    </row>
    <row r="575" spans="2:2" x14ac:dyDescent="0.35">
      <c r="B575" s="268"/>
    </row>
    <row r="576" spans="2:2" x14ac:dyDescent="0.35">
      <c r="B576" s="269"/>
    </row>
    <row r="577" spans="2:2" x14ac:dyDescent="0.35">
      <c r="B577" s="268"/>
    </row>
    <row r="578" spans="2:2" x14ac:dyDescent="0.35">
      <c r="B578" s="269"/>
    </row>
    <row r="579" spans="2:2" x14ac:dyDescent="0.35">
      <c r="B579" s="268"/>
    </row>
    <row r="580" spans="2:2" x14ac:dyDescent="0.35">
      <c r="B580" s="269"/>
    </row>
    <row r="581" spans="2:2" x14ac:dyDescent="0.35">
      <c r="B581" s="268"/>
    </row>
    <row r="582" spans="2:2" x14ac:dyDescent="0.35">
      <c r="B582" s="269"/>
    </row>
    <row r="583" spans="2:2" x14ac:dyDescent="0.35">
      <c r="B583" s="268"/>
    </row>
    <row r="584" spans="2:2" x14ac:dyDescent="0.35">
      <c r="B584" s="269"/>
    </row>
    <row r="585" spans="2:2" x14ac:dyDescent="0.35">
      <c r="B585" s="268"/>
    </row>
    <row r="586" spans="2:2" x14ac:dyDescent="0.35">
      <c r="B586" s="269"/>
    </row>
    <row r="587" spans="2:2" x14ac:dyDescent="0.35">
      <c r="B587" s="268"/>
    </row>
    <row r="588" spans="2:2" x14ac:dyDescent="0.35">
      <c r="B588" s="269"/>
    </row>
    <row r="589" spans="2:2" x14ac:dyDescent="0.35">
      <c r="B589" s="268"/>
    </row>
    <row r="590" spans="2:2" x14ac:dyDescent="0.35">
      <c r="B590" s="269"/>
    </row>
    <row r="591" spans="2:2" x14ac:dyDescent="0.35">
      <c r="B591" s="268"/>
    </row>
    <row r="592" spans="2:2" x14ac:dyDescent="0.35">
      <c r="B592" s="269"/>
    </row>
    <row r="593" spans="2:2" x14ac:dyDescent="0.35">
      <c r="B593" s="268"/>
    </row>
    <row r="594" spans="2:2" x14ac:dyDescent="0.35">
      <c r="B594" s="269"/>
    </row>
    <row r="595" spans="2:2" x14ac:dyDescent="0.35">
      <c r="B595" s="268"/>
    </row>
    <row r="596" spans="2:2" x14ac:dyDescent="0.35">
      <c r="B596" s="269"/>
    </row>
    <row r="597" spans="2:2" x14ac:dyDescent="0.35">
      <c r="B597" s="268"/>
    </row>
    <row r="598" spans="2:2" x14ac:dyDescent="0.35">
      <c r="B598" s="269"/>
    </row>
    <row r="599" spans="2:2" x14ac:dyDescent="0.35">
      <c r="B599" s="268"/>
    </row>
    <row r="600" spans="2:2" x14ac:dyDescent="0.35">
      <c r="B600" s="269"/>
    </row>
    <row r="601" spans="2:2" x14ac:dyDescent="0.35">
      <c r="B601" s="268"/>
    </row>
    <row r="602" spans="2:2" x14ac:dyDescent="0.35">
      <c r="B602" s="269"/>
    </row>
    <row r="603" spans="2:2" x14ac:dyDescent="0.35">
      <c r="B603" s="268"/>
    </row>
    <row r="604" spans="2:2" x14ac:dyDescent="0.35">
      <c r="B604" s="269"/>
    </row>
    <row r="605" spans="2:2" x14ac:dyDescent="0.35">
      <c r="B605" s="268"/>
    </row>
    <row r="606" spans="2:2" x14ac:dyDescent="0.35">
      <c r="B606" s="269"/>
    </row>
    <row r="607" spans="2:2" x14ac:dyDescent="0.35">
      <c r="B607" s="268"/>
    </row>
    <row r="608" spans="2:2" x14ac:dyDescent="0.35">
      <c r="B608" s="269"/>
    </row>
    <row r="609" spans="2:2" x14ac:dyDescent="0.35">
      <c r="B609" s="268"/>
    </row>
    <row r="610" spans="2:2" x14ac:dyDescent="0.35">
      <c r="B610" s="269"/>
    </row>
    <row r="611" spans="2:2" x14ac:dyDescent="0.35">
      <c r="B611" s="268"/>
    </row>
    <row r="612" spans="2:2" x14ac:dyDescent="0.35">
      <c r="B612" s="269"/>
    </row>
    <row r="613" spans="2:2" x14ac:dyDescent="0.35">
      <c r="B613" s="268"/>
    </row>
    <row r="614" spans="2:2" x14ac:dyDescent="0.35">
      <c r="B614" s="269"/>
    </row>
    <row r="615" spans="2:2" x14ac:dyDescent="0.35">
      <c r="B615" s="268"/>
    </row>
    <row r="616" spans="2:2" x14ac:dyDescent="0.35">
      <c r="B616" s="269"/>
    </row>
    <row r="617" spans="2:2" x14ac:dyDescent="0.35">
      <c r="B617" s="268"/>
    </row>
    <row r="618" spans="2:2" x14ac:dyDescent="0.35">
      <c r="B618" s="269"/>
    </row>
    <row r="619" spans="2:2" x14ac:dyDescent="0.35">
      <c r="B619" s="268"/>
    </row>
    <row r="620" spans="2:2" x14ac:dyDescent="0.35">
      <c r="B620" s="269"/>
    </row>
    <row r="621" spans="2:2" x14ac:dyDescent="0.35">
      <c r="B621" s="268"/>
    </row>
    <row r="622" spans="2:2" x14ac:dyDescent="0.35">
      <c r="B622" s="269"/>
    </row>
    <row r="623" spans="2:2" x14ac:dyDescent="0.35">
      <c r="B623" s="268"/>
    </row>
    <row r="624" spans="2:2" x14ac:dyDescent="0.35">
      <c r="B624" s="269"/>
    </row>
    <row r="625" spans="2:2" x14ac:dyDescent="0.35">
      <c r="B625" s="268"/>
    </row>
    <row r="626" spans="2:2" x14ac:dyDescent="0.35">
      <c r="B626" s="269"/>
    </row>
    <row r="627" spans="2:2" x14ac:dyDescent="0.35">
      <c r="B627" s="268"/>
    </row>
    <row r="628" spans="2:2" x14ac:dyDescent="0.35">
      <c r="B628" s="269"/>
    </row>
    <row r="629" spans="2:2" x14ac:dyDescent="0.35">
      <c r="B629" s="268"/>
    </row>
    <row r="630" spans="2:2" x14ac:dyDescent="0.35">
      <c r="B630" s="269"/>
    </row>
    <row r="631" spans="2:2" x14ac:dyDescent="0.35">
      <c r="B631" s="268"/>
    </row>
    <row r="632" spans="2:2" x14ac:dyDescent="0.35">
      <c r="B632" s="269"/>
    </row>
    <row r="633" spans="2:2" x14ac:dyDescent="0.35">
      <c r="B633" s="268"/>
    </row>
    <row r="634" spans="2:2" x14ac:dyDescent="0.35">
      <c r="B634" s="269"/>
    </row>
    <row r="635" spans="2:2" x14ac:dyDescent="0.35">
      <c r="B635" s="268"/>
    </row>
    <row r="636" spans="2:2" x14ac:dyDescent="0.35">
      <c r="B636" s="269"/>
    </row>
    <row r="637" spans="2:2" x14ac:dyDescent="0.35">
      <c r="B637" s="268"/>
    </row>
    <row r="638" spans="2:2" x14ac:dyDescent="0.35">
      <c r="B638" s="269"/>
    </row>
    <row r="639" spans="2:2" x14ac:dyDescent="0.35">
      <c r="B639" s="268"/>
    </row>
    <row r="640" spans="2:2" x14ac:dyDescent="0.35">
      <c r="B640" s="269"/>
    </row>
    <row r="641" spans="2:2" x14ac:dyDescent="0.35">
      <c r="B641" s="268"/>
    </row>
    <row r="642" spans="2:2" x14ac:dyDescent="0.35">
      <c r="B642" s="269"/>
    </row>
    <row r="643" spans="2:2" x14ac:dyDescent="0.35">
      <c r="B643" s="268"/>
    </row>
    <row r="644" spans="2:2" x14ac:dyDescent="0.35">
      <c r="B644" s="269"/>
    </row>
    <row r="645" spans="2:2" x14ac:dyDescent="0.35">
      <c r="B645" s="268"/>
    </row>
    <row r="646" spans="2:2" x14ac:dyDescent="0.35">
      <c r="B646" s="269"/>
    </row>
    <row r="647" spans="2:2" x14ac:dyDescent="0.35">
      <c r="B647" s="268"/>
    </row>
    <row r="648" spans="2:2" x14ac:dyDescent="0.35">
      <c r="B648" s="269"/>
    </row>
    <row r="649" spans="2:2" x14ac:dyDescent="0.35">
      <c r="B649" s="268"/>
    </row>
    <row r="650" spans="2:2" x14ac:dyDescent="0.35">
      <c r="B650" s="269"/>
    </row>
    <row r="651" spans="2:2" x14ac:dyDescent="0.35">
      <c r="B651" s="268"/>
    </row>
    <row r="652" spans="2:2" x14ac:dyDescent="0.35">
      <c r="B652" s="269"/>
    </row>
    <row r="653" spans="2:2" x14ac:dyDescent="0.35">
      <c r="B653" s="268"/>
    </row>
    <row r="654" spans="2:2" x14ac:dyDescent="0.35">
      <c r="B654" s="269"/>
    </row>
    <row r="655" spans="2:2" x14ac:dyDescent="0.35">
      <c r="B655" s="268"/>
    </row>
    <row r="656" spans="2:2" x14ac:dyDescent="0.35">
      <c r="B656" s="269"/>
    </row>
    <row r="657" spans="2:2" x14ac:dyDescent="0.35">
      <c r="B657" s="268"/>
    </row>
    <row r="658" spans="2:2" x14ac:dyDescent="0.35">
      <c r="B658" s="269"/>
    </row>
    <row r="659" spans="2:2" x14ac:dyDescent="0.35">
      <c r="B659" s="268"/>
    </row>
    <row r="660" spans="2:2" x14ac:dyDescent="0.35">
      <c r="B660" s="269"/>
    </row>
    <row r="661" spans="2:2" x14ac:dyDescent="0.35">
      <c r="B661" s="268"/>
    </row>
    <row r="662" spans="2:2" x14ac:dyDescent="0.35">
      <c r="B662" s="269"/>
    </row>
    <row r="663" spans="2:2" x14ac:dyDescent="0.35">
      <c r="B663" s="268"/>
    </row>
    <row r="664" spans="2:2" x14ac:dyDescent="0.35">
      <c r="B664" s="269"/>
    </row>
    <row r="665" spans="2:2" x14ac:dyDescent="0.35">
      <c r="B665" s="268"/>
    </row>
    <row r="666" spans="2:2" x14ac:dyDescent="0.35">
      <c r="B666" s="269"/>
    </row>
    <row r="667" spans="2:2" x14ac:dyDescent="0.35">
      <c r="B667" s="268"/>
    </row>
    <row r="668" spans="2:2" x14ac:dyDescent="0.35">
      <c r="B668" s="269"/>
    </row>
    <row r="669" spans="2:2" x14ac:dyDescent="0.35">
      <c r="B669" s="268"/>
    </row>
    <row r="670" spans="2:2" x14ac:dyDescent="0.35">
      <c r="B670" s="269"/>
    </row>
    <row r="671" spans="2:2" x14ac:dyDescent="0.35">
      <c r="B671" s="268"/>
    </row>
    <row r="672" spans="2:2" x14ac:dyDescent="0.35">
      <c r="B672" s="269"/>
    </row>
    <row r="673" spans="2:2" x14ac:dyDescent="0.35">
      <c r="B673" s="268"/>
    </row>
    <row r="674" spans="2:2" x14ac:dyDescent="0.35">
      <c r="B674" s="269"/>
    </row>
    <row r="675" spans="2:2" x14ac:dyDescent="0.35">
      <c r="B675" s="268"/>
    </row>
    <row r="676" spans="2:2" x14ac:dyDescent="0.35">
      <c r="B676" s="269"/>
    </row>
    <row r="677" spans="2:2" x14ac:dyDescent="0.35">
      <c r="B677" s="268"/>
    </row>
    <row r="678" spans="2:2" x14ac:dyDescent="0.35">
      <c r="B678" s="269"/>
    </row>
    <row r="679" spans="2:2" x14ac:dyDescent="0.35">
      <c r="B679" s="268"/>
    </row>
    <row r="680" spans="2:2" x14ac:dyDescent="0.35">
      <c r="B680" s="269"/>
    </row>
    <row r="681" spans="2:2" x14ac:dyDescent="0.35">
      <c r="B681" s="268"/>
    </row>
    <row r="682" spans="2:2" x14ac:dyDescent="0.35">
      <c r="B682" s="269"/>
    </row>
    <row r="683" spans="2:2" x14ac:dyDescent="0.35">
      <c r="B683" s="268"/>
    </row>
    <row r="684" spans="2:2" x14ac:dyDescent="0.35">
      <c r="B684" s="269"/>
    </row>
    <row r="685" spans="2:2" x14ac:dyDescent="0.35">
      <c r="B685" s="268"/>
    </row>
    <row r="686" spans="2:2" x14ac:dyDescent="0.35">
      <c r="B686" s="269"/>
    </row>
    <row r="687" spans="2:2" x14ac:dyDescent="0.35">
      <c r="B687" s="268"/>
    </row>
    <row r="688" spans="2:2" x14ac:dyDescent="0.35">
      <c r="B688" s="269"/>
    </row>
    <row r="689" spans="2:2" x14ac:dyDescent="0.35">
      <c r="B689" s="268"/>
    </row>
    <row r="690" spans="2:2" x14ac:dyDescent="0.35">
      <c r="B690" s="269"/>
    </row>
    <row r="691" spans="2:2" x14ac:dyDescent="0.35">
      <c r="B691" s="268"/>
    </row>
    <row r="692" spans="2:2" x14ac:dyDescent="0.35">
      <c r="B692" s="269"/>
    </row>
    <row r="693" spans="2:2" x14ac:dyDescent="0.35">
      <c r="B693" s="268"/>
    </row>
    <row r="694" spans="2:2" x14ac:dyDescent="0.35">
      <c r="B694" s="269"/>
    </row>
    <row r="695" spans="2:2" x14ac:dyDescent="0.35">
      <c r="B695" s="268"/>
    </row>
    <row r="696" spans="2:2" x14ac:dyDescent="0.35">
      <c r="B696" s="269"/>
    </row>
    <row r="697" spans="2:2" x14ac:dyDescent="0.35">
      <c r="B697" s="268"/>
    </row>
    <row r="698" spans="2:2" x14ac:dyDescent="0.35">
      <c r="B698" s="269"/>
    </row>
    <row r="699" spans="2:2" x14ac:dyDescent="0.35">
      <c r="B699" s="268"/>
    </row>
    <row r="700" spans="2:2" x14ac:dyDescent="0.35">
      <c r="B700" s="269"/>
    </row>
    <row r="701" spans="2:2" x14ac:dyDescent="0.35">
      <c r="B701" s="268"/>
    </row>
    <row r="702" spans="2:2" x14ac:dyDescent="0.35">
      <c r="B702" s="269"/>
    </row>
    <row r="703" spans="2:2" x14ac:dyDescent="0.35">
      <c r="B703" s="268"/>
    </row>
    <row r="704" spans="2:2" x14ac:dyDescent="0.35">
      <c r="B704" s="269"/>
    </row>
    <row r="705" spans="2:2" x14ac:dyDescent="0.35">
      <c r="B705" s="268"/>
    </row>
    <row r="706" spans="2:2" x14ac:dyDescent="0.35">
      <c r="B706" s="269"/>
    </row>
    <row r="707" spans="2:2" x14ac:dyDescent="0.35">
      <c r="B707" s="268"/>
    </row>
    <row r="708" spans="2:2" x14ac:dyDescent="0.35">
      <c r="B708" s="269"/>
    </row>
    <row r="709" spans="2:2" x14ac:dyDescent="0.35">
      <c r="B709" s="268"/>
    </row>
    <row r="710" spans="2:2" x14ac:dyDescent="0.35">
      <c r="B710" s="269"/>
    </row>
    <row r="711" spans="2:2" x14ac:dyDescent="0.35">
      <c r="B711" s="268"/>
    </row>
    <row r="712" spans="2:2" x14ac:dyDescent="0.35">
      <c r="B712" s="269"/>
    </row>
    <row r="713" spans="2:2" x14ac:dyDescent="0.35">
      <c r="B713" s="268"/>
    </row>
    <row r="714" spans="2:2" x14ac:dyDescent="0.35">
      <c r="B714" s="269"/>
    </row>
    <row r="715" spans="2:2" x14ac:dyDescent="0.35">
      <c r="B715" s="268"/>
    </row>
    <row r="716" spans="2:2" x14ac:dyDescent="0.35">
      <c r="B716" s="269"/>
    </row>
    <row r="717" spans="2:2" x14ac:dyDescent="0.35">
      <c r="B717" s="268"/>
    </row>
    <row r="718" spans="2:2" x14ac:dyDescent="0.35">
      <c r="B718" s="269"/>
    </row>
    <row r="719" spans="2:2" x14ac:dyDescent="0.35">
      <c r="B719" s="268"/>
    </row>
    <row r="720" spans="2:2" x14ac:dyDescent="0.35">
      <c r="B720" s="269"/>
    </row>
    <row r="721" spans="2:2" x14ac:dyDescent="0.35">
      <c r="B721" s="268"/>
    </row>
    <row r="722" spans="2:2" x14ac:dyDescent="0.35">
      <c r="B722" s="269"/>
    </row>
    <row r="723" spans="2:2" x14ac:dyDescent="0.35">
      <c r="B723" s="268"/>
    </row>
    <row r="724" spans="2:2" x14ac:dyDescent="0.35">
      <c r="B724" s="269"/>
    </row>
    <row r="725" spans="2:2" x14ac:dyDescent="0.35">
      <c r="B725" s="268"/>
    </row>
    <row r="726" spans="2:2" x14ac:dyDescent="0.35">
      <c r="B726" s="269"/>
    </row>
    <row r="727" spans="2:2" x14ac:dyDescent="0.35">
      <c r="B727" s="268"/>
    </row>
    <row r="728" spans="2:2" x14ac:dyDescent="0.35">
      <c r="B728" s="269"/>
    </row>
    <row r="729" spans="2:2" x14ac:dyDescent="0.35">
      <c r="B729" s="268"/>
    </row>
    <row r="730" spans="2:2" x14ac:dyDescent="0.35">
      <c r="B730" s="269"/>
    </row>
    <row r="731" spans="2:2" x14ac:dyDescent="0.35">
      <c r="B731" s="268"/>
    </row>
    <row r="732" spans="2:2" x14ac:dyDescent="0.35">
      <c r="B732" s="269"/>
    </row>
    <row r="733" spans="2:2" x14ac:dyDescent="0.35">
      <c r="B733" s="268"/>
    </row>
    <row r="734" spans="2:2" x14ac:dyDescent="0.35">
      <c r="B734" s="269"/>
    </row>
    <row r="735" spans="2:2" x14ac:dyDescent="0.35">
      <c r="B735" s="268"/>
    </row>
    <row r="736" spans="2:2" x14ac:dyDescent="0.35">
      <c r="B736" s="269"/>
    </row>
    <row r="737" spans="2:2" x14ac:dyDescent="0.35">
      <c r="B737" s="268"/>
    </row>
    <row r="738" spans="2:2" x14ac:dyDescent="0.35">
      <c r="B738" s="269"/>
    </row>
    <row r="739" spans="2:2" x14ac:dyDescent="0.35">
      <c r="B739" s="268"/>
    </row>
    <row r="740" spans="2:2" x14ac:dyDescent="0.35">
      <c r="B740" s="269"/>
    </row>
    <row r="741" spans="2:2" x14ac:dyDescent="0.35">
      <c r="B741" s="268"/>
    </row>
    <row r="742" spans="2:2" x14ac:dyDescent="0.35">
      <c r="B742" s="269"/>
    </row>
    <row r="743" spans="2:2" x14ac:dyDescent="0.35">
      <c r="B743" s="268"/>
    </row>
    <row r="744" spans="2:2" x14ac:dyDescent="0.35">
      <c r="B744" s="269"/>
    </row>
    <row r="745" spans="2:2" x14ac:dyDescent="0.35">
      <c r="B745" s="268"/>
    </row>
    <row r="746" spans="2:2" x14ac:dyDescent="0.35">
      <c r="B746" s="269"/>
    </row>
    <row r="747" spans="2:2" x14ac:dyDescent="0.35">
      <c r="B747" s="268"/>
    </row>
    <row r="748" spans="2:2" x14ac:dyDescent="0.35">
      <c r="B748" s="269"/>
    </row>
    <row r="749" spans="2:2" x14ac:dyDescent="0.35">
      <c r="B749" s="268"/>
    </row>
    <row r="750" spans="2:2" x14ac:dyDescent="0.35">
      <c r="B750" s="269"/>
    </row>
    <row r="751" spans="2:2" x14ac:dyDescent="0.35">
      <c r="B751" s="268"/>
    </row>
    <row r="752" spans="2:2" x14ac:dyDescent="0.35">
      <c r="B752" s="269"/>
    </row>
    <row r="753" spans="2:2" x14ac:dyDescent="0.35">
      <c r="B753" s="268"/>
    </row>
    <row r="754" spans="2:2" x14ac:dyDescent="0.35">
      <c r="B754" s="269"/>
    </row>
    <row r="755" spans="2:2" x14ac:dyDescent="0.35">
      <c r="B755" s="268"/>
    </row>
    <row r="756" spans="2:2" x14ac:dyDescent="0.35">
      <c r="B756" s="269"/>
    </row>
    <row r="757" spans="2:2" x14ac:dyDescent="0.35">
      <c r="B757" s="268"/>
    </row>
    <row r="758" spans="2:2" x14ac:dyDescent="0.35">
      <c r="B758" s="269"/>
    </row>
    <row r="759" spans="2:2" x14ac:dyDescent="0.35">
      <c r="B759" s="268"/>
    </row>
    <row r="760" spans="2:2" x14ac:dyDescent="0.35">
      <c r="B760" s="269"/>
    </row>
    <row r="761" spans="2:2" x14ac:dyDescent="0.35">
      <c r="B761" s="268"/>
    </row>
    <row r="762" spans="2:2" x14ac:dyDescent="0.35">
      <c r="B762" s="269"/>
    </row>
    <row r="763" spans="2:2" x14ac:dyDescent="0.35">
      <c r="B763" s="268"/>
    </row>
    <row r="764" spans="2:2" x14ac:dyDescent="0.35">
      <c r="B764" s="269"/>
    </row>
    <row r="765" spans="2:2" x14ac:dyDescent="0.35">
      <c r="B765" s="268"/>
    </row>
    <row r="766" spans="2:2" x14ac:dyDescent="0.35">
      <c r="B766" s="269"/>
    </row>
    <row r="767" spans="2:2" x14ac:dyDescent="0.35">
      <c r="B767" s="268"/>
    </row>
    <row r="768" spans="2:2" x14ac:dyDescent="0.35">
      <c r="B768" s="269"/>
    </row>
    <row r="769" spans="2:2" x14ac:dyDescent="0.35">
      <c r="B769" s="268"/>
    </row>
    <row r="770" spans="2:2" x14ac:dyDescent="0.35">
      <c r="B770" s="269"/>
    </row>
    <row r="771" spans="2:2" x14ac:dyDescent="0.35">
      <c r="B771" s="268"/>
    </row>
    <row r="772" spans="2:2" x14ac:dyDescent="0.35">
      <c r="B772" s="269"/>
    </row>
    <row r="773" spans="2:2" x14ac:dyDescent="0.35">
      <c r="B773" s="268"/>
    </row>
    <row r="774" spans="2:2" x14ac:dyDescent="0.35">
      <c r="B774" s="269"/>
    </row>
    <row r="775" spans="2:2" x14ac:dyDescent="0.35">
      <c r="B775" s="268"/>
    </row>
    <row r="776" spans="2:2" x14ac:dyDescent="0.35">
      <c r="B776" s="269"/>
    </row>
    <row r="777" spans="2:2" x14ac:dyDescent="0.35">
      <c r="B777" s="268"/>
    </row>
    <row r="778" spans="2:2" x14ac:dyDescent="0.35">
      <c r="B778" s="269"/>
    </row>
    <row r="779" spans="2:2" x14ac:dyDescent="0.35">
      <c r="B779" s="268"/>
    </row>
    <row r="780" spans="2:2" x14ac:dyDescent="0.35">
      <c r="B780" s="269"/>
    </row>
    <row r="781" spans="2:2" x14ac:dyDescent="0.35">
      <c r="B781" s="268"/>
    </row>
    <row r="782" spans="2:2" x14ac:dyDescent="0.35">
      <c r="B782" s="269"/>
    </row>
  </sheetData>
  <mergeCells count="1">
    <mergeCell ref="A1:B1"/>
  </mergeCells>
  <phoneticPr fontId="61" type="noConversion"/>
  <conditionalFormatting sqref="B92:X94 Z92:AA94 B81:X81 Z81:AA81 B82:G82 B108:X108 Z108:AA108 B110:AA111 B85:X85 Z85:AA85 B51:AA52 B80:AA80 B238:B241 B95:AA99 B101:AA103 B100:G100 B245:B257 B214:AA214 B229:G229 AC231:AC235 AC209:AC217 AC238:AC241 AC108:AC111 B150:W150 Y150:AA150 AC197:AC203 B197:G203 D238:U238 W238:AA238 I404 B231:AA232 B173:G173 B389:I389 C390:I390 D245:G257 W249:AA250 B205:G207 AC205:AC207 K419 M419:AA419 B431:I431 K417:AA418 B392:I393 K397:U401 AC51:AC55 B30:AA32 B23:AA28 AC20:AC25 AC27:AC32 AC34:AC35 C60:C69 B59:B69 AC57:AC60 AC78:AC81 AC90:AC91 AC93:AC103 Z60:AA63 C68:W69 B16:AA21 AA9:AA14 AC272:AC276 AC269:AC270 AC266:AC267 AC245:AC261 AC263:AC264 AC10:AC11 AC116:AC122 B120:AA122 AC125:AC127 AC141:AC150 AC152:AC153 B169:AA169 AC156 AC159:AC169 B183:AA183 B174:Z175 AC176:AC195 AC173 B219:G225 AC219:AC222 AC225:AC229 AC298:AC315 AC318:AC344 X444:Y474 B462:I462 K474:AA476 AC417:AC422 AC425:AC433 AC464:AC476 B84:AA84 C59:Z59 AA67:AA68 Z64:Z65 C66:X67 B83:Z83 Y53:AA53 AC83:AC85 AC287:AC295 AC279:AC285 AA262:AA314 AC478:AC480 AC71:AC72 Y69:Z69 AC64:AC68 B71:C73 F60:G70 C72:AA72 B55:AA55 AC87:AC88 AC484 B70:G70 B86:AA86 B484:G486 AC347:AC404 B10:Y11 AC13:AC18 C388:G388 B348:I349 B299 G401:G404 B401:F403 B400 B302 B318 B404 D404:E404 K299:Y299 K302:Y302 K318:AA318 W397:AA401 B157 K157:U157 B147:AA148 B144 K144:U144 G157 G144 D157:E157 D144:E144 W144:AA144 W157:Z157 B304:Y305 B316:AA317 B303:G303 W303:Y303 B307:Y308 B306:G306 B310:Y311 B309:G309 B313:Y314 B312:G312 B315:G315 B324:AA325 B319:G323 B327:AA328 B326:G326 B330:AA331 B329:G329 B333:AA334 B332:G332 B336:AA337 B335:G335 B339:AA340 B338:G338 B342:AA343 B341:G341 B345:AA346 B344:G344 B347:G347 W306:Y306 W309:Y309 W312:Y312 W315:AA315 W323:AA323 W326:AA326 W329:AA329 W332:AA332 W335:AA335 W338:AA338 W341:AA341 W344:AA344 W347:AA347 D239:G241 B300:G301 V397:V402 K404:AA404 K420:AA431 B159:Z160 B156:G156 A5:AA5 B6:AA8 AC3:AC8 AC130:AC138 B132:AA143 A130:A515 B270:Y271 I323:U323 I319:AA322 I326:U326 I329:U329 I332:U332 I335:U335 I338:U338 I341:U341 I344:U344 I347:U347 B353:I354 B350:G352 I350:I352 B356:I357 B355:G355 I355 B359:I360 B358:G358 I358 B362:I363 B361:G361 I361 B365:I366 B364:G364 I364 B368:I369 B367:G367 I367 B371:I372 B370:G370 I370 B374:I375 B373:G373 I373 B377:I378 B376:G376 I376 B380:I381 B379:G379 I379 B383:I384 B382:G382 I382 B386:I387 B385:G385 I385 I388 B391:G391 I391 I401:I402 B394:G399 I394:I399 B417:G430 I417:I430 B464:I465 B463:G463 I463 B467:I468 B466:G466 I466 B470:I471 B469:G469 I469 B473:I474 B472:G472 I472 B476:I476 B475:G475 I475 I484:AA486 I303:U303 I306:U306 I309:U309 I312:U312 I315:U315 B286:G298 I286:Y298 I300:Y301 B258:G269 I262:Y269 I239:AA241 I249:U250 I251:AA261 I245:AA248 B273:Y274 B272:G272 I272:Y272 B276:Y277 B275:G275 I275:Y275 B279:Y280 B278:G278 I278:Y278 B285:Y285 B281:G284 I281:Y284 I223:Z225 I229:AA229 I219:AA222 B234:AA235 B233:G233 I233:AA233 B217:AA217 B215:G216 I215:AA216 I144 B145:G146 I145:AA146 B149:G149 I149:AA149 I156:AA156 B158:G158 I158:Z158 I157 B165:Z166 B161:G164 I161:Z164 B168:Z168 B167:G167 I167:Z167 I173:AA173 B182:Z182 B176:G181 I176:Z181 B185:AA186 B184:G184 I184:AA184 B188:AA189 B187:G187 I187:AA187 B190:G195 I190:AA195 I205:AA207 I197:AA203 B209:G213 I209:AA213 I100:X100 B109:G109 I109:AA109 B116:G119 I116:AA116 B130:G131 I130:AA131 B123:G127 I123:AA127 B9:G9 I9:Y9 B13:Y14 B12:G12 I12:Y12 B15:G15 I15:AA15 B22:G22 I22:AA22 B29:G29 I29:Z29 B50:G50 I50:AA50 I53:W53 B53:G54 I54:AA54 C61:Y64 C60:G60 I60:Y60 C65:G65 I65:Y65 C71:G71 I70:AA71 I82:AA82 B89:AA91 B87:G88 I87:AA88 A3:G4 I3:AA4 A6:A127 K348:AA396 I118:AA119 I117:T117 V117:AA117">
    <cfRule type="expression" dxfId="2760" priority="1512">
      <formula>ISBLANK(A3)</formula>
    </cfRule>
  </conditionalFormatting>
  <conditionalFormatting sqref="B74:B76">
    <cfRule type="duplicateValues" dxfId="2759" priority="1487"/>
  </conditionalFormatting>
  <conditionalFormatting sqref="Z73:AA73 B75:AA75 C73:X73 B76:X76 Z76:AA76 AC73:AC76 B74:G74 I74:AA74">
    <cfRule type="expression" dxfId="2758" priority="1486">
      <formula>ISBLANK(B73)</formula>
    </cfRule>
  </conditionalFormatting>
  <conditionalFormatting sqref="B405:G405 AC405 Y403:AA403 Y405:AA405 W403 W405 I402:I403 W402:AA402 K402:U403 K405:U405 I405">
    <cfRule type="expression" dxfId="2757" priority="1474">
      <formula>ISBLANK(B402)</formula>
    </cfRule>
  </conditionalFormatting>
  <conditionalFormatting sqref="B112:AA112 AC112:AC115 B113:G115 I113:AA114 I115:T115 V115:AA115">
    <cfRule type="expression" dxfId="2756" priority="1435">
      <formula>ISBLANK(B112)</formula>
    </cfRule>
  </conditionalFormatting>
  <conditionalFormatting sqref="B112:B115">
    <cfRule type="duplicateValues" dxfId="2755" priority="1430"/>
  </conditionalFormatting>
  <conditionalFormatting sqref="B102:B103">
    <cfRule type="duplicateValues" dxfId="2754" priority="465776"/>
  </conditionalFormatting>
  <conditionalFormatting sqref="Y76">
    <cfRule type="expression" dxfId="2753" priority="1406">
      <formula>ISBLANK(Y76)</formula>
    </cfRule>
  </conditionalFormatting>
  <conditionalFormatting sqref="Y85">
    <cfRule type="expression" dxfId="2752" priority="1405">
      <formula>ISBLANK(Y85)</formula>
    </cfRule>
  </conditionalFormatting>
  <conditionalFormatting sqref="Y92:Y94">
    <cfRule type="expression" dxfId="2751" priority="1404">
      <formula>ISBLANK(Y92)</formula>
    </cfRule>
  </conditionalFormatting>
  <conditionalFormatting sqref="H78:X79 I77:X77">
    <cfRule type="expression" dxfId="2750" priority="1402">
      <formula>ISBLANK(H77)</formula>
    </cfRule>
  </conditionalFormatting>
  <conditionalFormatting sqref="B77:B79">
    <cfRule type="expression" dxfId="2749" priority="1399">
      <formula>ISBLANK(B77)</formula>
    </cfRule>
  </conditionalFormatting>
  <conditionalFormatting sqref="B77:B79">
    <cfRule type="duplicateValues" dxfId="2748" priority="1398"/>
  </conditionalFormatting>
  <conditionalFormatting sqref="Z77:AA79">
    <cfRule type="expression" dxfId="2747" priority="1391">
      <formula>ISBLANK(Z77)</formula>
    </cfRule>
  </conditionalFormatting>
  <conditionalFormatting sqref="Y77:Y79">
    <cfRule type="expression" dxfId="2746" priority="1390">
      <formula>ISBLANK(Y77)</formula>
    </cfRule>
  </conditionalFormatting>
  <conditionalFormatting sqref="C77:G79">
    <cfRule type="expression" dxfId="2745" priority="1387">
      <formula>ISBLANK(C77)</formula>
    </cfRule>
  </conditionalFormatting>
  <conditionalFormatting sqref="B33:C35 E33:G35 I33:AA35">
    <cfRule type="expression" dxfId="2744" priority="1382">
      <formula>ISBLANK(B33)</formula>
    </cfRule>
  </conditionalFormatting>
  <conditionalFormatting sqref="B33:B35">
    <cfRule type="duplicateValues" dxfId="2743" priority="1381"/>
  </conditionalFormatting>
  <conditionalFormatting sqref="D33:D35">
    <cfRule type="expression" dxfId="2742" priority="1374">
      <formula>ISBLANK(D33)</formula>
    </cfRule>
  </conditionalFormatting>
  <conditionalFormatting sqref="B208:G208 X208:AA208 AC208 I208:V208">
    <cfRule type="expression" dxfId="2741" priority="1365">
      <formula>ISBLANK(B208)</formula>
    </cfRule>
  </conditionalFormatting>
  <conditionalFormatting sqref="B208">
    <cfRule type="duplicateValues" dxfId="2740" priority="1364"/>
  </conditionalFormatting>
  <conditionalFormatting sqref="W208">
    <cfRule type="expression" dxfId="2739" priority="1357">
      <formula>ISBLANK(W208)</formula>
    </cfRule>
  </conditionalFormatting>
  <conditionalFormatting sqref="H33:H35">
    <cfRule type="expression" dxfId="2738" priority="1352">
      <formula>ISBLANK(H33)</formula>
    </cfRule>
  </conditionalFormatting>
  <conditionalFormatting sqref="B244:G244 AC244 I244:AA244">
    <cfRule type="expression" dxfId="2737" priority="1349">
      <formula>ISBLANK(B244)</formula>
    </cfRule>
  </conditionalFormatting>
  <conditionalFormatting sqref="B244">
    <cfRule type="duplicateValues" dxfId="2736" priority="1348"/>
  </conditionalFormatting>
  <conditionalFormatting sqref="B170:G170 AC170 I170:AA170">
    <cfRule type="expression" dxfId="2735" priority="1341">
      <formula>ISBLANK(B170)</formula>
    </cfRule>
  </conditionalFormatting>
  <conditionalFormatting sqref="B170">
    <cfRule type="duplicateValues" dxfId="2734" priority="1340"/>
  </conditionalFormatting>
  <conditionalFormatting sqref="B171:AA171 AC171">
    <cfRule type="expression" dxfId="2733" priority="1333">
      <formula>ISBLANK(B171)</formula>
    </cfRule>
  </conditionalFormatting>
  <conditionalFormatting sqref="B171">
    <cfRule type="duplicateValues" dxfId="2732" priority="1332"/>
  </conditionalFormatting>
  <conditionalFormatting sqref="B172:AA172 AC172">
    <cfRule type="expression" dxfId="2731" priority="1325">
      <formula>ISBLANK(B172)</formula>
    </cfRule>
  </conditionalFormatting>
  <conditionalFormatting sqref="B172">
    <cfRule type="duplicateValues" dxfId="2730" priority="1324"/>
  </conditionalFormatting>
  <conditionalFormatting sqref="B237 D237:G237 AC237 W237:AA237 I237:U237">
    <cfRule type="expression" dxfId="2729" priority="1317">
      <formula>ISBLANK(B237)</formula>
    </cfRule>
  </conditionalFormatting>
  <conditionalFormatting sqref="B237">
    <cfRule type="duplicateValues" dxfId="2728" priority="1316"/>
  </conditionalFormatting>
  <conditionalFormatting sqref="B236:G236 AC236 I236:AA236">
    <cfRule type="expression" dxfId="2727" priority="1309">
      <formula>ISBLANK(B236)</formula>
    </cfRule>
  </conditionalFormatting>
  <conditionalFormatting sqref="B236">
    <cfRule type="duplicateValues" dxfId="2726" priority="1308"/>
  </conditionalFormatting>
  <conditionalFormatting sqref="B242 D242:G242 AC242 W242:AA242 I242:U242">
    <cfRule type="expression" dxfId="2725" priority="1301">
      <formula>ISBLANK(B242)</formula>
    </cfRule>
  </conditionalFormatting>
  <conditionalFormatting sqref="B242">
    <cfRule type="duplicateValues" dxfId="2724" priority="1300"/>
  </conditionalFormatting>
  <conditionalFormatting sqref="B243:G243 J243:U243 AC243 W243:AA243">
    <cfRule type="expression" dxfId="2723" priority="1293">
      <formula>ISBLANK(B243)</formula>
    </cfRule>
  </conditionalFormatting>
  <conditionalFormatting sqref="B243">
    <cfRule type="duplicateValues" dxfId="2722" priority="1292"/>
  </conditionalFormatting>
  <conditionalFormatting sqref="C237:C242">
    <cfRule type="expression" dxfId="2721" priority="1271">
      <formula>ISBLANK(C237)</formula>
    </cfRule>
  </conditionalFormatting>
  <conditionalFormatting sqref="C245:C257">
    <cfRule type="expression" dxfId="2720" priority="1270">
      <formula>ISBLANK(C245)</formula>
    </cfRule>
  </conditionalFormatting>
  <conditionalFormatting sqref="I243">
    <cfRule type="expression" dxfId="2719" priority="1266">
      <formula>ISBLANK(I243)</formula>
    </cfRule>
  </conditionalFormatting>
  <conditionalFormatting sqref="B218:G218 Y218:AA218 AC218 I218:W218">
    <cfRule type="expression" dxfId="2718" priority="1257">
      <formula>ISBLANK(B218)</formula>
    </cfRule>
  </conditionalFormatting>
  <conditionalFormatting sqref="B218">
    <cfRule type="duplicateValues" dxfId="2717" priority="1256"/>
  </conditionalFormatting>
  <conditionalFormatting sqref="X218">
    <cfRule type="expression" dxfId="2716" priority="1247">
      <formula>ISBLANK(X218)</formula>
    </cfRule>
  </conditionalFormatting>
  <conditionalFormatting sqref="B226:G228 I226:Z228">
    <cfRule type="expression" dxfId="2715" priority="1216">
      <formula>ISBLANK(B226)</formula>
    </cfRule>
  </conditionalFormatting>
  <conditionalFormatting sqref="B226:B228">
    <cfRule type="duplicateValues" dxfId="2714" priority="1215"/>
  </conditionalFormatting>
  <conditionalFormatting sqref="B230:G230 AC230 I230:AA230">
    <cfRule type="expression" dxfId="2713" priority="1206">
      <formula>ISBLANK(B230)</formula>
    </cfRule>
  </conditionalFormatting>
  <conditionalFormatting sqref="B230">
    <cfRule type="duplicateValues" dxfId="2712" priority="1205"/>
  </conditionalFormatting>
  <conditionalFormatting sqref="B106:AA107 AC104:AC107 I104:X104 B104:G105 I105:AA105">
    <cfRule type="expression" dxfId="2711" priority="1196">
      <formula>ISBLANK(B104)</formula>
    </cfRule>
  </conditionalFormatting>
  <conditionalFormatting sqref="B104:B105">
    <cfRule type="duplicateValues" dxfId="2710" priority="1195"/>
  </conditionalFormatting>
  <conditionalFormatting sqref="B106:B107">
    <cfRule type="duplicateValues" dxfId="2709" priority="1194"/>
  </conditionalFormatting>
  <conditionalFormatting sqref="Z56:AA58 C56:X56 C58:X58 C57:G57 I57:X57">
    <cfRule type="expression" dxfId="2708" priority="1179">
      <formula>ISBLANK(C56)</formula>
    </cfRule>
  </conditionalFormatting>
  <conditionalFormatting sqref="B56:B58">
    <cfRule type="expression" dxfId="2707" priority="1178">
      <formula>ISBLANK(B56)</formula>
    </cfRule>
  </conditionalFormatting>
  <conditionalFormatting sqref="B56:B58">
    <cfRule type="duplicateValues" dxfId="2706" priority="1177"/>
  </conditionalFormatting>
  <conditionalFormatting sqref="Y56:Y58">
    <cfRule type="expression" dxfId="2705" priority="1176">
      <formula>ISBLANK(Y56)</formula>
    </cfRule>
  </conditionalFormatting>
  <conditionalFormatting sqref="B151:K151 M151:W153 Y151:Z153 B153:K153 B152:G152 I152:K152">
    <cfRule type="expression" dxfId="2704" priority="1165">
      <formula>ISBLANK(B151)</formula>
    </cfRule>
  </conditionalFormatting>
  <conditionalFormatting sqref="B151:B153">
    <cfRule type="duplicateValues" dxfId="2703" priority="1164"/>
  </conditionalFormatting>
  <conditionalFormatting sqref="B154:I154 AC154 M154:W154 Y154:AA154 K154">
    <cfRule type="expression" dxfId="2702" priority="1155">
      <formula>ISBLANK(B154)</formula>
    </cfRule>
  </conditionalFormatting>
  <conditionalFormatting sqref="B154">
    <cfRule type="duplicateValues" dxfId="2701" priority="1154"/>
  </conditionalFormatting>
  <conditionalFormatting sqref="B155:G155 AC155 M155:W155 Y155:AA155 K155 I155">
    <cfRule type="expression" dxfId="2700" priority="1145">
      <formula>ISBLANK(B155)</formula>
    </cfRule>
  </conditionalFormatting>
  <conditionalFormatting sqref="B155">
    <cfRule type="duplicateValues" dxfId="2699" priority="1144"/>
  </conditionalFormatting>
  <conditionalFormatting sqref="L151:L155">
    <cfRule type="expression" dxfId="2698" priority="1134">
      <formula>ISBLANK(L151)</formula>
    </cfRule>
  </conditionalFormatting>
  <conditionalFormatting sqref="X155">
    <cfRule type="expression" dxfId="2697" priority="1130">
      <formula>ISBLANK(X155)</formula>
    </cfRule>
  </conditionalFormatting>
  <conditionalFormatting sqref="X154">
    <cfRule type="expression" dxfId="2696" priority="1131">
      <formula>ISBLANK(X154)</formula>
    </cfRule>
  </conditionalFormatting>
  <conditionalFormatting sqref="B406:G406 AC406 Y406:AA406 K406:W406 I406">
    <cfRule type="expression" dxfId="2695" priority="1129">
      <formula>ISBLANK(B406)</formula>
    </cfRule>
  </conditionalFormatting>
  <conditionalFormatting sqref="B406">
    <cfRule type="duplicateValues" dxfId="2694" priority="1128"/>
  </conditionalFormatting>
  <conditionalFormatting sqref="V403">
    <cfRule type="expression" dxfId="2693" priority="1109">
      <formula>ISBLANK(V403)</formula>
    </cfRule>
  </conditionalFormatting>
  <conditionalFormatting sqref="V405">
    <cfRule type="expression" dxfId="2692" priority="1104">
      <formula>ISBLANK(V405)</formula>
    </cfRule>
  </conditionalFormatting>
  <conditionalFormatting sqref="B407:G407 AC407 Y407:AA407 W407 K407:U407 I407">
    <cfRule type="expression" dxfId="2691" priority="1072">
      <formula>ISBLANK(B407)</formula>
    </cfRule>
  </conditionalFormatting>
  <conditionalFormatting sqref="V407">
    <cfRule type="expression" dxfId="2690" priority="1059">
      <formula>ISBLANK(V407)</formula>
    </cfRule>
  </conditionalFormatting>
  <conditionalFormatting sqref="B408:G408 AC408 Y408:AA408 W408 K408:U408 I408">
    <cfRule type="expression" dxfId="2689" priority="1047">
      <formula>ISBLANK(B408)</formula>
    </cfRule>
  </conditionalFormatting>
  <conditionalFormatting sqref="B408">
    <cfRule type="duplicateValues" dxfId="2688" priority="1046"/>
  </conditionalFormatting>
  <conditionalFormatting sqref="V408">
    <cfRule type="expression" dxfId="2687" priority="1044">
      <formula>ISBLANK(V408)</formula>
    </cfRule>
  </conditionalFormatting>
  <conditionalFormatting sqref="B409:G409 AC409 Y409:AA409 W409 K409:U409 I409">
    <cfRule type="expression" dxfId="2686" priority="1032">
      <formula>ISBLANK(B409)</formula>
    </cfRule>
  </conditionalFormatting>
  <conditionalFormatting sqref="B409">
    <cfRule type="duplicateValues" dxfId="2685" priority="1031"/>
  </conditionalFormatting>
  <conditionalFormatting sqref="X409">
    <cfRule type="expression" dxfId="2684" priority="1030">
      <formula>ISBLANK(X409)</formula>
    </cfRule>
  </conditionalFormatting>
  <conditionalFormatting sqref="V409">
    <cfRule type="expression" dxfId="2683" priority="1029">
      <formula>ISBLANK(V409)</formula>
    </cfRule>
  </conditionalFormatting>
  <conditionalFormatting sqref="B410:G410 AC410 Y410:AA410 W410 K410:U410 I410">
    <cfRule type="expression" dxfId="2682" priority="1017">
      <formula>ISBLANK(B410)</formula>
    </cfRule>
  </conditionalFormatting>
  <conditionalFormatting sqref="X410">
    <cfRule type="expression" dxfId="2681" priority="1015">
      <formula>ISBLANK(X410)</formula>
    </cfRule>
  </conditionalFormatting>
  <conditionalFormatting sqref="V410">
    <cfRule type="expression" dxfId="2680" priority="1014">
      <formula>ISBLANK(V410)</formula>
    </cfRule>
  </conditionalFormatting>
  <conditionalFormatting sqref="B407">
    <cfRule type="duplicateValues" dxfId="2679" priority="517218"/>
  </conditionalFormatting>
  <conditionalFormatting sqref="B410">
    <cfRule type="duplicateValues" dxfId="2678" priority="521726"/>
  </conditionalFormatting>
  <conditionalFormatting sqref="X408">
    <cfRule type="expression" dxfId="2677" priority="998">
      <formula>ISBLANK(X408)</formula>
    </cfRule>
  </conditionalFormatting>
  <conditionalFormatting sqref="X407">
    <cfRule type="expression" dxfId="2676" priority="997">
      <formula>ISBLANK(X407)</formula>
    </cfRule>
  </conditionalFormatting>
  <conditionalFormatting sqref="X406">
    <cfRule type="expression" dxfId="2675" priority="994">
      <formula>ISBLANK(X406)</formula>
    </cfRule>
  </conditionalFormatting>
  <conditionalFormatting sqref="X405">
    <cfRule type="expression" dxfId="2674" priority="993">
      <formula>ISBLANK(X405)</formula>
    </cfRule>
  </conditionalFormatting>
  <conditionalFormatting sqref="X403">
    <cfRule type="expression" dxfId="2673" priority="992">
      <formula>ISBLANK(X403)</formula>
    </cfRule>
  </conditionalFormatting>
  <conditionalFormatting sqref="X151:X153">
    <cfRule type="expression" dxfId="2672" priority="989">
      <formula>ISBLANK(X151)</formula>
    </cfRule>
  </conditionalFormatting>
  <conditionalFormatting sqref="X150">
    <cfRule type="expression" dxfId="2671" priority="988">
      <formula>ISBLANK(X150)</formula>
    </cfRule>
  </conditionalFormatting>
  <conditionalFormatting sqref="AC196 B196:G196 I196:AA196">
    <cfRule type="expression" dxfId="2670" priority="987">
      <formula>ISBLANK(B196)</formula>
    </cfRule>
  </conditionalFormatting>
  <conditionalFormatting sqref="B196">
    <cfRule type="duplicateValues" dxfId="2669" priority="986"/>
  </conditionalFormatting>
  <conditionalFormatting sqref="V242 V237:V238">
    <cfRule type="expression" dxfId="2668" priority="976">
      <formula>ISBLANK(V237)</formula>
    </cfRule>
  </conditionalFormatting>
  <conditionalFormatting sqref="V243">
    <cfRule type="expression" dxfId="2667" priority="966">
      <formula>ISBLANK(V243)</formula>
    </cfRule>
  </conditionalFormatting>
  <conditionalFormatting sqref="B388">
    <cfRule type="expression" dxfId="2666" priority="955">
      <formula>ISBLANK(B388)</formula>
    </cfRule>
  </conditionalFormatting>
  <conditionalFormatting sqref="B388">
    <cfRule type="duplicateValues" dxfId="2665" priority="954"/>
  </conditionalFormatting>
  <conditionalFormatting sqref="B390">
    <cfRule type="expression" dxfId="2664" priority="953">
      <formula>ISBLANK(B390)</formula>
    </cfRule>
  </conditionalFormatting>
  <conditionalFormatting sqref="B390">
    <cfRule type="duplicateValues" dxfId="2663" priority="952"/>
  </conditionalFormatting>
  <conditionalFormatting sqref="B402:B405">
    <cfRule type="duplicateValues" dxfId="2662" priority="554894"/>
  </conditionalFormatting>
  <conditionalFormatting sqref="D412:G412 B412 AC412 W412:AA412 K412:U412 I412">
    <cfRule type="expression" dxfId="2661" priority="951">
      <formula>ISBLANK(B412)</formula>
    </cfRule>
  </conditionalFormatting>
  <conditionalFormatting sqref="B412">
    <cfRule type="duplicateValues" dxfId="2660" priority="950"/>
  </conditionalFormatting>
  <conditionalFormatting sqref="C412">
    <cfRule type="expression" dxfId="2659" priority="949">
      <formula>ISBLANK(C412)</formula>
    </cfRule>
  </conditionalFormatting>
  <conditionalFormatting sqref="D411:G411 B411 AC411 W411:AA411 K411:U411 I411">
    <cfRule type="expression" dxfId="2658" priority="940">
      <formula>ISBLANK(B411)</formula>
    </cfRule>
  </conditionalFormatting>
  <conditionalFormatting sqref="B411">
    <cfRule type="duplicateValues" dxfId="2657" priority="939"/>
  </conditionalFormatting>
  <conditionalFormatting sqref="C411">
    <cfRule type="expression" dxfId="2656" priority="938">
      <formula>ISBLANK(C411)</formula>
    </cfRule>
  </conditionalFormatting>
  <conditionalFormatting sqref="V412">
    <cfRule type="expression" dxfId="2655" priority="925">
      <formula>ISBLANK(V412)</formula>
    </cfRule>
  </conditionalFormatting>
  <conditionalFormatting sqref="V249">
    <cfRule type="expression" dxfId="2654" priority="922">
      <formula>ISBLANK(V249)</formula>
    </cfRule>
  </conditionalFormatting>
  <conditionalFormatting sqref="V250">
    <cfRule type="expression" dxfId="2653" priority="919">
      <formula>ISBLANK(V250)</formula>
    </cfRule>
  </conditionalFormatting>
  <conditionalFormatting sqref="AC413 C413:G413 K413:AA413 I413">
    <cfRule type="expression" dxfId="2652" priority="910">
      <formula>ISBLANK(C413)</formula>
    </cfRule>
  </conditionalFormatting>
  <conditionalFormatting sqref="V411">
    <cfRule type="expression" dxfId="2651" priority="906">
      <formula>ISBLANK(V411)</formula>
    </cfRule>
  </conditionalFormatting>
  <conditionalFormatting sqref="B413">
    <cfRule type="expression" dxfId="2650" priority="905">
      <formula>ISBLANK(B413)</formula>
    </cfRule>
  </conditionalFormatting>
  <conditionalFormatting sqref="B413">
    <cfRule type="duplicateValues" dxfId="2649" priority="904"/>
  </conditionalFormatting>
  <conditionalFormatting sqref="B414:G416 AC414:AC416 K414:AA416 I414:I416">
    <cfRule type="expression" dxfId="2648" priority="887">
      <formula>ISBLANK(B414)</formula>
    </cfRule>
  </conditionalFormatting>
  <conditionalFormatting sqref="B414:B416">
    <cfRule type="duplicateValues" dxfId="2647" priority="880"/>
  </conditionalFormatting>
  <conditionalFormatting sqref="B429:B431 B417">
    <cfRule type="duplicateValues" dxfId="2646" priority="563093"/>
  </conditionalFormatting>
  <conditionalFormatting sqref="B432:I432 AC434:AC445 K432:Z443 B434:I435 B433:G433 I433 B437:I438 B436:G436 I436 B440:I441 B439:G439 I439 B443:I443 B442:G442 I442">
    <cfRule type="expression" dxfId="2645" priority="867">
      <formula>ISBLANK(B432)</formula>
    </cfRule>
  </conditionalFormatting>
  <conditionalFormatting sqref="B432:B443">
    <cfRule type="duplicateValues" dxfId="2644" priority="856"/>
  </conditionalFormatting>
  <conditionalFormatting sqref="B444:B461 AC446:AC463 D444:I444 K444:Z461 D446:I447 D445:G445 I445 D449:I450 D448:G448 I448 D452:I453 D451:G451 I451 D455:I456 D454:G454 I454 D458:I459 D457:G457 I457 D461:I461 D460:G460 I460">
    <cfRule type="expression" dxfId="2643" priority="855">
      <formula>ISBLANK(B444)</formula>
    </cfRule>
  </conditionalFormatting>
  <conditionalFormatting sqref="C444:C449">
    <cfRule type="expression" dxfId="2642" priority="854">
      <formula>ISBLANK(C444)</formula>
    </cfRule>
  </conditionalFormatting>
  <conditionalFormatting sqref="B444:B461">
    <cfRule type="duplicateValues" dxfId="2641" priority="853"/>
  </conditionalFormatting>
  <conditionalFormatting sqref="C450:C461">
    <cfRule type="expression" dxfId="2640" priority="844">
      <formula>ISBLANK(C450)</formula>
    </cfRule>
  </conditionalFormatting>
  <conditionalFormatting sqref="K462:Z473">
    <cfRule type="expression" dxfId="2639" priority="831">
      <formula>ISBLANK(K462)</formula>
    </cfRule>
  </conditionalFormatting>
  <conditionalFormatting sqref="B418:B428">
    <cfRule type="duplicateValues" dxfId="2638" priority="577874"/>
  </conditionalFormatting>
  <conditionalFormatting sqref="AC204 B204:G204 I204:AA204">
    <cfRule type="expression" dxfId="2637" priority="807">
      <formula>ISBLANK(B204)</formula>
    </cfRule>
  </conditionalFormatting>
  <conditionalFormatting sqref="B204">
    <cfRule type="duplicateValues" dxfId="2636" priority="806"/>
  </conditionalFormatting>
  <conditionalFormatting sqref="L419">
    <cfRule type="expression" dxfId="2635" priority="799">
      <formula>ISBLANK(L419)</formula>
    </cfRule>
  </conditionalFormatting>
  <conditionalFormatting sqref="B479 B484:B486 B50:B127 B1:B5 B9:B35 C6:C8 B783:B1048576 B130:B476">
    <cfRule type="duplicateValues" dxfId="2634" priority="784"/>
  </conditionalFormatting>
  <conditionalFormatting sqref="J402">
    <cfRule type="expression" dxfId="2633" priority="713">
      <formula>ISBLANK(J402)</formula>
    </cfRule>
  </conditionalFormatting>
  <conditionalFormatting sqref="J406">
    <cfRule type="expression" dxfId="2632" priority="707">
      <formula>ISBLANK(J406)</formula>
    </cfRule>
  </conditionalFormatting>
  <conditionalFormatting sqref="J408">
    <cfRule type="expression" dxfId="2631" priority="704">
      <formula>ISBLANK(J408)</formula>
    </cfRule>
  </conditionalFormatting>
  <conditionalFormatting sqref="J410">
    <cfRule type="expression" dxfId="2630" priority="701">
      <formula>ISBLANK(J410)</formula>
    </cfRule>
  </conditionalFormatting>
  <conditionalFormatting sqref="J413">
    <cfRule type="expression" dxfId="2629" priority="698">
      <formula>ISBLANK(J413)</formula>
    </cfRule>
  </conditionalFormatting>
  <conditionalFormatting sqref="J415">
    <cfRule type="expression" dxfId="2628" priority="695">
      <formula>ISBLANK(J415)</formula>
    </cfRule>
  </conditionalFormatting>
  <conditionalFormatting sqref="Z262">
    <cfRule type="expression" dxfId="2627" priority="690">
      <formula>ISBLANK(Z262)</formula>
    </cfRule>
  </conditionalFormatting>
  <conditionalFormatting sqref="Z265">
    <cfRule type="expression" dxfId="2626" priority="689">
      <formula>ISBLANK(Z265)</formula>
    </cfRule>
  </conditionalFormatting>
  <conditionalFormatting sqref="Z268">
    <cfRule type="expression" dxfId="2625" priority="688">
      <formula>ISBLANK(Z268)</formula>
    </cfRule>
  </conditionalFormatting>
  <conditionalFormatting sqref="Z271">
    <cfRule type="expression" dxfId="2624" priority="687">
      <formula>ISBLANK(Z271)</formula>
    </cfRule>
  </conditionalFormatting>
  <conditionalFormatting sqref="AA151:AA153">
    <cfRule type="expression" dxfId="2623" priority="666">
      <formula>ISBLANK(AA151)</formula>
    </cfRule>
  </conditionalFormatting>
  <conditionalFormatting sqref="AA157:AA159">
    <cfRule type="expression" dxfId="2622" priority="649">
      <formula>ISBLANK(AA157)</formula>
    </cfRule>
  </conditionalFormatting>
  <conditionalFormatting sqref="AA160:AA162">
    <cfRule type="expression" dxfId="2621" priority="640">
      <formula>ISBLANK(AA160)</formula>
    </cfRule>
  </conditionalFormatting>
  <conditionalFormatting sqref="AA163:AA165">
    <cfRule type="expression" dxfId="2620" priority="631">
      <formula>ISBLANK(AA163)</formula>
    </cfRule>
  </conditionalFormatting>
  <conditionalFormatting sqref="AA166:AA168">
    <cfRule type="expression" dxfId="2619" priority="622">
      <formula>ISBLANK(AA166)</formula>
    </cfRule>
  </conditionalFormatting>
  <conditionalFormatting sqref="AA174:AA176">
    <cfRule type="expression" dxfId="2618" priority="613">
      <formula>ISBLANK(AA174)</formula>
    </cfRule>
  </conditionalFormatting>
  <conditionalFormatting sqref="AA177:AA179">
    <cfRule type="expression" dxfId="2617" priority="604">
      <formula>ISBLANK(AA177)</formula>
    </cfRule>
  </conditionalFormatting>
  <conditionalFormatting sqref="AA180:AA182">
    <cfRule type="expression" dxfId="2616" priority="595">
      <formula>ISBLANK(AA180)</formula>
    </cfRule>
  </conditionalFormatting>
  <conditionalFormatting sqref="AA223:AA225">
    <cfRule type="expression" dxfId="2615" priority="586">
      <formula>ISBLANK(AA223)</formula>
    </cfRule>
  </conditionalFormatting>
  <conditionalFormatting sqref="AA226:AA228">
    <cfRule type="expression" dxfId="2614" priority="577">
      <formula>ISBLANK(AA226)</formula>
    </cfRule>
  </conditionalFormatting>
  <conditionalFormatting sqref="AA432:AA434">
    <cfRule type="expression" dxfId="2613" priority="568">
      <formula>ISBLANK(AA432)</formula>
    </cfRule>
  </conditionalFormatting>
  <conditionalFormatting sqref="AA435:AA437">
    <cfRule type="expression" dxfId="2612" priority="563">
      <formula>ISBLANK(AA435)</formula>
    </cfRule>
  </conditionalFormatting>
  <conditionalFormatting sqref="AA438:AA440">
    <cfRule type="expression" dxfId="2611" priority="558">
      <formula>ISBLANK(AA438)</formula>
    </cfRule>
  </conditionalFormatting>
  <conditionalFormatting sqref="AA441:AA443">
    <cfRule type="expression" dxfId="2610" priority="553">
      <formula>ISBLANK(AA441)</formula>
    </cfRule>
  </conditionalFormatting>
  <conditionalFormatting sqref="AA444:AA446">
    <cfRule type="expression" dxfId="2609" priority="548">
      <formula>ISBLANK(AA444)</formula>
    </cfRule>
  </conditionalFormatting>
  <conditionalFormatting sqref="AA447:AA449">
    <cfRule type="expression" dxfId="2608" priority="543">
      <formula>ISBLANK(AA447)</formula>
    </cfRule>
  </conditionalFormatting>
  <conditionalFormatting sqref="AA450:AA452">
    <cfRule type="expression" dxfId="2607" priority="538">
      <formula>ISBLANK(AA450)</formula>
    </cfRule>
  </conditionalFormatting>
  <conditionalFormatting sqref="AA453:AA455">
    <cfRule type="expression" dxfId="2606" priority="533">
      <formula>ISBLANK(AA453)</formula>
    </cfRule>
  </conditionalFormatting>
  <conditionalFormatting sqref="AA456:AA458">
    <cfRule type="expression" dxfId="2605" priority="528">
      <formula>ISBLANK(AA456)</formula>
    </cfRule>
  </conditionalFormatting>
  <conditionalFormatting sqref="AA459:AA461">
    <cfRule type="expression" dxfId="2604" priority="523">
      <formula>ISBLANK(AA459)</formula>
    </cfRule>
  </conditionalFormatting>
  <conditionalFormatting sqref="AA462:AA464">
    <cfRule type="expression" dxfId="2603" priority="518">
      <formula>ISBLANK(AA462)</formula>
    </cfRule>
  </conditionalFormatting>
  <conditionalFormatting sqref="AA465:AA467">
    <cfRule type="expression" dxfId="2602" priority="513">
      <formula>ISBLANK(AA465)</formula>
    </cfRule>
  </conditionalFormatting>
  <conditionalFormatting sqref="AA468:AA470">
    <cfRule type="expression" dxfId="2601" priority="508">
      <formula>ISBLANK(AA468)</formula>
    </cfRule>
  </conditionalFormatting>
  <conditionalFormatting sqref="AA471:AA473">
    <cfRule type="expression" dxfId="2600" priority="503">
      <formula>ISBLANK(AA471)</formula>
    </cfRule>
  </conditionalFormatting>
  <conditionalFormatting sqref="B462:B476">
    <cfRule type="duplicateValues" dxfId="2599" priority="787310"/>
  </conditionalFormatting>
  <conditionalFormatting sqref="B479:Z480 B478:G478 I478:Z478">
    <cfRule type="expression" dxfId="2598" priority="483">
      <formula>ISBLANK(B478)</formula>
    </cfRule>
  </conditionalFormatting>
  <conditionalFormatting sqref="B478:B480">
    <cfRule type="duplicateValues" dxfId="2597" priority="482"/>
  </conditionalFormatting>
  <conditionalFormatting sqref="B478:B480">
    <cfRule type="duplicateValues" dxfId="2596" priority="481"/>
  </conditionalFormatting>
  <conditionalFormatting sqref="K478:K480">
    <cfRule type="duplicateValues" dxfId="2595" priority="480"/>
  </conditionalFormatting>
  <conditionalFormatting sqref="B478:B480">
    <cfRule type="duplicateValues" dxfId="2594" priority="479"/>
  </conditionalFormatting>
  <conditionalFormatting sqref="AA83">
    <cfRule type="expression" dxfId="2593" priority="464">
      <formula>ISBLANK(AA83)</formula>
    </cfRule>
  </conditionalFormatting>
  <conditionalFormatting sqref="AA480">
    <cfRule type="expression" dxfId="2592" priority="452">
      <formula>ISBLANK(AA480)</formula>
    </cfRule>
  </conditionalFormatting>
  <conditionalFormatting sqref="AA69">
    <cfRule type="expression" dxfId="2591" priority="446">
      <formula>ISBLANK(AA69)</formula>
    </cfRule>
  </conditionalFormatting>
  <conditionalFormatting sqref="B36:G36 AC36:AC39 AC41:AC42 B37:E39 G37:AA39 I36:Z36">
    <cfRule type="expression" dxfId="2590" priority="440">
      <formula>ISBLANK(B36)</formula>
    </cfRule>
  </conditionalFormatting>
  <conditionalFormatting sqref="B40:C42 I40:AA42 E40:E42 G40:G42">
    <cfRule type="expression" dxfId="2589" priority="439">
      <formula>ISBLANK(B40)</formula>
    </cfRule>
  </conditionalFormatting>
  <conditionalFormatting sqref="D40:D42">
    <cfRule type="expression" dxfId="2588" priority="437">
      <formula>ISBLANK(D40)</formula>
    </cfRule>
  </conditionalFormatting>
  <conditionalFormatting sqref="H40:H42">
    <cfRule type="expression" dxfId="2587" priority="436">
      <formula>ISBLANK(H40)</formula>
    </cfRule>
  </conditionalFormatting>
  <conditionalFormatting sqref="B36:B39">
    <cfRule type="duplicateValues" dxfId="2586" priority="435"/>
  </conditionalFormatting>
  <conditionalFormatting sqref="AC477 B477:AA477">
    <cfRule type="expression" dxfId="2585" priority="403">
      <formula>ISBLANK(B477)</formula>
    </cfRule>
  </conditionalFormatting>
  <conditionalFormatting sqref="B477">
    <cfRule type="duplicateValues" dxfId="2584" priority="402"/>
  </conditionalFormatting>
  <conditionalFormatting sqref="B477">
    <cfRule type="duplicateValues" dxfId="2583" priority="401"/>
  </conditionalFormatting>
  <conditionalFormatting sqref="K477">
    <cfRule type="duplicateValues" dxfId="2582" priority="400"/>
  </conditionalFormatting>
  <conditionalFormatting sqref="B477">
    <cfRule type="duplicateValues" dxfId="2581" priority="399"/>
  </conditionalFormatting>
  <conditionalFormatting sqref="X53">
    <cfRule type="expression" dxfId="2580" priority="389">
      <formula>ISBLANK(X53)</formula>
    </cfRule>
  </conditionalFormatting>
  <conditionalFormatting sqref="B44:W46 AC43:AC46 AC48:AC49 Y43:Z43 Y44:AA46 B43:G43 I43:W43">
    <cfRule type="expression" dxfId="2579" priority="361">
      <formula>ISBLANK(B43)</formula>
    </cfRule>
  </conditionalFormatting>
  <conditionalFormatting sqref="B47:C49 E47:G49 I48:AA49 I47:W47 Y47 AA47">
    <cfRule type="expression" dxfId="2578" priority="360">
      <formula>ISBLANK(B47)</formula>
    </cfRule>
  </conditionalFormatting>
  <conditionalFormatting sqref="B47:B49">
    <cfRule type="duplicateValues" dxfId="2577" priority="359"/>
  </conditionalFormatting>
  <conditionalFormatting sqref="D47:D49">
    <cfRule type="expression" dxfId="2576" priority="358">
      <formula>ISBLANK(D47)</formula>
    </cfRule>
  </conditionalFormatting>
  <conditionalFormatting sqref="H47:H49">
    <cfRule type="expression" dxfId="2575" priority="357">
      <formula>ISBLANK(H47)</formula>
    </cfRule>
  </conditionalFormatting>
  <conditionalFormatting sqref="B43:B46">
    <cfRule type="duplicateValues" dxfId="2574" priority="356"/>
  </conditionalFormatting>
  <conditionalFormatting sqref="B43:B49">
    <cfRule type="duplicateValues" dxfId="2573" priority="355"/>
  </conditionalFormatting>
  <conditionalFormatting sqref="K43:K49">
    <cfRule type="duplicateValues" dxfId="2572" priority="354"/>
  </conditionalFormatting>
  <conditionalFormatting sqref="B43:B49">
    <cfRule type="duplicateValues" dxfId="2571" priority="353"/>
  </conditionalFormatting>
  <conditionalFormatting sqref="B40:B42">
    <cfRule type="duplicateValues" dxfId="2570" priority="818352"/>
  </conditionalFormatting>
  <conditionalFormatting sqref="B36:B42">
    <cfRule type="duplicateValues" dxfId="2569" priority="818353"/>
  </conditionalFormatting>
  <conditionalFormatting sqref="K36:K42">
    <cfRule type="duplicateValues" dxfId="2568" priority="818354"/>
  </conditionalFormatting>
  <conditionalFormatting sqref="B36:B42">
    <cfRule type="duplicateValues" dxfId="2567" priority="818355"/>
  </conditionalFormatting>
  <conditionalFormatting sqref="X43:X47">
    <cfRule type="expression" dxfId="2566" priority="350">
      <formula>ISBLANK(X43)</formula>
    </cfRule>
  </conditionalFormatting>
  <conditionalFormatting sqref="AA478:AA479">
    <cfRule type="expression" dxfId="2565" priority="329">
      <formula>ISBLANK(AA478)</formula>
    </cfRule>
  </conditionalFormatting>
  <conditionalFormatting sqref="AA480">
    <cfRule type="expression" dxfId="2564" priority="328">
      <formula>ISBLANK(AA480)</formula>
    </cfRule>
  </conditionalFormatting>
  <conditionalFormatting sqref="AC481:AC483">
    <cfRule type="expression" dxfId="2563" priority="319">
      <formula>ISBLANK(AC481)</formula>
    </cfRule>
  </conditionalFormatting>
  <conditionalFormatting sqref="B482:Z483 B481:G481 I481:Z481">
    <cfRule type="expression" dxfId="2562" priority="318">
      <formula>ISBLANK(B481)</formula>
    </cfRule>
  </conditionalFormatting>
  <conditionalFormatting sqref="B481:B483">
    <cfRule type="duplicateValues" dxfId="2561" priority="317"/>
  </conditionalFormatting>
  <conditionalFormatting sqref="B481:B483">
    <cfRule type="duplicateValues" dxfId="2560" priority="316"/>
  </conditionalFormatting>
  <conditionalFormatting sqref="K481:K483">
    <cfRule type="duplicateValues" dxfId="2559" priority="315"/>
  </conditionalFormatting>
  <conditionalFormatting sqref="B481:B483">
    <cfRule type="duplicateValues" dxfId="2558" priority="314"/>
  </conditionalFormatting>
  <conditionalFormatting sqref="AA481:AA482">
    <cfRule type="expression" dxfId="2557" priority="301">
      <formula>ISBLANK(AA481)</formula>
    </cfRule>
  </conditionalFormatting>
  <conditionalFormatting sqref="AA483">
    <cfRule type="expression" dxfId="2556" priority="300">
      <formula>ISBLANK(AA483)</formula>
    </cfRule>
  </conditionalFormatting>
  <conditionalFormatting sqref="B485:B486 B54:B55 B59:B73">
    <cfRule type="duplicateValues" dxfId="2555" priority="846506"/>
  </conditionalFormatting>
  <conditionalFormatting sqref="K484:K486 K50:K127 K3:K5 K9:K35 L6:L8 K130:K476">
    <cfRule type="duplicateValues" dxfId="2554" priority="846509"/>
  </conditionalFormatting>
  <conditionalFormatting sqref="B484:B486 B50:B127 B3:B5 B9:B35 C6:C8 B130:B476">
    <cfRule type="duplicateValues" dxfId="2553" priority="846512"/>
  </conditionalFormatting>
  <conditionalFormatting sqref="B209:B217 B108:B111 B116:B127 B50:B53 B245:B387 B173:B195 B238:B241 B219:B225 B229 B231:B235 B156:B169 B197:B203 B389 B391:B401 B205:B207 B479 B80:B101 B484 B1:B5 B9:B32 C6:C8 B783:B1048576 B130:B150">
    <cfRule type="duplicateValues" dxfId="2552" priority="854431"/>
  </conditionalFormatting>
  <conditionalFormatting sqref="K53">
    <cfRule type="duplicateValues" dxfId="2551" priority="288"/>
  </conditionalFormatting>
  <conditionalFormatting sqref="K53">
    <cfRule type="duplicateValues" dxfId="2550" priority="287"/>
  </conditionalFormatting>
  <conditionalFormatting sqref="K53">
    <cfRule type="duplicateValues" dxfId="2549" priority="286"/>
  </conditionalFormatting>
  <conditionalFormatting sqref="K70">
    <cfRule type="duplicateValues" dxfId="2548" priority="285"/>
  </conditionalFormatting>
  <conditionalFormatting sqref="K70">
    <cfRule type="duplicateValues" dxfId="2547" priority="284"/>
  </conditionalFormatting>
  <conditionalFormatting sqref="K70">
    <cfRule type="duplicateValues" dxfId="2546" priority="283"/>
  </conditionalFormatting>
  <conditionalFormatting sqref="K87">
    <cfRule type="duplicateValues" dxfId="2545" priority="282"/>
  </conditionalFormatting>
  <conditionalFormatting sqref="K87">
    <cfRule type="duplicateValues" dxfId="2544" priority="281"/>
  </conditionalFormatting>
  <conditionalFormatting sqref="K87">
    <cfRule type="duplicateValues" dxfId="2543" priority="280"/>
  </conditionalFormatting>
  <conditionalFormatting sqref="K484">
    <cfRule type="duplicateValues" dxfId="2542" priority="279"/>
  </conditionalFormatting>
  <conditionalFormatting sqref="K484">
    <cfRule type="duplicateValues" dxfId="2541" priority="278"/>
  </conditionalFormatting>
  <conditionalFormatting sqref="K484">
    <cfRule type="duplicateValues" dxfId="2540" priority="277"/>
  </conditionalFormatting>
  <conditionalFormatting sqref="K485">
    <cfRule type="duplicateValues" dxfId="2539" priority="276"/>
  </conditionalFormatting>
  <conditionalFormatting sqref="K485">
    <cfRule type="duplicateValues" dxfId="2538" priority="275"/>
  </conditionalFormatting>
  <conditionalFormatting sqref="K485">
    <cfRule type="duplicateValues" dxfId="2537" priority="274"/>
  </conditionalFormatting>
  <conditionalFormatting sqref="K486">
    <cfRule type="duplicateValues" dxfId="2536" priority="273"/>
  </conditionalFormatting>
  <conditionalFormatting sqref="K486">
    <cfRule type="duplicateValues" dxfId="2535" priority="272"/>
  </conditionalFormatting>
  <conditionalFormatting sqref="K486">
    <cfRule type="duplicateValues" dxfId="2534" priority="271"/>
  </conditionalFormatting>
  <conditionalFormatting sqref="K53">
    <cfRule type="duplicateValues" dxfId="2533" priority="270"/>
  </conditionalFormatting>
  <conditionalFormatting sqref="K53">
    <cfRule type="duplicateValues" dxfId="2532" priority="269"/>
  </conditionalFormatting>
  <conditionalFormatting sqref="K53">
    <cfRule type="duplicateValues" dxfId="2531" priority="268"/>
  </conditionalFormatting>
  <conditionalFormatting sqref="K70">
    <cfRule type="duplicateValues" dxfId="2530" priority="267"/>
  </conditionalFormatting>
  <conditionalFormatting sqref="K70">
    <cfRule type="duplicateValues" dxfId="2529" priority="266"/>
  </conditionalFormatting>
  <conditionalFormatting sqref="K70">
    <cfRule type="duplicateValues" dxfId="2528" priority="265"/>
  </conditionalFormatting>
  <conditionalFormatting sqref="K87">
    <cfRule type="duplicateValues" dxfId="2527" priority="264"/>
  </conditionalFormatting>
  <conditionalFormatting sqref="K87">
    <cfRule type="duplicateValues" dxfId="2526" priority="263"/>
  </conditionalFormatting>
  <conditionalFormatting sqref="K87">
    <cfRule type="duplicateValues" dxfId="2525" priority="262"/>
  </conditionalFormatting>
  <conditionalFormatting sqref="K484">
    <cfRule type="duplicateValues" dxfId="2524" priority="261"/>
  </conditionalFormatting>
  <conditionalFormatting sqref="K484">
    <cfRule type="duplicateValues" dxfId="2523" priority="260"/>
  </conditionalFormatting>
  <conditionalFormatting sqref="K484">
    <cfRule type="duplicateValues" dxfId="2522" priority="259"/>
  </conditionalFormatting>
  <conditionalFormatting sqref="K485">
    <cfRule type="duplicateValues" dxfId="2521" priority="258"/>
  </conditionalFormatting>
  <conditionalFormatting sqref="K485">
    <cfRule type="duplicateValues" dxfId="2520" priority="257"/>
  </conditionalFormatting>
  <conditionalFormatting sqref="K485">
    <cfRule type="duplicateValues" dxfId="2519" priority="256"/>
  </conditionalFormatting>
  <conditionalFormatting sqref="K486">
    <cfRule type="duplicateValues" dxfId="2518" priority="255"/>
  </conditionalFormatting>
  <conditionalFormatting sqref="K486">
    <cfRule type="duplicateValues" dxfId="2517" priority="254"/>
  </conditionalFormatting>
  <conditionalFormatting sqref="K486">
    <cfRule type="duplicateValues" dxfId="2516" priority="253"/>
  </conditionalFormatting>
  <conditionalFormatting sqref="Z47">
    <cfRule type="expression" dxfId="2515" priority="252">
      <formula>ISBLANK(Z47)</formula>
    </cfRule>
  </conditionalFormatting>
  <conditionalFormatting sqref="C299:G299 I299:J299">
    <cfRule type="expression" dxfId="2514" priority="189">
      <formula>ISBLANK(C299)</formula>
    </cfRule>
  </conditionalFormatting>
  <conditionalFormatting sqref="C400:G400 I400:J400">
    <cfRule type="expression" dxfId="2513" priority="184">
      <formula>ISBLANK(C400)</formula>
    </cfRule>
  </conditionalFormatting>
  <conditionalFormatting sqref="C302:G302 I302:J302">
    <cfRule type="expression" dxfId="2512" priority="179">
      <formula>ISBLANK(C302)</formula>
    </cfRule>
  </conditionalFormatting>
  <conditionalFormatting sqref="C318:G318 I318:J318">
    <cfRule type="expression" dxfId="2511" priority="174">
      <formula>ISBLANK(C318)</formula>
    </cfRule>
  </conditionalFormatting>
  <conditionalFormatting sqref="H302">
    <cfRule type="expression" dxfId="2510" priority="169">
      <formula>ISBLANK(H302)</formula>
    </cfRule>
  </conditionalFormatting>
  <conditionalFormatting sqref="H318">
    <cfRule type="expression" dxfId="2509" priority="166">
      <formula>ISBLANK(H318)</formula>
    </cfRule>
  </conditionalFormatting>
  <conditionalFormatting sqref="J404">
    <cfRule type="expression" dxfId="2508" priority="163">
      <formula>ISBLANK(J404)</formula>
    </cfRule>
  </conditionalFormatting>
  <conditionalFormatting sqref="F404">
    <cfRule type="expression" dxfId="2507" priority="160">
      <formula>ISBLANK(F404)</formula>
    </cfRule>
  </conditionalFormatting>
  <conditionalFormatting sqref="C404">
    <cfRule type="expression" dxfId="2506" priority="157">
      <formula>ISBLANK(C404)</formula>
    </cfRule>
  </conditionalFormatting>
  <conditionalFormatting sqref="J144">
    <cfRule type="expression" dxfId="2505" priority="151">
      <formula>ISBLANK(J144)</formula>
    </cfRule>
  </conditionalFormatting>
  <conditionalFormatting sqref="F157">
    <cfRule type="expression" dxfId="2504" priority="148">
      <formula>ISBLANK(F157)</formula>
    </cfRule>
  </conditionalFormatting>
  <conditionalFormatting sqref="F144">
    <cfRule type="expression" dxfId="2503" priority="145">
      <formula>ISBLANK(F144)</formula>
    </cfRule>
  </conditionalFormatting>
  <conditionalFormatting sqref="C157">
    <cfRule type="expression" dxfId="2502" priority="142">
      <formula>ISBLANK(C157)</formula>
    </cfRule>
  </conditionalFormatting>
  <conditionalFormatting sqref="C144">
    <cfRule type="expression" dxfId="2501" priority="139">
      <formula>ISBLANK(C144)</formula>
    </cfRule>
  </conditionalFormatting>
  <conditionalFormatting sqref="V157">
    <cfRule type="expression" dxfId="2500" priority="136">
      <formula>ISBLANK(V157)</formula>
    </cfRule>
  </conditionalFormatting>
  <conditionalFormatting sqref="V144">
    <cfRule type="expression" dxfId="2499" priority="133">
      <formula>ISBLANK(V144)</formula>
    </cfRule>
  </conditionalFormatting>
  <conditionalFormatting sqref="V303 V306 V309 V312 V315 V323 V326 V329 V332 V335 V338 V341 V344 V347">
    <cfRule type="expression" dxfId="2498" priority="124">
      <formula>ISBLANK(V303)</formula>
    </cfRule>
  </conditionalFormatting>
  <conditionalFormatting sqref="W195">
    <cfRule type="expression" dxfId="2497" priority="101">
      <formula>ISBLANK(W195)</formula>
    </cfRule>
  </conditionalFormatting>
  <conditionalFormatting sqref="W194">
    <cfRule type="expression" dxfId="2496" priority="100">
      <formula>ISBLANK(W194)</formula>
    </cfRule>
  </conditionalFormatting>
  <conditionalFormatting sqref="W193">
    <cfRule type="expression" dxfId="2495" priority="99">
      <formula>ISBLANK(W193)</formula>
    </cfRule>
  </conditionalFormatting>
  <conditionalFormatting sqref="W192">
    <cfRule type="expression" dxfId="2494" priority="98">
      <formula>ISBLANK(W192)</formula>
    </cfRule>
  </conditionalFormatting>
  <conditionalFormatting sqref="W191">
    <cfRule type="expression" dxfId="2493" priority="97">
      <formula>ISBLANK(W191)</formula>
    </cfRule>
  </conditionalFormatting>
  <conditionalFormatting sqref="W190">
    <cfRule type="expression" dxfId="2492" priority="96">
      <formula>ISBLANK(W190)</formula>
    </cfRule>
  </conditionalFormatting>
  <conditionalFormatting sqref="W428">
    <cfRule type="expression" dxfId="2491" priority="93">
      <formula>ISBLANK(W428)</formula>
    </cfRule>
  </conditionalFormatting>
  <conditionalFormatting sqref="W427">
    <cfRule type="expression" dxfId="2490" priority="90">
      <formula>ISBLANK(W427)</formula>
    </cfRule>
  </conditionalFormatting>
  <conditionalFormatting sqref="J157">
    <cfRule type="expression" dxfId="2489" priority="85">
      <formula>ISBLANK(J157)</formula>
    </cfRule>
  </conditionalFormatting>
  <conditionalFormatting sqref="J155">
    <cfRule type="expression" dxfId="2488" priority="80">
      <formula>ISBLANK(J155)</formula>
    </cfRule>
  </conditionalFormatting>
  <conditionalFormatting sqref="J154">
    <cfRule type="expression" dxfId="2487" priority="77">
      <formula>ISBLANK(J154)</formula>
    </cfRule>
  </conditionalFormatting>
  <conditionalFormatting sqref="G151">
    <cfRule type="expression" dxfId="2486" priority="74">
      <formula>ISBLANK(G151)</formula>
    </cfRule>
  </conditionalFormatting>
  <conditionalFormatting sqref="G152">
    <cfRule type="expression" dxfId="2485" priority="73">
      <formula>ISBLANK(G152)</formula>
    </cfRule>
  </conditionalFormatting>
  <conditionalFormatting sqref="F42">
    <cfRule type="expression" dxfId="2484" priority="72">
      <formula>ISBLANK(F42)</formula>
    </cfRule>
  </conditionalFormatting>
  <conditionalFormatting sqref="F41">
    <cfRule type="expression" dxfId="2483" priority="69">
      <formula>ISBLANK(F41)</formula>
    </cfRule>
  </conditionalFormatting>
  <conditionalFormatting sqref="F40">
    <cfRule type="expression" dxfId="2482" priority="66">
      <formula>ISBLANK(F40)</formula>
    </cfRule>
  </conditionalFormatting>
  <conditionalFormatting sqref="F39">
    <cfRule type="expression" dxfId="2481" priority="63">
      <formula>ISBLANK(F39)</formula>
    </cfRule>
  </conditionalFormatting>
  <conditionalFormatting sqref="F37">
    <cfRule type="expression" dxfId="2480" priority="54">
      <formula>ISBLANK(F37)</formula>
    </cfRule>
  </conditionalFormatting>
  <conditionalFormatting sqref="F38">
    <cfRule type="expression" dxfId="2479" priority="57">
      <formula>ISBLANK(F38)</formula>
    </cfRule>
  </conditionalFormatting>
  <conditionalFormatting sqref="B515:B782">
    <cfRule type="duplicateValues" dxfId="2478" priority="51"/>
  </conditionalFormatting>
  <conditionalFormatting sqref="B515:B1048576 B1:B5 B9:B127 C6:C8 B130:B486">
    <cfRule type="duplicateValues" dxfId="2477" priority="50"/>
  </conditionalFormatting>
  <conditionalFormatting sqref="B487:B514">
    <cfRule type="duplicateValues" dxfId="2476" priority="49"/>
  </conditionalFormatting>
  <conditionalFormatting sqref="AC128 A128:G128 I128:AA128">
    <cfRule type="expression" dxfId="2475" priority="48">
      <formula>ISBLANK(A128)</formula>
    </cfRule>
  </conditionalFormatting>
  <conditionalFormatting sqref="B128">
    <cfRule type="duplicateValues" dxfId="2474" priority="47"/>
  </conditionalFormatting>
  <conditionalFormatting sqref="K128">
    <cfRule type="duplicateValues" dxfId="2473" priority="46"/>
  </conditionalFormatting>
  <conditionalFormatting sqref="B128">
    <cfRule type="duplicateValues" dxfId="2472" priority="45"/>
  </conditionalFormatting>
  <conditionalFormatting sqref="B128">
    <cfRule type="duplicateValues" dxfId="2471" priority="44"/>
  </conditionalFormatting>
  <conditionalFormatting sqref="B128">
    <cfRule type="duplicateValues" dxfId="2470" priority="43"/>
  </conditionalFormatting>
  <conditionalFormatting sqref="AC129 A129:G129 I129:AA129">
    <cfRule type="expression" dxfId="2469" priority="30">
      <formula>ISBLANK(A129)</formula>
    </cfRule>
  </conditionalFormatting>
  <conditionalFormatting sqref="B129">
    <cfRule type="duplicateValues" dxfId="2468" priority="29"/>
  </conditionalFormatting>
  <conditionalFormatting sqref="K129">
    <cfRule type="duplicateValues" dxfId="2467" priority="28"/>
  </conditionalFormatting>
  <conditionalFormatting sqref="B129">
    <cfRule type="duplicateValues" dxfId="2466" priority="27"/>
  </conditionalFormatting>
  <conditionalFormatting sqref="B129">
    <cfRule type="duplicateValues" dxfId="2465" priority="26"/>
  </conditionalFormatting>
  <conditionalFormatting sqref="B129">
    <cfRule type="duplicateValues" dxfId="2464" priority="25"/>
  </conditionalFormatting>
  <conditionalFormatting sqref="V511">
    <cfRule type="expression" dxfId="2463" priority="14">
      <formula>ISBLANK(V511)</formula>
    </cfRule>
  </conditionalFormatting>
  <conditionalFormatting sqref="W74">
    <cfRule type="expression" dxfId="2462" priority="11">
      <formula>ISBLANK(W74)</formula>
    </cfRule>
  </conditionalFormatting>
  <conditionalFormatting sqref="F487:G487 I487:J487">
    <cfRule type="expression" dxfId="2461" priority="10">
      <formula>ISBLANK(F487)</formula>
    </cfRule>
  </conditionalFormatting>
  <conditionalFormatting sqref="F498:G498 I498:J498">
    <cfRule type="expression" dxfId="2460" priority="5">
      <formula>ISBLANK(F498)</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99" id="{D806FA45-436A-4F6E-A0F8-91B675FFCCCA}">
            <xm:f>'structure-original'!V252 &lt; V394</xm:f>
            <x14:dxf>
              <fill>
                <patternFill>
                  <bgColor rgb="FF00B050"/>
                </patternFill>
              </fill>
            </x14:dxf>
          </x14:cfRule>
          <x14:cfRule type="expression" priority="1700" id="{07FB12CE-C495-4F51-B8AE-0EFE79DDBC92}">
            <xm:f>'structure-original'!V252 &gt; V394</xm:f>
            <x14:dxf>
              <fill>
                <patternFill>
                  <bgColor rgb="FFFF0000"/>
                </patternFill>
              </fill>
            </x14:dxf>
          </x14:cfRule>
          <xm:sqref>V394</xm:sqref>
        </x14:conditionalFormatting>
        <x14:conditionalFormatting xmlns:xm="http://schemas.microsoft.com/office/excel/2006/main">
          <x14:cfRule type="expression" priority="1695" id="{CD7BBE62-3230-4528-AECE-F1BF6353EE65}">
            <xm:f>'structure-original'!F276 &lt; F414</xm:f>
            <x14:dxf>
              <fill>
                <patternFill>
                  <bgColor rgb="FFFF0000"/>
                </patternFill>
              </fill>
            </x14:dxf>
          </x14:cfRule>
          <x14:cfRule type="expression" priority="1696"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69" id="{D806FA45-436A-4F6E-A0F8-91B675FFCCCA}">
            <xm:f>'structure-original'!#REF! &lt; AC71</xm:f>
            <x14:dxf>
              <fill>
                <patternFill>
                  <bgColor rgb="FF00B050"/>
                </patternFill>
              </fill>
            </x14:dxf>
          </x14:cfRule>
          <x14:cfRule type="expression" priority="103570" id="{07FB12CE-C495-4F51-B8AE-0EFE79DDBC92}">
            <xm:f>'structure-original'!#REF! &gt; AC71</xm:f>
            <x14:dxf>
              <fill>
                <patternFill>
                  <bgColor rgb="FFFF0000"/>
                </patternFill>
              </fill>
            </x14:dxf>
          </x14:cfRule>
          <xm:sqref>AC83:AC85 AC71 AC87 AC484</xm:sqref>
        </x14:conditionalFormatting>
        <x14:conditionalFormatting xmlns:xm="http://schemas.microsoft.com/office/excel/2006/main">
          <x14:cfRule type="expression" priority="1627" id="{C5D70D84-64E7-4D19-9475-677DDFCA0B96}">
            <xm:f>AA271&gt;'weapons-original'!Z154</xm:f>
            <x14:dxf>
              <fill>
                <patternFill>
                  <bgColor rgb="FF00B050"/>
                </patternFill>
              </fill>
            </x14:dxf>
          </x14:cfRule>
          <x14:cfRule type="expression" priority="1628"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35" id="{D806FA45-436A-4F6E-A0F8-91B675FFCCCA}">
            <xm:f>'structure-original'!AA289 &lt; AC428</xm:f>
            <x14:dxf>
              <fill>
                <patternFill>
                  <bgColor rgb="FF00B050"/>
                </patternFill>
              </fill>
            </x14:dxf>
          </x14:cfRule>
          <x14:cfRule type="expression" priority="234636"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77" id="{CD7BBE62-3230-4528-AECE-F1BF6353EE65}">
            <xm:f>'structure-original'!F265 &lt; F456</xm:f>
            <x14:dxf>
              <fill>
                <patternFill>
                  <bgColor rgb="FFFF0000"/>
                </patternFill>
              </fill>
            </x14:dxf>
          </x14:cfRule>
          <x14:cfRule type="expression" priority="234678"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9006" id="{CD7BBE62-3230-4528-AECE-F1BF6353EE65}">
            <xm:f>'structure-original'!F276 &lt; F429</xm:f>
            <x14:dxf>
              <fill>
                <patternFill>
                  <bgColor rgb="FFFF0000"/>
                </patternFill>
              </fill>
            </x14:dxf>
          </x14:cfRule>
          <x14:cfRule type="expression" priority="299007"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300017" id="{D806FA45-436A-4F6E-A0F8-91B675FFCCCA}">
            <xm:f>'structure-original'!S4 &lt; M4</xm:f>
            <x14:dxf>
              <fill>
                <patternFill>
                  <bgColor rgb="FF00B050"/>
                </patternFill>
              </fill>
            </x14:dxf>
          </x14:cfRule>
          <x14:cfRule type="expression" priority="30001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14" id="{D806FA45-436A-4F6E-A0F8-91B675FFCCCA}">
            <xm:f>'structure-original'!T7 &lt; P12</xm:f>
            <x14:dxf>
              <fill>
                <patternFill>
                  <bgColor rgb="FF00B050"/>
                </patternFill>
              </fill>
            </x14:dxf>
          </x14:cfRule>
          <x14:cfRule type="expression" priority="30301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94" id="{D806FA45-436A-4F6E-A0F8-91B675FFCCCA}">
            <xm:f>'structure-original'!V275 &lt; V403</xm:f>
            <x14:dxf>
              <fill>
                <patternFill>
                  <bgColor rgb="FF00B050"/>
                </patternFill>
              </fill>
            </x14:dxf>
          </x14:cfRule>
          <x14:cfRule type="expression" priority="458195"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90" id="{D806FA45-436A-4F6E-A0F8-91B675FFCCCA}">
            <xm:f>'structure-original'!V281 &lt; V407</xm:f>
            <x14:dxf>
              <fill>
                <patternFill>
                  <bgColor rgb="FF00B050"/>
                </patternFill>
              </fill>
            </x14:dxf>
          </x14:cfRule>
          <x14:cfRule type="expression" priority="459091"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84" id="{07E31A9A-CA53-4A05-87EF-573AC2AB1D71}">
            <xm:f>'structure-original'!#REF! &lt; AC74</xm:f>
            <x14:dxf>
              <fill>
                <patternFill>
                  <bgColor rgb="FF00B050"/>
                </patternFill>
              </fill>
            </x14:dxf>
          </x14:cfRule>
          <x14:cfRule type="expression" priority="1485"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428" id="{D806FA45-436A-4F6E-A0F8-91B675FFCCCA}">
            <xm:f>'structure-original'!I69 &lt; I467</xm:f>
            <x14:dxf>
              <fill>
                <patternFill>
                  <bgColor rgb="FF00B050"/>
                </patternFill>
              </fill>
            </x14:dxf>
          </x14:cfRule>
          <x14:cfRule type="expression" priority="459429"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40" id="{D806FA45-436A-4F6E-A0F8-91B675FFCCCA}">
            <xm:f>'structure-original'!AA39 &lt; AC405</xm:f>
            <x14:dxf>
              <fill>
                <patternFill>
                  <bgColor rgb="FF00B050"/>
                </patternFill>
              </fill>
            </x14:dxf>
          </x14:cfRule>
          <x14:cfRule type="expression" priority="459441"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66" id="{CD7BBE62-3230-4528-AECE-F1BF6353EE65}">
            <xm:f>'structure-original'!F39 &lt; F405</xm:f>
            <x14:dxf>
              <fill>
                <patternFill>
                  <bgColor rgb="FFFF0000"/>
                </patternFill>
              </fill>
            </x14:dxf>
          </x14:cfRule>
          <x14:cfRule type="expression" priority="462067"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36" id="{D806FA45-436A-4F6E-A0F8-91B675FFCCCA}">
            <xm:f>'structure-original'!V282 &lt; V407</xm:f>
            <x14:dxf>
              <fill>
                <patternFill>
                  <bgColor rgb="FF00B050"/>
                </patternFill>
              </fill>
            </x14:dxf>
          </x14:cfRule>
          <x14:cfRule type="expression" priority="464937"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76" id="{D806FA45-436A-4F6E-A0F8-91B675FFCCCA}">
            <xm:f>'structure-original'!AA265 &lt; AC411</xm:f>
            <x14:dxf>
              <fill>
                <patternFill>
                  <bgColor rgb="FF00B050"/>
                </patternFill>
              </fill>
            </x14:dxf>
          </x14:cfRule>
          <x14:cfRule type="expression" priority="464977"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81" id="{D806FA45-436A-4F6E-A0F8-91B675FFCCCA}">
            <xm:f>'structure-original'!AA279 &lt; AC413</xm:f>
            <x14:dxf>
              <fill>
                <patternFill>
                  <bgColor rgb="FF00B050"/>
                </patternFill>
              </fill>
            </x14:dxf>
          </x14:cfRule>
          <x14:cfRule type="expression" priority="465982"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862" id="{D806FA45-436A-4F6E-A0F8-91B675FFCCCA}">
            <xm:f>'structure-original'!V278 &lt; V405</xm:f>
            <x14:dxf>
              <fill>
                <patternFill>
                  <bgColor rgb="FF00B050"/>
                </patternFill>
              </fill>
            </x14:dxf>
          </x14:cfRule>
          <x14:cfRule type="expression" priority="493863"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94" id="{CD7BBE62-3230-4528-AECE-F1BF6353EE65}">
            <xm:f>'structure-original'!F280 &lt; F417</xm:f>
            <x14:dxf>
              <fill>
                <patternFill>
                  <bgColor rgb="FFFF0000"/>
                </patternFill>
              </fill>
            </x14:dxf>
          </x14:cfRule>
          <x14:cfRule type="expression" priority="493895"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130" id="{D806FA45-436A-4F6E-A0F8-91B675FFCCCA}">
            <xm:f>'structure-original'!AA276 &lt; AC431</xm:f>
            <x14:dxf>
              <fill>
                <patternFill>
                  <bgColor rgb="FF00B050"/>
                </patternFill>
              </fill>
            </x14:dxf>
          </x14:cfRule>
          <x14:cfRule type="expression" priority="494131"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36" id="{D806FA45-436A-4F6E-A0F8-91B675FFCCCA}">
            <xm:f>'structure-original'!C227 &lt; C380</xm:f>
            <x14:dxf>
              <fill>
                <patternFill>
                  <bgColor rgb="FF00B050"/>
                </patternFill>
              </fill>
            </x14:dxf>
          </x14:cfRule>
          <x14:cfRule type="expression" priority="494137" id="{07FB12CE-C495-4F51-B8AE-0EFE79DDBC92}">
            <xm:f>'structure-original'!C227 &gt; C380</xm:f>
            <x14:dxf>
              <fill>
                <patternFill>
                  <bgColor rgb="FFFF0000"/>
                </patternFill>
              </fill>
            </x14:dxf>
          </x14:cfRule>
          <xm:sqref>I429:I430 C429:E430 K429:W430 C380</xm:sqref>
        </x14:conditionalFormatting>
        <x14:conditionalFormatting xmlns:xm="http://schemas.microsoft.com/office/excel/2006/main">
          <x14:cfRule type="expression" priority="497410" id="{D806FA45-436A-4F6E-A0F8-91B675FFCCCA}">
            <xm:f>'structure-original'!AA264 &lt; AC446</xm:f>
            <x14:dxf>
              <fill>
                <patternFill>
                  <bgColor rgb="FF00B050"/>
                </patternFill>
              </fill>
            </x14:dxf>
          </x14:cfRule>
          <x14:cfRule type="expression" priority="497411"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312" id="{2C627809-BA80-487A-9751-35BB53E6D4DF}">
            <xm:f>'structure-original'!F264 &lt; F444</xm:f>
            <x14:dxf>
              <fill>
                <patternFill>
                  <bgColor rgb="FFFF0000"/>
                </patternFill>
              </fill>
            </x14:dxf>
          </x14:cfRule>
          <x14:cfRule type="expression" priority="1313"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34" id="{CD7BBE62-3230-4528-AECE-F1BF6353EE65}">
            <xm:f>'structure-original'!F279 &lt; F413</xm:f>
            <x14:dxf>
              <fill>
                <patternFill>
                  <bgColor rgb="FFFF0000"/>
                </patternFill>
              </fill>
            </x14:dxf>
          </x14:cfRule>
          <x14:cfRule type="expression" priority="503935"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46" id="{D806FA45-436A-4F6E-A0F8-91B675FFCCCA}">
            <xm:f>'structure-original'!C264 &lt; C444</xm:f>
            <x14:dxf>
              <fill>
                <patternFill>
                  <bgColor rgb="FF00B050"/>
                </patternFill>
              </fill>
            </x14:dxf>
          </x14:cfRule>
          <x14:cfRule type="expression" priority="507147" id="{07FB12CE-C495-4F51-B8AE-0EFE79DDBC92}">
            <xm:f>'structure-original'!C264 &gt; C444</xm:f>
            <x14:dxf>
              <fill>
                <patternFill>
                  <bgColor rgb="FFFF0000"/>
                </patternFill>
              </fill>
            </x14:dxf>
          </x14:cfRule>
          <xm:sqref>V471:V472 C449 D444:E445 H444:I444 K444:W445 I445</xm:sqref>
        </x14:conditionalFormatting>
        <x14:conditionalFormatting xmlns:xm="http://schemas.microsoft.com/office/excel/2006/main">
          <x14:cfRule type="expression" priority="528257" id="{D806FA45-436A-4F6E-A0F8-91B675FFCCCA}">
            <xm:f>'structure-original'!AA43 &lt; AC407</xm:f>
            <x14:dxf>
              <fill>
                <patternFill>
                  <bgColor rgb="FF00B050"/>
                </patternFill>
              </fill>
            </x14:dxf>
          </x14:cfRule>
          <x14:cfRule type="expression" priority="528258"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93" id="{CD7BBE62-3230-4528-AECE-F1BF6353EE65}">
            <xm:f>'structure-original'!F43 &lt; F407</xm:f>
            <x14:dxf>
              <fill>
                <patternFill>
                  <bgColor rgb="FFFF0000"/>
                </patternFill>
              </fill>
            </x14:dxf>
          </x14:cfRule>
          <x14:cfRule type="expression" priority="528294"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223" id="{D806FA45-436A-4F6E-A0F8-91B675FFCCCA}">
            <xm:f>'structure-original'!V274 &lt; V403</xm:f>
            <x14:dxf>
              <fill>
                <patternFill>
                  <bgColor rgb="FF00B050"/>
                </patternFill>
              </fill>
            </x14:dxf>
          </x14:cfRule>
          <x14:cfRule type="expression" priority="538224"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40003" id="{D806FA45-436A-4F6E-A0F8-91B675FFCCCA}">
            <xm:f>'structure-original'!I71 &lt; I471</xm:f>
            <x14:dxf>
              <fill>
                <patternFill>
                  <bgColor rgb="FF00B050"/>
                </patternFill>
              </fill>
            </x14:dxf>
          </x14:cfRule>
          <x14:cfRule type="expression" priority="540004"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95" id="{D806FA45-436A-4F6E-A0F8-91B675FFCCCA}">
            <xm:f>'structure-original'!AA263 &lt; AC452</xm:f>
            <x14:dxf>
              <fill>
                <patternFill>
                  <bgColor rgb="FF00B050"/>
                </patternFill>
              </fill>
            </x14:dxf>
          </x14:cfRule>
          <x14:cfRule type="expression" priority="563496"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60" id="{D806FA45-436A-4F6E-A0F8-91B675FFCCCA}">
            <xm:f>'structure-original'!AA265 &lt; AC458</xm:f>
            <x14:dxf>
              <fill>
                <patternFill>
                  <bgColor rgb="FF00B050"/>
                </patternFill>
              </fill>
            </x14:dxf>
          </x14:cfRule>
          <x14:cfRule type="expression" priority="564361"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52" id="{CD7BBE62-3230-4528-AECE-F1BF6353EE65}">
            <xm:f>'structure-original'!F265 &lt; F411</xm:f>
            <x14:dxf>
              <fill>
                <patternFill>
                  <bgColor rgb="FFFF0000"/>
                </patternFill>
              </fill>
            </x14:dxf>
          </x14:cfRule>
          <x14:cfRule type="expression" priority="565253"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902" id="{D806FA45-436A-4F6E-A0F8-91B675FFCCCA}">
            <xm:f>'structure-original'!AA287 &lt; AC422</xm:f>
            <x14:dxf>
              <fill>
                <patternFill>
                  <bgColor rgb="FF00B050"/>
                </patternFill>
              </fill>
            </x14:dxf>
          </x14:cfRule>
          <x14:cfRule type="expression" priority="577903"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96" id="{CD7BBE62-3230-4528-AECE-F1BF6353EE65}">
            <xm:f>'structure-original'!F287 &lt; F422</xm:f>
            <x14:dxf>
              <fill>
                <patternFill>
                  <bgColor rgb="FFFF0000"/>
                </patternFill>
              </fill>
            </x14:dxf>
          </x14:cfRule>
          <x14:cfRule type="expression" priority="577997"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614" id="{D806FA45-436A-4F6E-A0F8-91B675FFCCCA}">
            <xm:f>'structure-original'!Y279 &lt; Z413</xm:f>
            <x14:dxf>
              <fill>
                <patternFill>
                  <bgColor rgb="FF00B050"/>
                </patternFill>
              </fill>
            </x14:dxf>
          </x14:cfRule>
          <x14:cfRule type="expression" priority="589615"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105" id="{CD7BBE62-3230-4528-AECE-F1BF6353EE65}">
            <xm:f>'structure-original'!F242 &lt; F390</xm:f>
            <x14:dxf>
              <fill>
                <patternFill>
                  <bgColor rgb="FFFF0000"/>
                </patternFill>
              </fill>
            </x14:dxf>
          </x14:cfRule>
          <x14:cfRule type="expression" priority="592106"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69" id="{D806FA45-436A-4F6E-A0F8-91B675FFCCCA}">
            <xm:f>'structure-original'!I71 &lt; I470</xm:f>
            <x14:dxf>
              <fill>
                <patternFill>
                  <bgColor rgb="FF00B050"/>
                </patternFill>
              </fill>
            </x14:dxf>
          </x14:cfRule>
          <x14:cfRule type="expression" priority="592470"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81" id="{D806FA45-436A-4F6E-A0F8-91B675FFCCCA}">
            <xm:f>'structure-original'!Y280 &lt; Z417</xm:f>
            <x14:dxf>
              <fill>
                <patternFill>
                  <bgColor rgb="FF00B050"/>
                </patternFill>
              </fill>
            </x14:dxf>
          </x14:cfRule>
          <x14:cfRule type="expression" priority="601482"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525" id="{D806FA45-436A-4F6E-A0F8-91B675FFCCCA}">
            <xm:f>'structure-original'!Y39 &lt; Z405</xm:f>
            <x14:dxf>
              <fill>
                <patternFill>
                  <bgColor rgb="FF00B050"/>
                </patternFill>
              </fill>
            </x14:dxf>
          </x14:cfRule>
          <x14:cfRule type="expression" priority="601526"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531" id="{D806FA45-436A-4F6E-A0F8-91B675FFCCCA}">
            <xm:f>'structure-original'!Y265 &lt; Z411</xm:f>
            <x14:dxf>
              <fill>
                <patternFill>
                  <bgColor rgb="FF00B050"/>
                </patternFill>
              </fill>
            </x14:dxf>
          </x14:cfRule>
          <x14:cfRule type="expression" priority="601532"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45" id="{D806FA45-436A-4F6E-A0F8-91B675FFCCCA}">
            <xm:f>'structure-original'!Y276 &lt; Z429</xm:f>
            <x14:dxf>
              <fill>
                <patternFill>
                  <bgColor rgb="FF00B050"/>
                </patternFill>
              </fill>
            </x14:dxf>
          </x14:cfRule>
          <x14:cfRule type="expression" priority="601546"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65" id="{D806FA45-436A-4F6E-A0F8-91B675FFCCCA}">
            <xm:f>'structure-original'!Y264 &lt; Z444</xm:f>
            <x14:dxf>
              <fill>
                <patternFill>
                  <bgColor rgb="FF00B050"/>
                </patternFill>
              </fill>
            </x14:dxf>
          </x14:cfRule>
          <x14:cfRule type="expression" priority="601566"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605" id="{D806FA45-436A-4F6E-A0F8-91B675FFCCCA}">
            <xm:f>'structure-original'!Y43 &lt; Z407</xm:f>
            <x14:dxf>
              <fill>
                <patternFill>
                  <bgColor rgb="FF00B050"/>
                </patternFill>
              </fill>
            </x14:dxf>
          </x14:cfRule>
          <x14:cfRule type="expression" priority="601606"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91" id="{D806FA45-436A-4F6E-A0F8-91B675FFCCCA}">
            <xm:f>'structure-original'!Y263 &lt; Z450</xm:f>
            <x14:dxf>
              <fill>
                <patternFill>
                  <bgColor rgb="FF00B050"/>
                </patternFill>
              </fill>
            </x14:dxf>
          </x14:cfRule>
          <x14:cfRule type="expression" priority="601692"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707" id="{D806FA45-436A-4F6E-A0F8-91B675FFCCCA}">
            <xm:f>'structure-original'!Y265 &lt; Z456</xm:f>
            <x14:dxf>
              <fill>
                <patternFill>
                  <bgColor rgb="FF00B050"/>
                </patternFill>
              </fill>
            </x14:dxf>
          </x14:cfRule>
          <x14:cfRule type="expression" priority="601708"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73" id="{D806FA45-436A-4F6E-A0F8-91B675FFCCCA}">
            <xm:f>'structure-original'!Y287 &lt; Z422</xm:f>
            <x14:dxf>
              <fill>
                <patternFill>
                  <bgColor rgb="FF00B050"/>
                </patternFill>
              </fill>
            </x14:dxf>
          </x14:cfRule>
          <x14:cfRule type="expression" priority="601774"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105" id="{D806FA45-436A-4F6E-A0F8-91B675FFCCCA}">
            <xm:f>'structure-original'!AA7 &lt; AC14</xm:f>
            <x14:dxf>
              <fill>
                <patternFill>
                  <bgColor rgb="FF00B050"/>
                </patternFill>
              </fill>
            </x14:dxf>
          </x14:cfRule>
          <x14:cfRule type="expression" priority="61310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71" id="{CD7BBE62-3230-4528-AECE-F1BF6353EE65}">
            <xm:f>'structure-original'!F3 &lt; F3</xm:f>
            <x14:dxf>
              <fill>
                <patternFill>
                  <bgColor rgb="FFFF0000"/>
                </patternFill>
              </fill>
            </x14:dxf>
          </x14:cfRule>
          <x14:cfRule type="expression" priority="61317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71" id="{D806FA45-436A-4F6E-A0F8-91B675FFCCCA}">
            <xm:f>'structure-original'!R8 &lt; S15</xm:f>
            <x14:dxf>
              <fill>
                <patternFill>
                  <bgColor rgb="FF00B050"/>
                </patternFill>
              </fill>
            </x14:dxf>
          </x14:cfRule>
          <x14:cfRule type="expression" priority="61357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68" id="{CD7BBE62-3230-4528-AECE-F1BF6353EE65}">
            <xm:f>'structure-original'!F13 &lt; F21</xm:f>
            <x14:dxf>
              <fill>
                <patternFill>
                  <bgColor rgb="FFFF0000"/>
                </patternFill>
              </fill>
            </x14:dxf>
          </x14:cfRule>
          <x14:cfRule type="expression" priority="61396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78" id="{D806FA45-436A-4F6E-A0F8-91B675FFCCCA}">
            <xm:f>'structure-original'!Y13 &lt; Z21</xm:f>
            <x14:dxf>
              <fill>
                <patternFill>
                  <bgColor rgb="FF00B050"/>
                </patternFill>
              </fill>
            </x14:dxf>
          </x14:cfRule>
          <x14:cfRule type="expression" priority="61437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41" id="{D806FA45-436A-4F6E-A0F8-91B675FFCCCA}">
            <xm:f>'structure-original'!O12 &lt; Q21</xm:f>
            <x14:dxf>
              <fill>
                <patternFill>
                  <bgColor rgb="FF00B050"/>
                </patternFill>
              </fill>
            </x14:dxf>
          </x14:cfRule>
          <x14:cfRule type="expression" priority="61474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87" id="{CD7BBE62-3230-4528-AECE-F1BF6353EE65}">
            <xm:f>'structure-original'!F13 &lt; F22</xm:f>
            <x14:dxf>
              <fill>
                <patternFill>
                  <bgColor rgb="FFFF0000"/>
                </patternFill>
              </fill>
            </x14:dxf>
          </x14:cfRule>
          <x14:cfRule type="expression" priority="61478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79" id="{D806FA45-436A-4F6E-A0F8-91B675FFCCCA}">
            <xm:f>'structure-original'!Y13 &lt; Z22</xm:f>
            <x14:dxf>
              <fill>
                <patternFill>
                  <bgColor rgb="FF00B050"/>
                </patternFill>
              </fill>
            </x14:dxf>
          </x14:cfRule>
          <x14:cfRule type="expression" priority="61518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69" id="{CD7BBE62-3230-4528-AECE-F1BF6353EE65}">
            <xm:f>'structure-original'!F18 &lt; F28</xm:f>
            <x14:dxf>
              <fill>
                <patternFill>
                  <bgColor rgb="FFFF0000"/>
                </patternFill>
              </fill>
            </x14:dxf>
          </x14:cfRule>
          <x14:cfRule type="expression" priority="61557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59" id="{D806FA45-436A-4F6E-A0F8-91B675FFCCCA}">
            <xm:f>'structure-original'!Y18 &lt; Z28</xm:f>
            <x14:dxf>
              <fill>
                <patternFill>
                  <bgColor rgb="FF00B050"/>
                </patternFill>
              </fill>
            </x14:dxf>
          </x14:cfRule>
          <x14:cfRule type="expression" priority="61596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64" id="{D806FA45-436A-4F6E-A0F8-91B675FFCCCA}">
            <xm:f>'structure-original'!AA17 &lt; AC29</xm:f>
            <x14:dxf>
              <fill>
                <patternFill>
                  <bgColor rgb="FF00B050"/>
                </patternFill>
              </fill>
            </x14:dxf>
          </x14:cfRule>
          <x14:cfRule type="expression" priority="61736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400" id="{CD7BBE62-3230-4528-AECE-F1BF6353EE65}">
            <xm:f>'structure-original'!F17 &lt; F29</xm:f>
            <x14:dxf>
              <fill>
                <patternFill>
                  <bgColor rgb="FFFF0000"/>
                </patternFill>
              </fill>
            </x14:dxf>
          </x14:cfRule>
          <x14:cfRule type="expression" priority="61740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98" id="{D806FA45-436A-4F6E-A0F8-91B675FFCCCA}">
            <xm:f>'structure-original'!Y17 &lt; Z29</xm:f>
            <x14:dxf>
              <fill>
                <patternFill>
                  <bgColor rgb="FF00B050"/>
                </patternFill>
              </fill>
            </x14:dxf>
          </x14:cfRule>
          <x14:cfRule type="expression" priority="61779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83" id="{D806FA45-436A-4F6E-A0F8-91B675FFCCCA}">
            <xm:f>'structure-original'!AA15 &lt; AC30</xm:f>
            <x14:dxf>
              <fill>
                <patternFill>
                  <bgColor rgb="FF00B050"/>
                </patternFill>
              </fill>
            </x14:dxf>
          </x14:cfRule>
          <x14:cfRule type="expression" priority="62038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19" id="{CD7BBE62-3230-4528-AECE-F1BF6353EE65}">
            <xm:f>'structure-original'!F15 &lt; F30</xm:f>
            <x14:dxf>
              <fill>
                <patternFill>
                  <bgColor rgb="FFFF0000"/>
                </patternFill>
              </fill>
            </x14:dxf>
          </x14:cfRule>
          <x14:cfRule type="expression" priority="62042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91" id="{D806FA45-436A-4F6E-A0F8-91B675FFCCCA}">
            <xm:f>'structure-original'!Y15 &lt; Z30</xm:f>
            <x14:dxf>
              <fill>
                <patternFill>
                  <bgColor rgb="FF00B050"/>
                </patternFill>
              </fill>
            </x14:dxf>
          </x14:cfRule>
          <x14:cfRule type="expression" priority="62079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76" id="{D806FA45-436A-4F6E-A0F8-91B675FFCCCA}">
            <xm:f>'structure-original'!C8 &lt; C15</xm:f>
            <x14:dxf>
              <fill>
                <patternFill>
                  <bgColor rgb="FF00B050"/>
                </patternFill>
              </fill>
            </x14:dxf>
          </x14:cfRule>
          <x14:cfRule type="expression" priority="62137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12" id="{D806FA45-436A-4F6E-A0F8-91B675FFCCCA}">
            <xm:f>'structure-original'!AA19 &lt; AC51</xm:f>
            <x14:dxf>
              <fill>
                <patternFill>
                  <bgColor rgb="FF00B050"/>
                </patternFill>
              </fill>
            </x14:dxf>
          </x14:cfRule>
          <x14:cfRule type="expression" priority="62141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56" id="{CD7BBE62-3230-4528-AECE-F1BF6353EE65}">
            <xm:f>'structure-original'!F18 &lt; F50</xm:f>
            <x14:dxf>
              <fill>
                <patternFill>
                  <bgColor rgb="FFFF0000"/>
                </patternFill>
              </fill>
            </x14:dxf>
          </x14:cfRule>
          <x14:cfRule type="expression" priority="62145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42" id="{D806FA45-436A-4F6E-A0F8-91B675FFCCCA}">
            <xm:f>'structure-original'!Y18 &lt; Z50</xm:f>
            <x14:dxf>
              <fill>
                <patternFill>
                  <bgColor rgb="FF00B050"/>
                </patternFill>
              </fill>
            </x14:dxf>
          </x14:cfRule>
          <x14:cfRule type="expression" priority="62184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85" id="{D806FA45-436A-4F6E-A0F8-91B675FFCCCA}">
            <xm:f>'structure-original'!C13 &lt; C21</xm:f>
            <x14:dxf>
              <fill>
                <patternFill>
                  <bgColor rgb="FF00B050"/>
                </patternFill>
              </fill>
            </x14:dxf>
          </x14:cfRule>
          <x14:cfRule type="expression" priority="62238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803" id="{D806FA45-436A-4F6E-A0F8-91B675FFCCCA}">
            <xm:f>'structure-original'!Y19 &lt; Z52</xm:f>
            <x14:dxf>
              <fill>
                <patternFill>
                  <bgColor rgb="FF00B050"/>
                </patternFill>
              </fill>
            </x14:dxf>
          </x14:cfRule>
          <x14:cfRule type="expression" priority="62280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44" id="{D806FA45-436A-4F6E-A0F8-91B675FFCCCA}">
            <xm:f>'structure-original'!C13 &lt; C22</xm:f>
            <x14:dxf>
              <fill>
                <patternFill>
                  <bgColor rgb="FF00B050"/>
                </patternFill>
              </fill>
            </x14:dxf>
          </x14:cfRule>
          <x14:cfRule type="expression" priority="62344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56" id="{D806FA45-436A-4F6E-A0F8-91B675FFCCCA}">
            <xm:f>'structure-original'!AA21 &lt; AC54</xm:f>
            <x14:dxf>
              <fill>
                <patternFill>
                  <bgColor rgb="FF00B050"/>
                </patternFill>
              </fill>
            </x14:dxf>
          </x14:cfRule>
          <x14:cfRule type="expression" priority="62345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500" id="{CD7BBE62-3230-4528-AECE-F1BF6353EE65}">
            <xm:f>'structure-original'!F19 &lt; F52</xm:f>
            <x14:dxf>
              <fill>
                <patternFill>
                  <bgColor rgb="FFFF0000"/>
                </patternFill>
              </fill>
            </x14:dxf>
          </x14:cfRule>
          <x14:cfRule type="expression" priority="62350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65" id="{D806FA45-436A-4F6E-A0F8-91B675FFCCCA}">
            <xm:f>'structure-original'!C18 &lt; C28</xm:f>
            <x14:dxf>
              <fill>
                <patternFill>
                  <bgColor rgb="FF00B050"/>
                </patternFill>
              </fill>
            </x14:dxf>
          </x14:cfRule>
          <x14:cfRule type="expression" priority="62446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509" id="{CD7BBE62-3230-4528-AECE-F1BF6353EE65}">
            <xm:f>'structure-original'!F19 &lt; F53</xm:f>
            <x14:dxf>
              <fill>
                <patternFill>
                  <bgColor rgb="FFFF0000"/>
                </patternFill>
              </fill>
            </x14:dxf>
          </x14:cfRule>
          <x14:cfRule type="expression" priority="62451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83" id="{D806FA45-436A-4F6E-A0F8-91B675FFCCCA}">
            <xm:f>'structure-original'!Y19 &lt; Z53</xm:f>
            <x14:dxf>
              <fill>
                <patternFill>
                  <bgColor rgb="FF00B050"/>
                </patternFill>
              </fill>
            </x14:dxf>
          </x14:cfRule>
          <x14:cfRule type="expression" priority="62488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34" id="{D806FA45-436A-4F6E-A0F8-91B675FFCCCA}">
            <xm:f>'structure-original'!V18 &lt; V29</xm:f>
            <x14:dxf>
              <fill>
                <patternFill>
                  <bgColor rgb="FF00B050"/>
                </patternFill>
              </fill>
            </x14:dxf>
          </x14:cfRule>
          <x14:cfRule type="expression" priority="62553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73" id="{D806FA45-436A-4F6E-A0F8-91B675FFCCCA}">
            <xm:f>'structure-original'!C17 &lt; C29</xm:f>
            <x14:dxf>
              <fill>
                <patternFill>
                  <bgColor rgb="FF00B050"/>
                </patternFill>
              </fill>
            </x14:dxf>
          </x14:cfRule>
          <x14:cfRule type="expression" priority="62657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206" id="{CD7BBE62-3230-4528-AECE-F1BF6353EE65}">
            <xm:f>'structure-original'!F19 &lt; F35</xm:f>
            <x14:dxf>
              <fill>
                <patternFill>
                  <bgColor rgb="FFFF0000"/>
                </patternFill>
              </fill>
            </x14:dxf>
          </x14:cfRule>
          <x14:cfRule type="expression" priority="62820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14" id="{D806FA45-436A-4F6E-A0F8-91B675FFCCCA}">
            <xm:f>'structure-original'!Y19 &lt; Z35</xm:f>
            <x14:dxf>
              <fill>
                <patternFill>
                  <bgColor rgb="FF00B050"/>
                </patternFill>
              </fill>
            </x14:dxf>
          </x14:cfRule>
          <x14:cfRule type="expression" priority="62821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84" id="{D806FA45-436A-4F6E-A0F8-91B675FFCCCA}">
            <xm:f>'structure-original'!Z17 &lt; AA28</xm:f>
            <x14:dxf>
              <fill>
                <patternFill>
                  <bgColor rgb="FF00B050"/>
                </patternFill>
              </fill>
            </x14:dxf>
          </x14:cfRule>
          <x14:cfRule type="expression" priority="62938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36" id="{D806FA45-436A-4F6E-A0F8-91B675FFCCCA}">
            <xm:f>'structure-original'!AA17 &lt; AC28</xm:f>
            <x14:dxf>
              <fill>
                <patternFill>
                  <bgColor rgb="FF00B050"/>
                </patternFill>
              </fill>
            </x14:dxf>
          </x14:cfRule>
          <x14:cfRule type="expression" priority="63053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28" id="{D806FA45-436A-4F6E-A0F8-91B675FFCCCA}">
            <xm:f>'structure-original'!AA20 &lt; AC55</xm:f>
            <x14:dxf>
              <fill>
                <patternFill>
                  <bgColor rgb="FF00B050"/>
                </patternFill>
              </fill>
            </x14:dxf>
          </x14:cfRule>
          <x14:cfRule type="expression" priority="63242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76" id="{CD7BBE62-3230-4528-AECE-F1BF6353EE65}">
            <xm:f>'structure-original'!F21 &lt; F56</xm:f>
            <x14:dxf>
              <fill>
                <patternFill>
                  <bgColor rgb="FFFF0000"/>
                </patternFill>
              </fill>
            </x14:dxf>
          </x14:cfRule>
          <x14:cfRule type="expression" priority="63247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70" id="{D806FA45-436A-4F6E-A0F8-91B675FFCCCA}">
            <xm:f>'structure-original'!Y21 &lt; Z56</xm:f>
            <x14:dxf>
              <fill>
                <patternFill>
                  <bgColor rgb="FF00B050"/>
                </patternFill>
              </fill>
            </x14:dxf>
          </x14:cfRule>
          <x14:cfRule type="expression" priority="63287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78" id="{CD7BBE62-3230-4528-AECE-F1BF6353EE65}">
            <xm:f>'structure-original'!F22 &lt; F58</xm:f>
            <x14:dxf>
              <fill>
                <patternFill>
                  <bgColor rgb="FFFF0000"/>
                </patternFill>
              </fill>
            </x14:dxf>
          </x14:cfRule>
          <x14:cfRule type="expression" priority="63327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80" id="{D806FA45-436A-4F6E-A0F8-91B675FFCCCA}">
            <xm:f>'structure-original'!Y22 &lt; Z58</xm:f>
            <x14:dxf>
              <fill>
                <patternFill>
                  <bgColor rgb="FF00B050"/>
                </patternFill>
              </fill>
            </x14:dxf>
          </x14:cfRule>
          <x14:cfRule type="expression" priority="63368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48" id="{D806FA45-436A-4F6E-A0F8-91B675FFCCCA}">
            <xm:f>'structure-original'!C15 &lt; C30</xm:f>
            <x14:dxf>
              <fill>
                <patternFill>
                  <bgColor rgb="FF00B050"/>
                </patternFill>
              </fill>
            </x14:dxf>
          </x14:cfRule>
          <x14:cfRule type="expression" priority="63404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54" id="{D806FA45-436A-4F6E-A0F8-91B675FFCCCA}">
            <xm:f>'structure-original'!AA21 &lt; AC58</xm:f>
            <x14:dxf>
              <fill>
                <patternFill>
                  <bgColor rgb="FF00B050"/>
                </patternFill>
              </fill>
            </x14:dxf>
          </x14:cfRule>
          <x14:cfRule type="expression" priority="63405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94" id="{CD7BBE62-3230-4528-AECE-F1BF6353EE65}">
            <xm:f>'structure-original'!G22 &lt; G59</xm:f>
            <x14:dxf>
              <fill>
                <patternFill>
                  <bgColor rgb="FFFF0000"/>
                </patternFill>
              </fill>
            </x14:dxf>
          </x14:cfRule>
          <x14:cfRule type="expression" priority="63409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58" id="{D806FA45-436A-4F6E-A0F8-91B675FFCCCA}">
            <xm:f>'structure-original'!C19 &lt; C35</xm:f>
            <x14:dxf>
              <fill>
                <patternFill>
                  <bgColor rgb="FF00B050"/>
                </patternFill>
              </fill>
            </x14:dxf>
          </x14:cfRule>
          <x14:cfRule type="expression" priority="63445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62" id="{D806FA45-436A-4F6E-A0F8-91B675FFCCCA}">
            <xm:f>'structure-original'!AA21 &lt; AC59</xm:f>
            <x14:dxf>
              <fill>
                <patternFill>
                  <bgColor rgb="FF00B050"/>
                </patternFill>
              </fill>
            </x14:dxf>
          </x14:cfRule>
          <x14:cfRule type="expression" priority="63446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508" id="{CD7BBE62-3230-4528-AECE-F1BF6353EE65}">
            <xm:f>'structure-original'!F21 &lt; F59</xm:f>
            <x14:dxf>
              <fill>
                <patternFill>
                  <bgColor rgb="FFFF0000"/>
                </patternFill>
              </fill>
            </x14:dxf>
          </x14:cfRule>
          <x14:cfRule type="expression" priority="63450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22" id="{D806FA45-436A-4F6E-A0F8-91B675FFCCCA}">
            <xm:f>'structure-original'!Y21 &lt; Z59</xm:f>
            <x14:dxf>
              <fill>
                <patternFill>
                  <bgColor rgb="FF00B050"/>
                </patternFill>
              </fill>
            </x14:dxf>
          </x14:cfRule>
          <x14:cfRule type="expression" priority="63492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28" id="{D806FA45-436A-4F6E-A0F8-91B675FFCCCA}">
            <xm:f>'structure-original'!Y276 &lt; Z414</xm:f>
            <x14:dxf>
              <fill>
                <patternFill>
                  <bgColor rgb="FF00B050"/>
                </patternFill>
              </fill>
            </x14:dxf>
          </x14:cfRule>
          <x14:cfRule type="expression" priority="637729"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77" id="{D806FA45-436A-4F6E-A0F8-91B675FFCCCA}">
            <xm:f>'structure-original'!Q6 &lt; S9</xm:f>
            <x14:dxf>
              <fill>
                <patternFill>
                  <bgColor rgb="FF00B050"/>
                </patternFill>
              </fill>
            </x14:dxf>
          </x14:cfRule>
          <x14:cfRule type="expression" priority="63897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85" id="{CD7BBE62-3230-4528-AECE-F1BF6353EE65}">
            <xm:f>'structure-original'!F7 &lt; F12</xm:f>
            <x14:dxf>
              <fill>
                <patternFill>
                  <bgColor rgb="FFFF0000"/>
                </patternFill>
              </fill>
            </x14:dxf>
          </x14:cfRule>
          <x14:cfRule type="expression" priority="63898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87" id="{D806FA45-436A-4F6E-A0F8-91B675FFCCCA}">
            <xm:f>'structure-original'!Z6 &lt; AA9</xm:f>
            <x14:dxf>
              <fill>
                <patternFill>
                  <bgColor rgb="FF00B050"/>
                </patternFill>
              </fill>
            </x14:dxf>
          </x14:cfRule>
          <x14:cfRule type="expression" priority="63898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9009" id="{D806FA45-436A-4F6E-A0F8-91B675FFCCCA}">
            <xm:f>'structure-original'!C6 &lt; C9</xm:f>
            <x14:dxf>
              <fill>
                <patternFill>
                  <bgColor rgb="FF00B050"/>
                </patternFill>
              </fill>
            </x14:dxf>
          </x14:cfRule>
          <x14:cfRule type="expression" priority="63901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56" id="{CD7BBE62-3230-4528-AECE-F1BF6353EE65}">
            <xm:f>'structure-original'!F7 &lt; F11</xm:f>
            <x14:dxf>
              <fill>
                <patternFill>
                  <bgColor rgb="FFFF0000"/>
                </patternFill>
              </fill>
            </x14:dxf>
          </x14:cfRule>
          <x14:cfRule type="expression" priority="63975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97" id="{D806FA45-436A-4F6E-A0F8-91B675FFCCCA}">
            <xm:f>'structure-original'!Q7 &lt; S11</xm:f>
            <x14:dxf>
              <fill>
                <patternFill>
                  <bgColor rgb="FF00B050"/>
                </patternFill>
              </fill>
            </x14:dxf>
          </x14:cfRule>
          <x14:cfRule type="expression" priority="63999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40007" id="{D806FA45-436A-4F6E-A0F8-91B675FFCCCA}">
            <xm:f>'structure-original'!Z7 &lt; AA11</xm:f>
            <x14:dxf>
              <fill>
                <patternFill>
                  <bgColor rgb="FF00B050"/>
                </patternFill>
              </fill>
            </x14:dxf>
          </x14:cfRule>
          <x14:cfRule type="expression" priority="64000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11" id="{D806FA45-436A-4F6E-A0F8-91B675FFCCCA}">
            <xm:f>'structure-original'!C7 &lt; C11</xm:f>
            <x14:dxf>
              <fill>
                <patternFill>
                  <bgColor rgb="FF00B050"/>
                </patternFill>
              </fill>
            </x14:dxf>
          </x14:cfRule>
          <x14:cfRule type="expression" priority="64001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56" id="{D806FA45-436A-4F6E-A0F8-91B675FFCCCA}">
            <xm:f>'structure-original'!AA6 &lt; AC11</xm:f>
            <x14:dxf>
              <fill>
                <patternFill>
                  <bgColor rgb="FF00B050"/>
                </patternFill>
              </fill>
            </x14:dxf>
          </x14:cfRule>
          <x14:cfRule type="expression" priority="64075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64" id="{D806FA45-436A-4F6E-A0F8-91B675FFCCCA}">
            <xm:f>'structure-original'!Z7 &lt; AA12</xm:f>
            <x14:dxf>
              <fill>
                <patternFill>
                  <bgColor rgb="FF00B050"/>
                </patternFill>
              </fill>
            </x14:dxf>
          </x14:cfRule>
          <x14:cfRule type="expression" priority="64076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80" id="{D806FA45-436A-4F6E-A0F8-91B675FFCCCA}">
            <xm:f>'structure-original'!C7 &lt; C12</xm:f>
            <x14:dxf>
              <fill>
                <patternFill>
                  <bgColor rgb="FF00B050"/>
                </patternFill>
              </fill>
            </x14:dxf>
          </x14:cfRule>
          <x14:cfRule type="expression" priority="64078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1009" id="{CD7BBE62-3230-4528-AECE-F1BF6353EE65}">
            <xm:f>'structure-original'!F8 &lt; F15</xm:f>
            <x14:dxf>
              <fill>
                <patternFill>
                  <bgColor rgb="FFFF0000"/>
                </patternFill>
              </fill>
            </x14:dxf>
          </x14:cfRule>
          <x14:cfRule type="expression" priority="64101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48" id="{D806FA45-436A-4F6E-A0F8-91B675FFCCCA}">
            <xm:f>'structure-original'!T8 &lt; P14</xm:f>
            <x14:dxf>
              <fill>
                <patternFill>
                  <bgColor rgb="FF00B050"/>
                </patternFill>
              </fill>
            </x14:dxf>
          </x14:cfRule>
          <x14:cfRule type="expression" priority="64134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95" id="{CD7BBE62-3230-4528-AECE-F1BF6353EE65}">
            <xm:f>'structure-original'!F8 &lt; F14</xm:f>
            <x14:dxf>
              <fill>
                <patternFill>
                  <bgColor rgb="FFFF0000"/>
                </patternFill>
              </fill>
            </x14:dxf>
          </x14:cfRule>
          <x14:cfRule type="expression" priority="64199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43" id="{D806FA45-436A-4F6E-A0F8-91B675FFCCCA}">
            <xm:f>'structure-original'!Z8 &lt; AA14</xm:f>
            <x14:dxf>
              <fill>
                <patternFill>
                  <bgColor rgb="FF00B050"/>
                </patternFill>
              </fill>
            </x14:dxf>
          </x14:cfRule>
          <x14:cfRule type="expression" priority="64204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47" id="{D806FA45-436A-4F6E-A0F8-91B675FFCCCA}">
            <xm:f>'structure-original'!C8 &lt; C14</xm:f>
            <x14:dxf>
              <fill>
                <patternFill>
                  <bgColor rgb="FF00B050"/>
                </patternFill>
              </fill>
            </x14:dxf>
          </x14:cfRule>
          <x14:cfRule type="expression" priority="64204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406" id="{D806FA45-436A-4F6E-A0F8-91B675FFCCCA}">
            <xm:f>'structure-original'!AA21 &lt; AC60</xm:f>
            <x14:dxf>
              <fill>
                <patternFill>
                  <bgColor rgb="FF00B050"/>
                </patternFill>
              </fill>
            </x14:dxf>
          </x14:cfRule>
          <x14:cfRule type="expression" priority="64240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40" id="{CD7BBE62-3230-4528-AECE-F1BF6353EE65}">
            <xm:f>'structure-original'!F21 &lt; F60</xm:f>
            <x14:dxf>
              <fill>
                <patternFill>
                  <bgColor rgb="FFFF0000"/>
                </patternFill>
              </fill>
            </x14:dxf>
          </x14:cfRule>
          <x14:cfRule type="expression" priority="64244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22" id="{D806FA45-436A-4F6E-A0F8-91B675FFCCCA}">
            <xm:f>'structure-original'!Y21 &lt; Z60</xm:f>
            <x14:dxf>
              <fill>
                <patternFill>
                  <bgColor rgb="FF00B050"/>
                </patternFill>
              </fill>
            </x14:dxf>
          </x14:cfRule>
          <x14:cfRule type="expression" priority="64282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50" id="{D806FA45-436A-4F6E-A0F8-91B675FFCCCA}">
            <xm:f>'structure-original'!C18 &lt; C50</xm:f>
            <x14:dxf>
              <fill>
                <patternFill>
                  <bgColor rgb="FF00B050"/>
                </patternFill>
              </fill>
            </x14:dxf>
          </x14:cfRule>
          <x14:cfRule type="expression" priority="64365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688" id="{CD7BBE62-3230-4528-AECE-F1BF6353EE65}">
            <xm:f>'structure-original'!F23 &lt; F63</xm:f>
            <x14:dxf>
              <fill>
                <patternFill>
                  <bgColor rgb="FFFF0000"/>
                </patternFill>
              </fill>
            </x14:dxf>
          </x14:cfRule>
          <x14:cfRule type="expression" priority="64368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62" id="{D806FA45-436A-4F6E-A0F8-91B675FFCCCA}">
            <xm:f>'structure-original'!Y21 &lt; Z61</xm:f>
            <x14:dxf>
              <fill>
                <patternFill>
                  <bgColor rgb="FF00B050"/>
                </patternFill>
              </fill>
            </x14:dxf>
          </x14:cfRule>
          <x14:cfRule type="expression" priority="64406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28" id="{C5D70D84-64E7-4D19-9475-677DDFCA0B96}">
            <xm:f>AA262&gt;'weapons-original'!Z150</xm:f>
            <x14:dxf>
              <fill>
                <patternFill>
                  <bgColor rgb="FF00B050"/>
                </patternFill>
              </fill>
            </x14:dxf>
          </x14:cfRule>
          <x14:cfRule type="expression" priority="644929"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78" id="{D806FA45-436A-4F6E-A0F8-91B675FFCCCA}">
            <xm:f>'structure-original'!AA23 &lt; AC64</xm:f>
            <x14:dxf>
              <fill>
                <patternFill>
                  <bgColor rgb="FF00B050"/>
                </patternFill>
              </fill>
            </x14:dxf>
          </x14:cfRule>
          <x14:cfRule type="expression" priority="64497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40" id="{CD7BBE62-3230-4528-AECE-F1BF6353EE65}">
            <xm:f>'structure-original'!F23 &lt; F64</xm:f>
            <x14:dxf>
              <fill>
                <patternFill>
                  <bgColor rgb="FFFF0000"/>
                </patternFill>
              </fill>
            </x14:dxf>
          </x14:cfRule>
          <x14:cfRule type="expression" priority="64504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46" id="{D806FA45-436A-4F6E-A0F8-91B675FFCCCA}">
            <xm:f>'structure-original'!Y22 &lt; Z63</xm:f>
            <x14:dxf>
              <fill>
                <patternFill>
                  <bgColor rgb="FF00B050"/>
                </patternFill>
              </fill>
            </x14:dxf>
          </x14:cfRule>
          <x14:cfRule type="expression" priority="64534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65" id="{C5D70D84-64E7-4D19-9475-677DDFCA0B96}">
            <xm:f>AA264&gt;'weapons-original'!Z151</xm:f>
            <x14:dxf>
              <fill>
                <patternFill>
                  <bgColor rgb="FF00B050"/>
                </patternFill>
              </fill>
            </x14:dxf>
          </x14:cfRule>
          <x14:cfRule type="expression" priority="645966"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6001" id="{D806FA45-436A-4F6E-A0F8-91B675FFCCCA}">
            <xm:f>'structure-original'!C19 &lt; C52</xm:f>
            <x14:dxf>
              <fill>
                <patternFill>
                  <bgColor rgb="FF00B050"/>
                </patternFill>
              </fill>
            </x14:dxf>
          </x14:cfRule>
          <x14:cfRule type="expression" priority="64600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59" id="{CD7BBE62-3230-4528-AECE-F1BF6353EE65}">
            <xm:f>'structure-original'!F23 &lt; F65</xm:f>
            <x14:dxf>
              <fill>
                <patternFill>
                  <bgColor rgb="FFFF0000"/>
                </patternFill>
              </fill>
            </x14:dxf>
          </x14:cfRule>
          <x14:cfRule type="expression" priority="64606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96" id="{C5D70D84-64E7-4D19-9475-677DDFCA0B96}">
            <xm:f>AA265&gt;'weapons-original'!Z151</xm:f>
            <x14:dxf>
              <fill>
                <patternFill>
                  <bgColor rgb="FF00B050"/>
                </patternFill>
              </fill>
            </x14:dxf>
          </x14:cfRule>
          <x14:cfRule type="expression" priority="646997"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7024" id="{D806FA45-436A-4F6E-A0F8-91B675FFCCCA}">
            <xm:f>'structure-original'!C19 &lt; C53</xm:f>
            <x14:dxf>
              <fill>
                <patternFill>
                  <bgColor rgb="FF00B050"/>
                </patternFill>
              </fill>
            </x14:dxf>
          </x14:cfRule>
          <x14:cfRule type="expression" priority="64702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30" id="{D806FA45-436A-4F6E-A0F8-91B675FFCCCA}">
            <xm:f>'structure-original'!AA24 &lt; AC68</xm:f>
            <x14:dxf>
              <fill>
                <patternFill>
                  <bgColor rgb="FF00B050"/>
                </patternFill>
              </fill>
            </x14:dxf>
          </x14:cfRule>
          <x14:cfRule type="expression" priority="64703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072" id="{CD7BBE62-3230-4528-AECE-F1BF6353EE65}">
            <xm:f>'structure-original'!F23 &lt; F478</xm:f>
            <x14:dxf>
              <fill>
                <patternFill>
                  <bgColor rgb="FFFF0000"/>
                </patternFill>
              </fill>
            </x14:dxf>
          </x14:cfRule>
          <x14:cfRule type="expression" priority="647073"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306" id="{D806FA45-436A-4F6E-A0F8-91B675FFCCCA}">
            <xm:f>'structure-original'!Z19 &lt; AA479</xm:f>
            <x14:dxf>
              <fill>
                <patternFill>
                  <bgColor rgb="FF00B050"/>
                </patternFill>
              </fill>
            </x14:dxf>
          </x14:cfRule>
          <x14:cfRule type="expression" priority="647307"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55" id="{C5D70D84-64E7-4D19-9475-677DDFCA0B96}">
            <xm:f>AA267&gt;'weapons-original'!Z152</xm:f>
            <x14:dxf>
              <fill>
                <patternFill>
                  <bgColor rgb="FF00B050"/>
                </patternFill>
              </fill>
            </x14:dxf>
          </x14:cfRule>
          <x14:cfRule type="expression" priority="648156"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83" id="{D806FA45-436A-4F6E-A0F8-91B675FFCCCA}">
            <xm:f>'structure-original'!C21 &lt; C56</xm:f>
            <x14:dxf>
              <fill>
                <patternFill>
                  <bgColor rgb="FF00B050"/>
                </patternFill>
              </fill>
            </x14:dxf>
          </x14:cfRule>
          <x14:cfRule type="expression" priority="64818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25" id="{CD7BBE62-3230-4528-AECE-F1BF6353EE65}">
            <xm:f>'structure-original'!F24 &lt; F68</xm:f>
            <x14:dxf>
              <fill>
                <patternFill>
                  <bgColor rgb="FFFF0000"/>
                </patternFill>
              </fill>
            </x14:dxf>
          </x14:cfRule>
          <x14:cfRule type="expression" priority="64822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15" id="{D806FA45-436A-4F6E-A0F8-91B675FFCCCA}">
            <xm:f>'structure-original'!Y23 &lt; Z68</xm:f>
            <x14:dxf>
              <fill>
                <patternFill>
                  <bgColor rgb="FF00B050"/>
                </patternFill>
              </fill>
            </x14:dxf>
          </x14:cfRule>
          <x14:cfRule type="expression" priority="64851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649426" id="{C5D70D84-64E7-4D19-9475-677DDFCA0B96}">
            <xm:f>AA270&gt;'weapons-original'!Z154</xm:f>
            <x14:dxf>
              <fill>
                <patternFill>
                  <bgColor rgb="FF00B050"/>
                </patternFill>
              </fill>
            </x14:dxf>
          </x14:cfRule>
          <x14:cfRule type="expression" priority="649427"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46" id="{D806FA45-436A-4F6E-A0F8-91B675FFCCCA}">
            <xm:f>'structure-original'!C22 &lt; C58</xm:f>
            <x14:dxf>
              <fill>
                <patternFill>
                  <bgColor rgb="FF00B050"/>
                </patternFill>
              </fill>
            </x14:dxf>
          </x14:cfRule>
          <x14:cfRule type="expression" priority="64944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56" id="{D806FA45-436A-4F6E-A0F8-91B675FFCCCA}">
            <xm:f>'structure-original'!AA33 &lt; AC79</xm:f>
            <x14:dxf>
              <fill>
                <patternFill>
                  <bgColor rgb="FF00B050"/>
                </patternFill>
              </fill>
            </x14:dxf>
          </x14:cfRule>
          <x14:cfRule type="expression" priority="649457"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650289" id="{C5D70D84-64E7-4D19-9475-677DDFCA0B96}">
            <xm:f>AA273&gt;'weapons-original'!Z155</xm:f>
            <x14:dxf>
              <fill>
                <patternFill>
                  <bgColor rgb="FF00B050"/>
                </patternFill>
              </fill>
            </x14:dxf>
          </x14:cfRule>
          <x14:cfRule type="expression" priority="650290"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313" id="{D806FA45-436A-4F6E-A0F8-91B675FFCCCA}">
            <xm:f>'structure-original'!C22 &lt; C59</xm:f>
            <x14:dxf>
              <fill>
                <patternFill>
                  <bgColor rgb="FF00B050"/>
                </patternFill>
              </fill>
            </x14:dxf>
          </x14:cfRule>
          <x14:cfRule type="expression" priority="65031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30" id="{D806FA45-436A-4F6E-A0F8-91B675FFCCCA}">
            <xm:f>'structure-original'!C21 &lt; C59</xm:f>
            <x14:dxf>
              <fill>
                <patternFill>
                  <bgColor rgb="FF00B050"/>
                </patternFill>
              </fill>
            </x14:dxf>
          </x14:cfRule>
          <x14:cfRule type="expression" priority="65113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65" id="{D806FA45-436A-4F6E-A0F8-91B675FFCCCA}">
            <xm:f>'structure-original'!C21 &lt; C60</xm:f>
            <x14:dxf>
              <fill>
                <patternFill>
                  <bgColor rgb="FF00B050"/>
                </patternFill>
              </fill>
            </x14:dxf>
          </x14:cfRule>
          <x14:cfRule type="expression" priority="65196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2001" id="{CD7BBE62-3230-4528-AECE-F1BF6353EE65}">
            <xm:f>'structure-original'!F28 &lt; F77</xm:f>
            <x14:dxf>
              <fill>
                <patternFill>
                  <bgColor rgb="FFFF0000"/>
                </patternFill>
              </fill>
            </x14:dxf>
          </x14:cfRule>
          <x14:cfRule type="expression" priority="652002" id="{85A423B5-A071-45BD-8037-BDE5A49708C3}">
            <xm:f>'structure-original'!F28 &gt; F77</xm:f>
            <x14:dxf>
              <fill>
                <patternFill>
                  <bgColor rgb="FF00B050"/>
                </patternFill>
              </fill>
            </x14:dxf>
          </x14:cfRule>
          <xm:sqref>F77:G78</xm:sqref>
        </x14:conditionalFormatting>
        <x14:conditionalFormatting xmlns:xm="http://schemas.microsoft.com/office/excel/2006/main">
          <x14:cfRule type="expression" priority="652830" id="{D806FA45-436A-4F6E-A0F8-91B675FFCCCA}">
            <xm:f>'structure-original'!C23 &lt; C63</xm:f>
            <x14:dxf>
              <fill>
                <patternFill>
                  <bgColor rgb="FF00B050"/>
                </patternFill>
              </fill>
            </x14:dxf>
          </x14:cfRule>
          <x14:cfRule type="expression" priority="65283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50" id="{CD7BBE62-3230-4528-AECE-F1BF6353EE65}">
            <xm:f>'structure-original'!F29 &lt; F79</xm:f>
            <x14:dxf>
              <fill>
                <patternFill>
                  <bgColor rgb="FFFF0000"/>
                </patternFill>
              </fill>
            </x14:dxf>
          </x14:cfRule>
          <x14:cfRule type="expression" priority="652851" id="{85A423B5-A071-45BD-8037-BDE5A49708C3}">
            <xm:f>'structure-original'!F29 &gt; F79</xm:f>
            <x14:dxf>
              <fill>
                <patternFill>
                  <bgColor rgb="FF00B050"/>
                </patternFill>
              </fill>
            </x14:dxf>
          </x14:cfRule>
          <xm:sqref>F79:G79</xm:sqref>
        </x14:conditionalFormatting>
        <x14:conditionalFormatting xmlns:xm="http://schemas.microsoft.com/office/excel/2006/main">
          <x14:cfRule type="expression" priority="653623" id="{D806FA45-436A-4F6E-A0F8-91B675FFCCCA}">
            <xm:f>'structure-original'!C23 &lt; C64</xm:f>
            <x14:dxf>
              <fill>
                <patternFill>
                  <bgColor rgb="FF00B050"/>
                </patternFill>
              </fill>
            </x14:dxf>
          </x14:cfRule>
          <x14:cfRule type="expression" priority="65362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29" id="{D806FA45-436A-4F6E-A0F8-91B675FFCCCA}">
            <xm:f>'structure-original'!AA29 &lt; AC80</xm:f>
            <x14:dxf>
              <fill>
                <patternFill>
                  <bgColor rgb="FF00B050"/>
                </patternFill>
              </fill>
            </x14:dxf>
          </x14:cfRule>
          <x14:cfRule type="expression" priority="653630"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653663" id="{CD7BBE62-3230-4528-AECE-F1BF6353EE65}">
            <xm:f>'structure-original'!F29 &lt; F80</xm:f>
            <x14:dxf>
              <fill>
                <patternFill>
                  <bgColor rgb="FFFF0000"/>
                </patternFill>
              </fill>
            </x14:dxf>
          </x14:cfRule>
          <x14:cfRule type="expression" priority="65366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653913" id="{D806FA45-436A-4F6E-A0F8-91B675FFCCCA}">
            <xm:f>'structure-original'!Y29 &lt; Z80</xm:f>
            <x14:dxf>
              <fill>
                <patternFill>
                  <bgColor rgb="FF00B050"/>
                </patternFill>
              </fill>
            </x14:dxf>
          </x14:cfRule>
          <x14:cfRule type="expression" priority="653914"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654484" id="{D806FA45-436A-4F6E-A0F8-91B675FFCCCA}">
            <xm:f>'structure-original'!C23 &lt; C65</xm:f>
            <x14:dxf>
              <fill>
                <patternFill>
                  <bgColor rgb="FF00B050"/>
                </patternFill>
              </fill>
            </x14:dxf>
          </x14:cfRule>
          <x14:cfRule type="expression" priority="65448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20" id="{CD7BBE62-3230-4528-AECE-F1BF6353EE65}">
            <xm:f>'structure-original'!F32 &lt; F84</xm:f>
            <x14:dxf>
              <fill>
                <patternFill>
                  <bgColor rgb="FFFF0000"/>
                </patternFill>
              </fill>
            </x14:dxf>
          </x14:cfRule>
          <x14:cfRule type="expression" priority="65452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301" id="{D806FA45-436A-4F6E-A0F8-91B675FFCCCA}">
            <xm:f>'structure-original'!AA18 &lt; AA478</xm:f>
            <x14:dxf>
              <fill>
                <patternFill>
                  <bgColor rgb="FF00B050"/>
                </patternFill>
              </fill>
            </x14:dxf>
          </x14:cfRule>
          <x14:cfRule type="expression" priority="655302"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49" id="{CD7BBE62-3230-4528-AECE-F1BF6353EE65}">
            <xm:f>'structure-original'!F32 &lt; F85</xm:f>
            <x14:dxf>
              <fill>
                <patternFill>
                  <bgColor rgb="FFFF0000"/>
                </patternFill>
              </fill>
            </x14:dxf>
          </x14:cfRule>
          <x14:cfRule type="expression" priority="655350" id="{85A423B5-A071-45BD-8037-BDE5A49708C3}">
            <xm:f>'structure-original'!F32 &gt; F85</xm:f>
            <x14:dxf>
              <fill>
                <patternFill>
                  <bgColor rgb="FF00B050"/>
                </patternFill>
              </fill>
            </x14:dxf>
          </x14:cfRule>
          <xm:sqref>F85:G88</xm:sqref>
        </x14:conditionalFormatting>
        <x14:conditionalFormatting xmlns:xm="http://schemas.microsoft.com/office/excel/2006/main">
          <x14:cfRule type="expression" priority="655862" id="{D806FA45-436A-4F6E-A0F8-91B675FFCCCA}">
            <xm:f>'structure-original'!C24 &lt; C69</xm:f>
            <x14:dxf>
              <fill>
                <patternFill>
                  <bgColor rgb="FF00B050"/>
                </patternFill>
              </fill>
            </x14:dxf>
          </x14:cfRule>
          <x14:cfRule type="expression" priority="655863"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656445" id="{D806FA45-436A-4F6E-A0F8-91B675FFCCCA}">
            <xm:f>'structure-original'!AA34 &lt; AC88</xm:f>
            <x14:dxf>
              <fill>
                <patternFill>
                  <bgColor rgb="FF00B050"/>
                </patternFill>
              </fill>
            </x14:dxf>
          </x14:cfRule>
          <x14:cfRule type="expression" priority="656446" id="{07FB12CE-C495-4F51-B8AE-0EFE79DDBC92}">
            <xm:f>'structure-original'!AA34 &gt; AC88</xm:f>
            <x14:dxf>
              <fill>
                <patternFill>
                  <bgColor rgb="FFFF0000"/>
                </patternFill>
              </fill>
            </x14:dxf>
          </x14:cfRule>
          <xm:sqref>AC88 AC90 AC102:AC103 AC106:AC107 AC97:AC99</xm:sqref>
        </x14:conditionalFormatting>
        <x14:conditionalFormatting xmlns:xm="http://schemas.microsoft.com/office/excel/2006/main">
          <x14:cfRule type="expression" priority="656473" id="{CD7BBE62-3230-4528-AECE-F1BF6353EE65}">
            <xm:f>'structure-original'!F35 &lt; F89</xm:f>
            <x14:dxf>
              <fill>
                <patternFill>
                  <bgColor rgb="FFFF0000"/>
                </patternFill>
              </fill>
            </x14:dxf>
          </x14:cfRule>
          <x14:cfRule type="expression" priority="656474" id="{85A423B5-A071-45BD-8037-BDE5A49708C3}">
            <xm:f>'structure-original'!F35 &gt; F89</xm:f>
            <x14:dxf>
              <fill>
                <patternFill>
                  <bgColor rgb="FF00B050"/>
                </patternFill>
              </fill>
            </x14:dxf>
          </x14:cfRule>
          <xm:sqref>F89:G90 F102:G103 F106:G107 F97:G99</xm:sqref>
        </x14:conditionalFormatting>
        <x14:conditionalFormatting xmlns:xm="http://schemas.microsoft.com/office/excel/2006/main">
          <x14:cfRule type="expression" priority="656685" id="{D806FA45-436A-4F6E-A0F8-91B675FFCCCA}">
            <xm:f>'structure-original'!Y35 &lt; Z89</xm:f>
            <x14:dxf>
              <fill>
                <patternFill>
                  <bgColor rgb="FF00B050"/>
                </patternFill>
              </fill>
            </x14:dxf>
          </x14:cfRule>
          <x14:cfRule type="expression" priority="656686" id="{07FB12CE-C495-4F51-B8AE-0EFE79DDBC92}">
            <xm:f>'structure-original'!Y35 &gt; Z89</xm:f>
            <x14:dxf>
              <fill>
                <patternFill>
                  <bgColor rgb="FFFF0000"/>
                </patternFill>
              </fill>
            </x14:dxf>
          </x14:cfRule>
          <xm:sqref>Z89:AA90 Z102:AA103 Z106:AA107 Z97:AA99</xm:sqref>
        </x14:conditionalFormatting>
        <x14:conditionalFormatting xmlns:xm="http://schemas.microsoft.com/office/excel/2006/main">
          <x14:cfRule type="expression" priority="657914" id="{D806FA45-436A-4F6E-A0F8-91B675FFCCCA}">
            <xm:f>'structure-original'!AA22 &lt; AC65</xm:f>
            <x14:dxf>
              <fill>
                <patternFill>
                  <bgColor rgb="FF00B050"/>
                </patternFill>
              </fill>
            </x14:dxf>
          </x14:cfRule>
          <x14:cfRule type="expression" priority="65791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39" id="{CD7BBE62-3230-4528-AECE-F1BF6353EE65}">
            <xm:f>'structure-original'!F23 &lt; F66</xm:f>
            <x14:dxf>
              <fill>
                <patternFill>
                  <bgColor rgb="FFFF0000"/>
                </patternFill>
              </fill>
            </x14:dxf>
          </x14:cfRule>
          <x14:cfRule type="expression" priority="65904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51" id="{D806FA45-436A-4F6E-A0F8-91B675FFCCCA}">
            <xm:f>'structure-original'!Y29 &lt; Z71</xm:f>
            <x14:dxf>
              <fill>
                <patternFill>
                  <bgColor rgb="FF00B050"/>
                </patternFill>
              </fill>
            </x14:dxf>
          </x14:cfRule>
          <x14:cfRule type="expression" priority="65905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35" id="{D806FA45-436A-4F6E-A0F8-91B675FFCCCA}">
            <xm:f>'structure-original'!C23 &lt; C66</xm:f>
            <x14:dxf>
              <fill>
                <patternFill>
                  <bgColor rgb="FF00B050"/>
                </patternFill>
              </fill>
            </x14:dxf>
          </x14:cfRule>
          <x14:cfRule type="expression" priority="65913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164" id="{D806FA45-436A-4F6E-A0F8-91B675FFCCCA}">
            <xm:f>'structure-original'!Y29 &lt; Z72</xm:f>
            <x14:dxf>
              <fill>
                <patternFill>
                  <bgColor rgb="FF00B050"/>
                </patternFill>
              </fill>
            </x14:dxf>
          </x14:cfRule>
          <x14:cfRule type="expression" priority="66016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48" id="{D806FA45-436A-4F6E-A0F8-91B675FFCCCA}">
            <xm:f>'structure-original'!C24 &lt; C68</xm:f>
            <x14:dxf>
              <fill>
                <patternFill>
                  <bgColor rgb="FF00B050"/>
                </patternFill>
              </fill>
            </x14:dxf>
          </x14:cfRule>
          <x14:cfRule type="expression" priority="660249" id="{07FB12CE-C495-4F51-B8AE-0EFE79DDBC92}">
            <xm:f>'structure-original'!C24 &gt; C68</xm:f>
            <x14:dxf>
              <fill>
                <patternFill>
                  <bgColor rgb="FFFF0000"/>
                </patternFill>
              </fill>
            </x14:dxf>
          </x14:cfRule>
          <xm:sqref>AA83 H78:W78 I77:W77 C68:E68 H68:W68 Z74:AA75 C73:E76 H73:W73 H75:W76 I74:W74</xm:sqref>
        </x14:conditionalFormatting>
        <x14:conditionalFormatting xmlns:xm="http://schemas.microsoft.com/office/excel/2006/main">
          <x14:cfRule type="expression" priority="662034" id="{D806FA45-436A-4F6E-A0F8-91B675FFCCCA}">
            <xm:f>'structure-original'!Y35 &lt; Z88</xm:f>
            <x14:dxf>
              <fill>
                <patternFill>
                  <bgColor rgb="FF00B050"/>
                </patternFill>
              </fill>
            </x14:dxf>
          </x14:cfRule>
          <x14:cfRule type="expression" priority="662035" id="{07FB12CE-C495-4F51-B8AE-0EFE79DDBC92}">
            <xm:f>'structure-original'!Y35 &gt; Z88</xm:f>
            <x14:dxf>
              <fill>
                <patternFill>
                  <bgColor rgb="FFFF0000"/>
                </patternFill>
              </fill>
            </x14:dxf>
          </x14:cfRule>
          <xm:sqref>Z88:AA88</xm:sqref>
        </x14:conditionalFormatting>
        <x14:conditionalFormatting xmlns:xm="http://schemas.microsoft.com/office/excel/2006/main">
          <x14:cfRule type="expression" priority="663558" id="{D806FA45-436A-4F6E-A0F8-91B675FFCCCA}">
            <xm:f>'structure-original'!C28 &lt; C77</xm:f>
            <x14:dxf>
              <fill>
                <patternFill>
                  <bgColor rgb="FF00B050"/>
                </patternFill>
              </fill>
            </x14:dxf>
          </x14:cfRule>
          <x14:cfRule type="expression" priority="663559" id="{07FB12CE-C495-4F51-B8AE-0EFE79DDBC92}">
            <xm:f>'structure-original'!C28 &gt; C77</xm:f>
            <x14:dxf>
              <fill>
                <patternFill>
                  <bgColor rgb="FFFF0000"/>
                </patternFill>
              </fill>
            </x14:dxf>
          </x14:cfRule>
          <xm:sqref>C77:E78</xm:sqref>
        </x14:conditionalFormatting>
        <x14:conditionalFormatting xmlns:xm="http://schemas.microsoft.com/office/excel/2006/main">
          <x14:cfRule type="expression" priority="663562" id="{D806FA45-436A-4F6E-A0F8-91B675FFCCCA}">
            <xm:f>'structure-original'!AA45 &lt; AC100</xm:f>
            <x14:dxf>
              <fill>
                <patternFill>
                  <bgColor rgb="FF00B050"/>
                </patternFill>
              </fill>
            </x14:dxf>
          </x14:cfRule>
          <x14:cfRule type="expression" priority="663563" id="{07FB12CE-C495-4F51-B8AE-0EFE79DDBC92}">
            <xm:f>'structure-original'!AA45 &gt; AC100</xm:f>
            <x14:dxf>
              <fill>
                <patternFill>
                  <bgColor rgb="FFFF0000"/>
                </patternFill>
              </fill>
            </x14:dxf>
          </x14:cfRule>
          <xm:sqref>AC104:AC105 AC100:AC101</xm:sqref>
        </x14:conditionalFormatting>
        <x14:conditionalFormatting xmlns:xm="http://schemas.microsoft.com/office/excel/2006/main">
          <x14:cfRule type="expression" priority="663584" id="{CD7BBE62-3230-4528-AECE-F1BF6353EE65}">
            <xm:f>'structure-original'!F36 &lt; F91</xm:f>
            <x14:dxf>
              <fill>
                <patternFill>
                  <bgColor rgb="FFFF0000"/>
                </patternFill>
              </fill>
            </x14:dxf>
          </x14:cfRule>
          <x14:cfRule type="expression" priority="663585" id="{85A423B5-A071-45BD-8037-BDE5A49708C3}">
            <xm:f>'structure-original'!F36 &gt; F91</xm:f>
            <x14:dxf>
              <fill>
                <patternFill>
                  <bgColor rgb="FF00B050"/>
                </patternFill>
              </fill>
            </x14:dxf>
          </x14:cfRule>
          <xm:sqref>F104:G105 F91:G91 F100:G101</xm:sqref>
        </x14:conditionalFormatting>
        <x14:conditionalFormatting xmlns:xm="http://schemas.microsoft.com/office/excel/2006/main">
          <x14:cfRule type="expression" priority="663802" id="{D806FA45-436A-4F6E-A0F8-91B675FFCCCA}">
            <xm:f>'structure-original'!Y36 &lt; Z91</xm:f>
            <x14:dxf>
              <fill>
                <patternFill>
                  <bgColor rgb="FF00B050"/>
                </patternFill>
              </fill>
            </x14:dxf>
          </x14:cfRule>
          <x14:cfRule type="expression" priority="663803" id="{07FB12CE-C495-4F51-B8AE-0EFE79DDBC92}">
            <xm:f>'structure-original'!Y36 &gt; Z91</xm:f>
            <x14:dxf>
              <fill>
                <patternFill>
                  <bgColor rgb="FFFF0000"/>
                </patternFill>
              </fill>
            </x14:dxf>
          </x14:cfRule>
          <xm:sqref>Z101:AA101 Z105:AA105 Z91:AA91</xm:sqref>
        </x14:conditionalFormatting>
        <x14:conditionalFormatting xmlns:xm="http://schemas.microsoft.com/office/excel/2006/main">
          <x14:cfRule type="expression" priority="664809" id="{D806FA45-436A-4F6E-A0F8-91B675FFCCCA}">
            <xm:f>'structure-original'!C29 &lt; C79</xm:f>
            <x14:dxf>
              <fill>
                <patternFill>
                  <bgColor rgb="FF00B050"/>
                </patternFill>
              </fill>
            </x14:dxf>
          </x14:cfRule>
          <x14:cfRule type="expression" priority="664810" id="{07FB12CE-C495-4F51-B8AE-0EFE79DDBC92}">
            <xm:f>'structure-original'!C29 &gt; C79</xm:f>
            <x14:dxf>
              <fill>
                <patternFill>
                  <bgColor rgb="FFFF0000"/>
                </patternFill>
              </fill>
            </x14:dxf>
          </x14:cfRule>
          <xm:sqref>C79:E79</xm:sqref>
        </x14:conditionalFormatting>
        <x14:conditionalFormatting xmlns:xm="http://schemas.microsoft.com/office/excel/2006/main">
          <x14:cfRule type="expression" priority="664813" id="{D806FA45-436A-4F6E-A0F8-91B675FFCCCA}">
            <xm:f>'structure-original'!AA35 &lt; AC91</xm:f>
            <x14:dxf>
              <fill>
                <patternFill>
                  <bgColor rgb="FF00B050"/>
                </patternFill>
              </fill>
            </x14:dxf>
          </x14:cfRule>
          <x14:cfRule type="expression" priority="664814" id="{07FB12CE-C495-4F51-B8AE-0EFE79DDBC92}">
            <xm:f>'structure-original'!AA35 &gt; AC91</xm:f>
            <x14:dxf>
              <fill>
                <patternFill>
                  <bgColor rgb="FFFF0000"/>
                </patternFill>
              </fill>
            </x14:dxf>
          </x14:cfRule>
          <xm:sqref>AC91 AC93</xm:sqref>
        </x14:conditionalFormatting>
        <x14:conditionalFormatting xmlns:xm="http://schemas.microsoft.com/office/excel/2006/main">
          <x14:cfRule type="expression" priority="664847" id="{CD7BBE62-3230-4528-AECE-F1BF6353EE65}">
            <xm:f>'structure-original'!F36 &lt; F92</xm:f>
            <x14:dxf>
              <fill>
                <patternFill>
                  <bgColor rgb="FFFF0000"/>
                </patternFill>
              </fill>
            </x14:dxf>
          </x14:cfRule>
          <x14:cfRule type="expression" priority="664848" id="{85A423B5-A071-45BD-8037-BDE5A49708C3}">
            <xm:f>'structure-original'!F36 &gt; F92</xm:f>
            <x14:dxf>
              <fill>
                <patternFill>
                  <bgColor rgb="FF00B050"/>
                </patternFill>
              </fill>
            </x14:dxf>
          </x14:cfRule>
          <xm:sqref>F92:G93</xm:sqref>
        </x14:conditionalFormatting>
        <x14:conditionalFormatting xmlns:xm="http://schemas.microsoft.com/office/excel/2006/main">
          <x14:cfRule type="expression" priority="665045" id="{D806FA45-436A-4F6E-A0F8-91B675FFCCCA}">
            <xm:f>'structure-original'!Y36 &lt; Z92</xm:f>
            <x14:dxf>
              <fill>
                <patternFill>
                  <bgColor rgb="FF00B050"/>
                </patternFill>
              </fill>
            </x14:dxf>
          </x14:cfRule>
          <x14:cfRule type="expression" priority="665046" id="{07FB12CE-C495-4F51-B8AE-0EFE79DDBC92}">
            <xm:f>'structure-original'!Y36 &gt; Z92</xm:f>
            <x14:dxf>
              <fill>
                <patternFill>
                  <bgColor rgb="FFFF0000"/>
                </patternFill>
              </fill>
            </x14:dxf>
          </x14:cfRule>
          <xm:sqref>Z92:AA93</xm:sqref>
        </x14:conditionalFormatting>
        <x14:conditionalFormatting xmlns:xm="http://schemas.microsoft.com/office/excel/2006/main">
          <x14:cfRule type="expression" priority="666032" id="{D806FA45-436A-4F6E-A0F8-91B675FFCCCA}">
            <xm:f>'structure-original'!C29 &lt; C80</xm:f>
            <x14:dxf>
              <fill>
                <patternFill>
                  <bgColor rgb="FF00B050"/>
                </patternFill>
              </fill>
            </x14:dxf>
          </x14:cfRule>
          <x14:cfRule type="expression" priority="666033" id="{07FB12CE-C495-4F51-B8AE-0EFE79DDBC92}">
            <xm:f>'structure-original'!C29 &gt; C80</xm:f>
            <x14:dxf>
              <fill>
                <patternFill>
                  <bgColor rgb="FFFF0000"/>
                </patternFill>
              </fill>
            </x14:dxf>
          </x14:cfRule>
          <xm:sqref>H80:W81 Z82:AA82 Z83 C80:E83 H83:W83 I82:W82</xm:sqref>
        </x14:conditionalFormatting>
        <x14:conditionalFormatting xmlns:xm="http://schemas.microsoft.com/office/excel/2006/main">
          <x14:cfRule type="expression" priority="666064" id="{CD7BBE62-3230-4528-AECE-F1BF6353EE65}">
            <xm:f>'structure-original'!F37 &lt; F94</xm:f>
            <x14:dxf>
              <fill>
                <patternFill>
                  <bgColor rgb="FFFF0000"/>
                </patternFill>
              </fill>
            </x14:dxf>
          </x14:cfRule>
          <x14:cfRule type="expression" priority="666065" id="{85A423B5-A071-45BD-8037-BDE5A49708C3}">
            <xm:f>'structure-original'!F37 &gt; F94</xm:f>
            <x14:dxf>
              <fill>
                <patternFill>
                  <bgColor rgb="FF00B050"/>
                </patternFill>
              </fill>
            </x14:dxf>
          </x14:cfRule>
          <xm:sqref>F94:G94</xm:sqref>
        </x14:conditionalFormatting>
        <x14:conditionalFormatting xmlns:xm="http://schemas.microsoft.com/office/excel/2006/main">
          <x14:cfRule type="expression" priority="666248" id="{D806FA45-436A-4F6E-A0F8-91B675FFCCCA}">
            <xm:f>'structure-original'!Y37 &lt; Z94</xm:f>
            <x14:dxf>
              <fill>
                <patternFill>
                  <bgColor rgb="FF00B050"/>
                </patternFill>
              </fill>
            </x14:dxf>
          </x14:cfRule>
          <x14:cfRule type="expression" priority="666249" id="{07FB12CE-C495-4F51-B8AE-0EFE79DDBC92}">
            <xm:f>'structure-original'!Y37 &gt; Z94</xm:f>
            <x14:dxf>
              <fill>
                <patternFill>
                  <bgColor rgb="FFFF0000"/>
                </patternFill>
              </fill>
            </x14:dxf>
          </x14:cfRule>
          <xm:sqref>Z94:AA94</xm:sqref>
        </x14:conditionalFormatting>
        <x14:conditionalFormatting xmlns:xm="http://schemas.microsoft.com/office/excel/2006/main">
          <x14:cfRule type="expression" priority="667303" id="{D806FA45-436A-4F6E-A0F8-91B675FFCCCA}">
            <xm:f>'structure-original'!C17 &lt; C69</xm:f>
            <x14:dxf>
              <fill>
                <patternFill>
                  <bgColor rgb="FF00B050"/>
                </patternFill>
              </fill>
            </x14:dxf>
          </x14:cfRule>
          <x14:cfRule type="expression" priority="66730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11" id="{D806FA45-436A-4F6E-A0F8-91B675FFCCCA}">
            <xm:f>'structure-original'!AA36 &lt; AC94</xm:f>
            <x14:dxf>
              <fill>
                <patternFill>
                  <bgColor rgb="FF00B050"/>
                </patternFill>
              </fill>
            </x14:dxf>
          </x14:cfRule>
          <x14:cfRule type="expression" priority="667312" id="{07FB12CE-C495-4F51-B8AE-0EFE79DDBC92}">
            <xm:f>'structure-original'!AA36 &gt; AC94</xm:f>
            <x14:dxf>
              <fill>
                <patternFill>
                  <bgColor rgb="FFFF0000"/>
                </patternFill>
              </fill>
            </x14:dxf>
          </x14:cfRule>
          <xm:sqref>AC94:AC96</xm:sqref>
        </x14:conditionalFormatting>
        <x14:conditionalFormatting xmlns:xm="http://schemas.microsoft.com/office/excel/2006/main">
          <x14:cfRule type="expression" priority="667329" id="{CD7BBE62-3230-4528-AECE-F1BF6353EE65}">
            <xm:f>'structure-original'!F37 &lt; F95</xm:f>
            <x14:dxf>
              <fill>
                <patternFill>
                  <bgColor rgb="FFFF0000"/>
                </patternFill>
              </fill>
            </x14:dxf>
          </x14:cfRule>
          <x14:cfRule type="expression" priority="667330" id="{85A423B5-A071-45BD-8037-BDE5A49708C3}">
            <xm:f>'structure-original'!F37 &gt; F95</xm:f>
            <x14:dxf>
              <fill>
                <patternFill>
                  <bgColor rgb="FF00B050"/>
                </patternFill>
              </fill>
            </x14:dxf>
          </x14:cfRule>
          <xm:sqref>F95:G96</xm:sqref>
        </x14:conditionalFormatting>
        <x14:conditionalFormatting xmlns:xm="http://schemas.microsoft.com/office/excel/2006/main">
          <x14:cfRule type="expression" priority="667525" id="{D806FA45-436A-4F6E-A0F8-91B675FFCCCA}">
            <xm:f>'structure-original'!Y38 &lt; Z96</xm:f>
            <x14:dxf>
              <fill>
                <patternFill>
                  <bgColor rgb="FF00B050"/>
                </patternFill>
              </fill>
            </x14:dxf>
          </x14:cfRule>
          <x14:cfRule type="expression" priority="667526" id="{07FB12CE-C495-4F51-B8AE-0EFE79DDBC92}">
            <xm:f>'structure-original'!Y38 &gt; Z96</xm:f>
            <x14:dxf>
              <fill>
                <patternFill>
                  <bgColor rgb="FFFF0000"/>
                </patternFill>
              </fill>
            </x14:dxf>
          </x14:cfRule>
          <xm:sqref>Z96:AA96</xm:sqref>
        </x14:conditionalFormatting>
        <x14:conditionalFormatting xmlns:xm="http://schemas.microsoft.com/office/excel/2006/main">
          <x14:cfRule type="expression" priority="668562" id="{D806FA45-436A-4F6E-A0F8-91B675FFCCCA}">
            <xm:f>'structure-original'!C32 &lt; C85</xm:f>
            <x14:dxf>
              <fill>
                <patternFill>
                  <bgColor rgb="FF00B050"/>
                </patternFill>
              </fill>
            </x14:dxf>
          </x14:cfRule>
          <x14:cfRule type="expression" priority="668563" id="{07FB12CE-C495-4F51-B8AE-0EFE79DDBC92}">
            <xm:f>'structure-original'!C32 &gt; C85</xm:f>
            <x14:dxf>
              <fill>
                <patternFill>
                  <bgColor rgb="FFFF0000"/>
                </patternFill>
              </fill>
            </x14:dxf>
          </x14:cfRule>
          <xm:sqref>Z85:AA87 C85:E88 H85:W86 I87:W88</xm:sqref>
        </x14:conditionalFormatting>
        <x14:conditionalFormatting xmlns:xm="http://schemas.microsoft.com/office/excel/2006/main">
          <x14:cfRule type="expression" priority="669873" id="{D806FA45-436A-4F6E-A0F8-91B675FFCCCA}">
            <xm:f>'structure-original'!C34 &lt; C484</xm:f>
            <x14:dxf>
              <fill>
                <patternFill>
                  <bgColor rgb="FF00B050"/>
                </patternFill>
              </fill>
            </x14:dxf>
          </x14:cfRule>
          <x14:cfRule type="expression" priority="669874" id="{07FB12CE-C495-4F51-B8AE-0EFE79DDBC92}">
            <xm:f>'structure-original'!C34 &gt; C484</xm:f>
            <x14:dxf>
              <fill>
                <patternFill>
                  <bgColor rgb="FFFF0000"/>
                </patternFill>
              </fill>
            </x14:dxf>
          </x14:cfRule>
          <xm:sqref>Z484:AA484 I484:W484 C484:E484</xm:sqref>
        </x14:conditionalFormatting>
        <x14:conditionalFormatting xmlns:xm="http://schemas.microsoft.com/office/excel/2006/main">
          <x14:cfRule type="expression" priority="671377" id="{D806FA45-436A-4F6E-A0F8-91B675FFCCCA}">
            <xm:f>'structure-original'!AA290 &lt; AC430</xm:f>
            <x14:dxf>
              <fill>
                <patternFill>
                  <bgColor rgb="FF00B050"/>
                </patternFill>
              </fill>
            </x14:dxf>
          </x14:cfRule>
          <x14:cfRule type="expression" priority="671378"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44" id="{D806FA45-436A-4F6E-A0F8-91B675FFCCCA}">
            <xm:f>'structure-original'!C35 &lt; C89</xm:f>
            <x14:dxf>
              <fill>
                <patternFill>
                  <bgColor rgb="FF00B050"/>
                </patternFill>
              </fill>
            </x14:dxf>
          </x14:cfRule>
          <x14:cfRule type="expression" priority="671845" id="{07FB12CE-C495-4F51-B8AE-0EFE79DDBC92}">
            <xm:f>'structure-original'!C35 &gt; C89</xm:f>
            <x14:dxf>
              <fill>
                <patternFill>
                  <bgColor rgb="FFFF0000"/>
                </patternFill>
              </fill>
            </x14:dxf>
          </x14:cfRule>
          <xm:sqref>C89:E90 H89:W90 H97:W99 C102:E103 H102:W103 H106:W107 C106:E107 C97:E99</xm:sqref>
        </x14:conditionalFormatting>
        <x14:conditionalFormatting xmlns:xm="http://schemas.microsoft.com/office/excel/2006/main">
          <x14:cfRule type="expression" priority="671852" id="{D806FA45-436A-4F6E-A0F8-91B675FFCCCA}">
            <xm:f>'structure-original'!AA48 &lt; AC109</xm:f>
            <x14:dxf>
              <fill>
                <patternFill>
                  <bgColor rgb="FF00B050"/>
                </patternFill>
              </fill>
            </x14:dxf>
          </x14:cfRule>
          <x14:cfRule type="expression" priority="671853" id="{07FB12CE-C495-4F51-B8AE-0EFE79DDBC92}">
            <xm:f>'structure-original'!AA48 &gt; AC109</xm:f>
            <x14:dxf>
              <fill>
                <patternFill>
                  <bgColor rgb="FFFF0000"/>
                </patternFill>
              </fill>
            </x14:dxf>
          </x14:cfRule>
          <xm:sqref>AC109:AC115</xm:sqref>
        </x14:conditionalFormatting>
        <x14:conditionalFormatting xmlns:xm="http://schemas.microsoft.com/office/excel/2006/main">
          <x14:cfRule type="expression" priority="671876" id="{CD7BBE62-3230-4528-AECE-F1BF6353EE65}">
            <xm:f>'structure-original'!F47 &lt; F108</xm:f>
            <x14:dxf>
              <fill>
                <patternFill>
                  <bgColor rgb="FFFF0000"/>
                </patternFill>
              </fill>
            </x14:dxf>
          </x14:cfRule>
          <x14:cfRule type="expression" priority="671877" id="{85A423B5-A071-45BD-8037-BDE5A49708C3}">
            <xm:f>'structure-original'!F47 &gt; F108</xm:f>
            <x14:dxf>
              <fill>
                <patternFill>
                  <bgColor rgb="FF00B050"/>
                </patternFill>
              </fill>
            </x14:dxf>
          </x14:cfRule>
          <xm:sqref>F108:G115 F487:G487 F498:G498</xm:sqref>
        </x14:conditionalFormatting>
        <x14:conditionalFormatting xmlns:xm="http://schemas.microsoft.com/office/excel/2006/main">
          <x14:cfRule type="expression" priority="672028" id="{D806FA45-436A-4F6E-A0F8-91B675FFCCCA}">
            <xm:f>'structure-original'!AB47 &lt; AC108</xm:f>
            <x14:dxf>
              <fill>
                <patternFill>
                  <bgColor rgb="FF00B050"/>
                </patternFill>
              </fill>
            </x14:dxf>
          </x14:cfRule>
          <x14:cfRule type="expression" priority="672029" id="{07FB12CE-C495-4F51-B8AE-0EFE79DDBC92}">
            <xm:f>'structure-original'!AB47 &gt; AC108</xm:f>
            <x14:dxf>
              <fill>
                <patternFill>
                  <bgColor rgb="FFFF0000"/>
                </patternFill>
              </fill>
            </x14:dxf>
          </x14:cfRule>
          <xm:sqref>AC108</xm:sqref>
        </x14:conditionalFormatting>
        <x14:conditionalFormatting xmlns:xm="http://schemas.microsoft.com/office/excel/2006/main">
          <x14:cfRule type="expression" priority="674779" id="{D806FA45-436A-4F6E-A0F8-91B675FFCCCA}">
            <xm:f>'structure-original'!C36 &lt; C91</xm:f>
            <x14:dxf>
              <fill>
                <patternFill>
                  <bgColor rgb="FF00B050"/>
                </patternFill>
              </fill>
            </x14:dxf>
          </x14:cfRule>
          <x14:cfRule type="expression" priority="674780" id="{07FB12CE-C495-4F51-B8AE-0EFE79DDBC92}">
            <xm:f>'structure-original'!C36 &gt; C91</xm:f>
            <x14:dxf>
              <fill>
                <patternFill>
                  <bgColor rgb="FFFF0000"/>
                </patternFill>
              </fill>
            </x14:dxf>
          </x14:cfRule>
          <xm:sqref>C100:E101 C104:E105 H101:W101 I104:W105 C91:E91 H91:W91 I100:W100</xm:sqref>
        </x14:conditionalFormatting>
        <x14:conditionalFormatting xmlns:xm="http://schemas.microsoft.com/office/excel/2006/main">
          <x14:cfRule type="expression" priority="674793" id="{D806FA45-436A-4F6E-A0F8-91B675FFCCCA}">
            <xm:f>'structure-original'!AA54 &lt; AC118</xm:f>
            <x14:dxf>
              <fill>
                <patternFill>
                  <bgColor rgb="FF00B050"/>
                </patternFill>
              </fill>
            </x14:dxf>
          </x14:cfRule>
          <x14:cfRule type="expression" priority="674794" id="{07FB12CE-C495-4F51-B8AE-0EFE79DDBC92}">
            <xm:f>'structure-original'!AA54 &gt; AC118</xm:f>
            <x14:dxf>
              <fill>
                <patternFill>
                  <bgColor rgb="FFFF0000"/>
                </patternFill>
              </fill>
            </x14:dxf>
          </x14:cfRule>
          <xm:sqref>AC118:AC122</xm:sqref>
        </x14:conditionalFormatting>
        <x14:conditionalFormatting xmlns:xm="http://schemas.microsoft.com/office/excel/2006/main">
          <x14:cfRule type="expression" priority="674807" id="{CD7BBE62-3230-4528-AECE-F1BF6353EE65}">
            <xm:f>'structure-original'!F54 &lt; F118</xm:f>
            <x14:dxf>
              <fill>
                <patternFill>
                  <bgColor rgb="FFFF0000"/>
                </patternFill>
              </fill>
            </x14:dxf>
          </x14:cfRule>
          <x14:cfRule type="expression" priority="674808" id="{85A423B5-A071-45BD-8037-BDE5A49708C3}">
            <xm:f>'structure-original'!F54 &gt; F118</xm:f>
            <x14:dxf>
              <fill>
                <patternFill>
                  <bgColor rgb="FF00B050"/>
                </patternFill>
              </fill>
            </x14:dxf>
          </x14:cfRule>
          <xm:sqref>F118:G124</xm:sqref>
        </x14:conditionalFormatting>
        <x14:conditionalFormatting xmlns:xm="http://schemas.microsoft.com/office/excel/2006/main">
          <x14:cfRule type="expression" priority="674967" id="{D806FA45-436A-4F6E-A0F8-91B675FFCCCA}">
            <xm:f>'structure-original'!Y60 &lt; Z126</xm:f>
            <x14:dxf>
              <fill>
                <patternFill>
                  <bgColor rgb="FF00B050"/>
                </patternFill>
              </fill>
            </x14:dxf>
          </x14:cfRule>
          <x14:cfRule type="expression" priority="674968" id="{07FB12CE-C495-4F51-B8AE-0EFE79DDBC92}">
            <xm:f>'structure-original'!Y60 &gt; Z126</xm:f>
            <x14:dxf>
              <fill>
                <patternFill>
                  <bgColor rgb="FFFF0000"/>
                </patternFill>
              </fill>
            </x14:dxf>
          </x14:cfRule>
          <xm:sqref>AA131:AA132 AA134:AA135 Z126:AA129</xm:sqref>
        </x14:conditionalFormatting>
        <x14:conditionalFormatting xmlns:xm="http://schemas.microsoft.com/office/excel/2006/main">
          <x14:cfRule type="expression" priority="676170" id="{D806FA45-436A-4F6E-A0F8-91B675FFCCCA}">
            <xm:f>'structure-original'!C36 &lt; C92</xm:f>
            <x14:dxf>
              <fill>
                <patternFill>
                  <bgColor rgb="FF00B050"/>
                </patternFill>
              </fill>
            </x14:dxf>
          </x14:cfRule>
          <x14:cfRule type="expression" priority="676171" id="{07FB12CE-C495-4F51-B8AE-0EFE79DDBC92}">
            <xm:f>'structure-original'!C36 &gt; C92</xm:f>
            <x14:dxf>
              <fill>
                <patternFill>
                  <bgColor rgb="FFFF0000"/>
                </patternFill>
              </fill>
            </x14:dxf>
          </x14:cfRule>
          <xm:sqref>C92:E93 H92:W93</xm:sqref>
        </x14:conditionalFormatting>
        <x14:conditionalFormatting xmlns:xm="http://schemas.microsoft.com/office/excel/2006/main">
          <x14:cfRule type="expression" priority="676178" id="{D806FA45-436A-4F6E-A0F8-91B675FFCCCA}">
            <xm:f>'structure-original'!AA51 &lt; AC116</xm:f>
            <x14:dxf>
              <fill>
                <patternFill>
                  <bgColor rgb="FF00B050"/>
                </patternFill>
              </fill>
            </x14:dxf>
          </x14:cfRule>
          <x14:cfRule type="expression" priority="676179" id="{07FB12CE-C495-4F51-B8AE-0EFE79DDBC92}">
            <xm:f>'structure-original'!AA51 &gt; AC116</xm:f>
            <x14:dxf>
              <fill>
                <patternFill>
                  <bgColor rgb="FFFF0000"/>
                </patternFill>
              </fill>
            </x14:dxf>
          </x14:cfRule>
          <xm:sqref>AC116:AC117</xm:sqref>
        </x14:conditionalFormatting>
        <x14:conditionalFormatting xmlns:xm="http://schemas.microsoft.com/office/excel/2006/main">
          <x14:cfRule type="expression" priority="676194" id="{CD7BBE62-3230-4528-AECE-F1BF6353EE65}">
            <xm:f>'structure-original'!F51 &lt; F116</xm:f>
            <x14:dxf>
              <fill>
                <patternFill>
                  <bgColor rgb="FFFF0000"/>
                </patternFill>
              </fill>
            </x14:dxf>
          </x14:cfRule>
          <x14:cfRule type="expression" priority="676195" id="{85A423B5-A071-45BD-8037-BDE5A49708C3}">
            <xm:f>'structure-original'!F51 &gt; F116</xm:f>
            <x14:dxf>
              <fill>
                <patternFill>
                  <bgColor rgb="FF00B050"/>
                </patternFill>
              </fill>
            </x14:dxf>
          </x14:cfRule>
          <xm:sqref>F125:G125 F116:G117</xm:sqref>
        </x14:conditionalFormatting>
        <x14:conditionalFormatting xmlns:xm="http://schemas.microsoft.com/office/excel/2006/main">
          <x14:cfRule type="expression" priority="676358" id="{D806FA45-436A-4F6E-A0F8-91B675FFCCCA}">
            <xm:f>'structure-original'!Z63 &lt; AA130</xm:f>
            <x14:dxf>
              <fill>
                <patternFill>
                  <bgColor rgb="FF00B050"/>
                </patternFill>
              </fill>
            </x14:dxf>
          </x14:cfRule>
          <x14:cfRule type="expression" priority="676359" id="{07FB12CE-C495-4F51-B8AE-0EFE79DDBC92}">
            <xm:f>'structure-original'!Z63 &gt; AA130</xm:f>
            <x14:dxf>
              <fill>
                <patternFill>
                  <bgColor rgb="FFFF0000"/>
                </patternFill>
              </fill>
            </x14:dxf>
          </x14:cfRule>
          <xm:sqref>AA130 AA133 AA136</xm:sqref>
        </x14:conditionalFormatting>
        <x14:conditionalFormatting xmlns:xm="http://schemas.microsoft.com/office/excel/2006/main">
          <x14:cfRule type="expression" priority="676945" id="{D806FA45-436A-4F6E-A0F8-91B675FFCCCA}">
            <xm:f>'structure-original'!C37 &lt; C94</xm:f>
            <x14:dxf>
              <fill>
                <patternFill>
                  <bgColor rgb="FF00B050"/>
                </patternFill>
              </fill>
            </x14:dxf>
          </x14:cfRule>
          <x14:cfRule type="expression" priority="676946" id="{07FB12CE-C495-4F51-B8AE-0EFE79DDBC92}">
            <xm:f>'structure-original'!C37 &gt; C94</xm:f>
            <x14:dxf>
              <fill>
                <patternFill>
                  <bgColor rgb="FFFF0000"/>
                </patternFill>
              </fill>
            </x14:dxf>
          </x14:cfRule>
          <xm:sqref>C94:E94 H94:W94</xm:sqref>
        </x14:conditionalFormatting>
        <x14:conditionalFormatting xmlns:xm="http://schemas.microsoft.com/office/excel/2006/main">
          <x14:cfRule type="expression" priority="676951" id="{D806FA45-436A-4F6E-A0F8-91B675FFCCCA}">
            <xm:f>'structure-original'!AA59 &lt; AC125</xm:f>
            <x14:dxf>
              <fill>
                <patternFill>
                  <bgColor rgb="FF00B050"/>
                </patternFill>
              </fill>
            </x14:dxf>
          </x14:cfRule>
          <x14:cfRule type="expression" priority="676952" id="{07FB12CE-C495-4F51-B8AE-0EFE79DDBC92}">
            <xm:f>'structure-original'!AA59 &gt; AC125</xm:f>
            <x14:dxf>
              <fill>
                <patternFill>
                  <bgColor rgb="FFFF0000"/>
                </patternFill>
              </fill>
            </x14:dxf>
          </x14:cfRule>
          <xm:sqref>AC125:AC126</xm:sqref>
        </x14:conditionalFormatting>
        <x14:conditionalFormatting xmlns:xm="http://schemas.microsoft.com/office/excel/2006/main">
          <x14:cfRule type="expression" priority="676965" id="{CD7BBE62-3230-4528-AECE-F1BF6353EE65}">
            <xm:f>'structure-original'!F60 &lt; F126</xm:f>
            <x14:dxf>
              <fill>
                <patternFill>
                  <bgColor rgb="FFFF0000"/>
                </patternFill>
              </fill>
            </x14:dxf>
          </x14:cfRule>
          <x14:cfRule type="expression" priority="676966" id="{85A423B5-A071-45BD-8037-BDE5A49708C3}">
            <xm:f>'structure-original'!F60 &gt; F126</xm:f>
            <x14:dxf>
              <fill>
                <patternFill>
                  <bgColor rgb="FF00B050"/>
                </patternFill>
              </fill>
            </x14:dxf>
          </x14:cfRule>
          <xm:sqref>F126:G129</xm:sqref>
        </x14:conditionalFormatting>
        <x14:conditionalFormatting xmlns:xm="http://schemas.microsoft.com/office/excel/2006/main">
          <x14:cfRule type="expression" priority="678365" id="{D806FA45-436A-4F6E-A0F8-91B675FFCCCA}">
            <xm:f>'structure-original'!C37 &lt; C95</xm:f>
            <x14:dxf>
              <fill>
                <patternFill>
                  <bgColor rgb="FF00B050"/>
                </patternFill>
              </fill>
            </x14:dxf>
          </x14:cfRule>
          <x14:cfRule type="expression" priority="678366" id="{07FB12CE-C495-4F51-B8AE-0EFE79DDBC92}">
            <xm:f>'structure-original'!C37 &gt; C95</xm:f>
            <x14:dxf>
              <fill>
                <patternFill>
                  <bgColor rgb="FFFF0000"/>
                </patternFill>
              </fill>
            </x14:dxf>
          </x14:cfRule>
          <xm:sqref>Z95:AA95 C95:E96 H95:W96</xm:sqref>
        </x14:conditionalFormatting>
        <x14:conditionalFormatting xmlns:xm="http://schemas.microsoft.com/office/excel/2006/main">
          <x14:cfRule type="expression" priority="678375" id="{D806FA45-436A-4F6E-A0F8-91B675FFCCCA}">
            <xm:f>'structure-original'!AA60 &lt; AC127</xm:f>
            <x14:dxf>
              <fill>
                <patternFill>
                  <bgColor rgb="FF00B050"/>
                </patternFill>
              </fill>
            </x14:dxf>
          </x14:cfRule>
          <x14:cfRule type="expression" priority="678376" id="{07FB12CE-C495-4F51-B8AE-0EFE79DDBC92}">
            <xm:f>'structure-original'!AA60 &gt; AC127</xm:f>
            <x14:dxf>
              <fill>
                <patternFill>
                  <bgColor rgb="FFFF0000"/>
                </patternFill>
              </fill>
            </x14:dxf>
          </x14:cfRule>
          <xm:sqref>AC127:AC129</xm:sqref>
        </x14:conditionalFormatting>
        <x14:conditionalFormatting xmlns:xm="http://schemas.microsoft.com/office/excel/2006/main">
          <x14:cfRule type="expression" priority="678393" id="{CD7BBE62-3230-4528-AECE-F1BF6353EE65}">
            <xm:f>'structure-original'!F61 &lt; F130</xm:f>
            <x14:dxf>
              <fill>
                <patternFill>
                  <bgColor rgb="FFFF0000"/>
                </patternFill>
              </fill>
            </x14:dxf>
          </x14:cfRule>
          <x14:cfRule type="expression" priority="678394"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53" id="{D806FA45-436A-4F6E-A0F8-91B675FFCCCA}">
            <xm:f>'structure-original'!Y61 &lt; Z130</xm:f>
            <x14:dxf>
              <fill>
                <patternFill>
                  <bgColor rgb="FF00B050"/>
                </patternFill>
              </fill>
            </x14:dxf>
          </x14:cfRule>
          <x14:cfRule type="expression" priority="678554"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123" id="{D806FA45-436A-4F6E-A0F8-91B675FFCCCA}">
            <xm:f>'structure-original'!AA60 &lt; AC130</xm:f>
            <x14:dxf>
              <fill>
                <patternFill>
                  <bgColor rgb="FF00B050"/>
                </patternFill>
              </fill>
            </x14:dxf>
          </x14:cfRule>
          <x14:cfRule type="expression" priority="679124"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43" id="{CD7BBE62-3230-4528-AECE-F1BF6353EE65}">
            <xm:f>'structure-original'!F61 &lt; F131</xm:f>
            <x14:dxf>
              <fill>
                <patternFill>
                  <bgColor rgb="FFFF0000"/>
                </patternFill>
              </fill>
            </x14:dxf>
          </x14:cfRule>
          <x14:cfRule type="expression" priority="679144"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303" id="{D806FA45-436A-4F6E-A0F8-91B675FFCCCA}">
            <xm:f>'structure-original'!Y61 &lt; Z131</xm:f>
            <x14:dxf>
              <fill>
                <patternFill>
                  <bgColor rgb="FF00B050"/>
                </patternFill>
              </fill>
            </x14:dxf>
          </x14:cfRule>
          <x14:cfRule type="expression" priority="679304"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72" id="{D806FA45-436A-4F6E-A0F8-91B675FFCCCA}">
            <xm:f>'structure-original'!AA61 &lt; AC132</xm:f>
            <x14:dxf>
              <fill>
                <patternFill>
                  <bgColor rgb="FF00B050"/>
                </patternFill>
              </fill>
            </x14:dxf>
          </x14:cfRule>
          <x14:cfRule type="expression" priority="680573"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86" id="{CD7BBE62-3230-4528-AECE-F1BF6353EE65}">
            <xm:f>'structure-original'!F62 &lt; F133</xm:f>
            <x14:dxf>
              <fill>
                <patternFill>
                  <bgColor rgb="FFFF0000"/>
                </patternFill>
              </fill>
            </x14:dxf>
          </x14:cfRule>
          <x14:cfRule type="expression" priority="680587"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58" id="{D806FA45-436A-4F6E-A0F8-91B675FFCCCA}">
            <xm:f>'structure-original'!Y62 &lt; Z133</xm:f>
            <x14:dxf>
              <fill>
                <patternFill>
                  <bgColor rgb="FF00B050"/>
                </patternFill>
              </fill>
            </x14:dxf>
          </x14:cfRule>
          <x14:cfRule type="expression" priority="680759"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703" id="{D806FA45-436A-4F6E-A0F8-91B675FFCCCA}">
            <xm:f>'structure-original'!C47 &lt; C108</xm:f>
            <x14:dxf>
              <fill>
                <patternFill>
                  <bgColor rgb="FF00B050"/>
                </patternFill>
              </fill>
            </x14:dxf>
          </x14:cfRule>
          <x14:cfRule type="expression" priority="681704" id="{07FB12CE-C495-4F51-B8AE-0EFE79DDBC92}">
            <xm:f>'structure-original'!C47 &gt; C108</xm:f>
            <x14:dxf>
              <fill>
                <patternFill>
                  <bgColor rgb="FFFF0000"/>
                </patternFill>
              </fill>
            </x14:dxf>
          </x14:cfRule>
          <xm:sqref>Z108:AA115 C108:E115 H108:W108 H110:W112 I109:W109 I113:W114 I115:T115 V115:W115 I487:J487 I498:J498</xm:sqref>
        </x14:conditionalFormatting>
        <x14:conditionalFormatting xmlns:xm="http://schemas.microsoft.com/office/excel/2006/main">
          <x14:cfRule type="expression" priority="681709" id="{D806FA45-436A-4F6E-A0F8-91B675FFCCCA}">
            <xm:f>'structure-original'!AA61 &lt; AC133</xm:f>
            <x14:dxf>
              <fill>
                <patternFill>
                  <bgColor rgb="FF00B050"/>
                </patternFill>
              </fill>
            </x14:dxf>
          </x14:cfRule>
          <x14:cfRule type="expression" priority="681710"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723" id="{CD7BBE62-3230-4528-AECE-F1BF6353EE65}">
            <xm:f>'structure-original'!F62 &lt; F134</xm:f>
            <x14:dxf>
              <fill>
                <patternFill>
                  <bgColor rgb="FFFF0000"/>
                </patternFill>
              </fill>
            </x14:dxf>
          </x14:cfRule>
          <x14:cfRule type="expression" priority="681724"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93" id="{D806FA45-436A-4F6E-A0F8-91B675FFCCCA}">
            <xm:f>'structure-original'!Y62 &lt; Z134</xm:f>
            <x14:dxf>
              <fill>
                <patternFill>
                  <bgColor rgb="FF00B050"/>
                </patternFill>
              </fill>
            </x14:dxf>
          </x14:cfRule>
          <x14:cfRule type="expression" priority="681894"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88" id="{D806FA45-436A-4F6E-A0F8-91B675FFCCCA}">
            <xm:f>'structure-original'!AA62 &lt; AC135</xm:f>
            <x14:dxf>
              <fill>
                <patternFill>
                  <bgColor rgb="FF00B050"/>
                </patternFill>
              </fill>
            </x14:dxf>
          </x14:cfRule>
          <x14:cfRule type="expression" priority="683189"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206" id="{CD7BBE62-3230-4528-AECE-F1BF6353EE65}">
            <xm:f>'structure-original'!F63 &lt; F136</xm:f>
            <x14:dxf>
              <fill>
                <patternFill>
                  <bgColor rgb="FFFF0000"/>
                </patternFill>
              </fill>
            </x14:dxf>
          </x14:cfRule>
          <x14:cfRule type="expression" priority="683207"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76" id="{D806FA45-436A-4F6E-A0F8-91B675FFCCCA}">
            <xm:f>'structure-original'!Y63 &lt; Z136</xm:f>
            <x14:dxf>
              <fill>
                <patternFill>
                  <bgColor rgb="FF00B050"/>
                </patternFill>
              </fill>
            </x14:dxf>
          </x14:cfRule>
          <x14:cfRule type="expression" priority="683377"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47" id="{D806FA45-436A-4F6E-A0F8-91B675FFCCCA}">
            <xm:f>'structure-original'!AA62 &lt; AC136</xm:f>
            <x14:dxf>
              <fill>
                <patternFill>
                  <bgColor rgb="FF00B050"/>
                </patternFill>
              </fill>
            </x14:dxf>
          </x14:cfRule>
          <x14:cfRule type="expression" priority="684648"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69" id="{CD7BBE62-3230-4528-AECE-F1BF6353EE65}">
            <xm:f>'structure-original'!F63 &lt; F137</xm:f>
            <x14:dxf>
              <fill>
                <patternFill>
                  <bgColor rgb="FFFF0000"/>
                </patternFill>
              </fill>
            </x14:dxf>
          </x14:cfRule>
          <x14:cfRule type="expression" priority="684670"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831" id="{D806FA45-436A-4F6E-A0F8-91B675FFCCCA}">
            <xm:f>'structure-original'!Y63 &lt; Z137</xm:f>
            <x14:dxf>
              <fill>
                <patternFill>
                  <bgColor rgb="FF00B050"/>
                </patternFill>
              </fill>
            </x14:dxf>
          </x14:cfRule>
          <x14:cfRule type="expression" priority="684832"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48" id="{D806FA45-436A-4F6E-A0F8-91B675FFCCCA}">
            <xm:f>'structure-original'!C54 &lt; C118</xm:f>
            <x14:dxf>
              <fill>
                <patternFill>
                  <bgColor rgb="FF00B050"/>
                </patternFill>
              </fill>
            </x14:dxf>
          </x14:cfRule>
          <x14:cfRule type="expression" priority="686149" id="{07FB12CE-C495-4F51-B8AE-0EFE79DDBC92}">
            <xm:f>'structure-original'!C54 &gt; C118</xm:f>
            <x14:dxf>
              <fill>
                <patternFill>
                  <bgColor rgb="FFFF0000"/>
                </patternFill>
              </fill>
            </x14:dxf>
          </x14:cfRule>
          <xm:sqref>C118:E124 H120:W122 I118:W119 I123:W124</xm:sqref>
        </x14:conditionalFormatting>
        <x14:conditionalFormatting xmlns:xm="http://schemas.microsoft.com/office/excel/2006/main">
          <x14:cfRule type="expression" priority="686154" id="{D806FA45-436A-4F6E-A0F8-91B675FFCCCA}">
            <xm:f>'structure-original'!AA64 &lt; AC141</xm:f>
            <x14:dxf>
              <fill>
                <patternFill>
                  <bgColor rgb="FF00B050"/>
                </patternFill>
              </fill>
            </x14:dxf>
          </x14:cfRule>
          <x14:cfRule type="expression" priority="686155"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72" id="{CD7BBE62-3230-4528-AECE-F1BF6353EE65}">
            <xm:f>'structure-original'!F64 &lt; F139</xm:f>
            <x14:dxf>
              <fill>
                <patternFill>
                  <bgColor rgb="FFFF0000"/>
                </patternFill>
              </fill>
            </x14:dxf>
          </x14:cfRule>
          <x14:cfRule type="expression" priority="686173"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44" id="{D806FA45-436A-4F6E-A0F8-91B675FFCCCA}">
            <xm:f>'structure-original'!Y64 &lt; Z139</xm:f>
            <x14:dxf>
              <fill>
                <patternFill>
                  <bgColor rgb="FF00B050"/>
                </patternFill>
              </fill>
            </x14:dxf>
          </x14:cfRule>
          <x14:cfRule type="expression" priority="686345"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621" id="{D806FA45-436A-4F6E-A0F8-91B675FFCCCA}">
            <xm:f>'structure-original'!C51 &lt; C116</xm:f>
            <x14:dxf>
              <fill>
                <patternFill>
                  <bgColor rgb="FF00B050"/>
                </patternFill>
              </fill>
            </x14:dxf>
          </x14:cfRule>
          <x14:cfRule type="expression" priority="687622" id="{07FB12CE-C495-4F51-B8AE-0EFE79DDBC92}">
            <xm:f>'structure-original'!C51 &gt; C116</xm:f>
            <x14:dxf>
              <fill>
                <patternFill>
                  <bgColor rgb="FFFF0000"/>
                </patternFill>
              </fill>
            </x14:dxf>
          </x14:cfRule>
          <xm:sqref>C125:E125 I125:W125 C116:E117 I116:W116 I117:T117 V117:W117</xm:sqref>
        </x14:conditionalFormatting>
        <x14:conditionalFormatting xmlns:xm="http://schemas.microsoft.com/office/excel/2006/main">
          <x14:cfRule type="expression" priority="687631" id="{D806FA45-436A-4F6E-A0F8-91B675FFCCCA}">
            <xm:f>'structure-original'!AA65 &lt; AC143</xm:f>
            <x14:dxf>
              <fill>
                <patternFill>
                  <bgColor rgb="FF00B050"/>
                </patternFill>
              </fill>
            </x14:dxf>
          </x14:cfRule>
          <x14:cfRule type="expression" priority="687632"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51" id="{CD7BBE62-3230-4528-AECE-F1BF6353EE65}">
            <xm:f>'structure-original'!F65 &lt; F141</xm:f>
            <x14:dxf>
              <fill>
                <patternFill>
                  <bgColor rgb="FFFF0000"/>
                </patternFill>
              </fill>
            </x14:dxf>
          </x14:cfRule>
          <x14:cfRule type="expression" priority="687652"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819" id="{D806FA45-436A-4F6E-A0F8-91B675FFCCCA}">
            <xm:f>'structure-original'!Y65 &lt; Z141</xm:f>
            <x14:dxf>
              <fill>
                <patternFill>
                  <bgColor rgb="FF00B050"/>
                </patternFill>
              </fill>
            </x14:dxf>
          </x14:cfRule>
          <x14:cfRule type="expression" priority="687820"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48" id="{D806FA45-436A-4F6E-A0F8-91B675FFCCCA}">
            <xm:f>'structure-original'!C60 &lt; C126</xm:f>
            <x14:dxf>
              <fill>
                <patternFill>
                  <bgColor rgb="FF00B050"/>
                </patternFill>
              </fill>
            </x14:dxf>
          </x14:cfRule>
          <x14:cfRule type="expression" priority="689149" id="{07FB12CE-C495-4F51-B8AE-0EFE79DDBC92}">
            <xm:f>'structure-original'!C60 &gt; C126</xm:f>
            <x14:dxf>
              <fill>
                <patternFill>
                  <bgColor rgb="FFFF0000"/>
                </patternFill>
              </fill>
            </x14:dxf>
          </x14:cfRule>
          <xm:sqref>C126:E129 I126:W129</xm:sqref>
        </x14:conditionalFormatting>
        <x14:conditionalFormatting xmlns:xm="http://schemas.microsoft.com/office/excel/2006/main">
          <x14:cfRule type="expression" priority="689154" id="{D806FA45-436A-4F6E-A0F8-91B675FFCCCA}">
            <xm:f>'structure-original'!AA65 &lt; AC144</xm:f>
            <x14:dxf>
              <fill>
                <patternFill>
                  <bgColor rgb="FF00B050"/>
                </patternFill>
              </fill>
            </x14:dxf>
          </x14:cfRule>
          <x14:cfRule type="expression" priority="689155"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76" id="{CD7BBE62-3230-4528-AECE-F1BF6353EE65}">
            <xm:f>'structure-original'!F65 &lt; F142</xm:f>
            <x14:dxf>
              <fill>
                <patternFill>
                  <bgColor rgb="FFFF0000"/>
                </patternFill>
              </fill>
            </x14:dxf>
          </x14:cfRule>
          <x14:cfRule type="expression" priority="689177"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48" id="{D806FA45-436A-4F6E-A0F8-91B675FFCCCA}">
            <xm:f>'structure-original'!Y65 &lt; Z142</xm:f>
            <x14:dxf>
              <fill>
                <patternFill>
                  <bgColor rgb="FF00B050"/>
                </patternFill>
              </fill>
            </x14:dxf>
          </x14:cfRule>
          <x14:cfRule type="expression" priority="689349"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43" id="{D806FA45-436A-4F6E-A0F8-91B675FFCCCA}">
            <xm:f>'structure-original'!C61 &lt; C130</xm:f>
            <x14:dxf>
              <fill>
                <patternFill>
                  <bgColor rgb="FF00B050"/>
                </patternFill>
              </fill>
            </x14:dxf>
          </x14:cfRule>
          <x14:cfRule type="expression" priority="690644" id="{07FB12CE-C495-4F51-B8AE-0EFE79DDBC92}">
            <xm:f>'structure-original'!C61 &gt; C130</xm:f>
            <x14:dxf>
              <fill>
                <patternFill>
                  <bgColor rgb="FFFF0000"/>
                </patternFill>
              </fill>
            </x14:dxf>
          </x14:cfRule>
          <xm:sqref>C130:E130 I130:W130</xm:sqref>
        </x14:conditionalFormatting>
        <x14:conditionalFormatting xmlns:xm="http://schemas.microsoft.com/office/excel/2006/main">
          <x14:cfRule type="expression" priority="690649" id="{D806FA45-436A-4F6E-A0F8-91B675FFCCCA}">
            <xm:f>'structure-original'!AA66 &lt; AC146</xm:f>
            <x14:dxf>
              <fill>
                <patternFill>
                  <bgColor rgb="FF00B050"/>
                </patternFill>
              </fill>
            </x14:dxf>
          </x14:cfRule>
          <x14:cfRule type="expression" priority="690650"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69" id="{CD7BBE62-3230-4528-AECE-F1BF6353EE65}">
            <xm:f>'structure-original'!G66 &lt; G144</xm:f>
            <x14:dxf>
              <fill>
                <patternFill>
                  <bgColor rgb="FFFF0000"/>
                </patternFill>
              </fill>
            </x14:dxf>
          </x14:cfRule>
          <x14:cfRule type="expression" priority="690670"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43" id="{D806FA45-436A-4F6E-A0F8-91B675FFCCCA}">
            <xm:f>'structure-original'!Y66 &lt; Z144</xm:f>
            <x14:dxf>
              <fill>
                <patternFill>
                  <bgColor rgb="FF00B050"/>
                </patternFill>
              </fill>
            </x14:dxf>
          </x14:cfRule>
          <x14:cfRule type="expression" priority="690844"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88" id="{D806FA45-436A-4F6E-A0F8-91B675FFCCCA}">
            <xm:f>'structure-original'!C61 &lt; C131</xm:f>
            <x14:dxf>
              <fill>
                <patternFill>
                  <bgColor rgb="FF00B050"/>
                </patternFill>
              </fill>
            </x14:dxf>
          </x14:cfRule>
          <x14:cfRule type="expression" priority="692189" id="{07FB12CE-C495-4F51-B8AE-0EFE79DDBC92}">
            <xm:f>'structure-original'!C61 &gt; C131</xm:f>
            <x14:dxf>
              <fill>
                <patternFill>
                  <bgColor rgb="FFFF0000"/>
                </patternFill>
              </fill>
            </x14:dxf>
          </x14:cfRule>
          <xm:sqref>C131:E132 H132:W132 I131:W131</xm:sqref>
        </x14:conditionalFormatting>
        <x14:conditionalFormatting xmlns:xm="http://schemas.microsoft.com/office/excel/2006/main">
          <x14:cfRule type="expression" priority="692214" id="{CD7BBE62-3230-4528-AECE-F1BF6353EE65}">
            <xm:f>'structure-original'!F58 &lt; F137</xm:f>
            <x14:dxf>
              <fill>
                <patternFill>
                  <bgColor rgb="FFFF0000"/>
                </patternFill>
              </fill>
            </x14:dxf>
          </x14:cfRule>
          <x14:cfRule type="expression" priority="692215"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92" id="{D806FA45-436A-4F6E-A0F8-91B675FFCCCA}">
            <xm:f>'structure-original'!Y66 &lt; Z145</xm:f>
            <x14:dxf>
              <fill>
                <patternFill>
                  <bgColor rgb="FF00B050"/>
                </patternFill>
              </fill>
            </x14:dxf>
          </x14:cfRule>
          <x14:cfRule type="expression" priority="692393"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47" id="{D806FA45-436A-4F6E-A0F8-91B675FFCCCA}">
            <xm:f>'structure-original'!C62 &lt; C133</xm:f>
            <x14:dxf>
              <fill>
                <patternFill>
                  <bgColor rgb="FF00B050"/>
                </patternFill>
              </fill>
            </x14:dxf>
          </x14:cfRule>
          <x14:cfRule type="expression" priority="693348"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77" id="{CD7BBE62-3230-4528-AECE-F1BF6353EE65}">
            <xm:f>'structure-original'!F67 &lt; F147</xm:f>
            <x14:dxf>
              <fill>
                <patternFill>
                  <bgColor rgb="FFFF0000"/>
                </patternFill>
              </fill>
            </x14:dxf>
          </x14:cfRule>
          <x14:cfRule type="expression" priority="693378"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45" id="{D806FA45-436A-4F6E-A0F8-91B675FFCCCA}">
            <xm:f>'structure-original'!Y67 &lt; Z147</xm:f>
            <x14:dxf>
              <fill>
                <patternFill>
                  <bgColor rgb="FF00B050"/>
                </patternFill>
              </fill>
            </x14:dxf>
          </x14:cfRule>
          <x14:cfRule type="expression" priority="693546"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306" id="{D806FA45-436A-4F6E-A0F8-91B675FFCCCA}">
            <xm:f>'structure-original'!C62 &lt; C134</xm:f>
            <x14:dxf>
              <fill>
                <patternFill>
                  <bgColor rgb="FF00B050"/>
                </patternFill>
              </fill>
            </x14:dxf>
          </x14:cfRule>
          <x14:cfRule type="expression" priority="694307"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312" id="{D806FA45-436A-4F6E-A0F8-91B675FFCCCA}">
            <xm:f>'structure-original'!AA66 &lt; AC147</xm:f>
            <x14:dxf>
              <fill>
                <patternFill>
                  <bgColor rgb="FF00B050"/>
                </patternFill>
              </fill>
            </x14:dxf>
          </x14:cfRule>
          <x14:cfRule type="expression" priority="694313"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42" id="{CD7BBE62-3230-4528-AECE-F1BF6353EE65}">
            <xm:f>'structure-original'!F67 &lt; F148</xm:f>
            <x14:dxf>
              <fill>
                <patternFill>
                  <bgColor rgb="FFFF0000"/>
                </patternFill>
              </fill>
            </x14:dxf>
          </x14:cfRule>
          <x14:cfRule type="expression" priority="694343"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506" id="{D806FA45-436A-4F6E-A0F8-91B675FFCCCA}">
            <xm:f>'structure-original'!Y67 &lt; Z148</xm:f>
            <x14:dxf>
              <fill>
                <patternFill>
                  <bgColor rgb="FF00B050"/>
                </patternFill>
              </fill>
            </x14:dxf>
          </x14:cfRule>
          <x14:cfRule type="expression" priority="694507"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55" id="{D806FA45-436A-4F6E-A0F8-91B675FFCCCA}">
            <xm:f>'structure-original'!C63 &lt; C136</xm:f>
            <x14:dxf>
              <fill>
                <patternFill>
                  <bgColor rgb="FF00B050"/>
                </patternFill>
              </fill>
            </x14:dxf>
          </x14:cfRule>
          <x14:cfRule type="expression" priority="695856"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85" id="{CD7BBE62-3230-4528-AECE-F1BF6353EE65}">
            <xm:f>'structure-original'!F71 &lt; F153</xm:f>
            <x14:dxf>
              <fill>
                <patternFill>
                  <bgColor rgb="FFFF0000"/>
                </patternFill>
              </fill>
            </x14:dxf>
          </x14:cfRule>
          <x14:cfRule type="expression" priority="695886"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53" id="{D806FA45-436A-4F6E-A0F8-91B675FFCCCA}">
            <xm:f>'structure-original'!Y71 &lt; Z153</xm:f>
            <x14:dxf>
              <fill>
                <patternFill>
                  <bgColor rgb="FF00B050"/>
                </patternFill>
              </fill>
            </x14:dxf>
          </x14:cfRule>
          <x14:cfRule type="expression" priority="696054"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84" id="{D806FA45-436A-4F6E-A0F8-91B675FFCCCA}">
            <xm:f>'structure-original'!C63 &lt; C137</xm:f>
            <x14:dxf>
              <fill>
                <patternFill>
                  <bgColor rgb="FF00B050"/>
                </patternFill>
              </fill>
            </x14:dxf>
          </x14:cfRule>
          <x14:cfRule type="expression" priority="697385" id="{07FB12CE-C495-4F51-B8AE-0EFE79DDBC92}">
            <xm:f>'structure-original'!C63 &gt; C137</xm:f>
            <x14:dxf>
              <fill>
                <patternFill>
                  <bgColor rgb="FFFF0000"/>
                </patternFill>
              </fill>
            </x14:dxf>
          </x14:cfRule>
          <xm:sqref>V139:V140 C137:E138 H137:W138 V511</xm:sqref>
        </x14:conditionalFormatting>
        <x14:conditionalFormatting xmlns:xm="http://schemas.microsoft.com/office/excel/2006/main">
          <x14:cfRule type="expression" priority="697390" id="{D806FA45-436A-4F6E-A0F8-91B675FFCCCA}">
            <xm:f>'structure-original'!AA70 &lt; AC153</xm:f>
            <x14:dxf>
              <fill>
                <patternFill>
                  <bgColor rgb="FF00B050"/>
                </patternFill>
              </fill>
            </x14:dxf>
          </x14:cfRule>
          <x14:cfRule type="expression" priority="697391"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422" id="{CD7BBE62-3230-4528-AECE-F1BF6353EE65}">
            <xm:f>'structure-original'!F71 &lt; F154</xm:f>
            <x14:dxf>
              <fill>
                <patternFill>
                  <bgColor rgb="FFFF0000"/>
                </patternFill>
              </fill>
            </x14:dxf>
          </x14:cfRule>
          <x14:cfRule type="expression" priority="697423"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86" id="{D806FA45-436A-4F6E-A0F8-91B675FFCCCA}">
            <xm:f>'structure-original'!Y71 &lt; Z154</xm:f>
            <x14:dxf>
              <fill>
                <patternFill>
                  <bgColor rgb="FF00B050"/>
                </patternFill>
              </fill>
            </x14:dxf>
          </x14:cfRule>
          <x14:cfRule type="expression" priority="697587"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57" id="{D806FA45-436A-4F6E-A0F8-91B675FFCCCA}">
            <xm:f>'structure-original'!C64 &lt; C139</xm:f>
            <x14:dxf>
              <fill>
                <patternFill>
                  <bgColor rgb="FF00B050"/>
                </patternFill>
              </fill>
            </x14:dxf>
          </x14:cfRule>
          <x14:cfRule type="expression" priority="698958"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507" id="{D806FA45-436A-4F6E-A0F8-91B675FFCCCA}">
            <xm:f>'structure-original'!C65 &lt; C141</xm:f>
            <x14:dxf>
              <fill>
                <patternFill>
                  <bgColor rgb="FF00B050"/>
                </patternFill>
              </fill>
            </x14:dxf>
          </x14:cfRule>
          <x14:cfRule type="expression" priority="700508"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515" id="{D806FA45-436A-4F6E-A0F8-91B675FFCCCA}">
            <xm:f>'structure-original'!AA71 &lt; AC156</xm:f>
            <x14:dxf>
              <fill>
                <patternFill>
                  <bgColor rgb="FF00B050"/>
                </patternFill>
              </fill>
            </x14:dxf>
          </x14:cfRule>
          <x14:cfRule type="expression" priority="700516"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43" id="{CD7BBE62-3230-4528-AECE-F1BF6353EE65}">
            <xm:f>'structure-original'!F71 &lt; F156</xm:f>
            <x14:dxf>
              <fill>
                <patternFill>
                  <bgColor rgb="FFFF0000"/>
                </patternFill>
              </fill>
            </x14:dxf>
          </x14:cfRule>
          <x14:cfRule type="expression" priority="700544"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705" id="{D806FA45-436A-4F6E-A0F8-91B675FFCCCA}">
            <xm:f>'structure-original'!Y71 &lt; Z156</xm:f>
            <x14:dxf>
              <fill>
                <patternFill>
                  <bgColor rgb="FF00B050"/>
                </patternFill>
              </fill>
            </x14:dxf>
          </x14:cfRule>
          <x14:cfRule type="expression" priority="700706"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49" id="{D806FA45-436A-4F6E-A0F8-91B675FFCCCA}">
            <xm:f>'structure-original'!C65 &lt; C142</xm:f>
            <x14:dxf>
              <fill>
                <patternFill>
                  <bgColor rgb="FF00B050"/>
                </patternFill>
              </fill>
            </x14:dxf>
          </x14:cfRule>
          <x14:cfRule type="expression" priority="701650"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57" id="{D806FA45-436A-4F6E-A0F8-91B675FFCCCA}">
            <xm:f>'structure-original'!AA73 &lt; AC161</xm:f>
            <x14:dxf>
              <fill>
                <patternFill>
                  <bgColor rgb="FF00B050"/>
                </patternFill>
              </fill>
            </x14:dxf>
          </x14:cfRule>
          <x14:cfRule type="expression" priority="701658"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81" id="{CD7BBE62-3230-4528-AECE-F1BF6353EE65}">
            <xm:f>'structure-original'!F73 &lt; F159</xm:f>
            <x14:dxf>
              <fill>
                <patternFill>
                  <bgColor rgb="FFFF0000"/>
                </patternFill>
              </fill>
            </x14:dxf>
          </x14:cfRule>
          <x14:cfRule type="expression" priority="701682"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55" id="{D806FA45-436A-4F6E-A0F8-91B675FFCCCA}">
            <xm:f>'structure-original'!Y73 &lt; Z159</xm:f>
            <x14:dxf>
              <fill>
                <patternFill>
                  <bgColor rgb="FF00B050"/>
                </patternFill>
              </fill>
            </x14:dxf>
          </x14:cfRule>
          <x14:cfRule type="expression" priority="701856"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56" id="{D806FA45-436A-4F6E-A0F8-91B675FFCCCA}">
            <xm:f>'structure-original'!D66 &lt; D144</xm:f>
            <x14:dxf>
              <fill>
                <patternFill>
                  <bgColor rgb="FF00B050"/>
                </patternFill>
              </fill>
            </x14:dxf>
          </x14:cfRule>
          <x14:cfRule type="expression" priority="702457" id="{07FB12CE-C495-4F51-B8AE-0EFE79DDBC92}">
            <xm:f>'structure-original'!D66 &gt; D144</xm:f>
            <x14:dxf>
              <fill>
                <patternFill>
                  <bgColor rgb="FFFF0000"/>
                </patternFill>
              </fill>
            </x14:dxf>
          </x14:cfRule>
          <xm:sqref>V145:V146 I144 D144:E144 K144:U144 W144</xm:sqref>
        </x14:conditionalFormatting>
        <x14:conditionalFormatting xmlns:xm="http://schemas.microsoft.com/office/excel/2006/main">
          <x14:cfRule type="expression" priority="702464" id="{D806FA45-436A-4F6E-A0F8-91B675FFCCCA}">
            <xm:f>'structure-original'!AA73 &lt; AC162</xm:f>
            <x14:dxf>
              <fill>
                <patternFill>
                  <bgColor rgb="FF00B050"/>
                </patternFill>
              </fill>
            </x14:dxf>
          </x14:cfRule>
          <x14:cfRule type="expression" priority="702465"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92" id="{CD7BBE62-3230-4528-AECE-F1BF6353EE65}">
            <xm:f>'structure-original'!F73 &lt; F160</xm:f>
            <x14:dxf>
              <fill>
                <patternFill>
                  <bgColor rgb="FFFF0000"/>
                </patternFill>
              </fill>
            </x14:dxf>
          </x14:cfRule>
          <x14:cfRule type="expression" priority="702493"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62" id="{D806FA45-436A-4F6E-A0F8-91B675FFCCCA}">
            <xm:f>'structure-original'!Y73 &lt; Z160</xm:f>
            <x14:dxf>
              <fill>
                <patternFill>
                  <bgColor rgb="FF00B050"/>
                </patternFill>
              </fill>
            </x14:dxf>
          </x14:cfRule>
          <x14:cfRule type="expression" priority="702663"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65" id="{D806FA45-436A-4F6E-A0F8-91B675FFCCCA}">
            <xm:f>'structure-original'!C66 &lt; C145</xm:f>
            <x14:dxf>
              <fill>
                <patternFill>
                  <bgColor rgb="FF00B050"/>
                </patternFill>
              </fill>
            </x14:dxf>
          </x14:cfRule>
          <x14:cfRule type="expression" priority="703266" id="{07FB12CE-C495-4F51-B8AE-0EFE79DDBC92}">
            <xm:f>'structure-original'!C66 &gt; C145</xm:f>
            <x14:dxf>
              <fill>
                <patternFill>
                  <bgColor rgb="FFFF0000"/>
                </patternFill>
              </fill>
            </x14:dxf>
          </x14:cfRule>
          <xm:sqref>V147 I145:W146 C145:E146</xm:sqref>
        </x14:conditionalFormatting>
        <x14:conditionalFormatting xmlns:xm="http://schemas.microsoft.com/office/excel/2006/main">
          <x14:cfRule type="expression" priority="703273" id="{D806FA45-436A-4F6E-A0F8-91B675FFCCCA}">
            <xm:f>'structure-original'!AA74 &lt; AC164</xm:f>
            <x14:dxf>
              <fill>
                <patternFill>
                  <bgColor rgb="FF00B050"/>
                </patternFill>
              </fill>
            </x14:dxf>
          </x14:cfRule>
          <x14:cfRule type="expression" priority="703274"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307" id="{CD7BBE62-3230-4528-AECE-F1BF6353EE65}">
            <xm:f>'structure-original'!F74 &lt; F162</xm:f>
            <x14:dxf>
              <fill>
                <patternFill>
                  <bgColor rgb="FFFF0000"/>
                </patternFill>
              </fill>
            </x14:dxf>
          </x14:cfRule>
          <x14:cfRule type="expression" priority="703308"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43" id="{D806FA45-436A-4F6E-A0F8-91B675FFCCCA}">
            <xm:f>'structure-original'!Y74 &lt; Z162</xm:f>
            <x14:dxf>
              <fill>
                <patternFill>
                  <bgColor rgb="FF00B050"/>
                </patternFill>
              </fill>
            </x14:dxf>
          </x14:cfRule>
          <x14:cfRule type="expression" priority="703444"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68" id="{D806FA45-436A-4F6E-A0F8-91B675FFCCCA}">
            <xm:f>'structure-original'!C67 &lt; C147</xm:f>
            <x14:dxf>
              <fill>
                <patternFill>
                  <bgColor rgb="FF00B050"/>
                </patternFill>
              </fill>
            </x14:dxf>
          </x14:cfRule>
          <x14:cfRule type="expression" priority="704069"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76" id="{D806FA45-436A-4F6E-A0F8-91B675FFCCCA}">
            <xm:f>'structure-original'!AA74 &lt; AC165</xm:f>
            <x14:dxf>
              <fill>
                <patternFill>
                  <bgColor rgb="FF00B050"/>
                </patternFill>
              </fill>
            </x14:dxf>
          </x14:cfRule>
          <x14:cfRule type="expression" priority="704077"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116" id="{CD7BBE62-3230-4528-AECE-F1BF6353EE65}">
            <xm:f>'structure-original'!F74 &lt; F163</xm:f>
            <x14:dxf>
              <fill>
                <patternFill>
                  <bgColor rgb="FFFF0000"/>
                </patternFill>
              </fill>
            </x14:dxf>
          </x14:cfRule>
          <x14:cfRule type="expression" priority="704117"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76" id="{D806FA45-436A-4F6E-A0F8-91B675FFCCCA}">
            <xm:f>'structure-original'!Y74 &lt; Z163</xm:f>
            <x14:dxf>
              <fill>
                <patternFill>
                  <bgColor rgb="FF00B050"/>
                </patternFill>
              </fill>
            </x14:dxf>
          </x14:cfRule>
          <x14:cfRule type="expression" priority="704277"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83" id="{D806FA45-436A-4F6E-A0F8-91B675FFCCCA}">
            <xm:f>'structure-original'!C67 &lt; C148</xm:f>
            <x14:dxf>
              <fill>
                <patternFill>
                  <bgColor rgb="FF00B050"/>
                </patternFill>
              </fill>
            </x14:dxf>
          </x14:cfRule>
          <x14:cfRule type="expression" priority="704884" id="{07FB12CE-C495-4F51-B8AE-0EFE79DDBC92}">
            <xm:f>'structure-original'!C67 &gt; C148</xm:f>
            <x14:dxf>
              <fill>
                <patternFill>
                  <bgColor rgb="FFFF0000"/>
                </patternFill>
              </fill>
            </x14:dxf>
          </x14:cfRule>
          <xm:sqref>V153 H148:W148 C148:E152 H151:K151 M151:W152 H150:W150 I149:W149 I152:K152</xm:sqref>
        </x14:conditionalFormatting>
        <x14:conditionalFormatting xmlns:xm="http://schemas.microsoft.com/office/excel/2006/main">
          <x14:cfRule type="expression" priority="704895" id="{D806FA45-436A-4F6E-A0F8-91B675FFCCCA}">
            <xm:f>'structure-original'!AA75 &lt; AC167</xm:f>
            <x14:dxf>
              <fill>
                <patternFill>
                  <bgColor rgb="FF00B050"/>
                </patternFill>
              </fill>
            </x14:dxf>
          </x14:cfRule>
          <x14:cfRule type="expression" priority="704896"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41" id="{CD7BBE62-3230-4528-AECE-F1BF6353EE65}">
            <xm:f>'structure-original'!F75 &lt; F165</xm:f>
            <x14:dxf>
              <fill>
                <patternFill>
                  <bgColor rgb="FFFF0000"/>
                </patternFill>
              </fill>
            </x14:dxf>
          </x14:cfRule>
          <x14:cfRule type="expression" priority="704942"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61" id="{D806FA45-436A-4F6E-A0F8-91B675FFCCCA}">
            <xm:f>'structure-original'!Y75 &lt; Z165</xm:f>
            <x14:dxf>
              <fill>
                <patternFill>
                  <bgColor rgb="FF00B050"/>
                </patternFill>
              </fill>
            </x14:dxf>
          </x14:cfRule>
          <x14:cfRule type="expression" priority="705062"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60" id="{D806FA45-436A-4F6E-A0F8-91B675FFCCCA}">
            <xm:f>'structure-original'!C71 &lt; C153</xm:f>
            <x14:dxf>
              <fill>
                <patternFill>
                  <bgColor rgb="FF00B050"/>
                </patternFill>
              </fill>
            </x14:dxf>
          </x14:cfRule>
          <x14:cfRule type="expression" priority="705661"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94" id="{CD7BBE62-3230-4528-AECE-F1BF6353EE65}">
            <xm:f>'structure-original'!F75 &lt; F166</xm:f>
            <x14:dxf>
              <fill>
                <patternFill>
                  <bgColor rgb="FFFF0000"/>
                </patternFill>
              </fill>
            </x14:dxf>
          </x14:cfRule>
          <x14:cfRule type="expression" priority="705695"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36" id="{D806FA45-436A-4F6E-A0F8-91B675FFCCCA}">
            <xm:f>'structure-original'!Y75 &lt; Z166</xm:f>
            <x14:dxf>
              <fill>
                <patternFill>
                  <bgColor rgb="FF00B050"/>
                </patternFill>
              </fill>
            </x14:dxf>
          </x14:cfRule>
          <x14:cfRule type="expression" priority="705837"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419" id="{D806FA45-436A-4F6E-A0F8-91B675FFCCCA}">
            <xm:f>'structure-original'!C71 &lt; C154</xm:f>
            <x14:dxf>
              <fill>
                <patternFill>
                  <bgColor rgb="FF00B050"/>
                </patternFill>
              </fill>
            </x14:dxf>
          </x14:cfRule>
          <x14:cfRule type="expression" priority="706420" id="{07FB12CE-C495-4F51-B8AE-0EFE79DDBC92}">
            <xm:f>'structure-original'!C71 &gt; C154</xm:f>
            <x14:dxf>
              <fill>
                <patternFill>
                  <bgColor rgb="FFFF0000"/>
                </patternFill>
              </fill>
            </x14:dxf>
          </x14:cfRule>
          <xm:sqref>C154:E155 M154:W155 H154:I154 K154:K155 I155</xm:sqref>
        </x14:conditionalFormatting>
        <x14:conditionalFormatting xmlns:xm="http://schemas.microsoft.com/office/excel/2006/main">
          <x14:cfRule type="expression" priority="706447" id="{CD7BBE62-3230-4528-AECE-F1BF6353EE65}">
            <xm:f>'structure-original'!F76 &lt; F168</xm:f>
            <x14:dxf>
              <fill>
                <patternFill>
                  <bgColor rgb="FFFF0000"/>
                </patternFill>
              </fill>
            </x14:dxf>
          </x14:cfRule>
          <x14:cfRule type="expression" priority="706448"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47" id="{D806FA45-436A-4F6E-A0F8-91B675FFCCCA}">
            <xm:f>'structure-original'!Y76 &lt; Z168</xm:f>
            <x14:dxf>
              <fill>
                <patternFill>
                  <bgColor rgb="FF00B050"/>
                </patternFill>
              </fill>
            </x14:dxf>
          </x14:cfRule>
          <x14:cfRule type="expression" priority="706548"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50" id="{D806FA45-436A-4F6E-A0F8-91B675FFCCCA}">
            <xm:f>'structure-original'!V72 &lt; V156</xm:f>
            <x14:dxf>
              <fill>
                <patternFill>
                  <bgColor rgb="FF00B050"/>
                </patternFill>
              </fill>
            </x14:dxf>
          </x14:cfRule>
          <x14:cfRule type="expression" priority="707151"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56" id="{D806FA45-436A-4F6E-A0F8-91B675FFCCCA}">
            <xm:f>'structure-original'!AA75 &lt; AC168</xm:f>
            <x14:dxf>
              <fill>
                <patternFill>
                  <bgColor rgb="FF00B050"/>
                </patternFill>
              </fill>
            </x14:dxf>
          </x14:cfRule>
          <x14:cfRule type="expression" priority="707157"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78" id="{CD7BBE62-3230-4528-AECE-F1BF6353EE65}">
            <xm:f>'structure-original'!F76 &lt; F169</xm:f>
            <x14:dxf>
              <fill>
                <patternFill>
                  <bgColor rgb="FFFF0000"/>
                </patternFill>
              </fill>
            </x14:dxf>
          </x14:cfRule>
          <x14:cfRule type="expression" priority="707179"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76" id="{D806FA45-436A-4F6E-A0F8-91B675FFCCCA}">
            <xm:f>'structure-original'!Y76 &lt; Z169</xm:f>
            <x14:dxf>
              <fill>
                <patternFill>
                  <bgColor rgb="FF00B050"/>
                </patternFill>
              </fill>
            </x14:dxf>
          </x14:cfRule>
          <x14:cfRule type="expression" priority="707277"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73" id="{D806FA45-436A-4F6E-A0F8-91B675FFCCCA}">
            <xm:f>'structure-original'!C71 &lt; C156</xm:f>
            <x14:dxf>
              <fill>
                <patternFill>
                  <bgColor rgb="FF00B050"/>
                </patternFill>
              </fill>
            </x14:dxf>
          </x14:cfRule>
          <x14:cfRule type="expression" priority="707874" id="{07FB12CE-C495-4F51-B8AE-0EFE79DDBC92}">
            <xm:f>'structure-original'!C71 &gt; C156</xm:f>
            <x14:dxf>
              <fill>
                <patternFill>
                  <bgColor rgb="FFFF0000"/>
                </patternFill>
              </fill>
            </x14:dxf>
          </x14:cfRule>
          <xm:sqref>C156:E156 I156:W156 V159 I158:W158 I157 K157:U157 C158:E158 D157:E157 W157</xm:sqref>
        </x14:conditionalFormatting>
        <x14:conditionalFormatting xmlns:xm="http://schemas.microsoft.com/office/excel/2006/main">
          <x14:cfRule type="expression" priority="708620" id="{D806FA45-436A-4F6E-A0F8-91B675FFCCCA}">
            <xm:f>'structure-original'!C73 &lt; C159</xm:f>
            <x14:dxf>
              <fill>
                <patternFill>
                  <bgColor rgb="FF00B050"/>
                </patternFill>
              </fill>
            </x14:dxf>
          </x14:cfRule>
          <x14:cfRule type="expression" priority="708621"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45" id="{D806FA45-436A-4F6E-A0F8-91B675FFCCCA}">
            <xm:f>'structure-original'!C67 &lt; C154</xm:f>
            <x14:dxf>
              <fill>
                <patternFill>
                  <bgColor rgb="FF00B050"/>
                </patternFill>
              </fill>
            </x14:dxf>
          </x14:cfRule>
          <x14:cfRule type="expression" priority="709346" id="{07FB12CE-C495-4F51-B8AE-0EFE79DDBC92}">
            <xm:f>'structure-original'!C67 &gt; C154</xm:f>
            <x14:dxf>
              <fill>
                <patternFill>
                  <bgColor rgb="FFFF0000"/>
                </patternFill>
              </fill>
            </x14:dxf>
          </x14:cfRule>
          <xm:sqref>C160:E161 H160:W160 V162:V163 J154:J159 I161:W161</xm:sqref>
        </x14:conditionalFormatting>
        <x14:conditionalFormatting xmlns:xm="http://schemas.microsoft.com/office/excel/2006/main">
          <x14:cfRule type="expression" priority="709351" id="{D806FA45-436A-4F6E-A0F8-91B675FFCCCA}">
            <xm:f>'structure-original'!AA77 &lt; AC173</xm:f>
            <x14:dxf>
              <fill>
                <patternFill>
                  <bgColor rgb="FF00B050"/>
                </patternFill>
              </fill>
            </x14:dxf>
          </x14:cfRule>
          <x14:cfRule type="expression" priority="709352"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67" id="{CD7BBE62-3230-4528-AECE-F1BF6353EE65}">
            <xm:f>'structure-original'!F77 &lt; F173</xm:f>
            <x14:dxf>
              <fill>
                <patternFill>
                  <bgColor rgb="FFFF0000"/>
                </patternFill>
              </fill>
            </x14:dxf>
          </x14:cfRule>
          <x14:cfRule type="expression" priority="709368"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65" id="{D806FA45-436A-4F6E-A0F8-91B675FFCCCA}">
            <xm:f>'structure-original'!Y77 &lt; Z173</xm:f>
            <x14:dxf>
              <fill>
                <patternFill>
                  <bgColor rgb="FF00B050"/>
                </patternFill>
              </fill>
            </x14:dxf>
          </x14:cfRule>
          <x14:cfRule type="expression" priority="709466"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112" id="{D806FA45-436A-4F6E-A0F8-91B675FFCCCA}">
            <xm:f>'structure-original'!C74 &lt; C162</xm:f>
            <x14:dxf>
              <fill>
                <patternFill>
                  <bgColor rgb="FF00B050"/>
                </patternFill>
              </fill>
            </x14:dxf>
          </x14:cfRule>
          <x14:cfRule type="expression" priority="710113" id="{07FB12CE-C495-4F51-B8AE-0EFE79DDBC92}">
            <xm:f>'structure-original'!C74 &gt; C162</xm:f>
            <x14:dxf>
              <fill>
                <patternFill>
                  <bgColor rgb="FFFF0000"/>
                </patternFill>
              </fill>
            </x14:dxf>
          </x14:cfRule>
          <xm:sqref>C162:E162 I162:W162 V163:V164</xm:sqref>
        </x14:conditionalFormatting>
        <x14:conditionalFormatting xmlns:xm="http://schemas.microsoft.com/office/excel/2006/main">
          <x14:cfRule type="expression" priority="710120" id="{D806FA45-436A-4F6E-A0F8-91B675FFCCCA}">
            <xm:f>'structure-original'!AA79 &lt; AC178</xm:f>
            <x14:dxf>
              <fill>
                <patternFill>
                  <bgColor rgb="FF00B050"/>
                </patternFill>
              </fill>
            </x14:dxf>
          </x14:cfRule>
          <x14:cfRule type="expression" priority="710121"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72" id="{CD7BBE62-3230-4528-AECE-F1BF6353EE65}">
            <xm:f>'structure-original'!F79 &lt; F176</xm:f>
            <x14:dxf>
              <fill>
                <patternFill>
                  <bgColor rgb="FFFF0000"/>
                </patternFill>
              </fill>
            </x14:dxf>
          </x14:cfRule>
          <x14:cfRule type="expression" priority="710173"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68" id="{D806FA45-436A-4F6E-A0F8-91B675FFCCCA}">
            <xm:f>'structure-original'!Y79 &lt; Z176</xm:f>
            <x14:dxf>
              <fill>
                <patternFill>
                  <bgColor rgb="FF00B050"/>
                </patternFill>
              </fill>
            </x14:dxf>
          </x14:cfRule>
          <x14:cfRule type="expression" priority="710269"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53" id="{D806FA45-436A-4F6E-A0F8-91B675FFCCCA}">
            <xm:f>'structure-original'!C74 &lt; C163</xm:f>
            <x14:dxf>
              <fill>
                <patternFill>
                  <bgColor rgb="FF00B050"/>
                </patternFill>
              </fill>
            </x14:dxf>
          </x14:cfRule>
          <x14:cfRule type="expression" priority="710854" id="{07FB12CE-C495-4F51-B8AE-0EFE79DDBC92}">
            <xm:f>'structure-original'!C74 &gt; C163</xm:f>
            <x14:dxf>
              <fill>
                <patternFill>
                  <bgColor rgb="FFFF0000"/>
                </patternFill>
              </fill>
            </x14:dxf>
          </x14:cfRule>
          <xm:sqref>C163:E164 I163:W164 V165</xm:sqref>
        </x14:conditionalFormatting>
        <x14:conditionalFormatting xmlns:xm="http://schemas.microsoft.com/office/excel/2006/main">
          <x14:cfRule type="expression" priority="710861" id="{D806FA45-436A-4F6E-A0F8-91B675FFCCCA}">
            <xm:f>'structure-original'!AA79 &lt; AC179</xm:f>
            <x14:dxf>
              <fill>
                <patternFill>
                  <bgColor rgb="FF00B050"/>
                </patternFill>
              </fill>
            </x14:dxf>
          </x14:cfRule>
          <x14:cfRule type="expression" priority="710862"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85" id="{CD7BBE62-3230-4528-AECE-F1BF6353EE65}">
            <xm:f>'structure-original'!F79 &lt; F177</xm:f>
            <x14:dxf>
              <fill>
                <patternFill>
                  <bgColor rgb="FFFF0000"/>
                </patternFill>
              </fill>
            </x14:dxf>
          </x14:cfRule>
          <x14:cfRule type="expression" priority="710886"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1009" id="{D806FA45-436A-4F6E-A0F8-91B675FFCCCA}">
            <xm:f>'structure-original'!Y79 &lt; Z177</xm:f>
            <x14:dxf>
              <fill>
                <patternFill>
                  <bgColor rgb="FF00B050"/>
                </patternFill>
              </fill>
            </x14:dxf>
          </x14:cfRule>
          <x14:cfRule type="expression" priority="711010"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610" id="{D806FA45-436A-4F6E-A0F8-91B675FFCCCA}">
            <xm:f>'structure-original'!C75 &lt; C165</xm:f>
            <x14:dxf>
              <fill>
                <patternFill>
                  <bgColor rgb="FF00B050"/>
                </patternFill>
              </fill>
            </x14:dxf>
          </x14:cfRule>
          <x14:cfRule type="expression" priority="711611"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616" id="{D806FA45-436A-4F6E-A0F8-91B675FFCCCA}">
            <xm:f>'structure-original'!AA80 &lt; AC181</xm:f>
            <x14:dxf>
              <fill>
                <patternFill>
                  <bgColor rgb="FF00B050"/>
                </patternFill>
              </fill>
            </x14:dxf>
          </x14:cfRule>
          <x14:cfRule type="expression" priority="711617"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58" id="{CD7BBE62-3230-4528-AECE-F1BF6353EE65}">
            <xm:f>'structure-original'!F80 &lt; F179</xm:f>
            <x14:dxf>
              <fill>
                <patternFill>
                  <bgColor rgb="FFFF0000"/>
                </patternFill>
              </fill>
            </x14:dxf>
          </x14:cfRule>
          <x14:cfRule type="expression" priority="711659"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54" id="{D806FA45-436A-4F6E-A0F8-91B675FFCCCA}">
            <xm:f>'structure-original'!Y80 &lt; Z179</xm:f>
            <x14:dxf>
              <fill>
                <patternFill>
                  <bgColor rgb="FF00B050"/>
                </patternFill>
              </fill>
            </x14:dxf>
          </x14:cfRule>
          <x14:cfRule type="expression" priority="711755"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51" id="{D806FA45-436A-4F6E-A0F8-91B675FFCCCA}">
            <xm:f>'structure-original'!C75 &lt; C166</xm:f>
            <x14:dxf>
              <fill>
                <patternFill>
                  <bgColor rgb="FF00B050"/>
                </patternFill>
              </fill>
            </x14:dxf>
          </x14:cfRule>
          <x14:cfRule type="expression" priority="712152" id="{07FB12CE-C495-4F51-B8AE-0EFE79DDBC92}">
            <xm:f>'structure-original'!C75 &gt; C166</xm:f>
            <x14:dxf>
              <fill>
                <patternFill>
                  <bgColor rgb="FFFF0000"/>
                </patternFill>
              </fill>
            </x14:dxf>
          </x14:cfRule>
          <xm:sqref>C166:E167 H166:W166 V168 I167:W167</xm:sqref>
        </x14:conditionalFormatting>
        <x14:conditionalFormatting xmlns:xm="http://schemas.microsoft.com/office/excel/2006/main">
          <x14:cfRule type="expression" priority="712185" id="{CD7BBE62-3230-4528-AECE-F1BF6353EE65}">
            <xm:f>'structure-original'!F80 &lt; F180</xm:f>
            <x14:dxf>
              <fill>
                <patternFill>
                  <bgColor rgb="FFFF0000"/>
                </patternFill>
              </fill>
            </x14:dxf>
          </x14:cfRule>
          <x14:cfRule type="expression" priority="712186"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305" id="{D806FA45-436A-4F6E-A0F8-91B675FFCCCA}">
            <xm:f>'structure-original'!Y80 &lt; Z180</xm:f>
            <x14:dxf>
              <fill>
                <patternFill>
                  <bgColor rgb="FF00B050"/>
                </patternFill>
              </fill>
            </x14:dxf>
          </x14:cfRule>
          <x14:cfRule type="expression" priority="712306"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84" id="{D806FA45-436A-4F6E-A0F8-91B675FFCCCA}">
            <xm:f>'structure-original'!C76 &lt; C168</xm:f>
            <x14:dxf>
              <fill>
                <patternFill>
                  <bgColor rgb="FF00B050"/>
                </patternFill>
              </fill>
            </x14:dxf>
          </x14:cfRule>
          <x14:cfRule type="expression" priority="712885"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906" id="{CD7BBE62-3230-4528-AECE-F1BF6353EE65}">
            <xm:f>'structure-original'!F81 &lt; F182</xm:f>
            <x14:dxf>
              <fill>
                <patternFill>
                  <bgColor rgb="FFFF0000"/>
                </patternFill>
              </fill>
            </x14:dxf>
          </x14:cfRule>
          <x14:cfRule type="expression" priority="712907"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3016" id="{D806FA45-436A-4F6E-A0F8-91B675FFCCCA}">
            <xm:f>'structure-original'!Y81 &lt; Z182</xm:f>
            <x14:dxf>
              <fill>
                <patternFill>
                  <bgColor rgb="FF00B050"/>
                </patternFill>
              </fill>
            </x14:dxf>
          </x14:cfRule>
          <x14:cfRule type="expression" priority="713017"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605" id="{D806FA45-436A-4F6E-A0F8-91B675FFCCCA}">
            <xm:f>'structure-original'!C76 &lt; C169</xm:f>
            <x14:dxf>
              <fill>
                <patternFill>
                  <bgColor rgb="FF00B050"/>
                </patternFill>
              </fill>
            </x14:dxf>
          </x14:cfRule>
          <x14:cfRule type="expression" priority="713606" id="{07FB12CE-C495-4F51-B8AE-0EFE79DDBC92}">
            <xm:f>'structure-original'!C76 &gt; C169</xm:f>
            <x14:dxf>
              <fill>
                <patternFill>
                  <bgColor rgb="FFFF0000"/>
                </patternFill>
              </fill>
            </x14:dxf>
          </x14:cfRule>
          <xm:sqref>C169:E172 H169:W169 V303 V306 V309 V312 V315 V323 V326 V329 V332 V335 V338 V341 V344 V347 H171:W172 I170:W170</xm:sqref>
        </x14:conditionalFormatting>
        <x14:conditionalFormatting xmlns:xm="http://schemas.microsoft.com/office/excel/2006/main">
          <x14:cfRule type="expression" priority="713613" id="{D806FA45-436A-4F6E-A0F8-91B675FFCCCA}">
            <xm:f>'structure-original'!AA80 &lt; AC182</xm:f>
            <x14:dxf>
              <fill>
                <patternFill>
                  <bgColor rgb="FF00B050"/>
                </patternFill>
              </fill>
            </x14:dxf>
          </x14:cfRule>
          <x14:cfRule type="expression" priority="713614"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629" id="{CD7BBE62-3230-4528-AECE-F1BF6353EE65}">
            <xm:f>'structure-original'!F81 &lt; F183</xm:f>
            <x14:dxf>
              <fill>
                <patternFill>
                  <bgColor rgb="FFFF0000"/>
                </patternFill>
              </fill>
            </x14:dxf>
          </x14:cfRule>
          <x14:cfRule type="expression" priority="713630"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85" id="{D806FA45-436A-4F6E-A0F8-91B675FFCCCA}">
            <xm:f>'structure-original'!Y81 &lt; Z183</xm:f>
            <x14:dxf>
              <fill>
                <patternFill>
                  <bgColor rgb="FF00B050"/>
                </patternFill>
              </fill>
            </x14:dxf>
          </x14:cfRule>
          <x14:cfRule type="expression" priority="713786"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62" id="{D806FA45-436A-4F6E-A0F8-91B675FFCCCA}">
            <xm:f>'structure-original'!AA94 &lt; AC197</xm:f>
            <x14:dxf>
              <fill>
                <patternFill>
                  <bgColor rgb="FF00B050"/>
                </patternFill>
              </fill>
            </x14:dxf>
          </x14:cfRule>
          <x14:cfRule type="expression" priority="714363"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84" id="{CD7BBE62-3230-4528-AECE-F1BF6353EE65}">
            <xm:f>'structure-original'!F82 &lt; F185</xm:f>
            <x14:dxf>
              <fill>
                <patternFill>
                  <bgColor rgb="FFFF0000"/>
                </patternFill>
              </fill>
            </x14:dxf>
          </x14:cfRule>
          <x14:cfRule type="expression" priority="714385"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96" id="{D806FA45-436A-4F6E-A0F8-91B675FFCCCA}">
            <xm:f>'structure-original'!Y94 &lt; Z197</xm:f>
            <x14:dxf>
              <fill>
                <patternFill>
                  <bgColor rgb="FF00B050"/>
                </patternFill>
              </fill>
            </x14:dxf>
          </x14:cfRule>
          <x14:cfRule type="expression" priority="714497"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95" id="{D806FA45-436A-4F6E-A0F8-91B675FFCCCA}">
            <xm:f>'structure-original'!V78 &lt; V173</xm:f>
            <x14:dxf>
              <fill>
                <patternFill>
                  <bgColor rgb="FF00B050"/>
                </patternFill>
              </fill>
            </x14:dxf>
          </x14:cfRule>
          <x14:cfRule type="expression" priority="715096"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97" id="{D806FA45-436A-4F6E-A0F8-91B675FFCCCA}">
            <xm:f>'structure-original'!AA101 &lt; AC205</xm:f>
            <x14:dxf>
              <fill>
                <patternFill>
                  <bgColor rgb="FF00B050"/>
                </patternFill>
              </fill>
            </x14:dxf>
          </x14:cfRule>
          <x14:cfRule type="expression" priority="715098"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115" id="{CD7BBE62-3230-4528-AECE-F1BF6353EE65}">
            <xm:f>'structure-original'!F40 &lt; F144</xm:f>
            <x14:dxf>
              <fill>
                <patternFill>
                  <bgColor rgb="FFFF0000"/>
                </patternFill>
              </fill>
            </x14:dxf>
          </x14:cfRule>
          <x14:cfRule type="expression" priority="715116"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225" id="{D806FA45-436A-4F6E-A0F8-91B675FFCCCA}">
            <xm:f>'structure-original'!Y101 &lt; Z205</xm:f>
            <x14:dxf>
              <fill>
                <patternFill>
                  <bgColor rgb="FF00B050"/>
                </patternFill>
              </fill>
            </x14:dxf>
          </x14:cfRule>
          <x14:cfRule type="expression" priority="715226"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94" id="{D806FA45-436A-4F6E-A0F8-91B675FFCCCA}">
            <xm:f>'structure-original'!C77 &lt; C173</xm:f>
            <x14:dxf>
              <fill>
                <patternFill>
                  <bgColor rgb="FF00B050"/>
                </patternFill>
              </fill>
            </x14:dxf>
          </x14:cfRule>
          <x14:cfRule type="expression" priority="715795" id="{07FB12CE-C495-4F51-B8AE-0EFE79DDBC92}">
            <xm:f>'structure-original'!C77 &gt; C173</xm:f>
            <x14:dxf>
              <fill>
                <patternFill>
                  <bgColor rgb="FFFF0000"/>
                </patternFill>
              </fill>
            </x14:dxf>
          </x14:cfRule>
          <xm:sqref>V176 C173:E175 H174:W175 I173:W173</xm:sqref>
        </x14:conditionalFormatting>
        <x14:conditionalFormatting xmlns:xm="http://schemas.microsoft.com/office/excel/2006/main">
          <x14:cfRule type="expression" priority="715800" id="{D806FA45-436A-4F6E-A0F8-91B675FFCCCA}">
            <xm:f>'structure-original'!AA113 &lt; AC219</xm:f>
            <x14:dxf>
              <fill>
                <patternFill>
                  <bgColor rgb="FF00B050"/>
                </patternFill>
              </fill>
            </x14:dxf>
          </x14:cfRule>
          <x14:cfRule type="expression" priority="715801"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822" id="{CD7BBE62-3230-4528-AECE-F1BF6353EE65}">
            <xm:f>'structure-original'!F113 &lt; F219</xm:f>
            <x14:dxf>
              <fill>
                <patternFill>
                  <bgColor rgb="FFFF0000"/>
                </patternFill>
              </fill>
            </x14:dxf>
          </x14:cfRule>
          <x14:cfRule type="expression" priority="715823"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920" id="{D806FA45-436A-4F6E-A0F8-91B675FFCCCA}">
            <xm:f>'structure-original'!Y113 &lt; Z219</xm:f>
            <x14:dxf>
              <fill>
                <patternFill>
                  <bgColor rgb="FF00B050"/>
                </patternFill>
              </fill>
            </x14:dxf>
          </x14:cfRule>
          <x14:cfRule type="expression" priority="715921"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89" id="{D806FA45-436A-4F6E-A0F8-91B675FFCCCA}">
            <xm:f>'structure-original'!C79 &lt; C176</xm:f>
            <x14:dxf>
              <fill>
                <patternFill>
                  <bgColor rgb="FF00B050"/>
                </patternFill>
              </fill>
            </x14:dxf>
          </x14:cfRule>
          <x14:cfRule type="expression" priority="716290" id="{07FB12CE-C495-4F51-B8AE-0EFE79DDBC92}">
            <xm:f>'structure-original'!C79 &gt; C176</xm:f>
            <x14:dxf>
              <fill>
                <patternFill>
                  <bgColor rgb="FFFF0000"/>
                </patternFill>
              </fill>
            </x14:dxf>
          </x14:cfRule>
          <xm:sqref>C176:E176 I176:W176</xm:sqref>
        </x14:conditionalFormatting>
        <x14:conditionalFormatting xmlns:xm="http://schemas.microsoft.com/office/excel/2006/main">
          <x14:cfRule type="expression" priority="716774" id="{D806FA45-436A-4F6E-A0F8-91B675FFCCCA}">
            <xm:f>'structure-original'!C79 &lt; C177</xm:f>
            <x14:dxf>
              <fill>
                <patternFill>
                  <bgColor rgb="FF00B050"/>
                </patternFill>
              </fill>
            </x14:dxf>
          </x14:cfRule>
          <x14:cfRule type="expression" priority="716775" id="{07FB12CE-C495-4F51-B8AE-0EFE79DDBC92}">
            <xm:f>'structure-original'!C79 &gt; C177</xm:f>
            <x14:dxf>
              <fill>
                <patternFill>
                  <bgColor rgb="FFFF0000"/>
                </patternFill>
              </fill>
            </x14:dxf>
          </x14:cfRule>
          <xm:sqref>C177:E178 I177:W178</xm:sqref>
        </x14:conditionalFormatting>
        <x14:conditionalFormatting xmlns:xm="http://schemas.microsoft.com/office/excel/2006/main">
          <x14:cfRule type="expression" priority="717241" id="{D806FA45-436A-4F6E-A0F8-91B675FFCCCA}">
            <xm:f>'structure-original'!C80 &lt; C179</xm:f>
            <x14:dxf>
              <fill>
                <patternFill>
                  <bgColor rgb="FF00B050"/>
                </patternFill>
              </fill>
            </x14:dxf>
          </x14:cfRule>
          <x14:cfRule type="expression" priority="717242" id="{07FB12CE-C495-4F51-B8AE-0EFE79DDBC92}">
            <xm:f>'structure-original'!C80 &gt; C179</xm:f>
            <x14:dxf>
              <fill>
                <patternFill>
                  <bgColor rgb="FFFF0000"/>
                </patternFill>
              </fill>
            </x14:dxf>
          </x14:cfRule>
          <xm:sqref>C179:E179 I179:W179</xm:sqref>
        </x14:conditionalFormatting>
        <x14:conditionalFormatting xmlns:xm="http://schemas.microsoft.com/office/excel/2006/main">
          <x14:cfRule type="expression" priority="717916" id="{D806FA45-436A-4F6E-A0F8-91B675FFCCCA}">
            <xm:f>'structure-original'!C80 &lt; C180</xm:f>
            <x14:dxf>
              <fill>
                <patternFill>
                  <bgColor rgb="FF00B050"/>
                </patternFill>
              </fill>
            </x14:dxf>
          </x14:cfRule>
          <x14:cfRule type="expression" priority="717917" id="{07FB12CE-C495-4F51-B8AE-0EFE79DDBC92}">
            <xm:f>'structure-original'!C80 &gt; C180</xm:f>
            <x14:dxf>
              <fill>
                <patternFill>
                  <bgColor rgb="FFFF0000"/>
                </patternFill>
              </fill>
            </x14:dxf>
          </x14:cfRule>
          <xm:sqref>C180:E181 I180:W181 W239 V300:W301 V298:W298</xm:sqref>
        </x14:conditionalFormatting>
        <x14:conditionalFormatting xmlns:xm="http://schemas.microsoft.com/office/excel/2006/main">
          <x14:cfRule type="expression" priority="717920" id="{D806FA45-436A-4F6E-A0F8-91B675FFCCCA}">
            <xm:f>'structure-original'!AA118 &lt; AC229</xm:f>
            <x14:dxf>
              <fill>
                <patternFill>
                  <bgColor rgb="FF00B050"/>
                </patternFill>
              </fill>
            </x14:dxf>
          </x14:cfRule>
          <x14:cfRule type="expression" priority="717921"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32" id="{CD7BBE62-3230-4528-AECE-F1BF6353EE65}">
            <xm:f>'structure-original'!F118 &lt; F229</xm:f>
            <x14:dxf>
              <fill>
                <patternFill>
                  <bgColor rgb="FFFF0000"/>
                </patternFill>
              </fill>
            </x14:dxf>
          </x14:cfRule>
          <x14:cfRule type="expression" priority="717933"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50" id="{D806FA45-436A-4F6E-A0F8-91B675FFCCCA}">
            <xm:f>'structure-original'!Y118 &lt; Z229</xm:f>
            <x14:dxf>
              <fill>
                <patternFill>
                  <bgColor rgb="FF00B050"/>
                </patternFill>
              </fill>
            </x14:dxf>
          </x14:cfRule>
          <x14:cfRule type="expression" priority="718051"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409" id="{D806FA45-436A-4F6E-A0F8-91B675FFCCCA}">
            <xm:f>'structure-original'!C81 &lt; C182</xm:f>
            <x14:dxf>
              <fill>
                <patternFill>
                  <bgColor rgb="FF00B050"/>
                </patternFill>
              </fill>
            </x14:dxf>
          </x14:cfRule>
          <x14:cfRule type="expression" priority="718410"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413" id="{D806FA45-436A-4F6E-A0F8-91B675FFCCCA}">
            <xm:f>'structure-original'!AA119 &lt; AC231</xm:f>
            <x14:dxf>
              <fill>
                <patternFill>
                  <bgColor rgb="FF00B050"/>
                </patternFill>
              </fill>
            </x14:dxf>
          </x14:cfRule>
          <x14:cfRule type="expression" priority="718414"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431" id="{CD7BBE62-3230-4528-AECE-F1BF6353EE65}">
            <xm:f>'structure-original'!F119 &lt; F231</xm:f>
            <x14:dxf>
              <fill>
                <patternFill>
                  <bgColor rgb="FFFF0000"/>
                </patternFill>
              </fill>
            </x14:dxf>
          </x14:cfRule>
          <x14:cfRule type="expression" priority="718432"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61" id="{D806FA45-436A-4F6E-A0F8-91B675FFCCCA}">
            <xm:f>'structure-original'!Y119 &lt; Z231</xm:f>
            <x14:dxf>
              <fill>
                <patternFill>
                  <bgColor rgb="FF00B050"/>
                </patternFill>
              </fill>
            </x14:dxf>
          </x14:cfRule>
          <x14:cfRule type="expression" priority="718562"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922" id="{D806FA45-436A-4F6E-A0F8-91B675FFCCCA}">
            <xm:f>'structure-original'!C81 &lt; C183</xm:f>
            <x14:dxf>
              <fill>
                <patternFill>
                  <bgColor rgb="FF00B050"/>
                </patternFill>
              </fill>
            </x14:dxf>
          </x14:cfRule>
          <x14:cfRule type="expression" priority="718923" id="{07FB12CE-C495-4F51-B8AE-0EFE79DDBC92}">
            <xm:f>'structure-original'!C81 &gt; C183</xm:f>
            <x14:dxf>
              <fill>
                <patternFill>
                  <bgColor rgb="FFFF0000"/>
                </patternFill>
              </fill>
            </x14:dxf>
          </x14:cfRule>
          <xm:sqref>C183:E196 W303 W306 W309 W312 W315 W323 W326 W329 W332 W335 W338 W341 W344 W347 H183:W183 W427:W428 H185:W186 I184:W184 H188:W189 I187:W187 I190:W196</xm:sqref>
        </x14:conditionalFormatting>
        <x14:conditionalFormatting xmlns:xm="http://schemas.microsoft.com/office/excel/2006/main">
          <x14:cfRule type="expression" priority="719645" id="{D806FA45-436A-4F6E-A0F8-91B675FFCCCA}">
            <xm:f>'structure-original'!C39 &lt; C144</xm:f>
            <x14:dxf>
              <fill>
                <patternFill>
                  <bgColor rgb="FF00B050"/>
                </patternFill>
              </fill>
            </x14:dxf>
          </x14:cfRule>
          <x14:cfRule type="expression" priority="719646" id="{07FB12CE-C495-4F51-B8AE-0EFE79DDBC92}">
            <xm:f>'structure-original'!C39 &gt; C144</xm:f>
            <x14:dxf>
              <fill>
                <patternFill>
                  <bgColor rgb="FFFF0000"/>
                </patternFill>
              </fill>
            </x14:dxf>
          </x14:cfRule>
          <xm:sqref>V249:V250 C226:C227 V220 W208 C222:C224 C219:C220 C209:E218 H214:W214 C283:E283 I283:J283 H302 H318 W144 W157 V283 I218:W218 H217:W217 I215:W216 I209:W213</xm:sqref>
        </x14:conditionalFormatting>
        <x14:conditionalFormatting xmlns:xm="http://schemas.microsoft.com/office/excel/2006/main">
          <x14:cfRule type="expression" priority="719651" id="{D806FA45-436A-4F6E-A0F8-91B675FFCCCA}">
            <xm:f>'structure-original'!AA122 &lt; AC236</xm:f>
            <x14:dxf>
              <fill>
                <patternFill>
                  <bgColor rgb="FF00B050"/>
                </patternFill>
              </fill>
            </x14:dxf>
          </x14:cfRule>
          <x14:cfRule type="expression" priority="719652"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91" id="{CD7BBE62-3230-4528-AECE-F1BF6353EE65}">
            <xm:f>'structure-original'!F122 &lt; F236</xm:f>
            <x14:dxf>
              <fill>
                <patternFill>
                  <bgColor rgb="FFFF0000"/>
                </patternFill>
              </fill>
            </x14:dxf>
          </x14:cfRule>
          <x14:cfRule type="expression" priority="719692"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83" id="{D806FA45-436A-4F6E-A0F8-91B675FFCCCA}">
            <xm:f>'structure-original'!Y122 &lt; Z236</xm:f>
            <x14:dxf>
              <fill>
                <patternFill>
                  <bgColor rgb="FF00B050"/>
                </patternFill>
              </fill>
            </x14:dxf>
          </x14:cfRule>
          <x14:cfRule type="expression" priority="719784"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613" id="{D806FA45-436A-4F6E-A0F8-91B675FFCCCA}">
            <xm:f>'structure-original'!C118 &lt; C225</xm:f>
            <x14:dxf>
              <fill>
                <patternFill>
                  <bgColor rgb="FF00B050"/>
                </patternFill>
              </fill>
            </x14:dxf>
          </x14:cfRule>
          <x14:cfRule type="expression" priority="720614" id="{07FB12CE-C495-4F51-B8AE-0EFE79DDBC92}">
            <xm:f>'structure-original'!C118 &gt; C225</xm:f>
            <x14:dxf>
              <fill>
                <patternFill>
                  <bgColor rgb="FFFF0000"/>
                </patternFill>
              </fill>
            </x14:dxf>
          </x14:cfRule>
          <xm:sqref>V243 V235 I228:W228 C228:E228 C225:E225 I225:W225</xm:sqref>
        </x14:conditionalFormatting>
        <x14:conditionalFormatting xmlns:xm="http://schemas.microsoft.com/office/excel/2006/main">
          <x14:cfRule type="expression" priority="720633" id="{D806FA45-436A-4F6E-A0F8-91B675FFCCCA}">
            <xm:f>'structure-original'!AA128 &lt; AC244</xm:f>
            <x14:dxf>
              <fill>
                <patternFill>
                  <bgColor rgb="FF00B050"/>
                </patternFill>
              </fill>
            </x14:dxf>
          </x14:cfRule>
          <x14:cfRule type="expression" priority="720634"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77" id="{CD7BBE62-3230-4528-AECE-F1BF6353EE65}">
            <xm:f>'structure-original'!F128 &lt; F244</xm:f>
            <x14:dxf>
              <fill>
                <patternFill>
                  <bgColor rgb="FFFF0000"/>
                </patternFill>
              </fill>
            </x14:dxf>
          </x14:cfRule>
          <x14:cfRule type="expression" priority="720678"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63" id="{D806FA45-436A-4F6E-A0F8-91B675FFCCCA}">
            <xm:f>'structure-original'!Y128 &lt; Z244</xm:f>
            <x14:dxf>
              <fill>
                <patternFill>
                  <bgColor rgb="FF00B050"/>
                </patternFill>
              </fill>
            </x14:dxf>
          </x14:cfRule>
          <x14:cfRule type="expression" priority="720764"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322" id="{D806FA45-436A-4F6E-A0F8-91B675FFCCCA}">
            <xm:f>'structure-original'!AA128 &lt; AC245</xm:f>
            <x14:dxf>
              <fill>
                <patternFill>
                  <bgColor rgb="FF00B050"/>
                </patternFill>
              </fill>
            </x14:dxf>
          </x14:cfRule>
          <x14:cfRule type="expression" priority="721323"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34" id="{CD7BBE62-3230-4528-AECE-F1BF6353EE65}">
            <xm:f>'structure-original'!F128 &lt; F245</xm:f>
            <x14:dxf>
              <fill>
                <patternFill>
                  <bgColor rgb="FFFF0000"/>
                </patternFill>
              </fill>
            </x14:dxf>
          </x14:cfRule>
          <x14:cfRule type="expression" priority="721335"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426" id="{D806FA45-436A-4F6E-A0F8-91B675FFCCCA}">
            <xm:f>'structure-original'!Y128 &lt; Z245</xm:f>
            <x14:dxf>
              <fill>
                <patternFill>
                  <bgColor rgb="FF00B050"/>
                </patternFill>
              </fill>
            </x14:dxf>
          </x14:cfRule>
          <x14:cfRule type="expression" priority="721427"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88" id="{D806FA45-436A-4F6E-A0F8-91B675FFCCCA}">
            <xm:f>'structure-original'!C119 &lt; C229</xm:f>
            <x14:dxf>
              <fill>
                <patternFill>
                  <bgColor rgb="FF00B050"/>
                </patternFill>
              </fill>
            </x14:dxf>
          </x14:cfRule>
          <x14:cfRule type="expression" priority="722589"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57" id="{D806FA45-436A-4F6E-A0F8-91B675FFCCCA}">
            <xm:f>'structure-original'!C118 &lt; C229</xm:f>
            <x14:dxf>
              <fill>
                <patternFill>
                  <bgColor rgb="FF00B050"/>
                </patternFill>
              </fill>
            </x14:dxf>
          </x14:cfRule>
          <x14:cfRule type="expression" priority="723258" id="{07FB12CE-C495-4F51-B8AE-0EFE79DDBC92}">
            <xm:f>'structure-original'!C118 &gt; C229</xm:f>
            <x14:dxf>
              <fill>
                <patternFill>
                  <bgColor rgb="FFFF0000"/>
                </patternFill>
              </fill>
            </x14:dxf>
          </x14:cfRule>
          <xm:sqref>C235 C231:C232 C237:C242 C229:E230 I229:W230</xm:sqref>
        </x14:conditionalFormatting>
        <x14:conditionalFormatting xmlns:xm="http://schemas.microsoft.com/office/excel/2006/main">
          <x14:cfRule type="expression" priority="723608" id="{D806FA45-436A-4F6E-A0F8-91B675FFCCCA}">
            <xm:f>'structure-original'!C119 &lt; C231</xm:f>
            <x14:dxf>
              <fill>
                <patternFill>
                  <bgColor rgb="FF00B050"/>
                </patternFill>
              </fill>
            </x14:dxf>
          </x14:cfRule>
          <x14:cfRule type="expression" priority="723609" id="{07FB12CE-C495-4F51-B8AE-0EFE79DDBC92}">
            <xm:f>'structure-original'!C119 &gt; C231</xm:f>
            <x14:dxf>
              <fill>
                <patternFill>
                  <bgColor rgb="FFFF0000"/>
                </patternFill>
              </fill>
            </x14:dxf>
          </x14:cfRule>
          <xm:sqref>C231:E235 H231:W232 H234:W235 I233:W233</xm:sqref>
        </x14:conditionalFormatting>
        <x14:conditionalFormatting xmlns:xm="http://schemas.microsoft.com/office/excel/2006/main">
          <x14:cfRule type="expression" priority="724540" id="{D806FA45-436A-4F6E-A0F8-91B675FFCCCA}">
            <xm:f>'structure-original'!C122 &lt; C236</xm:f>
            <x14:dxf>
              <fill>
                <patternFill>
                  <bgColor rgb="FF00B050"/>
                </patternFill>
              </fill>
            </x14:dxf>
          </x14:cfRule>
          <x14:cfRule type="expression" priority="724541" id="{07FB12CE-C495-4F51-B8AE-0EFE79DDBC92}">
            <xm:f>'structure-original'!C122 &gt; C236</xm:f>
            <x14:dxf>
              <fill>
                <patternFill>
                  <bgColor rgb="FFFF0000"/>
                </patternFill>
              </fill>
            </x14:dxf>
          </x14:cfRule>
          <xm:sqref>V260:V263 C236:E236 I236:W236 C243:E243 D237:E242 J243:U243 C245:C257 H238:U238 W237:W238 I242:U242 W242:W243 I239:W241 V251 V247:V248 V245 I237:U237</xm:sqref>
        </x14:conditionalFormatting>
        <x14:conditionalFormatting xmlns:xm="http://schemas.microsoft.com/office/excel/2006/main">
          <x14:cfRule type="expression" priority="725019" id="{D806FA45-436A-4F6E-A0F8-91B675FFCCCA}">
            <xm:f>'structure-original'!V149 &lt; V264</xm:f>
            <x14:dxf>
              <fill>
                <patternFill>
                  <bgColor rgb="FF00B050"/>
                </patternFill>
              </fill>
            </x14:dxf>
          </x14:cfRule>
          <x14:cfRule type="expression" priority="725020" id="{07FB12CE-C495-4F51-B8AE-0EFE79DDBC92}">
            <xm:f>'structure-original'!V149 &gt; V264</xm:f>
            <x14:dxf>
              <fill>
                <patternFill>
                  <bgColor rgb="FFFF0000"/>
                </patternFill>
              </fill>
            </x14:dxf>
          </x14:cfRule>
          <xm:sqref>V264:V265</xm:sqref>
        </x14:conditionalFormatting>
        <x14:conditionalFormatting xmlns:xm="http://schemas.microsoft.com/office/excel/2006/main">
          <x14:cfRule type="expression" priority="725434" id="{D806FA45-436A-4F6E-A0F8-91B675FFCCCA}">
            <xm:f>'structure-original'!C121 &lt; C237</xm:f>
            <x14:dxf>
              <fill>
                <patternFill>
                  <bgColor rgb="FF00B050"/>
                </patternFill>
              </fill>
            </x14:dxf>
          </x14:cfRule>
          <x14:cfRule type="expression" priority="725435" id="{07FB12CE-C495-4F51-B8AE-0EFE79DDBC92}">
            <xm:f>'structure-original'!C121 &gt; C237</xm:f>
            <x14:dxf>
              <fill>
                <patternFill>
                  <bgColor rgb="FFFF0000"/>
                </patternFill>
              </fill>
            </x14:dxf>
          </x14:cfRule>
          <xm:sqref>C244:E244 I244:W244 D249:E257 I251:W257 V246 V242 V240 V237:V238 I249:U250 W249:W250</xm:sqref>
        </x14:conditionalFormatting>
        <x14:conditionalFormatting xmlns:xm="http://schemas.microsoft.com/office/excel/2006/main">
          <x14:cfRule type="expression" priority="725763" id="{D806FA45-436A-4F6E-A0F8-91B675FFCCCA}">
            <xm:f>'structure-original'!D128 &lt; D245</xm:f>
            <x14:dxf>
              <fill>
                <patternFill>
                  <bgColor rgb="FF00B050"/>
                </patternFill>
              </fill>
            </x14:dxf>
          </x14:cfRule>
          <x14:cfRule type="expression" priority="725764" id="{07FB12CE-C495-4F51-B8AE-0EFE79DDBC92}">
            <xm:f>'structure-original'!D128 &gt; D245</xm:f>
            <x14:dxf>
              <fill>
                <patternFill>
                  <bgColor rgb="FFFF0000"/>
                </patternFill>
              </fill>
            </x14:dxf>
          </x14:cfRule>
          <xm:sqref>D245:E248 I245:W248 V268:V269</xm:sqref>
        </x14:conditionalFormatting>
        <x14:conditionalFormatting xmlns:xm="http://schemas.microsoft.com/office/excel/2006/main">
          <x14:cfRule type="expression" priority="726090" id="{D806FA45-436A-4F6E-A0F8-91B675FFCCCA}">
            <xm:f>'structure-original'!V152 &lt; V270</xm:f>
            <x14:dxf>
              <fill>
                <patternFill>
                  <bgColor rgb="FF00B050"/>
                </patternFill>
              </fill>
            </x14:dxf>
          </x14:cfRule>
          <x14:cfRule type="expression" priority="726091"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54" id="{D806FA45-436A-4F6E-A0F8-91B675FFCCCA}">
            <xm:f>'structure-original'!H152 &lt; H274</xm:f>
            <x14:dxf>
              <fill>
                <patternFill>
                  <bgColor rgb="FF00B050"/>
                </patternFill>
              </fill>
            </x14:dxf>
          </x14:cfRule>
          <x14:cfRule type="expression" priority="726755" id="{07FB12CE-C495-4F51-B8AE-0EFE79DDBC92}">
            <xm:f>'structure-original'!H152 &gt; H274</xm:f>
            <x14:dxf>
              <fill>
                <patternFill>
                  <bgColor rgb="FFFF0000"/>
                </patternFill>
              </fill>
            </x14:dxf>
          </x14:cfRule>
          <xm:sqref>V274:V275 H305</xm:sqref>
        </x14:conditionalFormatting>
        <x14:conditionalFormatting xmlns:xm="http://schemas.microsoft.com/office/excel/2006/main">
          <x14:cfRule type="expression" priority="728421" id="{D806FA45-436A-4F6E-A0F8-91B675FFCCCA}">
            <xm:f>'structure-original'!H183 &lt; H304</xm:f>
            <x14:dxf>
              <fill>
                <patternFill>
                  <bgColor rgb="FF00B050"/>
                </patternFill>
              </fill>
            </x14:dxf>
          </x14:cfRule>
          <x14:cfRule type="expression" priority="728422"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77" id="{D806FA45-436A-4F6E-A0F8-91B675FFCCCA}">
            <xm:f>'structure-original'!H184 &lt; H307</xm:f>
            <x14:dxf>
              <fill>
                <patternFill>
                  <bgColor rgb="FF00B050"/>
                </patternFill>
              </fill>
            </x14:dxf>
          </x14:cfRule>
          <x14:cfRule type="expression" priority="729078"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99" id="{CD7BBE62-3230-4528-AECE-F1BF6353EE65}">
            <xm:f>'structure-original'!F240 &lt; F389</xm:f>
            <x14:dxf>
              <fill>
                <patternFill>
                  <bgColor rgb="FFFF0000"/>
                </patternFill>
              </fill>
            </x14:dxf>
          </x14:cfRule>
          <x14:cfRule type="expression" priority="730900"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33" id="{D806FA45-436A-4F6E-A0F8-91B675FFCCCA}">
            <xm:f>'structure-original'!AA276 &lt; AC414</xm:f>
            <x14:dxf>
              <fill>
                <patternFill>
                  <bgColor rgb="FF00B050"/>
                </patternFill>
              </fill>
            </x14:dxf>
          </x14:cfRule>
          <x14:cfRule type="expression" priority="731334"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59" id="{CD7BBE62-3230-4528-AECE-F1BF6353EE65}">
            <xm:f>'structure-original'!F282 &lt; F418</xm:f>
            <x14:dxf>
              <fill>
                <patternFill>
                  <bgColor rgb="FFFF0000"/>
                </patternFill>
              </fill>
            </x14:dxf>
          </x14:cfRule>
          <x14:cfRule type="expression" priority="731360"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79" id="{D806FA45-436A-4F6E-A0F8-91B675FFCCCA}">
            <xm:f>'structure-original'!Y282 &lt; Z418</xm:f>
            <x14:dxf>
              <fill>
                <patternFill>
                  <bgColor rgb="FF00B050"/>
                </patternFill>
              </fill>
            </x14:dxf>
          </x14:cfRule>
          <x14:cfRule type="expression" priority="731480"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815" id="{D806FA45-436A-4F6E-A0F8-91B675FFCCCA}">
            <xm:f>'structure-original'!C43 &lt; C407</xm:f>
            <x14:dxf>
              <fill>
                <patternFill>
                  <bgColor rgb="FF00B050"/>
                </patternFill>
              </fill>
            </x14:dxf>
          </x14:cfRule>
          <x14:cfRule type="expression" priority="731816" id="{07FB12CE-C495-4F51-B8AE-0EFE79DDBC92}">
            <xm:f>'structure-original'!C43 &gt; C407</xm:f>
            <x14:dxf>
              <fill>
                <patternFill>
                  <bgColor rgb="FFFF0000"/>
                </patternFill>
              </fill>
            </x14:dxf>
          </x14:cfRule>
          <xm:sqref>C407:E410 W407:W410 I407:I410 K407:U410</xm:sqref>
        </x14:conditionalFormatting>
        <x14:conditionalFormatting xmlns:xm="http://schemas.microsoft.com/office/excel/2006/main">
          <x14:cfRule type="expression" priority="731847" id="{D806FA45-436A-4F6E-A0F8-91B675FFCCCA}">
            <xm:f>'structure-original'!C279 &lt; C413</xm:f>
            <x14:dxf>
              <fill>
                <patternFill>
                  <bgColor rgb="FF00B050"/>
                </patternFill>
              </fill>
            </x14:dxf>
          </x14:cfRule>
          <x14:cfRule type="expression" priority="731848" id="{07FB12CE-C495-4F51-B8AE-0EFE79DDBC92}">
            <xm:f>'structure-original'!C279 &gt; C413</xm:f>
            <x14:dxf>
              <fill>
                <patternFill>
                  <bgColor rgb="FFFF0000"/>
                </patternFill>
              </fill>
            </x14:dxf>
          </x14:cfRule>
          <xm:sqref>V422:V424 I413 C413:E413 K413:W413</xm:sqref>
        </x14:conditionalFormatting>
        <x14:conditionalFormatting xmlns:xm="http://schemas.microsoft.com/office/excel/2006/main">
          <x14:cfRule type="expression" priority="732297" id="{D806FA45-436A-4F6E-A0F8-91B675FFCCCA}">
            <xm:f>'structure-original'!C38 &lt; C403</xm:f>
            <x14:dxf>
              <fill>
                <patternFill>
                  <bgColor rgb="FF00B050"/>
                </patternFill>
              </fill>
            </x14:dxf>
          </x14:cfRule>
          <x14:cfRule type="expression" priority="732298" id="{07FB12CE-C495-4F51-B8AE-0EFE79DDBC92}">
            <xm:f>'structure-original'!C38 &gt; C403</xm:f>
            <x14:dxf>
              <fill>
                <patternFill>
                  <bgColor rgb="FFFF0000"/>
                </patternFill>
              </fill>
            </x14:dxf>
          </x14:cfRule>
          <xm:sqref>C403:E403 W403 I403:I404 Z403:AA404 K404:W404 K403:U403 D404:E404</xm:sqref>
        </x14:conditionalFormatting>
        <x14:conditionalFormatting xmlns:xm="http://schemas.microsoft.com/office/excel/2006/main">
          <x14:cfRule type="expression" priority="732337" id="{D806FA45-436A-4F6E-A0F8-91B675FFCCCA}">
            <xm:f>'structure-original'!C276 &lt; C411</xm:f>
            <x14:dxf>
              <fill>
                <patternFill>
                  <bgColor rgb="FF00B050"/>
                </patternFill>
              </fill>
            </x14:dxf>
          </x14:cfRule>
          <x14:cfRule type="expression" priority="732338" id="{07FB12CE-C495-4F51-B8AE-0EFE79DDBC92}">
            <xm:f>'structure-original'!C276 &gt; C411</xm:f>
            <x14:dxf>
              <fill>
                <patternFill>
                  <bgColor rgb="FFFF0000"/>
                </patternFill>
              </fill>
            </x14:dxf>
          </x14:cfRule>
          <xm:sqref>V425 I422:I424 V411:V412 C422:E424 K422:W424 V418:V421</xm:sqref>
        </x14:conditionalFormatting>
        <x14:conditionalFormatting xmlns:xm="http://schemas.microsoft.com/office/excel/2006/main">
          <x14:cfRule type="expression" priority="732774" id="{CD7BBE62-3230-4528-AECE-F1BF6353EE65}">
            <xm:f>'structure-original'!F277 &lt; F432</xm:f>
            <x14:dxf>
              <fill>
                <patternFill>
                  <bgColor rgb="FFFF0000"/>
                </patternFill>
              </fill>
            </x14:dxf>
          </x14:cfRule>
          <x14:cfRule type="expression" priority="732775"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86" id="{D806FA45-436A-4F6E-A0F8-91B675FFCCCA}">
            <xm:f>'structure-original'!C36 &lt; C402</xm:f>
            <x14:dxf>
              <fill>
                <patternFill>
                  <bgColor rgb="FF00B050"/>
                </patternFill>
              </fill>
            </x14:dxf>
          </x14:cfRule>
          <x14:cfRule type="expression" priority="732787" id="{07FB12CE-C495-4F51-B8AE-0EFE79DDBC92}">
            <xm:f>'structure-original'!C36 &gt; C402</xm:f>
            <x14:dxf>
              <fill>
                <patternFill>
                  <bgColor rgb="FFFF0000"/>
                </patternFill>
              </fill>
            </x14:dxf>
          </x14:cfRule>
          <xm:sqref>I405 C405:E405 W405 C402:E402 Z402:AA402 I402 W402 K402:U402 K405:U405</xm:sqref>
        </x14:conditionalFormatting>
        <x14:conditionalFormatting xmlns:xm="http://schemas.microsoft.com/office/excel/2006/main">
          <x14:cfRule type="expression" priority="732824" id="{D806FA45-436A-4F6E-A0F8-91B675FFCCCA}">
            <xm:f>'structure-original'!AA277 &lt; AC434</xm:f>
            <x14:dxf>
              <fill>
                <patternFill>
                  <bgColor rgb="FF00B050"/>
                </patternFill>
              </fill>
            </x14:dxf>
          </x14:cfRule>
          <x14:cfRule type="expression" priority="732825"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40" id="{D806FA45-436A-4F6E-A0F8-91B675FFCCCA}">
            <xm:f>'structure-original'!C281 &lt; C417</xm:f>
            <x14:dxf>
              <fill>
                <patternFill>
                  <bgColor rgb="FF00B050"/>
                </patternFill>
              </fill>
            </x14:dxf>
          </x14:cfRule>
          <x14:cfRule type="expression" priority="732841" id="{07FB12CE-C495-4F51-B8AE-0EFE79DDBC92}">
            <xm:f>'structure-original'!C281 &gt; C417</xm:f>
            <x14:dxf>
              <fill>
                <patternFill>
                  <bgColor rgb="FFFF0000"/>
                </patternFill>
              </fill>
            </x14:dxf>
          </x14:cfRule>
          <xm:sqref>V426:V427 I425 C425:E425 K425:W425 I418:I421 C418:E421 V417 K418:W418 K420:W421 K419 M419:W419</xm:sqref>
        </x14:conditionalFormatting>
        <x14:conditionalFormatting xmlns:xm="http://schemas.microsoft.com/office/excel/2006/main">
          <x14:cfRule type="expression" priority="732952" id="{D806FA45-436A-4F6E-A0F8-91B675FFCCCA}">
            <xm:f>'structure-original'!Y277 &lt; Z432</xm:f>
            <x14:dxf>
              <fill>
                <patternFill>
                  <bgColor rgb="FF00B050"/>
                </patternFill>
              </fill>
            </x14:dxf>
          </x14:cfRule>
          <x14:cfRule type="expression" priority="732953"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82" id="{CD7BBE62-3230-4528-AECE-F1BF6353EE65}">
            <xm:f>'structure-original'!F277 &lt; F431</xm:f>
            <x14:dxf>
              <fill>
                <patternFill>
                  <bgColor rgb="FFFF0000"/>
                </patternFill>
              </fill>
            </x14:dxf>
          </x14:cfRule>
          <x14:cfRule type="expression" priority="733283"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314" id="{D806FA45-436A-4F6E-A0F8-91B675FFCCCA}">
            <xm:f>'structure-original'!AA277 &lt; AC433</xm:f>
            <x14:dxf>
              <fill>
                <patternFill>
                  <bgColor rgb="FF00B050"/>
                </patternFill>
              </fill>
            </x14:dxf>
          </x14:cfRule>
          <x14:cfRule type="expression" priority="733315"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330" id="{D806FA45-436A-4F6E-A0F8-91B675FFCCCA}">
            <xm:f>'structure-original'!C277 &lt; C414</xm:f>
            <x14:dxf>
              <fill>
                <patternFill>
                  <bgColor rgb="FF00B050"/>
                </patternFill>
              </fill>
            </x14:dxf>
          </x14:cfRule>
          <x14:cfRule type="expression" priority="733331" id="{07FB12CE-C495-4F51-B8AE-0EFE79DDBC92}">
            <xm:f>'structure-original'!C277 &gt; C414</xm:f>
            <x14:dxf>
              <fill>
                <patternFill>
                  <bgColor rgb="FFFF0000"/>
                </patternFill>
              </fill>
            </x14:dxf>
          </x14:cfRule>
          <xm:sqref>V428 I426:I427 L419 V414:V416 C417:E417 I417 K417:W417 C426:E427 K426:W427</xm:sqref>
        </x14:conditionalFormatting>
        <x14:conditionalFormatting xmlns:xm="http://schemas.microsoft.com/office/excel/2006/main">
          <x14:cfRule type="expression" priority="733440" id="{D806FA45-436A-4F6E-A0F8-91B675FFCCCA}">
            <xm:f>'structure-original'!Y277 &lt; Z431</xm:f>
            <x14:dxf>
              <fill>
                <patternFill>
                  <bgColor rgb="FF00B050"/>
                </patternFill>
              </fill>
            </x14:dxf>
          </x14:cfRule>
          <x14:cfRule type="expression" priority="733441"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79" id="{D806FA45-436A-4F6E-A0F8-91B675FFCCCA}">
            <xm:f>'structure-original'!I33 &lt; I401</xm:f>
            <x14:dxf>
              <fill>
                <patternFill>
                  <bgColor rgb="FF00B050"/>
                </patternFill>
              </fill>
            </x14:dxf>
          </x14:cfRule>
          <x14:cfRule type="expression" priority="733780"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809" id="{D806FA45-436A-4F6E-A0F8-91B675FFCCCA}">
            <xm:f>'structure-original'!C276 &lt; C414</xm:f>
            <x14:dxf>
              <fill>
                <patternFill>
                  <bgColor rgb="FF00B050"/>
                </patternFill>
              </fill>
            </x14:dxf>
          </x14:cfRule>
          <x14:cfRule type="expression" priority="733810" id="{07FB12CE-C495-4F51-B8AE-0EFE79DDBC92}">
            <xm:f>'structure-original'!C276 &gt; C414</xm:f>
            <x14:dxf>
              <fill>
                <patternFill>
                  <bgColor rgb="FFFF0000"/>
                </patternFill>
              </fill>
            </x14:dxf>
          </x14:cfRule>
          <xm:sqref>I428 C428:E428 K428:W428 I414:I416 K414:W416 C414:E416</xm:sqref>
        </x14:conditionalFormatting>
        <x14:conditionalFormatting xmlns:xm="http://schemas.microsoft.com/office/excel/2006/main">
          <x14:cfRule type="expression" priority="735229" id="{CD7BBE62-3230-4528-AECE-F1BF6353EE65}">
            <xm:f>'structure-original'!F278 &lt; F435</xm:f>
            <x14:dxf>
              <fill>
                <patternFill>
                  <bgColor rgb="FFFF0000"/>
                </patternFill>
              </fill>
            </x14:dxf>
          </x14:cfRule>
          <x14:cfRule type="expression" priority="735230"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51" id="{D806FA45-436A-4F6E-A0F8-91B675FFCCCA}">
            <xm:f>'structure-original'!AA278 &lt; AC437</xm:f>
            <x14:dxf>
              <fill>
                <patternFill>
                  <bgColor rgb="FF00B050"/>
                </patternFill>
              </fill>
            </x14:dxf>
          </x14:cfRule>
          <x14:cfRule type="expression" priority="735252"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99" id="{D806FA45-436A-4F6E-A0F8-91B675FFCCCA}">
            <xm:f>'structure-original'!Y278 &lt; Z435</xm:f>
            <x14:dxf>
              <fill>
                <patternFill>
                  <bgColor rgb="FF00B050"/>
                </patternFill>
              </fill>
            </x14:dxf>
          </x14:cfRule>
          <x14:cfRule type="expression" priority="735300"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96" id="{CD7BBE62-3230-4528-AECE-F1BF6353EE65}">
            <xm:f>'structure-original'!F278 &lt; F434</xm:f>
            <x14:dxf>
              <fill>
                <patternFill>
                  <bgColor rgb="FFFF0000"/>
                </patternFill>
              </fill>
            </x14:dxf>
          </x14:cfRule>
          <x14:cfRule type="expression" priority="737097"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118" id="{D806FA45-436A-4F6E-A0F8-91B675FFCCCA}">
            <xm:f>'structure-original'!AA278 &lt; AC436</xm:f>
            <x14:dxf>
              <fill>
                <patternFill>
                  <bgColor rgb="FF00B050"/>
                </patternFill>
              </fill>
            </x14:dxf>
          </x14:cfRule>
          <x14:cfRule type="expression" priority="737119"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54" id="{D806FA45-436A-4F6E-A0F8-91B675FFCCCA}">
            <xm:f>'structure-original'!Y278 &lt; Z434</xm:f>
            <x14:dxf>
              <fill>
                <patternFill>
                  <bgColor rgb="FF00B050"/>
                </patternFill>
              </fill>
            </x14:dxf>
          </x14:cfRule>
          <x14:cfRule type="expression" priority="737155"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93" id="{D806FA45-436A-4F6E-A0F8-91B675FFCCCA}">
            <xm:f>'structure-original'!I28 &lt; I398</xm:f>
            <x14:dxf>
              <fill>
                <patternFill>
                  <bgColor rgb="FF00B050"/>
                </patternFill>
              </fill>
            </x14:dxf>
          </x14:cfRule>
          <x14:cfRule type="expression" priority="737494"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43" id="{CD7BBE62-3230-4528-AECE-F1BF6353EE65}">
            <xm:f>'structure-original'!F279 &lt; F438</xm:f>
            <x14:dxf>
              <fill>
                <patternFill>
                  <bgColor rgb="FFFF0000"/>
                </patternFill>
              </fill>
            </x14:dxf>
          </x14:cfRule>
          <x14:cfRule type="expression" priority="739044"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47" id="{D806FA45-436A-4F6E-A0F8-91B675FFCCCA}">
            <xm:f>'structure-original'!AA279 &lt; AC440</xm:f>
            <x14:dxf>
              <fill>
                <patternFill>
                  <bgColor rgb="FF00B050"/>
                </patternFill>
              </fill>
            </x14:dxf>
          </x14:cfRule>
          <x14:cfRule type="expression" priority="739048"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51" id="{D806FA45-436A-4F6E-A0F8-91B675FFCCCA}">
            <xm:f>'structure-original'!Y279 &lt; Z438</xm:f>
            <x14:dxf>
              <fill>
                <patternFill>
                  <bgColor rgb="FF00B050"/>
                </patternFill>
              </fill>
            </x14:dxf>
          </x14:cfRule>
          <x14:cfRule type="expression" priority="739052"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418" id="{D806FA45-436A-4F6E-A0F8-91B675FFCCCA}">
            <xm:f>'structure-original'!V253 &lt; V394</xm:f>
            <x14:dxf>
              <fill>
                <patternFill>
                  <bgColor rgb="FF00B050"/>
                </patternFill>
              </fill>
            </x14:dxf>
          </x14:cfRule>
          <x14:cfRule type="expression" priority="739419"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42" id="{CD7BBE62-3230-4528-AECE-F1BF6353EE65}">
            <xm:f>'structure-original'!F279 &lt; F437</xm:f>
            <x14:dxf>
              <fill>
                <patternFill>
                  <bgColor rgb="FFFF0000"/>
                </patternFill>
              </fill>
            </x14:dxf>
          </x14:cfRule>
          <x14:cfRule type="expression" priority="740943"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46" id="{D806FA45-436A-4F6E-A0F8-91B675FFCCCA}">
            <xm:f>'structure-original'!AA279 &lt; AC439</xm:f>
            <x14:dxf>
              <fill>
                <patternFill>
                  <bgColor rgb="FF00B050"/>
                </patternFill>
              </fill>
            </x14:dxf>
          </x14:cfRule>
          <x14:cfRule type="expression" priority="740947"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50" id="{D806FA45-436A-4F6E-A0F8-91B675FFCCCA}">
            <xm:f>'structure-original'!Y279 &lt; Z437</xm:f>
            <x14:dxf>
              <fill>
                <patternFill>
                  <bgColor rgb="FF00B050"/>
                </patternFill>
              </fill>
            </x14:dxf>
          </x14:cfRule>
          <x14:cfRule type="expression" priority="740951"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75" id="{CD7BBE62-3230-4528-AECE-F1BF6353EE65}">
            <xm:f>'structure-original'!F280 &lt; F441</xm:f>
            <x14:dxf>
              <fill>
                <patternFill>
                  <bgColor rgb="FFFF0000"/>
                </patternFill>
              </fill>
            </x14:dxf>
          </x14:cfRule>
          <x14:cfRule type="expression" priority="742876"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79" id="{D806FA45-436A-4F6E-A0F8-91B675FFCCCA}">
            <xm:f>'structure-original'!AA280 &lt; AC443</xm:f>
            <x14:dxf>
              <fill>
                <patternFill>
                  <bgColor rgb="FF00B050"/>
                </patternFill>
              </fill>
            </x14:dxf>
          </x14:cfRule>
          <x14:cfRule type="expression" priority="742880"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83" id="{D806FA45-436A-4F6E-A0F8-91B675FFCCCA}">
            <xm:f>'structure-original'!Y280 &lt; Z441</xm:f>
            <x14:dxf>
              <fill>
                <patternFill>
                  <bgColor rgb="FF00B050"/>
                </patternFill>
              </fill>
            </x14:dxf>
          </x14:cfRule>
          <x14:cfRule type="expression" priority="742884"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222" id="{D806FA45-436A-4F6E-A0F8-91B675FFCCCA}">
            <xm:f>'structure-original'!I24 &lt; I397</xm:f>
            <x14:dxf>
              <fill>
                <patternFill>
                  <bgColor rgb="FF00B050"/>
                </patternFill>
              </fill>
            </x14:dxf>
          </x14:cfRule>
          <x14:cfRule type="expression" priority="743223"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90" id="{CD7BBE62-3230-4528-AECE-F1BF6353EE65}">
            <xm:f>'structure-original'!F280 &lt; F440</xm:f>
            <x14:dxf>
              <fill>
                <patternFill>
                  <bgColor rgb="FFFF0000"/>
                </patternFill>
              </fill>
            </x14:dxf>
          </x14:cfRule>
          <x14:cfRule type="expression" priority="744791"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94" id="{D806FA45-436A-4F6E-A0F8-91B675FFCCCA}">
            <xm:f>'structure-original'!AA280 &lt; AC442</xm:f>
            <x14:dxf>
              <fill>
                <patternFill>
                  <bgColor rgb="FF00B050"/>
                </patternFill>
              </fill>
            </x14:dxf>
          </x14:cfRule>
          <x14:cfRule type="expression" priority="744795"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98" id="{D806FA45-436A-4F6E-A0F8-91B675FFCCCA}">
            <xm:f>'structure-original'!Y280 &lt; Z440</xm:f>
            <x14:dxf>
              <fill>
                <patternFill>
                  <bgColor rgb="FF00B050"/>
                </patternFill>
              </fill>
            </x14:dxf>
          </x14:cfRule>
          <x14:cfRule type="expression" priority="744799"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65" id="{D806FA45-436A-4F6E-A0F8-91B675FFCCCA}">
            <xm:f>'structure-original'!C267 &lt; C411</xm:f>
            <x14:dxf>
              <fill>
                <patternFill>
                  <bgColor rgb="FF00B050"/>
                </patternFill>
              </fill>
            </x14:dxf>
          </x14:cfRule>
          <x14:cfRule type="expression" priority="745166"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108" id="{CD7BBE62-3230-4528-AECE-F1BF6353EE65}">
            <xm:f>'structure-original'!F281 &lt; F443</xm:f>
            <x14:dxf>
              <fill>
                <patternFill>
                  <bgColor rgb="FFFF0000"/>
                </patternFill>
              </fill>
            </x14:dxf>
          </x14:cfRule>
          <x14:cfRule type="expression" priority="747109"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112" id="{D806FA45-436A-4F6E-A0F8-91B675FFCCCA}">
            <xm:f>'structure-original'!AA281 &lt; AC445</xm:f>
            <x14:dxf>
              <fill>
                <patternFill>
                  <bgColor rgb="FF00B050"/>
                </patternFill>
              </fill>
            </x14:dxf>
          </x14:cfRule>
          <x14:cfRule type="expression" priority="747113"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116" id="{D806FA45-436A-4F6E-A0F8-91B675FFCCCA}">
            <xm:f>'structure-original'!Y281 &lt; Z443</xm:f>
            <x14:dxf>
              <fill>
                <patternFill>
                  <bgColor rgb="FF00B050"/>
                </patternFill>
              </fill>
            </x14:dxf>
          </x14:cfRule>
          <x14:cfRule type="expression" priority="747117"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83" id="{D806FA45-436A-4F6E-A0F8-91B675FFCCCA}">
            <xm:f>'structure-original'!D265 &lt; D411</xm:f>
            <x14:dxf>
              <fill>
                <patternFill>
                  <bgColor rgb="FF00B050"/>
                </patternFill>
              </fill>
            </x14:dxf>
          </x14:cfRule>
          <x14:cfRule type="expression" priority="747484" id="{07FB12CE-C495-4F51-B8AE-0EFE79DDBC92}">
            <xm:f>'structure-original'!D265 &gt; D411</xm:f>
            <x14:dxf>
              <fill>
                <patternFill>
                  <bgColor rgb="FFFF0000"/>
                </patternFill>
              </fill>
            </x14:dxf>
          </x14:cfRule>
          <xm:sqref>D411:E412 W411:W412 I411:I412 K411:U412</xm:sqref>
        </x14:conditionalFormatting>
        <x14:conditionalFormatting xmlns:xm="http://schemas.microsoft.com/office/excel/2006/main">
          <x14:cfRule type="expression" priority="747493" id="{D806FA45-436A-4F6E-A0F8-91B675FFCCCA}">
            <xm:f>'structure-original'!AA265 &lt; AC449</xm:f>
            <x14:dxf>
              <fill>
                <patternFill>
                  <bgColor rgb="FF00B050"/>
                </patternFill>
              </fill>
            </x14:dxf>
          </x14:cfRule>
          <x14:cfRule type="expression" priority="747494"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97" id="{2C627809-BA80-487A-9751-35BB53E6D4DF}">
            <xm:f>'structure-original'!F265 &lt; F447</xm:f>
            <x14:dxf>
              <fill>
                <patternFill>
                  <bgColor rgb="FFFF0000"/>
                </patternFill>
              </fill>
            </x14:dxf>
          </x14:cfRule>
          <x14:cfRule type="expression" priority="747498"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77" id="{D806FA45-436A-4F6E-A0F8-91B675FFCCCA}">
            <xm:f>'structure-original'!Y265 &lt; Z447</xm:f>
            <x14:dxf>
              <fill>
                <patternFill>
                  <bgColor rgb="FF00B050"/>
                </patternFill>
              </fill>
            </x14:dxf>
          </x14:cfRule>
          <x14:cfRule type="expression" priority="747578"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44" id="{D806FA45-436A-4F6E-A0F8-91B675FFCCCA}">
            <xm:f>'structure-original'!V257 &lt; V404</xm:f>
            <x14:dxf>
              <fill>
                <patternFill>
                  <bgColor rgb="FF00B050"/>
                </patternFill>
              </fill>
            </x14:dxf>
          </x14:cfRule>
          <x14:cfRule type="expression" priority="747945"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48" id="{D806FA45-436A-4F6E-A0F8-91B675FFCCCA}">
            <xm:f>'structure-original'!AA265 &lt; AC448</xm:f>
            <x14:dxf>
              <fill>
                <patternFill>
                  <bgColor rgb="FF00B050"/>
                </patternFill>
              </fill>
            </x14:dxf>
          </x14:cfRule>
          <x14:cfRule type="expression" priority="747949"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52" id="{2C627809-BA80-487A-9751-35BB53E6D4DF}">
            <xm:f>'structure-original'!F265 &lt; F446</xm:f>
            <x14:dxf>
              <fill>
                <patternFill>
                  <bgColor rgb="FFFF0000"/>
                </patternFill>
              </fill>
            </x14:dxf>
          </x14:cfRule>
          <x14:cfRule type="expression" priority="747953"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8020" id="{D806FA45-436A-4F6E-A0F8-91B675FFCCCA}">
            <xm:f>'structure-original'!Y265 &lt; Z446</xm:f>
            <x14:dxf>
              <fill>
                <patternFill>
                  <bgColor rgb="FF00B050"/>
                </patternFill>
              </fill>
            </x14:dxf>
          </x14:cfRule>
          <x14:cfRule type="expression" priority="748021"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39" id="{D806FA45-436A-4F6E-A0F8-91B675FFCCCA}">
            <xm:f>'structure-original'!C242 &lt; C390</xm:f>
            <x14:dxf>
              <fill>
                <patternFill>
                  <bgColor rgb="FF00B050"/>
                </patternFill>
              </fill>
            </x14:dxf>
          </x14:cfRule>
          <x14:cfRule type="expression" priority="749940"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40" id="{D806FA45-436A-4F6E-A0F8-91B675FFCCCA}">
            <xm:f>'structure-original'!C240 &lt; C389</xm:f>
            <x14:dxf>
              <fill>
                <patternFill>
                  <bgColor rgb="FF00B050"/>
                </patternFill>
              </fill>
            </x14:dxf>
          </x14:cfRule>
          <x14:cfRule type="expression" priority="750341"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912" id="{D806FA45-436A-4F6E-A0F8-91B675FFCCCA}">
            <xm:f>'structure-original'!AA266 &lt; AC451</xm:f>
            <x14:dxf>
              <fill>
                <patternFill>
                  <bgColor rgb="FF00B050"/>
                </patternFill>
              </fill>
            </x14:dxf>
          </x14:cfRule>
          <x14:cfRule type="expression" priority="751913"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916" id="{2C627809-BA80-487A-9751-35BB53E6D4DF}">
            <xm:f>'structure-original'!F266 &lt; F449</xm:f>
            <x14:dxf>
              <fill>
                <patternFill>
                  <bgColor rgb="FFFF0000"/>
                </patternFill>
              </fill>
            </x14:dxf>
          </x14:cfRule>
          <x14:cfRule type="expression" priority="751917"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42" id="{D806FA45-436A-4F6E-A0F8-91B675FFCCCA}">
            <xm:f>'structure-original'!Y266 &lt; Z449</xm:f>
            <x14:dxf>
              <fill>
                <patternFill>
                  <bgColor rgb="FF00B050"/>
                </patternFill>
              </fill>
            </x14:dxf>
          </x14:cfRule>
          <x14:cfRule type="expression" priority="751943"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61" id="{D806FA45-436A-4F6E-A0F8-91B675FFCCCA}">
            <xm:f>'structure-original'!V248 &lt; V398</xm:f>
            <x14:dxf>
              <fill>
                <patternFill>
                  <bgColor rgb="FF00B050"/>
                </patternFill>
              </fill>
            </x14:dxf>
          </x14:cfRule>
          <x14:cfRule type="expression" priority="752362"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74" id="{CD7BBE62-3230-4528-AECE-F1BF6353EE65}">
            <xm:f>'structure-original'!F263 &lt; F450</xm:f>
            <x14:dxf>
              <fill>
                <patternFill>
                  <bgColor rgb="FFFF0000"/>
                </patternFill>
              </fill>
            </x14:dxf>
          </x14:cfRule>
          <x14:cfRule type="expression" priority="752775"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818" id="{D806FA45-436A-4F6E-A0F8-91B675FFCCCA}">
            <xm:f>'structure-original'!C224 &lt; C375</xm:f>
            <x14:dxf>
              <fill>
                <patternFill>
                  <bgColor rgb="FF00B050"/>
                </patternFill>
              </fill>
            </x14:dxf>
          </x14:cfRule>
          <x14:cfRule type="expression" priority="752819"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825" id="{CD7BBE62-3230-4528-AECE-F1BF6353EE65}">
            <xm:f>'structure-original'!F264 &lt; F452</xm:f>
            <x14:dxf>
              <fill>
                <patternFill>
                  <bgColor rgb="FFFF0000"/>
                </patternFill>
              </fill>
            </x14:dxf>
          </x14:cfRule>
          <x14:cfRule type="expression" priority="754826"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67" id="{D806FA45-436A-4F6E-A0F8-91B675FFCCCA}">
            <xm:f>'structure-original'!C206 &lt; C358</xm:f>
            <x14:dxf>
              <fill>
                <patternFill>
                  <bgColor rgb="FF00B050"/>
                </patternFill>
              </fill>
            </x14:dxf>
          </x14:cfRule>
          <x14:cfRule type="expression" priority="754868"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917" id="{D806FA45-436A-4F6E-A0F8-91B675FFCCCA}">
            <xm:f>'structure-original'!AA264 &lt; AC454</xm:f>
            <x14:dxf>
              <fill>
                <patternFill>
                  <bgColor rgb="FF00B050"/>
                </patternFill>
              </fill>
            </x14:dxf>
          </x14:cfRule>
          <x14:cfRule type="expression" priority="754918"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55" id="{D806FA45-436A-4F6E-A0F8-91B675FFCCCA}">
            <xm:f>'structure-original'!Y264 &lt; Z452</xm:f>
            <x14:dxf>
              <fill>
                <patternFill>
                  <bgColor rgb="FF00B050"/>
                </patternFill>
              </fill>
            </x14:dxf>
          </x14:cfRule>
          <x14:cfRule type="expression" priority="754956"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68" id="{CD7BBE62-3230-4528-AECE-F1BF6353EE65}">
            <xm:f>'structure-original'!F264 &lt; F453</xm:f>
            <x14:dxf>
              <fill>
                <patternFill>
                  <bgColor rgb="FFFF0000"/>
                </patternFill>
              </fill>
            </x14:dxf>
          </x14:cfRule>
          <x14:cfRule type="expression" priority="756869"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60" id="{D806FA45-436A-4F6E-A0F8-91B675FFCCCA}">
            <xm:f>'structure-original'!AA264 &lt; AC455</xm:f>
            <x14:dxf>
              <fill>
                <patternFill>
                  <bgColor rgb="FF00B050"/>
                </patternFill>
              </fill>
            </x14:dxf>
          </x14:cfRule>
          <x14:cfRule type="expression" priority="756961"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98" id="{D806FA45-436A-4F6E-A0F8-91B675FFCCCA}">
            <xm:f>'structure-original'!Y264 &lt; Z453</xm:f>
            <x14:dxf>
              <fill>
                <patternFill>
                  <bgColor rgb="FF00B050"/>
                </patternFill>
              </fill>
            </x14:dxf>
          </x14:cfRule>
          <x14:cfRule type="expression" priority="756999"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91" id="{CD7BBE62-3230-4528-AECE-F1BF6353EE65}">
            <xm:f>'structure-original'!F265 &lt; F455</xm:f>
            <x14:dxf>
              <fill>
                <patternFill>
                  <bgColor rgb="FFFF0000"/>
                </patternFill>
              </fill>
            </x14:dxf>
          </x14:cfRule>
          <x14:cfRule type="expression" priority="757492"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33" id="{D806FA45-436A-4F6E-A0F8-91B675FFCCCA}">
            <xm:f>'structure-original'!C277 &lt; C431</xm:f>
            <x14:dxf>
              <fill>
                <patternFill>
                  <bgColor rgb="FF00B050"/>
                </patternFill>
              </fill>
            </x14:dxf>
          </x14:cfRule>
          <x14:cfRule type="expression" priority="757534"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89" id="{D806FA45-436A-4F6E-A0F8-91B675FFCCCA}">
            <xm:f>'structure-original'!AA265 &lt; AC457</xm:f>
            <x14:dxf>
              <fill>
                <patternFill>
                  <bgColor rgb="FF00B050"/>
                </patternFill>
              </fill>
            </x14:dxf>
          </x14:cfRule>
          <x14:cfRule type="expression" priority="757590"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625" id="{D806FA45-436A-4F6E-A0F8-91B675FFCCCA}">
            <xm:f>'structure-original'!Y265 &lt; Z455</xm:f>
            <x14:dxf>
              <fill>
                <patternFill>
                  <bgColor rgb="FF00B050"/>
                </patternFill>
              </fill>
            </x14:dxf>
          </x14:cfRule>
          <x14:cfRule type="expression" priority="757626"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118" id="{CD7BBE62-3230-4528-AECE-F1BF6353EE65}">
            <xm:f>'structure-original'!F266 &lt; F458</xm:f>
            <x14:dxf>
              <fill>
                <patternFill>
                  <bgColor rgb="FFFF0000"/>
                </patternFill>
              </fill>
            </x14:dxf>
          </x14:cfRule>
          <x14:cfRule type="expression" priority="758119"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60" id="{D806FA45-436A-4F6E-A0F8-91B675FFCCCA}">
            <xm:f>'structure-original'!C277 &lt; C432</xm:f>
            <x14:dxf>
              <fill>
                <patternFill>
                  <bgColor rgb="FF00B050"/>
                </patternFill>
              </fill>
            </x14:dxf>
          </x14:cfRule>
          <x14:cfRule type="expression" priority="758161" id="{07FB12CE-C495-4F51-B8AE-0EFE79DDBC92}">
            <xm:f>'structure-original'!C277 &gt; C432</xm:f>
            <x14:dxf>
              <fill>
                <patternFill>
                  <bgColor rgb="FFFF0000"/>
                </patternFill>
              </fill>
            </x14:dxf>
          </x14:cfRule>
          <xm:sqref>H432:I432 C432:E433 K432:W433 I433</xm:sqref>
        </x14:conditionalFormatting>
        <x14:conditionalFormatting xmlns:xm="http://schemas.microsoft.com/office/excel/2006/main">
          <x14:cfRule type="expression" priority="758210" id="{D806FA45-436A-4F6E-A0F8-91B675FFCCCA}">
            <xm:f>'structure-original'!AA266 &lt; AC460</xm:f>
            <x14:dxf>
              <fill>
                <patternFill>
                  <bgColor rgb="FF00B050"/>
                </patternFill>
              </fill>
            </x14:dxf>
          </x14:cfRule>
          <x14:cfRule type="expression" priority="758211"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220" id="{D806FA45-436A-4F6E-A0F8-91B675FFCCCA}">
            <xm:f>'structure-original'!C267 &lt; C452</xm:f>
            <x14:dxf>
              <fill>
                <patternFill>
                  <bgColor rgb="FF00B050"/>
                </patternFill>
              </fill>
            </x14:dxf>
          </x14:cfRule>
          <x14:cfRule type="expression" priority="758221"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48" id="{D806FA45-436A-4F6E-A0F8-91B675FFCCCA}">
            <xm:f>'structure-original'!Y266 &lt; Z458</xm:f>
            <x14:dxf>
              <fill>
                <patternFill>
                  <bgColor rgb="FF00B050"/>
                </patternFill>
              </fill>
            </x14:dxf>
          </x14:cfRule>
          <x14:cfRule type="expression" priority="758249"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83" id="{D806FA45-436A-4F6E-A0F8-91B675FFCCCA}">
            <xm:f>'structure-original'!C228 &lt; C384</xm:f>
            <x14:dxf>
              <fill>
                <patternFill>
                  <bgColor rgb="FF00B050"/>
                </patternFill>
              </fill>
            </x14:dxf>
          </x14:cfRule>
          <x14:cfRule type="expression" priority="758784"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45" id="{D806FA45-436A-4F6E-A0F8-91B675FFCCCA}">
            <xm:f>'structure-original'!C266 &lt; C450</xm:f>
            <x14:dxf>
              <fill>
                <patternFill>
                  <bgColor rgb="FF00B050"/>
                </patternFill>
              </fill>
            </x14:dxf>
          </x14:cfRule>
          <x14:cfRule type="expression" priority="758846"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214" id="{D806FA45-436A-4F6E-A0F8-91B675FFCCCA}">
            <xm:f>'structure-original'!C229 &lt; C386</xm:f>
            <x14:dxf>
              <fill>
                <patternFill>
                  <bgColor rgb="FF00B050"/>
                </patternFill>
              </fill>
            </x14:dxf>
          </x14:cfRule>
          <x14:cfRule type="expression" priority="759215" id="{07FB12CE-C495-4F51-B8AE-0EFE79DDBC92}">
            <xm:f>'structure-original'!C229 &gt; C386</xm:f>
            <x14:dxf>
              <fill>
                <patternFill>
                  <bgColor rgb="FFFF0000"/>
                </patternFill>
              </fill>
            </x14:dxf>
          </x14:cfRule>
          <xm:sqref>V389 V386 C435:E436 K435:W436 H435:I435 I436</xm:sqref>
        </x14:conditionalFormatting>
        <x14:conditionalFormatting xmlns:xm="http://schemas.microsoft.com/office/excel/2006/main">
          <x14:cfRule type="expression" priority="760888" id="{CD7BBE62-3230-4528-AECE-F1BF6353EE65}">
            <xm:f>'structure-original'!F268 &lt; F461</xm:f>
            <x14:dxf>
              <fill>
                <patternFill>
                  <bgColor rgb="FFFF0000"/>
                </patternFill>
              </fill>
            </x14:dxf>
          </x14:cfRule>
          <x14:cfRule type="expression" priority="760889"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916" id="{D806FA45-436A-4F6E-A0F8-91B675FFCCCA}">
            <xm:f>'structure-original'!AA268 &lt; AC463</xm:f>
            <x14:dxf>
              <fill>
                <patternFill>
                  <bgColor rgb="FF00B050"/>
                </patternFill>
              </fill>
            </x14:dxf>
          </x14:cfRule>
          <x14:cfRule type="expression" priority="760917"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926" id="{D806FA45-436A-4F6E-A0F8-91B675FFCCCA}">
            <xm:f>'structure-original'!Y268 &lt; Z461</xm:f>
            <x14:dxf>
              <fill>
                <patternFill>
                  <bgColor rgb="FF00B050"/>
                </patternFill>
              </fill>
            </x14:dxf>
          </x14:cfRule>
          <x14:cfRule type="expression" priority="760927"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99" id="{D806FA45-436A-4F6E-A0F8-91B675FFCCCA}">
            <xm:f>'structure-original'!C238 &lt; C396</xm:f>
            <x14:dxf>
              <fill>
                <patternFill>
                  <bgColor rgb="FF00B050"/>
                </patternFill>
              </fill>
            </x14:dxf>
          </x14:cfRule>
          <x14:cfRule type="expression" priority="761300"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63" id="{D806FA45-436A-4F6E-A0F8-91B675FFCCCA}">
            <xm:f>'structure-original'!C267 &lt; C453</xm:f>
            <x14:dxf>
              <fill>
                <patternFill>
                  <bgColor rgb="FF00B050"/>
                </patternFill>
              </fill>
            </x14:dxf>
          </x14:cfRule>
          <x14:cfRule type="expression" priority="761364"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32" id="{D806FA45-436A-4F6E-A0F8-91B675FFCCCA}">
            <xm:f>'structure-original'!C236 &lt; C395</xm:f>
            <x14:dxf>
              <fill>
                <patternFill>
                  <bgColor rgb="FF00B050"/>
                </patternFill>
              </fill>
            </x14:dxf>
          </x14:cfRule>
          <x14:cfRule type="expression" priority="761733" id="{07FB12CE-C495-4F51-B8AE-0EFE79DDBC92}">
            <xm:f>'structure-original'!C236 &gt; C395</xm:f>
            <x14:dxf>
              <fill>
                <patternFill>
                  <bgColor rgb="FFFF0000"/>
                </patternFill>
              </fill>
            </x14:dxf>
          </x14:cfRule>
          <xm:sqref>V395 K438:W439 H438:I438 C438:E439 I439</xm:sqref>
        </x14:conditionalFormatting>
        <x14:conditionalFormatting xmlns:xm="http://schemas.microsoft.com/office/excel/2006/main">
          <x14:cfRule type="expression" priority="761788" id="{D806FA45-436A-4F6E-A0F8-91B675FFCCCA}">
            <xm:f>'structure-original'!C263 &lt; C450</xm:f>
            <x14:dxf>
              <fill>
                <patternFill>
                  <bgColor rgb="FF00B050"/>
                </patternFill>
              </fill>
            </x14:dxf>
          </x14:cfRule>
          <x14:cfRule type="expression" priority="761789" id="{07FB12CE-C495-4F51-B8AE-0EFE79DDBC92}">
            <xm:f>'structure-original'!C263 &gt; C450</xm:f>
            <x14:dxf>
              <fill>
                <patternFill>
                  <bgColor rgb="FFFF0000"/>
                </patternFill>
              </fill>
            </x14:dxf>
          </x14:cfRule>
          <xm:sqref>D450:E451 H450:I450 K450:W451 C455 V455 I451</xm:sqref>
        </x14:conditionalFormatting>
        <x14:conditionalFormatting xmlns:xm="http://schemas.microsoft.com/office/excel/2006/main">
          <x14:cfRule type="expression" priority="762157" id="{D806FA45-436A-4F6E-A0F8-91B675FFCCCA}">
            <xm:f>'structure-original'!C234 &lt; C394</xm:f>
            <x14:dxf>
              <fill>
                <patternFill>
                  <bgColor rgb="FF00B050"/>
                </patternFill>
              </fill>
            </x14:dxf>
          </x14:cfRule>
          <x14:cfRule type="expression" priority="762158"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205" id="{D806FA45-436A-4F6E-A0F8-91B675FFCCCA}">
            <xm:f>'structure-original'!C264 &lt; C452</xm:f>
            <x14:dxf>
              <fill>
                <patternFill>
                  <bgColor rgb="FF00B050"/>
                </patternFill>
              </fill>
            </x14:dxf>
          </x14:cfRule>
          <x14:cfRule type="expression" priority="762206"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74" id="{D806FA45-436A-4F6E-A0F8-91B675FFCCCA}">
            <xm:f>'structure-original'!C232 &lt; C393</xm:f>
            <x14:dxf>
              <fill>
                <patternFill>
                  <bgColor rgb="FF00B050"/>
                </patternFill>
              </fill>
            </x14:dxf>
          </x14:cfRule>
          <x14:cfRule type="expression" priority="762575" id="{07FB12CE-C495-4F51-B8AE-0EFE79DDBC92}">
            <xm:f>'structure-original'!C232 &gt; C393</xm:f>
            <x14:dxf>
              <fill>
                <patternFill>
                  <bgColor rgb="FFFF0000"/>
                </patternFill>
              </fill>
            </x14:dxf>
          </x14:cfRule>
          <xm:sqref>V393 H441:I441 C441:E442 K441:W442 I442</xm:sqref>
        </x14:conditionalFormatting>
        <x14:conditionalFormatting xmlns:xm="http://schemas.microsoft.com/office/excel/2006/main">
          <x14:cfRule type="expression" priority="762622" id="{D806FA45-436A-4F6E-A0F8-91B675FFCCCA}">
            <xm:f>'structure-original'!C264 &lt; C453</xm:f>
            <x14:dxf>
              <fill>
                <patternFill>
                  <bgColor rgb="FF00B050"/>
                </patternFill>
              </fill>
            </x14:dxf>
          </x14:cfRule>
          <x14:cfRule type="expression" priority="762623" id="{07FB12CE-C495-4F51-B8AE-0EFE79DDBC92}">
            <xm:f>'structure-original'!C264 &gt; C453</xm:f>
            <x14:dxf>
              <fill>
                <patternFill>
                  <bgColor rgb="FFFF0000"/>
                </patternFill>
              </fill>
            </x14:dxf>
          </x14:cfRule>
          <xm:sqref>D453:E454 H453:I453 K453:W454 C458 V458 I454</xm:sqref>
        </x14:conditionalFormatting>
        <x14:conditionalFormatting xmlns:xm="http://schemas.microsoft.com/office/excel/2006/main">
          <x14:cfRule type="expression" priority="762991" id="{D806FA45-436A-4F6E-A0F8-91B675FFCCCA}">
            <xm:f>'structure-original'!C230 &lt; C392</xm:f>
            <x14:dxf>
              <fill>
                <patternFill>
                  <bgColor rgb="FF00B050"/>
                </patternFill>
              </fill>
            </x14:dxf>
          </x14:cfRule>
          <x14:cfRule type="expression" priority="762992"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33" id="{D806FA45-436A-4F6E-A0F8-91B675FFCCCA}">
            <xm:f>'structure-original'!C265 &lt; C455</xm:f>
            <x14:dxf>
              <fill>
                <patternFill>
                  <bgColor rgb="FF00B050"/>
                </patternFill>
              </fill>
            </x14:dxf>
          </x14:cfRule>
          <x14:cfRule type="expression" priority="763034"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32" id="{D806FA45-436A-4F6E-A0F8-91B675FFCCCA}">
            <xm:f>'structure-original'!V289 &lt; V464</xm:f>
            <x14:dxf>
              <fill>
                <patternFill>
                  <bgColor rgb="FF00B050"/>
                </patternFill>
              </fill>
            </x14:dxf>
          </x14:cfRule>
          <x14:cfRule type="expression" priority="765133"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64" id="{D806FA45-436A-4F6E-A0F8-91B675FFCCCA}">
            <xm:f>'structure-original'!C265 &lt; C456</xm:f>
            <x14:dxf>
              <fill>
                <patternFill>
                  <bgColor rgb="FF00B050"/>
                </patternFill>
              </fill>
            </x14:dxf>
          </x14:cfRule>
          <x14:cfRule type="expression" priority="765165" id="{07FB12CE-C495-4F51-B8AE-0EFE79DDBC92}">
            <xm:f>'structure-original'!C265 &gt; C456</xm:f>
            <x14:dxf>
              <fill>
                <patternFill>
                  <bgColor rgb="FFFF0000"/>
                </patternFill>
              </fill>
            </x14:dxf>
          </x14:cfRule>
          <xm:sqref>D456:E457 H456:I456 K456:W457 C461 V461 I457</xm:sqref>
        </x14:conditionalFormatting>
        <x14:conditionalFormatting xmlns:xm="http://schemas.microsoft.com/office/excel/2006/main">
          <x14:cfRule type="expression" priority="767241" id="{D806FA45-436A-4F6E-A0F8-91B675FFCCCA}">
            <xm:f>'structure-original'!V227 &lt; V391</xm:f>
            <x14:dxf>
              <fill>
                <patternFill>
                  <bgColor rgb="FF00B050"/>
                </patternFill>
              </fill>
            </x14:dxf>
          </x14:cfRule>
          <x14:cfRule type="expression" priority="767242"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49" id="{D806FA45-436A-4F6E-A0F8-91B675FFCCCA}">
            <xm:f>'structure-original'!V289 &lt; V465</xm:f>
            <x14:dxf>
              <fill>
                <patternFill>
                  <bgColor rgb="FF00B050"/>
                </patternFill>
              </fill>
            </x14:dxf>
          </x14:cfRule>
          <x14:cfRule type="expression" priority="767250"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77" id="{D806FA45-436A-4F6E-A0F8-91B675FFCCCA}">
            <xm:f>'structure-original'!D266 &lt; D458</xm:f>
            <x14:dxf>
              <fill>
                <patternFill>
                  <bgColor rgb="FF00B050"/>
                </patternFill>
              </fill>
            </x14:dxf>
          </x14:cfRule>
          <x14:cfRule type="expression" priority="767278" id="{07FB12CE-C495-4F51-B8AE-0EFE79DDBC92}">
            <xm:f>'structure-original'!D266 &gt; D458</xm:f>
            <x14:dxf>
              <fill>
                <patternFill>
                  <bgColor rgb="FFFF0000"/>
                </patternFill>
              </fill>
            </x14:dxf>
          </x14:cfRule>
          <xm:sqref>D458:E460 H458:I459 K458:W460 I460</xm:sqref>
        </x14:conditionalFormatting>
        <x14:conditionalFormatting xmlns:xm="http://schemas.microsoft.com/office/excel/2006/main">
          <x14:cfRule type="expression" priority="769338" id="{D806FA45-436A-4F6E-A0F8-91B675FFCCCA}">
            <xm:f>'structure-original'!I67 &lt; I462</xm:f>
            <x14:dxf>
              <fill>
                <patternFill>
                  <bgColor rgb="FF00B050"/>
                </patternFill>
              </fill>
            </x14:dxf>
          </x14:cfRule>
          <x14:cfRule type="expression" priority="769339"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74" id="{D806FA45-436A-4F6E-A0F8-91B675FFCCCA}">
            <xm:f>'structure-original'!C267 &lt; C444</xm:f>
            <x14:dxf>
              <fill>
                <patternFill>
                  <bgColor rgb="FF00B050"/>
                </patternFill>
              </fill>
            </x14:dxf>
          </x14:cfRule>
          <x14:cfRule type="expression" priority="769375"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400" id="{D806FA45-436A-4F6E-A0F8-91B675FFCCCA}">
            <xm:f>'structure-original'!D268 &lt; D461</xm:f>
            <x14:dxf>
              <fill>
                <patternFill>
                  <bgColor rgb="FF00B050"/>
                </patternFill>
              </fill>
            </x14:dxf>
          </x14:cfRule>
          <x14:cfRule type="expression" priority="769401"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920" id="{D806FA45-436A-4F6E-A0F8-91B675FFCCCA}">
            <xm:f>'structure-original'!D265 &lt; D446</xm:f>
            <x14:dxf>
              <fill>
                <patternFill>
                  <bgColor rgb="FF00B050"/>
                </patternFill>
              </fill>
            </x14:dxf>
          </x14:cfRule>
          <x14:cfRule type="expression" priority="770921"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51" id="{D806FA45-436A-4F6E-A0F8-91B675FFCCCA}">
            <xm:f>'structure-original'!I68 &lt; I464</xm:f>
            <x14:dxf>
              <fill>
                <patternFill>
                  <bgColor rgb="FF00B050"/>
                </patternFill>
              </fill>
            </x14:dxf>
          </x14:cfRule>
          <x14:cfRule type="expression" priority="771452"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87" id="{D806FA45-436A-4F6E-A0F8-91B675FFCCCA}">
            <xm:f>'structure-original'!C268 &lt; C446</xm:f>
            <x14:dxf>
              <fill>
                <patternFill>
                  <bgColor rgb="FF00B050"/>
                </patternFill>
              </fill>
            </x14:dxf>
          </x14:cfRule>
          <x14:cfRule type="expression" priority="771488"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828" id="{D806FA45-436A-4F6E-A0F8-91B675FFCCCA}">
            <xm:f>'structure-original'!I68 &lt; I465</xm:f>
            <x14:dxf>
              <fill>
                <patternFill>
                  <bgColor rgb="FF00B050"/>
                </patternFill>
              </fill>
            </x14:dxf>
          </x14:cfRule>
          <x14:cfRule type="expression" priority="771829"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64" id="{D806FA45-436A-4F6E-A0F8-91B675FFCCCA}">
            <xm:f>'structure-original'!C223 &lt; C402</xm:f>
            <x14:dxf>
              <fill>
                <patternFill>
                  <bgColor rgb="FF00B050"/>
                </patternFill>
              </fill>
            </x14:dxf>
          </x14:cfRule>
          <x14:cfRule type="expression" priority="771865"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926" id="{D806FA45-436A-4F6E-A0F8-91B675FFCCCA}">
            <xm:f>'structure-original'!AA72 &lt; AC159</xm:f>
            <x14:dxf>
              <fill>
                <patternFill>
                  <bgColor rgb="FF00B050"/>
                </patternFill>
              </fill>
            </x14:dxf>
          </x14:cfRule>
          <x14:cfRule type="expression" priority="774927"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83" id="{D806FA45-436A-4F6E-A0F8-91B675FFCCCA}">
            <xm:f>'structure-original'!AA78 &lt; AC176</xm:f>
            <x14:dxf>
              <fill>
                <patternFill>
                  <bgColor rgb="FF00B050"/>
                </patternFill>
              </fill>
            </x14:dxf>
          </x14:cfRule>
          <x14:cfRule type="expression" priority="776384"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830" id="{D806FA45-436A-4F6E-A0F8-91B675FFCCCA}">
            <xm:f>'structure-original'!AA104 &lt; AC209</xm:f>
            <x14:dxf>
              <fill>
                <patternFill>
                  <bgColor rgb="FF00B050"/>
                </patternFill>
              </fill>
            </x14:dxf>
          </x14:cfRule>
          <x14:cfRule type="expression" priority="777831"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32" id="{CD7BBE62-3230-4528-AECE-F1BF6353EE65}">
            <xm:f>'structure-original'!F104 &lt; F209</xm:f>
            <x14:dxf>
              <fill>
                <patternFill>
                  <bgColor rgb="FFFF0000"/>
                </patternFill>
              </fill>
            </x14:dxf>
          </x14:cfRule>
          <x14:cfRule type="expression" priority="777833"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34" id="{D806FA45-436A-4F6E-A0F8-91B675FFCCCA}">
            <xm:f>'structure-original'!Y104 &lt; Z209</xm:f>
            <x14:dxf>
              <fill>
                <patternFill>
                  <bgColor rgb="FF00B050"/>
                </patternFill>
              </fill>
            </x14:dxf>
          </x14:cfRule>
          <x14:cfRule type="expression" priority="777835"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42" id="{D806FA45-436A-4F6E-A0F8-91B675FFCCCA}">
            <xm:f>'structure-original'!AA118 &lt; AC227</xm:f>
            <x14:dxf>
              <fill>
                <patternFill>
                  <bgColor rgb="FF00B050"/>
                </patternFill>
              </fill>
            </x14:dxf>
          </x14:cfRule>
          <x14:cfRule type="expression" priority="777843"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46" id="{CD7BBE62-3230-4528-AECE-F1BF6353EE65}">
            <xm:f>'structure-original'!F118 &lt; F225</xm:f>
            <x14:dxf>
              <fill>
                <patternFill>
                  <bgColor rgb="FFFF0000"/>
                </patternFill>
              </fill>
            </x14:dxf>
          </x14:cfRule>
          <x14:cfRule type="expression" priority="777847"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50" id="{D806FA45-436A-4F6E-A0F8-91B675FFCCCA}">
            <xm:f>'structure-original'!Y118 &lt; Z225</xm:f>
            <x14:dxf>
              <fill>
                <patternFill>
                  <bgColor rgb="FF00B050"/>
                </patternFill>
              </fill>
            </x14:dxf>
          </x14:cfRule>
          <x14:cfRule type="expression" priority="777851"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72" id="{D806FA45-436A-4F6E-A0F8-91B675FFCCCA}">
            <xm:f>'structure-original'!C94 &lt; C197</xm:f>
            <x14:dxf>
              <fill>
                <patternFill>
                  <bgColor rgb="FF00B050"/>
                </patternFill>
              </fill>
            </x14:dxf>
          </x14:cfRule>
          <x14:cfRule type="expression" priority="777873" id="{07FB12CE-C495-4F51-B8AE-0EFE79DDBC92}">
            <xm:f>'structure-original'!C94 &gt; C197</xm:f>
            <x14:dxf>
              <fill>
                <patternFill>
                  <bgColor rgb="FFFF0000"/>
                </patternFill>
              </fill>
            </x14:dxf>
          </x14:cfRule>
          <xm:sqref>I197:W204 C197:E204</xm:sqref>
        </x14:conditionalFormatting>
        <x14:conditionalFormatting xmlns:xm="http://schemas.microsoft.com/office/excel/2006/main">
          <x14:cfRule type="expression" priority="779404" id="{D806FA45-436A-4F6E-A0F8-91B675FFCCCA}">
            <xm:f>'structure-original'!C40 &lt; C144</xm:f>
            <x14:dxf>
              <fill>
                <patternFill>
                  <bgColor rgb="FF00B050"/>
                </patternFill>
              </fill>
            </x14:dxf>
          </x14:cfRule>
          <x14:cfRule type="expression" priority="779405" id="{07FB12CE-C495-4F51-B8AE-0EFE79DDBC92}">
            <xm:f>'structure-original'!C40 &gt; C144</xm:f>
            <x14:dxf>
              <fill>
                <patternFill>
                  <bgColor rgb="FFFF0000"/>
                </patternFill>
              </fill>
            </x14:dxf>
          </x14:cfRule>
          <xm:sqref>I205:W207 I208:V208 C205:E208 C213 C215:C218 I299:J299 C299:E299 I400:J400 C400:E400 I302:J302 C302:E302 I318:J318 C318:E318 J404 C404 J144 C157 C144 V157 V144</xm:sqref>
        </x14:conditionalFormatting>
        <x14:conditionalFormatting xmlns:xm="http://schemas.microsoft.com/office/excel/2006/main">
          <x14:cfRule type="expression" priority="779418" id="{D806FA45-436A-4F6E-A0F8-91B675FFCCCA}">
            <xm:f>'structure-original'!C113 &lt; C219</xm:f>
            <x14:dxf>
              <fill>
                <patternFill>
                  <bgColor rgb="FF00B050"/>
                </patternFill>
              </fill>
            </x14:dxf>
          </x14:cfRule>
          <x14:cfRule type="expression" priority="779419" id="{07FB12CE-C495-4F51-B8AE-0EFE79DDBC92}">
            <xm:f>'structure-original'!C113 &gt; C219</xm:f>
            <x14:dxf>
              <fill>
                <patternFill>
                  <bgColor rgb="FFFF0000"/>
                </patternFill>
              </fill>
            </x14:dxf>
          </x14:cfRule>
          <xm:sqref>C228 I226:W227 C226:E227 C225 C219:E224 I219:W224</xm:sqref>
        </x14:conditionalFormatting>
        <x14:conditionalFormatting xmlns:xm="http://schemas.microsoft.com/office/excel/2006/main">
          <x14:cfRule type="expression" priority="780991" id="{D806FA45-436A-4F6E-A0F8-91B675FFCCCA}">
            <xm:f>'structure-original'!AA117 &lt; AC225</xm:f>
            <x14:dxf>
              <fill>
                <patternFill>
                  <bgColor rgb="FF00B050"/>
                </patternFill>
              </fill>
            </x14:dxf>
          </x14:cfRule>
          <x14:cfRule type="expression" priority="780992"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34" id="{D806FA45-436A-4F6E-A0F8-91B675FFCCCA}">
            <xm:f>'structure-original'!D266 &lt; D449</xm:f>
            <x14:dxf>
              <fill>
                <patternFill>
                  <bgColor rgb="FF00B050"/>
                </patternFill>
              </fill>
            </x14:dxf>
          </x14:cfRule>
          <x14:cfRule type="expression" priority="783035"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510" id="{D806FA45-436A-4F6E-A0F8-91B675FFCCCA}">
            <xm:f>'structure-original'!AA280 &lt; AC417</xm:f>
            <x14:dxf>
              <fill>
                <patternFill>
                  <bgColor rgb="FF00B050"/>
                </patternFill>
              </fill>
            </x14:dxf>
          </x14:cfRule>
          <x14:cfRule type="expression" priority="783511"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90" id="{D806FA45-436A-4F6E-A0F8-91B675FFCCCA}">
            <xm:f>'structure-original'!AA282 &lt; AC418</xm:f>
            <x14:dxf>
              <fill>
                <patternFill>
                  <bgColor rgb="FF00B050"/>
                </patternFill>
              </fill>
            </x14:dxf>
          </x14:cfRule>
          <x14:cfRule type="expression" priority="784991"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66" id="{D806FA45-436A-4F6E-A0F8-91B675FFCCCA}">
            <xm:f>'structure-original'!D265 &lt; D447</xm:f>
            <x14:dxf>
              <fill>
                <patternFill>
                  <bgColor rgb="FF00B050"/>
                </patternFill>
              </fill>
            </x14:dxf>
          </x14:cfRule>
          <x14:cfRule type="expression" priority="785367" id="{07FB12CE-C495-4F51-B8AE-0EFE79DDBC92}">
            <xm:f>'structure-original'!D265 &gt; D447</xm:f>
            <x14:dxf>
              <fill>
                <patternFill>
                  <bgColor rgb="FFFF0000"/>
                </patternFill>
              </fill>
            </x14:dxf>
          </x14:cfRule>
          <xm:sqref>V474:V476 D447:E448 H447:I447 K447:W448 I448</xm:sqref>
        </x14:conditionalFormatting>
        <x14:conditionalFormatting xmlns:xm="http://schemas.microsoft.com/office/excel/2006/main">
          <x14:cfRule type="expression" priority="785374" id="{D806FA45-436A-4F6E-A0F8-91B675FFCCCA}">
            <xm:f>'structure-original'!V288 &lt; V462</xm:f>
            <x14:dxf>
              <fill>
                <patternFill>
                  <bgColor rgb="FF00B050"/>
                </patternFill>
              </fill>
            </x14:dxf>
          </x14:cfRule>
          <x14:cfRule type="expression" priority="785375"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84" id="{D806FA45-436A-4F6E-A0F8-91B675FFCCCA}">
            <xm:f>'structure-original'!I72 &lt; I474</xm:f>
            <x14:dxf>
              <fill>
                <patternFill>
                  <bgColor rgb="FF00B050"/>
                </patternFill>
              </fill>
            </x14:dxf>
          </x14:cfRule>
          <x14:cfRule type="expression" priority="785385"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400" id="{D806FA45-436A-4F6E-A0F8-91B675FFCCCA}">
            <xm:f>'structure-original'!I72 &lt; I473</xm:f>
            <x14:dxf>
              <fill>
                <patternFill>
                  <bgColor rgb="FF00B050"/>
                </patternFill>
              </fill>
            </x14:dxf>
          </x14:cfRule>
          <x14:cfRule type="expression" priority="785401"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57" id="{CD7BBE62-3230-4528-AECE-F1BF6353EE65}">
            <xm:f>'structure-original'!F30 &lt; F481</xm:f>
            <x14:dxf>
              <fill>
                <patternFill>
                  <bgColor rgb="FFFF0000"/>
                </patternFill>
              </fill>
            </x14:dxf>
          </x14:cfRule>
          <x14:cfRule type="expression" priority="798058"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65" id="{D806FA45-436A-4F6E-A0F8-91B675FFCCCA}">
            <xm:f>'structure-original'!C30 &lt; C481</xm:f>
            <x14:dxf>
              <fill>
                <patternFill>
                  <bgColor rgb="FF00B050"/>
                </patternFill>
              </fill>
            </x14:dxf>
          </x14:cfRule>
          <x14:cfRule type="expression" priority="798166" id="{07FB12CE-C495-4F51-B8AE-0EFE79DDBC92}">
            <xm:f>'structure-original'!C30 &gt; C481</xm:f>
            <x14:dxf>
              <fill>
                <patternFill>
                  <bgColor rgb="FFFF0000"/>
                </patternFill>
              </fill>
            </x14:dxf>
          </x14:cfRule>
          <xm:sqref>C481:E482 H482:W482 Z481:Z482 I481:W481</xm:sqref>
        </x14:conditionalFormatting>
        <x14:conditionalFormatting xmlns:xm="http://schemas.microsoft.com/office/excel/2006/main">
          <x14:cfRule type="expression" priority="800651" id="{CD7BBE62-3230-4528-AECE-F1BF6353EE65}">
            <xm:f>'structure-original'!F31 &lt; F483</xm:f>
            <x14:dxf>
              <fill>
                <patternFill>
                  <bgColor rgb="FFFF0000"/>
                </patternFill>
              </fill>
            </x14:dxf>
          </x14:cfRule>
          <x14:cfRule type="expression" priority="800652"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55" id="{D806FA45-436A-4F6E-A0F8-91B675FFCCCA}">
            <xm:f>'structure-original'!C31 &lt; C483</xm:f>
            <x14:dxf>
              <fill>
                <patternFill>
                  <bgColor rgb="FF00B050"/>
                </patternFill>
              </fill>
            </x14:dxf>
          </x14:cfRule>
          <x14:cfRule type="expression" priority="800656"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52" id="{CD7BBE62-3230-4528-AECE-F1BF6353EE65}">
            <xm:f>'structure-original'!G25 &lt; G478</xm:f>
            <x14:dxf>
              <fill>
                <patternFill>
                  <bgColor rgb="FFFF0000"/>
                </patternFill>
              </fill>
            </x14:dxf>
          </x14:cfRule>
          <x14:cfRule type="expression" priority="801353"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422" id="{D806FA45-436A-4F6E-A0F8-91B675FFCCCA}">
            <xm:f>'structure-original'!C25 &lt; C478</xm:f>
            <x14:dxf>
              <fill>
                <patternFill>
                  <bgColor rgb="FF00B050"/>
                </patternFill>
              </fill>
            </x14:dxf>
          </x14:cfRule>
          <x14:cfRule type="expression" priority="801423"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212" id="{D806FA45-436A-4F6E-A0F8-91B675FFCCCA}">
            <xm:f>'structure-original'!Y23 &lt; Z478</xm:f>
            <x14:dxf>
              <fill>
                <patternFill>
                  <bgColor rgb="FF00B050"/>
                </patternFill>
              </fill>
            </x14:dxf>
          </x14:cfRule>
          <x14:cfRule type="expression" priority="802213"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82" id="{D806FA45-436A-4F6E-A0F8-91B675FFCCCA}">
            <xm:f>'structure-original'!AA23 &lt; AC479</xm:f>
            <x14:dxf>
              <fill>
                <patternFill>
                  <bgColor rgb="FF00B050"/>
                </patternFill>
              </fill>
            </x14:dxf>
          </x14:cfRule>
          <x14:cfRule type="expression" priority="802983"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65" id="{CD7BBE62-3230-4528-AECE-F1BF6353EE65}">
            <xm:f>'structure-original'!F34 &lt; F484</xm:f>
            <x14:dxf>
              <fill>
                <patternFill>
                  <bgColor rgb="FFFF0000"/>
                </patternFill>
              </fill>
            </x14:dxf>
          </x14:cfRule>
          <x14:cfRule type="expression" priority="804466"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94" id="{D806FA45-436A-4F6E-A0F8-91B675FFCCCA}">
            <xm:f>'structure-original'!C23 &lt; C478</xm:f>
            <x14:dxf>
              <fill>
                <patternFill>
                  <bgColor rgb="FF00B050"/>
                </patternFill>
              </fill>
            </x14:dxf>
          </x14:cfRule>
          <x14:cfRule type="expression" priority="805295" id="{07FB12CE-C495-4F51-B8AE-0EFE79DDBC92}">
            <xm:f>'structure-original'!C23 &gt; C478</xm:f>
            <x14:dxf>
              <fill>
                <patternFill>
                  <bgColor rgb="FFFF0000"/>
                </patternFill>
              </fill>
            </x14:dxf>
          </x14:cfRule>
          <xm:sqref>H479:W480 C478:E480 I478:W478</xm:sqref>
        </x14:conditionalFormatting>
        <x14:conditionalFormatting xmlns:xm="http://schemas.microsoft.com/office/excel/2006/main">
          <x14:cfRule type="expression" priority="806096" id="{D806FA45-436A-4F6E-A0F8-91B675FFCCCA}">
            <xm:f>'structure-original'!Y24 &lt; Z480</xm:f>
            <x14:dxf>
              <fill>
                <patternFill>
                  <bgColor rgb="FF00B050"/>
                </patternFill>
              </fill>
            </x14:dxf>
          </x14:cfRule>
          <x14:cfRule type="expression" priority="806097"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524" id="{D806FA45-436A-4F6E-A0F8-91B675FFCCCA}">
            <xm:f>'structure-original'!AA20 &lt; AC477</xm:f>
            <x14:dxf>
              <fill>
                <patternFill>
                  <bgColor rgb="FF00B050"/>
                </patternFill>
              </fill>
            </x14:dxf>
          </x14:cfRule>
          <x14:cfRule type="expression" priority="808525"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55" id="{D806FA45-436A-4F6E-A0F8-91B675FFCCCA}">
            <xm:f>'structure-original'!H12 &lt; H35</xm:f>
            <x14:dxf>
              <fill>
                <patternFill>
                  <bgColor rgb="FF00B050"/>
                </patternFill>
              </fill>
            </x14:dxf>
          </x14:cfRule>
          <x14:cfRule type="expression" priority="81185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97" id="{3864AC11-3315-4505-944A-40F691CB9896}">
            <xm:f>'structure-original'!F20 &lt; F477</xm:f>
            <x14:dxf>
              <fill>
                <patternFill>
                  <bgColor rgb="FFFF0000"/>
                </patternFill>
              </fill>
            </x14:dxf>
          </x14:cfRule>
          <x14:cfRule type="expression" priority="398"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95" id="{A9FF167F-4CCF-410A-8B97-694095359997}">
            <xm:f>'structure-original'!Y20 &lt; Z477</xm:f>
            <x14:dxf>
              <fill>
                <patternFill>
                  <bgColor rgb="FF00B050"/>
                </patternFill>
              </fill>
            </x14:dxf>
          </x14:cfRule>
          <x14:cfRule type="expression" priority="396"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93" id="{76DB4AE9-3B7C-4C75-A88F-CF8522427729}">
            <xm:f>'structure-original'!C20 &lt; C477</xm:f>
            <x14:dxf>
              <fill>
                <patternFill>
                  <bgColor rgb="FF00B050"/>
                </patternFill>
              </fill>
            </x14:dxf>
          </x14:cfRule>
          <x14:cfRule type="expression" priority="394" id="{DF0FDB44-A457-4073-B33E-60460DC6AD4A}">
            <xm:f>'structure-original'!C20 &gt; C477</xm:f>
            <x14:dxf>
              <fill>
                <patternFill>
                  <bgColor rgb="FFFF0000"/>
                </patternFill>
              </fill>
            </x14:dxf>
          </x14:cfRule>
          <xm:sqref>H477:W477 C477:E477 I485:W485 Z485:AA485 C485:E485</xm:sqref>
        </x14:conditionalFormatting>
        <x14:conditionalFormatting xmlns:xm="http://schemas.microsoft.com/office/excel/2006/main">
          <x14:cfRule type="expression" priority="816816" id="{D806FA45-436A-4F6E-A0F8-91B675FFCCCA}">
            <xm:f>'structure-original'!H11 &lt; H33</xm:f>
            <x14:dxf>
              <fill>
                <patternFill>
                  <bgColor rgb="FF00B050"/>
                </patternFill>
              </fill>
            </x14:dxf>
          </x14:cfRule>
          <x14:cfRule type="expression" priority="81681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91" id="{D806FA45-436A-4F6E-A0F8-91B675FFCCCA}">
            <xm:f>'structure-original'!Z40 &lt; AA482</xm:f>
            <x14:dxf>
              <fill>
                <patternFill>
                  <bgColor rgb="FF00B050"/>
                </patternFill>
              </fill>
            </x14:dxf>
          </x14:cfRule>
          <x14:cfRule type="expression" priority="819492"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73" id="{D806FA45-436A-4F6E-A0F8-91B675FFCCCA}">
            <xm:f>'structure-original'!AA39 &lt; AA481</xm:f>
            <x14:dxf>
              <fill>
                <patternFill>
                  <bgColor rgb="FF00B050"/>
                </patternFill>
              </fill>
            </x14:dxf>
          </x14:cfRule>
          <x14:cfRule type="expression" priority="819574"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81" id="{D806FA45-436A-4F6E-A0F8-91B675FFCCCA}">
            <xm:f>'structure-original'!C24 &lt; C480</xm:f>
            <x14:dxf>
              <fill>
                <patternFill>
                  <bgColor rgb="FF00B050"/>
                </patternFill>
              </fill>
            </x14:dxf>
          </x14:cfRule>
          <x14:cfRule type="expression" priority="819582"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627" id="{D806FA45-436A-4F6E-A0F8-91B675FFCCCA}">
            <xm:f>'structure-original'!AA23 &lt; AC478</xm:f>
            <x14:dxf>
              <fill>
                <patternFill>
                  <bgColor rgb="FF00B050"/>
                </patternFill>
              </fill>
            </x14:dxf>
          </x14:cfRule>
          <x14:cfRule type="expression" priority="819628"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105" id="{CD7BBE62-3230-4528-AECE-F1BF6353EE65}">
            <xm:f>'structure-original'!F24 &lt; F480</xm:f>
            <x14:dxf>
              <fill>
                <patternFill>
                  <bgColor rgb="FFFF0000"/>
                </patternFill>
              </fill>
            </x14:dxf>
          </x14:cfRule>
          <x14:cfRule type="expression" priority="821106"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312" id="{DE277EAD-289A-42A2-90E0-544ED85919C2}">
            <xm:f>'structure-original'!#REF! &lt; AC481</xm:f>
            <x14:dxf>
              <fill>
                <patternFill>
                  <bgColor rgb="FF00B050"/>
                </patternFill>
              </fill>
            </x14:dxf>
          </x14:cfRule>
          <x14:cfRule type="expression" priority="313"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310" id="{F345B82C-B97D-4399-8346-A93EFDBD9E41}">
            <xm:f>'structure-original'!#REF! &lt; AC483</xm:f>
            <x14:dxf>
              <fill>
                <patternFill>
                  <bgColor rgb="FF00B050"/>
                </patternFill>
              </fill>
            </x14:dxf>
          </x14:cfRule>
          <x14:cfRule type="expression" priority="311"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45" id="{D806FA45-436A-4F6E-A0F8-91B675FFCCCA}">
            <xm:f>'structure-original'!Y23 &lt; Z67</xm:f>
            <x14:dxf>
              <fill>
                <patternFill>
                  <bgColor rgb="FF00B050"/>
                </patternFill>
              </fill>
            </x14:dxf>
          </x14:cfRule>
          <x14:cfRule type="expression" priority="844846" id="{07FB12CE-C495-4F51-B8AE-0EFE79DDBC92}">
            <xm:f>'structure-original'!Y23 &gt; Z67</xm:f>
            <x14:dxf>
              <fill>
                <patternFill>
                  <bgColor rgb="FFFF0000"/>
                </patternFill>
              </fill>
            </x14:dxf>
          </x14:cfRule>
          <xm:sqref>Z73:AA73 AA67 Z76:AA78</xm:sqref>
        </x14:conditionalFormatting>
        <x14:conditionalFormatting xmlns:xm="http://schemas.microsoft.com/office/excel/2006/main">
          <x14:cfRule type="expression" priority="847480" id="{CD7BBE62-3230-4528-AECE-F1BF6353EE65}">
            <xm:f>'structure-original'!F27 &lt; F485</xm:f>
            <x14:dxf>
              <fill>
                <patternFill>
                  <bgColor rgb="FFFF0000"/>
                </patternFill>
              </fill>
            </x14:dxf>
          </x14:cfRule>
          <x14:cfRule type="expression" priority="847481"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425" id="{CD7BBE62-3230-4528-AECE-F1BF6353EE65}">
            <xm:f>'structure-original'!G21 &lt; G486</xm:f>
            <x14:dxf>
              <fill>
                <patternFill>
                  <bgColor rgb="FFFF0000"/>
                </patternFill>
              </fill>
            </x14:dxf>
          </x14:cfRule>
          <x14:cfRule type="expression" priority="849426"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51" id="{CD7BBE62-3230-4528-AECE-F1BF6353EE65}">
            <xm:f>'structure-original'!F20 &lt; F486</xm:f>
            <x14:dxf>
              <fill>
                <patternFill>
                  <bgColor rgb="FFFF0000"/>
                </patternFill>
              </fill>
            </x14:dxf>
          </x14:cfRule>
          <x14:cfRule type="expression" priority="849452"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55" id="{D806FA45-436A-4F6E-A0F8-91B675FFCCCA}">
            <xm:f>'structure-original'!Y20 &lt; Z486</xm:f>
            <x14:dxf>
              <fill>
                <patternFill>
                  <bgColor rgb="FF00B050"/>
                </patternFill>
              </fill>
            </x14:dxf>
          </x14:cfRule>
          <x14:cfRule type="expression" priority="849456"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75" id="{D806FA45-436A-4F6E-A0F8-91B675FFCCCA}">
            <xm:f>'structure-original'!C21 &lt; C486</xm:f>
            <x14:dxf>
              <fill>
                <patternFill>
                  <bgColor rgb="FF00B050"/>
                </patternFill>
              </fill>
            </x14:dxf>
          </x14:cfRule>
          <x14:cfRule type="expression" priority="849676"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99" id="{D806FA45-436A-4F6E-A0F8-91B675FFCCCA}">
            <xm:f>'structure-original'!C20 &lt; C486</xm:f>
            <x14:dxf>
              <fill>
                <patternFill>
                  <bgColor rgb="FF00B050"/>
                </patternFill>
              </fill>
            </x14:dxf>
          </x14:cfRule>
          <x14:cfRule type="expression" priority="849700" id="{07FB12CE-C495-4F51-B8AE-0EFE79DDBC92}">
            <xm:f>'structure-original'!C20 &gt; C486</xm:f>
            <x14:dxf>
              <fill>
                <patternFill>
                  <bgColor rgb="FFFF0000"/>
                </patternFill>
              </fill>
            </x14:dxf>
          </x14:cfRule>
          <xm:sqref>I486:W486 C486:E486</xm:sqref>
        </x14:conditionalFormatting>
        <x14:conditionalFormatting xmlns:xm="http://schemas.microsoft.com/office/excel/2006/main">
          <x14:cfRule type="expression" priority="851241" id="{D806FA45-436A-4F6E-A0F8-91B675FFCCCA}">
            <xm:f>'structure-original'!AA18 &lt; AC52</xm:f>
            <x14:dxf>
              <fill>
                <patternFill>
                  <bgColor rgb="FF00B050"/>
                </patternFill>
              </fill>
            </x14:dxf>
          </x14:cfRule>
          <x14:cfRule type="expression" priority="85124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88" id="{CD7BBE62-3230-4528-AECE-F1BF6353EE65}">
            <xm:f>'structure-original'!F24 &lt; F69</xm:f>
            <x14:dxf>
              <fill>
                <patternFill>
                  <bgColor rgb="FFFF0000"/>
                </patternFill>
              </fill>
            </x14:dxf>
          </x14:cfRule>
          <x14:cfRule type="expression" priority="85198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63" id="{D806FA45-436A-4F6E-A0F8-91B675FFCCCA}">
            <xm:f>'structure-original'!C26 &lt; C480</xm:f>
            <x14:dxf>
              <fill>
                <patternFill>
                  <bgColor rgb="FF00B050"/>
                </patternFill>
              </fill>
            </x14:dxf>
          </x14:cfRule>
          <x14:cfRule type="expression" priority="853064"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83" id="{CD7BBE62-3230-4528-AECE-F1BF6353EE65}">
            <xm:f>'structure-original'!F24 &lt; F478</xm:f>
            <x14:dxf>
              <fill>
                <patternFill>
                  <bgColor rgb="FFFF0000"/>
                </patternFill>
              </fill>
            </x14:dxf>
          </x14:cfRule>
          <x14:cfRule type="expression" priority="854384"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7586" id="{CD7BBE62-3230-4528-AECE-F1BF6353EE65}">
            <xm:f>'structure-original'!F6 &lt; F9</xm:f>
            <x14:dxf>
              <fill>
                <patternFill>
                  <bgColor rgb="FFFF0000"/>
                </patternFill>
              </fill>
            </x14:dxf>
          </x14:cfRule>
          <x14:cfRule type="expression" priority="86758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34" id="{D806FA45-436A-4F6E-A0F8-91B675FFCCCA}">
            <xm:f>'structure-original'!AA3 &lt; AC3</xm:f>
            <x14:dxf>
              <fill>
                <patternFill>
                  <bgColor rgb="FF00B050"/>
                </patternFill>
              </fill>
            </x14:dxf>
          </x14:cfRule>
          <x14:cfRule type="expression" priority="86773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38" id="{D806FA45-436A-4F6E-A0F8-91B675FFCCCA}">
            <xm:f>'structure-original'!C3 &lt; D3</xm:f>
            <x14:dxf>
              <fill>
                <patternFill>
                  <bgColor rgb="FF00B050"/>
                </patternFill>
              </fill>
            </x14:dxf>
          </x14:cfRule>
          <x14:cfRule type="expression" priority="86773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40" id="{D806FA45-436A-4F6E-A0F8-91B675FFCCCA}">
            <xm:f>'structure-original'!C3 &lt; C3</xm:f>
            <x14:dxf>
              <fill>
                <patternFill>
                  <bgColor rgb="FF00B050"/>
                </patternFill>
              </fill>
            </x14:dxf>
          </x14:cfRule>
          <x14:cfRule type="expression" priority="86774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785" id="{CD7BBE62-3230-4528-AECE-F1BF6353EE65}">
            <xm:f>'structure-original'!F6 &lt; G6</xm:f>
            <x14:dxf>
              <fill>
                <patternFill>
                  <bgColor rgb="FFFF0000"/>
                </patternFill>
              </fill>
            </x14:dxf>
          </x14:cfRule>
          <x14:cfRule type="expression" priority="86878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83" id="{D806FA45-436A-4F6E-A0F8-91B675FFCCCA}">
            <xm:f>'structure-original'!AA6 &lt; Z6</xm:f>
            <x14:dxf>
              <fill>
                <patternFill>
                  <bgColor rgb="FF00B050"/>
                </patternFill>
              </fill>
            </x14:dxf>
          </x14:cfRule>
          <x14:cfRule type="expression" priority="87098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90" id="{D806FA45-436A-4F6E-A0F8-91B675FFCCCA}">
            <xm:f>'structure-original'!Y54 &lt; Z118</xm:f>
            <x14:dxf>
              <fill>
                <patternFill>
                  <bgColor rgb="FF00B050"/>
                </patternFill>
              </fill>
            </x14:dxf>
          </x14:cfRule>
          <x14:cfRule type="expression" priority="887491" id="{07FB12CE-C495-4F51-B8AE-0EFE79DDBC92}">
            <xm:f>'structure-original'!Y54 &gt; Z118</xm:f>
            <x14:dxf>
              <fill>
                <patternFill>
                  <bgColor rgb="FFFF0000"/>
                </patternFill>
              </fill>
            </x14:dxf>
          </x14:cfRule>
          <xm:sqref>Z118:AA124 AA126:AA129</xm:sqref>
        </x14:conditionalFormatting>
        <x14:conditionalFormatting xmlns:xm="http://schemas.microsoft.com/office/excel/2006/main">
          <x14:cfRule type="expression" priority="894794" id="{D806FA45-436A-4F6E-A0F8-91B675FFCCCA}">
            <xm:f>'structure-original'!Y51 &lt; Z116</xm:f>
            <x14:dxf>
              <fill>
                <patternFill>
                  <bgColor rgb="FF00B050"/>
                </patternFill>
              </fill>
            </x14:dxf>
          </x14:cfRule>
          <x14:cfRule type="expression" priority="894795" id="{07FB12CE-C495-4F51-B8AE-0EFE79DDBC92}">
            <xm:f>'structure-original'!Y51 &gt; Z116</xm:f>
            <x14:dxf>
              <fill>
                <patternFill>
                  <bgColor rgb="FFFF0000"/>
                </patternFill>
              </fill>
            </x14:dxf>
          </x14:cfRule>
          <xm:sqref>Z125:AA125 Z116:AA117</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81" t="s">
        <v>2766</v>
      </c>
      <c r="B1" s="479"/>
      <c r="C1" s="20"/>
      <c r="D1" s="20"/>
      <c r="E1" s="20"/>
      <c r="F1" s="20"/>
      <c r="G1" s="20"/>
      <c r="H1" s="20" t="s">
        <v>3283</v>
      </c>
      <c r="I1" s="20"/>
      <c r="J1" s="20"/>
      <c r="K1" s="20"/>
      <c r="L1" s="20"/>
      <c r="M1" s="20"/>
      <c r="N1" s="20"/>
      <c r="O1" s="20"/>
      <c r="P1" s="20"/>
      <c r="Q1" s="481"/>
      <c r="R1" s="479"/>
      <c r="S1" s="20"/>
      <c r="T1" s="20"/>
      <c r="U1" s="20"/>
      <c r="V1" s="20"/>
      <c r="W1" s="20"/>
      <c r="X1" s="20"/>
      <c r="Y1" s="20"/>
      <c r="Z1" s="20"/>
      <c r="AA1" s="20"/>
      <c r="AB1" s="20"/>
      <c r="AC1" s="20"/>
      <c r="AD1" s="20"/>
      <c r="AE1" s="20"/>
      <c r="AF1" s="20"/>
      <c r="AG1" s="481"/>
      <c r="AH1" s="479"/>
      <c r="AI1" s="20"/>
      <c r="AJ1" s="20"/>
      <c r="AK1" s="20"/>
      <c r="AL1" s="20"/>
      <c r="AM1" s="20"/>
      <c r="AN1" s="20"/>
      <c r="AO1" s="20"/>
      <c r="AP1" s="20"/>
      <c r="AQ1" s="20"/>
      <c r="AR1" s="20"/>
      <c r="AS1" s="20"/>
      <c r="AT1" s="20"/>
      <c r="AU1" s="20"/>
      <c r="AV1" s="20"/>
      <c r="AW1" s="481"/>
      <c r="AX1" s="479"/>
      <c r="AY1" s="20"/>
      <c r="AZ1" s="20"/>
      <c r="BA1" s="20"/>
      <c r="BB1" s="20"/>
      <c r="BC1" s="20"/>
      <c r="BD1" s="20"/>
      <c r="BE1" s="20"/>
      <c r="BF1" s="20"/>
      <c r="BG1" s="20"/>
      <c r="BH1" s="20"/>
      <c r="BI1" s="20"/>
      <c r="BJ1" s="20"/>
      <c r="BK1" s="20"/>
      <c r="BL1" s="20"/>
      <c r="BM1" s="481"/>
      <c r="BN1" s="479"/>
      <c r="BO1" s="20"/>
      <c r="BP1" s="20"/>
      <c r="BQ1" s="20"/>
      <c r="BR1" s="20"/>
      <c r="BS1" s="20"/>
      <c r="BT1" s="20"/>
      <c r="BU1" s="20"/>
      <c r="BV1" s="20"/>
      <c r="BW1" s="20"/>
      <c r="BX1" s="20"/>
      <c r="BY1" s="20"/>
      <c r="BZ1" s="20"/>
      <c r="CA1" s="20"/>
      <c r="CB1" s="20"/>
      <c r="CC1" s="481"/>
      <c r="CD1" s="479"/>
      <c r="CE1" s="20"/>
      <c r="CF1" s="20"/>
      <c r="CG1" s="20"/>
      <c r="CH1" s="20"/>
      <c r="CI1" s="20"/>
      <c r="CJ1" s="20"/>
      <c r="CK1" s="20"/>
      <c r="CL1" s="20"/>
      <c r="CM1" s="20"/>
      <c r="CN1" s="20"/>
      <c r="CO1" s="20"/>
      <c r="CP1" s="20"/>
      <c r="CQ1" s="20"/>
      <c r="CR1" s="20"/>
      <c r="CS1" s="481"/>
      <c r="CT1" s="479"/>
      <c r="CU1" s="20"/>
      <c r="CV1" s="20"/>
      <c r="CW1" s="20"/>
      <c r="CX1" s="20"/>
      <c r="CY1" s="20"/>
      <c r="CZ1" s="20"/>
      <c r="DA1" s="20"/>
      <c r="DB1" s="20"/>
      <c r="DC1" s="20"/>
      <c r="DD1" s="20"/>
      <c r="DE1" s="20"/>
      <c r="DF1" s="20"/>
      <c r="DG1" s="20"/>
      <c r="DH1" s="20"/>
      <c r="DI1" s="481"/>
      <c r="DJ1" s="479"/>
      <c r="DK1" s="20"/>
      <c r="DL1" s="20"/>
      <c r="DM1" s="20"/>
      <c r="DN1" s="20"/>
      <c r="DO1" s="20"/>
      <c r="DP1" s="20"/>
      <c r="DQ1" s="20"/>
      <c r="DR1" s="20"/>
      <c r="DS1" s="20"/>
      <c r="DT1" s="20"/>
      <c r="DU1" s="20"/>
      <c r="DV1" s="20"/>
      <c r="DW1" s="20"/>
      <c r="DX1" s="20"/>
      <c r="DY1" s="481"/>
      <c r="DZ1" s="479"/>
      <c r="EA1" s="20"/>
      <c r="EB1" s="20"/>
      <c r="EC1" s="20"/>
      <c r="ED1" s="20"/>
      <c r="EE1" s="20"/>
      <c r="EF1" s="20"/>
      <c r="EG1" s="20"/>
      <c r="EH1" s="20"/>
      <c r="EI1" s="20"/>
      <c r="EJ1" s="20"/>
      <c r="EK1" s="20"/>
      <c r="EL1" s="20"/>
      <c r="EM1" s="20"/>
      <c r="EN1" s="20"/>
      <c r="EO1" s="481"/>
      <c r="EP1" s="479"/>
      <c r="EQ1" s="20"/>
      <c r="ER1" s="20"/>
      <c r="ES1" s="20"/>
      <c r="ET1" s="20"/>
      <c r="EU1" s="20"/>
      <c r="EV1" s="20"/>
      <c r="EW1" s="20"/>
      <c r="EX1" s="20"/>
      <c r="EY1" s="20"/>
      <c r="EZ1" s="20"/>
      <c r="FA1" s="20"/>
      <c r="FB1" s="20"/>
      <c r="FC1" s="20"/>
      <c r="FD1" s="20"/>
      <c r="FE1" s="481"/>
      <c r="FF1" s="479"/>
      <c r="FG1" s="20"/>
      <c r="FH1" s="20"/>
      <c r="FI1" s="20"/>
      <c r="FJ1" s="20"/>
      <c r="FK1" s="20"/>
      <c r="FL1" s="20"/>
      <c r="FM1" s="20"/>
      <c r="FN1" s="20"/>
      <c r="FO1" s="20"/>
      <c r="FP1" s="20"/>
      <c r="FQ1" s="20"/>
      <c r="FR1" s="20"/>
      <c r="FS1" s="20"/>
      <c r="FT1" s="20"/>
      <c r="FU1" s="481"/>
      <c r="FV1" s="479"/>
      <c r="FW1" s="20"/>
      <c r="FX1" s="20"/>
      <c r="FY1" s="20"/>
      <c r="FZ1" s="20"/>
      <c r="GA1" s="20"/>
      <c r="GB1" s="20"/>
      <c r="GC1" s="20"/>
      <c r="GD1" s="20"/>
      <c r="GE1" s="20"/>
      <c r="GF1" s="20"/>
      <c r="GG1" s="20"/>
      <c r="GH1" s="20"/>
      <c r="GI1" s="20"/>
      <c r="GJ1" s="20"/>
      <c r="GK1" s="481"/>
      <c r="GL1" s="479"/>
      <c r="GM1" s="20"/>
      <c r="GN1" s="20"/>
      <c r="GO1" s="20"/>
      <c r="GP1" s="20"/>
      <c r="GQ1" s="20"/>
      <c r="GR1" s="20"/>
      <c r="GS1" s="20"/>
      <c r="GT1" s="20"/>
      <c r="GU1" s="20"/>
      <c r="GV1" s="20"/>
      <c r="GW1" s="20"/>
      <c r="GX1" s="20"/>
      <c r="GY1" s="20"/>
      <c r="GZ1" s="20"/>
      <c r="HA1" s="481"/>
      <c r="HB1" s="479"/>
      <c r="HC1" s="20"/>
      <c r="HD1" s="20"/>
      <c r="HE1" s="20"/>
      <c r="HF1" s="20"/>
      <c r="HG1" s="20"/>
      <c r="HH1" s="20"/>
      <c r="HI1" s="20"/>
      <c r="HJ1" s="20"/>
      <c r="HK1" s="20"/>
      <c r="HL1" s="20"/>
      <c r="HM1" s="20"/>
      <c r="HN1" s="20"/>
      <c r="HO1" s="20"/>
      <c r="HP1" s="20"/>
      <c r="HQ1" s="481"/>
      <c r="HR1" s="479"/>
      <c r="HS1" s="20"/>
      <c r="HT1" s="20"/>
      <c r="HU1" s="20"/>
      <c r="HV1" s="20"/>
      <c r="HW1" s="20"/>
      <c r="HX1" s="20"/>
      <c r="HY1" s="20"/>
      <c r="HZ1" s="20"/>
      <c r="IA1" s="20"/>
      <c r="IB1" s="20"/>
      <c r="IC1" s="20"/>
      <c r="ID1" s="20"/>
      <c r="IE1" s="20"/>
      <c r="IF1" s="20"/>
      <c r="IG1" s="481"/>
      <c r="IH1" s="479"/>
      <c r="II1" s="20"/>
      <c r="IJ1" s="20"/>
      <c r="IK1" s="20"/>
      <c r="IL1" s="20"/>
      <c r="IM1" s="20"/>
      <c r="IN1" s="20"/>
      <c r="IO1" s="20"/>
      <c r="IP1" s="20"/>
      <c r="IQ1" s="20"/>
      <c r="IR1" s="20"/>
      <c r="IS1" s="20"/>
      <c r="IT1" s="20"/>
      <c r="IU1" s="20"/>
      <c r="IV1" s="20"/>
      <c r="IW1" s="481"/>
      <c r="IX1" s="479"/>
      <c r="IY1" s="20"/>
      <c r="IZ1" s="20"/>
      <c r="JA1" s="20"/>
      <c r="JB1" s="20"/>
      <c r="JC1" s="20"/>
      <c r="JD1" s="20"/>
      <c r="JE1" s="20"/>
      <c r="JF1" s="20"/>
      <c r="JG1" s="20"/>
      <c r="JH1" s="20"/>
      <c r="JI1" s="20"/>
      <c r="JJ1" s="20"/>
      <c r="JK1" s="20"/>
      <c r="JL1" s="20"/>
      <c r="JM1" s="481"/>
      <c r="JN1" s="479"/>
      <c r="JO1" s="20"/>
      <c r="JP1" s="20"/>
      <c r="JQ1" s="20"/>
      <c r="JR1" s="20"/>
      <c r="JS1" s="20"/>
      <c r="JT1" s="20"/>
      <c r="JU1" s="20"/>
      <c r="JV1" s="20"/>
      <c r="JW1" s="20"/>
      <c r="JX1" s="20"/>
      <c r="JY1" s="20"/>
      <c r="JZ1" s="20"/>
      <c r="KA1" s="20"/>
      <c r="KB1" s="20"/>
      <c r="KC1" s="481"/>
      <c r="KD1" s="479"/>
      <c r="KE1" s="20"/>
      <c r="KF1" s="20"/>
      <c r="KG1" s="20"/>
      <c r="KH1" s="20"/>
      <c r="KI1" s="20"/>
      <c r="KJ1" s="20"/>
      <c r="KK1" s="20"/>
      <c r="KL1" s="20"/>
      <c r="KM1" s="20"/>
      <c r="KN1" s="20"/>
      <c r="KO1" s="20"/>
      <c r="KP1" s="20"/>
      <c r="KQ1" s="20"/>
      <c r="KR1" s="20"/>
      <c r="KS1" s="481"/>
      <c r="KT1" s="479"/>
      <c r="KU1" s="20"/>
      <c r="KV1" s="20"/>
      <c r="KW1" s="20"/>
      <c r="KX1" s="20"/>
      <c r="KY1" s="20"/>
      <c r="KZ1" s="20"/>
      <c r="LA1" s="20"/>
      <c r="LB1" s="20"/>
      <c r="LC1" s="20"/>
      <c r="LD1" s="20"/>
      <c r="LE1" s="20"/>
      <c r="LF1" s="20"/>
      <c r="LG1" s="20"/>
      <c r="LH1" s="20"/>
      <c r="LI1" s="481"/>
      <c r="LJ1" s="479"/>
      <c r="LK1" s="20"/>
      <c r="LL1" s="20"/>
      <c r="LM1" s="20"/>
      <c r="LN1" s="20"/>
      <c r="LO1" s="20"/>
      <c r="LP1" s="20"/>
      <c r="LQ1" s="20"/>
      <c r="LR1" s="20"/>
      <c r="LS1" s="20"/>
      <c r="LT1" s="20"/>
      <c r="LU1" s="20"/>
      <c r="LV1" s="20"/>
      <c r="LW1" s="20"/>
      <c r="LX1" s="20"/>
      <c r="LY1" s="481"/>
      <c r="LZ1" s="479"/>
      <c r="MA1" s="20"/>
      <c r="MB1" s="20"/>
      <c r="MC1" s="20"/>
      <c r="MD1" s="20"/>
      <c r="ME1" s="20"/>
      <c r="MF1" s="20"/>
      <c r="MG1" s="20"/>
      <c r="MH1" s="20"/>
      <c r="MI1" s="20"/>
      <c r="MJ1" s="20"/>
      <c r="MK1" s="20"/>
      <c r="ML1" s="20"/>
      <c r="MM1" s="20"/>
      <c r="MN1" s="20"/>
      <c r="MO1" s="481"/>
      <c r="MP1" s="479"/>
      <c r="MQ1" s="20"/>
      <c r="MR1" s="20"/>
      <c r="MS1" s="20"/>
      <c r="MT1" s="20"/>
      <c r="MU1" s="20"/>
      <c r="MV1" s="20"/>
      <c r="MW1" s="20"/>
      <c r="MX1" s="20"/>
      <c r="MY1" s="20"/>
      <c r="MZ1" s="20"/>
      <c r="NA1" s="20"/>
      <c r="NB1" s="20"/>
      <c r="NC1" s="20"/>
      <c r="ND1" s="20"/>
      <c r="NE1" s="481"/>
      <c r="NF1" s="479"/>
      <c r="NG1" s="20"/>
      <c r="NH1" s="20"/>
      <c r="NI1" s="20"/>
      <c r="NJ1" s="20"/>
      <c r="NK1" s="20"/>
      <c r="NL1" s="20"/>
      <c r="NM1" s="20"/>
      <c r="NN1" s="20"/>
      <c r="NO1" s="20"/>
      <c r="NP1" s="20"/>
      <c r="NQ1" s="20"/>
      <c r="NR1" s="20"/>
      <c r="NS1" s="20"/>
      <c r="NT1" s="20"/>
      <c r="NU1" s="481"/>
      <c r="NV1" s="479"/>
      <c r="NW1" s="20"/>
      <c r="NX1" s="20"/>
      <c r="NY1" s="20"/>
      <c r="NZ1" s="20"/>
      <c r="OA1" s="20"/>
      <c r="OB1" s="20"/>
      <c r="OC1" s="20"/>
      <c r="OD1" s="20"/>
      <c r="OE1" s="20"/>
      <c r="OF1" s="20"/>
      <c r="OG1" s="20"/>
      <c r="OH1" s="20"/>
      <c r="OI1" s="20"/>
      <c r="OJ1" s="20"/>
      <c r="OK1" s="481"/>
      <c r="OL1" s="479"/>
      <c r="OM1" s="20"/>
      <c r="ON1" s="20"/>
      <c r="OO1" s="20"/>
      <c r="OP1" s="20"/>
      <c r="OQ1" s="20"/>
      <c r="OR1" s="20"/>
      <c r="OS1" s="20"/>
      <c r="OT1" s="20"/>
      <c r="OU1" s="20"/>
      <c r="OV1" s="20"/>
      <c r="OW1" s="20"/>
      <c r="OX1" s="20"/>
      <c r="OY1" s="20"/>
      <c r="OZ1" s="20"/>
      <c r="PA1" s="481"/>
      <c r="PB1" s="479"/>
      <c r="PC1" s="20"/>
      <c r="PD1" s="20"/>
      <c r="PE1" s="20"/>
      <c r="PF1" s="20"/>
      <c r="PG1" s="20"/>
      <c r="PH1" s="20"/>
      <c r="PI1" s="20"/>
      <c r="PJ1" s="20"/>
      <c r="PK1" s="20"/>
      <c r="PL1" s="20"/>
      <c r="PM1" s="20"/>
      <c r="PN1" s="20"/>
      <c r="PO1" s="20"/>
      <c r="PP1" s="20"/>
      <c r="PQ1" s="481"/>
      <c r="PR1" s="479"/>
      <c r="PS1" s="20"/>
      <c r="PT1" s="20"/>
      <c r="PU1" s="20"/>
      <c r="PV1" s="20"/>
      <c r="PW1" s="20"/>
      <c r="PX1" s="20"/>
      <c r="PY1" s="20"/>
      <c r="PZ1" s="20"/>
      <c r="QA1" s="20"/>
      <c r="QB1" s="20"/>
      <c r="QC1" s="20"/>
      <c r="QD1" s="20"/>
      <c r="QE1" s="20"/>
      <c r="QF1" s="20"/>
      <c r="QG1" s="481"/>
      <c r="QH1" s="479"/>
      <c r="QI1" s="20"/>
      <c r="QJ1" s="20"/>
      <c r="QK1" s="20"/>
      <c r="QL1" s="20"/>
      <c r="QM1" s="20"/>
      <c r="QN1" s="20"/>
      <c r="QO1" s="20"/>
      <c r="QP1" s="20"/>
      <c r="QQ1" s="20"/>
      <c r="QR1" s="20"/>
      <c r="QS1" s="20"/>
      <c r="QT1" s="20"/>
      <c r="QU1" s="20"/>
      <c r="QV1" s="20"/>
      <c r="QW1" s="481"/>
      <c r="QX1" s="479"/>
      <c r="QY1" s="20"/>
      <c r="QZ1" s="20"/>
      <c r="RA1" s="20"/>
      <c r="RB1" s="20"/>
      <c r="RC1" s="20"/>
      <c r="RD1" s="20"/>
      <c r="RE1" s="20"/>
      <c r="RF1" s="20"/>
      <c r="RG1" s="20"/>
      <c r="RH1" s="20"/>
      <c r="RI1" s="20"/>
      <c r="RJ1" s="20"/>
      <c r="RK1" s="20"/>
      <c r="RL1" s="20"/>
      <c r="RM1" s="481"/>
      <c r="RN1" s="479"/>
      <c r="RO1" s="20"/>
      <c r="RP1" s="20"/>
      <c r="RQ1" s="20"/>
      <c r="RR1" s="20"/>
      <c r="RS1" s="20"/>
      <c r="RT1" s="20"/>
      <c r="RU1" s="20"/>
      <c r="RV1" s="20"/>
      <c r="RW1" s="20"/>
      <c r="RX1" s="20"/>
      <c r="RY1" s="20"/>
      <c r="RZ1" s="20"/>
      <c r="SA1" s="20"/>
      <c r="SB1" s="20"/>
      <c r="SC1" s="481"/>
      <c r="SD1" s="479"/>
      <c r="SE1" s="20"/>
      <c r="SF1" s="20"/>
      <c r="SG1" s="20"/>
      <c r="SH1" s="20"/>
      <c r="SI1" s="20"/>
      <c r="SJ1" s="20"/>
      <c r="SK1" s="20"/>
      <c r="SL1" s="20"/>
      <c r="SM1" s="20"/>
      <c r="SN1" s="20"/>
      <c r="SO1" s="20"/>
      <c r="SP1" s="20"/>
      <c r="SQ1" s="20"/>
      <c r="SR1" s="20"/>
      <c r="SS1" s="481"/>
      <c r="ST1" s="479"/>
      <c r="SU1" s="20"/>
      <c r="SV1" s="20"/>
      <c r="SW1" s="20"/>
      <c r="SX1" s="20"/>
      <c r="SY1" s="20"/>
      <c r="SZ1" s="20"/>
      <c r="TA1" s="20"/>
      <c r="TB1" s="20"/>
      <c r="TC1" s="20"/>
      <c r="TD1" s="20"/>
      <c r="TE1" s="20"/>
      <c r="TF1" s="20"/>
      <c r="TG1" s="20"/>
      <c r="TH1" s="20"/>
      <c r="TI1" s="481"/>
      <c r="TJ1" s="479"/>
      <c r="TK1" s="20"/>
      <c r="TL1" s="20"/>
      <c r="TM1" s="20"/>
      <c r="TN1" s="20"/>
      <c r="TO1" s="20"/>
      <c r="TP1" s="20"/>
      <c r="TQ1" s="20"/>
      <c r="TR1" s="20"/>
      <c r="TS1" s="20"/>
      <c r="TT1" s="20"/>
      <c r="TU1" s="20"/>
      <c r="TV1" s="20"/>
      <c r="TW1" s="20"/>
      <c r="TX1" s="20"/>
      <c r="TY1" s="481"/>
      <c r="TZ1" s="479"/>
      <c r="UA1" s="20"/>
      <c r="UB1" s="20"/>
      <c r="UC1" s="20"/>
      <c r="UD1" s="20"/>
      <c r="UE1" s="20"/>
      <c r="UF1" s="20"/>
      <c r="UG1" s="20"/>
      <c r="UH1" s="20"/>
      <c r="UI1" s="20"/>
      <c r="UJ1" s="20"/>
      <c r="UK1" s="20"/>
      <c r="UL1" s="20"/>
      <c r="UM1" s="20"/>
      <c r="UN1" s="20"/>
      <c r="UO1" s="481"/>
      <c r="UP1" s="479"/>
      <c r="UQ1" s="20"/>
      <c r="UR1" s="20"/>
      <c r="US1" s="20"/>
      <c r="UT1" s="20"/>
      <c r="UU1" s="20"/>
      <c r="UV1" s="20"/>
      <c r="UW1" s="20"/>
      <c r="UX1" s="20"/>
      <c r="UY1" s="20"/>
      <c r="UZ1" s="20"/>
      <c r="VA1" s="20"/>
      <c r="VB1" s="20"/>
      <c r="VC1" s="20"/>
      <c r="VD1" s="20"/>
      <c r="VE1" s="481"/>
      <c r="VF1" s="479"/>
      <c r="VG1" s="20"/>
      <c r="VH1" s="20"/>
      <c r="VI1" s="20"/>
      <c r="VJ1" s="20"/>
      <c r="VK1" s="20"/>
      <c r="VL1" s="20"/>
      <c r="VM1" s="20"/>
      <c r="VN1" s="20"/>
      <c r="VO1" s="20"/>
      <c r="VP1" s="20"/>
      <c r="VQ1" s="20"/>
      <c r="VR1" s="20"/>
      <c r="VS1" s="20"/>
      <c r="VT1" s="20"/>
      <c r="VU1" s="481"/>
      <c r="VV1" s="479"/>
      <c r="VW1" s="20"/>
      <c r="VX1" s="20"/>
      <c r="VY1" s="20"/>
      <c r="VZ1" s="20"/>
      <c r="WA1" s="20"/>
      <c r="WB1" s="20"/>
      <c r="WC1" s="20"/>
      <c r="WD1" s="20"/>
      <c r="WE1" s="20"/>
      <c r="WF1" s="20"/>
      <c r="WG1" s="20"/>
      <c r="WH1" s="20"/>
      <c r="WI1" s="20"/>
      <c r="WJ1" s="20"/>
      <c r="WK1" s="481"/>
      <c r="WL1" s="479"/>
      <c r="WM1" s="20"/>
      <c r="WN1" s="20"/>
      <c r="WO1" s="20"/>
      <c r="WP1" s="20"/>
      <c r="WQ1" s="20"/>
      <c r="WR1" s="20"/>
      <c r="WS1" s="20"/>
      <c r="WT1" s="20"/>
      <c r="WU1" s="20"/>
      <c r="WV1" s="20"/>
      <c r="WW1" s="20"/>
      <c r="WX1" s="20"/>
      <c r="WY1" s="20"/>
      <c r="WZ1" s="20"/>
      <c r="XA1" s="481"/>
      <c r="XB1" s="479"/>
      <c r="XC1" s="20"/>
      <c r="XD1" s="20"/>
      <c r="XE1" s="20"/>
      <c r="XF1" s="20"/>
      <c r="XG1" s="20"/>
      <c r="XH1" s="20"/>
      <c r="XI1" s="20"/>
      <c r="XJ1" s="20"/>
      <c r="XK1" s="20"/>
      <c r="XL1" s="20"/>
      <c r="XM1" s="20"/>
      <c r="XN1" s="20"/>
      <c r="XO1" s="20"/>
      <c r="XP1" s="20"/>
      <c r="XQ1" s="481"/>
      <c r="XR1" s="479"/>
      <c r="XS1" s="20"/>
      <c r="XT1" s="20"/>
      <c r="XU1" s="20"/>
      <c r="XV1" s="20"/>
      <c r="XW1" s="20"/>
      <c r="XX1" s="20"/>
      <c r="XY1" s="20"/>
      <c r="XZ1" s="20"/>
      <c r="YA1" s="20"/>
      <c r="YB1" s="20"/>
      <c r="YC1" s="20"/>
      <c r="YD1" s="20"/>
      <c r="YE1" s="20"/>
      <c r="YF1" s="20"/>
      <c r="YG1" s="481"/>
      <c r="YH1" s="479"/>
      <c r="YI1" s="20"/>
      <c r="YJ1" s="20"/>
      <c r="YK1" s="20"/>
      <c r="YL1" s="20"/>
      <c r="YM1" s="20"/>
      <c r="YN1" s="20"/>
      <c r="YO1" s="20"/>
      <c r="YP1" s="20"/>
      <c r="YQ1" s="20"/>
      <c r="YR1" s="20"/>
      <c r="YS1" s="20"/>
      <c r="YT1" s="20"/>
      <c r="YU1" s="20"/>
      <c r="YV1" s="20"/>
      <c r="YW1" s="481"/>
      <c r="YX1" s="479"/>
      <c r="YY1" s="20"/>
      <c r="YZ1" s="20"/>
      <c r="ZA1" s="20"/>
      <c r="ZB1" s="20"/>
      <c r="ZC1" s="20"/>
      <c r="ZD1" s="20"/>
      <c r="ZE1" s="20"/>
      <c r="ZF1" s="20"/>
      <c r="ZG1" s="20"/>
      <c r="ZH1" s="20"/>
      <c r="ZI1" s="20"/>
      <c r="ZJ1" s="20"/>
      <c r="ZK1" s="20"/>
      <c r="ZL1" s="20"/>
      <c r="ZM1" s="481"/>
      <c r="ZN1" s="479"/>
      <c r="ZO1" s="20"/>
      <c r="ZP1" s="20"/>
      <c r="ZQ1" s="20"/>
      <c r="ZR1" s="20"/>
      <c r="ZS1" s="20"/>
      <c r="ZT1" s="20"/>
      <c r="ZU1" s="20"/>
      <c r="ZV1" s="20"/>
      <c r="ZW1" s="20"/>
      <c r="ZX1" s="20"/>
      <c r="ZY1" s="20"/>
      <c r="ZZ1" s="20"/>
      <c r="AAA1" s="20"/>
      <c r="AAB1" s="20"/>
      <c r="AAC1" s="481"/>
      <c r="AAD1" s="479"/>
      <c r="AAE1" s="20"/>
      <c r="AAF1" s="20"/>
      <c r="AAG1" s="20"/>
      <c r="AAH1" s="20"/>
      <c r="AAI1" s="20"/>
      <c r="AAJ1" s="20"/>
      <c r="AAK1" s="20"/>
      <c r="AAL1" s="20"/>
      <c r="AAM1" s="20"/>
      <c r="AAN1" s="20"/>
      <c r="AAO1" s="20"/>
      <c r="AAP1" s="20"/>
      <c r="AAQ1" s="20"/>
      <c r="AAR1" s="20"/>
      <c r="AAS1" s="481"/>
      <c r="AAT1" s="479"/>
      <c r="AAU1" s="20"/>
      <c r="AAV1" s="20"/>
      <c r="AAW1" s="20"/>
      <c r="AAX1" s="20"/>
      <c r="AAY1" s="20"/>
      <c r="AAZ1" s="20"/>
      <c r="ABA1" s="20"/>
      <c r="ABB1" s="20"/>
      <c r="ABC1" s="20"/>
      <c r="ABD1" s="20"/>
      <c r="ABE1" s="20"/>
      <c r="ABF1" s="20"/>
      <c r="ABG1" s="20"/>
      <c r="ABH1" s="20"/>
      <c r="ABI1" s="481"/>
      <c r="ABJ1" s="479"/>
      <c r="ABK1" s="20"/>
      <c r="ABL1" s="20"/>
      <c r="ABM1" s="20"/>
      <c r="ABN1" s="20"/>
      <c r="ABO1" s="20"/>
      <c r="ABP1" s="20"/>
      <c r="ABQ1" s="20"/>
      <c r="ABR1" s="20"/>
      <c r="ABS1" s="20"/>
      <c r="ABT1" s="20"/>
      <c r="ABU1" s="20"/>
      <c r="ABV1" s="20"/>
      <c r="ABW1" s="20"/>
      <c r="ABX1" s="20"/>
      <c r="ABY1" s="481"/>
      <c r="ABZ1" s="479"/>
      <c r="ACA1" s="20"/>
      <c r="ACB1" s="20"/>
      <c r="ACC1" s="20"/>
      <c r="ACD1" s="20"/>
      <c r="ACE1" s="20"/>
      <c r="ACF1" s="20"/>
      <c r="ACG1" s="20"/>
      <c r="ACH1" s="20"/>
      <c r="ACI1" s="20"/>
      <c r="ACJ1" s="20"/>
      <c r="ACK1" s="20"/>
      <c r="ACL1" s="20"/>
      <c r="ACM1" s="20"/>
      <c r="ACN1" s="20"/>
      <c r="ACO1" s="481"/>
      <c r="ACP1" s="479"/>
      <c r="ACQ1" s="20"/>
      <c r="ACR1" s="20"/>
      <c r="ACS1" s="20"/>
      <c r="ACT1" s="20"/>
      <c r="ACU1" s="20"/>
      <c r="ACV1" s="20"/>
      <c r="ACW1" s="20"/>
      <c r="ACX1" s="20"/>
      <c r="ACY1" s="20"/>
      <c r="ACZ1" s="20"/>
      <c r="ADA1" s="20"/>
      <c r="ADB1" s="20"/>
      <c r="ADC1" s="20"/>
      <c r="ADD1" s="20"/>
      <c r="ADE1" s="481"/>
      <c r="ADF1" s="479"/>
      <c r="ADG1" s="20"/>
      <c r="ADH1" s="20"/>
      <c r="ADI1" s="20"/>
      <c r="ADJ1" s="20"/>
      <c r="ADK1" s="20"/>
      <c r="ADL1" s="20"/>
      <c r="ADM1" s="20"/>
      <c r="ADN1" s="20"/>
      <c r="ADO1" s="20"/>
      <c r="ADP1" s="20"/>
      <c r="ADQ1" s="20"/>
      <c r="ADR1" s="20"/>
      <c r="ADS1" s="20"/>
      <c r="ADT1" s="20"/>
      <c r="ADU1" s="481"/>
      <c r="ADV1" s="479"/>
      <c r="ADW1" s="20"/>
      <c r="ADX1" s="20"/>
      <c r="ADY1" s="20"/>
      <c r="ADZ1" s="20"/>
      <c r="AEA1" s="20"/>
      <c r="AEB1" s="20"/>
      <c r="AEC1" s="20"/>
      <c r="AED1" s="20"/>
      <c r="AEE1" s="20"/>
      <c r="AEF1" s="20"/>
      <c r="AEG1" s="20"/>
      <c r="AEH1" s="20"/>
      <c r="AEI1" s="20"/>
      <c r="AEJ1" s="20"/>
      <c r="AEK1" s="481"/>
      <c r="AEL1" s="479"/>
      <c r="AEM1" s="20"/>
      <c r="AEN1" s="20"/>
      <c r="AEO1" s="20"/>
      <c r="AEP1" s="20"/>
      <c r="AEQ1" s="20"/>
      <c r="AER1" s="20"/>
      <c r="AES1" s="20"/>
      <c r="AET1" s="20"/>
      <c r="AEU1" s="20"/>
      <c r="AEV1" s="20"/>
      <c r="AEW1" s="20"/>
      <c r="AEX1" s="20"/>
      <c r="AEY1" s="20"/>
      <c r="AEZ1" s="20"/>
      <c r="AFA1" s="481"/>
      <c r="AFB1" s="479"/>
      <c r="AFC1" s="20"/>
      <c r="AFD1" s="20"/>
      <c r="AFE1" s="20"/>
      <c r="AFF1" s="20"/>
      <c r="AFG1" s="20"/>
      <c r="AFH1" s="20"/>
      <c r="AFI1" s="20"/>
      <c r="AFJ1" s="20"/>
      <c r="AFK1" s="20"/>
      <c r="AFL1" s="20"/>
      <c r="AFM1" s="20"/>
      <c r="AFN1" s="20"/>
      <c r="AFO1" s="20"/>
      <c r="AFP1" s="20"/>
      <c r="AFQ1" s="481"/>
      <c r="AFR1" s="479"/>
      <c r="AFS1" s="20"/>
      <c r="AFT1" s="20"/>
      <c r="AFU1" s="20"/>
      <c r="AFV1" s="20"/>
      <c r="AFW1" s="20"/>
      <c r="AFX1" s="20"/>
      <c r="AFY1" s="20"/>
      <c r="AFZ1" s="20"/>
      <c r="AGA1" s="20"/>
      <c r="AGB1" s="20"/>
      <c r="AGC1" s="20"/>
      <c r="AGD1" s="20"/>
      <c r="AGE1" s="20"/>
      <c r="AGF1" s="20"/>
      <c r="AGG1" s="481"/>
      <c r="AGH1" s="479"/>
      <c r="AGI1" s="20"/>
      <c r="AGJ1" s="20"/>
      <c r="AGK1" s="20"/>
      <c r="AGL1" s="20"/>
      <c r="AGM1" s="20"/>
      <c r="AGN1" s="20"/>
      <c r="AGO1" s="20"/>
      <c r="AGP1" s="20"/>
      <c r="AGQ1" s="20"/>
      <c r="AGR1" s="20"/>
      <c r="AGS1" s="20"/>
      <c r="AGT1" s="20"/>
      <c r="AGU1" s="20"/>
      <c r="AGV1" s="20"/>
      <c r="AGW1" s="481"/>
      <c r="AGX1" s="479"/>
      <c r="AGY1" s="20"/>
      <c r="AGZ1" s="20"/>
      <c r="AHA1" s="20"/>
      <c r="AHB1" s="20"/>
      <c r="AHC1" s="20"/>
      <c r="AHD1" s="20"/>
      <c r="AHE1" s="20"/>
      <c r="AHF1" s="20"/>
      <c r="AHG1" s="20"/>
      <c r="AHH1" s="20"/>
      <c r="AHI1" s="20"/>
      <c r="AHJ1" s="20"/>
      <c r="AHK1" s="20"/>
      <c r="AHL1" s="20"/>
      <c r="AHM1" s="481"/>
      <c r="AHN1" s="479"/>
      <c r="AHO1" s="20"/>
      <c r="AHP1" s="20"/>
      <c r="AHQ1" s="20"/>
      <c r="AHR1" s="20"/>
      <c r="AHS1" s="20"/>
      <c r="AHT1" s="20"/>
      <c r="AHU1" s="20"/>
      <c r="AHV1" s="20"/>
      <c r="AHW1" s="20"/>
      <c r="AHX1" s="20"/>
      <c r="AHY1" s="20"/>
      <c r="AHZ1" s="20"/>
      <c r="AIA1" s="20"/>
      <c r="AIB1" s="20"/>
      <c r="AIC1" s="481"/>
      <c r="AID1" s="479"/>
      <c r="AIE1" s="20"/>
      <c r="AIF1" s="20"/>
      <c r="AIG1" s="20"/>
      <c r="AIH1" s="20"/>
      <c r="AII1" s="20"/>
      <c r="AIJ1" s="20"/>
      <c r="AIK1" s="20"/>
      <c r="AIL1" s="20"/>
      <c r="AIM1" s="20"/>
      <c r="AIN1" s="20"/>
      <c r="AIO1" s="20"/>
      <c r="AIP1" s="20"/>
      <c r="AIQ1" s="20"/>
      <c r="AIR1" s="20"/>
      <c r="AIS1" s="481"/>
      <c r="AIT1" s="479"/>
      <c r="AIU1" s="20"/>
      <c r="AIV1" s="20"/>
      <c r="AIW1" s="20"/>
      <c r="AIX1" s="20"/>
      <c r="AIY1" s="20"/>
      <c r="AIZ1" s="20"/>
      <c r="AJA1" s="20"/>
      <c r="AJB1" s="20"/>
      <c r="AJC1" s="20"/>
      <c r="AJD1" s="20"/>
      <c r="AJE1" s="20"/>
      <c r="AJF1" s="20"/>
      <c r="AJG1" s="20"/>
      <c r="AJH1" s="20"/>
      <c r="AJI1" s="481"/>
      <c r="AJJ1" s="479"/>
      <c r="AJK1" s="20"/>
      <c r="AJL1" s="20"/>
      <c r="AJM1" s="20"/>
      <c r="AJN1" s="20"/>
      <c r="AJO1" s="20"/>
      <c r="AJP1" s="20"/>
      <c r="AJQ1" s="20"/>
      <c r="AJR1" s="20"/>
      <c r="AJS1" s="20"/>
      <c r="AJT1" s="20"/>
      <c r="AJU1" s="20"/>
      <c r="AJV1" s="20"/>
      <c r="AJW1" s="20"/>
      <c r="AJX1" s="20"/>
      <c r="AJY1" s="481"/>
      <c r="AJZ1" s="479"/>
      <c r="AKA1" s="20"/>
      <c r="AKB1" s="20"/>
      <c r="AKC1" s="20"/>
      <c r="AKD1" s="20"/>
      <c r="AKE1" s="20"/>
      <c r="AKF1" s="20"/>
      <c r="AKG1" s="20"/>
      <c r="AKH1" s="20"/>
      <c r="AKI1" s="20"/>
      <c r="AKJ1" s="20"/>
      <c r="AKK1" s="20"/>
      <c r="AKL1" s="20"/>
      <c r="AKM1" s="20"/>
      <c r="AKN1" s="20"/>
      <c r="AKO1" s="481"/>
      <c r="AKP1" s="479"/>
      <c r="AKQ1" s="20"/>
      <c r="AKR1" s="20"/>
      <c r="AKS1" s="20"/>
      <c r="AKT1" s="20"/>
      <c r="AKU1" s="20"/>
      <c r="AKV1" s="20"/>
      <c r="AKW1" s="20"/>
      <c r="AKX1" s="20"/>
      <c r="AKY1" s="20"/>
      <c r="AKZ1" s="20"/>
      <c r="ALA1" s="20"/>
      <c r="ALB1" s="20"/>
      <c r="ALC1" s="20"/>
      <c r="ALD1" s="20"/>
      <c r="ALE1" s="481"/>
      <c r="ALF1" s="479"/>
      <c r="ALG1" s="20"/>
      <c r="ALH1" s="20"/>
      <c r="ALI1" s="20"/>
      <c r="ALJ1" s="20"/>
      <c r="ALK1" s="20"/>
      <c r="ALL1" s="20"/>
      <c r="ALM1" s="20"/>
      <c r="ALN1" s="20"/>
      <c r="ALO1" s="20"/>
      <c r="ALP1" s="20"/>
      <c r="ALQ1" s="20"/>
      <c r="ALR1" s="20"/>
      <c r="ALS1" s="20"/>
      <c r="ALT1" s="20"/>
      <c r="ALU1" s="481"/>
      <c r="ALV1" s="479"/>
      <c r="ALW1" s="20"/>
      <c r="ALX1" s="20"/>
      <c r="ALY1" s="20"/>
      <c r="ALZ1" s="20"/>
      <c r="AMA1" s="20"/>
      <c r="AMB1" s="20"/>
      <c r="AMC1" s="20"/>
      <c r="AMD1" s="20"/>
      <c r="AME1" s="20"/>
      <c r="AMF1" s="20"/>
      <c r="AMG1" s="20"/>
      <c r="AMH1" s="20"/>
      <c r="AMI1" s="20"/>
      <c r="AMJ1" s="20"/>
      <c r="AMK1" s="481"/>
      <c r="AML1" s="479"/>
      <c r="AMM1" s="20"/>
      <c r="AMN1" s="20"/>
      <c r="AMO1" s="20"/>
      <c r="AMP1" s="20"/>
      <c r="AMQ1" s="20"/>
      <c r="AMR1" s="20"/>
      <c r="AMS1" s="20"/>
      <c r="AMT1" s="20"/>
      <c r="AMU1" s="20"/>
      <c r="AMV1" s="20"/>
      <c r="AMW1" s="20"/>
      <c r="AMX1" s="20"/>
      <c r="AMY1" s="20"/>
      <c r="AMZ1" s="20"/>
      <c r="ANA1" s="481"/>
      <c r="ANB1" s="479"/>
      <c r="ANC1" s="20"/>
      <c r="AND1" s="20"/>
      <c r="ANE1" s="20"/>
      <c r="ANF1" s="20"/>
      <c r="ANG1" s="20"/>
      <c r="ANH1" s="20"/>
      <c r="ANI1" s="20"/>
      <c r="ANJ1" s="20"/>
      <c r="ANK1" s="20"/>
      <c r="ANL1" s="20"/>
      <c r="ANM1" s="20"/>
      <c r="ANN1" s="20"/>
      <c r="ANO1" s="20"/>
      <c r="ANP1" s="20"/>
      <c r="ANQ1" s="481"/>
      <c r="ANR1" s="479"/>
      <c r="ANS1" s="20"/>
      <c r="ANT1" s="20"/>
      <c r="ANU1" s="20"/>
      <c r="ANV1" s="20"/>
      <c r="ANW1" s="20"/>
      <c r="ANX1" s="20"/>
      <c r="ANY1" s="20"/>
      <c r="ANZ1" s="20"/>
      <c r="AOA1" s="20"/>
      <c r="AOB1" s="20"/>
      <c r="AOC1" s="20"/>
      <c r="AOD1" s="20"/>
      <c r="AOE1" s="20"/>
      <c r="AOF1" s="20"/>
      <c r="AOG1" s="481"/>
      <c r="AOH1" s="479"/>
      <c r="AOI1" s="20"/>
      <c r="AOJ1" s="20"/>
      <c r="AOK1" s="20"/>
      <c r="AOL1" s="20"/>
      <c r="AOM1" s="20"/>
      <c r="AON1" s="20"/>
      <c r="AOO1" s="20"/>
      <c r="AOP1" s="20"/>
      <c r="AOQ1" s="20"/>
      <c r="AOR1" s="20"/>
      <c r="AOS1" s="20"/>
      <c r="AOT1" s="20"/>
      <c r="AOU1" s="20"/>
      <c r="AOV1" s="20"/>
      <c r="AOW1" s="481"/>
      <c r="AOX1" s="479"/>
      <c r="AOY1" s="20"/>
      <c r="AOZ1" s="20"/>
      <c r="APA1" s="20"/>
      <c r="APB1" s="20"/>
      <c r="APC1" s="20"/>
      <c r="APD1" s="20"/>
      <c r="APE1" s="20"/>
      <c r="APF1" s="20"/>
      <c r="APG1" s="20"/>
      <c r="APH1" s="20"/>
      <c r="API1" s="20"/>
      <c r="APJ1" s="20"/>
      <c r="APK1" s="20"/>
      <c r="APL1" s="20"/>
      <c r="APM1" s="481"/>
      <c r="APN1" s="479"/>
      <c r="APO1" s="20"/>
      <c r="APP1" s="20"/>
      <c r="APQ1" s="20"/>
      <c r="APR1" s="20"/>
      <c r="APS1" s="20"/>
      <c r="APT1" s="20"/>
      <c r="APU1" s="20"/>
      <c r="APV1" s="20"/>
      <c r="APW1" s="20"/>
      <c r="APX1" s="20"/>
      <c r="APY1" s="20"/>
      <c r="APZ1" s="20"/>
      <c r="AQA1" s="20"/>
      <c r="AQB1" s="20"/>
      <c r="AQC1" s="481"/>
      <c r="AQD1" s="479"/>
      <c r="AQE1" s="20"/>
      <c r="AQF1" s="20"/>
      <c r="AQG1" s="20"/>
      <c r="AQH1" s="20"/>
      <c r="AQI1" s="20"/>
      <c r="AQJ1" s="20"/>
      <c r="AQK1" s="20"/>
      <c r="AQL1" s="20"/>
      <c r="AQM1" s="20"/>
      <c r="AQN1" s="20"/>
      <c r="AQO1" s="20"/>
      <c r="AQP1" s="20"/>
      <c r="AQQ1" s="20"/>
      <c r="AQR1" s="20"/>
      <c r="AQS1" s="481"/>
      <c r="AQT1" s="479"/>
      <c r="AQU1" s="20"/>
      <c r="AQV1" s="20"/>
      <c r="AQW1" s="20"/>
      <c r="AQX1" s="20"/>
      <c r="AQY1" s="20"/>
      <c r="AQZ1" s="20"/>
      <c r="ARA1" s="20"/>
      <c r="ARB1" s="20"/>
      <c r="ARC1" s="20"/>
      <c r="ARD1" s="20"/>
      <c r="ARE1" s="20"/>
      <c r="ARF1" s="20"/>
      <c r="ARG1" s="20"/>
      <c r="ARH1" s="20"/>
      <c r="ARI1" s="481"/>
      <c r="ARJ1" s="479"/>
      <c r="ARK1" s="20"/>
      <c r="ARL1" s="20"/>
      <c r="ARM1" s="20"/>
      <c r="ARN1" s="20"/>
      <c r="ARO1" s="20"/>
      <c r="ARP1" s="20"/>
      <c r="ARQ1" s="20"/>
      <c r="ARR1" s="20"/>
      <c r="ARS1" s="20"/>
      <c r="ART1" s="20"/>
      <c r="ARU1" s="20"/>
      <c r="ARV1" s="20"/>
      <c r="ARW1" s="20"/>
      <c r="ARX1" s="20"/>
      <c r="ARY1" s="481"/>
      <c r="ARZ1" s="479"/>
      <c r="ASA1" s="20"/>
      <c r="ASB1" s="20"/>
      <c r="ASC1" s="20"/>
      <c r="ASD1" s="20"/>
      <c r="ASE1" s="20"/>
      <c r="ASF1" s="20"/>
      <c r="ASG1" s="20"/>
      <c r="ASH1" s="20"/>
      <c r="ASI1" s="20"/>
      <c r="ASJ1" s="20"/>
      <c r="ASK1" s="20"/>
      <c r="ASL1" s="20"/>
      <c r="ASM1" s="20"/>
      <c r="ASN1" s="20"/>
      <c r="ASO1" s="481"/>
      <c r="ASP1" s="479"/>
      <c r="ASQ1" s="20"/>
      <c r="ASR1" s="20"/>
      <c r="ASS1" s="20"/>
      <c r="AST1" s="20"/>
      <c r="ASU1" s="20"/>
      <c r="ASV1" s="20"/>
      <c r="ASW1" s="20"/>
      <c r="ASX1" s="20"/>
      <c r="ASY1" s="20"/>
      <c r="ASZ1" s="20"/>
      <c r="ATA1" s="20"/>
      <c r="ATB1" s="20"/>
      <c r="ATC1" s="20"/>
      <c r="ATD1" s="20"/>
      <c r="ATE1" s="481"/>
      <c r="ATF1" s="479"/>
      <c r="ATG1" s="20"/>
      <c r="ATH1" s="20"/>
      <c r="ATI1" s="20"/>
      <c r="ATJ1" s="20"/>
      <c r="ATK1" s="20"/>
      <c r="ATL1" s="20"/>
      <c r="ATM1" s="20"/>
      <c r="ATN1" s="20"/>
      <c r="ATO1" s="20"/>
      <c r="ATP1" s="20"/>
      <c r="ATQ1" s="20"/>
      <c r="ATR1" s="20"/>
      <c r="ATS1" s="20"/>
      <c r="ATT1" s="20"/>
      <c r="ATU1" s="481"/>
      <c r="ATV1" s="479"/>
      <c r="ATW1" s="20"/>
      <c r="ATX1" s="20"/>
      <c r="ATY1" s="20"/>
      <c r="ATZ1" s="20"/>
      <c r="AUA1" s="20"/>
      <c r="AUB1" s="20"/>
      <c r="AUC1" s="20"/>
      <c r="AUD1" s="20"/>
      <c r="AUE1" s="20"/>
      <c r="AUF1" s="20"/>
      <c r="AUG1" s="20"/>
      <c r="AUH1" s="20"/>
      <c r="AUI1" s="20"/>
      <c r="AUJ1" s="20"/>
      <c r="AUK1" s="481"/>
      <c r="AUL1" s="479"/>
      <c r="AUM1" s="20"/>
      <c r="AUN1" s="20"/>
      <c r="AUO1" s="20"/>
      <c r="AUP1" s="20"/>
      <c r="AUQ1" s="20"/>
      <c r="AUR1" s="20"/>
      <c r="AUS1" s="20"/>
      <c r="AUT1" s="20"/>
      <c r="AUU1" s="20"/>
      <c r="AUV1" s="20"/>
      <c r="AUW1" s="20"/>
      <c r="AUX1" s="20"/>
      <c r="AUY1" s="20"/>
      <c r="AUZ1" s="20"/>
      <c r="AVA1" s="481"/>
      <c r="AVB1" s="479"/>
      <c r="AVC1" s="20"/>
      <c r="AVD1" s="20"/>
      <c r="AVE1" s="20"/>
      <c r="AVF1" s="20"/>
      <c r="AVG1" s="20"/>
      <c r="AVH1" s="20"/>
      <c r="AVI1" s="20"/>
      <c r="AVJ1" s="20"/>
      <c r="AVK1" s="20"/>
      <c r="AVL1" s="20"/>
      <c r="AVM1" s="20"/>
      <c r="AVN1" s="20"/>
      <c r="AVO1" s="20"/>
      <c r="AVP1" s="20"/>
      <c r="AVQ1" s="481"/>
      <c r="AVR1" s="479"/>
      <c r="AVS1" s="20"/>
      <c r="AVT1" s="20"/>
      <c r="AVU1" s="20"/>
      <c r="AVV1" s="20"/>
      <c r="AVW1" s="20"/>
      <c r="AVX1" s="20"/>
      <c r="AVY1" s="20"/>
      <c r="AVZ1" s="20"/>
      <c r="AWA1" s="20"/>
      <c r="AWB1" s="20"/>
      <c r="AWC1" s="20"/>
      <c r="AWD1" s="20"/>
      <c r="AWE1" s="20"/>
      <c r="AWF1" s="20"/>
      <c r="AWG1" s="481"/>
      <c r="AWH1" s="479"/>
      <c r="AWI1" s="20"/>
      <c r="AWJ1" s="20"/>
      <c r="AWK1" s="20"/>
      <c r="AWL1" s="20"/>
      <c r="AWM1" s="20"/>
      <c r="AWN1" s="20"/>
      <c r="AWO1" s="20"/>
      <c r="AWP1" s="20"/>
      <c r="AWQ1" s="20"/>
      <c r="AWR1" s="20"/>
      <c r="AWS1" s="20"/>
      <c r="AWT1" s="20"/>
      <c r="AWU1" s="20"/>
      <c r="AWV1" s="20"/>
      <c r="AWW1" s="481"/>
      <c r="AWX1" s="479"/>
      <c r="AWY1" s="20"/>
      <c r="AWZ1" s="20"/>
      <c r="AXA1" s="20"/>
      <c r="AXB1" s="20"/>
      <c r="AXC1" s="20"/>
      <c r="AXD1" s="20"/>
      <c r="AXE1" s="20"/>
      <c r="AXF1" s="20"/>
      <c r="AXG1" s="20"/>
      <c r="AXH1" s="20"/>
      <c r="AXI1" s="20"/>
      <c r="AXJ1" s="20"/>
      <c r="AXK1" s="20"/>
      <c r="AXL1" s="20"/>
      <c r="AXM1" s="481"/>
      <c r="AXN1" s="479"/>
      <c r="AXO1" s="20"/>
      <c r="AXP1" s="20"/>
      <c r="AXQ1" s="20"/>
      <c r="AXR1" s="20"/>
      <c r="AXS1" s="20"/>
      <c r="AXT1" s="20"/>
      <c r="AXU1" s="20"/>
      <c r="AXV1" s="20"/>
      <c r="AXW1" s="20"/>
      <c r="AXX1" s="20"/>
      <c r="AXY1" s="20"/>
      <c r="AXZ1" s="20"/>
      <c r="AYA1" s="20"/>
      <c r="AYB1" s="20"/>
      <c r="AYC1" s="481"/>
      <c r="AYD1" s="479"/>
      <c r="AYE1" s="20"/>
      <c r="AYF1" s="20"/>
      <c r="AYG1" s="20"/>
      <c r="AYH1" s="20"/>
      <c r="AYI1" s="20"/>
      <c r="AYJ1" s="20"/>
      <c r="AYK1" s="20"/>
      <c r="AYL1" s="20"/>
      <c r="AYM1" s="20"/>
      <c r="AYN1" s="20"/>
      <c r="AYO1" s="20"/>
      <c r="AYP1" s="20"/>
      <c r="AYQ1" s="20"/>
      <c r="AYR1" s="20"/>
      <c r="AYS1" s="481"/>
      <c r="AYT1" s="479"/>
      <c r="AYU1" s="20"/>
      <c r="AYV1" s="20"/>
      <c r="AYW1" s="20"/>
      <c r="AYX1" s="20"/>
      <c r="AYY1" s="20"/>
      <c r="AYZ1" s="20"/>
      <c r="AZA1" s="20"/>
      <c r="AZB1" s="20"/>
      <c r="AZC1" s="20"/>
      <c r="AZD1" s="20"/>
      <c r="AZE1" s="20"/>
      <c r="AZF1" s="20"/>
      <c r="AZG1" s="20"/>
      <c r="AZH1" s="20"/>
      <c r="AZI1" s="481"/>
      <c r="AZJ1" s="479"/>
      <c r="AZK1" s="20"/>
      <c r="AZL1" s="20"/>
      <c r="AZM1" s="20"/>
      <c r="AZN1" s="20"/>
      <c r="AZO1" s="20"/>
      <c r="AZP1" s="20"/>
      <c r="AZQ1" s="20"/>
      <c r="AZR1" s="20"/>
      <c r="AZS1" s="20"/>
      <c r="AZT1" s="20"/>
      <c r="AZU1" s="20"/>
      <c r="AZV1" s="20"/>
      <c r="AZW1" s="20"/>
      <c r="AZX1" s="20"/>
      <c r="AZY1" s="481"/>
      <c r="AZZ1" s="479"/>
      <c r="BAA1" s="20"/>
      <c r="BAB1" s="20"/>
      <c r="BAC1" s="20"/>
      <c r="BAD1" s="20"/>
      <c r="BAE1" s="20"/>
      <c r="BAF1" s="20"/>
      <c r="BAG1" s="20"/>
      <c r="BAH1" s="20"/>
      <c r="BAI1" s="20"/>
      <c r="BAJ1" s="20"/>
      <c r="BAK1" s="20"/>
      <c r="BAL1" s="20"/>
      <c r="BAM1" s="20"/>
      <c r="BAN1" s="20"/>
      <c r="BAO1" s="481"/>
      <c r="BAP1" s="479"/>
      <c r="BAQ1" s="20"/>
      <c r="BAR1" s="20"/>
      <c r="BAS1" s="20"/>
      <c r="BAT1" s="20"/>
      <c r="BAU1" s="20"/>
      <c r="BAV1" s="20"/>
      <c r="BAW1" s="20"/>
      <c r="BAX1" s="20"/>
      <c r="BAY1" s="20"/>
      <c r="BAZ1" s="20"/>
      <c r="BBA1" s="20"/>
      <c r="BBB1" s="20"/>
      <c r="BBC1" s="20"/>
      <c r="BBD1" s="20"/>
      <c r="BBE1" s="481"/>
      <c r="BBF1" s="479"/>
      <c r="BBG1" s="20"/>
      <c r="BBH1" s="20"/>
      <c r="BBI1" s="20"/>
      <c r="BBJ1" s="20"/>
      <c r="BBK1" s="20"/>
      <c r="BBL1" s="20"/>
      <c r="BBM1" s="20"/>
      <c r="BBN1" s="20"/>
      <c r="BBO1" s="20"/>
      <c r="BBP1" s="20"/>
      <c r="BBQ1" s="20"/>
      <c r="BBR1" s="20"/>
      <c r="BBS1" s="20"/>
      <c r="BBT1" s="20"/>
      <c r="BBU1" s="481"/>
      <c r="BBV1" s="479"/>
      <c r="BBW1" s="20"/>
      <c r="BBX1" s="20"/>
      <c r="BBY1" s="20"/>
      <c r="BBZ1" s="20"/>
      <c r="BCA1" s="20"/>
      <c r="BCB1" s="20"/>
      <c r="BCC1" s="20"/>
      <c r="BCD1" s="20"/>
      <c r="BCE1" s="20"/>
      <c r="BCF1" s="20"/>
      <c r="BCG1" s="20"/>
      <c r="BCH1" s="20"/>
      <c r="BCI1" s="20"/>
      <c r="BCJ1" s="20"/>
      <c r="BCK1" s="481"/>
      <c r="BCL1" s="479"/>
      <c r="BCM1" s="20"/>
      <c r="BCN1" s="20"/>
      <c r="BCO1" s="20"/>
      <c r="BCP1" s="20"/>
      <c r="BCQ1" s="20"/>
      <c r="BCR1" s="20"/>
      <c r="BCS1" s="20"/>
      <c r="BCT1" s="20"/>
      <c r="BCU1" s="20"/>
      <c r="BCV1" s="20"/>
      <c r="BCW1" s="20"/>
      <c r="BCX1" s="20"/>
      <c r="BCY1" s="20"/>
      <c r="BCZ1" s="20"/>
      <c r="BDA1" s="481"/>
      <c r="BDB1" s="479"/>
      <c r="BDC1" s="20"/>
      <c r="BDD1" s="20"/>
      <c r="BDE1" s="20"/>
      <c r="BDF1" s="20"/>
      <c r="BDG1" s="20"/>
      <c r="BDH1" s="20"/>
      <c r="BDI1" s="20"/>
      <c r="BDJ1" s="20"/>
      <c r="BDK1" s="20"/>
      <c r="BDL1" s="20"/>
      <c r="BDM1" s="20"/>
      <c r="BDN1" s="20"/>
      <c r="BDO1" s="20"/>
      <c r="BDP1" s="20"/>
      <c r="BDQ1" s="481"/>
      <c r="BDR1" s="479"/>
      <c r="BDS1" s="20"/>
      <c r="BDT1" s="20"/>
      <c r="BDU1" s="20"/>
      <c r="BDV1" s="20"/>
      <c r="BDW1" s="20"/>
      <c r="BDX1" s="20"/>
      <c r="BDY1" s="20"/>
      <c r="BDZ1" s="20"/>
      <c r="BEA1" s="20"/>
      <c r="BEB1" s="20"/>
      <c r="BEC1" s="20"/>
      <c r="BED1" s="20"/>
      <c r="BEE1" s="20"/>
      <c r="BEF1" s="20"/>
      <c r="BEG1" s="481"/>
      <c r="BEH1" s="479"/>
      <c r="BEI1" s="20"/>
      <c r="BEJ1" s="20"/>
      <c r="BEK1" s="20"/>
      <c r="BEL1" s="20"/>
      <c r="BEM1" s="20"/>
      <c r="BEN1" s="20"/>
      <c r="BEO1" s="20"/>
      <c r="BEP1" s="20"/>
      <c r="BEQ1" s="20"/>
      <c r="BER1" s="20"/>
      <c r="BES1" s="20"/>
      <c r="BET1" s="20"/>
      <c r="BEU1" s="20"/>
      <c r="BEV1" s="20"/>
      <c r="BEW1" s="481"/>
      <c r="BEX1" s="479"/>
      <c r="BEY1" s="20"/>
      <c r="BEZ1" s="20"/>
      <c r="BFA1" s="20"/>
      <c r="BFB1" s="20"/>
      <c r="BFC1" s="20"/>
      <c r="BFD1" s="20"/>
      <c r="BFE1" s="20"/>
      <c r="BFF1" s="20"/>
      <c r="BFG1" s="20"/>
      <c r="BFH1" s="20"/>
      <c r="BFI1" s="20"/>
      <c r="BFJ1" s="20"/>
      <c r="BFK1" s="20"/>
      <c r="BFL1" s="20"/>
      <c r="BFM1" s="481"/>
      <c r="BFN1" s="479"/>
      <c r="BFO1" s="20"/>
      <c r="BFP1" s="20"/>
      <c r="BFQ1" s="20"/>
      <c r="BFR1" s="20"/>
      <c r="BFS1" s="20"/>
      <c r="BFT1" s="20"/>
      <c r="BFU1" s="20"/>
      <c r="BFV1" s="20"/>
      <c r="BFW1" s="20"/>
      <c r="BFX1" s="20"/>
      <c r="BFY1" s="20"/>
      <c r="BFZ1" s="20"/>
      <c r="BGA1" s="20"/>
      <c r="BGB1" s="20"/>
      <c r="BGC1" s="481"/>
      <c r="BGD1" s="479"/>
      <c r="BGE1" s="20"/>
      <c r="BGF1" s="20"/>
      <c r="BGG1" s="20"/>
      <c r="BGH1" s="20"/>
      <c r="BGI1" s="20"/>
      <c r="BGJ1" s="20"/>
      <c r="BGK1" s="20"/>
      <c r="BGL1" s="20"/>
      <c r="BGM1" s="20"/>
      <c r="BGN1" s="20"/>
      <c r="BGO1" s="20"/>
      <c r="BGP1" s="20"/>
      <c r="BGQ1" s="20"/>
      <c r="BGR1" s="20"/>
      <c r="BGS1" s="481"/>
      <c r="BGT1" s="479"/>
      <c r="BGU1" s="20"/>
      <c r="BGV1" s="20"/>
      <c r="BGW1" s="20"/>
      <c r="BGX1" s="20"/>
      <c r="BGY1" s="20"/>
      <c r="BGZ1" s="20"/>
      <c r="BHA1" s="20"/>
      <c r="BHB1" s="20"/>
      <c r="BHC1" s="20"/>
      <c r="BHD1" s="20"/>
      <c r="BHE1" s="20"/>
      <c r="BHF1" s="20"/>
      <c r="BHG1" s="20"/>
      <c r="BHH1" s="20"/>
      <c r="BHI1" s="481"/>
      <c r="BHJ1" s="479"/>
      <c r="BHK1" s="20"/>
      <c r="BHL1" s="20"/>
      <c r="BHM1" s="20"/>
      <c r="BHN1" s="20"/>
      <c r="BHO1" s="20"/>
      <c r="BHP1" s="20"/>
      <c r="BHQ1" s="20"/>
      <c r="BHR1" s="20"/>
      <c r="BHS1" s="20"/>
      <c r="BHT1" s="20"/>
      <c r="BHU1" s="20"/>
      <c r="BHV1" s="20"/>
      <c r="BHW1" s="20"/>
      <c r="BHX1" s="20"/>
      <c r="BHY1" s="481"/>
      <c r="BHZ1" s="479"/>
      <c r="BIA1" s="20"/>
      <c r="BIB1" s="20"/>
      <c r="BIC1" s="20"/>
      <c r="BID1" s="20"/>
      <c r="BIE1" s="20"/>
      <c r="BIF1" s="20"/>
      <c r="BIG1" s="20"/>
      <c r="BIH1" s="20"/>
      <c r="BII1" s="20"/>
      <c r="BIJ1" s="20"/>
      <c r="BIK1" s="20"/>
      <c r="BIL1" s="20"/>
      <c r="BIM1" s="20"/>
      <c r="BIN1" s="20"/>
      <c r="BIO1" s="481"/>
      <c r="BIP1" s="479"/>
      <c r="BIQ1" s="20"/>
      <c r="BIR1" s="20"/>
      <c r="BIS1" s="20"/>
      <c r="BIT1" s="20"/>
      <c r="BIU1" s="20"/>
      <c r="BIV1" s="20"/>
      <c r="BIW1" s="20"/>
      <c r="BIX1" s="20"/>
      <c r="BIY1" s="20"/>
      <c r="BIZ1" s="20"/>
      <c r="BJA1" s="20"/>
      <c r="BJB1" s="20"/>
      <c r="BJC1" s="20"/>
      <c r="BJD1" s="20"/>
      <c r="BJE1" s="481"/>
      <c r="BJF1" s="479"/>
      <c r="BJG1" s="20"/>
      <c r="BJH1" s="20"/>
      <c r="BJI1" s="20"/>
      <c r="BJJ1" s="20"/>
      <c r="BJK1" s="20"/>
      <c r="BJL1" s="20"/>
      <c r="BJM1" s="20"/>
      <c r="BJN1" s="20"/>
      <c r="BJO1" s="20"/>
      <c r="BJP1" s="20"/>
      <c r="BJQ1" s="20"/>
      <c r="BJR1" s="20"/>
      <c r="BJS1" s="20"/>
      <c r="BJT1" s="20"/>
      <c r="BJU1" s="481"/>
      <c r="BJV1" s="479"/>
      <c r="BJW1" s="20"/>
      <c r="BJX1" s="20"/>
      <c r="BJY1" s="20"/>
      <c r="BJZ1" s="20"/>
      <c r="BKA1" s="20"/>
      <c r="BKB1" s="20"/>
      <c r="BKC1" s="20"/>
      <c r="BKD1" s="20"/>
      <c r="BKE1" s="20"/>
      <c r="BKF1" s="20"/>
      <c r="BKG1" s="20"/>
      <c r="BKH1" s="20"/>
      <c r="BKI1" s="20"/>
      <c r="BKJ1" s="20"/>
      <c r="BKK1" s="481"/>
      <c r="BKL1" s="479"/>
      <c r="BKM1" s="20"/>
      <c r="BKN1" s="20"/>
      <c r="BKO1" s="20"/>
      <c r="BKP1" s="20"/>
      <c r="BKQ1" s="20"/>
      <c r="BKR1" s="20"/>
      <c r="BKS1" s="20"/>
      <c r="BKT1" s="20"/>
      <c r="BKU1" s="20"/>
      <c r="BKV1" s="20"/>
      <c r="BKW1" s="20"/>
      <c r="BKX1" s="20"/>
      <c r="BKY1" s="20"/>
      <c r="BKZ1" s="20"/>
      <c r="BLA1" s="481"/>
      <c r="BLB1" s="479"/>
      <c r="BLC1" s="20"/>
      <c r="BLD1" s="20"/>
      <c r="BLE1" s="20"/>
      <c r="BLF1" s="20"/>
      <c r="BLG1" s="20"/>
      <c r="BLH1" s="20"/>
      <c r="BLI1" s="20"/>
      <c r="BLJ1" s="20"/>
      <c r="BLK1" s="20"/>
      <c r="BLL1" s="20"/>
      <c r="BLM1" s="20"/>
      <c r="BLN1" s="20"/>
      <c r="BLO1" s="20"/>
      <c r="BLP1" s="20"/>
      <c r="BLQ1" s="481"/>
      <c r="BLR1" s="479"/>
      <c r="BLS1" s="20"/>
      <c r="BLT1" s="20"/>
      <c r="BLU1" s="20"/>
      <c r="BLV1" s="20"/>
      <c r="BLW1" s="20"/>
      <c r="BLX1" s="20"/>
      <c r="BLY1" s="20"/>
      <c r="BLZ1" s="20"/>
      <c r="BMA1" s="20"/>
      <c r="BMB1" s="20"/>
      <c r="BMC1" s="20"/>
      <c r="BMD1" s="20"/>
      <c r="BME1" s="20"/>
      <c r="BMF1" s="20"/>
      <c r="BMG1" s="481"/>
      <c r="BMH1" s="479"/>
      <c r="BMI1" s="20"/>
      <c r="BMJ1" s="20"/>
      <c r="BMK1" s="20"/>
      <c r="BML1" s="20"/>
      <c r="BMM1" s="20"/>
      <c r="BMN1" s="20"/>
      <c r="BMO1" s="20"/>
      <c r="BMP1" s="20"/>
      <c r="BMQ1" s="20"/>
      <c r="BMR1" s="20"/>
      <c r="BMS1" s="20"/>
      <c r="BMT1" s="20"/>
      <c r="BMU1" s="20"/>
      <c r="BMV1" s="20"/>
      <c r="BMW1" s="481"/>
      <c r="BMX1" s="479"/>
      <c r="BMY1" s="20"/>
      <c r="BMZ1" s="20"/>
      <c r="BNA1" s="20"/>
      <c r="BNB1" s="20"/>
      <c r="BNC1" s="20"/>
      <c r="BND1" s="20"/>
      <c r="BNE1" s="20"/>
      <c r="BNF1" s="20"/>
      <c r="BNG1" s="20"/>
      <c r="BNH1" s="20"/>
      <c r="BNI1" s="20"/>
      <c r="BNJ1" s="20"/>
      <c r="BNK1" s="20"/>
      <c r="BNL1" s="20"/>
      <c r="BNM1" s="481"/>
      <c r="BNN1" s="479"/>
      <c r="BNO1" s="20"/>
      <c r="BNP1" s="20"/>
      <c r="BNQ1" s="20"/>
      <c r="BNR1" s="20"/>
      <c r="BNS1" s="20"/>
      <c r="BNT1" s="20"/>
      <c r="BNU1" s="20"/>
      <c r="BNV1" s="20"/>
      <c r="BNW1" s="20"/>
      <c r="BNX1" s="20"/>
      <c r="BNY1" s="20"/>
      <c r="BNZ1" s="20"/>
      <c r="BOA1" s="20"/>
      <c r="BOB1" s="20"/>
      <c r="BOC1" s="481"/>
      <c r="BOD1" s="479"/>
      <c r="BOE1" s="20"/>
      <c r="BOF1" s="20"/>
      <c r="BOG1" s="20"/>
      <c r="BOH1" s="20"/>
      <c r="BOI1" s="20"/>
      <c r="BOJ1" s="20"/>
      <c r="BOK1" s="20"/>
      <c r="BOL1" s="20"/>
      <c r="BOM1" s="20"/>
      <c r="BON1" s="20"/>
      <c r="BOO1" s="20"/>
      <c r="BOP1" s="20"/>
      <c r="BOQ1" s="20"/>
      <c r="BOR1" s="20"/>
      <c r="BOS1" s="481"/>
      <c r="BOT1" s="479"/>
      <c r="BOU1" s="20"/>
      <c r="BOV1" s="20"/>
      <c r="BOW1" s="20"/>
      <c r="BOX1" s="20"/>
      <c r="BOY1" s="20"/>
      <c r="BOZ1" s="20"/>
      <c r="BPA1" s="20"/>
      <c r="BPB1" s="20"/>
      <c r="BPC1" s="20"/>
      <c r="BPD1" s="20"/>
      <c r="BPE1" s="20"/>
      <c r="BPF1" s="20"/>
      <c r="BPG1" s="20"/>
      <c r="BPH1" s="20"/>
      <c r="BPI1" s="481"/>
      <c r="BPJ1" s="479"/>
      <c r="BPK1" s="20"/>
      <c r="BPL1" s="20"/>
      <c r="BPM1" s="20"/>
      <c r="BPN1" s="20"/>
      <c r="BPO1" s="20"/>
      <c r="BPP1" s="20"/>
      <c r="BPQ1" s="20"/>
      <c r="BPR1" s="20"/>
      <c r="BPS1" s="20"/>
      <c r="BPT1" s="20"/>
      <c r="BPU1" s="20"/>
      <c r="BPV1" s="20"/>
      <c r="BPW1" s="20"/>
      <c r="BPX1" s="20"/>
      <c r="BPY1" s="481"/>
      <c r="BPZ1" s="479"/>
      <c r="BQA1" s="20"/>
      <c r="BQB1" s="20"/>
      <c r="BQC1" s="20"/>
      <c r="BQD1" s="20"/>
      <c r="BQE1" s="20"/>
      <c r="BQF1" s="20"/>
      <c r="BQG1" s="20"/>
      <c r="BQH1" s="20"/>
      <c r="BQI1" s="20"/>
      <c r="BQJ1" s="20"/>
      <c r="BQK1" s="20"/>
      <c r="BQL1" s="20"/>
      <c r="BQM1" s="20"/>
      <c r="BQN1" s="20"/>
      <c r="BQO1" s="481"/>
      <c r="BQP1" s="479"/>
      <c r="BQQ1" s="20"/>
      <c r="BQR1" s="20"/>
      <c r="BQS1" s="20"/>
      <c r="BQT1" s="20"/>
      <c r="BQU1" s="20"/>
      <c r="BQV1" s="20"/>
      <c r="BQW1" s="20"/>
      <c r="BQX1" s="20"/>
      <c r="BQY1" s="20"/>
      <c r="BQZ1" s="20"/>
      <c r="BRA1" s="20"/>
      <c r="BRB1" s="20"/>
      <c r="BRC1" s="20"/>
      <c r="BRD1" s="20"/>
      <c r="BRE1" s="481"/>
      <c r="BRF1" s="479"/>
      <c r="BRG1" s="20"/>
      <c r="BRH1" s="20"/>
      <c r="BRI1" s="20"/>
      <c r="BRJ1" s="20"/>
      <c r="BRK1" s="20"/>
      <c r="BRL1" s="20"/>
      <c r="BRM1" s="20"/>
      <c r="BRN1" s="20"/>
      <c r="BRO1" s="20"/>
      <c r="BRP1" s="20"/>
      <c r="BRQ1" s="20"/>
      <c r="BRR1" s="20"/>
      <c r="BRS1" s="20"/>
      <c r="BRT1" s="20"/>
      <c r="BRU1" s="481"/>
      <c r="BRV1" s="479"/>
      <c r="BRW1" s="20"/>
      <c r="BRX1" s="20"/>
      <c r="BRY1" s="20"/>
      <c r="BRZ1" s="20"/>
      <c r="BSA1" s="20"/>
      <c r="BSB1" s="20"/>
      <c r="BSC1" s="20"/>
      <c r="BSD1" s="20"/>
      <c r="BSE1" s="20"/>
      <c r="BSF1" s="20"/>
      <c r="BSG1" s="20"/>
      <c r="BSH1" s="20"/>
      <c r="BSI1" s="20"/>
      <c r="BSJ1" s="20"/>
      <c r="BSK1" s="481"/>
      <c r="BSL1" s="479"/>
      <c r="BSM1" s="20"/>
      <c r="BSN1" s="20"/>
      <c r="BSO1" s="20"/>
      <c r="BSP1" s="20"/>
      <c r="BSQ1" s="20"/>
      <c r="BSR1" s="20"/>
      <c r="BSS1" s="20"/>
      <c r="BST1" s="20"/>
      <c r="BSU1" s="20"/>
      <c r="BSV1" s="20"/>
      <c r="BSW1" s="20"/>
      <c r="BSX1" s="20"/>
      <c r="BSY1" s="20"/>
      <c r="BSZ1" s="20"/>
      <c r="BTA1" s="481"/>
      <c r="BTB1" s="479"/>
      <c r="BTC1" s="20"/>
      <c r="BTD1" s="20"/>
      <c r="BTE1" s="20"/>
      <c r="BTF1" s="20"/>
      <c r="BTG1" s="20"/>
      <c r="BTH1" s="20"/>
      <c r="BTI1" s="20"/>
      <c r="BTJ1" s="20"/>
      <c r="BTK1" s="20"/>
      <c r="BTL1" s="20"/>
      <c r="BTM1" s="20"/>
      <c r="BTN1" s="20"/>
      <c r="BTO1" s="20"/>
      <c r="BTP1" s="20"/>
      <c r="BTQ1" s="481"/>
      <c r="BTR1" s="479"/>
      <c r="BTS1" s="20"/>
      <c r="BTT1" s="20"/>
      <c r="BTU1" s="20"/>
      <c r="BTV1" s="20"/>
      <c r="BTW1" s="20"/>
      <c r="BTX1" s="20"/>
      <c r="BTY1" s="20"/>
      <c r="BTZ1" s="20"/>
      <c r="BUA1" s="20"/>
      <c r="BUB1" s="20"/>
      <c r="BUC1" s="20"/>
      <c r="BUD1" s="20"/>
      <c r="BUE1" s="20"/>
      <c r="BUF1" s="20"/>
      <c r="BUG1" s="481"/>
      <c r="BUH1" s="479"/>
      <c r="BUI1" s="20"/>
      <c r="BUJ1" s="20"/>
      <c r="BUK1" s="20"/>
      <c r="BUL1" s="20"/>
      <c r="BUM1" s="20"/>
      <c r="BUN1" s="20"/>
      <c r="BUO1" s="20"/>
      <c r="BUP1" s="20"/>
      <c r="BUQ1" s="20"/>
      <c r="BUR1" s="20"/>
      <c r="BUS1" s="20"/>
      <c r="BUT1" s="20"/>
      <c r="BUU1" s="20"/>
      <c r="BUV1" s="20"/>
      <c r="BUW1" s="481"/>
      <c r="BUX1" s="479"/>
      <c r="BUY1" s="20"/>
      <c r="BUZ1" s="20"/>
      <c r="BVA1" s="20"/>
      <c r="BVB1" s="20"/>
      <c r="BVC1" s="20"/>
      <c r="BVD1" s="20"/>
      <c r="BVE1" s="20"/>
      <c r="BVF1" s="20"/>
      <c r="BVG1" s="20"/>
      <c r="BVH1" s="20"/>
      <c r="BVI1" s="20"/>
      <c r="BVJ1" s="20"/>
      <c r="BVK1" s="20"/>
      <c r="BVL1" s="20"/>
      <c r="BVM1" s="481"/>
      <c r="BVN1" s="479"/>
      <c r="BVO1" s="20"/>
      <c r="BVP1" s="20"/>
      <c r="BVQ1" s="20"/>
      <c r="BVR1" s="20"/>
      <c r="BVS1" s="20"/>
      <c r="BVT1" s="20"/>
      <c r="BVU1" s="20"/>
      <c r="BVV1" s="20"/>
      <c r="BVW1" s="20"/>
      <c r="BVX1" s="20"/>
      <c r="BVY1" s="20"/>
      <c r="BVZ1" s="20"/>
      <c r="BWA1" s="20"/>
      <c r="BWB1" s="20"/>
      <c r="BWC1" s="481"/>
      <c r="BWD1" s="479"/>
      <c r="BWE1" s="20"/>
      <c r="BWF1" s="20"/>
      <c r="BWG1" s="20"/>
      <c r="BWH1" s="20"/>
      <c r="BWI1" s="20"/>
      <c r="BWJ1" s="20"/>
      <c r="BWK1" s="20"/>
      <c r="BWL1" s="20"/>
      <c r="BWM1" s="20"/>
      <c r="BWN1" s="20"/>
      <c r="BWO1" s="20"/>
      <c r="BWP1" s="20"/>
      <c r="BWQ1" s="20"/>
      <c r="BWR1" s="20"/>
      <c r="BWS1" s="481"/>
      <c r="BWT1" s="479"/>
      <c r="BWU1" s="20"/>
      <c r="BWV1" s="20"/>
      <c r="BWW1" s="20"/>
      <c r="BWX1" s="20"/>
      <c r="BWY1" s="20"/>
      <c r="BWZ1" s="20"/>
      <c r="BXA1" s="20"/>
      <c r="BXB1" s="20"/>
      <c r="BXC1" s="20"/>
      <c r="BXD1" s="20"/>
      <c r="BXE1" s="20"/>
      <c r="BXF1" s="20"/>
      <c r="BXG1" s="20"/>
      <c r="BXH1" s="20"/>
      <c r="BXI1" s="481"/>
      <c r="BXJ1" s="479"/>
      <c r="BXK1" s="20"/>
      <c r="BXL1" s="20"/>
      <c r="BXM1" s="20"/>
      <c r="BXN1" s="20"/>
      <c r="BXO1" s="20"/>
      <c r="BXP1" s="20"/>
      <c r="BXQ1" s="20"/>
      <c r="BXR1" s="20"/>
      <c r="BXS1" s="20"/>
      <c r="BXT1" s="20"/>
      <c r="BXU1" s="20"/>
      <c r="BXV1" s="20"/>
      <c r="BXW1" s="20"/>
      <c r="BXX1" s="20"/>
      <c r="BXY1" s="481"/>
      <c r="BXZ1" s="479"/>
      <c r="BYA1" s="20"/>
      <c r="BYB1" s="20"/>
      <c r="BYC1" s="20"/>
      <c r="BYD1" s="20"/>
      <c r="BYE1" s="20"/>
      <c r="BYF1" s="20"/>
      <c r="BYG1" s="20"/>
      <c r="BYH1" s="20"/>
      <c r="BYI1" s="20"/>
      <c r="BYJ1" s="20"/>
      <c r="BYK1" s="20"/>
      <c r="BYL1" s="20"/>
      <c r="BYM1" s="20"/>
      <c r="BYN1" s="20"/>
      <c r="BYO1" s="481"/>
      <c r="BYP1" s="479"/>
      <c r="BYQ1" s="20"/>
      <c r="BYR1" s="20"/>
      <c r="BYS1" s="20"/>
      <c r="BYT1" s="20"/>
      <c r="BYU1" s="20"/>
      <c r="BYV1" s="20"/>
      <c r="BYW1" s="20"/>
      <c r="BYX1" s="20"/>
      <c r="BYY1" s="20"/>
      <c r="BYZ1" s="20"/>
      <c r="BZA1" s="20"/>
      <c r="BZB1" s="20"/>
      <c r="BZC1" s="20"/>
      <c r="BZD1" s="20"/>
      <c r="BZE1" s="481"/>
      <c r="BZF1" s="479"/>
      <c r="BZG1" s="20"/>
      <c r="BZH1" s="20"/>
      <c r="BZI1" s="20"/>
      <c r="BZJ1" s="20"/>
      <c r="BZK1" s="20"/>
      <c r="BZL1" s="20"/>
      <c r="BZM1" s="20"/>
      <c r="BZN1" s="20"/>
      <c r="BZO1" s="20"/>
      <c r="BZP1" s="20"/>
      <c r="BZQ1" s="20"/>
      <c r="BZR1" s="20"/>
      <c r="BZS1" s="20"/>
      <c r="BZT1" s="20"/>
      <c r="BZU1" s="481"/>
      <c r="BZV1" s="479"/>
      <c r="BZW1" s="20"/>
      <c r="BZX1" s="20"/>
      <c r="BZY1" s="20"/>
      <c r="BZZ1" s="20"/>
      <c r="CAA1" s="20"/>
      <c r="CAB1" s="20"/>
      <c r="CAC1" s="20"/>
      <c r="CAD1" s="20"/>
      <c r="CAE1" s="20"/>
      <c r="CAF1" s="20"/>
      <c r="CAG1" s="20"/>
      <c r="CAH1" s="20"/>
      <c r="CAI1" s="20"/>
      <c r="CAJ1" s="20"/>
      <c r="CAK1" s="481"/>
      <c r="CAL1" s="479"/>
      <c r="CAM1" s="20"/>
      <c r="CAN1" s="20"/>
      <c r="CAO1" s="20"/>
      <c r="CAP1" s="20"/>
      <c r="CAQ1" s="20"/>
      <c r="CAR1" s="20"/>
      <c r="CAS1" s="20"/>
      <c r="CAT1" s="20"/>
      <c r="CAU1" s="20"/>
      <c r="CAV1" s="20"/>
      <c r="CAW1" s="20"/>
      <c r="CAX1" s="20"/>
      <c r="CAY1" s="20"/>
      <c r="CAZ1" s="20"/>
      <c r="CBA1" s="481"/>
      <c r="CBB1" s="479"/>
      <c r="CBC1" s="20"/>
      <c r="CBD1" s="20"/>
      <c r="CBE1" s="20"/>
      <c r="CBF1" s="20"/>
      <c r="CBG1" s="20"/>
      <c r="CBH1" s="20"/>
      <c r="CBI1" s="20"/>
      <c r="CBJ1" s="20"/>
      <c r="CBK1" s="20"/>
      <c r="CBL1" s="20"/>
      <c r="CBM1" s="20"/>
      <c r="CBN1" s="20"/>
      <c r="CBO1" s="20"/>
      <c r="CBP1" s="20"/>
      <c r="CBQ1" s="481"/>
      <c r="CBR1" s="479"/>
      <c r="CBS1" s="20"/>
      <c r="CBT1" s="20"/>
      <c r="CBU1" s="20"/>
      <c r="CBV1" s="20"/>
      <c r="CBW1" s="20"/>
      <c r="CBX1" s="20"/>
      <c r="CBY1" s="20"/>
      <c r="CBZ1" s="20"/>
      <c r="CCA1" s="20"/>
      <c r="CCB1" s="20"/>
      <c r="CCC1" s="20"/>
      <c r="CCD1" s="20"/>
      <c r="CCE1" s="20"/>
      <c r="CCF1" s="20"/>
      <c r="CCG1" s="481"/>
      <c r="CCH1" s="479"/>
      <c r="CCI1" s="20"/>
      <c r="CCJ1" s="20"/>
      <c r="CCK1" s="20"/>
      <c r="CCL1" s="20"/>
      <c r="CCM1" s="20"/>
      <c r="CCN1" s="20"/>
      <c r="CCO1" s="20"/>
      <c r="CCP1" s="20"/>
      <c r="CCQ1" s="20"/>
      <c r="CCR1" s="20"/>
      <c r="CCS1" s="20"/>
      <c r="CCT1" s="20"/>
      <c r="CCU1" s="20"/>
      <c r="CCV1" s="20"/>
      <c r="CCW1" s="481"/>
      <c r="CCX1" s="479"/>
      <c r="CCY1" s="20"/>
      <c r="CCZ1" s="20"/>
      <c r="CDA1" s="20"/>
      <c r="CDB1" s="20"/>
      <c r="CDC1" s="20"/>
      <c r="CDD1" s="20"/>
      <c r="CDE1" s="20"/>
      <c r="CDF1" s="20"/>
      <c r="CDG1" s="20"/>
      <c r="CDH1" s="20"/>
      <c r="CDI1" s="20"/>
      <c r="CDJ1" s="20"/>
      <c r="CDK1" s="20"/>
      <c r="CDL1" s="20"/>
      <c r="CDM1" s="481"/>
      <c r="CDN1" s="479"/>
      <c r="CDO1" s="20"/>
      <c r="CDP1" s="20"/>
      <c r="CDQ1" s="20"/>
      <c r="CDR1" s="20"/>
      <c r="CDS1" s="20"/>
      <c r="CDT1" s="20"/>
      <c r="CDU1" s="20"/>
      <c r="CDV1" s="20"/>
      <c r="CDW1" s="20"/>
      <c r="CDX1" s="20"/>
      <c r="CDY1" s="20"/>
      <c r="CDZ1" s="20"/>
      <c r="CEA1" s="20"/>
      <c r="CEB1" s="20"/>
      <c r="CEC1" s="481"/>
      <c r="CED1" s="479"/>
      <c r="CEE1" s="20"/>
      <c r="CEF1" s="20"/>
      <c r="CEG1" s="20"/>
      <c r="CEH1" s="20"/>
      <c r="CEI1" s="20"/>
      <c r="CEJ1" s="20"/>
      <c r="CEK1" s="20"/>
      <c r="CEL1" s="20"/>
      <c r="CEM1" s="20"/>
      <c r="CEN1" s="20"/>
      <c r="CEO1" s="20"/>
      <c r="CEP1" s="20"/>
      <c r="CEQ1" s="20"/>
      <c r="CER1" s="20"/>
      <c r="CES1" s="481"/>
      <c r="CET1" s="479"/>
      <c r="CEU1" s="20"/>
      <c r="CEV1" s="20"/>
      <c r="CEW1" s="20"/>
      <c r="CEX1" s="20"/>
      <c r="CEY1" s="20"/>
      <c r="CEZ1" s="20"/>
      <c r="CFA1" s="20"/>
      <c r="CFB1" s="20"/>
      <c r="CFC1" s="20"/>
      <c r="CFD1" s="20"/>
      <c r="CFE1" s="20"/>
      <c r="CFF1" s="20"/>
      <c r="CFG1" s="20"/>
      <c r="CFH1" s="20"/>
      <c r="CFI1" s="481"/>
      <c r="CFJ1" s="479"/>
      <c r="CFK1" s="20"/>
      <c r="CFL1" s="20"/>
      <c r="CFM1" s="20"/>
      <c r="CFN1" s="20"/>
      <c r="CFO1" s="20"/>
      <c r="CFP1" s="20"/>
      <c r="CFQ1" s="20"/>
      <c r="CFR1" s="20"/>
      <c r="CFS1" s="20"/>
      <c r="CFT1" s="20"/>
      <c r="CFU1" s="20"/>
      <c r="CFV1" s="20"/>
      <c r="CFW1" s="20"/>
      <c r="CFX1" s="20"/>
      <c r="CFY1" s="481"/>
      <c r="CFZ1" s="479"/>
      <c r="CGA1" s="20"/>
      <c r="CGB1" s="20"/>
      <c r="CGC1" s="20"/>
      <c r="CGD1" s="20"/>
      <c r="CGE1" s="20"/>
      <c r="CGF1" s="20"/>
      <c r="CGG1" s="20"/>
      <c r="CGH1" s="20"/>
      <c r="CGI1" s="20"/>
      <c r="CGJ1" s="20"/>
      <c r="CGK1" s="20"/>
      <c r="CGL1" s="20"/>
      <c r="CGM1" s="20"/>
      <c r="CGN1" s="20"/>
      <c r="CGO1" s="481"/>
      <c r="CGP1" s="479"/>
      <c r="CGQ1" s="20"/>
      <c r="CGR1" s="20"/>
      <c r="CGS1" s="20"/>
      <c r="CGT1" s="20"/>
      <c r="CGU1" s="20"/>
      <c r="CGV1" s="20"/>
      <c r="CGW1" s="20"/>
      <c r="CGX1" s="20"/>
      <c r="CGY1" s="20"/>
      <c r="CGZ1" s="20"/>
      <c r="CHA1" s="20"/>
      <c r="CHB1" s="20"/>
      <c r="CHC1" s="20"/>
      <c r="CHD1" s="20"/>
      <c r="CHE1" s="481"/>
      <c r="CHF1" s="479"/>
      <c r="CHG1" s="20"/>
      <c r="CHH1" s="20"/>
      <c r="CHI1" s="20"/>
      <c r="CHJ1" s="20"/>
      <c r="CHK1" s="20"/>
      <c r="CHL1" s="20"/>
      <c r="CHM1" s="20"/>
      <c r="CHN1" s="20"/>
      <c r="CHO1" s="20"/>
      <c r="CHP1" s="20"/>
      <c r="CHQ1" s="20"/>
      <c r="CHR1" s="20"/>
      <c r="CHS1" s="20"/>
      <c r="CHT1" s="20"/>
      <c r="CHU1" s="481"/>
      <c r="CHV1" s="479"/>
      <c r="CHW1" s="20"/>
      <c r="CHX1" s="20"/>
      <c r="CHY1" s="20"/>
      <c r="CHZ1" s="20"/>
      <c r="CIA1" s="20"/>
      <c r="CIB1" s="20"/>
      <c r="CIC1" s="20"/>
      <c r="CID1" s="20"/>
      <c r="CIE1" s="20"/>
      <c r="CIF1" s="20"/>
      <c r="CIG1" s="20"/>
      <c r="CIH1" s="20"/>
      <c r="CII1" s="20"/>
      <c r="CIJ1" s="20"/>
      <c r="CIK1" s="481"/>
      <c r="CIL1" s="479"/>
      <c r="CIM1" s="20"/>
      <c r="CIN1" s="20"/>
      <c r="CIO1" s="20"/>
      <c r="CIP1" s="20"/>
      <c r="CIQ1" s="20"/>
      <c r="CIR1" s="20"/>
      <c r="CIS1" s="20"/>
      <c r="CIT1" s="20"/>
      <c r="CIU1" s="20"/>
      <c r="CIV1" s="20"/>
      <c r="CIW1" s="20"/>
      <c r="CIX1" s="20"/>
      <c r="CIY1" s="20"/>
      <c r="CIZ1" s="20"/>
      <c r="CJA1" s="481"/>
      <c r="CJB1" s="479"/>
      <c r="CJC1" s="20"/>
      <c r="CJD1" s="20"/>
      <c r="CJE1" s="20"/>
      <c r="CJF1" s="20"/>
      <c r="CJG1" s="20"/>
      <c r="CJH1" s="20"/>
      <c r="CJI1" s="20"/>
      <c r="CJJ1" s="20"/>
      <c r="CJK1" s="20"/>
      <c r="CJL1" s="20"/>
      <c r="CJM1" s="20"/>
      <c r="CJN1" s="20"/>
      <c r="CJO1" s="20"/>
      <c r="CJP1" s="20"/>
      <c r="CJQ1" s="481"/>
      <c r="CJR1" s="479"/>
      <c r="CJS1" s="20"/>
      <c r="CJT1" s="20"/>
      <c r="CJU1" s="20"/>
      <c r="CJV1" s="20"/>
      <c r="CJW1" s="20"/>
      <c r="CJX1" s="20"/>
      <c r="CJY1" s="20"/>
      <c r="CJZ1" s="20"/>
      <c r="CKA1" s="20"/>
      <c r="CKB1" s="20"/>
      <c r="CKC1" s="20"/>
      <c r="CKD1" s="20"/>
      <c r="CKE1" s="20"/>
      <c r="CKF1" s="20"/>
      <c r="CKG1" s="481"/>
      <c r="CKH1" s="479"/>
      <c r="CKI1" s="20"/>
      <c r="CKJ1" s="20"/>
      <c r="CKK1" s="20"/>
      <c r="CKL1" s="20"/>
      <c r="CKM1" s="20"/>
      <c r="CKN1" s="20"/>
      <c r="CKO1" s="20"/>
      <c r="CKP1" s="20"/>
      <c r="CKQ1" s="20"/>
      <c r="CKR1" s="20"/>
      <c r="CKS1" s="20"/>
      <c r="CKT1" s="20"/>
      <c r="CKU1" s="20"/>
      <c r="CKV1" s="20"/>
      <c r="CKW1" s="481"/>
      <c r="CKX1" s="479"/>
      <c r="CKY1" s="20"/>
      <c r="CKZ1" s="20"/>
      <c r="CLA1" s="20"/>
      <c r="CLB1" s="20"/>
      <c r="CLC1" s="20"/>
      <c r="CLD1" s="20"/>
      <c r="CLE1" s="20"/>
      <c r="CLF1" s="20"/>
      <c r="CLG1" s="20"/>
      <c r="CLH1" s="20"/>
      <c r="CLI1" s="20"/>
      <c r="CLJ1" s="20"/>
      <c r="CLK1" s="20"/>
      <c r="CLL1" s="20"/>
      <c r="CLM1" s="481"/>
      <c r="CLN1" s="479"/>
      <c r="CLO1" s="20"/>
      <c r="CLP1" s="20"/>
      <c r="CLQ1" s="20"/>
      <c r="CLR1" s="20"/>
      <c r="CLS1" s="20"/>
      <c r="CLT1" s="20"/>
      <c r="CLU1" s="20"/>
      <c r="CLV1" s="20"/>
      <c r="CLW1" s="20"/>
      <c r="CLX1" s="20"/>
      <c r="CLY1" s="20"/>
      <c r="CLZ1" s="20"/>
      <c r="CMA1" s="20"/>
      <c r="CMB1" s="20"/>
      <c r="CMC1" s="481"/>
      <c r="CMD1" s="479"/>
      <c r="CME1" s="20"/>
      <c r="CMF1" s="20"/>
      <c r="CMG1" s="20"/>
      <c r="CMH1" s="20"/>
      <c r="CMI1" s="20"/>
      <c r="CMJ1" s="20"/>
      <c r="CMK1" s="20"/>
      <c r="CML1" s="20"/>
      <c r="CMM1" s="20"/>
      <c r="CMN1" s="20"/>
      <c r="CMO1" s="20"/>
      <c r="CMP1" s="20"/>
      <c r="CMQ1" s="20"/>
      <c r="CMR1" s="20"/>
      <c r="CMS1" s="481"/>
      <c r="CMT1" s="479"/>
      <c r="CMU1" s="20"/>
      <c r="CMV1" s="20"/>
      <c r="CMW1" s="20"/>
      <c r="CMX1" s="20"/>
      <c r="CMY1" s="20"/>
      <c r="CMZ1" s="20"/>
      <c r="CNA1" s="20"/>
      <c r="CNB1" s="20"/>
      <c r="CNC1" s="20"/>
      <c r="CND1" s="20"/>
      <c r="CNE1" s="20"/>
      <c r="CNF1" s="20"/>
      <c r="CNG1" s="20"/>
      <c r="CNH1" s="20"/>
      <c r="CNI1" s="481"/>
      <c r="CNJ1" s="479"/>
      <c r="CNK1" s="20"/>
      <c r="CNL1" s="20"/>
      <c r="CNM1" s="20"/>
      <c r="CNN1" s="20"/>
      <c r="CNO1" s="20"/>
      <c r="CNP1" s="20"/>
      <c r="CNQ1" s="20"/>
      <c r="CNR1" s="20"/>
      <c r="CNS1" s="20"/>
      <c r="CNT1" s="20"/>
      <c r="CNU1" s="20"/>
      <c r="CNV1" s="20"/>
      <c r="CNW1" s="20"/>
      <c r="CNX1" s="20"/>
      <c r="CNY1" s="481"/>
      <c r="CNZ1" s="479"/>
      <c r="COA1" s="20"/>
      <c r="COB1" s="20"/>
      <c r="COC1" s="20"/>
      <c r="COD1" s="20"/>
      <c r="COE1" s="20"/>
      <c r="COF1" s="20"/>
      <c r="COG1" s="20"/>
      <c r="COH1" s="20"/>
      <c r="COI1" s="20"/>
      <c r="COJ1" s="20"/>
      <c r="COK1" s="20"/>
      <c r="COL1" s="20"/>
      <c r="COM1" s="20"/>
      <c r="CON1" s="20"/>
      <c r="COO1" s="481"/>
      <c r="COP1" s="479"/>
      <c r="COQ1" s="20"/>
      <c r="COR1" s="20"/>
      <c r="COS1" s="20"/>
      <c r="COT1" s="20"/>
      <c r="COU1" s="20"/>
      <c r="COV1" s="20"/>
      <c r="COW1" s="20"/>
      <c r="COX1" s="20"/>
      <c r="COY1" s="20"/>
      <c r="COZ1" s="20"/>
      <c r="CPA1" s="20"/>
      <c r="CPB1" s="20"/>
      <c r="CPC1" s="20"/>
      <c r="CPD1" s="20"/>
      <c r="CPE1" s="481"/>
      <c r="CPF1" s="479"/>
      <c r="CPG1" s="20"/>
      <c r="CPH1" s="20"/>
      <c r="CPI1" s="20"/>
      <c r="CPJ1" s="20"/>
      <c r="CPK1" s="20"/>
      <c r="CPL1" s="20"/>
      <c r="CPM1" s="20"/>
      <c r="CPN1" s="20"/>
      <c r="CPO1" s="20"/>
      <c r="CPP1" s="20"/>
      <c r="CPQ1" s="20"/>
      <c r="CPR1" s="20"/>
      <c r="CPS1" s="20"/>
      <c r="CPT1" s="20"/>
      <c r="CPU1" s="481"/>
      <c r="CPV1" s="479"/>
      <c r="CPW1" s="20"/>
      <c r="CPX1" s="20"/>
      <c r="CPY1" s="20"/>
      <c r="CPZ1" s="20"/>
      <c r="CQA1" s="20"/>
      <c r="CQB1" s="20"/>
      <c r="CQC1" s="20"/>
      <c r="CQD1" s="20"/>
      <c r="CQE1" s="20"/>
      <c r="CQF1" s="20"/>
      <c r="CQG1" s="20"/>
      <c r="CQH1" s="20"/>
      <c r="CQI1" s="20"/>
      <c r="CQJ1" s="20"/>
      <c r="CQK1" s="481"/>
      <c r="CQL1" s="479"/>
      <c r="CQM1" s="20"/>
      <c r="CQN1" s="20"/>
      <c r="CQO1" s="20"/>
      <c r="CQP1" s="20"/>
      <c r="CQQ1" s="20"/>
      <c r="CQR1" s="20"/>
      <c r="CQS1" s="20"/>
      <c r="CQT1" s="20"/>
      <c r="CQU1" s="20"/>
      <c r="CQV1" s="20"/>
      <c r="CQW1" s="20"/>
      <c r="CQX1" s="20"/>
      <c r="CQY1" s="20"/>
      <c r="CQZ1" s="20"/>
      <c r="CRA1" s="481"/>
      <c r="CRB1" s="479"/>
      <c r="CRC1" s="20"/>
      <c r="CRD1" s="20"/>
      <c r="CRE1" s="20"/>
      <c r="CRF1" s="20"/>
      <c r="CRG1" s="20"/>
      <c r="CRH1" s="20"/>
      <c r="CRI1" s="20"/>
      <c r="CRJ1" s="20"/>
      <c r="CRK1" s="20"/>
      <c r="CRL1" s="20"/>
      <c r="CRM1" s="20"/>
      <c r="CRN1" s="20"/>
      <c r="CRO1" s="20"/>
      <c r="CRP1" s="20"/>
      <c r="CRQ1" s="481"/>
      <c r="CRR1" s="479"/>
      <c r="CRS1" s="20"/>
      <c r="CRT1" s="20"/>
      <c r="CRU1" s="20"/>
      <c r="CRV1" s="20"/>
      <c r="CRW1" s="20"/>
      <c r="CRX1" s="20"/>
      <c r="CRY1" s="20"/>
      <c r="CRZ1" s="20"/>
      <c r="CSA1" s="20"/>
      <c r="CSB1" s="20"/>
      <c r="CSC1" s="20"/>
      <c r="CSD1" s="20"/>
      <c r="CSE1" s="20"/>
      <c r="CSF1" s="20"/>
      <c r="CSG1" s="481"/>
      <c r="CSH1" s="479"/>
      <c r="CSI1" s="20"/>
      <c r="CSJ1" s="20"/>
      <c r="CSK1" s="20"/>
      <c r="CSL1" s="20"/>
      <c r="CSM1" s="20"/>
      <c r="CSN1" s="20"/>
      <c r="CSO1" s="20"/>
      <c r="CSP1" s="20"/>
      <c r="CSQ1" s="20"/>
      <c r="CSR1" s="20"/>
      <c r="CSS1" s="20"/>
      <c r="CST1" s="20"/>
      <c r="CSU1" s="20"/>
      <c r="CSV1" s="20"/>
      <c r="CSW1" s="481"/>
      <c r="CSX1" s="479"/>
      <c r="CSY1" s="20"/>
      <c r="CSZ1" s="20"/>
      <c r="CTA1" s="20"/>
      <c r="CTB1" s="20"/>
      <c r="CTC1" s="20"/>
      <c r="CTD1" s="20"/>
      <c r="CTE1" s="20"/>
      <c r="CTF1" s="20"/>
      <c r="CTG1" s="20"/>
      <c r="CTH1" s="20"/>
      <c r="CTI1" s="20"/>
      <c r="CTJ1" s="20"/>
      <c r="CTK1" s="20"/>
      <c r="CTL1" s="20"/>
      <c r="CTM1" s="481"/>
      <c r="CTN1" s="479"/>
      <c r="CTO1" s="20"/>
      <c r="CTP1" s="20"/>
      <c r="CTQ1" s="20"/>
      <c r="CTR1" s="20"/>
      <c r="CTS1" s="20"/>
      <c r="CTT1" s="20"/>
      <c r="CTU1" s="20"/>
      <c r="CTV1" s="20"/>
      <c r="CTW1" s="20"/>
      <c r="CTX1" s="20"/>
      <c r="CTY1" s="20"/>
      <c r="CTZ1" s="20"/>
      <c r="CUA1" s="20"/>
      <c r="CUB1" s="20"/>
      <c r="CUC1" s="481"/>
      <c r="CUD1" s="479"/>
      <c r="CUE1" s="20"/>
      <c r="CUF1" s="20"/>
      <c r="CUG1" s="20"/>
      <c r="CUH1" s="20"/>
      <c r="CUI1" s="20"/>
      <c r="CUJ1" s="20"/>
      <c r="CUK1" s="20"/>
      <c r="CUL1" s="20"/>
      <c r="CUM1" s="20"/>
      <c r="CUN1" s="20"/>
      <c r="CUO1" s="20"/>
      <c r="CUP1" s="20"/>
      <c r="CUQ1" s="20"/>
      <c r="CUR1" s="20"/>
      <c r="CUS1" s="481"/>
      <c r="CUT1" s="479"/>
      <c r="CUU1" s="20"/>
      <c r="CUV1" s="20"/>
      <c r="CUW1" s="20"/>
      <c r="CUX1" s="20"/>
      <c r="CUY1" s="20"/>
      <c r="CUZ1" s="20"/>
      <c r="CVA1" s="20"/>
      <c r="CVB1" s="20"/>
      <c r="CVC1" s="20"/>
      <c r="CVD1" s="20"/>
      <c r="CVE1" s="20"/>
      <c r="CVF1" s="20"/>
      <c r="CVG1" s="20"/>
      <c r="CVH1" s="20"/>
      <c r="CVI1" s="481"/>
      <c r="CVJ1" s="479"/>
      <c r="CVK1" s="20"/>
      <c r="CVL1" s="20"/>
      <c r="CVM1" s="20"/>
      <c r="CVN1" s="20"/>
      <c r="CVO1" s="20"/>
      <c r="CVP1" s="20"/>
      <c r="CVQ1" s="20"/>
      <c r="CVR1" s="20"/>
      <c r="CVS1" s="20"/>
      <c r="CVT1" s="20"/>
      <c r="CVU1" s="20"/>
      <c r="CVV1" s="20"/>
      <c r="CVW1" s="20"/>
      <c r="CVX1" s="20"/>
      <c r="CVY1" s="481"/>
      <c r="CVZ1" s="479"/>
      <c r="CWA1" s="20"/>
      <c r="CWB1" s="20"/>
      <c r="CWC1" s="20"/>
      <c r="CWD1" s="20"/>
      <c r="CWE1" s="20"/>
      <c r="CWF1" s="20"/>
      <c r="CWG1" s="20"/>
      <c r="CWH1" s="20"/>
      <c r="CWI1" s="20"/>
      <c r="CWJ1" s="20"/>
      <c r="CWK1" s="20"/>
      <c r="CWL1" s="20"/>
      <c r="CWM1" s="20"/>
      <c r="CWN1" s="20"/>
      <c r="CWO1" s="481"/>
      <c r="CWP1" s="479"/>
      <c r="CWQ1" s="20"/>
      <c r="CWR1" s="20"/>
      <c r="CWS1" s="20"/>
      <c r="CWT1" s="20"/>
      <c r="CWU1" s="20"/>
      <c r="CWV1" s="20"/>
      <c r="CWW1" s="20"/>
      <c r="CWX1" s="20"/>
      <c r="CWY1" s="20"/>
      <c r="CWZ1" s="20"/>
      <c r="CXA1" s="20"/>
      <c r="CXB1" s="20"/>
      <c r="CXC1" s="20"/>
      <c r="CXD1" s="20"/>
      <c r="CXE1" s="481"/>
      <c r="CXF1" s="479"/>
      <c r="CXG1" s="20"/>
      <c r="CXH1" s="20"/>
      <c r="CXI1" s="20"/>
      <c r="CXJ1" s="20"/>
      <c r="CXK1" s="20"/>
      <c r="CXL1" s="20"/>
      <c r="CXM1" s="20"/>
      <c r="CXN1" s="20"/>
      <c r="CXO1" s="20"/>
      <c r="CXP1" s="20"/>
      <c r="CXQ1" s="20"/>
      <c r="CXR1" s="20"/>
      <c r="CXS1" s="20"/>
      <c r="CXT1" s="20"/>
      <c r="CXU1" s="481"/>
      <c r="CXV1" s="479"/>
      <c r="CXW1" s="20"/>
      <c r="CXX1" s="20"/>
      <c r="CXY1" s="20"/>
      <c r="CXZ1" s="20"/>
      <c r="CYA1" s="20"/>
      <c r="CYB1" s="20"/>
      <c r="CYC1" s="20"/>
      <c r="CYD1" s="20"/>
      <c r="CYE1" s="20"/>
      <c r="CYF1" s="20"/>
      <c r="CYG1" s="20"/>
      <c r="CYH1" s="20"/>
      <c r="CYI1" s="20"/>
      <c r="CYJ1" s="20"/>
      <c r="CYK1" s="481"/>
      <c r="CYL1" s="479"/>
      <c r="CYM1" s="20"/>
      <c r="CYN1" s="20"/>
      <c r="CYO1" s="20"/>
      <c r="CYP1" s="20"/>
      <c r="CYQ1" s="20"/>
      <c r="CYR1" s="20"/>
      <c r="CYS1" s="20"/>
      <c r="CYT1" s="20"/>
      <c r="CYU1" s="20"/>
      <c r="CYV1" s="20"/>
      <c r="CYW1" s="20"/>
      <c r="CYX1" s="20"/>
      <c r="CYY1" s="20"/>
      <c r="CYZ1" s="20"/>
      <c r="CZA1" s="481"/>
      <c r="CZB1" s="479"/>
      <c r="CZC1" s="20"/>
      <c r="CZD1" s="20"/>
      <c r="CZE1" s="20"/>
      <c r="CZF1" s="20"/>
      <c r="CZG1" s="20"/>
      <c r="CZH1" s="20"/>
      <c r="CZI1" s="20"/>
      <c r="CZJ1" s="20"/>
      <c r="CZK1" s="20"/>
      <c r="CZL1" s="20"/>
      <c r="CZM1" s="20"/>
      <c r="CZN1" s="20"/>
      <c r="CZO1" s="20"/>
      <c r="CZP1" s="20"/>
      <c r="CZQ1" s="481"/>
      <c r="CZR1" s="479"/>
      <c r="CZS1" s="20"/>
      <c r="CZT1" s="20"/>
      <c r="CZU1" s="20"/>
      <c r="CZV1" s="20"/>
      <c r="CZW1" s="20"/>
      <c r="CZX1" s="20"/>
      <c r="CZY1" s="20"/>
      <c r="CZZ1" s="20"/>
      <c r="DAA1" s="20"/>
      <c r="DAB1" s="20"/>
      <c r="DAC1" s="20"/>
      <c r="DAD1" s="20"/>
      <c r="DAE1" s="20"/>
      <c r="DAF1" s="20"/>
      <c r="DAG1" s="481"/>
      <c r="DAH1" s="479"/>
      <c r="DAI1" s="20"/>
      <c r="DAJ1" s="20"/>
      <c r="DAK1" s="20"/>
      <c r="DAL1" s="20"/>
      <c r="DAM1" s="20"/>
      <c r="DAN1" s="20"/>
      <c r="DAO1" s="20"/>
      <c r="DAP1" s="20"/>
      <c r="DAQ1" s="20"/>
      <c r="DAR1" s="20"/>
      <c r="DAS1" s="20"/>
      <c r="DAT1" s="20"/>
      <c r="DAU1" s="20"/>
      <c r="DAV1" s="20"/>
      <c r="DAW1" s="481"/>
      <c r="DAX1" s="479"/>
      <c r="DAY1" s="20"/>
      <c r="DAZ1" s="20"/>
      <c r="DBA1" s="20"/>
      <c r="DBB1" s="20"/>
      <c r="DBC1" s="20"/>
      <c r="DBD1" s="20"/>
      <c r="DBE1" s="20"/>
      <c r="DBF1" s="20"/>
      <c r="DBG1" s="20"/>
      <c r="DBH1" s="20"/>
      <c r="DBI1" s="20"/>
      <c r="DBJ1" s="20"/>
      <c r="DBK1" s="20"/>
      <c r="DBL1" s="20"/>
      <c r="DBM1" s="481"/>
      <c r="DBN1" s="479"/>
      <c r="DBO1" s="20"/>
      <c r="DBP1" s="20"/>
      <c r="DBQ1" s="20"/>
      <c r="DBR1" s="20"/>
      <c r="DBS1" s="20"/>
      <c r="DBT1" s="20"/>
      <c r="DBU1" s="20"/>
      <c r="DBV1" s="20"/>
      <c r="DBW1" s="20"/>
      <c r="DBX1" s="20"/>
      <c r="DBY1" s="20"/>
      <c r="DBZ1" s="20"/>
      <c r="DCA1" s="20"/>
      <c r="DCB1" s="20"/>
      <c r="DCC1" s="481"/>
      <c r="DCD1" s="479"/>
      <c r="DCE1" s="20"/>
      <c r="DCF1" s="20"/>
      <c r="DCG1" s="20"/>
      <c r="DCH1" s="20"/>
      <c r="DCI1" s="20"/>
      <c r="DCJ1" s="20"/>
      <c r="DCK1" s="20"/>
      <c r="DCL1" s="20"/>
      <c r="DCM1" s="20"/>
      <c r="DCN1" s="20"/>
      <c r="DCO1" s="20"/>
      <c r="DCP1" s="20"/>
      <c r="DCQ1" s="20"/>
      <c r="DCR1" s="20"/>
      <c r="DCS1" s="481"/>
      <c r="DCT1" s="479"/>
      <c r="DCU1" s="20"/>
      <c r="DCV1" s="20"/>
      <c r="DCW1" s="20"/>
      <c r="DCX1" s="20"/>
      <c r="DCY1" s="20"/>
      <c r="DCZ1" s="20"/>
      <c r="DDA1" s="20"/>
      <c r="DDB1" s="20"/>
      <c r="DDC1" s="20"/>
      <c r="DDD1" s="20"/>
      <c r="DDE1" s="20"/>
      <c r="DDF1" s="20"/>
      <c r="DDG1" s="20"/>
      <c r="DDH1" s="20"/>
      <c r="DDI1" s="481"/>
      <c r="DDJ1" s="479"/>
      <c r="DDK1" s="20"/>
      <c r="DDL1" s="20"/>
      <c r="DDM1" s="20"/>
      <c r="DDN1" s="20"/>
      <c r="DDO1" s="20"/>
      <c r="DDP1" s="20"/>
      <c r="DDQ1" s="20"/>
      <c r="DDR1" s="20"/>
      <c r="DDS1" s="20"/>
      <c r="DDT1" s="20"/>
      <c r="DDU1" s="20"/>
      <c r="DDV1" s="20"/>
      <c r="DDW1" s="20"/>
      <c r="DDX1" s="20"/>
      <c r="DDY1" s="481"/>
      <c r="DDZ1" s="479"/>
      <c r="DEA1" s="20"/>
      <c r="DEB1" s="20"/>
      <c r="DEC1" s="20"/>
      <c r="DED1" s="20"/>
      <c r="DEE1" s="20"/>
      <c r="DEF1" s="20"/>
      <c r="DEG1" s="20"/>
      <c r="DEH1" s="20"/>
      <c r="DEI1" s="20"/>
      <c r="DEJ1" s="20"/>
      <c r="DEK1" s="20"/>
      <c r="DEL1" s="20"/>
      <c r="DEM1" s="20"/>
      <c r="DEN1" s="20"/>
      <c r="DEO1" s="481"/>
      <c r="DEP1" s="479"/>
      <c r="DEQ1" s="20"/>
      <c r="DER1" s="20"/>
      <c r="DES1" s="20"/>
      <c r="DET1" s="20"/>
      <c r="DEU1" s="20"/>
      <c r="DEV1" s="20"/>
      <c r="DEW1" s="20"/>
      <c r="DEX1" s="20"/>
      <c r="DEY1" s="20"/>
      <c r="DEZ1" s="20"/>
      <c r="DFA1" s="20"/>
      <c r="DFB1" s="20"/>
      <c r="DFC1" s="20"/>
      <c r="DFD1" s="20"/>
      <c r="DFE1" s="481"/>
      <c r="DFF1" s="479"/>
      <c r="DFG1" s="20"/>
      <c r="DFH1" s="20"/>
      <c r="DFI1" s="20"/>
      <c r="DFJ1" s="20"/>
      <c r="DFK1" s="20"/>
      <c r="DFL1" s="20"/>
      <c r="DFM1" s="20"/>
      <c r="DFN1" s="20"/>
      <c r="DFO1" s="20"/>
      <c r="DFP1" s="20"/>
      <c r="DFQ1" s="20"/>
      <c r="DFR1" s="20"/>
      <c r="DFS1" s="20"/>
      <c r="DFT1" s="20"/>
      <c r="DFU1" s="481"/>
      <c r="DFV1" s="479"/>
      <c r="DFW1" s="20"/>
      <c r="DFX1" s="20"/>
      <c r="DFY1" s="20"/>
      <c r="DFZ1" s="20"/>
      <c r="DGA1" s="20"/>
      <c r="DGB1" s="20"/>
      <c r="DGC1" s="20"/>
      <c r="DGD1" s="20"/>
      <c r="DGE1" s="20"/>
      <c r="DGF1" s="20"/>
      <c r="DGG1" s="20"/>
      <c r="DGH1" s="20"/>
      <c r="DGI1" s="20"/>
      <c r="DGJ1" s="20"/>
      <c r="DGK1" s="481"/>
      <c r="DGL1" s="479"/>
      <c r="DGM1" s="20"/>
      <c r="DGN1" s="20"/>
      <c r="DGO1" s="20"/>
      <c r="DGP1" s="20"/>
      <c r="DGQ1" s="20"/>
      <c r="DGR1" s="20"/>
      <c r="DGS1" s="20"/>
      <c r="DGT1" s="20"/>
      <c r="DGU1" s="20"/>
      <c r="DGV1" s="20"/>
      <c r="DGW1" s="20"/>
      <c r="DGX1" s="20"/>
      <c r="DGY1" s="20"/>
      <c r="DGZ1" s="20"/>
      <c r="DHA1" s="481"/>
      <c r="DHB1" s="479"/>
      <c r="DHC1" s="20"/>
      <c r="DHD1" s="20"/>
      <c r="DHE1" s="20"/>
      <c r="DHF1" s="20"/>
      <c r="DHG1" s="20"/>
      <c r="DHH1" s="20"/>
      <c r="DHI1" s="20"/>
      <c r="DHJ1" s="20"/>
      <c r="DHK1" s="20"/>
      <c r="DHL1" s="20"/>
      <c r="DHM1" s="20"/>
      <c r="DHN1" s="20"/>
      <c r="DHO1" s="20"/>
      <c r="DHP1" s="20"/>
      <c r="DHQ1" s="481"/>
      <c r="DHR1" s="479"/>
      <c r="DHS1" s="20"/>
      <c r="DHT1" s="20"/>
      <c r="DHU1" s="20"/>
      <c r="DHV1" s="20"/>
      <c r="DHW1" s="20"/>
      <c r="DHX1" s="20"/>
      <c r="DHY1" s="20"/>
      <c r="DHZ1" s="20"/>
      <c r="DIA1" s="20"/>
      <c r="DIB1" s="20"/>
      <c r="DIC1" s="20"/>
      <c r="DID1" s="20"/>
      <c r="DIE1" s="20"/>
      <c r="DIF1" s="20"/>
      <c r="DIG1" s="481"/>
      <c r="DIH1" s="479"/>
      <c r="DII1" s="20"/>
      <c r="DIJ1" s="20"/>
      <c r="DIK1" s="20"/>
      <c r="DIL1" s="20"/>
      <c r="DIM1" s="20"/>
      <c r="DIN1" s="20"/>
      <c r="DIO1" s="20"/>
      <c r="DIP1" s="20"/>
      <c r="DIQ1" s="20"/>
      <c r="DIR1" s="20"/>
      <c r="DIS1" s="20"/>
      <c r="DIT1" s="20"/>
      <c r="DIU1" s="20"/>
      <c r="DIV1" s="20"/>
      <c r="DIW1" s="481"/>
      <c r="DIX1" s="479"/>
      <c r="DIY1" s="20"/>
      <c r="DIZ1" s="20"/>
      <c r="DJA1" s="20"/>
      <c r="DJB1" s="20"/>
      <c r="DJC1" s="20"/>
      <c r="DJD1" s="20"/>
      <c r="DJE1" s="20"/>
      <c r="DJF1" s="20"/>
      <c r="DJG1" s="20"/>
      <c r="DJH1" s="20"/>
      <c r="DJI1" s="20"/>
      <c r="DJJ1" s="20"/>
      <c r="DJK1" s="20"/>
      <c r="DJL1" s="20"/>
      <c r="DJM1" s="481"/>
      <c r="DJN1" s="479"/>
      <c r="DJO1" s="20"/>
      <c r="DJP1" s="20"/>
      <c r="DJQ1" s="20"/>
      <c r="DJR1" s="20"/>
      <c r="DJS1" s="20"/>
      <c r="DJT1" s="20"/>
      <c r="DJU1" s="20"/>
      <c r="DJV1" s="20"/>
      <c r="DJW1" s="20"/>
      <c r="DJX1" s="20"/>
      <c r="DJY1" s="20"/>
      <c r="DJZ1" s="20"/>
      <c r="DKA1" s="20"/>
      <c r="DKB1" s="20"/>
      <c r="DKC1" s="481"/>
      <c r="DKD1" s="479"/>
      <c r="DKE1" s="20"/>
      <c r="DKF1" s="20"/>
      <c r="DKG1" s="20"/>
      <c r="DKH1" s="20"/>
      <c r="DKI1" s="20"/>
      <c r="DKJ1" s="20"/>
      <c r="DKK1" s="20"/>
      <c r="DKL1" s="20"/>
      <c r="DKM1" s="20"/>
      <c r="DKN1" s="20"/>
      <c r="DKO1" s="20"/>
      <c r="DKP1" s="20"/>
      <c r="DKQ1" s="20"/>
      <c r="DKR1" s="20"/>
      <c r="DKS1" s="481"/>
      <c r="DKT1" s="479"/>
      <c r="DKU1" s="20"/>
      <c r="DKV1" s="20"/>
      <c r="DKW1" s="20"/>
      <c r="DKX1" s="20"/>
      <c r="DKY1" s="20"/>
      <c r="DKZ1" s="20"/>
      <c r="DLA1" s="20"/>
      <c r="DLB1" s="20"/>
      <c r="DLC1" s="20"/>
      <c r="DLD1" s="20"/>
      <c r="DLE1" s="20"/>
      <c r="DLF1" s="20"/>
      <c r="DLG1" s="20"/>
      <c r="DLH1" s="20"/>
      <c r="DLI1" s="481"/>
      <c r="DLJ1" s="479"/>
      <c r="DLK1" s="20"/>
      <c r="DLL1" s="20"/>
      <c r="DLM1" s="20"/>
      <c r="DLN1" s="20"/>
      <c r="DLO1" s="20"/>
      <c r="DLP1" s="20"/>
      <c r="DLQ1" s="20"/>
      <c r="DLR1" s="20"/>
      <c r="DLS1" s="20"/>
      <c r="DLT1" s="20"/>
      <c r="DLU1" s="20"/>
      <c r="DLV1" s="20"/>
      <c r="DLW1" s="20"/>
      <c r="DLX1" s="20"/>
      <c r="DLY1" s="481"/>
      <c r="DLZ1" s="479"/>
      <c r="DMA1" s="20"/>
      <c r="DMB1" s="20"/>
      <c r="DMC1" s="20"/>
      <c r="DMD1" s="20"/>
      <c r="DME1" s="20"/>
      <c r="DMF1" s="20"/>
      <c r="DMG1" s="20"/>
      <c r="DMH1" s="20"/>
      <c r="DMI1" s="20"/>
      <c r="DMJ1" s="20"/>
      <c r="DMK1" s="20"/>
      <c r="DML1" s="20"/>
      <c r="DMM1" s="20"/>
      <c r="DMN1" s="20"/>
      <c r="DMO1" s="481"/>
      <c r="DMP1" s="479"/>
      <c r="DMQ1" s="20"/>
      <c r="DMR1" s="20"/>
      <c r="DMS1" s="20"/>
      <c r="DMT1" s="20"/>
      <c r="DMU1" s="20"/>
      <c r="DMV1" s="20"/>
      <c r="DMW1" s="20"/>
      <c r="DMX1" s="20"/>
      <c r="DMY1" s="20"/>
      <c r="DMZ1" s="20"/>
      <c r="DNA1" s="20"/>
      <c r="DNB1" s="20"/>
      <c r="DNC1" s="20"/>
      <c r="DND1" s="20"/>
      <c r="DNE1" s="481"/>
      <c r="DNF1" s="479"/>
      <c r="DNG1" s="20"/>
      <c r="DNH1" s="20"/>
      <c r="DNI1" s="20"/>
      <c r="DNJ1" s="20"/>
      <c r="DNK1" s="20"/>
      <c r="DNL1" s="20"/>
      <c r="DNM1" s="20"/>
      <c r="DNN1" s="20"/>
      <c r="DNO1" s="20"/>
      <c r="DNP1" s="20"/>
      <c r="DNQ1" s="20"/>
      <c r="DNR1" s="20"/>
      <c r="DNS1" s="20"/>
      <c r="DNT1" s="20"/>
      <c r="DNU1" s="481"/>
      <c r="DNV1" s="479"/>
      <c r="DNW1" s="20"/>
      <c r="DNX1" s="20"/>
      <c r="DNY1" s="20"/>
      <c r="DNZ1" s="20"/>
      <c r="DOA1" s="20"/>
      <c r="DOB1" s="20"/>
      <c r="DOC1" s="20"/>
      <c r="DOD1" s="20"/>
      <c r="DOE1" s="20"/>
      <c r="DOF1" s="20"/>
      <c r="DOG1" s="20"/>
      <c r="DOH1" s="20"/>
      <c r="DOI1" s="20"/>
      <c r="DOJ1" s="20"/>
      <c r="DOK1" s="481"/>
      <c r="DOL1" s="479"/>
      <c r="DOM1" s="20"/>
      <c r="DON1" s="20"/>
      <c r="DOO1" s="20"/>
      <c r="DOP1" s="20"/>
      <c r="DOQ1" s="20"/>
      <c r="DOR1" s="20"/>
      <c r="DOS1" s="20"/>
      <c r="DOT1" s="20"/>
      <c r="DOU1" s="20"/>
      <c r="DOV1" s="20"/>
      <c r="DOW1" s="20"/>
      <c r="DOX1" s="20"/>
      <c r="DOY1" s="20"/>
      <c r="DOZ1" s="20"/>
      <c r="DPA1" s="481"/>
      <c r="DPB1" s="479"/>
      <c r="DPC1" s="20"/>
      <c r="DPD1" s="20"/>
      <c r="DPE1" s="20"/>
      <c r="DPF1" s="20"/>
      <c r="DPG1" s="20"/>
      <c r="DPH1" s="20"/>
      <c r="DPI1" s="20"/>
      <c r="DPJ1" s="20"/>
      <c r="DPK1" s="20"/>
      <c r="DPL1" s="20"/>
      <c r="DPM1" s="20"/>
      <c r="DPN1" s="20"/>
      <c r="DPO1" s="20"/>
      <c r="DPP1" s="20"/>
      <c r="DPQ1" s="481"/>
      <c r="DPR1" s="479"/>
      <c r="DPS1" s="20"/>
      <c r="DPT1" s="20"/>
      <c r="DPU1" s="20"/>
      <c r="DPV1" s="20"/>
      <c r="DPW1" s="20"/>
      <c r="DPX1" s="20"/>
      <c r="DPY1" s="20"/>
      <c r="DPZ1" s="20"/>
      <c r="DQA1" s="20"/>
      <c r="DQB1" s="20"/>
      <c r="DQC1" s="20"/>
      <c r="DQD1" s="20"/>
      <c r="DQE1" s="20"/>
      <c r="DQF1" s="20"/>
      <c r="DQG1" s="481"/>
      <c r="DQH1" s="479"/>
      <c r="DQI1" s="20"/>
      <c r="DQJ1" s="20"/>
      <c r="DQK1" s="20"/>
      <c r="DQL1" s="20"/>
      <c r="DQM1" s="20"/>
      <c r="DQN1" s="20"/>
      <c r="DQO1" s="20"/>
      <c r="DQP1" s="20"/>
      <c r="DQQ1" s="20"/>
      <c r="DQR1" s="20"/>
      <c r="DQS1" s="20"/>
      <c r="DQT1" s="20"/>
      <c r="DQU1" s="20"/>
      <c r="DQV1" s="20"/>
      <c r="DQW1" s="481"/>
      <c r="DQX1" s="479"/>
      <c r="DQY1" s="20"/>
      <c r="DQZ1" s="20"/>
      <c r="DRA1" s="20"/>
      <c r="DRB1" s="20"/>
      <c r="DRC1" s="20"/>
      <c r="DRD1" s="20"/>
      <c r="DRE1" s="20"/>
      <c r="DRF1" s="20"/>
      <c r="DRG1" s="20"/>
      <c r="DRH1" s="20"/>
      <c r="DRI1" s="20"/>
      <c r="DRJ1" s="20"/>
      <c r="DRK1" s="20"/>
      <c r="DRL1" s="20"/>
      <c r="DRM1" s="481"/>
      <c r="DRN1" s="479"/>
      <c r="DRO1" s="20"/>
      <c r="DRP1" s="20"/>
      <c r="DRQ1" s="20"/>
      <c r="DRR1" s="20"/>
      <c r="DRS1" s="20"/>
      <c r="DRT1" s="20"/>
      <c r="DRU1" s="20"/>
      <c r="DRV1" s="20"/>
      <c r="DRW1" s="20"/>
      <c r="DRX1" s="20"/>
      <c r="DRY1" s="20"/>
      <c r="DRZ1" s="20"/>
      <c r="DSA1" s="20"/>
      <c r="DSB1" s="20"/>
      <c r="DSC1" s="481"/>
      <c r="DSD1" s="479"/>
      <c r="DSE1" s="20"/>
      <c r="DSF1" s="20"/>
      <c r="DSG1" s="20"/>
      <c r="DSH1" s="20"/>
      <c r="DSI1" s="20"/>
      <c r="DSJ1" s="20"/>
      <c r="DSK1" s="20"/>
      <c r="DSL1" s="20"/>
      <c r="DSM1" s="20"/>
      <c r="DSN1" s="20"/>
      <c r="DSO1" s="20"/>
      <c r="DSP1" s="20"/>
      <c r="DSQ1" s="20"/>
      <c r="DSR1" s="20"/>
      <c r="DSS1" s="481"/>
      <c r="DST1" s="479"/>
      <c r="DSU1" s="20"/>
      <c r="DSV1" s="20"/>
      <c r="DSW1" s="20"/>
      <c r="DSX1" s="20"/>
      <c r="DSY1" s="20"/>
      <c r="DSZ1" s="20"/>
      <c r="DTA1" s="20"/>
      <c r="DTB1" s="20"/>
      <c r="DTC1" s="20"/>
      <c r="DTD1" s="20"/>
      <c r="DTE1" s="20"/>
      <c r="DTF1" s="20"/>
      <c r="DTG1" s="20"/>
      <c r="DTH1" s="20"/>
      <c r="DTI1" s="481"/>
      <c r="DTJ1" s="479"/>
      <c r="DTK1" s="20"/>
      <c r="DTL1" s="20"/>
      <c r="DTM1" s="20"/>
      <c r="DTN1" s="20"/>
      <c r="DTO1" s="20"/>
      <c r="DTP1" s="20"/>
      <c r="DTQ1" s="20"/>
      <c r="DTR1" s="20"/>
      <c r="DTS1" s="20"/>
      <c r="DTT1" s="20"/>
      <c r="DTU1" s="20"/>
      <c r="DTV1" s="20"/>
      <c r="DTW1" s="20"/>
      <c r="DTX1" s="20"/>
      <c r="DTY1" s="481"/>
      <c r="DTZ1" s="479"/>
      <c r="DUA1" s="20"/>
      <c r="DUB1" s="20"/>
      <c r="DUC1" s="20"/>
      <c r="DUD1" s="20"/>
      <c r="DUE1" s="20"/>
      <c r="DUF1" s="20"/>
      <c r="DUG1" s="20"/>
      <c r="DUH1" s="20"/>
      <c r="DUI1" s="20"/>
      <c r="DUJ1" s="20"/>
      <c r="DUK1" s="20"/>
      <c r="DUL1" s="20"/>
      <c r="DUM1" s="20"/>
      <c r="DUN1" s="20"/>
      <c r="DUO1" s="481"/>
      <c r="DUP1" s="479"/>
      <c r="DUQ1" s="20"/>
      <c r="DUR1" s="20"/>
      <c r="DUS1" s="20"/>
      <c r="DUT1" s="20"/>
      <c r="DUU1" s="20"/>
      <c r="DUV1" s="20"/>
      <c r="DUW1" s="20"/>
      <c r="DUX1" s="20"/>
      <c r="DUY1" s="20"/>
      <c r="DUZ1" s="20"/>
      <c r="DVA1" s="20"/>
      <c r="DVB1" s="20"/>
      <c r="DVC1" s="20"/>
      <c r="DVD1" s="20"/>
      <c r="DVE1" s="481"/>
      <c r="DVF1" s="479"/>
      <c r="DVG1" s="20"/>
      <c r="DVH1" s="20"/>
      <c r="DVI1" s="20"/>
      <c r="DVJ1" s="20"/>
      <c r="DVK1" s="20"/>
      <c r="DVL1" s="20"/>
      <c r="DVM1" s="20"/>
      <c r="DVN1" s="20"/>
      <c r="DVO1" s="20"/>
      <c r="DVP1" s="20"/>
      <c r="DVQ1" s="20"/>
      <c r="DVR1" s="20"/>
      <c r="DVS1" s="20"/>
      <c r="DVT1" s="20"/>
      <c r="DVU1" s="481"/>
      <c r="DVV1" s="479"/>
      <c r="DVW1" s="20"/>
      <c r="DVX1" s="20"/>
      <c r="DVY1" s="20"/>
      <c r="DVZ1" s="20"/>
      <c r="DWA1" s="20"/>
      <c r="DWB1" s="20"/>
      <c r="DWC1" s="20"/>
      <c r="DWD1" s="20"/>
      <c r="DWE1" s="20"/>
      <c r="DWF1" s="20"/>
      <c r="DWG1" s="20"/>
      <c r="DWH1" s="20"/>
      <c r="DWI1" s="20"/>
      <c r="DWJ1" s="20"/>
      <c r="DWK1" s="481"/>
      <c r="DWL1" s="479"/>
      <c r="DWM1" s="20"/>
      <c r="DWN1" s="20"/>
      <c r="DWO1" s="20"/>
      <c r="DWP1" s="20"/>
      <c r="DWQ1" s="20"/>
      <c r="DWR1" s="20"/>
      <c r="DWS1" s="20"/>
      <c r="DWT1" s="20"/>
      <c r="DWU1" s="20"/>
      <c r="DWV1" s="20"/>
      <c r="DWW1" s="20"/>
      <c r="DWX1" s="20"/>
      <c r="DWY1" s="20"/>
      <c r="DWZ1" s="20"/>
      <c r="DXA1" s="481"/>
      <c r="DXB1" s="479"/>
      <c r="DXC1" s="20"/>
      <c r="DXD1" s="20"/>
      <c r="DXE1" s="20"/>
      <c r="DXF1" s="20"/>
      <c r="DXG1" s="20"/>
      <c r="DXH1" s="20"/>
      <c r="DXI1" s="20"/>
      <c r="DXJ1" s="20"/>
      <c r="DXK1" s="20"/>
      <c r="DXL1" s="20"/>
      <c r="DXM1" s="20"/>
      <c r="DXN1" s="20"/>
      <c r="DXO1" s="20"/>
      <c r="DXP1" s="20"/>
      <c r="DXQ1" s="481"/>
      <c r="DXR1" s="479"/>
      <c r="DXS1" s="20"/>
      <c r="DXT1" s="20"/>
      <c r="DXU1" s="20"/>
      <c r="DXV1" s="20"/>
      <c r="DXW1" s="20"/>
      <c r="DXX1" s="20"/>
      <c r="DXY1" s="20"/>
      <c r="DXZ1" s="20"/>
      <c r="DYA1" s="20"/>
      <c r="DYB1" s="20"/>
      <c r="DYC1" s="20"/>
      <c r="DYD1" s="20"/>
      <c r="DYE1" s="20"/>
      <c r="DYF1" s="20"/>
      <c r="DYG1" s="481"/>
      <c r="DYH1" s="479"/>
      <c r="DYI1" s="20"/>
      <c r="DYJ1" s="20"/>
      <c r="DYK1" s="20"/>
      <c r="DYL1" s="20"/>
      <c r="DYM1" s="20"/>
      <c r="DYN1" s="20"/>
      <c r="DYO1" s="20"/>
      <c r="DYP1" s="20"/>
      <c r="DYQ1" s="20"/>
      <c r="DYR1" s="20"/>
      <c r="DYS1" s="20"/>
      <c r="DYT1" s="20"/>
      <c r="DYU1" s="20"/>
      <c r="DYV1" s="20"/>
      <c r="DYW1" s="481"/>
      <c r="DYX1" s="479"/>
      <c r="DYY1" s="20"/>
      <c r="DYZ1" s="20"/>
      <c r="DZA1" s="20"/>
      <c r="DZB1" s="20"/>
      <c r="DZC1" s="20"/>
      <c r="DZD1" s="20"/>
      <c r="DZE1" s="20"/>
      <c r="DZF1" s="20"/>
      <c r="DZG1" s="20"/>
      <c r="DZH1" s="20"/>
      <c r="DZI1" s="20"/>
      <c r="DZJ1" s="20"/>
      <c r="DZK1" s="20"/>
      <c r="DZL1" s="20"/>
      <c r="DZM1" s="481"/>
      <c r="DZN1" s="479"/>
      <c r="DZO1" s="20"/>
      <c r="DZP1" s="20"/>
      <c r="DZQ1" s="20"/>
      <c r="DZR1" s="20"/>
      <c r="DZS1" s="20"/>
      <c r="DZT1" s="20"/>
      <c r="DZU1" s="20"/>
      <c r="DZV1" s="20"/>
      <c r="DZW1" s="20"/>
      <c r="DZX1" s="20"/>
      <c r="DZY1" s="20"/>
      <c r="DZZ1" s="20"/>
      <c r="EAA1" s="20"/>
      <c r="EAB1" s="20"/>
      <c r="EAC1" s="481"/>
      <c r="EAD1" s="479"/>
      <c r="EAE1" s="20"/>
      <c r="EAF1" s="20"/>
      <c r="EAG1" s="20"/>
      <c r="EAH1" s="20"/>
      <c r="EAI1" s="20"/>
      <c r="EAJ1" s="20"/>
      <c r="EAK1" s="20"/>
      <c r="EAL1" s="20"/>
      <c r="EAM1" s="20"/>
      <c r="EAN1" s="20"/>
      <c r="EAO1" s="20"/>
      <c r="EAP1" s="20"/>
      <c r="EAQ1" s="20"/>
      <c r="EAR1" s="20"/>
      <c r="EAS1" s="481"/>
      <c r="EAT1" s="479"/>
      <c r="EAU1" s="20"/>
      <c r="EAV1" s="20"/>
      <c r="EAW1" s="20"/>
      <c r="EAX1" s="20"/>
      <c r="EAY1" s="20"/>
      <c r="EAZ1" s="20"/>
      <c r="EBA1" s="20"/>
      <c r="EBB1" s="20"/>
      <c r="EBC1" s="20"/>
      <c r="EBD1" s="20"/>
      <c r="EBE1" s="20"/>
      <c r="EBF1" s="20"/>
      <c r="EBG1" s="20"/>
      <c r="EBH1" s="20"/>
      <c r="EBI1" s="481"/>
      <c r="EBJ1" s="479"/>
      <c r="EBK1" s="20"/>
      <c r="EBL1" s="20"/>
      <c r="EBM1" s="20"/>
      <c r="EBN1" s="20"/>
      <c r="EBO1" s="20"/>
      <c r="EBP1" s="20"/>
      <c r="EBQ1" s="20"/>
      <c r="EBR1" s="20"/>
      <c r="EBS1" s="20"/>
      <c r="EBT1" s="20"/>
      <c r="EBU1" s="20"/>
      <c r="EBV1" s="20"/>
      <c r="EBW1" s="20"/>
      <c r="EBX1" s="20"/>
      <c r="EBY1" s="481"/>
      <c r="EBZ1" s="479"/>
      <c r="ECA1" s="20"/>
      <c r="ECB1" s="20"/>
      <c r="ECC1" s="20"/>
      <c r="ECD1" s="20"/>
      <c r="ECE1" s="20"/>
      <c r="ECF1" s="20"/>
      <c r="ECG1" s="20"/>
      <c r="ECH1" s="20"/>
      <c r="ECI1" s="20"/>
      <c r="ECJ1" s="20"/>
      <c r="ECK1" s="20"/>
      <c r="ECL1" s="20"/>
      <c r="ECM1" s="20"/>
      <c r="ECN1" s="20"/>
      <c r="ECO1" s="481"/>
      <c r="ECP1" s="479"/>
      <c r="ECQ1" s="20"/>
      <c r="ECR1" s="20"/>
      <c r="ECS1" s="20"/>
      <c r="ECT1" s="20"/>
      <c r="ECU1" s="20"/>
      <c r="ECV1" s="20"/>
      <c r="ECW1" s="20"/>
      <c r="ECX1" s="20"/>
      <c r="ECY1" s="20"/>
      <c r="ECZ1" s="20"/>
      <c r="EDA1" s="20"/>
      <c r="EDB1" s="20"/>
      <c r="EDC1" s="20"/>
      <c r="EDD1" s="20"/>
      <c r="EDE1" s="481"/>
      <c r="EDF1" s="479"/>
      <c r="EDG1" s="20"/>
      <c r="EDH1" s="20"/>
      <c r="EDI1" s="20"/>
      <c r="EDJ1" s="20"/>
      <c r="EDK1" s="20"/>
      <c r="EDL1" s="20"/>
      <c r="EDM1" s="20"/>
      <c r="EDN1" s="20"/>
      <c r="EDO1" s="20"/>
      <c r="EDP1" s="20"/>
      <c r="EDQ1" s="20"/>
      <c r="EDR1" s="20"/>
      <c r="EDS1" s="20"/>
      <c r="EDT1" s="20"/>
      <c r="EDU1" s="481"/>
      <c r="EDV1" s="479"/>
      <c r="EDW1" s="20"/>
      <c r="EDX1" s="20"/>
      <c r="EDY1" s="20"/>
      <c r="EDZ1" s="20"/>
      <c r="EEA1" s="20"/>
      <c r="EEB1" s="20"/>
      <c r="EEC1" s="20"/>
      <c r="EED1" s="20"/>
      <c r="EEE1" s="20"/>
      <c r="EEF1" s="20"/>
      <c r="EEG1" s="20"/>
      <c r="EEH1" s="20"/>
      <c r="EEI1" s="20"/>
      <c r="EEJ1" s="20"/>
      <c r="EEK1" s="481"/>
      <c r="EEL1" s="479"/>
      <c r="EEM1" s="20"/>
      <c r="EEN1" s="20"/>
      <c r="EEO1" s="20"/>
      <c r="EEP1" s="20"/>
      <c r="EEQ1" s="20"/>
      <c r="EER1" s="20"/>
      <c r="EES1" s="20"/>
      <c r="EET1" s="20"/>
      <c r="EEU1" s="20"/>
      <c r="EEV1" s="20"/>
      <c r="EEW1" s="20"/>
      <c r="EEX1" s="20"/>
      <c r="EEY1" s="20"/>
      <c r="EEZ1" s="20"/>
      <c r="EFA1" s="481"/>
      <c r="EFB1" s="479"/>
      <c r="EFC1" s="20"/>
      <c r="EFD1" s="20"/>
      <c r="EFE1" s="20"/>
      <c r="EFF1" s="20"/>
      <c r="EFG1" s="20"/>
      <c r="EFH1" s="20"/>
      <c r="EFI1" s="20"/>
      <c r="EFJ1" s="20"/>
      <c r="EFK1" s="20"/>
      <c r="EFL1" s="20"/>
      <c r="EFM1" s="20"/>
      <c r="EFN1" s="20"/>
      <c r="EFO1" s="20"/>
      <c r="EFP1" s="20"/>
      <c r="EFQ1" s="481"/>
      <c r="EFR1" s="479"/>
      <c r="EFS1" s="20"/>
      <c r="EFT1" s="20"/>
      <c r="EFU1" s="20"/>
      <c r="EFV1" s="20"/>
      <c r="EFW1" s="20"/>
      <c r="EFX1" s="20"/>
      <c r="EFY1" s="20"/>
      <c r="EFZ1" s="20"/>
      <c r="EGA1" s="20"/>
      <c r="EGB1" s="20"/>
      <c r="EGC1" s="20"/>
      <c r="EGD1" s="20"/>
      <c r="EGE1" s="20"/>
      <c r="EGF1" s="20"/>
      <c r="EGG1" s="481"/>
      <c r="EGH1" s="479"/>
      <c r="EGI1" s="20"/>
      <c r="EGJ1" s="20"/>
      <c r="EGK1" s="20"/>
      <c r="EGL1" s="20"/>
      <c r="EGM1" s="20"/>
      <c r="EGN1" s="20"/>
      <c r="EGO1" s="20"/>
      <c r="EGP1" s="20"/>
      <c r="EGQ1" s="20"/>
      <c r="EGR1" s="20"/>
      <c r="EGS1" s="20"/>
      <c r="EGT1" s="20"/>
      <c r="EGU1" s="20"/>
      <c r="EGV1" s="20"/>
      <c r="EGW1" s="481"/>
      <c r="EGX1" s="479"/>
      <c r="EGY1" s="20"/>
      <c r="EGZ1" s="20"/>
      <c r="EHA1" s="20"/>
      <c r="EHB1" s="20"/>
      <c r="EHC1" s="20"/>
      <c r="EHD1" s="20"/>
      <c r="EHE1" s="20"/>
      <c r="EHF1" s="20"/>
      <c r="EHG1" s="20"/>
      <c r="EHH1" s="20"/>
      <c r="EHI1" s="20"/>
      <c r="EHJ1" s="20"/>
      <c r="EHK1" s="20"/>
      <c r="EHL1" s="20"/>
      <c r="EHM1" s="481"/>
      <c r="EHN1" s="479"/>
      <c r="EHO1" s="20"/>
      <c r="EHP1" s="20"/>
      <c r="EHQ1" s="20"/>
      <c r="EHR1" s="20"/>
      <c r="EHS1" s="20"/>
      <c r="EHT1" s="20"/>
      <c r="EHU1" s="20"/>
      <c r="EHV1" s="20"/>
      <c r="EHW1" s="20"/>
      <c r="EHX1" s="20"/>
      <c r="EHY1" s="20"/>
      <c r="EHZ1" s="20"/>
      <c r="EIA1" s="20"/>
      <c r="EIB1" s="20"/>
      <c r="EIC1" s="481"/>
      <c r="EID1" s="479"/>
      <c r="EIE1" s="20"/>
      <c r="EIF1" s="20"/>
      <c r="EIG1" s="20"/>
      <c r="EIH1" s="20"/>
      <c r="EII1" s="20"/>
      <c r="EIJ1" s="20"/>
      <c r="EIK1" s="20"/>
      <c r="EIL1" s="20"/>
      <c r="EIM1" s="20"/>
      <c r="EIN1" s="20"/>
      <c r="EIO1" s="20"/>
      <c r="EIP1" s="20"/>
      <c r="EIQ1" s="20"/>
      <c r="EIR1" s="20"/>
      <c r="EIS1" s="481"/>
      <c r="EIT1" s="479"/>
      <c r="EIU1" s="20"/>
      <c r="EIV1" s="20"/>
      <c r="EIW1" s="20"/>
      <c r="EIX1" s="20"/>
      <c r="EIY1" s="20"/>
      <c r="EIZ1" s="20"/>
      <c r="EJA1" s="20"/>
      <c r="EJB1" s="20"/>
      <c r="EJC1" s="20"/>
      <c r="EJD1" s="20"/>
      <c r="EJE1" s="20"/>
      <c r="EJF1" s="20"/>
      <c r="EJG1" s="20"/>
      <c r="EJH1" s="20"/>
      <c r="EJI1" s="481"/>
      <c r="EJJ1" s="479"/>
      <c r="EJK1" s="20"/>
      <c r="EJL1" s="20"/>
      <c r="EJM1" s="20"/>
      <c r="EJN1" s="20"/>
      <c r="EJO1" s="20"/>
      <c r="EJP1" s="20"/>
      <c r="EJQ1" s="20"/>
      <c r="EJR1" s="20"/>
      <c r="EJS1" s="20"/>
      <c r="EJT1" s="20"/>
      <c r="EJU1" s="20"/>
      <c r="EJV1" s="20"/>
      <c r="EJW1" s="20"/>
      <c r="EJX1" s="20"/>
      <c r="EJY1" s="481"/>
      <c r="EJZ1" s="479"/>
      <c r="EKA1" s="20"/>
      <c r="EKB1" s="20"/>
      <c r="EKC1" s="20"/>
      <c r="EKD1" s="20"/>
      <c r="EKE1" s="20"/>
      <c r="EKF1" s="20"/>
      <c r="EKG1" s="20"/>
      <c r="EKH1" s="20"/>
      <c r="EKI1" s="20"/>
      <c r="EKJ1" s="20"/>
      <c r="EKK1" s="20"/>
      <c r="EKL1" s="20"/>
      <c r="EKM1" s="20"/>
      <c r="EKN1" s="20"/>
      <c r="EKO1" s="481"/>
      <c r="EKP1" s="479"/>
      <c r="EKQ1" s="20"/>
      <c r="EKR1" s="20"/>
      <c r="EKS1" s="20"/>
      <c r="EKT1" s="20"/>
      <c r="EKU1" s="20"/>
      <c r="EKV1" s="20"/>
      <c r="EKW1" s="20"/>
      <c r="EKX1" s="20"/>
      <c r="EKY1" s="20"/>
      <c r="EKZ1" s="20"/>
      <c r="ELA1" s="20"/>
      <c r="ELB1" s="20"/>
      <c r="ELC1" s="20"/>
      <c r="ELD1" s="20"/>
      <c r="ELE1" s="481"/>
      <c r="ELF1" s="479"/>
      <c r="ELG1" s="20"/>
      <c r="ELH1" s="20"/>
      <c r="ELI1" s="20"/>
      <c r="ELJ1" s="20"/>
      <c r="ELK1" s="20"/>
      <c r="ELL1" s="20"/>
      <c r="ELM1" s="20"/>
      <c r="ELN1" s="20"/>
      <c r="ELO1" s="20"/>
      <c r="ELP1" s="20"/>
      <c r="ELQ1" s="20"/>
      <c r="ELR1" s="20"/>
      <c r="ELS1" s="20"/>
      <c r="ELT1" s="20"/>
      <c r="ELU1" s="481"/>
      <c r="ELV1" s="479"/>
      <c r="ELW1" s="20"/>
      <c r="ELX1" s="20"/>
      <c r="ELY1" s="20"/>
      <c r="ELZ1" s="20"/>
      <c r="EMA1" s="20"/>
      <c r="EMB1" s="20"/>
      <c r="EMC1" s="20"/>
      <c r="EMD1" s="20"/>
      <c r="EME1" s="20"/>
      <c r="EMF1" s="20"/>
      <c r="EMG1" s="20"/>
      <c r="EMH1" s="20"/>
      <c r="EMI1" s="20"/>
      <c r="EMJ1" s="20"/>
      <c r="EMK1" s="481"/>
      <c r="EML1" s="479"/>
      <c r="EMM1" s="20"/>
      <c r="EMN1" s="20"/>
      <c r="EMO1" s="20"/>
      <c r="EMP1" s="20"/>
      <c r="EMQ1" s="20"/>
      <c r="EMR1" s="20"/>
      <c r="EMS1" s="20"/>
      <c r="EMT1" s="20"/>
      <c r="EMU1" s="20"/>
      <c r="EMV1" s="20"/>
      <c r="EMW1" s="20"/>
      <c r="EMX1" s="20"/>
      <c r="EMY1" s="20"/>
      <c r="EMZ1" s="20"/>
      <c r="ENA1" s="481"/>
      <c r="ENB1" s="479"/>
      <c r="ENC1" s="20"/>
      <c r="END1" s="20"/>
      <c r="ENE1" s="20"/>
      <c r="ENF1" s="20"/>
      <c r="ENG1" s="20"/>
      <c r="ENH1" s="20"/>
      <c r="ENI1" s="20"/>
      <c r="ENJ1" s="20"/>
      <c r="ENK1" s="20"/>
      <c r="ENL1" s="20"/>
      <c r="ENM1" s="20"/>
      <c r="ENN1" s="20"/>
      <c r="ENO1" s="20"/>
      <c r="ENP1" s="20"/>
      <c r="ENQ1" s="481"/>
      <c r="ENR1" s="479"/>
      <c r="ENS1" s="20"/>
      <c r="ENT1" s="20"/>
      <c r="ENU1" s="20"/>
      <c r="ENV1" s="20"/>
      <c r="ENW1" s="20"/>
      <c r="ENX1" s="20"/>
      <c r="ENY1" s="20"/>
      <c r="ENZ1" s="20"/>
      <c r="EOA1" s="20"/>
      <c r="EOB1" s="20"/>
      <c r="EOC1" s="20"/>
      <c r="EOD1" s="20"/>
      <c r="EOE1" s="20"/>
      <c r="EOF1" s="20"/>
      <c r="EOG1" s="481"/>
      <c r="EOH1" s="479"/>
      <c r="EOI1" s="20"/>
      <c r="EOJ1" s="20"/>
      <c r="EOK1" s="20"/>
      <c r="EOL1" s="20"/>
      <c r="EOM1" s="20"/>
      <c r="EON1" s="20"/>
      <c r="EOO1" s="20"/>
      <c r="EOP1" s="20"/>
      <c r="EOQ1" s="20"/>
      <c r="EOR1" s="20"/>
      <c r="EOS1" s="20"/>
      <c r="EOT1" s="20"/>
      <c r="EOU1" s="20"/>
      <c r="EOV1" s="20"/>
      <c r="EOW1" s="481"/>
      <c r="EOX1" s="479"/>
      <c r="EOY1" s="20"/>
      <c r="EOZ1" s="20"/>
      <c r="EPA1" s="20"/>
      <c r="EPB1" s="20"/>
      <c r="EPC1" s="20"/>
      <c r="EPD1" s="20"/>
      <c r="EPE1" s="20"/>
      <c r="EPF1" s="20"/>
      <c r="EPG1" s="20"/>
      <c r="EPH1" s="20"/>
      <c r="EPI1" s="20"/>
      <c r="EPJ1" s="20"/>
      <c r="EPK1" s="20"/>
      <c r="EPL1" s="20"/>
      <c r="EPM1" s="481"/>
      <c r="EPN1" s="479"/>
      <c r="EPO1" s="20"/>
      <c r="EPP1" s="20"/>
      <c r="EPQ1" s="20"/>
      <c r="EPR1" s="20"/>
      <c r="EPS1" s="20"/>
      <c r="EPT1" s="20"/>
      <c r="EPU1" s="20"/>
      <c r="EPV1" s="20"/>
      <c r="EPW1" s="20"/>
      <c r="EPX1" s="20"/>
      <c r="EPY1" s="20"/>
      <c r="EPZ1" s="20"/>
      <c r="EQA1" s="20"/>
      <c r="EQB1" s="20"/>
      <c r="EQC1" s="481"/>
      <c r="EQD1" s="479"/>
      <c r="EQE1" s="20"/>
      <c r="EQF1" s="20"/>
      <c r="EQG1" s="20"/>
      <c r="EQH1" s="20"/>
      <c r="EQI1" s="20"/>
      <c r="EQJ1" s="20"/>
      <c r="EQK1" s="20"/>
      <c r="EQL1" s="20"/>
      <c r="EQM1" s="20"/>
      <c r="EQN1" s="20"/>
      <c r="EQO1" s="20"/>
      <c r="EQP1" s="20"/>
      <c r="EQQ1" s="20"/>
      <c r="EQR1" s="20"/>
      <c r="EQS1" s="481"/>
      <c r="EQT1" s="479"/>
      <c r="EQU1" s="20"/>
      <c r="EQV1" s="20"/>
      <c r="EQW1" s="20"/>
      <c r="EQX1" s="20"/>
      <c r="EQY1" s="20"/>
      <c r="EQZ1" s="20"/>
      <c r="ERA1" s="20"/>
      <c r="ERB1" s="20"/>
      <c r="ERC1" s="20"/>
      <c r="ERD1" s="20"/>
      <c r="ERE1" s="20"/>
      <c r="ERF1" s="20"/>
      <c r="ERG1" s="20"/>
      <c r="ERH1" s="20"/>
      <c r="ERI1" s="481"/>
      <c r="ERJ1" s="479"/>
      <c r="ERK1" s="20"/>
      <c r="ERL1" s="20"/>
      <c r="ERM1" s="20"/>
      <c r="ERN1" s="20"/>
      <c r="ERO1" s="20"/>
      <c r="ERP1" s="20"/>
      <c r="ERQ1" s="20"/>
      <c r="ERR1" s="20"/>
      <c r="ERS1" s="20"/>
      <c r="ERT1" s="20"/>
      <c r="ERU1" s="20"/>
      <c r="ERV1" s="20"/>
      <c r="ERW1" s="20"/>
      <c r="ERX1" s="20"/>
      <c r="ERY1" s="481"/>
      <c r="ERZ1" s="479"/>
      <c r="ESA1" s="20"/>
      <c r="ESB1" s="20"/>
      <c r="ESC1" s="20"/>
      <c r="ESD1" s="20"/>
      <c r="ESE1" s="20"/>
      <c r="ESF1" s="20"/>
      <c r="ESG1" s="20"/>
      <c r="ESH1" s="20"/>
      <c r="ESI1" s="20"/>
      <c r="ESJ1" s="20"/>
      <c r="ESK1" s="20"/>
      <c r="ESL1" s="20"/>
      <c r="ESM1" s="20"/>
      <c r="ESN1" s="20"/>
      <c r="ESO1" s="481"/>
      <c r="ESP1" s="479"/>
      <c r="ESQ1" s="20"/>
      <c r="ESR1" s="20"/>
      <c r="ESS1" s="20"/>
      <c r="EST1" s="20"/>
      <c r="ESU1" s="20"/>
      <c r="ESV1" s="20"/>
      <c r="ESW1" s="20"/>
      <c r="ESX1" s="20"/>
      <c r="ESY1" s="20"/>
      <c r="ESZ1" s="20"/>
      <c r="ETA1" s="20"/>
      <c r="ETB1" s="20"/>
      <c r="ETC1" s="20"/>
      <c r="ETD1" s="20"/>
      <c r="ETE1" s="481"/>
      <c r="ETF1" s="479"/>
      <c r="ETG1" s="20"/>
      <c r="ETH1" s="20"/>
      <c r="ETI1" s="20"/>
      <c r="ETJ1" s="20"/>
      <c r="ETK1" s="20"/>
      <c r="ETL1" s="20"/>
      <c r="ETM1" s="20"/>
      <c r="ETN1" s="20"/>
      <c r="ETO1" s="20"/>
      <c r="ETP1" s="20"/>
      <c r="ETQ1" s="20"/>
      <c r="ETR1" s="20"/>
      <c r="ETS1" s="20"/>
      <c r="ETT1" s="20"/>
      <c r="ETU1" s="481"/>
      <c r="ETV1" s="479"/>
      <c r="ETW1" s="20"/>
      <c r="ETX1" s="20"/>
      <c r="ETY1" s="20"/>
      <c r="ETZ1" s="20"/>
      <c r="EUA1" s="20"/>
      <c r="EUB1" s="20"/>
      <c r="EUC1" s="20"/>
      <c r="EUD1" s="20"/>
      <c r="EUE1" s="20"/>
      <c r="EUF1" s="20"/>
      <c r="EUG1" s="20"/>
      <c r="EUH1" s="20"/>
      <c r="EUI1" s="20"/>
      <c r="EUJ1" s="20"/>
      <c r="EUK1" s="481"/>
      <c r="EUL1" s="479"/>
      <c r="EUM1" s="20"/>
      <c r="EUN1" s="20"/>
      <c r="EUO1" s="20"/>
      <c r="EUP1" s="20"/>
      <c r="EUQ1" s="20"/>
      <c r="EUR1" s="20"/>
      <c r="EUS1" s="20"/>
      <c r="EUT1" s="20"/>
      <c r="EUU1" s="20"/>
      <c r="EUV1" s="20"/>
      <c r="EUW1" s="20"/>
      <c r="EUX1" s="20"/>
      <c r="EUY1" s="20"/>
      <c r="EUZ1" s="20"/>
      <c r="EVA1" s="481"/>
      <c r="EVB1" s="479"/>
      <c r="EVC1" s="20"/>
      <c r="EVD1" s="20"/>
      <c r="EVE1" s="20"/>
      <c r="EVF1" s="20"/>
      <c r="EVG1" s="20"/>
      <c r="EVH1" s="20"/>
      <c r="EVI1" s="20"/>
      <c r="EVJ1" s="20"/>
      <c r="EVK1" s="20"/>
      <c r="EVL1" s="20"/>
      <c r="EVM1" s="20"/>
      <c r="EVN1" s="20"/>
      <c r="EVO1" s="20"/>
      <c r="EVP1" s="20"/>
      <c r="EVQ1" s="481"/>
      <c r="EVR1" s="479"/>
      <c r="EVS1" s="20"/>
      <c r="EVT1" s="20"/>
      <c r="EVU1" s="20"/>
      <c r="EVV1" s="20"/>
      <c r="EVW1" s="20"/>
      <c r="EVX1" s="20"/>
      <c r="EVY1" s="20"/>
      <c r="EVZ1" s="20"/>
      <c r="EWA1" s="20"/>
      <c r="EWB1" s="20"/>
      <c r="EWC1" s="20"/>
      <c r="EWD1" s="20"/>
      <c r="EWE1" s="20"/>
      <c r="EWF1" s="20"/>
      <c r="EWG1" s="481"/>
      <c r="EWH1" s="479"/>
      <c r="EWI1" s="20"/>
      <c r="EWJ1" s="20"/>
      <c r="EWK1" s="20"/>
      <c r="EWL1" s="20"/>
      <c r="EWM1" s="20"/>
      <c r="EWN1" s="20"/>
      <c r="EWO1" s="20"/>
      <c r="EWP1" s="20"/>
      <c r="EWQ1" s="20"/>
      <c r="EWR1" s="20"/>
      <c r="EWS1" s="20"/>
      <c r="EWT1" s="20"/>
      <c r="EWU1" s="20"/>
      <c r="EWV1" s="20"/>
      <c r="EWW1" s="481"/>
      <c r="EWX1" s="479"/>
      <c r="EWY1" s="20"/>
      <c r="EWZ1" s="20"/>
      <c r="EXA1" s="20"/>
      <c r="EXB1" s="20"/>
      <c r="EXC1" s="20"/>
      <c r="EXD1" s="20"/>
      <c r="EXE1" s="20"/>
      <c r="EXF1" s="20"/>
      <c r="EXG1" s="20"/>
      <c r="EXH1" s="20"/>
      <c r="EXI1" s="20"/>
      <c r="EXJ1" s="20"/>
      <c r="EXK1" s="20"/>
      <c r="EXL1" s="20"/>
      <c r="EXM1" s="481"/>
      <c r="EXN1" s="479"/>
      <c r="EXO1" s="20"/>
      <c r="EXP1" s="20"/>
      <c r="EXQ1" s="20"/>
      <c r="EXR1" s="20"/>
      <c r="EXS1" s="20"/>
      <c r="EXT1" s="20"/>
      <c r="EXU1" s="20"/>
      <c r="EXV1" s="20"/>
      <c r="EXW1" s="20"/>
      <c r="EXX1" s="20"/>
      <c r="EXY1" s="20"/>
      <c r="EXZ1" s="20"/>
      <c r="EYA1" s="20"/>
      <c r="EYB1" s="20"/>
      <c r="EYC1" s="481"/>
      <c r="EYD1" s="479"/>
      <c r="EYE1" s="20"/>
      <c r="EYF1" s="20"/>
      <c r="EYG1" s="20"/>
      <c r="EYH1" s="20"/>
      <c r="EYI1" s="20"/>
      <c r="EYJ1" s="20"/>
      <c r="EYK1" s="20"/>
      <c r="EYL1" s="20"/>
      <c r="EYM1" s="20"/>
      <c r="EYN1" s="20"/>
      <c r="EYO1" s="20"/>
      <c r="EYP1" s="20"/>
      <c r="EYQ1" s="20"/>
      <c r="EYR1" s="20"/>
      <c r="EYS1" s="481"/>
      <c r="EYT1" s="479"/>
      <c r="EYU1" s="20"/>
      <c r="EYV1" s="20"/>
      <c r="EYW1" s="20"/>
      <c r="EYX1" s="20"/>
      <c r="EYY1" s="20"/>
      <c r="EYZ1" s="20"/>
      <c r="EZA1" s="20"/>
      <c r="EZB1" s="20"/>
      <c r="EZC1" s="20"/>
      <c r="EZD1" s="20"/>
      <c r="EZE1" s="20"/>
      <c r="EZF1" s="20"/>
      <c r="EZG1" s="20"/>
      <c r="EZH1" s="20"/>
      <c r="EZI1" s="481"/>
      <c r="EZJ1" s="479"/>
      <c r="EZK1" s="20"/>
      <c r="EZL1" s="20"/>
      <c r="EZM1" s="20"/>
      <c r="EZN1" s="20"/>
      <c r="EZO1" s="20"/>
      <c r="EZP1" s="20"/>
      <c r="EZQ1" s="20"/>
      <c r="EZR1" s="20"/>
      <c r="EZS1" s="20"/>
      <c r="EZT1" s="20"/>
      <c r="EZU1" s="20"/>
      <c r="EZV1" s="20"/>
      <c r="EZW1" s="20"/>
      <c r="EZX1" s="20"/>
      <c r="EZY1" s="481"/>
      <c r="EZZ1" s="479"/>
      <c r="FAA1" s="20"/>
      <c r="FAB1" s="20"/>
      <c r="FAC1" s="20"/>
      <c r="FAD1" s="20"/>
      <c r="FAE1" s="20"/>
      <c r="FAF1" s="20"/>
      <c r="FAG1" s="20"/>
      <c r="FAH1" s="20"/>
      <c r="FAI1" s="20"/>
      <c r="FAJ1" s="20"/>
      <c r="FAK1" s="20"/>
      <c r="FAL1" s="20"/>
      <c r="FAM1" s="20"/>
      <c r="FAN1" s="20"/>
      <c r="FAO1" s="481"/>
      <c r="FAP1" s="479"/>
      <c r="FAQ1" s="20"/>
      <c r="FAR1" s="20"/>
      <c r="FAS1" s="20"/>
      <c r="FAT1" s="20"/>
      <c r="FAU1" s="20"/>
      <c r="FAV1" s="20"/>
      <c r="FAW1" s="20"/>
      <c r="FAX1" s="20"/>
      <c r="FAY1" s="20"/>
      <c r="FAZ1" s="20"/>
      <c r="FBA1" s="20"/>
      <c r="FBB1" s="20"/>
      <c r="FBC1" s="20"/>
      <c r="FBD1" s="20"/>
      <c r="FBE1" s="481"/>
      <c r="FBF1" s="479"/>
      <c r="FBG1" s="20"/>
      <c r="FBH1" s="20"/>
      <c r="FBI1" s="20"/>
      <c r="FBJ1" s="20"/>
      <c r="FBK1" s="20"/>
      <c r="FBL1" s="20"/>
      <c r="FBM1" s="20"/>
      <c r="FBN1" s="20"/>
      <c r="FBO1" s="20"/>
      <c r="FBP1" s="20"/>
      <c r="FBQ1" s="20"/>
      <c r="FBR1" s="20"/>
      <c r="FBS1" s="20"/>
      <c r="FBT1" s="20"/>
      <c r="FBU1" s="481"/>
      <c r="FBV1" s="479"/>
      <c r="FBW1" s="20"/>
      <c r="FBX1" s="20"/>
      <c r="FBY1" s="20"/>
      <c r="FBZ1" s="20"/>
      <c r="FCA1" s="20"/>
      <c r="FCB1" s="20"/>
      <c r="FCC1" s="20"/>
      <c r="FCD1" s="20"/>
      <c r="FCE1" s="20"/>
      <c r="FCF1" s="20"/>
      <c r="FCG1" s="20"/>
      <c r="FCH1" s="20"/>
      <c r="FCI1" s="20"/>
      <c r="FCJ1" s="20"/>
      <c r="FCK1" s="481"/>
      <c r="FCL1" s="479"/>
      <c r="FCM1" s="20"/>
      <c r="FCN1" s="20"/>
      <c r="FCO1" s="20"/>
      <c r="FCP1" s="20"/>
      <c r="FCQ1" s="20"/>
      <c r="FCR1" s="20"/>
      <c r="FCS1" s="20"/>
      <c r="FCT1" s="20"/>
      <c r="FCU1" s="20"/>
      <c r="FCV1" s="20"/>
      <c r="FCW1" s="20"/>
      <c r="FCX1" s="20"/>
      <c r="FCY1" s="20"/>
      <c r="FCZ1" s="20"/>
      <c r="FDA1" s="481"/>
      <c r="FDB1" s="479"/>
      <c r="FDC1" s="20"/>
      <c r="FDD1" s="20"/>
      <c r="FDE1" s="20"/>
      <c r="FDF1" s="20"/>
      <c r="FDG1" s="20"/>
      <c r="FDH1" s="20"/>
      <c r="FDI1" s="20"/>
      <c r="FDJ1" s="20"/>
      <c r="FDK1" s="20"/>
      <c r="FDL1" s="20"/>
      <c r="FDM1" s="20"/>
      <c r="FDN1" s="20"/>
      <c r="FDO1" s="20"/>
      <c r="FDP1" s="20"/>
      <c r="FDQ1" s="481"/>
      <c r="FDR1" s="479"/>
      <c r="FDS1" s="20"/>
      <c r="FDT1" s="20"/>
      <c r="FDU1" s="20"/>
      <c r="FDV1" s="20"/>
      <c r="FDW1" s="20"/>
      <c r="FDX1" s="20"/>
      <c r="FDY1" s="20"/>
      <c r="FDZ1" s="20"/>
      <c r="FEA1" s="20"/>
      <c r="FEB1" s="20"/>
      <c r="FEC1" s="20"/>
      <c r="FED1" s="20"/>
      <c r="FEE1" s="20"/>
      <c r="FEF1" s="20"/>
      <c r="FEG1" s="481"/>
      <c r="FEH1" s="479"/>
      <c r="FEI1" s="20"/>
      <c r="FEJ1" s="20"/>
      <c r="FEK1" s="20"/>
      <c r="FEL1" s="20"/>
      <c r="FEM1" s="20"/>
      <c r="FEN1" s="20"/>
      <c r="FEO1" s="20"/>
      <c r="FEP1" s="20"/>
      <c r="FEQ1" s="20"/>
      <c r="FER1" s="20"/>
      <c r="FES1" s="20"/>
      <c r="FET1" s="20"/>
      <c r="FEU1" s="20"/>
      <c r="FEV1" s="20"/>
      <c r="FEW1" s="481"/>
      <c r="FEX1" s="479"/>
      <c r="FEY1" s="20"/>
      <c r="FEZ1" s="20"/>
      <c r="FFA1" s="20"/>
      <c r="FFB1" s="20"/>
      <c r="FFC1" s="20"/>
      <c r="FFD1" s="20"/>
      <c r="FFE1" s="20"/>
      <c r="FFF1" s="20"/>
      <c r="FFG1" s="20"/>
      <c r="FFH1" s="20"/>
      <c r="FFI1" s="20"/>
      <c r="FFJ1" s="20"/>
      <c r="FFK1" s="20"/>
      <c r="FFL1" s="20"/>
      <c r="FFM1" s="481"/>
      <c r="FFN1" s="479"/>
      <c r="FFO1" s="20"/>
      <c r="FFP1" s="20"/>
      <c r="FFQ1" s="20"/>
      <c r="FFR1" s="20"/>
      <c r="FFS1" s="20"/>
      <c r="FFT1" s="20"/>
      <c r="FFU1" s="20"/>
      <c r="FFV1" s="20"/>
      <c r="FFW1" s="20"/>
      <c r="FFX1" s="20"/>
      <c r="FFY1" s="20"/>
      <c r="FFZ1" s="20"/>
      <c r="FGA1" s="20"/>
      <c r="FGB1" s="20"/>
      <c r="FGC1" s="481"/>
      <c r="FGD1" s="479"/>
      <c r="FGE1" s="20"/>
      <c r="FGF1" s="20"/>
      <c r="FGG1" s="20"/>
      <c r="FGH1" s="20"/>
      <c r="FGI1" s="20"/>
      <c r="FGJ1" s="20"/>
      <c r="FGK1" s="20"/>
      <c r="FGL1" s="20"/>
      <c r="FGM1" s="20"/>
      <c r="FGN1" s="20"/>
      <c r="FGO1" s="20"/>
      <c r="FGP1" s="20"/>
      <c r="FGQ1" s="20"/>
      <c r="FGR1" s="20"/>
      <c r="FGS1" s="481"/>
      <c r="FGT1" s="479"/>
      <c r="FGU1" s="20"/>
      <c r="FGV1" s="20"/>
      <c r="FGW1" s="20"/>
      <c r="FGX1" s="20"/>
      <c r="FGY1" s="20"/>
      <c r="FGZ1" s="20"/>
      <c r="FHA1" s="20"/>
      <c r="FHB1" s="20"/>
      <c r="FHC1" s="20"/>
      <c r="FHD1" s="20"/>
      <c r="FHE1" s="20"/>
      <c r="FHF1" s="20"/>
      <c r="FHG1" s="20"/>
      <c r="FHH1" s="20"/>
      <c r="FHI1" s="481"/>
      <c r="FHJ1" s="479"/>
      <c r="FHK1" s="20"/>
      <c r="FHL1" s="20"/>
      <c r="FHM1" s="20"/>
      <c r="FHN1" s="20"/>
      <c r="FHO1" s="20"/>
      <c r="FHP1" s="20"/>
      <c r="FHQ1" s="20"/>
      <c r="FHR1" s="20"/>
      <c r="FHS1" s="20"/>
      <c r="FHT1" s="20"/>
      <c r="FHU1" s="20"/>
      <c r="FHV1" s="20"/>
      <c r="FHW1" s="20"/>
      <c r="FHX1" s="20"/>
      <c r="FHY1" s="481"/>
      <c r="FHZ1" s="479"/>
      <c r="FIA1" s="20"/>
      <c r="FIB1" s="20"/>
      <c r="FIC1" s="20"/>
      <c r="FID1" s="20"/>
      <c r="FIE1" s="20"/>
      <c r="FIF1" s="20"/>
      <c r="FIG1" s="20"/>
      <c r="FIH1" s="20"/>
      <c r="FII1" s="20"/>
      <c r="FIJ1" s="20"/>
      <c r="FIK1" s="20"/>
      <c r="FIL1" s="20"/>
      <c r="FIM1" s="20"/>
      <c r="FIN1" s="20"/>
      <c r="FIO1" s="481"/>
      <c r="FIP1" s="479"/>
      <c r="FIQ1" s="20"/>
      <c r="FIR1" s="20"/>
      <c r="FIS1" s="20"/>
      <c r="FIT1" s="20"/>
      <c r="FIU1" s="20"/>
      <c r="FIV1" s="20"/>
      <c r="FIW1" s="20"/>
      <c r="FIX1" s="20"/>
      <c r="FIY1" s="20"/>
      <c r="FIZ1" s="20"/>
      <c r="FJA1" s="20"/>
      <c r="FJB1" s="20"/>
      <c r="FJC1" s="20"/>
      <c r="FJD1" s="20"/>
      <c r="FJE1" s="481"/>
      <c r="FJF1" s="479"/>
      <c r="FJG1" s="20"/>
      <c r="FJH1" s="20"/>
      <c r="FJI1" s="20"/>
      <c r="FJJ1" s="20"/>
      <c r="FJK1" s="20"/>
      <c r="FJL1" s="20"/>
      <c r="FJM1" s="20"/>
      <c r="FJN1" s="20"/>
      <c r="FJO1" s="20"/>
      <c r="FJP1" s="20"/>
      <c r="FJQ1" s="20"/>
      <c r="FJR1" s="20"/>
      <c r="FJS1" s="20"/>
      <c r="FJT1" s="20"/>
      <c r="FJU1" s="481"/>
      <c r="FJV1" s="479"/>
      <c r="FJW1" s="20"/>
      <c r="FJX1" s="20"/>
      <c r="FJY1" s="20"/>
      <c r="FJZ1" s="20"/>
      <c r="FKA1" s="20"/>
      <c r="FKB1" s="20"/>
      <c r="FKC1" s="20"/>
      <c r="FKD1" s="20"/>
      <c r="FKE1" s="20"/>
      <c r="FKF1" s="20"/>
      <c r="FKG1" s="20"/>
      <c r="FKH1" s="20"/>
      <c r="FKI1" s="20"/>
      <c r="FKJ1" s="20"/>
      <c r="FKK1" s="481"/>
      <c r="FKL1" s="479"/>
      <c r="FKM1" s="20"/>
      <c r="FKN1" s="20"/>
      <c r="FKO1" s="20"/>
      <c r="FKP1" s="20"/>
      <c r="FKQ1" s="20"/>
      <c r="FKR1" s="20"/>
      <c r="FKS1" s="20"/>
      <c r="FKT1" s="20"/>
      <c r="FKU1" s="20"/>
      <c r="FKV1" s="20"/>
      <c r="FKW1" s="20"/>
      <c r="FKX1" s="20"/>
      <c r="FKY1" s="20"/>
      <c r="FKZ1" s="20"/>
      <c r="FLA1" s="481"/>
      <c r="FLB1" s="479"/>
      <c r="FLC1" s="20"/>
      <c r="FLD1" s="20"/>
      <c r="FLE1" s="20"/>
      <c r="FLF1" s="20"/>
      <c r="FLG1" s="20"/>
      <c r="FLH1" s="20"/>
      <c r="FLI1" s="20"/>
      <c r="FLJ1" s="20"/>
      <c r="FLK1" s="20"/>
      <c r="FLL1" s="20"/>
      <c r="FLM1" s="20"/>
      <c r="FLN1" s="20"/>
      <c r="FLO1" s="20"/>
      <c r="FLP1" s="20"/>
      <c r="FLQ1" s="481"/>
      <c r="FLR1" s="479"/>
      <c r="FLS1" s="20"/>
      <c r="FLT1" s="20"/>
      <c r="FLU1" s="20"/>
      <c r="FLV1" s="20"/>
      <c r="FLW1" s="20"/>
      <c r="FLX1" s="20"/>
      <c r="FLY1" s="20"/>
      <c r="FLZ1" s="20"/>
      <c r="FMA1" s="20"/>
      <c r="FMB1" s="20"/>
      <c r="FMC1" s="20"/>
      <c r="FMD1" s="20"/>
      <c r="FME1" s="20"/>
      <c r="FMF1" s="20"/>
      <c r="FMG1" s="481"/>
      <c r="FMH1" s="479"/>
      <c r="FMI1" s="20"/>
      <c r="FMJ1" s="20"/>
      <c r="FMK1" s="20"/>
      <c r="FML1" s="20"/>
      <c r="FMM1" s="20"/>
      <c r="FMN1" s="20"/>
      <c r="FMO1" s="20"/>
      <c r="FMP1" s="20"/>
      <c r="FMQ1" s="20"/>
      <c r="FMR1" s="20"/>
      <c r="FMS1" s="20"/>
      <c r="FMT1" s="20"/>
      <c r="FMU1" s="20"/>
      <c r="FMV1" s="20"/>
      <c r="FMW1" s="481"/>
      <c r="FMX1" s="479"/>
      <c r="FMY1" s="20"/>
      <c r="FMZ1" s="20"/>
      <c r="FNA1" s="20"/>
      <c r="FNB1" s="20"/>
      <c r="FNC1" s="20"/>
      <c r="FND1" s="20"/>
      <c r="FNE1" s="20"/>
      <c r="FNF1" s="20"/>
      <c r="FNG1" s="20"/>
      <c r="FNH1" s="20"/>
      <c r="FNI1" s="20"/>
      <c r="FNJ1" s="20"/>
      <c r="FNK1" s="20"/>
      <c r="FNL1" s="20"/>
      <c r="FNM1" s="481"/>
      <c r="FNN1" s="479"/>
      <c r="FNO1" s="20"/>
      <c r="FNP1" s="20"/>
      <c r="FNQ1" s="20"/>
      <c r="FNR1" s="20"/>
      <c r="FNS1" s="20"/>
      <c r="FNT1" s="20"/>
      <c r="FNU1" s="20"/>
      <c r="FNV1" s="20"/>
      <c r="FNW1" s="20"/>
      <c r="FNX1" s="20"/>
      <c r="FNY1" s="20"/>
      <c r="FNZ1" s="20"/>
      <c r="FOA1" s="20"/>
      <c r="FOB1" s="20"/>
      <c r="FOC1" s="481"/>
      <c r="FOD1" s="479"/>
      <c r="FOE1" s="20"/>
      <c r="FOF1" s="20"/>
      <c r="FOG1" s="20"/>
      <c r="FOH1" s="20"/>
      <c r="FOI1" s="20"/>
      <c r="FOJ1" s="20"/>
      <c r="FOK1" s="20"/>
      <c r="FOL1" s="20"/>
      <c r="FOM1" s="20"/>
      <c r="FON1" s="20"/>
      <c r="FOO1" s="20"/>
      <c r="FOP1" s="20"/>
      <c r="FOQ1" s="20"/>
      <c r="FOR1" s="20"/>
      <c r="FOS1" s="481"/>
      <c r="FOT1" s="479"/>
      <c r="FOU1" s="20"/>
      <c r="FOV1" s="20"/>
      <c r="FOW1" s="20"/>
      <c r="FOX1" s="20"/>
      <c r="FOY1" s="20"/>
      <c r="FOZ1" s="20"/>
      <c r="FPA1" s="20"/>
      <c r="FPB1" s="20"/>
      <c r="FPC1" s="20"/>
      <c r="FPD1" s="20"/>
      <c r="FPE1" s="20"/>
      <c r="FPF1" s="20"/>
      <c r="FPG1" s="20"/>
      <c r="FPH1" s="20"/>
      <c r="FPI1" s="481"/>
      <c r="FPJ1" s="479"/>
      <c r="FPK1" s="20"/>
      <c r="FPL1" s="20"/>
      <c r="FPM1" s="20"/>
      <c r="FPN1" s="20"/>
      <c r="FPO1" s="20"/>
      <c r="FPP1" s="20"/>
      <c r="FPQ1" s="20"/>
      <c r="FPR1" s="20"/>
      <c r="FPS1" s="20"/>
      <c r="FPT1" s="20"/>
      <c r="FPU1" s="20"/>
      <c r="FPV1" s="20"/>
      <c r="FPW1" s="20"/>
      <c r="FPX1" s="20"/>
      <c r="FPY1" s="481"/>
      <c r="FPZ1" s="479"/>
      <c r="FQA1" s="20"/>
      <c r="FQB1" s="20"/>
      <c r="FQC1" s="20"/>
      <c r="FQD1" s="20"/>
      <c r="FQE1" s="20"/>
      <c r="FQF1" s="20"/>
      <c r="FQG1" s="20"/>
      <c r="FQH1" s="20"/>
      <c r="FQI1" s="20"/>
      <c r="FQJ1" s="20"/>
      <c r="FQK1" s="20"/>
      <c r="FQL1" s="20"/>
      <c r="FQM1" s="20"/>
      <c r="FQN1" s="20"/>
      <c r="FQO1" s="481"/>
      <c r="FQP1" s="479"/>
      <c r="FQQ1" s="20"/>
      <c r="FQR1" s="20"/>
      <c r="FQS1" s="20"/>
      <c r="FQT1" s="20"/>
      <c r="FQU1" s="20"/>
      <c r="FQV1" s="20"/>
      <c r="FQW1" s="20"/>
      <c r="FQX1" s="20"/>
      <c r="FQY1" s="20"/>
      <c r="FQZ1" s="20"/>
      <c r="FRA1" s="20"/>
      <c r="FRB1" s="20"/>
      <c r="FRC1" s="20"/>
      <c r="FRD1" s="20"/>
      <c r="FRE1" s="481"/>
      <c r="FRF1" s="479"/>
      <c r="FRG1" s="20"/>
      <c r="FRH1" s="20"/>
      <c r="FRI1" s="20"/>
      <c r="FRJ1" s="20"/>
      <c r="FRK1" s="20"/>
      <c r="FRL1" s="20"/>
      <c r="FRM1" s="20"/>
      <c r="FRN1" s="20"/>
      <c r="FRO1" s="20"/>
      <c r="FRP1" s="20"/>
      <c r="FRQ1" s="20"/>
      <c r="FRR1" s="20"/>
      <c r="FRS1" s="20"/>
      <c r="FRT1" s="20"/>
      <c r="FRU1" s="481"/>
      <c r="FRV1" s="479"/>
      <c r="FRW1" s="20"/>
      <c r="FRX1" s="20"/>
      <c r="FRY1" s="20"/>
      <c r="FRZ1" s="20"/>
      <c r="FSA1" s="20"/>
      <c r="FSB1" s="20"/>
      <c r="FSC1" s="20"/>
      <c r="FSD1" s="20"/>
      <c r="FSE1" s="20"/>
      <c r="FSF1" s="20"/>
      <c r="FSG1" s="20"/>
      <c r="FSH1" s="20"/>
      <c r="FSI1" s="20"/>
      <c r="FSJ1" s="20"/>
      <c r="FSK1" s="481"/>
      <c r="FSL1" s="479"/>
      <c r="FSM1" s="20"/>
      <c r="FSN1" s="20"/>
      <c r="FSO1" s="20"/>
      <c r="FSP1" s="20"/>
      <c r="FSQ1" s="20"/>
      <c r="FSR1" s="20"/>
      <c r="FSS1" s="20"/>
      <c r="FST1" s="20"/>
      <c r="FSU1" s="20"/>
      <c r="FSV1" s="20"/>
      <c r="FSW1" s="20"/>
      <c r="FSX1" s="20"/>
      <c r="FSY1" s="20"/>
      <c r="FSZ1" s="20"/>
      <c r="FTA1" s="481"/>
      <c r="FTB1" s="479"/>
      <c r="FTC1" s="20"/>
      <c r="FTD1" s="20"/>
      <c r="FTE1" s="20"/>
      <c r="FTF1" s="20"/>
      <c r="FTG1" s="20"/>
      <c r="FTH1" s="20"/>
      <c r="FTI1" s="20"/>
      <c r="FTJ1" s="20"/>
      <c r="FTK1" s="20"/>
      <c r="FTL1" s="20"/>
      <c r="FTM1" s="20"/>
      <c r="FTN1" s="20"/>
      <c r="FTO1" s="20"/>
      <c r="FTP1" s="20"/>
      <c r="FTQ1" s="481"/>
      <c r="FTR1" s="479"/>
      <c r="FTS1" s="20"/>
      <c r="FTT1" s="20"/>
      <c r="FTU1" s="20"/>
      <c r="FTV1" s="20"/>
      <c r="FTW1" s="20"/>
      <c r="FTX1" s="20"/>
      <c r="FTY1" s="20"/>
      <c r="FTZ1" s="20"/>
      <c r="FUA1" s="20"/>
      <c r="FUB1" s="20"/>
      <c r="FUC1" s="20"/>
      <c r="FUD1" s="20"/>
      <c r="FUE1" s="20"/>
      <c r="FUF1" s="20"/>
      <c r="FUG1" s="481"/>
      <c r="FUH1" s="479"/>
      <c r="FUI1" s="20"/>
      <c r="FUJ1" s="20"/>
      <c r="FUK1" s="20"/>
      <c r="FUL1" s="20"/>
      <c r="FUM1" s="20"/>
      <c r="FUN1" s="20"/>
      <c r="FUO1" s="20"/>
      <c r="FUP1" s="20"/>
      <c r="FUQ1" s="20"/>
      <c r="FUR1" s="20"/>
      <c r="FUS1" s="20"/>
      <c r="FUT1" s="20"/>
      <c r="FUU1" s="20"/>
      <c r="FUV1" s="20"/>
      <c r="FUW1" s="481"/>
      <c r="FUX1" s="479"/>
      <c r="FUY1" s="20"/>
      <c r="FUZ1" s="20"/>
      <c r="FVA1" s="20"/>
      <c r="FVB1" s="20"/>
      <c r="FVC1" s="20"/>
      <c r="FVD1" s="20"/>
      <c r="FVE1" s="20"/>
      <c r="FVF1" s="20"/>
      <c r="FVG1" s="20"/>
      <c r="FVH1" s="20"/>
      <c r="FVI1" s="20"/>
      <c r="FVJ1" s="20"/>
      <c r="FVK1" s="20"/>
      <c r="FVL1" s="20"/>
      <c r="FVM1" s="481"/>
      <c r="FVN1" s="479"/>
      <c r="FVO1" s="20"/>
      <c r="FVP1" s="20"/>
      <c r="FVQ1" s="20"/>
      <c r="FVR1" s="20"/>
      <c r="FVS1" s="20"/>
      <c r="FVT1" s="20"/>
      <c r="FVU1" s="20"/>
      <c r="FVV1" s="20"/>
      <c r="FVW1" s="20"/>
      <c r="FVX1" s="20"/>
      <c r="FVY1" s="20"/>
      <c r="FVZ1" s="20"/>
      <c r="FWA1" s="20"/>
      <c r="FWB1" s="20"/>
      <c r="FWC1" s="481"/>
      <c r="FWD1" s="479"/>
      <c r="FWE1" s="20"/>
      <c r="FWF1" s="20"/>
      <c r="FWG1" s="20"/>
      <c r="FWH1" s="20"/>
      <c r="FWI1" s="20"/>
      <c r="FWJ1" s="20"/>
      <c r="FWK1" s="20"/>
      <c r="FWL1" s="20"/>
      <c r="FWM1" s="20"/>
      <c r="FWN1" s="20"/>
      <c r="FWO1" s="20"/>
      <c r="FWP1" s="20"/>
      <c r="FWQ1" s="20"/>
      <c r="FWR1" s="20"/>
      <c r="FWS1" s="481"/>
      <c r="FWT1" s="479"/>
      <c r="FWU1" s="20"/>
      <c r="FWV1" s="20"/>
      <c r="FWW1" s="20"/>
      <c r="FWX1" s="20"/>
      <c r="FWY1" s="20"/>
      <c r="FWZ1" s="20"/>
      <c r="FXA1" s="20"/>
      <c r="FXB1" s="20"/>
      <c r="FXC1" s="20"/>
      <c r="FXD1" s="20"/>
      <c r="FXE1" s="20"/>
      <c r="FXF1" s="20"/>
      <c r="FXG1" s="20"/>
      <c r="FXH1" s="20"/>
      <c r="FXI1" s="481"/>
      <c r="FXJ1" s="479"/>
      <c r="FXK1" s="20"/>
      <c r="FXL1" s="20"/>
      <c r="FXM1" s="20"/>
      <c r="FXN1" s="20"/>
      <c r="FXO1" s="20"/>
      <c r="FXP1" s="20"/>
      <c r="FXQ1" s="20"/>
      <c r="FXR1" s="20"/>
      <c r="FXS1" s="20"/>
      <c r="FXT1" s="20"/>
      <c r="FXU1" s="20"/>
      <c r="FXV1" s="20"/>
      <c r="FXW1" s="20"/>
      <c r="FXX1" s="20"/>
      <c r="FXY1" s="481"/>
      <c r="FXZ1" s="479"/>
      <c r="FYA1" s="20"/>
      <c r="FYB1" s="20"/>
      <c r="FYC1" s="20"/>
      <c r="FYD1" s="20"/>
      <c r="FYE1" s="20"/>
      <c r="FYF1" s="20"/>
      <c r="FYG1" s="20"/>
      <c r="FYH1" s="20"/>
      <c r="FYI1" s="20"/>
      <c r="FYJ1" s="20"/>
      <c r="FYK1" s="20"/>
      <c r="FYL1" s="20"/>
      <c r="FYM1" s="20"/>
      <c r="FYN1" s="20"/>
      <c r="FYO1" s="481"/>
      <c r="FYP1" s="479"/>
      <c r="FYQ1" s="20"/>
      <c r="FYR1" s="20"/>
      <c r="FYS1" s="20"/>
      <c r="FYT1" s="20"/>
      <c r="FYU1" s="20"/>
      <c r="FYV1" s="20"/>
      <c r="FYW1" s="20"/>
      <c r="FYX1" s="20"/>
      <c r="FYY1" s="20"/>
      <c r="FYZ1" s="20"/>
      <c r="FZA1" s="20"/>
      <c r="FZB1" s="20"/>
      <c r="FZC1" s="20"/>
      <c r="FZD1" s="20"/>
      <c r="FZE1" s="481"/>
      <c r="FZF1" s="479"/>
      <c r="FZG1" s="20"/>
      <c r="FZH1" s="20"/>
      <c r="FZI1" s="20"/>
      <c r="FZJ1" s="20"/>
      <c r="FZK1" s="20"/>
      <c r="FZL1" s="20"/>
      <c r="FZM1" s="20"/>
      <c r="FZN1" s="20"/>
      <c r="FZO1" s="20"/>
      <c r="FZP1" s="20"/>
      <c r="FZQ1" s="20"/>
      <c r="FZR1" s="20"/>
      <c r="FZS1" s="20"/>
      <c r="FZT1" s="20"/>
      <c r="FZU1" s="481"/>
      <c r="FZV1" s="479"/>
      <c r="FZW1" s="20"/>
      <c r="FZX1" s="20"/>
      <c r="FZY1" s="20"/>
      <c r="FZZ1" s="20"/>
      <c r="GAA1" s="20"/>
      <c r="GAB1" s="20"/>
      <c r="GAC1" s="20"/>
      <c r="GAD1" s="20"/>
      <c r="GAE1" s="20"/>
      <c r="GAF1" s="20"/>
      <c r="GAG1" s="20"/>
      <c r="GAH1" s="20"/>
      <c r="GAI1" s="20"/>
      <c r="GAJ1" s="20"/>
      <c r="GAK1" s="481"/>
      <c r="GAL1" s="479"/>
      <c r="GAM1" s="20"/>
      <c r="GAN1" s="20"/>
      <c r="GAO1" s="20"/>
      <c r="GAP1" s="20"/>
      <c r="GAQ1" s="20"/>
      <c r="GAR1" s="20"/>
      <c r="GAS1" s="20"/>
      <c r="GAT1" s="20"/>
      <c r="GAU1" s="20"/>
      <c r="GAV1" s="20"/>
      <c r="GAW1" s="20"/>
      <c r="GAX1" s="20"/>
      <c r="GAY1" s="20"/>
      <c r="GAZ1" s="20"/>
      <c r="GBA1" s="481"/>
      <c r="GBB1" s="479"/>
      <c r="GBC1" s="20"/>
      <c r="GBD1" s="20"/>
      <c r="GBE1" s="20"/>
      <c r="GBF1" s="20"/>
      <c r="GBG1" s="20"/>
      <c r="GBH1" s="20"/>
      <c r="GBI1" s="20"/>
      <c r="GBJ1" s="20"/>
      <c r="GBK1" s="20"/>
      <c r="GBL1" s="20"/>
      <c r="GBM1" s="20"/>
      <c r="GBN1" s="20"/>
      <c r="GBO1" s="20"/>
      <c r="GBP1" s="20"/>
      <c r="GBQ1" s="481"/>
      <c r="GBR1" s="479"/>
      <c r="GBS1" s="20"/>
      <c r="GBT1" s="20"/>
      <c r="GBU1" s="20"/>
      <c r="GBV1" s="20"/>
      <c r="GBW1" s="20"/>
      <c r="GBX1" s="20"/>
      <c r="GBY1" s="20"/>
      <c r="GBZ1" s="20"/>
      <c r="GCA1" s="20"/>
      <c r="GCB1" s="20"/>
      <c r="GCC1" s="20"/>
      <c r="GCD1" s="20"/>
      <c r="GCE1" s="20"/>
      <c r="GCF1" s="20"/>
      <c r="GCG1" s="481"/>
      <c r="GCH1" s="479"/>
      <c r="GCI1" s="20"/>
      <c r="GCJ1" s="20"/>
      <c r="GCK1" s="20"/>
      <c r="GCL1" s="20"/>
      <c r="GCM1" s="20"/>
      <c r="GCN1" s="20"/>
      <c r="GCO1" s="20"/>
      <c r="GCP1" s="20"/>
      <c r="GCQ1" s="20"/>
      <c r="GCR1" s="20"/>
      <c r="GCS1" s="20"/>
      <c r="GCT1" s="20"/>
      <c r="GCU1" s="20"/>
      <c r="GCV1" s="20"/>
      <c r="GCW1" s="481"/>
      <c r="GCX1" s="479"/>
      <c r="GCY1" s="20"/>
      <c r="GCZ1" s="20"/>
      <c r="GDA1" s="20"/>
      <c r="GDB1" s="20"/>
      <c r="GDC1" s="20"/>
      <c r="GDD1" s="20"/>
      <c r="GDE1" s="20"/>
      <c r="GDF1" s="20"/>
      <c r="GDG1" s="20"/>
      <c r="GDH1" s="20"/>
      <c r="GDI1" s="20"/>
      <c r="GDJ1" s="20"/>
      <c r="GDK1" s="20"/>
      <c r="GDL1" s="20"/>
      <c r="GDM1" s="481"/>
      <c r="GDN1" s="479"/>
      <c r="GDO1" s="20"/>
      <c r="GDP1" s="20"/>
      <c r="GDQ1" s="20"/>
      <c r="GDR1" s="20"/>
      <c r="GDS1" s="20"/>
      <c r="GDT1" s="20"/>
      <c r="GDU1" s="20"/>
      <c r="GDV1" s="20"/>
      <c r="GDW1" s="20"/>
      <c r="GDX1" s="20"/>
      <c r="GDY1" s="20"/>
      <c r="GDZ1" s="20"/>
      <c r="GEA1" s="20"/>
      <c r="GEB1" s="20"/>
      <c r="GEC1" s="481"/>
      <c r="GED1" s="479"/>
      <c r="GEE1" s="20"/>
      <c r="GEF1" s="20"/>
      <c r="GEG1" s="20"/>
      <c r="GEH1" s="20"/>
      <c r="GEI1" s="20"/>
      <c r="GEJ1" s="20"/>
      <c r="GEK1" s="20"/>
      <c r="GEL1" s="20"/>
      <c r="GEM1" s="20"/>
      <c r="GEN1" s="20"/>
      <c r="GEO1" s="20"/>
      <c r="GEP1" s="20"/>
      <c r="GEQ1" s="20"/>
      <c r="GER1" s="20"/>
      <c r="GES1" s="481"/>
      <c r="GET1" s="479"/>
      <c r="GEU1" s="20"/>
      <c r="GEV1" s="20"/>
      <c r="GEW1" s="20"/>
      <c r="GEX1" s="20"/>
      <c r="GEY1" s="20"/>
      <c r="GEZ1" s="20"/>
      <c r="GFA1" s="20"/>
      <c r="GFB1" s="20"/>
      <c r="GFC1" s="20"/>
      <c r="GFD1" s="20"/>
      <c r="GFE1" s="20"/>
      <c r="GFF1" s="20"/>
      <c r="GFG1" s="20"/>
      <c r="GFH1" s="20"/>
      <c r="GFI1" s="481"/>
      <c r="GFJ1" s="479"/>
      <c r="GFK1" s="20"/>
      <c r="GFL1" s="20"/>
      <c r="GFM1" s="20"/>
      <c r="GFN1" s="20"/>
      <c r="GFO1" s="20"/>
      <c r="GFP1" s="20"/>
      <c r="GFQ1" s="20"/>
      <c r="GFR1" s="20"/>
      <c r="GFS1" s="20"/>
      <c r="GFT1" s="20"/>
      <c r="GFU1" s="20"/>
      <c r="GFV1" s="20"/>
      <c r="GFW1" s="20"/>
      <c r="GFX1" s="20"/>
      <c r="GFY1" s="481"/>
      <c r="GFZ1" s="479"/>
      <c r="GGA1" s="20"/>
      <c r="GGB1" s="20"/>
      <c r="GGC1" s="20"/>
      <c r="GGD1" s="20"/>
      <c r="GGE1" s="20"/>
      <c r="GGF1" s="20"/>
      <c r="GGG1" s="20"/>
      <c r="GGH1" s="20"/>
      <c r="GGI1" s="20"/>
      <c r="GGJ1" s="20"/>
      <c r="GGK1" s="20"/>
      <c r="GGL1" s="20"/>
      <c r="GGM1" s="20"/>
      <c r="GGN1" s="20"/>
      <c r="GGO1" s="481"/>
      <c r="GGP1" s="479"/>
      <c r="GGQ1" s="20"/>
      <c r="GGR1" s="20"/>
      <c r="GGS1" s="20"/>
      <c r="GGT1" s="20"/>
      <c r="GGU1" s="20"/>
      <c r="GGV1" s="20"/>
      <c r="GGW1" s="20"/>
      <c r="GGX1" s="20"/>
      <c r="GGY1" s="20"/>
      <c r="GGZ1" s="20"/>
      <c r="GHA1" s="20"/>
      <c r="GHB1" s="20"/>
      <c r="GHC1" s="20"/>
      <c r="GHD1" s="20"/>
      <c r="GHE1" s="481"/>
      <c r="GHF1" s="479"/>
      <c r="GHG1" s="20"/>
      <c r="GHH1" s="20"/>
      <c r="GHI1" s="20"/>
      <c r="GHJ1" s="20"/>
      <c r="GHK1" s="20"/>
      <c r="GHL1" s="20"/>
      <c r="GHM1" s="20"/>
      <c r="GHN1" s="20"/>
      <c r="GHO1" s="20"/>
      <c r="GHP1" s="20"/>
      <c r="GHQ1" s="20"/>
      <c r="GHR1" s="20"/>
      <c r="GHS1" s="20"/>
      <c r="GHT1" s="20"/>
      <c r="GHU1" s="481"/>
      <c r="GHV1" s="479"/>
      <c r="GHW1" s="20"/>
      <c r="GHX1" s="20"/>
      <c r="GHY1" s="20"/>
      <c r="GHZ1" s="20"/>
      <c r="GIA1" s="20"/>
      <c r="GIB1" s="20"/>
      <c r="GIC1" s="20"/>
      <c r="GID1" s="20"/>
      <c r="GIE1" s="20"/>
      <c r="GIF1" s="20"/>
      <c r="GIG1" s="20"/>
      <c r="GIH1" s="20"/>
      <c r="GII1" s="20"/>
      <c r="GIJ1" s="20"/>
      <c r="GIK1" s="481"/>
      <c r="GIL1" s="479"/>
      <c r="GIM1" s="20"/>
      <c r="GIN1" s="20"/>
      <c r="GIO1" s="20"/>
      <c r="GIP1" s="20"/>
      <c r="GIQ1" s="20"/>
      <c r="GIR1" s="20"/>
      <c r="GIS1" s="20"/>
      <c r="GIT1" s="20"/>
      <c r="GIU1" s="20"/>
      <c r="GIV1" s="20"/>
      <c r="GIW1" s="20"/>
      <c r="GIX1" s="20"/>
      <c r="GIY1" s="20"/>
      <c r="GIZ1" s="20"/>
      <c r="GJA1" s="481"/>
      <c r="GJB1" s="479"/>
      <c r="GJC1" s="20"/>
      <c r="GJD1" s="20"/>
      <c r="GJE1" s="20"/>
      <c r="GJF1" s="20"/>
      <c r="GJG1" s="20"/>
      <c r="GJH1" s="20"/>
      <c r="GJI1" s="20"/>
      <c r="GJJ1" s="20"/>
      <c r="GJK1" s="20"/>
      <c r="GJL1" s="20"/>
      <c r="GJM1" s="20"/>
      <c r="GJN1" s="20"/>
      <c r="GJO1" s="20"/>
      <c r="GJP1" s="20"/>
      <c r="GJQ1" s="481"/>
      <c r="GJR1" s="479"/>
      <c r="GJS1" s="20"/>
      <c r="GJT1" s="20"/>
      <c r="GJU1" s="20"/>
      <c r="GJV1" s="20"/>
      <c r="GJW1" s="20"/>
      <c r="GJX1" s="20"/>
      <c r="GJY1" s="20"/>
      <c r="GJZ1" s="20"/>
      <c r="GKA1" s="20"/>
      <c r="GKB1" s="20"/>
      <c r="GKC1" s="20"/>
      <c r="GKD1" s="20"/>
      <c r="GKE1" s="20"/>
      <c r="GKF1" s="20"/>
      <c r="GKG1" s="481"/>
      <c r="GKH1" s="479"/>
      <c r="GKI1" s="20"/>
      <c r="GKJ1" s="20"/>
      <c r="GKK1" s="20"/>
      <c r="GKL1" s="20"/>
      <c r="GKM1" s="20"/>
      <c r="GKN1" s="20"/>
      <c r="GKO1" s="20"/>
      <c r="GKP1" s="20"/>
      <c r="GKQ1" s="20"/>
      <c r="GKR1" s="20"/>
      <c r="GKS1" s="20"/>
      <c r="GKT1" s="20"/>
      <c r="GKU1" s="20"/>
      <c r="GKV1" s="20"/>
      <c r="GKW1" s="481"/>
      <c r="GKX1" s="479"/>
      <c r="GKY1" s="20"/>
      <c r="GKZ1" s="20"/>
      <c r="GLA1" s="20"/>
      <c r="GLB1" s="20"/>
      <c r="GLC1" s="20"/>
      <c r="GLD1" s="20"/>
      <c r="GLE1" s="20"/>
      <c r="GLF1" s="20"/>
      <c r="GLG1" s="20"/>
      <c r="GLH1" s="20"/>
      <c r="GLI1" s="20"/>
      <c r="GLJ1" s="20"/>
      <c r="GLK1" s="20"/>
      <c r="GLL1" s="20"/>
      <c r="GLM1" s="481"/>
      <c r="GLN1" s="479"/>
      <c r="GLO1" s="20"/>
      <c r="GLP1" s="20"/>
      <c r="GLQ1" s="20"/>
      <c r="GLR1" s="20"/>
      <c r="GLS1" s="20"/>
      <c r="GLT1" s="20"/>
      <c r="GLU1" s="20"/>
      <c r="GLV1" s="20"/>
      <c r="GLW1" s="20"/>
      <c r="GLX1" s="20"/>
      <c r="GLY1" s="20"/>
      <c r="GLZ1" s="20"/>
      <c r="GMA1" s="20"/>
      <c r="GMB1" s="20"/>
      <c r="GMC1" s="481"/>
      <c r="GMD1" s="479"/>
      <c r="GME1" s="20"/>
      <c r="GMF1" s="20"/>
      <c r="GMG1" s="20"/>
      <c r="GMH1" s="20"/>
      <c r="GMI1" s="20"/>
      <c r="GMJ1" s="20"/>
      <c r="GMK1" s="20"/>
      <c r="GML1" s="20"/>
      <c r="GMM1" s="20"/>
      <c r="GMN1" s="20"/>
      <c r="GMO1" s="20"/>
      <c r="GMP1" s="20"/>
      <c r="GMQ1" s="20"/>
      <c r="GMR1" s="20"/>
      <c r="GMS1" s="481"/>
      <c r="GMT1" s="479"/>
      <c r="GMU1" s="20"/>
      <c r="GMV1" s="20"/>
      <c r="GMW1" s="20"/>
      <c r="GMX1" s="20"/>
      <c r="GMY1" s="20"/>
      <c r="GMZ1" s="20"/>
      <c r="GNA1" s="20"/>
      <c r="GNB1" s="20"/>
      <c r="GNC1" s="20"/>
      <c r="GND1" s="20"/>
      <c r="GNE1" s="20"/>
      <c r="GNF1" s="20"/>
      <c r="GNG1" s="20"/>
      <c r="GNH1" s="20"/>
      <c r="GNI1" s="481"/>
      <c r="GNJ1" s="479"/>
      <c r="GNK1" s="20"/>
      <c r="GNL1" s="20"/>
      <c r="GNM1" s="20"/>
      <c r="GNN1" s="20"/>
      <c r="GNO1" s="20"/>
      <c r="GNP1" s="20"/>
      <c r="GNQ1" s="20"/>
      <c r="GNR1" s="20"/>
      <c r="GNS1" s="20"/>
      <c r="GNT1" s="20"/>
      <c r="GNU1" s="20"/>
      <c r="GNV1" s="20"/>
      <c r="GNW1" s="20"/>
      <c r="GNX1" s="20"/>
      <c r="GNY1" s="481"/>
      <c r="GNZ1" s="479"/>
      <c r="GOA1" s="20"/>
      <c r="GOB1" s="20"/>
      <c r="GOC1" s="20"/>
      <c r="GOD1" s="20"/>
      <c r="GOE1" s="20"/>
      <c r="GOF1" s="20"/>
      <c r="GOG1" s="20"/>
      <c r="GOH1" s="20"/>
      <c r="GOI1" s="20"/>
      <c r="GOJ1" s="20"/>
      <c r="GOK1" s="20"/>
      <c r="GOL1" s="20"/>
      <c r="GOM1" s="20"/>
      <c r="GON1" s="20"/>
      <c r="GOO1" s="481"/>
      <c r="GOP1" s="479"/>
      <c r="GOQ1" s="20"/>
      <c r="GOR1" s="20"/>
      <c r="GOS1" s="20"/>
      <c r="GOT1" s="20"/>
      <c r="GOU1" s="20"/>
      <c r="GOV1" s="20"/>
      <c r="GOW1" s="20"/>
      <c r="GOX1" s="20"/>
      <c r="GOY1" s="20"/>
      <c r="GOZ1" s="20"/>
      <c r="GPA1" s="20"/>
      <c r="GPB1" s="20"/>
      <c r="GPC1" s="20"/>
      <c r="GPD1" s="20"/>
      <c r="GPE1" s="481"/>
      <c r="GPF1" s="479"/>
      <c r="GPG1" s="20"/>
      <c r="GPH1" s="20"/>
      <c r="GPI1" s="20"/>
      <c r="GPJ1" s="20"/>
      <c r="GPK1" s="20"/>
      <c r="GPL1" s="20"/>
      <c r="GPM1" s="20"/>
      <c r="GPN1" s="20"/>
      <c r="GPO1" s="20"/>
      <c r="GPP1" s="20"/>
      <c r="GPQ1" s="20"/>
      <c r="GPR1" s="20"/>
      <c r="GPS1" s="20"/>
      <c r="GPT1" s="20"/>
      <c r="GPU1" s="481"/>
      <c r="GPV1" s="479"/>
      <c r="GPW1" s="20"/>
      <c r="GPX1" s="20"/>
      <c r="GPY1" s="20"/>
      <c r="GPZ1" s="20"/>
      <c r="GQA1" s="20"/>
      <c r="GQB1" s="20"/>
      <c r="GQC1" s="20"/>
      <c r="GQD1" s="20"/>
      <c r="GQE1" s="20"/>
      <c r="GQF1" s="20"/>
      <c r="GQG1" s="20"/>
      <c r="GQH1" s="20"/>
      <c r="GQI1" s="20"/>
      <c r="GQJ1" s="20"/>
      <c r="GQK1" s="481"/>
      <c r="GQL1" s="479"/>
      <c r="GQM1" s="20"/>
      <c r="GQN1" s="20"/>
      <c r="GQO1" s="20"/>
      <c r="GQP1" s="20"/>
      <c r="GQQ1" s="20"/>
      <c r="GQR1" s="20"/>
      <c r="GQS1" s="20"/>
      <c r="GQT1" s="20"/>
      <c r="GQU1" s="20"/>
      <c r="GQV1" s="20"/>
      <c r="GQW1" s="20"/>
      <c r="GQX1" s="20"/>
      <c r="GQY1" s="20"/>
      <c r="GQZ1" s="20"/>
      <c r="GRA1" s="481"/>
      <c r="GRB1" s="479"/>
      <c r="GRC1" s="20"/>
      <c r="GRD1" s="20"/>
      <c r="GRE1" s="20"/>
      <c r="GRF1" s="20"/>
      <c r="GRG1" s="20"/>
      <c r="GRH1" s="20"/>
      <c r="GRI1" s="20"/>
      <c r="GRJ1" s="20"/>
      <c r="GRK1" s="20"/>
      <c r="GRL1" s="20"/>
      <c r="GRM1" s="20"/>
      <c r="GRN1" s="20"/>
      <c r="GRO1" s="20"/>
      <c r="GRP1" s="20"/>
      <c r="GRQ1" s="481"/>
      <c r="GRR1" s="479"/>
      <c r="GRS1" s="20"/>
      <c r="GRT1" s="20"/>
      <c r="GRU1" s="20"/>
      <c r="GRV1" s="20"/>
      <c r="GRW1" s="20"/>
      <c r="GRX1" s="20"/>
      <c r="GRY1" s="20"/>
      <c r="GRZ1" s="20"/>
      <c r="GSA1" s="20"/>
      <c r="GSB1" s="20"/>
      <c r="GSC1" s="20"/>
      <c r="GSD1" s="20"/>
      <c r="GSE1" s="20"/>
      <c r="GSF1" s="20"/>
      <c r="GSG1" s="481"/>
      <c r="GSH1" s="479"/>
      <c r="GSI1" s="20"/>
      <c r="GSJ1" s="20"/>
      <c r="GSK1" s="20"/>
      <c r="GSL1" s="20"/>
      <c r="GSM1" s="20"/>
      <c r="GSN1" s="20"/>
      <c r="GSO1" s="20"/>
      <c r="GSP1" s="20"/>
      <c r="GSQ1" s="20"/>
      <c r="GSR1" s="20"/>
      <c r="GSS1" s="20"/>
      <c r="GST1" s="20"/>
      <c r="GSU1" s="20"/>
      <c r="GSV1" s="20"/>
      <c r="GSW1" s="481"/>
      <c r="GSX1" s="479"/>
      <c r="GSY1" s="20"/>
      <c r="GSZ1" s="20"/>
      <c r="GTA1" s="20"/>
      <c r="GTB1" s="20"/>
      <c r="GTC1" s="20"/>
      <c r="GTD1" s="20"/>
      <c r="GTE1" s="20"/>
      <c r="GTF1" s="20"/>
      <c r="GTG1" s="20"/>
      <c r="GTH1" s="20"/>
      <c r="GTI1" s="20"/>
      <c r="GTJ1" s="20"/>
      <c r="GTK1" s="20"/>
      <c r="GTL1" s="20"/>
      <c r="GTM1" s="481"/>
      <c r="GTN1" s="479"/>
      <c r="GTO1" s="20"/>
      <c r="GTP1" s="20"/>
      <c r="GTQ1" s="20"/>
      <c r="GTR1" s="20"/>
      <c r="GTS1" s="20"/>
      <c r="GTT1" s="20"/>
      <c r="GTU1" s="20"/>
      <c r="GTV1" s="20"/>
      <c r="GTW1" s="20"/>
      <c r="GTX1" s="20"/>
      <c r="GTY1" s="20"/>
      <c r="GTZ1" s="20"/>
      <c r="GUA1" s="20"/>
      <c r="GUB1" s="20"/>
      <c r="GUC1" s="481"/>
      <c r="GUD1" s="479"/>
      <c r="GUE1" s="20"/>
      <c r="GUF1" s="20"/>
      <c r="GUG1" s="20"/>
      <c r="GUH1" s="20"/>
      <c r="GUI1" s="20"/>
      <c r="GUJ1" s="20"/>
      <c r="GUK1" s="20"/>
      <c r="GUL1" s="20"/>
      <c r="GUM1" s="20"/>
      <c r="GUN1" s="20"/>
      <c r="GUO1" s="20"/>
      <c r="GUP1" s="20"/>
      <c r="GUQ1" s="20"/>
      <c r="GUR1" s="20"/>
      <c r="GUS1" s="481"/>
      <c r="GUT1" s="479"/>
      <c r="GUU1" s="20"/>
      <c r="GUV1" s="20"/>
      <c r="GUW1" s="20"/>
      <c r="GUX1" s="20"/>
      <c r="GUY1" s="20"/>
      <c r="GUZ1" s="20"/>
      <c r="GVA1" s="20"/>
      <c r="GVB1" s="20"/>
      <c r="GVC1" s="20"/>
      <c r="GVD1" s="20"/>
      <c r="GVE1" s="20"/>
      <c r="GVF1" s="20"/>
      <c r="GVG1" s="20"/>
      <c r="GVH1" s="20"/>
      <c r="GVI1" s="481"/>
      <c r="GVJ1" s="479"/>
      <c r="GVK1" s="20"/>
      <c r="GVL1" s="20"/>
      <c r="GVM1" s="20"/>
      <c r="GVN1" s="20"/>
      <c r="GVO1" s="20"/>
      <c r="GVP1" s="20"/>
      <c r="GVQ1" s="20"/>
      <c r="GVR1" s="20"/>
      <c r="GVS1" s="20"/>
      <c r="GVT1" s="20"/>
      <c r="GVU1" s="20"/>
      <c r="GVV1" s="20"/>
      <c r="GVW1" s="20"/>
      <c r="GVX1" s="20"/>
      <c r="GVY1" s="481"/>
      <c r="GVZ1" s="479"/>
      <c r="GWA1" s="20"/>
      <c r="GWB1" s="20"/>
      <c r="GWC1" s="20"/>
      <c r="GWD1" s="20"/>
      <c r="GWE1" s="20"/>
      <c r="GWF1" s="20"/>
      <c r="GWG1" s="20"/>
      <c r="GWH1" s="20"/>
      <c r="GWI1" s="20"/>
      <c r="GWJ1" s="20"/>
      <c r="GWK1" s="20"/>
      <c r="GWL1" s="20"/>
      <c r="GWM1" s="20"/>
      <c r="GWN1" s="20"/>
      <c r="GWO1" s="481"/>
      <c r="GWP1" s="479"/>
      <c r="GWQ1" s="20"/>
      <c r="GWR1" s="20"/>
      <c r="GWS1" s="20"/>
      <c r="GWT1" s="20"/>
      <c r="GWU1" s="20"/>
      <c r="GWV1" s="20"/>
      <c r="GWW1" s="20"/>
      <c r="GWX1" s="20"/>
      <c r="GWY1" s="20"/>
      <c r="GWZ1" s="20"/>
      <c r="GXA1" s="20"/>
      <c r="GXB1" s="20"/>
      <c r="GXC1" s="20"/>
      <c r="GXD1" s="20"/>
      <c r="GXE1" s="481"/>
      <c r="GXF1" s="479"/>
      <c r="GXG1" s="20"/>
      <c r="GXH1" s="20"/>
      <c r="GXI1" s="20"/>
      <c r="GXJ1" s="20"/>
      <c r="GXK1" s="20"/>
      <c r="GXL1" s="20"/>
      <c r="GXM1" s="20"/>
      <c r="GXN1" s="20"/>
      <c r="GXO1" s="20"/>
      <c r="GXP1" s="20"/>
      <c r="GXQ1" s="20"/>
      <c r="GXR1" s="20"/>
      <c r="GXS1" s="20"/>
      <c r="GXT1" s="20"/>
      <c r="GXU1" s="481"/>
      <c r="GXV1" s="479"/>
      <c r="GXW1" s="20"/>
      <c r="GXX1" s="20"/>
      <c r="GXY1" s="20"/>
      <c r="GXZ1" s="20"/>
      <c r="GYA1" s="20"/>
      <c r="GYB1" s="20"/>
      <c r="GYC1" s="20"/>
      <c r="GYD1" s="20"/>
      <c r="GYE1" s="20"/>
      <c r="GYF1" s="20"/>
      <c r="GYG1" s="20"/>
      <c r="GYH1" s="20"/>
      <c r="GYI1" s="20"/>
      <c r="GYJ1" s="20"/>
      <c r="GYK1" s="481"/>
      <c r="GYL1" s="479"/>
      <c r="GYM1" s="20"/>
      <c r="GYN1" s="20"/>
      <c r="GYO1" s="20"/>
      <c r="GYP1" s="20"/>
      <c r="GYQ1" s="20"/>
      <c r="GYR1" s="20"/>
      <c r="GYS1" s="20"/>
      <c r="GYT1" s="20"/>
      <c r="GYU1" s="20"/>
      <c r="GYV1" s="20"/>
      <c r="GYW1" s="20"/>
      <c r="GYX1" s="20"/>
      <c r="GYY1" s="20"/>
      <c r="GYZ1" s="20"/>
      <c r="GZA1" s="481"/>
      <c r="GZB1" s="479"/>
      <c r="GZC1" s="20"/>
      <c r="GZD1" s="20"/>
      <c r="GZE1" s="20"/>
      <c r="GZF1" s="20"/>
      <c r="GZG1" s="20"/>
      <c r="GZH1" s="20"/>
      <c r="GZI1" s="20"/>
      <c r="GZJ1" s="20"/>
      <c r="GZK1" s="20"/>
      <c r="GZL1" s="20"/>
      <c r="GZM1" s="20"/>
      <c r="GZN1" s="20"/>
      <c r="GZO1" s="20"/>
      <c r="GZP1" s="20"/>
      <c r="GZQ1" s="481"/>
      <c r="GZR1" s="479"/>
      <c r="GZS1" s="20"/>
      <c r="GZT1" s="20"/>
      <c r="GZU1" s="20"/>
      <c r="GZV1" s="20"/>
      <c r="GZW1" s="20"/>
      <c r="GZX1" s="20"/>
      <c r="GZY1" s="20"/>
      <c r="GZZ1" s="20"/>
      <c r="HAA1" s="20"/>
      <c r="HAB1" s="20"/>
      <c r="HAC1" s="20"/>
      <c r="HAD1" s="20"/>
      <c r="HAE1" s="20"/>
      <c r="HAF1" s="20"/>
      <c r="HAG1" s="481"/>
      <c r="HAH1" s="479"/>
      <c r="HAI1" s="20"/>
      <c r="HAJ1" s="20"/>
      <c r="HAK1" s="20"/>
      <c r="HAL1" s="20"/>
      <c r="HAM1" s="20"/>
      <c r="HAN1" s="20"/>
      <c r="HAO1" s="20"/>
      <c r="HAP1" s="20"/>
      <c r="HAQ1" s="20"/>
      <c r="HAR1" s="20"/>
      <c r="HAS1" s="20"/>
      <c r="HAT1" s="20"/>
      <c r="HAU1" s="20"/>
      <c r="HAV1" s="20"/>
      <c r="HAW1" s="481"/>
      <c r="HAX1" s="479"/>
      <c r="HAY1" s="20"/>
      <c r="HAZ1" s="20"/>
      <c r="HBA1" s="20"/>
      <c r="HBB1" s="20"/>
      <c r="HBC1" s="20"/>
      <c r="HBD1" s="20"/>
      <c r="HBE1" s="20"/>
      <c r="HBF1" s="20"/>
      <c r="HBG1" s="20"/>
      <c r="HBH1" s="20"/>
      <c r="HBI1" s="20"/>
      <c r="HBJ1" s="20"/>
      <c r="HBK1" s="20"/>
      <c r="HBL1" s="20"/>
      <c r="HBM1" s="481"/>
      <c r="HBN1" s="479"/>
      <c r="HBO1" s="20"/>
      <c r="HBP1" s="20"/>
      <c r="HBQ1" s="20"/>
      <c r="HBR1" s="20"/>
      <c r="HBS1" s="20"/>
      <c r="HBT1" s="20"/>
      <c r="HBU1" s="20"/>
      <c r="HBV1" s="20"/>
      <c r="HBW1" s="20"/>
      <c r="HBX1" s="20"/>
      <c r="HBY1" s="20"/>
      <c r="HBZ1" s="20"/>
      <c r="HCA1" s="20"/>
      <c r="HCB1" s="20"/>
      <c r="HCC1" s="481"/>
      <c r="HCD1" s="479"/>
      <c r="HCE1" s="20"/>
      <c r="HCF1" s="20"/>
      <c r="HCG1" s="20"/>
      <c r="HCH1" s="20"/>
      <c r="HCI1" s="20"/>
      <c r="HCJ1" s="20"/>
      <c r="HCK1" s="20"/>
      <c r="HCL1" s="20"/>
      <c r="HCM1" s="20"/>
      <c r="HCN1" s="20"/>
      <c r="HCO1" s="20"/>
      <c r="HCP1" s="20"/>
      <c r="HCQ1" s="20"/>
      <c r="HCR1" s="20"/>
      <c r="HCS1" s="481"/>
      <c r="HCT1" s="479"/>
      <c r="HCU1" s="20"/>
      <c r="HCV1" s="20"/>
      <c r="HCW1" s="20"/>
      <c r="HCX1" s="20"/>
      <c r="HCY1" s="20"/>
      <c r="HCZ1" s="20"/>
      <c r="HDA1" s="20"/>
      <c r="HDB1" s="20"/>
      <c r="HDC1" s="20"/>
      <c r="HDD1" s="20"/>
      <c r="HDE1" s="20"/>
      <c r="HDF1" s="20"/>
      <c r="HDG1" s="20"/>
      <c r="HDH1" s="20"/>
      <c r="HDI1" s="481"/>
      <c r="HDJ1" s="479"/>
      <c r="HDK1" s="20"/>
      <c r="HDL1" s="20"/>
      <c r="HDM1" s="20"/>
      <c r="HDN1" s="20"/>
      <c r="HDO1" s="20"/>
      <c r="HDP1" s="20"/>
      <c r="HDQ1" s="20"/>
      <c r="HDR1" s="20"/>
      <c r="HDS1" s="20"/>
      <c r="HDT1" s="20"/>
      <c r="HDU1" s="20"/>
      <c r="HDV1" s="20"/>
      <c r="HDW1" s="20"/>
      <c r="HDX1" s="20"/>
      <c r="HDY1" s="481"/>
      <c r="HDZ1" s="479"/>
      <c r="HEA1" s="20"/>
      <c r="HEB1" s="20"/>
      <c r="HEC1" s="20"/>
      <c r="HED1" s="20"/>
      <c r="HEE1" s="20"/>
      <c r="HEF1" s="20"/>
      <c r="HEG1" s="20"/>
      <c r="HEH1" s="20"/>
      <c r="HEI1" s="20"/>
      <c r="HEJ1" s="20"/>
      <c r="HEK1" s="20"/>
      <c r="HEL1" s="20"/>
      <c r="HEM1" s="20"/>
      <c r="HEN1" s="20"/>
      <c r="HEO1" s="481"/>
      <c r="HEP1" s="479"/>
      <c r="HEQ1" s="20"/>
      <c r="HER1" s="20"/>
      <c r="HES1" s="20"/>
      <c r="HET1" s="20"/>
      <c r="HEU1" s="20"/>
      <c r="HEV1" s="20"/>
      <c r="HEW1" s="20"/>
      <c r="HEX1" s="20"/>
      <c r="HEY1" s="20"/>
      <c r="HEZ1" s="20"/>
      <c r="HFA1" s="20"/>
      <c r="HFB1" s="20"/>
      <c r="HFC1" s="20"/>
      <c r="HFD1" s="20"/>
      <c r="HFE1" s="481"/>
      <c r="HFF1" s="479"/>
      <c r="HFG1" s="20"/>
      <c r="HFH1" s="20"/>
      <c r="HFI1" s="20"/>
      <c r="HFJ1" s="20"/>
      <c r="HFK1" s="20"/>
      <c r="HFL1" s="20"/>
      <c r="HFM1" s="20"/>
      <c r="HFN1" s="20"/>
      <c r="HFO1" s="20"/>
      <c r="HFP1" s="20"/>
      <c r="HFQ1" s="20"/>
      <c r="HFR1" s="20"/>
      <c r="HFS1" s="20"/>
      <c r="HFT1" s="20"/>
      <c r="HFU1" s="481"/>
      <c r="HFV1" s="479"/>
      <c r="HFW1" s="20"/>
      <c r="HFX1" s="20"/>
      <c r="HFY1" s="20"/>
      <c r="HFZ1" s="20"/>
      <c r="HGA1" s="20"/>
      <c r="HGB1" s="20"/>
      <c r="HGC1" s="20"/>
      <c r="HGD1" s="20"/>
      <c r="HGE1" s="20"/>
      <c r="HGF1" s="20"/>
      <c r="HGG1" s="20"/>
      <c r="HGH1" s="20"/>
      <c r="HGI1" s="20"/>
      <c r="HGJ1" s="20"/>
      <c r="HGK1" s="481"/>
      <c r="HGL1" s="479"/>
      <c r="HGM1" s="20"/>
      <c r="HGN1" s="20"/>
      <c r="HGO1" s="20"/>
      <c r="HGP1" s="20"/>
      <c r="HGQ1" s="20"/>
      <c r="HGR1" s="20"/>
      <c r="HGS1" s="20"/>
      <c r="HGT1" s="20"/>
      <c r="HGU1" s="20"/>
      <c r="HGV1" s="20"/>
      <c r="HGW1" s="20"/>
      <c r="HGX1" s="20"/>
      <c r="HGY1" s="20"/>
      <c r="HGZ1" s="20"/>
      <c r="HHA1" s="481"/>
      <c r="HHB1" s="479"/>
      <c r="HHC1" s="20"/>
      <c r="HHD1" s="20"/>
      <c r="HHE1" s="20"/>
      <c r="HHF1" s="20"/>
      <c r="HHG1" s="20"/>
      <c r="HHH1" s="20"/>
      <c r="HHI1" s="20"/>
      <c r="HHJ1" s="20"/>
      <c r="HHK1" s="20"/>
      <c r="HHL1" s="20"/>
      <c r="HHM1" s="20"/>
      <c r="HHN1" s="20"/>
      <c r="HHO1" s="20"/>
      <c r="HHP1" s="20"/>
      <c r="HHQ1" s="481"/>
      <c r="HHR1" s="479"/>
      <c r="HHS1" s="20"/>
      <c r="HHT1" s="20"/>
      <c r="HHU1" s="20"/>
      <c r="HHV1" s="20"/>
      <c r="HHW1" s="20"/>
      <c r="HHX1" s="20"/>
      <c r="HHY1" s="20"/>
      <c r="HHZ1" s="20"/>
      <c r="HIA1" s="20"/>
      <c r="HIB1" s="20"/>
      <c r="HIC1" s="20"/>
      <c r="HID1" s="20"/>
      <c r="HIE1" s="20"/>
      <c r="HIF1" s="20"/>
      <c r="HIG1" s="481"/>
      <c r="HIH1" s="479"/>
      <c r="HII1" s="20"/>
      <c r="HIJ1" s="20"/>
      <c r="HIK1" s="20"/>
      <c r="HIL1" s="20"/>
      <c r="HIM1" s="20"/>
      <c r="HIN1" s="20"/>
      <c r="HIO1" s="20"/>
      <c r="HIP1" s="20"/>
      <c r="HIQ1" s="20"/>
      <c r="HIR1" s="20"/>
      <c r="HIS1" s="20"/>
      <c r="HIT1" s="20"/>
      <c r="HIU1" s="20"/>
      <c r="HIV1" s="20"/>
      <c r="HIW1" s="481"/>
      <c r="HIX1" s="479"/>
      <c r="HIY1" s="20"/>
      <c r="HIZ1" s="20"/>
      <c r="HJA1" s="20"/>
      <c r="HJB1" s="20"/>
      <c r="HJC1" s="20"/>
      <c r="HJD1" s="20"/>
      <c r="HJE1" s="20"/>
      <c r="HJF1" s="20"/>
      <c r="HJG1" s="20"/>
      <c r="HJH1" s="20"/>
      <c r="HJI1" s="20"/>
      <c r="HJJ1" s="20"/>
      <c r="HJK1" s="20"/>
      <c r="HJL1" s="20"/>
      <c r="HJM1" s="481"/>
      <c r="HJN1" s="479"/>
      <c r="HJO1" s="20"/>
      <c r="HJP1" s="20"/>
      <c r="HJQ1" s="20"/>
      <c r="HJR1" s="20"/>
      <c r="HJS1" s="20"/>
      <c r="HJT1" s="20"/>
      <c r="HJU1" s="20"/>
      <c r="HJV1" s="20"/>
      <c r="HJW1" s="20"/>
      <c r="HJX1" s="20"/>
      <c r="HJY1" s="20"/>
      <c r="HJZ1" s="20"/>
      <c r="HKA1" s="20"/>
      <c r="HKB1" s="20"/>
      <c r="HKC1" s="481"/>
      <c r="HKD1" s="479"/>
      <c r="HKE1" s="20"/>
      <c r="HKF1" s="20"/>
      <c r="HKG1" s="20"/>
      <c r="HKH1" s="20"/>
      <c r="HKI1" s="20"/>
      <c r="HKJ1" s="20"/>
      <c r="HKK1" s="20"/>
      <c r="HKL1" s="20"/>
      <c r="HKM1" s="20"/>
      <c r="HKN1" s="20"/>
      <c r="HKO1" s="20"/>
      <c r="HKP1" s="20"/>
      <c r="HKQ1" s="20"/>
      <c r="HKR1" s="20"/>
      <c r="HKS1" s="481"/>
      <c r="HKT1" s="479"/>
      <c r="HKU1" s="20"/>
      <c r="HKV1" s="20"/>
      <c r="HKW1" s="20"/>
      <c r="HKX1" s="20"/>
      <c r="HKY1" s="20"/>
      <c r="HKZ1" s="20"/>
      <c r="HLA1" s="20"/>
      <c r="HLB1" s="20"/>
      <c r="HLC1" s="20"/>
      <c r="HLD1" s="20"/>
      <c r="HLE1" s="20"/>
      <c r="HLF1" s="20"/>
      <c r="HLG1" s="20"/>
      <c r="HLH1" s="20"/>
      <c r="HLI1" s="481"/>
      <c r="HLJ1" s="479"/>
      <c r="HLK1" s="20"/>
      <c r="HLL1" s="20"/>
      <c r="HLM1" s="20"/>
      <c r="HLN1" s="20"/>
      <c r="HLO1" s="20"/>
      <c r="HLP1" s="20"/>
      <c r="HLQ1" s="20"/>
      <c r="HLR1" s="20"/>
      <c r="HLS1" s="20"/>
      <c r="HLT1" s="20"/>
      <c r="HLU1" s="20"/>
      <c r="HLV1" s="20"/>
      <c r="HLW1" s="20"/>
      <c r="HLX1" s="20"/>
      <c r="HLY1" s="481"/>
      <c r="HLZ1" s="479"/>
      <c r="HMA1" s="20"/>
      <c r="HMB1" s="20"/>
      <c r="HMC1" s="20"/>
      <c r="HMD1" s="20"/>
      <c r="HME1" s="20"/>
      <c r="HMF1" s="20"/>
      <c r="HMG1" s="20"/>
      <c r="HMH1" s="20"/>
      <c r="HMI1" s="20"/>
      <c r="HMJ1" s="20"/>
      <c r="HMK1" s="20"/>
      <c r="HML1" s="20"/>
      <c r="HMM1" s="20"/>
      <c r="HMN1" s="20"/>
      <c r="HMO1" s="481"/>
      <c r="HMP1" s="479"/>
      <c r="HMQ1" s="20"/>
      <c r="HMR1" s="20"/>
      <c r="HMS1" s="20"/>
      <c r="HMT1" s="20"/>
      <c r="HMU1" s="20"/>
      <c r="HMV1" s="20"/>
      <c r="HMW1" s="20"/>
      <c r="HMX1" s="20"/>
      <c r="HMY1" s="20"/>
      <c r="HMZ1" s="20"/>
      <c r="HNA1" s="20"/>
      <c r="HNB1" s="20"/>
      <c r="HNC1" s="20"/>
      <c r="HND1" s="20"/>
      <c r="HNE1" s="481"/>
      <c r="HNF1" s="479"/>
      <c r="HNG1" s="20"/>
      <c r="HNH1" s="20"/>
      <c r="HNI1" s="20"/>
      <c r="HNJ1" s="20"/>
      <c r="HNK1" s="20"/>
      <c r="HNL1" s="20"/>
      <c r="HNM1" s="20"/>
      <c r="HNN1" s="20"/>
      <c r="HNO1" s="20"/>
      <c r="HNP1" s="20"/>
      <c r="HNQ1" s="20"/>
      <c r="HNR1" s="20"/>
      <c r="HNS1" s="20"/>
      <c r="HNT1" s="20"/>
      <c r="HNU1" s="481"/>
      <c r="HNV1" s="479"/>
      <c r="HNW1" s="20"/>
      <c r="HNX1" s="20"/>
      <c r="HNY1" s="20"/>
      <c r="HNZ1" s="20"/>
      <c r="HOA1" s="20"/>
      <c r="HOB1" s="20"/>
      <c r="HOC1" s="20"/>
      <c r="HOD1" s="20"/>
      <c r="HOE1" s="20"/>
      <c r="HOF1" s="20"/>
      <c r="HOG1" s="20"/>
      <c r="HOH1" s="20"/>
      <c r="HOI1" s="20"/>
      <c r="HOJ1" s="20"/>
      <c r="HOK1" s="481"/>
      <c r="HOL1" s="479"/>
      <c r="HOM1" s="20"/>
      <c r="HON1" s="20"/>
      <c r="HOO1" s="20"/>
      <c r="HOP1" s="20"/>
      <c r="HOQ1" s="20"/>
      <c r="HOR1" s="20"/>
      <c r="HOS1" s="20"/>
      <c r="HOT1" s="20"/>
      <c r="HOU1" s="20"/>
      <c r="HOV1" s="20"/>
      <c r="HOW1" s="20"/>
      <c r="HOX1" s="20"/>
      <c r="HOY1" s="20"/>
      <c r="HOZ1" s="20"/>
      <c r="HPA1" s="481"/>
      <c r="HPB1" s="479"/>
      <c r="HPC1" s="20"/>
      <c r="HPD1" s="20"/>
      <c r="HPE1" s="20"/>
      <c r="HPF1" s="20"/>
      <c r="HPG1" s="20"/>
      <c r="HPH1" s="20"/>
      <c r="HPI1" s="20"/>
      <c r="HPJ1" s="20"/>
      <c r="HPK1" s="20"/>
      <c r="HPL1" s="20"/>
      <c r="HPM1" s="20"/>
      <c r="HPN1" s="20"/>
      <c r="HPO1" s="20"/>
      <c r="HPP1" s="20"/>
      <c r="HPQ1" s="481"/>
      <c r="HPR1" s="479"/>
      <c r="HPS1" s="20"/>
      <c r="HPT1" s="20"/>
      <c r="HPU1" s="20"/>
      <c r="HPV1" s="20"/>
      <c r="HPW1" s="20"/>
      <c r="HPX1" s="20"/>
      <c r="HPY1" s="20"/>
      <c r="HPZ1" s="20"/>
      <c r="HQA1" s="20"/>
      <c r="HQB1" s="20"/>
      <c r="HQC1" s="20"/>
      <c r="HQD1" s="20"/>
      <c r="HQE1" s="20"/>
      <c r="HQF1" s="20"/>
      <c r="HQG1" s="481"/>
      <c r="HQH1" s="479"/>
      <c r="HQI1" s="20"/>
      <c r="HQJ1" s="20"/>
      <c r="HQK1" s="20"/>
      <c r="HQL1" s="20"/>
      <c r="HQM1" s="20"/>
      <c r="HQN1" s="20"/>
      <c r="HQO1" s="20"/>
      <c r="HQP1" s="20"/>
      <c r="HQQ1" s="20"/>
      <c r="HQR1" s="20"/>
      <c r="HQS1" s="20"/>
      <c r="HQT1" s="20"/>
      <c r="HQU1" s="20"/>
      <c r="HQV1" s="20"/>
      <c r="HQW1" s="481"/>
      <c r="HQX1" s="479"/>
      <c r="HQY1" s="20"/>
      <c r="HQZ1" s="20"/>
      <c r="HRA1" s="20"/>
      <c r="HRB1" s="20"/>
      <c r="HRC1" s="20"/>
      <c r="HRD1" s="20"/>
      <c r="HRE1" s="20"/>
      <c r="HRF1" s="20"/>
      <c r="HRG1" s="20"/>
      <c r="HRH1" s="20"/>
      <c r="HRI1" s="20"/>
      <c r="HRJ1" s="20"/>
      <c r="HRK1" s="20"/>
      <c r="HRL1" s="20"/>
      <c r="HRM1" s="481"/>
      <c r="HRN1" s="479"/>
      <c r="HRO1" s="20"/>
      <c r="HRP1" s="20"/>
      <c r="HRQ1" s="20"/>
      <c r="HRR1" s="20"/>
      <c r="HRS1" s="20"/>
      <c r="HRT1" s="20"/>
      <c r="HRU1" s="20"/>
      <c r="HRV1" s="20"/>
      <c r="HRW1" s="20"/>
      <c r="HRX1" s="20"/>
      <c r="HRY1" s="20"/>
      <c r="HRZ1" s="20"/>
      <c r="HSA1" s="20"/>
      <c r="HSB1" s="20"/>
      <c r="HSC1" s="481"/>
      <c r="HSD1" s="479"/>
      <c r="HSE1" s="20"/>
      <c r="HSF1" s="20"/>
      <c r="HSG1" s="20"/>
      <c r="HSH1" s="20"/>
      <c r="HSI1" s="20"/>
      <c r="HSJ1" s="20"/>
      <c r="HSK1" s="20"/>
      <c r="HSL1" s="20"/>
      <c r="HSM1" s="20"/>
      <c r="HSN1" s="20"/>
      <c r="HSO1" s="20"/>
      <c r="HSP1" s="20"/>
      <c r="HSQ1" s="20"/>
      <c r="HSR1" s="20"/>
      <c r="HSS1" s="481"/>
      <c r="HST1" s="479"/>
      <c r="HSU1" s="20"/>
      <c r="HSV1" s="20"/>
      <c r="HSW1" s="20"/>
      <c r="HSX1" s="20"/>
      <c r="HSY1" s="20"/>
      <c r="HSZ1" s="20"/>
      <c r="HTA1" s="20"/>
      <c r="HTB1" s="20"/>
      <c r="HTC1" s="20"/>
      <c r="HTD1" s="20"/>
      <c r="HTE1" s="20"/>
      <c r="HTF1" s="20"/>
      <c r="HTG1" s="20"/>
      <c r="HTH1" s="20"/>
      <c r="HTI1" s="481"/>
      <c r="HTJ1" s="479"/>
      <c r="HTK1" s="20"/>
      <c r="HTL1" s="20"/>
      <c r="HTM1" s="20"/>
      <c r="HTN1" s="20"/>
      <c r="HTO1" s="20"/>
      <c r="HTP1" s="20"/>
      <c r="HTQ1" s="20"/>
      <c r="HTR1" s="20"/>
      <c r="HTS1" s="20"/>
      <c r="HTT1" s="20"/>
      <c r="HTU1" s="20"/>
      <c r="HTV1" s="20"/>
      <c r="HTW1" s="20"/>
      <c r="HTX1" s="20"/>
      <c r="HTY1" s="481"/>
      <c r="HTZ1" s="479"/>
      <c r="HUA1" s="20"/>
      <c r="HUB1" s="20"/>
      <c r="HUC1" s="20"/>
      <c r="HUD1" s="20"/>
      <c r="HUE1" s="20"/>
      <c r="HUF1" s="20"/>
      <c r="HUG1" s="20"/>
      <c r="HUH1" s="20"/>
      <c r="HUI1" s="20"/>
      <c r="HUJ1" s="20"/>
      <c r="HUK1" s="20"/>
      <c r="HUL1" s="20"/>
      <c r="HUM1" s="20"/>
      <c r="HUN1" s="20"/>
      <c r="HUO1" s="481"/>
      <c r="HUP1" s="479"/>
      <c r="HUQ1" s="20"/>
      <c r="HUR1" s="20"/>
      <c r="HUS1" s="20"/>
      <c r="HUT1" s="20"/>
      <c r="HUU1" s="20"/>
      <c r="HUV1" s="20"/>
      <c r="HUW1" s="20"/>
      <c r="HUX1" s="20"/>
      <c r="HUY1" s="20"/>
      <c r="HUZ1" s="20"/>
      <c r="HVA1" s="20"/>
      <c r="HVB1" s="20"/>
      <c r="HVC1" s="20"/>
      <c r="HVD1" s="20"/>
      <c r="HVE1" s="481"/>
      <c r="HVF1" s="479"/>
      <c r="HVG1" s="20"/>
      <c r="HVH1" s="20"/>
      <c r="HVI1" s="20"/>
      <c r="HVJ1" s="20"/>
      <c r="HVK1" s="20"/>
      <c r="HVL1" s="20"/>
      <c r="HVM1" s="20"/>
      <c r="HVN1" s="20"/>
      <c r="HVO1" s="20"/>
      <c r="HVP1" s="20"/>
      <c r="HVQ1" s="20"/>
      <c r="HVR1" s="20"/>
      <c r="HVS1" s="20"/>
      <c r="HVT1" s="20"/>
      <c r="HVU1" s="481"/>
      <c r="HVV1" s="479"/>
      <c r="HVW1" s="20"/>
      <c r="HVX1" s="20"/>
      <c r="HVY1" s="20"/>
      <c r="HVZ1" s="20"/>
      <c r="HWA1" s="20"/>
      <c r="HWB1" s="20"/>
      <c r="HWC1" s="20"/>
      <c r="HWD1" s="20"/>
      <c r="HWE1" s="20"/>
      <c r="HWF1" s="20"/>
      <c r="HWG1" s="20"/>
      <c r="HWH1" s="20"/>
      <c r="HWI1" s="20"/>
      <c r="HWJ1" s="20"/>
      <c r="HWK1" s="481"/>
      <c r="HWL1" s="479"/>
      <c r="HWM1" s="20"/>
      <c r="HWN1" s="20"/>
      <c r="HWO1" s="20"/>
      <c r="HWP1" s="20"/>
      <c r="HWQ1" s="20"/>
      <c r="HWR1" s="20"/>
      <c r="HWS1" s="20"/>
      <c r="HWT1" s="20"/>
      <c r="HWU1" s="20"/>
      <c r="HWV1" s="20"/>
      <c r="HWW1" s="20"/>
      <c r="HWX1" s="20"/>
      <c r="HWY1" s="20"/>
      <c r="HWZ1" s="20"/>
      <c r="HXA1" s="481"/>
      <c r="HXB1" s="479"/>
      <c r="HXC1" s="20"/>
      <c r="HXD1" s="20"/>
      <c r="HXE1" s="20"/>
      <c r="HXF1" s="20"/>
      <c r="HXG1" s="20"/>
      <c r="HXH1" s="20"/>
      <c r="HXI1" s="20"/>
      <c r="HXJ1" s="20"/>
      <c r="HXK1" s="20"/>
      <c r="HXL1" s="20"/>
      <c r="HXM1" s="20"/>
      <c r="HXN1" s="20"/>
      <c r="HXO1" s="20"/>
      <c r="HXP1" s="20"/>
      <c r="HXQ1" s="481"/>
      <c r="HXR1" s="479"/>
      <c r="HXS1" s="20"/>
      <c r="HXT1" s="20"/>
      <c r="HXU1" s="20"/>
      <c r="HXV1" s="20"/>
      <c r="HXW1" s="20"/>
      <c r="HXX1" s="20"/>
      <c r="HXY1" s="20"/>
      <c r="HXZ1" s="20"/>
      <c r="HYA1" s="20"/>
      <c r="HYB1" s="20"/>
      <c r="HYC1" s="20"/>
      <c r="HYD1" s="20"/>
      <c r="HYE1" s="20"/>
      <c r="HYF1" s="20"/>
      <c r="HYG1" s="481"/>
      <c r="HYH1" s="479"/>
      <c r="HYI1" s="20"/>
      <c r="HYJ1" s="20"/>
      <c r="HYK1" s="20"/>
      <c r="HYL1" s="20"/>
      <c r="HYM1" s="20"/>
      <c r="HYN1" s="20"/>
      <c r="HYO1" s="20"/>
      <c r="HYP1" s="20"/>
      <c r="HYQ1" s="20"/>
      <c r="HYR1" s="20"/>
      <c r="HYS1" s="20"/>
      <c r="HYT1" s="20"/>
      <c r="HYU1" s="20"/>
      <c r="HYV1" s="20"/>
      <c r="HYW1" s="481"/>
      <c r="HYX1" s="479"/>
      <c r="HYY1" s="20"/>
      <c r="HYZ1" s="20"/>
      <c r="HZA1" s="20"/>
      <c r="HZB1" s="20"/>
      <c r="HZC1" s="20"/>
      <c r="HZD1" s="20"/>
      <c r="HZE1" s="20"/>
      <c r="HZF1" s="20"/>
      <c r="HZG1" s="20"/>
      <c r="HZH1" s="20"/>
      <c r="HZI1" s="20"/>
      <c r="HZJ1" s="20"/>
      <c r="HZK1" s="20"/>
      <c r="HZL1" s="20"/>
      <c r="HZM1" s="481"/>
      <c r="HZN1" s="479"/>
      <c r="HZO1" s="20"/>
      <c r="HZP1" s="20"/>
      <c r="HZQ1" s="20"/>
      <c r="HZR1" s="20"/>
      <c r="HZS1" s="20"/>
      <c r="HZT1" s="20"/>
      <c r="HZU1" s="20"/>
      <c r="HZV1" s="20"/>
      <c r="HZW1" s="20"/>
      <c r="HZX1" s="20"/>
      <c r="HZY1" s="20"/>
      <c r="HZZ1" s="20"/>
      <c r="IAA1" s="20"/>
      <c r="IAB1" s="20"/>
      <c r="IAC1" s="481"/>
      <c r="IAD1" s="479"/>
      <c r="IAE1" s="20"/>
      <c r="IAF1" s="20"/>
      <c r="IAG1" s="20"/>
      <c r="IAH1" s="20"/>
      <c r="IAI1" s="20"/>
      <c r="IAJ1" s="20"/>
      <c r="IAK1" s="20"/>
      <c r="IAL1" s="20"/>
      <c r="IAM1" s="20"/>
      <c r="IAN1" s="20"/>
      <c r="IAO1" s="20"/>
      <c r="IAP1" s="20"/>
      <c r="IAQ1" s="20"/>
      <c r="IAR1" s="20"/>
      <c r="IAS1" s="481"/>
      <c r="IAT1" s="479"/>
      <c r="IAU1" s="20"/>
      <c r="IAV1" s="20"/>
      <c r="IAW1" s="20"/>
      <c r="IAX1" s="20"/>
      <c r="IAY1" s="20"/>
      <c r="IAZ1" s="20"/>
      <c r="IBA1" s="20"/>
      <c r="IBB1" s="20"/>
      <c r="IBC1" s="20"/>
      <c r="IBD1" s="20"/>
      <c r="IBE1" s="20"/>
      <c r="IBF1" s="20"/>
      <c r="IBG1" s="20"/>
      <c r="IBH1" s="20"/>
      <c r="IBI1" s="481"/>
      <c r="IBJ1" s="479"/>
      <c r="IBK1" s="20"/>
      <c r="IBL1" s="20"/>
      <c r="IBM1" s="20"/>
      <c r="IBN1" s="20"/>
      <c r="IBO1" s="20"/>
      <c r="IBP1" s="20"/>
      <c r="IBQ1" s="20"/>
      <c r="IBR1" s="20"/>
      <c r="IBS1" s="20"/>
      <c r="IBT1" s="20"/>
      <c r="IBU1" s="20"/>
      <c r="IBV1" s="20"/>
      <c r="IBW1" s="20"/>
      <c r="IBX1" s="20"/>
      <c r="IBY1" s="481"/>
      <c r="IBZ1" s="479"/>
      <c r="ICA1" s="20"/>
      <c r="ICB1" s="20"/>
      <c r="ICC1" s="20"/>
      <c r="ICD1" s="20"/>
      <c r="ICE1" s="20"/>
      <c r="ICF1" s="20"/>
      <c r="ICG1" s="20"/>
      <c r="ICH1" s="20"/>
      <c r="ICI1" s="20"/>
      <c r="ICJ1" s="20"/>
      <c r="ICK1" s="20"/>
      <c r="ICL1" s="20"/>
      <c r="ICM1" s="20"/>
      <c r="ICN1" s="20"/>
      <c r="ICO1" s="481"/>
      <c r="ICP1" s="479"/>
      <c r="ICQ1" s="20"/>
      <c r="ICR1" s="20"/>
      <c r="ICS1" s="20"/>
      <c r="ICT1" s="20"/>
      <c r="ICU1" s="20"/>
      <c r="ICV1" s="20"/>
      <c r="ICW1" s="20"/>
      <c r="ICX1" s="20"/>
      <c r="ICY1" s="20"/>
      <c r="ICZ1" s="20"/>
      <c r="IDA1" s="20"/>
      <c r="IDB1" s="20"/>
      <c r="IDC1" s="20"/>
      <c r="IDD1" s="20"/>
      <c r="IDE1" s="481"/>
      <c r="IDF1" s="479"/>
      <c r="IDG1" s="20"/>
      <c r="IDH1" s="20"/>
      <c r="IDI1" s="20"/>
      <c r="IDJ1" s="20"/>
      <c r="IDK1" s="20"/>
      <c r="IDL1" s="20"/>
      <c r="IDM1" s="20"/>
      <c r="IDN1" s="20"/>
      <c r="IDO1" s="20"/>
      <c r="IDP1" s="20"/>
      <c r="IDQ1" s="20"/>
      <c r="IDR1" s="20"/>
      <c r="IDS1" s="20"/>
      <c r="IDT1" s="20"/>
      <c r="IDU1" s="481"/>
      <c r="IDV1" s="479"/>
      <c r="IDW1" s="20"/>
      <c r="IDX1" s="20"/>
      <c r="IDY1" s="20"/>
      <c r="IDZ1" s="20"/>
      <c r="IEA1" s="20"/>
      <c r="IEB1" s="20"/>
      <c r="IEC1" s="20"/>
      <c r="IED1" s="20"/>
      <c r="IEE1" s="20"/>
      <c r="IEF1" s="20"/>
      <c r="IEG1" s="20"/>
      <c r="IEH1" s="20"/>
      <c r="IEI1" s="20"/>
      <c r="IEJ1" s="20"/>
      <c r="IEK1" s="481"/>
      <c r="IEL1" s="479"/>
      <c r="IEM1" s="20"/>
      <c r="IEN1" s="20"/>
      <c r="IEO1" s="20"/>
      <c r="IEP1" s="20"/>
      <c r="IEQ1" s="20"/>
      <c r="IER1" s="20"/>
      <c r="IES1" s="20"/>
      <c r="IET1" s="20"/>
      <c r="IEU1" s="20"/>
      <c r="IEV1" s="20"/>
      <c r="IEW1" s="20"/>
      <c r="IEX1" s="20"/>
      <c r="IEY1" s="20"/>
      <c r="IEZ1" s="20"/>
      <c r="IFA1" s="481"/>
      <c r="IFB1" s="479"/>
      <c r="IFC1" s="20"/>
      <c r="IFD1" s="20"/>
      <c r="IFE1" s="20"/>
      <c r="IFF1" s="20"/>
      <c r="IFG1" s="20"/>
      <c r="IFH1" s="20"/>
      <c r="IFI1" s="20"/>
      <c r="IFJ1" s="20"/>
      <c r="IFK1" s="20"/>
      <c r="IFL1" s="20"/>
      <c r="IFM1" s="20"/>
      <c r="IFN1" s="20"/>
      <c r="IFO1" s="20"/>
      <c r="IFP1" s="20"/>
      <c r="IFQ1" s="481"/>
      <c r="IFR1" s="479"/>
      <c r="IFS1" s="20"/>
      <c r="IFT1" s="20"/>
      <c r="IFU1" s="20"/>
      <c r="IFV1" s="20"/>
      <c r="IFW1" s="20"/>
      <c r="IFX1" s="20"/>
      <c r="IFY1" s="20"/>
      <c r="IFZ1" s="20"/>
      <c r="IGA1" s="20"/>
      <c r="IGB1" s="20"/>
      <c r="IGC1" s="20"/>
      <c r="IGD1" s="20"/>
      <c r="IGE1" s="20"/>
      <c r="IGF1" s="20"/>
      <c r="IGG1" s="481"/>
      <c r="IGH1" s="479"/>
      <c r="IGI1" s="20"/>
      <c r="IGJ1" s="20"/>
      <c r="IGK1" s="20"/>
      <c r="IGL1" s="20"/>
      <c r="IGM1" s="20"/>
      <c r="IGN1" s="20"/>
      <c r="IGO1" s="20"/>
      <c r="IGP1" s="20"/>
      <c r="IGQ1" s="20"/>
      <c r="IGR1" s="20"/>
      <c r="IGS1" s="20"/>
      <c r="IGT1" s="20"/>
      <c r="IGU1" s="20"/>
      <c r="IGV1" s="20"/>
      <c r="IGW1" s="481"/>
      <c r="IGX1" s="479"/>
      <c r="IGY1" s="20"/>
      <c r="IGZ1" s="20"/>
      <c r="IHA1" s="20"/>
      <c r="IHB1" s="20"/>
      <c r="IHC1" s="20"/>
      <c r="IHD1" s="20"/>
      <c r="IHE1" s="20"/>
      <c r="IHF1" s="20"/>
      <c r="IHG1" s="20"/>
      <c r="IHH1" s="20"/>
      <c r="IHI1" s="20"/>
      <c r="IHJ1" s="20"/>
      <c r="IHK1" s="20"/>
      <c r="IHL1" s="20"/>
      <c r="IHM1" s="481"/>
      <c r="IHN1" s="479"/>
      <c r="IHO1" s="20"/>
      <c r="IHP1" s="20"/>
      <c r="IHQ1" s="20"/>
      <c r="IHR1" s="20"/>
      <c r="IHS1" s="20"/>
      <c r="IHT1" s="20"/>
      <c r="IHU1" s="20"/>
      <c r="IHV1" s="20"/>
      <c r="IHW1" s="20"/>
      <c r="IHX1" s="20"/>
      <c r="IHY1" s="20"/>
      <c r="IHZ1" s="20"/>
      <c r="IIA1" s="20"/>
      <c r="IIB1" s="20"/>
      <c r="IIC1" s="481"/>
      <c r="IID1" s="479"/>
      <c r="IIE1" s="20"/>
      <c r="IIF1" s="20"/>
      <c r="IIG1" s="20"/>
      <c r="IIH1" s="20"/>
      <c r="III1" s="20"/>
      <c r="IIJ1" s="20"/>
      <c r="IIK1" s="20"/>
      <c r="IIL1" s="20"/>
      <c r="IIM1" s="20"/>
      <c r="IIN1" s="20"/>
      <c r="IIO1" s="20"/>
      <c r="IIP1" s="20"/>
      <c r="IIQ1" s="20"/>
      <c r="IIR1" s="20"/>
      <c r="IIS1" s="481"/>
      <c r="IIT1" s="479"/>
      <c r="IIU1" s="20"/>
      <c r="IIV1" s="20"/>
      <c r="IIW1" s="20"/>
      <c r="IIX1" s="20"/>
      <c r="IIY1" s="20"/>
      <c r="IIZ1" s="20"/>
      <c r="IJA1" s="20"/>
      <c r="IJB1" s="20"/>
      <c r="IJC1" s="20"/>
      <c r="IJD1" s="20"/>
      <c r="IJE1" s="20"/>
      <c r="IJF1" s="20"/>
      <c r="IJG1" s="20"/>
      <c r="IJH1" s="20"/>
      <c r="IJI1" s="481"/>
      <c r="IJJ1" s="479"/>
      <c r="IJK1" s="20"/>
      <c r="IJL1" s="20"/>
      <c r="IJM1" s="20"/>
      <c r="IJN1" s="20"/>
      <c r="IJO1" s="20"/>
      <c r="IJP1" s="20"/>
      <c r="IJQ1" s="20"/>
      <c r="IJR1" s="20"/>
      <c r="IJS1" s="20"/>
      <c r="IJT1" s="20"/>
      <c r="IJU1" s="20"/>
      <c r="IJV1" s="20"/>
      <c r="IJW1" s="20"/>
      <c r="IJX1" s="20"/>
      <c r="IJY1" s="481"/>
      <c r="IJZ1" s="479"/>
      <c r="IKA1" s="20"/>
      <c r="IKB1" s="20"/>
      <c r="IKC1" s="20"/>
      <c r="IKD1" s="20"/>
      <c r="IKE1" s="20"/>
      <c r="IKF1" s="20"/>
      <c r="IKG1" s="20"/>
      <c r="IKH1" s="20"/>
      <c r="IKI1" s="20"/>
      <c r="IKJ1" s="20"/>
      <c r="IKK1" s="20"/>
      <c r="IKL1" s="20"/>
      <c r="IKM1" s="20"/>
      <c r="IKN1" s="20"/>
      <c r="IKO1" s="481"/>
      <c r="IKP1" s="479"/>
      <c r="IKQ1" s="20"/>
      <c r="IKR1" s="20"/>
      <c r="IKS1" s="20"/>
      <c r="IKT1" s="20"/>
      <c r="IKU1" s="20"/>
      <c r="IKV1" s="20"/>
      <c r="IKW1" s="20"/>
      <c r="IKX1" s="20"/>
      <c r="IKY1" s="20"/>
      <c r="IKZ1" s="20"/>
      <c r="ILA1" s="20"/>
      <c r="ILB1" s="20"/>
      <c r="ILC1" s="20"/>
      <c r="ILD1" s="20"/>
      <c r="ILE1" s="481"/>
      <c r="ILF1" s="479"/>
      <c r="ILG1" s="20"/>
      <c r="ILH1" s="20"/>
      <c r="ILI1" s="20"/>
      <c r="ILJ1" s="20"/>
      <c r="ILK1" s="20"/>
      <c r="ILL1" s="20"/>
      <c r="ILM1" s="20"/>
      <c r="ILN1" s="20"/>
      <c r="ILO1" s="20"/>
      <c r="ILP1" s="20"/>
      <c r="ILQ1" s="20"/>
      <c r="ILR1" s="20"/>
      <c r="ILS1" s="20"/>
      <c r="ILT1" s="20"/>
      <c r="ILU1" s="481"/>
      <c r="ILV1" s="479"/>
      <c r="ILW1" s="20"/>
      <c r="ILX1" s="20"/>
      <c r="ILY1" s="20"/>
      <c r="ILZ1" s="20"/>
      <c r="IMA1" s="20"/>
      <c r="IMB1" s="20"/>
      <c r="IMC1" s="20"/>
      <c r="IMD1" s="20"/>
      <c r="IME1" s="20"/>
      <c r="IMF1" s="20"/>
      <c r="IMG1" s="20"/>
      <c r="IMH1" s="20"/>
      <c r="IMI1" s="20"/>
      <c r="IMJ1" s="20"/>
      <c r="IMK1" s="481"/>
      <c r="IML1" s="479"/>
      <c r="IMM1" s="20"/>
      <c r="IMN1" s="20"/>
      <c r="IMO1" s="20"/>
      <c r="IMP1" s="20"/>
      <c r="IMQ1" s="20"/>
      <c r="IMR1" s="20"/>
      <c r="IMS1" s="20"/>
      <c r="IMT1" s="20"/>
      <c r="IMU1" s="20"/>
      <c r="IMV1" s="20"/>
      <c r="IMW1" s="20"/>
      <c r="IMX1" s="20"/>
      <c r="IMY1" s="20"/>
      <c r="IMZ1" s="20"/>
      <c r="INA1" s="481"/>
      <c r="INB1" s="479"/>
      <c r="INC1" s="20"/>
      <c r="IND1" s="20"/>
      <c r="INE1" s="20"/>
      <c r="INF1" s="20"/>
      <c r="ING1" s="20"/>
      <c r="INH1" s="20"/>
      <c r="INI1" s="20"/>
      <c r="INJ1" s="20"/>
      <c r="INK1" s="20"/>
      <c r="INL1" s="20"/>
      <c r="INM1" s="20"/>
      <c r="INN1" s="20"/>
      <c r="INO1" s="20"/>
      <c r="INP1" s="20"/>
      <c r="INQ1" s="481"/>
      <c r="INR1" s="479"/>
      <c r="INS1" s="20"/>
      <c r="INT1" s="20"/>
      <c r="INU1" s="20"/>
      <c r="INV1" s="20"/>
      <c r="INW1" s="20"/>
      <c r="INX1" s="20"/>
      <c r="INY1" s="20"/>
      <c r="INZ1" s="20"/>
      <c r="IOA1" s="20"/>
      <c r="IOB1" s="20"/>
      <c r="IOC1" s="20"/>
      <c r="IOD1" s="20"/>
      <c r="IOE1" s="20"/>
      <c r="IOF1" s="20"/>
      <c r="IOG1" s="481"/>
      <c r="IOH1" s="479"/>
      <c r="IOI1" s="20"/>
      <c r="IOJ1" s="20"/>
      <c r="IOK1" s="20"/>
      <c r="IOL1" s="20"/>
      <c r="IOM1" s="20"/>
      <c r="ION1" s="20"/>
      <c r="IOO1" s="20"/>
      <c r="IOP1" s="20"/>
      <c r="IOQ1" s="20"/>
      <c r="IOR1" s="20"/>
      <c r="IOS1" s="20"/>
      <c r="IOT1" s="20"/>
      <c r="IOU1" s="20"/>
      <c r="IOV1" s="20"/>
      <c r="IOW1" s="481"/>
      <c r="IOX1" s="479"/>
      <c r="IOY1" s="20"/>
      <c r="IOZ1" s="20"/>
      <c r="IPA1" s="20"/>
      <c r="IPB1" s="20"/>
      <c r="IPC1" s="20"/>
      <c r="IPD1" s="20"/>
      <c r="IPE1" s="20"/>
      <c r="IPF1" s="20"/>
      <c r="IPG1" s="20"/>
      <c r="IPH1" s="20"/>
      <c r="IPI1" s="20"/>
      <c r="IPJ1" s="20"/>
      <c r="IPK1" s="20"/>
      <c r="IPL1" s="20"/>
      <c r="IPM1" s="481"/>
      <c r="IPN1" s="479"/>
      <c r="IPO1" s="20"/>
      <c r="IPP1" s="20"/>
      <c r="IPQ1" s="20"/>
      <c r="IPR1" s="20"/>
      <c r="IPS1" s="20"/>
      <c r="IPT1" s="20"/>
      <c r="IPU1" s="20"/>
      <c r="IPV1" s="20"/>
      <c r="IPW1" s="20"/>
      <c r="IPX1" s="20"/>
      <c r="IPY1" s="20"/>
      <c r="IPZ1" s="20"/>
      <c r="IQA1" s="20"/>
      <c r="IQB1" s="20"/>
      <c r="IQC1" s="481"/>
      <c r="IQD1" s="479"/>
      <c r="IQE1" s="20"/>
      <c r="IQF1" s="20"/>
      <c r="IQG1" s="20"/>
      <c r="IQH1" s="20"/>
      <c r="IQI1" s="20"/>
      <c r="IQJ1" s="20"/>
      <c r="IQK1" s="20"/>
      <c r="IQL1" s="20"/>
      <c r="IQM1" s="20"/>
      <c r="IQN1" s="20"/>
      <c r="IQO1" s="20"/>
      <c r="IQP1" s="20"/>
      <c r="IQQ1" s="20"/>
      <c r="IQR1" s="20"/>
      <c r="IQS1" s="481"/>
      <c r="IQT1" s="479"/>
      <c r="IQU1" s="20"/>
      <c r="IQV1" s="20"/>
      <c r="IQW1" s="20"/>
      <c r="IQX1" s="20"/>
      <c r="IQY1" s="20"/>
      <c r="IQZ1" s="20"/>
      <c r="IRA1" s="20"/>
      <c r="IRB1" s="20"/>
      <c r="IRC1" s="20"/>
      <c r="IRD1" s="20"/>
      <c r="IRE1" s="20"/>
      <c r="IRF1" s="20"/>
      <c r="IRG1" s="20"/>
      <c r="IRH1" s="20"/>
      <c r="IRI1" s="481"/>
      <c r="IRJ1" s="479"/>
      <c r="IRK1" s="20"/>
      <c r="IRL1" s="20"/>
      <c r="IRM1" s="20"/>
      <c r="IRN1" s="20"/>
      <c r="IRO1" s="20"/>
      <c r="IRP1" s="20"/>
      <c r="IRQ1" s="20"/>
      <c r="IRR1" s="20"/>
      <c r="IRS1" s="20"/>
      <c r="IRT1" s="20"/>
      <c r="IRU1" s="20"/>
      <c r="IRV1" s="20"/>
      <c r="IRW1" s="20"/>
      <c r="IRX1" s="20"/>
      <c r="IRY1" s="481"/>
      <c r="IRZ1" s="479"/>
      <c r="ISA1" s="20"/>
      <c r="ISB1" s="20"/>
      <c r="ISC1" s="20"/>
      <c r="ISD1" s="20"/>
      <c r="ISE1" s="20"/>
      <c r="ISF1" s="20"/>
      <c r="ISG1" s="20"/>
      <c r="ISH1" s="20"/>
      <c r="ISI1" s="20"/>
      <c r="ISJ1" s="20"/>
      <c r="ISK1" s="20"/>
      <c r="ISL1" s="20"/>
      <c r="ISM1" s="20"/>
      <c r="ISN1" s="20"/>
      <c r="ISO1" s="481"/>
      <c r="ISP1" s="479"/>
      <c r="ISQ1" s="20"/>
      <c r="ISR1" s="20"/>
      <c r="ISS1" s="20"/>
      <c r="IST1" s="20"/>
      <c r="ISU1" s="20"/>
      <c r="ISV1" s="20"/>
      <c r="ISW1" s="20"/>
      <c r="ISX1" s="20"/>
      <c r="ISY1" s="20"/>
      <c r="ISZ1" s="20"/>
      <c r="ITA1" s="20"/>
      <c r="ITB1" s="20"/>
      <c r="ITC1" s="20"/>
      <c r="ITD1" s="20"/>
      <c r="ITE1" s="481"/>
      <c r="ITF1" s="479"/>
      <c r="ITG1" s="20"/>
      <c r="ITH1" s="20"/>
      <c r="ITI1" s="20"/>
      <c r="ITJ1" s="20"/>
      <c r="ITK1" s="20"/>
      <c r="ITL1" s="20"/>
      <c r="ITM1" s="20"/>
      <c r="ITN1" s="20"/>
      <c r="ITO1" s="20"/>
      <c r="ITP1" s="20"/>
      <c r="ITQ1" s="20"/>
      <c r="ITR1" s="20"/>
      <c r="ITS1" s="20"/>
      <c r="ITT1" s="20"/>
      <c r="ITU1" s="481"/>
      <c r="ITV1" s="479"/>
      <c r="ITW1" s="20"/>
      <c r="ITX1" s="20"/>
      <c r="ITY1" s="20"/>
      <c r="ITZ1" s="20"/>
      <c r="IUA1" s="20"/>
      <c r="IUB1" s="20"/>
      <c r="IUC1" s="20"/>
      <c r="IUD1" s="20"/>
      <c r="IUE1" s="20"/>
      <c r="IUF1" s="20"/>
      <c r="IUG1" s="20"/>
      <c r="IUH1" s="20"/>
      <c r="IUI1" s="20"/>
      <c r="IUJ1" s="20"/>
      <c r="IUK1" s="481"/>
      <c r="IUL1" s="479"/>
      <c r="IUM1" s="20"/>
      <c r="IUN1" s="20"/>
      <c r="IUO1" s="20"/>
      <c r="IUP1" s="20"/>
      <c r="IUQ1" s="20"/>
      <c r="IUR1" s="20"/>
      <c r="IUS1" s="20"/>
      <c r="IUT1" s="20"/>
      <c r="IUU1" s="20"/>
      <c r="IUV1" s="20"/>
      <c r="IUW1" s="20"/>
      <c r="IUX1" s="20"/>
      <c r="IUY1" s="20"/>
      <c r="IUZ1" s="20"/>
      <c r="IVA1" s="481"/>
      <c r="IVB1" s="479"/>
      <c r="IVC1" s="20"/>
      <c r="IVD1" s="20"/>
      <c r="IVE1" s="20"/>
      <c r="IVF1" s="20"/>
      <c r="IVG1" s="20"/>
      <c r="IVH1" s="20"/>
      <c r="IVI1" s="20"/>
      <c r="IVJ1" s="20"/>
      <c r="IVK1" s="20"/>
      <c r="IVL1" s="20"/>
      <c r="IVM1" s="20"/>
      <c r="IVN1" s="20"/>
      <c r="IVO1" s="20"/>
      <c r="IVP1" s="20"/>
      <c r="IVQ1" s="481"/>
      <c r="IVR1" s="479"/>
      <c r="IVS1" s="20"/>
      <c r="IVT1" s="20"/>
      <c r="IVU1" s="20"/>
      <c r="IVV1" s="20"/>
      <c r="IVW1" s="20"/>
      <c r="IVX1" s="20"/>
      <c r="IVY1" s="20"/>
      <c r="IVZ1" s="20"/>
      <c r="IWA1" s="20"/>
      <c r="IWB1" s="20"/>
      <c r="IWC1" s="20"/>
      <c r="IWD1" s="20"/>
      <c r="IWE1" s="20"/>
      <c r="IWF1" s="20"/>
      <c r="IWG1" s="481"/>
      <c r="IWH1" s="479"/>
      <c r="IWI1" s="20"/>
      <c r="IWJ1" s="20"/>
      <c r="IWK1" s="20"/>
      <c r="IWL1" s="20"/>
      <c r="IWM1" s="20"/>
      <c r="IWN1" s="20"/>
      <c r="IWO1" s="20"/>
      <c r="IWP1" s="20"/>
      <c r="IWQ1" s="20"/>
      <c r="IWR1" s="20"/>
      <c r="IWS1" s="20"/>
      <c r="IWT1" s="20"/>
      <c r="IWU1" s="20"/>
      <c r="IWV1" s="20"/>
      <c r="IWW1" s="481"/>
      <c r="IWX1" s="479"/>
      <c r="IWY1" s="20"/>
      <c r="IWZ1" s="20"/>
      <c r="IXA1" s="20"/>
      <c r="IXB1" s="20"/>
      <c r="IXC1" s="20"/>
      <c r="IXD1" s="20"/>
      <c r="IXE1" s="20"/>
      <c r="IXF1" s="20"/>
      <c r="IXG1" s="20"/>
      <c r="IXH1" s="20"/>
      <c r="IXI1" s="20"/>
      <c r="IXJ1" s="20"/>
      <c r="IXK1" s="20"/>
      <c r="IXL1" s="20"/>
      <c r="IXM1" s="481"/>
      <c r="IXN1" s="479"/>
      <c r="IXO1" s="20"/>
      <c r="IXP1" s="20"/>
      <c r="IXQ1" s="20"/>
      <c r="IXR1" s="20"/>
      <c r="IXS1" s="20"/>
      <c r="IXT1" s="20"/>
      <c r="IXU1" s="20"/>
      <c r="IXV1" s="20"/>
      <c r="IXW1" s="20"/>
      <c r="IXX1" s="20"/>
      <c r="IXY1" s="20"/>
      <c r="IXZ1" s="20"/>
      <c r="IYA1" s="20"/>
      <c r="IYB1" s="20"/>
      <c r="IYC1" s="481"/>
      <c r="IYD1" s="479"/>
      <c r="IYE1" s="20"/>
      <c r="IYF1" s="20"/>
      <c r="IYG1" s="20"/>
      <c r="IYH1" s="20"/>
      <c r="IYI1" s="20"/>
      <c r="IYJ1" s="20"/>
      <c r="IYK1" s="20"/>
      <c r="IYL1" s="20"/>
      <c r="IYM1" s="20"/>
      <c r="IYN1" s="20"/>
      <c r="IYO1" s="20"/>
      <c r="IYP1" s="20"/>
      <c r="IYQ1" s="20"/>
      <c r="IYR1" s="20"/>
      <c r="IYS1" s="481"/>
      <c r="IYT1" s="479"/>
      <c r="IYU1" s="20"/>
      <c r="IYV1" s="20"/>
      <c r="IYW1" s="20"/>
      <c r="IYX1" s="20"/>
      <c r="IYY1" s="20"/>
      <c r="IYZ1" s="20"/>
      <c r="IZA1" s="20"/>
      <c r="IZB1" s="20"/>
      <c r="IZC1" s="20"/>
      <c r="IZD1" s="20"/>
      <c r="IZE1" s="20"/>
      <c r="IZF1" s="20"/>
      <c r="IZG1" s="20"/>
      <c r="IZH1" s="20"/>
      <c r="IZI1" s="481"/>
      <c r="IZJ1" s="479"/>
      <c r="IZK1" s="20"/>
      <c r="IZL1" s="20"/>
      <c r="IZM1" s="20"/>
      <c r="IZN1" s="20"/>
      <c r="IZO1" s="20"/>
      <c r="IZP1" s="20"/>
      <c r="IZQ1" s="20"/>
      <c r="IZR1" s="20"/>
      <c r="IZS1" s="20"/>
      <c r="IZT1" s="20"/>
      <c r="IZU1" s="20"/>
      <c r="IZV1" s="20"/>
      <c r="IZW1" s="20"/>
      <c r="IZX1" s="20"/>
      <c r="IZY1" s="481"/>
      <c r="IZZ1" s="479"/>
      <c r="JAA1" s="20"/>
      <c r="JAB1" s="20"/>
      <c r="JAC1" s="20"/>
      <c r="JAD1" s="20"/>
      <c r="JAE1" s="20"/>
      <c r="JAF1" s="20"/>
      <c r="JAG1" s="20"/>
      <c r="JAH1" s="20"/>
      <c r="JAI1" s="20"/>
      <c r="JAJ1" s="20"/>
      <c r="JAK1" s="20"/>
      <c r="JAL1" s="20"/>
      <c r="JAM1" s="20"/>
      <c r="JAN1" s="20"/>
      <c r="JAO1" s="481"/>
      <c r="JAP1" s="479"/>
      <c r="JAQ1" s="20"/>
      <c r="JAR1" s="20"/>
      <c r="JAS1" s="20"/>
      <c r="JAT1" s="20"/>
      <c r="JAU1" s="20"/>
      <c r="JAV1" s="20"/>
      <c r="JAW1" s="20"/>
      <c r="JAX1" s="20"/>
      <c r="JAY1" s="20"/>
      <c r="JAZ1" s="20"/>
      <c r="JBA1" s="20"/>
      <c r="JBB1" s="20"/>
      <c r="JBC1" s="20"/>
      <c r="JBD1" s="20"/>
      <c r="JBE1" s="481"/>
      <c r="JBF1" s="479"/>
      <c r="JBG1" s="20"/>
      <c r="JBH1" s="20"/>
      <c r="JBI1" s="20"/>
      <c r="JBJ1" s="20"/>
      <c r="JBK1" s="20"/>
      <c r="JBL1" s="20"/>
      <c r="JBM1" s="20"/>
      <c r="JBN1" s="20"/>
      <c r="JBO1" s="20"/>
      <c r="JBP1" s="20"/>
      <c r="JBQ1" s="20"/>
      <c r="JBR1" s="20"/>
      <c r="JBS1" s="20"/>
      <c r="JBT1" s="20"/>
      <c r="JBU1" s="481"/>
      <c r="JBV1" s="479"/>
      <c r="JBW1" s="20"/>
      <c r="JBX1" s="20"/>
      <c r="JBY1" s="20"/>
      <c r="JBZ1" s="20"/>
      <c r="JCA1" s="20"/>
      <c r="JCB1" s="20"/>
      <c r="JCC1" s="20"/>
      <c r="JCD1" s="20"/>
      <c r="JCE1" s="20"/>
      <c r="JCF1" s="20"/>
      <c r="JCG1" s="20"/>
      <c r="JCH1" s="20"/>
      <c r="JCI1" s="20"/>
      <c r="JCJ1" s="20"/>
      <c r="JCK1" s="481"/>
      <c r="JCL1" s="479"/>
      <c r="JCM1" s="20"/>
      <c r="JCN1" s="20"/>
      <c r="JCO1" s="20"/>
      <c r="JCP1" s="20"/>
      <c r="JCQ1" s="20"/>
      <c r="JCR1" s="20"/>
      <c r="JCS1" s="20"/>
      <c r="JCT1" s="20"/>
      <c r="JCU1" s="20"/>
      <c r="JCV1" s="20"/>
      <c r="JCW1" s="20"/>
      <c r="JCX1" s="20"/>
      <c r="JCY1" s="20"/>
      <c r="JCZ1" s="20"/>
      <c r="JDA1" s="481"/>
      <c r="JDB1" s="479"/>
      <c r="JDC1" s="20"/>
      <c r="JDD1" s="20"/>
      <c r="JDE1" s="20"/>
      <c r="JDF1" s="20"/>
      <c r="JDG1" s="20"/>
      <c r="JDH1" s="20"/>
      <c r="JDI1" s="20"/>
      <c r="JDJ1" s="20"/>
      <c r="JDK1" s="20"/>
      <c r="JDL1" s="20"/>
      <c r="JDM1" s="20"/>
      <c r="JDN1" s="20"/>
      <c r="JDO1" s="20"/>
      <c r="JDP1" s="20"/>
      <c r="JDQ1" s="481"/>
      <c r="JDR1" s="479"/>
      <c r="JDS1" s="20"/>
      <c r="JDT1" s="20"/>
      <c r="JDU1" s="20"/>
      <c r="JDV1" s="20"/>
      <c r="JDW1" s="20"/>
      <c r="JDX1" s="20"/>
      <c r="JDY1" s="20"/>
      <c r="JDZ1" s="20"/>
      <c r="JEA1" s="20"/>
      <c r="JEB1" s="20"/>
      <c r="JEC1" s="20"/>
      <c r="JED1" s="20"/>
      <c r="JEE1" s="20"/>
      <c r="JEF1" s="20"/>
      <c r="JEG1" s="481"/>
      <c r="JEH1" s="479"/>
      <c r="JEI1" s="20"/>
      <c r="JEJ1" s="20"/>
      <c r="JEK1" s="20"/>
      <c r="JEL1" s="20"/>
      <c r="JEM1" s="20"/>
      <c r="JEN1" s="20"/>
      <c r="JEO1" s="20"/>
      <c r="JEP1" s="20"/>
      <c r="JEQ1" s="20"/>
      <c r="JER1" s="20"/>
      <c r="JES1" s="20"/>
      <c r="JET1" s="20"/>
      <c r="JEU1" s="20"/>
      <c r="JEV1" s="20"/>
      <c r="JEW1" s="481"/>
      <c r="JEX1" s="479"/>
      <c r="JEY1" s="20"/>
      <c r="JEZ1" s="20"/>
      <c r="JFA1" s="20"/>
      <c r="JFB1" s="20"/>
      <c r="JFC1" s="20"/>
      <c r="JFD1" s="20"/>
      <c r="JFE1" s="20"/>
      <c r="JFF1" s="20"/>
      <c r="JFG1" s="20"/>
      <c r="JFH1" s="20"/>
      <c r="JFI1" s="20"/>
      <c r="JFJ1" s="20"/>
      <c r="JFK1" s="20"/>
      <c r="JFL1" s="20"/>
      <c r="JFM1" s="481"/>
      <c r="JFN1" s="479"/>
      <c r="JFO1" s="20"/>
      <c r="JFP1" s="20"/>
      <c r="JFQ1" s="20"/>
      <c r="JFR1" s="20"/>
      <c r="JFS1" s="20"/>
      <c r="JFT1" s="20"/>
      <c r="JFU1" s="20"/>
      <c r="JFV1" s="20"/>
      <c r="JFW1" s="20"/>
      <c r="JFX1" s="20"/>
      <c r="JFY1" s="20"/>
      <c r="JFZ1" s="20"/>
      <c r="JGA1" s="20"/>
      <c r="JGB1" s="20"/>
      <c r="JGC1" s="481"/>
      <c r="JGD1" s="479"/>
      <c r="JGE1" s="20"/>
      <c r="JGF1" s="20"/>
      <c r="JGG1" s="20"/>
      <c r="JGH1" s="20"/>
      <c r="JGI1" s="20"/>
      <c r="JGJ1" s="20"/>
      <c r="JGK1" s="20"/>
      <c r="JGL1" s="20"/>
      <c r="JGM1" s="20"/>
      <c r="JGN1" s="20"/>
      <c r="JGO1" s="20"/>
      <c r="JGP1" s="20"/>
      <c r="JGQ1" s="20"/>
      <c r="JGR1" s="20"/>
      <c r="JGS1" s="481"/>
      <c r="JGT1" s="479"/>
      <c r="JGU1" s="20"/>
      <c r="JGV1" s="20"/>
      <c r="JGW1" s="20"/>
      <c r="JGX1" s="20"/>
      <c r="JGY1" s="20"/>
      <c r="JGZ1" s="20"/>
      <c r="JHA1" s="20"/>
      <c r="JHB1" s="20"/>
      <c r="JHC1" s="20"/>
      <c r="JHD1" s="20"/>
      <c r="JHE1" s="20"/>
      <c r="JHF1" s="20"/>
      <c r="JHG1" s="20"/>
      <c r="JHH1" s="20"/>
      <c r="JHI1" s="481"/>
      <c r="JHJ1" s="479"/>
      <c r="JHK1" s="20"/>
      <c r="JHL1" s="20"/>
      <c r="JHM1" s="20"/>
      <c r="JHN1" s="20"/>
      <c r="JHO1" s="20"/>
      <c r="JHP1" s="20"/>
      <c r="JHQ1" s="20"/>
      <c r="JHR1" s="20"/>
      <c r="JHS1" s="20"/>
      <c r="JHT1" s="20"/>
      <c r="JHU1" s="20"/>
      <c r="JHV1" s="20"/>
      <c r="JHW1" s="20"/>
      <c r="JHX1" s="20"/>
      <c r="JHY1" s="481"/>
      <c r="JHZ1" s="479"/>
      <c r="JIA1" s="20"/>
      <c r="JIB1" s="20"/>
      <c r="JIC1" s="20"/>
      <c r="JID1" s="20"/>
      <c r="JIE1" s="20"/>
      <c r="JIF1" s="20"/>
      <c r="JIG1" s="20"/>
      <c r="JIH1" s="20"/>
      <c r="JII1" s="20"/>
      <c r="JIJ1" s="20"/>
      <c r="JIK1" s="20"/>
      <c r="JIL1" s="20"/>
      <c r="JIM1" s="20"/>
      <c r="JIN1" s="20"/>
      <c r="JIO1" s="481"/>
      <c r="JIP1" s="479"/>
      <c r="JIQ1" s="20"/>
      <c r="JIR1" s="20"/>
      <c r="JIS1" s="20"/>
      <c r="JIT1" s="20"/>
      <c r="JIU1" s="20"/>
      <c r="JIV1" s="20"/>
      <c r="JIW1" s="20"/>
      <c r="JIX1" s="20"/>
      <c r="JIY1" s="20"/>
      <c r="JIZ1" s="20"/>
      <c r="JJA1" s="20"/>
      <c r="JJB1" s="20"/>
      <c r="JJC1" s="20"/>
      <c r="JJD1" s="20"/>
      <c r="JJE1" s="481"/>
      <c r="JJF1" s="479"/>
      <c r="JJG1" s="20"/>
      <c r="JJH1" s="20"/>
      <c r="JJI1" s="20"/>
      <c r="JJJ1" s="20"/>
      <c r="JJK1" s="20"/>
      <c r="JJL1" s="20"/>
      <c r="JJM1" s="20"/>
      <c r="JJN1" s="20"/>
      <c r="JJO1" s="20"/>
      <c r="JJP1" s="20"/>
      <c r="JJQ1" s="20"/>
      <c r="JJR1" s="20"/>
      <c r="JJS1" s="20"/>
      <c r="JJT1" s="20"/>
      <c r="JJU1" s="481"/>
      <c r="JJV1" s="479"/>
      <c r="JJW1" s="20"/>
      <c r="JJX1" s="20"/>
      <c r="JJY1" s="20"/>
      <c r="JJZ1" s="20"/>
      <c r="JKA1" s="20"/>
      <c r="JKB1" s="20"/>
      <c r="JKC1" s="20"/>
      <c r="JKD1" s="20"/>
      <c r="JKE1" s="20"/>
      <c r="JKF1" s="20"/>
      <c r="JKG1" s="20"/>
      <c r="JKH1" s="20"/>
      <c r="JKI1" s="20"/>
      <c r="JKJ1" s="20"/>
      <c r="JKK1" s="481"/>
      <c r="JKL1" s="479"/>
      <c r="JKM1" s="20"/>
      <c r="JKN1" s="20"/>
      <c r="JKO1" s="20"/>
      <c r="JKP1" s="20"/>
      <c r="JKQ1" s="20"/>
      <c r="JKR1" s="20"/>
      <c r="JKS1" s="20"/>
      <c r="JKT1" s="20"/>
      <c r="JKU1" s="20"/>
      <c r="JKV1" s="20"/>
      <c r="JKW1" s="20"/>
      <c r="JKX1" s="20"/>
      <c r="JKY1" s="20"/>
      <c r="JKZ1" s="20"/>
      <c r="JLA1" s="481"/>
      <c r="JLB1" s="479"/>
      <c r="JLC1" s="20"/>
      <c r="JLD1" s="20"/>
      <c r="JLE1" s="20"/>
      <c r="JLF1" s="20"/>
      <c r="JLG1" s="20"/>
      <c r="JLH1" s="20"/>
      <c r="JLI1" s="20"/>
      <c r="JLJ1" s="20"/>
      <c r="JLK1" s="20"/>
      <c r="JLL1" s="20"/>
      <c r="JLM1" s="20"/>
      <c r="JLN1" s="20"/>
      <c r="JLO1" s="20"/>
      <c r="JLP1" s="20"/>
      <c r="JLQ1" s="481"/>
      <c r="JLR1" s="479"/>
      <c r="JLS1" s="20"/>
      <c r="JLT1" s="20"/>
      <c r="JLU1" s="20"/>
      <c r="JLV1" s="20"/>
      <c r="JLW1" s="20"/>
      <c r="JLX1" s="20"/>
      <c r="JLY1" s="20"/>
      <c r="JLZ1" s="20"/>
      <c r="JMA1" s="20"/>
      <c r="JMB1" s="20"/>
      <c r="JMC1" s="20"/>
      <c r="JMD1" s="20"/>
      <c r="JME1" s="20"/>
      <c r="JMF1" s="20"/>
      <c r="JMG1" s="481"/>
      <c r="JMH1" s="479"/>
      <c r="JMI1" s="20"/>
      <c r="JMJ1" s="20"/>
      <c r="JMK1" s="20"/>
      <c r="JML1" s="20"/>
      <c r="JMM1" s="20"/>
      <c r="JMN1" s="20"/>
      <c r="JMO1" s="20"/>
      <c r="JMP1" s="20"/>
      <c r="JMQ1" s="20"/>
      <c r="JMR1" s="20"/>
      <c r="JMS1" s="20"/>
      <c r="JMT1" s="20"/>
      <c r="JMU1" s="20"/>
      <c r="JMV1" s="20"/>
      <c r="JMW1" s="481"/>
      <c r="JMX1" s="479"/>
      <c r="JMY1" s="20"/>
      <c r="JMZ1" s="20"/>
      <c r="JNA1" s="20"/>
      <c r="JNB1" s="20"/>
      <c r="JNC1" s="20"/>
      <c r="JND1" s="20"/>
      <c r="JNE1" s="20"/>
      <c r="JNF1" s="20"/>
      <c r="JNG1" s="20"/>
      <c r="JNH1" s="20"/>
      <c r="JNI1" s="20"/>
      <c r="JNJ1" s="20"/>
      <c r="JNK1" s="20"/>
      <c r="JNL1" s="20"/>
      <c r="JNM1" s="481"/>
      <c r="JNN1" s="479"/>
      <c r="JNO1" s="20"/>
      <c r="JNP1" s="20"/>
      <c r="JNQ1" s="20"/>
      <c r="JNR1" s="20"/>
      <c r="JNS1" s="20"/>
      <c r="JNT1" s="20"/>
      <c r="JNU1" s="20"/>
      <c r="JNV1" s="20"/>
      <c r="JNW1" s="20"/>
      <c r="JNX1" s="20"/>
      <c r="JNY1" s="20"/>
      <c r="JNZ1" s="20"/>
      <c r="JOA1" s="20"/>
      <c r="JOB1" s="20"/>
      <c r="JOC1" s="481"/>
      <c r="JOD1" s="479"/>
      <c r="JOE1" s="20"/>
      <c r="JOF1" s="20"/>
      <c r="JOG1" s="20"/>
      <c r="JOH1" s="20"/>
      <c r="JOI1" s="20"/>
      <c r="JOJ1" s="20"/>
      <c r="JOK1" s="20"/>
      <c r="JOL1" s="20"/>
      <c r="JOM1" s="20"/>
      <c r="JON1" s="20"/>
      <c r="JOO1" s="20"/>
      <c r="JOP1" s="20"/>
      <c r="JOQ1" s="20"/>
      <c r="JOR1" s="20"/>
      <c r="JOS1" s="481"/>
      <c r="JOT1" s="479"/>
      <c r="JOU1" s="20"/>
      <c r="JOV1" s="20"/>
      <c r="JOW1" s="20"/>
      <c r="JOX1" s="20"/>
      <c r="JOY1" s="20"/>
      <c r="JOZ1" s="20"/>
      <c r="JPA1" s="20"/>
      <c r="JPB1" s="20"/>
      <c r="JPC1" s="20"/>
      <c r="JPD1" s="20"/>
      <c r="JPE1" s="20"/>
      <c r="JPF1" s="20"/>
      <c r="JPG1" s="20"/>
      <c r="JPH1" s="20"/>
      <c r="JPI1" s="481"/>
      <c r="JPJ1" s="479"/>
      <c r="JPK1" s="20"/>
      <c r="JPL1" s="20"/>
      <c r="JPM1" s="20"/>
      <c r="JPN1" s="20"/>
      <c r="JPO1" s="20"/>
      <c r="JPP1" s="20"/>
      <c r="JPQ1" s="20"/>
      <c r="JPR1" s="20"/>
      <c r="JPS1" s="20"/>
      <c r="JPT1" s="20"/>
      <c r="JPU1" s="20"/>
      <c r="JPV1" s="20"/>
      <c r="JPW1" s="20"/>
      <c r="JPX1" s="20"/>
      <c r="JPY1" s="481"/>
      <c r="JPZ1" s="479"/>
      <c r="JQA1" s="20"/>
      <c r="JQB1" s="20"/>
      <c r="JQC1" s="20"/>
      <c r="JQD1" s="20"/>
      <c r="JQE1" s="20"/>
      <c r="JQF1" s="20"/>
      <c r="JQG1" s="20"/>
      <c r="JQH1" s="20"/>
      <c r="JQI1" s="20"/>
      <c r="JQJ1" s="20"/>
      <c r="JQK1" s="20"/>
      <c r="JQL1" s="20"/>
      <c r="JQM1" s="20"/>
      <c r="JQN1" s="20"/>
      <c r="JQO1" s="481"/>
      <c r="JQP1" s="479"/>
      <c r="JQQ1" s="20"/>
      <c r="JQR1" s="20"/>
      <c r="JQS1" s="20"/>
      <c r="JQT1" s="20"/>
      <c r="JQU1" s="20"/>
      <c r="JQV1" s="20"/>
      <c r="JQW1" s="20"/>
      <c r="JQX1" s="20"/>
      <c r="JQY1" s="20"/>
      <c r="JQZ1" s="20"/>
      <c r="JRA1" s="20"/>
      <c r="JRB1" s="20"/>
      <c r="JRC1" s="20"/>
      <c r="JRD1" s="20"/>
      <c r="JRE1" s="481"/>
      <c r="JRF1" s="479"/>
      <c r="JRG1" s="20"/>
      <c r="JRH1" s="20"/>
      <c r="JRI1" s="20"/>
      <c r="JRJ1" s="20"/>
      <c r="JRK1" s="20"/>
      <c r="JRL1" s="20"/>
      <c r="JRM1" s="20"/>
      <c r="JRN1" s="20"/>
      <c r="JRO1" s="20"/>
      <c r="JRP1" s="20"/>
      <c r="JRQ1" s="20"/>
      <c r="JRR1" s="20"/>
      <c r="JRS1" s="20"/>
      <c r="JRT1" s="20"/>
      <c r="JRU1" s="481"/>
      <c r="JRV1" s="479"/>
      <c r="JRW1" s="20"/>
      <c r="JRX1" s="20"/>
      <c r="JRY1" s="20"/>
      <c r="JRZ1" s="20"/>
      <c r="JSA1" s="20"/>
      <c r="JSB1" s="20"/>
      <c r="JSC1" s="20"/>
      <c r="JSD1" s="20"/>
      <c r="JSE1" s="20"/>
      <c r="JSF1" s="20"/>
      <c r="JSG1" s="20"/>
      <c r="JSH1" s="20"/>
      <c r="JSI1" s="20"/>
      <c r="JSJ1" s="20"/>
      <c r="JSK1" s="481"/>
      <c r="JSL1" s="479"/>
      <c r="JSM1" s="20"/>
      <c r="JSN1" s="20"/>
      <c r="JSO1" s="20"/>
      <c r="JSP1" s="20"/>
      <c r="JSQ1" s="20"/>
      <c r="JSR1" s="20"/>
      <c r="JSS1" s="20"/>
      <c r="JST1" s="20"/>
      <c r="JSU1" s="20"/>
      <c r="JSV1" s="20"/>
      <c r="JSW1" s="20"/>
      <c r="JSX1" s="20"/>
      <c r="JSY1" s="20"/>
      <c r="JSZ1" s="20"/>
      <c r="JTA1" s="481"/>
      <c r="JTB1" s="479"/>
      <c r="JTC1" s="20"/>
      <c r="JTD1" s="20"/>
      <c r="JTE1" s="20"/>
      <c r="JTF1" s="20"/>
      <c r="JTG1" s="20"/>
      <c r="JTH1" s="20"/>
      <c r="JTI1" s="20"/>
      <c r="JTJ1" s="20"/>
      <c r="JTK1" s="20"/>
      <c r="JTL1" s="20"/>
      <c r="JTM1" s="20"/>
      <c r="JTN1" s="20"/>
      <c r="JTO1" s="20"/>
      <c r="JTP1" s="20"/>
      <c r="JTQ1" s="481"/>
      <c r="JTR1" s="479"/>
      <c r="JTS1" s="20"/>
      <c r="JTT1" s="20"/>
      <c r="JTU1" s="20"/>
      <c r="JTV1" s="20"/>
      <c r="JTW1" s="20"/>
      <c r="JTX1" s="20"/>
      <c r="JTY1" s="20"/>
      <c r="JTZ1" s="20"/>
      <c r="JUA1" s="20"/>
      <c r="JUB1" s="20"/>
      <c r="JUC1" s="20"/>
      <c r="JUD1" s="20"/>
      <c r="JUE1" s="20"/>
      <c r="JUF1" s="20"/>
      <c r="JUG1" s="481"/>
      <c r="JUH1" s="479"/>
      <c r="JUI1" s="20"/>
      <c r="JUJ1" s="20"/>
      <c r="JUK1" s="20"/>
      <c r="JUL1" s="20"/>
      <c r="JUM1" s="20"/>
      <c r="JUN1" s="20"/>
      <c r="JUO1" s="20"/>
      <c r="JUP1" s="20"/>
      <c r="JUQ1" s="20"/>
      <c r="JUR1" s="20"/>
      <c r="JUS1" s="20"/>
      <c r="JUT1" s="20"/>
      <c r="JUU1" s="20"/>
      <c r="JUV1" s="20"/>
      <c r="JUW1" s="481"/>
      <c r="JUX1" s="479"/>
      <c r="JUY1" s="20"/>
      <c r="JUZ1" s="20"/>
      <c r="JVA1" s="20"/>
      <c r="JVB1" s="20"/>
      <c r="JVC1" s="20"/>
      <c r="JVD1" s="20"/>
      <c r="JVE1" s="20"/>
      <c r="JVF1" s="20"/>
      <c r="JVG1" s="20"/>
      <c r="JVH1" s="20"/>
      <c r="JVI1" s="20"/>
      <c r="JVJ1" s="20"/>
      <c r="JVK1" s="20"/>
      <c r="JVL1" s="20"/>
      <c r="JVM1" s="481"/>
      <c r="JVN1" s="479"/>
      <c r="JVO1" s="20"/>
      <c r="JVP1" s="20"/>
      <c r="JVQ1" s="20"/>
      <c r="JVR1" s="20"/>
      <c r="JVS1" s="20"/>
      <c r="JVT1" s="20"/>
      <c r="JVU1" s="20"/>
      <c r="JVV1" s="20"/>
      <c r="JVW1" s="20"/>
      <c r="JVX1" s="20"/>
      <c r="JVY1" s="20"/>
      <c r="JVZ1" s="20"/>
      <c r="JWA1" s="20"/>
      <c r="JWB1" s="20"/>
      <c r="JWC1" s="481"/>
      <c r="JWD1" s="479"/>
      <c r="JWE1" s="20"/>
      <c r="JWF1" s="20"/>
      <c r="JWG1" s="20"/>
      <c r="JWH1" s="20"/>
      <c r="JWI1" s="20"/>
      <c r="JWJ1" s="20"/>
      <c r="JWK1" s="20"/>
      <c r="JWL1" s="20"/>
      <c r="JWM1" s="20"/>
      <c r="JWN1" s="20"/>
      <c r="JWO1" s="20"/>
      <c r="JWP1" s="20"/>
      <c r="JWQ1" s="20"/>
      <c r="JWR1" s="20"/>
      <c r="JWS1" s="481"/>
      <c r="JWT1" s="479"/>
      <c r="JWU1" s="20"/>
      <c r="JWV1" s="20"/>
      <c r="JWW1" s="20"/>
      <c r="JWX1" s="20"/>
      <c r="JWY1" s="20"/>
      <c r="JWZ1" s="20"/>
      <c r="JXA1" s="20"/>
      <c r="JXB1" s="20"/>
      <c r="JXC1" s="20"/>
      <c r="JXD1" s="20"/>
      <c r="JXE1" s="20"/>
      <c r="JXF1" s="20"/>
      <c r="JXG1" s="20"/>
      <c r="JXH1" s="20"/>
      <c r="JXI1" s="481"/>
      <c r="JXJ1" s="479"/>
      <c r="JXK1" s="20"/>
      <c r="JXL1" s="20"/>
      <c r="JXM1" s="20"/>
      <c r="JXN1" s="20"/>
      <c r="JXO1" s="20"/>
      <c r="JXP1" s="20"/>
      <c r="JXQ1" s="20"/>
      <c r="JXR1" s="20"/>
      <c r="JXS1" s="20"/>
      <c r="JXT1" s="20"/>
      <c r="JXU1" s="20"/>
      <c r="JXV1" s="20"/>
      <c r="JXW1" s="20"/>
      <c r="JXX1" s="20"/>
      <c r="JXY1" s="481"/>
      <c r="JXZ1" s="479"/>
      <c r="JYA1" s="20"/>
      <c r="JYB1" s="20"/>
      <c r="JYC1" s="20"/>
      <c r="JYD1" s="20"/>
      <c r="JYE1" s="20"/>
      <c r="JYF1" s="20"/>
      <c r="JYG1" s="20"/>
      <c r="JYH1" s="20"/>
      <c r="JYI1" s="20"/>
      <c r="JYJ1" s="20"/>
      <c r="JYK1" s="20"/>
      <c r="JYL1" s="20"/>
      <c r="JYM1" s="20"/>
      <c r="JYN1" s="20"/>
      <c r="JYO1" s="481"/>
      <c r="JYP1" s="479"/>
      <c r="JYQ1" s="20"/>
      <c r="JYR1" s="20"/>
      <c r="JYS1" s="20"/>
      <c r="JYT1" s="20"/>
      <c r="JYU1" s="20"/>
      <c r="JYV1" s="20"/>
      <c r="JYW1" s="20"/>
      <c r="JYX1" s="20"/>
      <c r="JYY1" s="20"/>
      <c r="JYZ1" s="20"/>
      <c r="JZA1" s="20"/>
      <c r="JZB1" s="20"/>
      <c r="JZC1" s="20"/>
      <c r="JZD1" s="20"/>
      <c r="JZE1" s="481"/>
      <c r="JZF1" s="479"/>
      <c r="JZG1" s="20"/>
      <c r="JZH1" s="20"/>
      <c r="JZI1" s="20"/>
      <c r="JZJ1" s="20"/>
      <c r="JZK1" s="20"/>
      <c r="JZL1" s="20"/>
      <c r="JZM1" s="20"/>
      <c r="JZN1" s="20"/>
      <c r="JZO1" s="20"/>
      <c r="JZP1" s="20"/>
      <c r="JZQ1" s="20"/>
      <c r="JZR1" s="20"/>
      <c r="JZS1" s="20"/>
      <c r="JZT1" s="20"/>
      <c r="JZU1" s="481"/>
      <c r="JZV1" s="479"/>
      <c r="JZW1" s="20"/>
      <c r="JZX1" s="20"/>
      <c r="JZY1" s="20"/>
      <c r="JZZ1" s="20"/>
      <c r="KAA1" s="20"/>
      <c r="KAB1" s="20"/>
      <c r="KAC1" s="20"/>
      <c r="KAD1" s="20"/>
      <c r="KAE1" s="20"/>
      <c r="KAF1" s="20"/>
      <c r="KAG1" s="20"/>
      <c r="KAH1" s="20"/>
      <c r="KAI1" s="20"/>
      <c r="KAJ1" s="20"/>
      <c r="KAK1" s="481"/>
      <c r="KAL1" s="479"/>
      <c r="KAM1" s="20"/>
      <c r="KAN1" s="20"/>
      <c r="KAO1" s="20"/>
      <c r="KAP1" s="20"/>
      <c r="KAQ1" s="20"/>
      <c r="KAR1" s="20"/>
      <c r="KAS1" s="20"/>
      <c r="KAT1" s="20"/>
      <c r="KAU1" s="20"/>
      <c r="KAV1" s="20"/>
      <c r="KAW1" s="20"/>
      <c r="KAX1" s="20"/>
      <c r="KAY1" s="20"/>
      <c r="KAZ1" s="20"/>
      <c r="KBA1" s="481"/>
      <c r="KBB1" s="479"/>
      <c r="KBC1" s="20"/>
      <c r="KBD1" s="20"/>
      <c r="KBE1" s="20"/>
      <c r="KBF1" s="20"/>
      <c r="KBG1" s="20"/>
      <c r="KBH1" s="20"/>
      <c r="KBI1" s="20"/>
      <c r="KBJ1" s="20"/>
      <c r="KBK1" s="20"/>
      <c r="KBL1" s="20"/>
      <c r="KBM1" s="20"/>
      <c r="KBN1" s="20"/>
      <c r="KBO1" s="20"/>
      <c r="KBP1" s="20"/>
      <c r="KBQ1" s="481"/>
      <c r="KBR1" s="479"/>
      <c r="KBS1" s="20"/>
      <c r="KBT1" s="20"/>
      <c r="KBU1" s="20"/>
      <c r="KBV1" s="20"/>
      <c r="KBW1" s="20"/>
      <c r="KBX1" s="20"/>
      <c r="KBY1" s="20"/>
      <c r="KBZ1" s="20"/>
      <c r="KCA1" s="20"/>
      <c r="KCB1" s="20"/>
      <c r="KCC1" s="20"/>
      <c r="KCD1" s="20"/>
      <c r="KCE1" s="20"/>
      <c r="KCF1" s="20"/>
      <c r="KCG1" s="481"/>
      <c r="KCH1" s="479"/>
      <c r="KCI1" s="20"/>
      <c r="KCJ1" s="20"/>
      <c r="KCK1" s="20"/>
      <c r="KCL1" s="20"/>
      <c r="KCM1" s="20"/>
      <c r="KCN1" s="20"/>
      <c r="KCO1" s="20"/>
      <c r="KCP1" s="20"/>
      <c r="KCQ1" s="20"/>
      <c r="KCR1" s="20"/>
      <c r="KCS1" s="20"/>
      <c r="KCT1" s="20"/>
      <c r="KCU1" s="20"/>
      <c r="KCV1" s="20"/>
      <c r="KCW1" s="481"/>
      <c r="KCX1" s="479"/>
      <c r="KCY1" s="20"/>
      <c r="KCZ1" s="20"/>
      <c r="KDA1" s="20"/>
      <c r="KDB1" s="20"/>
      <c r="KDC1" s="20"/>
      <c r="KDD1" s="20"/>
      <c r="KDE1" s="20"/>
      <c r="KDF1" s="20"/>
      <c r="KDG1" s="20"/>
      <c r="KDH1" s="20"/>
      <c r="KDI1" s="20"/>
      <c r="KDJ1" s="20"/>
      <c r="KDK1" s="20"/>
      <c r="KDL1" s="20"/>
      <c r="KDM1" s="481"/>
      <c r="KDN1" s="479"/>
      <c r="KDO1" s="20"/>
      <c r="KDP1" s="20"/>
      <c r="KDQ1" s="20"/>
      <c r="KDR1" s="20"/>
      <c r="KDS1" s="20"/>
      <c r="KDT1" s="20"/>
      <c r="KDU1" s="20"/>
      <c r="KDV1" s="20"/>
      <c r="KDW1" s="20"/>
      <c r="KDX1" s="20"/>
      <c r="KDY1" s="20"/>
      <c r="KDZ1" s="20"/>
      <c r="KEA1" s="20"/>
      <c r="KEB1" s="20"/>
      <c r="KEC1" s="481"/>
      <c r="KED1" s="479"/>
      <c r="KEE1" s="20"/>
      <c r="KEF1" s="20"/>
      <c r="KEG1" s="20"/>
      <c r="KEH1" s="20"/>
      <c r="KEI1" s="20"/>
      <c r="KEJ1" s="20"/>
      <c r="KEK1" s="20"/>
      <c r="KEL1" s="20"/>
      <c r="KEM1" s="20"/>
      <c r="KEN1" s="20"/>
      <c r="KEO1" s="20"/>
      <c r="KEP1" s="20"/>
      <c r="KEQ1" s="20"/>
      <c r="KER1" s="20"/>
      <c r="KES1" s="481"/>
      <c r="KET1" s="479"/>
      <c r="KEU1" s="20"/>
      <c r="KEV1" s="20"/>
      <c r="KEW1" s="20"/>
      <c r="KEX1" s="20"/>
      <c r="KEY1" s="20"/>
      <c r="KEZ1" s="20"/>
      <c r="KFA1" s="20"/>
      <c r="KFB1" s="20"/>
      <c r="KFC1" s="20"/>
      <c r="KFD1" s="20"/>
      <c r="KFE1" s="20"/>
      <c r="KFF1" s="20"/>
      <c r="KFG1" s="20"/>
      <c r="KFH1" s="20"/>
      <c r="KFI1" s="481"/>
      <c r="KFJ1" s="479"/>
      <c r="KFK1" s="20"/>
      <c r="KFL1" s="20"/>
      <c r="KFM1" s="20"/>
      <c r="KFN1" s="20"/>
      <c r="KFO1" s="20"/>
      <c r="KFP1" s="20"/>
      <c r="KFQ1" s="20"/>
      <c r="KFR1" s="20"/>
      <c r="KFS1" s="20"/>
      <c r="KFT1" s="20"/>
      <c r="KFU1" s="20"/>
      <c r="KFV1" s="20"/>
      <c r="KFW1" s="20"/>
      <c r="KFX1" s="20"/>
      <c r="KFY1" s="481"/>
      <c r="KFZ1" s="479"/>
      <c r="KGA1" s="20"/>
      <c r="KGB1" s="20"/>
      <c r="KGC1" s="20"/>
      <c r="KGD1" s="20"/>
      <c r="KGE1" s="20"/>
      <c r="KGF1" s="20"/>
      <c r="KGG1" s="20"/>
      <c r="KGH1" s="20"/>
      <c r="KGI1" s="20"/>
      <c r="KGJ1" s="20"/>
      <c r="KGK1" s="20"/>
      <c r="KGL1" s="20"/>
      <c r="KGM1" s="20"/>
      <c r="KGN1" s="20"/>
      <c r="KGO1" s="481"/>
      <c r="KGP1" s="479"/>
      <c r="KGQ1" s="20"/>
      <c r="KGR1" s="20"/>
      <c r="KGS1" s="20"/>
      <c r="KGT1" s="20"/>
      <c r="KGU1" s="20"/>
      <c r="KGV1" s="20"/>
      <c r="KGW1" s="20"/>
      <c r="KGX1" s="20"/>
      <c r="KGY1" s="20"/>
      <c r="KGZ1" s="20"/>
      <c r="KHA1" s="20"/>
      <c r="KHB1" s="20"/>
      <c r="KHC1" s="20"/>
      <c r="KHD1" s="20"/>
      <c r="KHE1" s="481"/>
      <c r="KHF1" s="479"/>
      <c r="KHG1" s="20"/>
      <c r="KHH1" s="20"/>
      <c r="KHI1" s="20"/>
      <c r="KHJ1" s="20"/>
      <c r="KHK1" s="20"/>
      <c r="KHL1" s="20"/>
      <c r="KHM1" s="20"/>
      <c r="KHN1" s="20"/>
      <c r="KHO1" s="20"/>
      <c r="KHP1" s="20"/>
      <c r="KHQ1" s="20"/>
      <c r="KHR1" s="20"/>
      <c r="KHS1" s="20"/>
      <c r="KHT1" s="20"/>
      <c r="KHU1" s="481"/>
      <c r="KHV1" s="479"/>
      <c r="KHW1" s="20"/>
      <c r="KHX1" s="20"/>
      <c r="KHY1" s="20"/>
      <c r="KHZ1" s="20"/>
      <c r="KIA1" s="20"/>
      <c r="KIB1" s="20"/>
      <c r="KIC1" s="20"/>
      <c r="KID1" s="20"/>
      <c r="KIE1" s="20"/>
      <c r="KIF1" s="20"/>
      <c r="KIG1" s="20"/>
      <c r="KIH1" s="20"/>
      <c r="KII1" s="20"/>
      <c r="KIJ1" s="20"/>
      <c r="KIK1" s="481"/>
      <c r="KIL1" s="479"/>
      <c r="KIM1" s="20"/>
      <c r="KIN1" s="20"/>
      <c r="KIO1" s="20"/>
      <c r="KIP1" s="20"/>
      <c r="KIQ1" s="20"/>
      <c r="KIR1" s="20"/>
      <c r="KIS1" s="20"/>
      <c r="KIT1" s="20"/>
      <c r="KIU1" s="20"/>
      <c r="KIV1" s="20"/>
      <c r="KIW1" s="20"/>
      <c r="KIX1" s="20"/>
      <c r="KIY1" s="20"/>
      <c r="KIZ1" s="20"/>
      <c r="KJA1" s="481"/>
      <c r="KJB1" s="479"/>
      <c r="KJC1" s="20"/>
      <c r="KJD1" s="20"/>
      <c r="KJE1" s="20"/>
      <c r="KJF1" s="20"/>
      <c r="KJG1" s="20"/>
      <c r="KJH1" s="20"/>
      <c r="KJI1" s="20"/>
      <c r="KJJ1" s="20"/>
      <c r="KJK1" s="20"/>
      <c r="KJL1" s="20"/>
      <c r="KJM1" s="20"/>
      <c r="KJN1" s="20"/>
      <c r="KJO1" s="20"/>
      <c r="KJP1" s="20"/>
      <c r="KJQ1" s="481"/>
      <c r="KJR1" s="479"/>
      <c r="KJS1" s="20"/>
      <c r="KJT1" s="20"/>
      <c r="KJU1" s="20"/>
      <c r="KJV1" s="20"/>
      <c r="KJW1" s="20"/>
      <c r="KJX1" s="20"/>
      <c r="KJY1" s="20"/>
      <c r="KJZ1" s="20"/>
      <c r="KKA1" s="20"/>
      <c r="KKB1" s="20"/>
      <c r="KKC1" s="20"/>
      <c r="KKD1" s="20"/>
      <c r="KKE1" s="20"/>
      <c r="KKF1" s="20"/>
      <c r="KKG1" s="481"/>
      <c r="KKH1" s="479"/>
      <c r="KKI1" s="20"/>
      <c r="KKJ1" s="20"/>
      <c r="KKK1" s="20"/>
      <c r="KKL1" s="20"/>
      <c r="KKM1" s="20"/>
      <c r="KKN1" s="20"/>
      <c r="KKO1" s="20"/>
      <c r="KKP1" s="20"/>
      <c r="KKQ1" s="20"/>
      <c r="KKR1" s="20"/>
      <c r="KKS1" s="20"/>
      <c r="KKT1" s="20"/>
      <c r="KKU1" s="20"/>
      <c r="KKV1" s="20"/>
      <c r="KKW1" s="481"/>
      <c r="KKX1" s="479"/>
      <c r="KKY1" s="20"/>
      <c r="KKZ1" s="20"/>
      <c r="KLA1" s="20"/>
      <c r="KLB1" s="20"/>
      <c r="KLC1" s="20"/>
      <c r="KLD1" s="20"/>
      <c r="KLE1" s="20"/>
      <c r="KLF1" s="20"/>
      <c r="KLG1" s="20"/>
      <c r="KLH1" s="20"/>
      <c r="KLI1" s="20"/>
      <c r="KLJ1" s="20"/>
      <c r="KLK1" s="20"/>
      <c r="KLL1" s="20"/>
      <c r="KLM1" s="481"/>
      <c r="KLN1" s="479"/>
      <c r="KLO1" s="20"/>
      <c r="KLP1" s="20"/>
      <c r="KLQ1" s="20"/>
      <c r="KLR1" s="20"/>
      <c r="KLS1" s="20"/>
      <c r="KLT1" s="20"/>
      <c r="KLU1" s="20"/>
      <c r="KLV1" s="20"/>
      <c r="KLW1" s="20"/>
      <c r="KLX1" s="20"/>
      <c r="KLY1" s="20"/>
      <c r="KLZ1" s="20"/>
      <c r="KMA1" s="20"/>
      <c r="KMB1" s="20"/>
      <c r="KMC1" s="481"/>
      <c r="KMD1" s="479"/>
      <c r="KME1" s="20"/>
      <c r="KMF1" s="20"/>
      <c r="KMG1" s="20"/>
      <c r="KMH1" s="20"/>
      <c r="KMI1" s="20"/>
      <c r="KMJ1" s="20"/>
      <c r="KMK1" s="20"/>
      <c r="KML1" s="20"/>
      <c r="KMM1" s="20"/>
      <c r="KMN1" s="20"/>
      <c r="KMO1" s="20"/>
      <c r="KMP1" s="20"/>
      <c r="KMQ1" s="20"/>
      <c r="KMR1" s="20"/>
      <c r="KMS1" s="481"/>
      <c r="KMT1" s="479"/>
      <c r="KMU1" s="20"/>
      <c r="KMV1" s="20"/>
      <c r="KMW1" s="20"/>
      <c r="KMX1" s="20"/>
      <c r="KMY1" s="20"/>
      <c r="KMZ1" s="20"/>
      <c r="KNA1" s="20"/>
      <c r="KNB1" s="20"/>
      <c r="KNC1" s="20"/>
      <c r="KND1" s="20"/>
      <c r="KNE1" s="20"/>
      <c r="KNF1" s="20"/>
      <c r="KNG1" s="20"/>
      <c r="KNH1" s="20"/>
      <c r="KNI1" s="481"/>
      <c r="KNJ1" s="479"/>
      <c r="KNK1" s="20"/>
      <c r="KNL1" s="20"/>
      <c r="KNM1" s="20"/>
      <c r="KNN1" s="20"/>
      <c r="KNO1" s="20"/>
      <c r="KNP1" s="20"/>
      <c r="KNQ1" s="20"/>
      <c r="KNR1" s="20"/>
      <c r="KNS1" s="20"/>
      <c r="KNT1" s="20"/>
      <c r="KNU1" s="20"/>
      <c r="KNV1" s="20"/>
      <c r="KNW1" s="20"/>
      <c r="KNX1" s="20"/>
      <c r="KNY1" s="481"/>
      <c r="KNZ1" s="479"/>
      <c r="KOA1" s="20"/>
      <c r="KOB1" s="20"/>
      <c r="KOC1" s="20"/>
      <c r="KOD1" s="20"/>
      <c r="KOE1" s="20"/>
      <c r="KOF1" s="20"/>
      <c r="KOG1" s="20"/>
      <c r="KOH1" s="20"/>
      <c r="KOI1" s="20"/>
      <c r="KOJ1" s="20"/>
      <c r="KOK1" s="20"/>
      <c r="KOL1" s="20"/>
      <c r="KOM1" s="20"/>
      <c r="KON1" s="20"/>
      <c r="KOO1" s="481"/>
      <c r="KOP1" s="479"/>
      <c r="KOQ1" s="20"/>
      <c r="KOR1" s="20"/>
      <c r="KOS1" s="20"/>
      <c r="KOT1" s="20"/>
      <c r="KOU1" s="20"/>
      <c r="KOV1" s="20"/>
      <c r="KOW1" s="20"/>
      <c r="KOX1" s="20"/>
      <c r="KOY1" s="20"/>
      <c r="KOZ1" s="20"/>
      <c r="KPA1" s="20"/>
      <c r="KPB1" s="20"/>
      <c r="KPC1" s="20"/>
      <c r="KPD1" s="20"/>
      <c r="KPE1" s="481"/>
      <c r="KPF1" s="479"/>
      <c r="KPG1" s="20"/>
      <c r="KPH1" s="20"/>
      <c r="KPI1" s="20"/>
      <c r="KPJ1" s="20"/>
      <c r="KPK1" s="20"/>
      <c r="KPL1" s="20"/>
      <c r="KPM1" s="20"/>
      <c r="KPN1" s="20"/>
      <c r="KPO1" s="20"/>
      <c r="KPP1" s="20"/>
      <c r="KPQ1" s="20"/>
      <c r="KPR1" s="20"/>
      <c r="KPS1" s="20"/>
      <c r="KPT1" s="20"/>
      <c r="KPU1" s="481"/>
      <c r="KPV1" s="479"/>
      <c r="KPW1" s="20"/>
      <c r="KPX1" s="20"/>
      <c r="KPY1" s="20"/>
      <c r="KPZ1" s="20"/>
      <c r="KQA1" s="20"/>
      <c r="KQB1" s="20"/>
      <c r="KQC1" s="20"/>
      <c r="KQD1" s="20"/>
      <c r="KQE1" s="20"/>
      <c r="KQF1" s="20"/>
      <c r="KQG1" s="20"/>
      <c r="KQH1" s="20"/>
      <c r="KQI1" s="20"/>
      <c r="KQJ1" s="20"/>
      <c r="KQK1" s="481"/>
      <c r="KQL1" s="479"/>
      <c r="KQM1" s="20"/>
      <c r="KQN1" s="20"/>
      <c r="KQO1" s="20"/>
      <c r="KQP1" s="20"/>
      <c r="KQQ1" s="20"/>
      <c r="KQR1" s="20"/>
      <c r="KQS1" s="20"/>
      <c r="KQT1" s="20"/>
      <c r="KQU1" s="20"/>
      <c r="KQV1" s="20"/>
      <c r="KQW1" s="20"/>
      <c r="KQX1" s="20"/>
      <c r="KQY1" s="20"/>
      <c r="KQZ1" s="20"/>
      <c r="KRA1" s="481"/>
      <c r="KRB1" s="479"/>
      <c r="KRC1" s="20"/>
      <c r="KRD1" s="20"/>
      <c r="KRE1" s="20"/>
      <c r="KRF1" s="20"/>
      <c r="KRG1" s="20"/>
      <c r="KRH1" s="20"/>
      <c r="KRI1" s="20"/>
      <c r="KRJ1" s="20"/>
      <c r="KRK1" s="20"/>
      <c r="KRL1" s="20"/>
      <c r="KRM1" s="20"/>
      <c r="KRN1" s="20"/>
      <c r="KRO1" s="20"/>
      <c r="KRP1" s="20"/>
      <c r="KRQ1" s="481"/>
      <c r="KRR1" s="479"/>
      <c r="KRS1" s="20"/>
      <c r="KRT1" s="20"/>
      <c r="KRU1" s="20"/>
      <c r="KRV1" s="20"/>
      <c r="KRW1" s="20"/>
      <c r="KRX1" s="20"/>
      <c r="KRY1" s="20"/>
      <c r="KRZ1" s="20"/>
      <c r="KSA1" s="20"/>
      <c r="KSB1" s="20"/>
      <c r="KSC1" s="20"/>
      <c r="KSD1" s="20"/>
      <c r="KSE1" s="20"/>
      <c r="KSF1" s="20"/>
      <c r="KSG1" s="481"/>
      <c r="KSH1" s="479"/>
      <c r="KSI1" s="20"/>
      <c r="KSJ1" s="20"/>
      <c r="KSK1" s="20"/>
      <c r="KSL1" s="20"/>
      <c r="KSM1" s="20"/>
      <c r="KSN1" s="20"/>
      <c r="KSO1" s="20"/>
      <c r="KSP1" s="20"/>
      <c r="KSQ1" s="20"/>
      <c r="KSR1" s="20"/>
      <c r="KSS1" s="20"/>
      <c r="KST1" s="20"/>
      <c r="KSU1" s="20"/>
      <c r="KSV1" s="20"/>
      <c r="KSW1" s="481"/>
      <c r="KSX1" s="479"/>
      <c r="KSY1" s="20"/>
      <c r="KSZ1" s="20"/>
      <c r="KTA1" s="20"/>
      <c r="KTB1" s="20"/>
      <c r="KTC1" s="20"/>
      <c r="KTD1" s="20"/>
      <c r="KTE1" s="20"/>
      <c r="KTF1" s="20"/>
      <c r="KTG1" s="20"/>
      <c r="KTH1" s="20"/>
      <c r="KTI1" s="20"/>
      <c r="KTJ1" s="20"/>
      <c r="KTK1" s="20"/>
      <c r="KTL1" s="20"/>
      <c r="KTM1" s="481"/>
      <c r="KTN1" s="479"/>
      <c r="KTO1" s="20"/>
      <c r="KTP1" s="20"/>
      <c r="KTQ1" s="20"/>
      <c r="KTR1" s="20"/>
      <c r="KTS1" s="20"/>
      <c r="KTT1" s="20"/>
      <c r="KTU1" s="20"/>
      <c r="KTV1" s="20"/>
      <c r="KTW1" s="20"/>
      <c r="KTX1" s="20"/>
      <c r="KTY1" s="20"/>
      <c r="KTZ1" s="20"/>
      <c r="KUA1" s="20"/>
      <c r="KUB1" s="20"/>
      <c r="KUC1" s="481"/>
      <c r="KUD1" s="479"/>
      <c r="KUE1" s="20"/>
      <c r="KUF1" s="20"/>
      <c r="KUG1" s="20"/>
      <c r="KUH1" s="20"/>
      <c r="KUI1" s="20"/>
      <c r="KUJ1" s="20"/>
      <c r="KUK1" s="20"/>
      <c r="KUL1" s="20"/>
      <c r="KUM1" s="20"/>
      <c r="KUN1" s="20"/>
      <c r="KUO1" s="20"/>
      <c r="KUP1" s="20"/>
      <c r="KUQ1" s="20"/>
      <c r="KUR1" s="20"/>
      <c r="KUS1" s="481"/>
      <c r="KUT1" s="479"/>
      <c r="KUU1" s="20"/>
      <c r="KUV1" s="20"/>
      <c r="KUW1" s="20"/>
      <c r="KUX1" s="20"/>
      <c r="KUY1" s="20"/>
      <c r="KUZ1" s="20"/>
      <c r="KVA1" s="20"/>
      <c r="KVB1" s="20"/>
      <c r="KVC1" s="20"/>
      <c r="KVD1" s="20"/>
      <c r="KVE1" s="20"/>
      <c r="KVF1" s="20"/>
      <c r="KVG1" s="20"/>
      <c r="KVH1" s="20"/>
      <c r="KVI1" s="481"/>
      <c r="KVJ1" s="479"/>
      <c r="KVK1" s="20"/>
      <c r="KVL1" s="20"/>
      <c r="KVM1" s="20"/>
      <c r="KVN1" s="20"/>
      <c r="KVO1" s="20"/>
      <c r="KVP1" s="20"/>
      <c r="KVQ1" s="20"/>
      <c r="KVR1" s="20"/>
      <c r="KVS1" s="20"/>
      <c r="KVT1" s="20"/>
      <c r="KVU1" s="20"/>
      <c r="KVV1" s="20"/>
      <c r="KVW1" s="20"/>
      <c r="KVX1" s="20"/>
      <c r="KVY1" s="481"/>
      <c r="KVZ1" s="479"/>
      <c r="KWA1" s="20"/>
      <c r="KWB1" s="20"/>
      <c r="KWC1" s="20"/>
      <c r="KWD1" s="20"/>
      <c r="KWE1" s="20"/>
      <c r="KWF1" s="20"/>
      <c r="KWG1" s="20"/>
      <c r="KWH1" s="20"/>
      <c r="KWI1" s="20"/>
      <c r="KWJ1" s="20"/>
      <c r="KWK1" s="20"/>
      <c r="KWL1" s="20"/>
      <c r="KWM1" s="20"/>
      <c r="KWN1" s="20"/>
      <c r="KWO1" s="481"/>
      <c r="KWP1" s="479"/>
      <c r="KWQ1" s="20"/>
      <c r="KWR1" s="20"/>
      <c r="KWS1" s="20"/>
      <c r="KWT1" s="20"/>
      <c r="KWU1" s="20"/>
      <c r="KWV1" s="20"/>
      <c r="KWW1" s="20"/>
      <c r="KWX1" s="20"/>
      <c r="KWY1" s="20"/>
      <c r="KWZ1" s="20"/>
      <c r="KXA1" s="20"/>
      <c r="KXB1" s="20"/>
      <c r="KXC1" s="20"/>
      <c r="KXD1" s="20"/>
      <c r="KXE1" s="481"/>
      <c r="KXF1" s="479"/>
      <c r="KXG1" s="20"/>
      <c r="KXH1" s="20"/>
      <c r="KXI1" s="20"/>
      <c r="KXJ1" s="20"/>
      <c r="KXK1" s="20"/>
      <c r="KXL1" s="20"/>
      <c r="KXM1" s="20"/>
      <c r="KXN1" s="20"/>
      <c r="KXO1" s="20"/>
      <c r="KXP1" s="20"/>
      <c r="KXQ1" s="20"/>
      <c r="KXR1" s="20"/>
      <c r="KXS1" s="20"/>
      <c r="KXT1" s="20"/>
      <c r="KXU1" s="481"/>
      <c r="KXV1" s="479"/>
      <c r="KXW1" s="20"/>
      <c r="KXX1" s="20"/>
      <c r="KXY1" s="20"/>
      <c r="KXZ1" s="20"/>
      <c r="KYA1" s="20"/>
      <c r="KYB1" s="20"/>
      <c r="KYC1" s="20"/>
      <c r="KYD1" s="20"/>
      <c r="KYE1" s="20"/>
      <c r="KYF1" s="20"/>
      <c r="KYG1" s="20"/>
      <c r="KYH1" s="20"/>
      <c r="KYI1" s="20"/>
      <c r="KYJ1" s="20"/>
      <c r="KYK1" s="481"/>
      <c r="KYL1" s="479"/>
      <c r="KYM1" s="20"/>
      <c r="KYN1" s="20"/>
      <c r="KYO1" s="20"/>
      <c r="KYP1" s="20"/>
      <c r="KYQ1" s="20"/>
      <c r="KYR1" s="20"/>
      <c r="KYS1" s="20"/>
      <c r="KYT1" s="20"/>
      <c r="KYU1" s="20"/>
      <c r="KYV1" s="20"/>
      <c r="KYW1" s="20"/>
      <c r="KYX1" s="20"/>
      <c r="KYY1" s="20"/>
      <c r="KYZ1" s="20"/>
      <c r="KZA1" s="481"/>
      <c r="KZB1" s="479"/>
      <c r="KZC1" s="20"/>
      <c r="KZD1" s="20"/>
      <c r="KZE1" s="20"/>
      <c r="KZF1" s="20"/>
      <c r="KZG1" s="20"/>
      <c r="KZH1" s="20"/>
      <c r="KZI1" s="20"/>
      <c r="KZJ1" s="20"/>
      <c r="KZK1" s="20"/>
      <c r="KZL1" s="20"/>
      <c r="KZM1" s="20"/>
      <c r="KZN1" s="20"/>
      <c r="KZO1" s="20"/>
      <c r="KZP1" s="20"/>
      <c r="KZQ1" s="481"/>
      <c r="KZR1" s="479"/>
      <c r="KZS1" s="20"/>
      <c r="KZT1" s="20"/>
      <c r="KZU1" s="20"/>
      <c r="KZV1" s="20"/>
      <c r="KZW1" s="20"/>
      <c r="KZX1" s="20"/>
      <c r="KZY1" s="20"/>
      <c r="KZZ1" s="20"/>
      <c r="LAA1" s="20"/>
      <c r="LAB1" s="20"/>
      <c r="LAC1" s="20"/>
      <c r="LAD1" s="20"/>
      <c r="LAE1" s="20"/>
      <c r="LAF1" s="20"/>
      <c r="LAG1" s="481"/>
      <c r="LAH1" s="479"/>
      <c r="LAI1" s="20"/>
      <c r="LAJ1" s="20"/>
      <c r="LAK1" s="20"/>
      <c r="LAL1" s="20"/>
      <c r="LAM1" s="20"/>
      <c r="LAN1" s="20"/>
      <c r="LAO1" s="20"/>
      <c r="LAP1" s="20"/>
      <c r="LAQ1" s="20"/>
      <c r="LAR1" s="20"/>
      <c r="LAS1" s="20"/>
      <c r="LAT1" s="20"/>
      <c r="LAU1" s="20"/>
      <c r="LAV1" s="20"/>
      <c r="LAW1" s="481"/>
      <c r="LAX1" s="479"/>
      <c r="LAY1" s="20"/>
      <c r="LAZ1" s="20"/>
      <c r="LBA1" s="20"/>
      <c r="LBB1" s="20"/>
      <c r="LBC1" s="20"/>
      <c r="LBD1" s="20"/>
      <c r="LBE1" s="20"/>
      <c r="LBF1" s="20"/>
      <c r="LBG1" s="20"/>
      <c r="LBH1" s="20"/>
      <c r="LBI1" s="20"/>
      <c r="LBJ1" s="20"/>
      <c r="LBK1" s="20"/>
      <c r="LBL1" s="20"/>
      <c r="LBM1" s="481"/>
      <c r="LBN1" s="479"/>
      <c r="LBO1" s="20"/>
      <c r="LBP1" s="20"/>
      <c r="LBQ1" s="20"/>
      <c r="LBR1" s="20"/>
      <c r="LBS1" s="20"/>
      <c r="LBT1" s="20"/>
      <c r="LBU1" s="20"/>
      <c r="LBV1" s="20"/>
      <c r="LBW1" s="20"/>
      <c r="LBX1" s="20"/>
      <c r="LBY1" s="20"/>
      <c r="LBZ1" s="20"/>
      <c r="LCA1" s="20"/>
      <c r="LCB1" s="20"/>
      <c r="LCC1" s="481"/>
      <c r="LCD1" s="479"/>
      <c r="LCE1" s="20"/>
      <c r="LCF1" s="20"/>
      <c r="LCG1" s="20"/>
      <c r="LCH1" s="20"/>
      <c r="LCI1" s="20"/>
      <c r="LCJ1" s="20"/>
      <c r="LCK1" s="20"/>
      <c r="LCL1" s="20"/>
      <c r="LCM1" s="20"/>
      <c r="LCN1" s="20"/>
      <c r="LCO1" s="20"/>
      <c r="LCP1" s="20"/>
      <c r="LCQ1" s="20"/>
      <c r="LCR1" s="20"/>
      <c r="LCS1" s="481"/>
      <c r="LCT1" s="479"/>
      <c r="LCU1" s="20"/>
      <c r="LCV1" s="20"/>
      <c r="LCW1" s="20"/>
      <c r="LCX1" s="20"/>
      <c r="LCY1" s="20"/>
      <c r="LCZ1" s="20"/>
      <c r="LDA1" s="20"/>
      <c r="LDB1" s="20"/>
      <c r="LDC1" s="20"/>
      <c r="LDD1" s="20"/>
      <c r="LDE1" s="20"/>
      <c r="LDF1" s="20"/>
      <c r="LDG1" s="20"/>
      <c r="LDH1" s="20"/>
      <c r="LDI1" s="481"/>
      <c r="LDJ1" s="479"/>
      <c r="LDK1" s="20"/>
      <c r="LDL1" s="20"/>
      <c r="LDM1" s="20"/>
      <c r="LDN1" s="20"/>
      <c r="LDO1" s="20"/>
      <c r="LDP1" s="20"/>
      <c r="LDQ1" s="20"/>
      <c r="LDR1" s="20"/>
      <c r="LDS1" s="20"/>
      <c r="LDT1" s="20"/>
      <c r="LDU1" s="20"/>
      <c r="LDV1" s="20"/>
      <c r="LDW1" s="20"/>
      <c r="LDX1" s="20"/>
      <c r="LDY1" s="481"/>
      <c r="LDZ1" s="479"/>
      <c r="LEA1" s="20"/>
      <c r="LEB1" s="20"/>
      <c r="LEC1" s="20"/>
      <c r="LED1" s="20"/>
      <c r="LEE1" s="20"/>
      <c r="LEF1" s="20"/>
      <c r="LEG1" s="20"/>
      <c r="LEH1" s="20"/>
      <c r="LEI1" s="20"/>
      <c r="LEJ1" s="20"/>
      <c r="LEK1" s="20"/>
      <c r="LEL1" s="20"/>
      <c r="LEM1" s="20"/>
      <c r="LEN1" s="20"/>
      <c r="LEO1" s="481"/>
      <c r="LEP1" s="479"/>
      <c r="LEQ1" s="20"/>
      <c r="LER1" s="20"/>
      <c r="LES1" s="20"/>
      <c r="LET1" s="20"/>
      <c r="LEU1" s="20"/>
      <c r="LEV1" s="20"/>
      <c r="LEW1" s="20"/>
      <c r="LEX1" s="20"/>
      <c r="LEY1" s="20"/>
      <c r="LEZ1" s="20"/>
      <c r="LFA1" s="20"/>
      <c r="LFB1" s="20"/>
      <c r="LFC1" s="20"/>
      <c r="LFD1" s="20"/>
      <c r="LFE1" s="481"/>
      <c r="LFF1" s="479"/>
      <c r="LFG1" s="20"/>
      <c r="LFH1" s="20"/>
      <c r="LFI1" s="20"/>
      <c r="LFJ1" s="20"/>
      <c r="LFK1" s="20"/>
      <c r="LFL1" s="20"/>
      <c r="LFM1" s="20"/>
      <c r="LFN1" s="20"/>
      <c r="LFO1" s="20"/>
      <c r="LFP1" s="20"/>
      <c r="LFQ1" s="20"/>
      <c r="LFR1" s="20"/>
      <c r="LFS1" s="20"/>
      <c r="LFT1" s="20"/>
      <c r="LFU1" s="481"/>
      <c r="LFV1" s="479"/>
      <c r="LFW1" s="20"/>
      <c r="LFX1" s="20"/>
      <c r="LFY1" s="20"/>
      <c r="LFZ1" s="20"/>
      <c r="LGA1" s="20"/>
      <c r="LGB1" s="20"/>
      <c r="LGC1" s="20"/>
      <c r="LGD1" s="20"/>
      <c r="LGE1" s="20"/>
      <c r="LGF1" s="20"/>
      <c r="LGG1" s="20"/>
      <c r="LGH1" s="20"/>
      <c r="LGI1" s="20"/>
      <c r="LGJ1" s="20"/>
      <c r="LGK1" s="481"/>
      <c r="LGL1" s="479"/>
      <c r="LGM1" s="20"/>
      <c r="LGN1" s="20"/>
      <c r="LGO1" s="20"/>
      <c r="LGP1" s="20"/>
      <c r="LGQ1" s="20"/>
      <c r="LGR1" s="20"/>
      <c r="LGS1" s="20"/>
      <c r="LGT1" s="20"/>
      <c r="LGU1" s="20"/>
      <c r="LGV1" s="20"/>
      <c r="LGW1" s="20"/>
      <c r="LGX1" s="20"/>
      <c r="LGY1" s="20"/>
      <c r="LGZ1" s="20"/>
      <c r="LHA1" s="481"/>
      <c r="LHB1" s="479"/>
      <c r="LHC1" s="20"/>
      <c r="LHD1" s="20"/>
      <c r="LHE1" s="20"/>
      <c r="LHF1" s="20"/>
      <c r="LHG1" s="20"/>
      <c r="LHH1" s="20"/>
      <c r="LHI1" s="20"/>
      <c r="LHJ1" s="20"/>
      <c r="LHK1" s="20"/>
      <c r="LHL1" s="20"/>
      <c r="LHM1" s="20"/>
      <c r="LHN1" s="20"/>
      <c r="LHO1" s="20"/>
      <c r="LHP1" s="20"/>
      <c r="LHQ1" s="481"/>
      <c r="LHR1" s="479"/>
      <c r="LHS1" s="20"/>
      <c r="LHT1" s="20"/>
      <c r="LHU1" s="20"/>
      <c r="LHV1" s="20"/>
      <c r="LHW1" s="20"/>
      <c r="LHX1" s="20"/>
      <c r="LHY1" s="20"/>
      <c r="LHZ1" s="20"/>
      <c r="LIA1" s="20"/>
      <c r="LIB1" s="20"/>
      <c r="LIC1" s="20"/>
      <c r="LID1" s="20"/>
      <c r="LIE1" s="20"/>
      <c r="LIF1" s="20"/>
      <c r="LIG1" s="481"/>
      <c r="LIH1" s="479"/>
      <c r="LII1" s="20"/>
      <c r="LIJ1" s="20"/>
      <c r="LIK1" s="20"/>
      <c r="LIL1" s="20"/>
      <c r="LIM1" s="20"/>
      <c r="LIN1" s="20"/>
      <c r="LIO1" s="20"/>
      <c r="LIP1" s="20"/>
      <c r="LIQ1" s="20"/>
      <c r="LIR1" s="20"/>
      <c r="LIS1" s="20"/>
      <c r="LIT1" s="20"/>
      <c r="LIU1" s="20"/>
      <c r="LIV1" s="20"/>
      <c r="LIW1" s="481"/>
      <c r="LIX1" s="479"/>
      <c r="LIY1" s="20"/>
      <c r="LIZ1" s="20"/>
      <c r="LJA1" s="20"/>
      <c r="LJB1" s="20"/>
      <c r="LJC1" s="20"/>
      <c r="LJD1" s="20"/>
      <c r="LJE1" s="20"/>
      <c r="LJF1" s="20"/>
      <c r="LJG1" s="20"/>
      <c r="LJH1" s="20"/>
      <c r="LJI1" s="20"/>
      <c r="LJJ1" s="20"/>
      <c r="LJK1" s="20"/>
      <c r="LJL1" s="20"/>
      <c r="LJM1" s="481"/>
      <c r="LJN1" s="479"/>
      <c r="LJO1" s="20"/>
      <c r="LJP1" s="20"/>
      <c r="LJQ1" s="20"/>
      <c r="LJR1" s="20"/>
      <c r="LJS1" s="20"/>
      <c r="LJT1" s="20"/>
      <c r="LJU1" s="20"/>
      <c r="LJV1" s="20"/>
      <c r="LJW1" s="20"/>
      <c r="LJX1" s="20"/>
      <c r="LJY1" s="20"/>
      <c r="LJZ1" s="20"/>
      <c r="LKA1" s="20"/>
      <c r="LKB1" s="20"/>
      <c r="LKC1" s="481"/>
      <c r="LKD1" s="479"/>
      <c r="LKE1" s="20"/>
      <c r="LKF1" s="20"/>
      <c r="LKG1" s="20"/>
      <c r="LKH1" s="20"/>
      <c r="LKI1" s="20"/>
      <c r="LKJ1" s="20"/>
      <c r="LKK1" s="20"/>
      <c r="LKL1" s="20"/>
      <c r="LKM1" s="20"/>
      <c r="LKN1" s="20"/>
      <c r="LKO1" s="20"/>
      <c r="LKP1" s="20"/>
      <c r="LKQ1" s="20"/>
      <c r="LKR1" s="20"/>
      <c r="LKS1" s="481"/>
      <c r="LKT1" s="479"/>
      <c r="LKU1" s="20"/>
      <c r="LKV1" s="20"/>
      <c r="LKW1" s="20"/>
      <c r="LKX1" s="20"/>
      <c r="LKY1" s="20"/>
      <c r="LKZ1" s="20"/>
      <c r="LLA1" s="20"/>
      <c r="LLB1" s="20"/>
      <c r="LLC1" s="20"/>
      <c r="LLD1" s="20"/>
      <c r="LLE1" s="20"/>
      <c r="LLF1" s="20"/>
      <c r="LLG1" s="20"/>
      <c r="LLH1" s="20"/>
      <c r="LLI1" s="481"/>
      <c r="LLJ1" s="479"/>
      <c r="LLK1" s="20"/>
      <c r="LLL1" s="20"/>
      <c r="LLM1" s="20"/>
      <c r="LLN1" s="20"/>
      <c r="LLO1" s="20"/>
      <c r="LLP1" s="20"/>
      <c r="LLQ1" s="20"/>
      <c r="LLR1" s="20"/>
      <c r="LLS1" s="20"/>
      <c r="LLT1" s="20"/>
      <c r="LLU1" s="20"/>
      <c r="LLV1" s="20"/>
      <c r="LLW1" s="20"/>
      <c r="LLX1" s="20"/>
      <c r="LLY1" s="481"/>
      <c r="LLZ1" s="479"/>
      <c r="LMA1" s="20"/>
      <c r="LMB1" s="20"/>
      <c r="LMC1" s="20"/>
      <c r="LMD1" s="20"/>
      <c r="LME1" s="20"/>
      <c r="LMF1" s="20"/>
      <c r="LMG1" s="20"/>
      <c r="LMH1" s="20"/>
      <c r="LMI1" s="20"/>
      <c r="LMJ1" s="20"/>
      <c r="LMK1" s="20"/>
      <c r="LML1" s="20"/>
      <c r="LMM1" s="20"/>
      <c r="LMN1" s="20"/>
      <c r="LMO1" s="481"/>
      <c r="LMP1" s="479"/>
      <c r="LMQ1" s="20"/>
      <c r="LMR1" s="20"/>
      <c r="LMS1" s="20"/>
      <c r="LMT1" s="20"/>
      <c r="LMU1" s="20"/>
      <c r="LMV1" s="20"/>
      <c r="LMW1" s="20"/>
      <c r="LMX1" s="20"/>
      <c r="LMY1" s="20"/>
      <c r="LMZ1" s="20"/>
      <c r="LNA1" s="20"/>
      <c r="LNB1" s="20"/>
      <c r="LNC1" s="20"/>
      <c r="LND1" s="20"/>
      <c r="LNE1" s="481"/>
      <c r="LNF1" s="479"/>
      <c r="LNG1" s="20"/>
      <c r="LNH1" s="20"/>
      <c r="LNI1" s="20"/>
      <c r="LNJ1" s="20"/>
      <c r="LNK1" s="20"/>
      <c r="LNL1" s="20"/>
      <c r="LNM1" s="20"/>
      <c r="LNN1" s="20"/>
      <c r="LNO1" s="20"/>
      <c r="LNP1" s="20"/>
      <c r="LNQ1" s="20"/>
      <c r="LNR1" s="20"/>
      <c r="LNS1" s="20"/>
      <c r="LNT1" s="20"/>
      <c r="LNU1" s="481"/>
      <c r="LNV1" s="479"/>
      <c r="LNW1" s="20"/>
      <c r="LNX1" s="20"/>
      <c r="LNY1" s="20"/>
      <c r="LNZ1" s="20"/>
      <c r="LOA1" s="20"/>
      <c r="LOB1" s="20"/>
      <c r="LOC1" s="20"/>
      <c r="LOD1" s="20"/>
      <c r="LOE1" s="20"/>
      <c r="LOF1" s="20"/>
      <c r="LOG1" s="20"/>
      <c r="LOH1" s="20"/>
      <c r="LOI1" s="20"/>
      <c r="LOJ1" s="20"/>
      <c r="LOK1" s="481"/>
      <c r="LOL1" s="479"/>
      <c r="LOM1" s="20"/>
      <c r="LON1" s="20"/>
      <c r="LOO1" s="20"/>
      <c r="LOP1" s="20"/>
      <c r="LOQ1" s="20"/>
      <c r="LOR1" s="20"/>
      <c r="LOS1" s="20"/>
      <c r="LOT1" s="20"/>
      <c r="LOU1" s="20"/>
      <c r="LOV1" s="20"/>
      <c r="LOW1" s="20"/>
      <c r="LOX1" s="20"/>
      <c r="LOY1" s="20"/>
      <c r="LOZ1" s="20"/>
      <c r="LPA1" s="481"/>
      <c r="LPB1" s="479"/>
      <c r="LPC1" s="20"/>
      <c r="LPD1" s="20"/>
      <c r="LPE1" s="20"/>
      <c r="LPF1" s="20"/>
      <c r="LPG1" s="20"/>
      <c r="LPH1" s="20"/>
      <c r="LPI1" s="20"/>
      <c r="LPJ1" s="20"/>
      <c r="LPK1" s="20"/>
      <c r="LPL1" s="20"/>
      <c r="LPM1" s="20"/>
      <c r="LPN1" s="20"/>
      <c r="LPO1" s="20"/>
      <c r="LPP1" s="20"/>
      <c r="LPQ1" s="481"/>
      <c r="LPR1" s="479"/>
      <c r="LPS1" s="20"/>
      <c r="LPT1" s="20"/>
      <c r="LPU1" s="20"/>
      <c r="LPV1" s="20"/>
      <c r="LPW1" s="20"/>
      <c r="LPX1" s="20"/>
      <c r="LPY1" s="20"/>
      <c r="LPZ1" s="20"/>
      <c r="LQA1" s="20"/>
      <c r="LQB1" s="20"/>
      <c r="LQC1" s="20"/>
      <c r="LQD1" s="20"/>
      <c r="LQE1" s="20"/>
      <c r="LQF1" s="20"/>
      <c r="LQG1" s="481"/>
      <c r="LQH1" s="479"/>
      <c r="LQI1" s="20"/>
      <c r="LQJ1" s="20"/>
      <c r="LQK1" s="20"/>
      <c r="LQL1" s="20"/>
      <c r="LQM1" s="20"/>
      <c r="LQN1" s="20"/>
      <c r="LQO1" s="20"/>
      <c r="LQP1" s="20"/>
      <c r="LQQ1" s="20"/>
      <c r="LQR1" s="20"/>
      <c r="LQS1" s="20"/>
      <c r="LQT1" s="20"/>
      <c r="LQU1" s="20"/>
      <c r="LQV1" s="20"/>
      <c r="LQW1" s="481"/>
      <c r="LQX1" s="479"/>
      <c r="LQY1" s="20"/>
      <c r="LQZ1" s="20"/>
      <c r="LRA1" s="20"/>
      <c r="LRB1" s="20"/>
      <c r="LRC1" s="20"/>
      <c r="LRD1" s="20"/>
      <c r="LRE1" s="20"/>
      <c r="LRF1" s="20"/>
      <c r="LRG1" s="20"/>
      <c r="LRH1" s="20"/>
      <c r="LRI1" s="20"/>
      <c r="LRJ1" s="20"/>
      <c r="LRK1" s="20"/>
      <c r="LRL1" s="20"/>
      <c r="LRM1" s="481"/>
      <c r="LRN1" s="479"/>
      <c r="LRO1" s="20"/>
      <c r="LRP1" s="20"/>
      <c r="LRQ1" s="20"/>
      <c r="LRR1" s="20"/>
      <c r="LRS1" s="20"/>
      <c r="LRT1" s="20"/>
      <c r="LRU1" s="20"/>
      <c r="LRV1" s="20"/>
      <c r="LRW1" s="20"/>
      <c r="LRX1" s="20"/>
      <c r="LRY1" s="20"/>
      <c r="LRZ1" s="20"/>
      <c r="LSA1" s="20"/>
      <c r="LSB1" s="20"/>
      <c r="LSC1" s="481"/>
      <c r="LSD1" s="479"/>
      <c r="LSE1" s="20"/>
      <c r="LSF1" s="20"/>
      <c r="LSG1" s="20"/>
      <c r="LSH1" s="20"/>
      <c r="LSI1" s="20"/>
      <c r="LSJ1" s="20"/>
      <c r="LSK1" s="20"/>
      <c r="LSL1" s="20"/>
      <c r="LSM1" s="20"/>
      <c r="LSN1" s="20"/>
      <c r="LSO1" s="20"/>
      <c r="LSP1" s="20"/>
      <c r="LSQ1" s="20"/>
      <c r="LSR1" s="20"/>
      <c r="LSS1" s="481"/>
      <c r="LST1" s="479"/>
      <c r="LSU1" s="20"/>
      <c r="LSV1" s="20"/>
      <c r="LSW1" s="20"/>
      <c r="LSX1" s="20"/>
      <c r="LSY1" s="20"/>
      <c r="LSZ1" s="20"/>
      <c r="LTA1" s="20"/>
      <c r="LTB1" s="20"/>
      <c r="LTC1" s="20"/>
      <c r="LTD1" s="20"/>
      <c r="LTE1" s="20"/>
      <c r="LTF1" s="20"/>
      <c r="LTG1" s="20"/>
      <c r="LTH1" s="20"/>
      <c r="LTI1" s="481"/>
      <c r="LTJ1" s="479"/>
      <c r="LTK1" s="20"/>
      <c r="LTL1" s="20"/>
      <c r="LTM1" s="20"/>
      <c r="LTN1" s="20"/>
      <c r="LTO1" s="20"/>
      <c r="LTP1" s="20"/>
      <c r="LTQ1" s="20"/>
      <c r="LTR1" s="20"/>
      <c r="LTS1" s="20"/>
      <c r="LTT1" s="20"/>
      <c r="LTU1" s="20"/>
      <c r="LTV1" s="20"/>
      <c r="LTW1" s="20"/>
      <c r="LTX1" s="20"/>
      <c r="LTY1" s="481"/>
      <c r="LTZ1" s="479"/>
      <c r="LUA1" s="20"/>
      <c r="LUB1" s="20"/>
      <c r="LUC1" s="20"/>
      <c r="LUD1" s="20"/>
      <c r="LUE1" s="20"/>
      <c r="LUF1" s="20"/>
      <c r="LUG1" s="20"/>
      <c r="LUH1" s="20"/>
      <c r="LUI1" s="20"/>
      <c r="LUJ1" s="20"/>
      <c r="LUK1" s="20"/>
      <c r="LUL1" s="20"/>
      <c r="LUM1" s="20"/>
      <c r="LUN1" s="20"/>
      <c r="LUO1" s="481"/>
      <c r="LUP1" s="479"/>
      <c r="LUQ1" s="20"/>
      <c r="LUR1" s="20"/>
      <c r="LUS1" s="20"/>
      <c r="LUT1" s="20"/>
      <c r="LUU1" s="20"/>
      <c r="LUV1" s="20"/>
      <c r="LUW1" s="20"/>
      <c r="LUX1" s="20"/>
      <c r="LUY1" s="20"/>
      <c r="LUZ1" s="20"/>
      <c r="LVA1" s="20"/>
      <c r="LVB1" s="20"/>
      <c r="LVC1" s="20"/>
      <c r="LVD1" s="20"/>
      <c r="LVE1" s="481"/>
      <c r="LVF1" s="479"/>
      <c r="LVG1" s="20"/>
      <c r="LVH1" s="20"/>
      <c r="LVI1" s="20"/>
      <c r="LVJ1" s="20"/>
      <c r="LVK1" s="20"/>
      <c r="LVL1" s="20"/>
      <c r="LVM1" s="20"/>
      <c r="LVN1" s="20"/>
      <c r="LVO1" s="20"/>
      <c r="LVP1" s="20"/>
      <c r="LVQ1" s="20"/>
      <c r="LVR1" s="20"/>
      <c r="LVS1" s="20"/>
      <c r="LVT1" s="20"/>
      <c r="LVU1" s="481"/>
      <c r="LVV1" s="479"/>
      <c r="LVW1" s="20"/>
      <c r="LVX1" s="20"/>
      <c r="LVY1" s="20"/>
      <c r="LVZ1" s="20"/>
      <c r="LWA1" s="20"/>
      <c r="LWB1" s="20"/>
      <c r="LWC1" s="20"/>
      <c r="LWD1" s="20"/>
      <c r="LWE1" s="20"/>
      <c r="LWF1" s="20"/>
      <c r="LWG1" s="20"/>
      <c r="LWH1" s="20"/>
      <c r="LWI1" s="20"/>
      <c r="LWJ1" s="20"/>
      <c r="LWK1" s="481"/>
      <c r="LWL1" s="479"/>
      <c r="LWM1" s="20"/>
      <c r="LWN1" s="20"/>
      <c r="LWO1" s="20"/>
      <c r="LWP1" s="20"/>
      <c r="LWQ1" s="20"/>
      <c r="LWR1" s="20"/>
      <c r="LWS1" s="20"/>
      <c r="LWT1" s="20"/>
      <c r="LWU1" s="20"/>
      <c r="LWV1" s="20"/>
      <c r="LWW1" s="20"/>
      <c r="LWX1" s="20"/>
      <c r="LWY1" s="20"/>
      <c r="LWZ1" s="20"/>
      <c r="LXA1" s="481"/>
      <c r="LXB1" s="479"/>
      <c r="LXC1" s="20"/>
      <c r="LXD1" s="20"/>
      <c r="LXE1" s="20"/>
      <c r="LXF1" s="20"/>
      <c r="LXG1" s="20"/>
      <c r="LXH1" s="20"/>
      <c r="LXI1" s="20"/>
      <c r="LXJ1" s="20"/>
      <c r="LXK1" s="20"/>
      <c r="LXL1" s="20"/>
      <c r="LXM1" s="20"/>
      <c r="LXN1" s="20"/>
      <c r="LXO1" s="20"/>
      <c r="LXP1" s="20"/>
      <c r="LXQ1" s="481"/>
      <c r="LXR1" s="479"/>
      <c r="LXS1" s="20"/>
      <c r="LXT1" s="20"/>
      <c r="LXU1" s="20"/>
      <c r="LXV1" s="20"/>
      <c r="LXW1" s="20"/>
      <c r="LXX1" s="20"/>
      <c r="LXY1" s="20"/>
      <c r="LXZ1" s="20"/>
      <c r="LYA1" s="20"/>
      <c r="LYB1" s="20"/>
      <c r="LYC1" s="20"/>
      <c r="LYD1" s="20"/>
      <c r="LYE1" s="20"/>
      <c r="LYF1" s="20"/>
      <c r="LYG1" s="481"/>
      <c r="LYH1" s="479"/>
      <c r="LYI1" s="20"/>
      <c r="LYJ1" s="20"/>
      <c r="LYK1" s="20"/>
      <c r="LYL1" s="20"/>
      <c r="LYM1" s="20"/>
      <c r="LYN1" s="20"/>
      <c r="LYO1" s="20"/>
      <c r="LYP1" s="20"/>
      <c r="LYQ1" s="20"/>
      <c r="LYR1" s="20"/>
      <c r="LYS1" s="20"/>
      <c r="LYT1" s="20"/>
      <c r="LYU1" s="20"/>
      <c r="LYV1" s="20"/>
      <c r="LYW1" s="481"/>
      <c r="LYX1" s="479"/>
      <c r="LYY1" s="20"/>
      <c r="LYZ1" s="20"/>
      <c r="LZA1" s="20"/>
      <c r="LZB1" s="20"/>
      <c r="LZC1" s="20"/>
      <c r="LZD1" s="20"/>
      <c r="LZE1" s="20"/>
      <c r="LZF1" s="20"/>
      <c r="LZG1" s="20"/>
      <c r="LZH1" s="20"/>
      <c r="LZI1" s="20"/>
      <c r="LZJ1" s="20"/>
      <c r="LZK1" s="20"/>
      <c r="LZL1" s="20"/>
      <c r="LZM1" s="481"/>
      <c r="LZN1" s="479"/>
      <c r="LZO1" s="20"/>
      <c r="LZP1" s="20"/>
      <c r="LZQ1" s="20"/>
      <c r="LZR1" s="20"/>
      <c r="LZS1" s="20"/>
      <c r="LZT1" s="20"/>
      <c r="LZU1" s="20"/>
      <c r="LZV1" s="20"/>
      <c r="LZW1" s="20"/>
      <c r="LZX1" s="20"/>
      <c r="LZY1" s="20"/>
      <c r="LZZ1" s="20"/>
      <c r="MAA1" s="20"/>
      <c r="MAB1" s="20"/>
      <c r="MAC1" s="481"/>
      <c r="MAD1" s="479"/>
      <c r="MAE1" s="20"/>
      <c r="MAF1" s="20"/>
      <c r="MAG1" s="20"/>
      <c r="MAH1" s="20"/>
      <c r="MAI1" s="20"/>
      <c r="MAJ1" s="20"/>
      <c r="MAK1" s="20"/>
      <c r="MAL1" s="20"/>
      <c r="MAM1" s="20"/>
      <c r="MAN1" s="20"/>
      <c r="MAO1" s="20"/>
      <c r="MAP1" s="20"/>
      <c r="MAQ1" s="20"/>
      <c r="MAR1" s="20"/>
      <c r="MAS1" s="481"/>
      <c r="MAT1" s="479"/>
      <c r="MAU1" s="20"/>
      <c r="MAV1" s="20"/>
      <c r="MAW1" s="20"/>
      <c r="MAX1" s="20"/>
      <c r="MAY1" s="20"/>
      <c r="MAZ1" s="20"/>
      <c r="MBA1" s="20"/>
      <c r="MBB1" s="20"/>
      <c r="MBC1" s="20"/>
      <c r="MBD1" s="20"/>
      <c r="MBE1" s="20"/>
      <c r="MBF1" s="20"/>
      <c r="MBG1" s="20"/>
      <c r="MBH1" s="20"/>
      <c r="MBI1" s="481"/>
      <c r="MBJ1" s="479"/>
      <c r="MBK1" s="20"/>
      <c r="MBL1" s="20"/>
      <c r="MBM1" s="20"/>
      <c r="MBN1" s="20"/>
      <c r="MBO1" s="20"/>
      <c r="MBP1" s="20"/>
      <c r="MBQ1" s="20"/>
      <c r="MBR1" s="20"/>
      <c r="MBS1" s="20"/>
      <c r="MBT1" s="20"/>
      <c r="MBU1" s="20"/>
      <c r="MBV1" s="20"/>
      <c r="MBW1" s="20"/>
      <c r="MBX1" s="20"/>
      <c r="MBY1" s="481"/>
      <c r="MBZ1" s="479"/>
      <c r="MCA1" s="20"/>
      <c r="MCB1" s="20"/>
      <c r="MCC1" s="20"/>
      <c r="MCD1" s="20"/>
      <c r="MCE1" s="20"/>
      <c r="MCF1" s="20"/>
      <c r="MCG1" s="20"/>
      <c r="MCH1" s="20"/>
      <c r="MCI1" s="20"/>
      <c r="MCJ1" s="20"/>
      <c r="MCK1" s="20"/>
      <c r="MCL1" s="20"/>
      <c r="MCM1" s="20"/>
      <c r="MCN1" s="20"/>
      <c r="MCO1" s="481"/>
      <c r="MCP1" s="479"/>
      <c r="MCQ1" s="20"/>
      <c r="MCR1" s="20"/>
      <c r="MCS1" s="20"/>
      <c r="MCT1" s="20"/>
      <c r="MCU1" s="20"/>
      <c r="MCV1" s="20"/>
      <c r="MCW1" s="20"/>
      <c r="MCX1" s="20"/>
      <c r="MCY1" s="20"/>
      <c r="MCZ1" s="20"/>
      <c r="MDA1" s="20"/>
      <c r="MDB1" s="20"/>
      <c r="MDC1" s="20"/>
      <c r="MDD1" s="20"/>
      <c r="MDE1" s="481"/>
      <c r="MDF1" s="479"/>
      <c r="MDG1" s="20"/>
      <c r="MDH1" s="20"/>
      <c r="MDI1" s="20"/>
      <c r="MDJ1" s="20"/>
      <c r="MDK1" s="20"/>
      <c r="MDL1" s="20"/>
      <c r="MDM1" s="20"/>
      <c r="MDN1" s="20"/>
      <c r="MDO1" s="20"/>
      <c r="MDP1" s="20"/>
      <c r="MDQ1" s="20"/>
      <c r="MDR1" s="20"/>
      <c r="MDS1" s="20"/>
      <c r="MDT1" s="20"/>
      <c r="MDU1" s="481"/>
      <c r="MDV1" s="479"/>
      <c r="MDW1" s="20"/>
      <c r="MDX1" s="20"/>
      <c r="MDY1" s="20"/>
      <c r="MDZ1" s="20"/>
      <c r="MEA1" s="20"/>
      <c r="MEB1" s="20"/>
      <c r="MEC1" s="20"/>
      <c r="MED1" s="20"/>
      <c r="MEE1" s="20"/>
      <c r="MEF1" s="20"/>
      <c r="MEG1" s="20"/>
      <c r="MEH1" s="20"/>
      <c r="MEI1" s="20"/>
      <c r="MEJ1" s="20"/>
      <c r="MEK1" s="481"/>
      <c r="MEL1" s="479"/>
      <c r="MEM1" s="20"/>
      <c r="MEN1" s="20"/>
      <c r="MEO1" s="20"/>
      <c r="MEP1" s="20"/>
      <c r="MEQ1" s="20"/>
      <c r="MER1" s="20"/>
      <c r="MES1" s="20"/>
      <c r="MET1" s="20"/>
      <c r="MEU1" s="20"/>
      <c r="MEV1" s="20"/>
      <c r="MEW1" s="20"/>
      <c r="MEX1" s="20"/>
      <c r="MEY1" s="20"/>
      <c r="MEZ1" s="20"/>
      <c r="MFA1" s="481"/>
      <c r="MFB1" s="479"/>
      <c r="MFC1" s="20"/>
      <c r="MFD1" s="20"/>
      <c r="MFE1" s="20"/>
      <c r="MFF1" s="20"/>
      <c r="MFG1" s="20"/>
      <c r="MFH1" s="20"/>
      <c r="MFI1" s="20"/>
      <c r="MFJ1" s="20"/>
      <c r="MFK1" s="20"/>
      <c r="MFL1" s="20"/>
      <c r="MFM1" s="20"/>
      <c r="MFN1" s="20"/>
      <c r="MFO1" s="20"/>
      <c r="MFP1" s="20"/>
      <c r="MFQ1" s="481"/>
      <c r="MFR1" s="479"/>
      <c r="MFS1" s="20"/>
      <c r="MFT1" s="20"/>
      <c r="MFU1" s="20"/>
      <c r="MFV1" s="20"/>
      <c r="MFW1" s="20"/>
      <c r="MFX1" s="20"/>
      <c r="MFY1" s="20"/>
      <c r="MFZ1" s="20"/>
      <c r="MGA1" s="20"/>
      <c r="MGB1" s="20"/>
      <c r="MGC1" s="20"/>
      <c r="MGD1" s="20"/>
      <c r="MGE1" s="20"/>
      <c r="MGF1" s="20"/>
      <c r="MGG1" s="481"/>
      <c r="MGH1" s="479"/>
      <c r="MGI1" s="20"/>
      <c r="MGJ1" s="20"/>
      <c r="MGK1" s="20"/>
      <c r="MGL1" s="20"/>
      <c r="MGM1" s="20"/>
      <c r="MGN1" s="20"/>
      <c r="MGO1" s="20"/>
      <c r="MGP1" s="20"/>
      <c r="MGQ1" s="20"/>
      <c r="MGR1" s="20"/>
      <c r="MGS1" s="20"/>
      <c r="MGT1" s="20"/>
      <c r="MGU1" s="20"/>
      <c r="MGV1" s="20"/>
      <c r="MGW1" s="481"/>
      <c r="MGX1" s="479"/>
      <c r="MGY1" s="20"/>
      <c r="MGZ1" s="20"/>
      <c r="MHA1" s="20"/>
      <c r="MHB1" s="20"/>
      <c r="MHC1" s="20"/>
      <c r="MHD1" s="20"/>
      <c r="MHE1" s="20"/>
      <c r="MHF1" s="20"/>
      <c r="MHG1" s="20"/>
      <c r="MHH1" s="20"/>
      <c r="MHI1" s="20"/>
      <c r="MHJ1" s="20"/>
      <c r="MHK1" s="20"/>
      <c r="MHL1" s="20"/>
      <c r="MHM1" s="481"/>
      <c r="MHN1" s="479"/>
      <c r="MHO1" s="20"/>
      <c r="MHP1" s="20"/>
      <c r="MHQ1" s="20"/>
      <c r="MHR1" s="20"/>
      <c r="MHS1" s="20"/>
      <c r="MHT1" s="20"/>
      <c r="MHU1" s="20"/>
      <c r="MHV1" s="20"/>
      <c r="MHW1" s="20"/>
      <c r="MHX1" s="20"/>
      <c r="MHY1" s="20"/>
      <c r="MHZ1" s="20"/>
      <c r="MIA1" s="20"/>
      <c r="MIB1" s="20"/>
      <c r="MIC1" s="481"/>
      <c r="MID1" s="479"/>
      <c r="MIE1" s="20"/>
      <c r="MIF1" s="20"/>
      <c r="MIG1" s="20"/>
      <c r="MIH1" s="20"/>
      <c r="MII1" s="20"/>
      <c r="MIJ1" s="20"/>
      <c r="MIK1" s="20"/>
      <c r="MIL1" s="20"/>
      <c r="MIM1" s="20"/>
      <c r="MIN1" s="20"/>
      <c r="MIO1" s="20"/>
      <c r="MIP1" s="20"/>
      <c r="MIQ1" s="20"/>
      <c r="MIR1" s="20"/>
      <c r="MIS1" s="481"/>
      <c r="MIT1" s="479"/>
      <c r="MIU1" s="20"/>
      <c r="MIV1" s="20"/>
      <c r="MIW1" s="20"/>
      <c r="MIX1" s="20"/>
      <c r="MIY1" s="20"/>
      <c r="MIZ1" s="20"/>
      <c r="MJA1" s="20"/>
      <c r="MJB1" s="20"/>
      <c r="MJC1" s="20"/>
      <c r="MJD1" s="20"/>
      <c r="MJE1" s="20"/>
      <c r="MJF1" s="20"/>
      <c r="MJG1" s="20"/>
      <c r="MJH1" s="20"/>
      <c r="MJI1" s="481"/>
      <c r="MJJ1" s="479"/>
      <c r="MJK1" s="20"/>
      <c r="MJL1" s="20"/>
      <c r="MJM1" s="20"/>
      <c r="MJN1" s="20"/>
      <c r="MJO1" s="20"/>
      <c r="MJP1" s="20"/>
      <c r="MJQ1" s="20"/>
      <c r="MJR1" s="20"/>
      <c r="MJS1" s="20"/>
      <c r="MJT1" s="20"/>
      <c r="MJU1" s="20"/>
      <c r="MJV1" s="20"/>
      <c r="MJW1" s="20"/>
      <c r="MJX1" s="20"/>
      <c r="MJY1" s="481"/>
      <c r="MJZ1" s="479"/>
      <c r="MKA1" s="20"/>
      <c r="MKB1" s="20"/>
      <c r="MKC1" s="20"/>
      <c r="MKD1" s="20"/>
      <c r="MKE1" s="20"/>
      <c r="MKF1" s="20"/>
      <c r="MKG1" s="20"/>
      <c r="MKH1" s="20"/>
      <c r="MKI1" s="20"/>
      <c r="MKJ1" s="20"/>
      <c r="MKK1" s="20"/>
      <c r="MKL1" s="20"/>
      <c r="MKM1" s="20"/>
      <c r="MKN1" s="20"/>
      <c r="MKO1" s="481"/>
      <c r="MKP1" s="479"/>
      <c r="MKQ1" s="20"/>
      <c r="MKR1" s="20"/>
      <c r="MKS1" s="20"/>
      <c r="MKT1" s="20"/>
      <c r="MKU1" s="20"/>
      <c r="MKV1" s="20"/>
      <c r="MKW1" s="20"/>
      <c r="MKX1" s="20"/>
      <c r="MKY1" s="20"/>
      <c r="MKZ1" s="20"/>
      <c r="MLA1" s="20"/>
      <c r="MLB1" s="20"/>
      <c r="MLC1" s="20"/>
      <c r="MLD1" s="20"/>
      <c r="MLE1" s="481"/>
      <c r="MLF1" s="479"/>
      <c r="MLG1" s="20"/>
      <c r="MLH1" s="20"/>
      <c r="MLI1" s="20"/>
      <c r="MLJ1" s="20"/>
      <c r="MLK1" s="20"/>
      <c r="MLL1" s="20"/>
      <c r="MLM1" s="20"/>
      <c r="MLN1" s="20"/>
      <c r="MLO1" s="20"/>
      <c r="MLP1" s="20"/>
      <c r="MLQ1" s="20"/>
      <c r="MLR1" s="20"/>
      <c r="MLS1" s="20"/>
      <c r="MLT1" s="20"/>
      <c r="MLU1" s="481"/>
      <c r="MLV1" s="479"/>
      <c r="MLW1" s="20"/>
      <c r="MLX1" s="20"/>
      <c r="MLY1" s="20"/>
      <c r="MLZ1" s="20"/>
      <c r="MMA1" s="20"/>
      <c r="MMB1" s="20"/>
      <c r="MMC1" s="20"/>
      <c r="MMD1" s="20"/>
      <c r="MME1" s="20"/>
      <c r="MMF1" s="20"/>
      <c r="MMG1" s="20"/>
      <c r="MMH1" s="20"/>
      <c r="MMI1" s="20"/>
      <c r="MMJ1" s="20"/>
      <c r="MMK1" s="481"/>
      <c r="MML1" s="479"/>
      <c r="MMM1" s="20"/>
      <c r="MMN1" s="20"/>
      <c r="MMO1" s="20"/>
      <c r="MMP1" s="20"/>
      <c r="MMQ1" s="20"/>
      <c r="MMR1" s="20"/>
      <c r="MMS1" s="20"/>
      <c r="MMT1" s="20"/>
      <c r="MMU1" s="20"/>
      <c r="MMV1" s="20"/>
      <c r="MMW1" s="20"/>
      <c r="MMX1" s="20"/>
      <c r="MMY1" s="20"/>
      <c r="MMZ1" s="20"/>
      <c r="MNA1" s="481"/>
      <c r="MNB1" s="479"/>
      <c r="MNC1" s="20"/>
      <c r="MND1" s="20"/>
      <c r="MNE1" s="20"/>
      <c r="MNF1" s="20"/>
      <c r="MNG1" s="20"/>
      <c r="MNH1" s="20"/>
      <c r="MNI1" s="20"/>
      <c r="MNJ1" s="20"/>
      <c r="MNK1" s="20"/>
      <c r="MNL1" s="20"/>
      <c r="MNM1" s="20"/>
      <c r="MNN1" s="20"/>
      <c r="MNO1" s="20"/>
      <c r="MNP1" s="20"/>
      <c r="MNQ1" s="481"/>
      <c r="MNR1" s="479"/>
      <c r="MNS1" s="20"/>
      <c r="MNT1" s="20"/>
      <c r="MNU1" s="20"/>
      <c r="MNV1" s="20"/>
      <c r="MNW1" s="20"/>
      <c r="MNX1" s="20"/>
      <c r="MNY1" s="20"/>
      <c r="MNZ1" s="20"/>
      <c r="MOA1" s="20"/>
      <c r="MOB1" s="20"/>
      <c r="MOC1" s="20"/>
      <c r="MOD1" s="20"/>
      <c r="MOE1" s="20"/>
      <c r="MOF1" s="20"/>
      <c r="MOG1" s="481"/>
      <c r="MOH1" s="479"/>
      <c r="MOI1" s="20"/>
      <c r="MOJ1" s="20"/>
      <c r="MOK1" s="20"/>
      <c r="MOL1" s="20"/>
      <c r="MOM1" s="20"/>
      <c r="MON1" s="20"/>
      <c r="MOO1" s="20"/>
      <c r="MOP1" s="20"/>
      <c r="MOQ1" s="20"/>
      <c r="MOR1" s="20"/>
      <c r="MOS1" s="20"/>
      <c r="MOT1" s="20"/>
      <c r="MOU1" s="20"/>
      <c r="MOV1" s="20"/>
      <c r="MOW1" s="481"/>
      <c r="MOX1" s="479"/>
      <c r="MOY1" s="20"/>
      <c r="MOZ1" s="20"/>
      <c r="MPA1" s="20"/>
      <c r="MPB1" s="20"/>
      <c r="MPC1" s="20"/>
      <c r="MPD1" s="20"/>
      <c r="MPE1" s="20"/>
      <c r="MPF1" s="20"/>
      <c r="MPG1" s="20"/>
      <c r="MPH1" s="20"/>
      <c r="MPI1" s="20"/>
      <c r="MPJ1" s="20"/>
      <c r="MPK1" s="20"/>
      <c r="MPL1" s="20"/>
      <c r="MPM1" s="481"/>
      <c r="MPN1" s="479"/>
      <c r="MPO1" s="20"/>
      <c r="MPP1" s="20"/>
      <c r="MPQ1" s="20"/>
      <c r="MPR1" s="20"/>
      <c r="MPS1" s="20"/>
      <c r="MPT1" s="20"/>
      <c r="MPU1" s="20"/>
      <c r="MPV1" s="20"/>
      <c r="MPW1" s="20"/>
      <c r="MPX1" s="20"/>
      <c r="MPY1" s="20"/>
      <c r="MPZ1" s="20"/>
      <c r="MQA1" s="20"/>
      <c r="MQB1" s="20"/>
      <c r="MQC1" s="481"/>
      <c r="MQD1" s="479"/>
      <c r="MQE1" s="20"/>
      <c r="MQF1" s="20"/>
      <c r="MQG1" s="20"/>
      <c r="MQH1" s="20"/>
      <c r="MQI1" s="20"/>
      <c r="MQJ1" s="20"/>
      <c r="MQK1" s="20"/>
      <c r="MQL1" s="20"/>
      <c r="MQM1" s="20"/>
      <c r="MQN1" s="20"/>
      <c r="MQO1" s="20"/>
      <c r="MQP1" s="20"/>
      <c r="MQQ1" s="20"/>
      <c r="MQR1" s="20"/>
      <c r="MQS1" s="481"/>
      <c r="MQT1" s="479"/>
      <c r="MQU1" s="20"/>
      <c r="MQV1" s="20"/>
      <c r="MQW1" s="20"/>
      <c r="MQX1" s="20"/>
      <c r="MQY1" s="20"/>
      <c r="MQZ1" s="20"/>
      <c r="MRA1" s="20"/>
      <c r="MRB1" s="20"/>
      <c r="MRC1" s="20"/>
      <c r="MRD1" s="20"/>
      <c r="MRE1" s="20"/>
      <c r="MRF1" s="20"/>
      <c r="MRG1" s="20"/>
      <c r="MRH1" s="20"/>
      <c r="MRI1" s="481"/>
      <c r="MRJ1" s="479"/>
      <c r="MRK1" s="20"/>
      <c r="MRL1" s="20"/>
      <c r="MRM1" s="20"/>
      <c r="MRN1" s="20"/>
      <c r="MRO1" s="20"/>
      <c r="MRP1" s="20"/>
      <c r="MRQ1" s="20"/>
      <c r="MRR1" s="20"/>
      <c r="MRS1" s="20"/>
      <c r="MRT1" s="20"/>
      <c r="MRU1" s="20"/>
      <c r="MRV1" s="20"/>
      <c r="MRW1" s="20"/>
      <c r="MRX1" s="20"/>
      <c r="MRY1" s="481"/>
      <c r="MRZ1" s="479"/>
      <c r="MSA1" s="20"/>
      <c r="MSB1" s="20"/>
      <c r="MSC1" s="20"/>
      <c r="MSD1" s="20"/>
      <c r="MSE1" s="20"/>
      <c r="MSF1" s="20"/>
      <c r="MSG1" s="20"/>
      <c r="MSH1" s="20"/>
      <c r="MSI1" s="20"/>
      <c r="MSJ1" s="20"/>
      <c r="MSK1" s="20"/>
      <c r="MSL1" s="20"/>
      <c r="MSM1" s="20"/>
      <c r="MSN1" s="20"/>
      <c r="MSO1" s="481"/>
      <c r="MSP1" s="479"/>
      <c r="MSQ1" s="20"/>
      <c r="MSR1" s="20"/>
      <c r="MSS1" s="20"/>
      <c r="MST1" s="20"/>
      <c r="MSU1" s="20"/>
      <c r="MSV1" s="20"/>
      <c r="MSW1" s="20"/>
      <c r="MSX1" s="20"/>
      <c r="MSY1" s="20"/>
      <c r="MSZ1" s="20"/>
      <c r="MTA1" s="20"/>
      <c r="MTB1" s="20"/>
      <c r="MTC1" s="20"/>
      <c r="MTD1" s="20"/>
      <c r="MTE1" s="481"/>
      <c r="MTF1" s="479"/>
      <c r="MTG1" s="20"/>
      <c r="MTH1" s="20"/>
      <c r="MTI1" s="20"/>
      <c r="MTJ1" s="20"/>
      <c r="MTK1" s="20"/>
      <c r="MTL1" s="20"/>
      <c r="MTM1" s="20"/>
      <c r="MTN1" s="20"/>
      <c r="MTO1" s="20"/>
      <c r="MTP1" s="20"/>
      <c r="MTQ1" s="20"/>
      <c r="MTR1" s="20"/>
      <c r="MTS1" s="20"/>
      <c r="MTT1" s="20"/>
      <c r="MTU1" s="481"/>
      <c r="MTV1" s="479"/>
      <c r="MTW1" s="20"/>
      <c r="MTX1" s="20"/>
      <c r="MTY1" s="20"/>
      <c r="MTZ1" s="20"/>
      <c r="MUA1" s="20"/>
      <c r="MUB1" s="20"/>
      <c r="MUC1" s="20"/>
      <c r="MUD1" s="20"/>
      <c r="MUE1" s="20"/>
      <c r="MUF1" s="20"/>
      <c r="MUG1" s="20"/>
      <c r="MUH1" s="20"/>
      <c r="MUI1" s="20"/>
      <c r="MUJ1" s="20"/>
      <c r="MUK1" s="481"/>
      <c r="MUL1" s="479"/>
      <c r="MUM1" s="20"/>
      <c r="MUN1" s="20"/>
      <c r="MUO1" s="20"/>
      <c r="MUP1" s="20"/>
      <c r="MUQ1" s="20"/>
      <c r="MUR1" s="20"/>
      <c r="MUS1" s="20"/>
      <c r="MUT1" s="20"/>
      <c r="MUU1" s="20"/>
      <c r="MUV1" s="20"/>
      <c r="MUW1" s="20"/>
      <c r="MUX1" s="20"/>
      <c r="MUY1" s="20"/>
      <c r="MUZ1" s="20"/>
      <c r="MVA1" s="481"/>
      <c r="MVB1" s="479"/>
      <c r="MVC1" s="20"/>
      <c r="MVD1" s="20"/>
      <c r="MVE1" s="20"/>
      <c r="MVF1" s="20"/>
      <c r="MVG1" s="20"/>
      <c r="MVH1" s="20"/>
      <c r="MVI1" s="20"/>
      <c r="MVJ1" s="20"/>
      <c r="MVK1" s="20"/>
      <c r="MVL1" s="20"/>
      <c r="MVM1" s="20"/>
      <c r="MVN1" s="20"/>
      <c r="MVO1" s="20"/>
      <c r="MVP1" s="20"/>
      <c r="MVQ1" s="481"/>
      <c r="MVR1" s="479"/>
      <c r="MVS1" s="20"/>
      <c r="MVT1" s="20"/>
      <c r="MVU1" s="20"/>
      <c r="MVV1" s="20"/>
      <c r="MVW1" s="20"/>
      <c r="MVX1" s="20"/>
      <c r="MVY1" s="20"/>
      <c r="MVZ1" s="20"/>
      <c r="MWA1" s="20"/>
      <c r="MWB1" s="20"/>
      <c r="MWC1" s="20"/>
      <c r="MWD1" s="20"/>
      <c r="MWE1" s="20"/>
      <c r="MWF1" s="20"/>
      <c r="MWG1" s="481"/>
      <c r="MWH1" s="479"/>
      <c r="MWI1" s="20"/>
      <c r="MWJ1" s="20"/>
      <c r="MWK1" s="20"/>
      <c r="MWL1" s="20"/>
      <c r="MWM1" s="20"/>
      <c r="MWN1" s="20"/>
      <c r="MWO1" s="20"/>
      <c r="MWP1" s="20"/>
      <c r="MWQ1" s="20"/>
      <c r="MWR1" s="20"/>
      <c r="MWS1" s="20"/>
      <c r="MWT1" s="20"/>
      <c r="MWU1" s="20"/>
      <c r="MWV1" s="20"/>
      <c r="MWW1" s="481"/>
      <c r="MWX1" s="479"/>
      <c r="MWY1" s="20"/>
      <c r="MWZ1" s="20"/>
      <c r="MXA1" s="20"/>
      <c r="MXB1" s="20"/>
      <c r="MXC1" s="20"/>
      <c r="MXD1" s="20"/>
      <c r="MXE1" s="20"/>
      <c r="MXF1" s="20"/>
      <c r="MXG1" s="20"/>
      <c r="MXH1" s="20"/>
      <c r="MXI1" s="20"/>
      <c r="MXJ1" s="20"/>
      <c r="MXK1" s="20"/>
      <c r="MXL1" s="20"/>
      <c r="MXM1" s="481"/>
      <c r="MXN1" s="479"/>
      <c r="MXO1" s="20"/>
      <c r="MXP1" s="20"/>
      <c r="MXQ1" s="20"/>
      <c r="MXR1" s="20"/>
      <c r="MXS1" s="20"/>
      <c r="MXT1" s="20"/>
      <c r="MXU1" s="20"/>
      <c r="MXV1" s="20"/>
      <c r="MXW1" s="20"/>
      <c r="MXX1" s="20"/>
      <c r="MXY1" s="20"/>
      <c r="MXZ1" s="20"/>
      <c r="MYA1" s="20"/>
      <c r="MYB1" s="20"/>
      <c r="MYC1" s="481"/>
      <c r="MYD1" s="479"/>
      <c r="MYE1" s="20"/>
      <c r="MYF1" s="20"/>
      <c r="MYG1" s="20"/>
      <c r="MYH1" s="20"/>
      <c r="MYI1" s="20"/>
      <c r="MYJ1" s="20"/>
      <c r="MYK1" s="20"/>
      <c r="MYL1" s="20"/>
      <c r="MYM1" s="20"/>
      <c r="MYN1" s="20"/>
      <c r="MYO1" s="20"/>
      <c r="MYP1" s="20"/>
      <c r="MYQ1" s="20"/>
      <c r="MYR1" s="20"/>
      <c r="MYS1" s="481"/>
      <c r="MYT1" s="479"/>
      <c r="MYU1" s="20"/>
      <c r="MYV1" s="20"/>
      <c r="MYW1" s="20"/>
      <c r="MYX1" s="20"/>
      <c r="MYY1" s="20"/>
      <c r="MYZ1" s="20"/>
      <c r="MZA1" s="20"/>
      <c r="MZB1" s="20"/>
      <c r="MZC1" s="20"/>
      <c r="MZD1" s="20"/>
      <c r="MZE1" s="20"/>
      <c r="MZF1" s="20"/>
      <c r="MZG1" s="20"/>
      <c r="MZH1" s="20"/>
      <c r="MZI1" s="481"/>
      <c r="MZJ1" s="479"/>
      <c r="MZK1" s="20"/>
      <c r="MZL1" s="20"/>
      <c r="MZM1" s="20"/>
      <c r="MZN1" s="20"/>
      <c r="MZO1" s="20"/>
      <c r="MZP1" s="20"/>
      <c r="MZQ1" s="20"/>
      <c r="MZR1" s="20"/>
      <c r="MZS1" s="20"/>
      <c r="MZT1" s="20"/>
      <c r="MZU1" s="20"/>
      <c r="MZV1" s="20"/>
      <c r="MZW1" s="20"/>
      <c r="MZX1" s="20"/>
      <c r="MZY1" s="481"/>
      <c r="MZZ1" s="479"/>
      <c r="NAA1" s="20"/>
      <c r="NAB1" s="20"/>
      <c r="NAC1" s="20"/>
      <c r="NAD1" s="20"/>
      <c r="NAE1" s="20"/>
      <c r="NAF1" s="20"/>
      <c r="NAG1" s="20"/>
      <c r="NAH1" s="20"/>
      <c r="NAI1" s="20"/>
      <c r="NAJ1" s="20"/>
      <c r="NAK1" s="20"/>
      <c r="NAL1" s="20"/>
      <c r="NAM1" s="20"/>
      <c r="NAN1" s="20"/>
      <c r="NAO1" s="481"/>
      <c r="NAP1" s="479"/>
      <c r="NAQ1" s="20"/>
      <c r="NAR1" s="20"/>
      <c r="NAS1" s="20"/>
      <c r="NAT1" s="20"/>
      <c r="NAU1" s="20"/>
      <c r="NAV1" s="20"/>
      <c r="NAW1" s="20"/>
      <c r="NAX1" s="20"/>
      <c r="NAY1" s="20"/>
      <c r="NAZ1" s="20"/>
      <c r="NBA1" s="20"/>
      <c r="NBB1" s="20"/>
      <c r="NBC1" s="20"/>
      <c r="NBD1" s="20"/>
      <c r="NBE1" s="481"/>
      <c r="NBF1" s="479"/>
      <c r="NBG1" s="20"/>
      <c r="NBH1" s="20"/>
      <c r="NBI1" s="20"/>
      <c r="NBJ1" s="20"/>
      <c r="NBK1" s="20"/>
      <c r="NBL1" s="20"/>
      <c r="NBM1" s="20"/>
      <c r="NBN1" s="20"/>
      <c r="NBO1" s="20"/>
      <c r="NBP1" s="20"/>
      <c r="NBQ1" s="20"/>
      <c r="NBR1" s="20"/>
      <c r="NBS1" s="20"/>
      <c r="NBT1" s="20"/>
      <c r="NBU1" s="481"/>
      <c r="NBV1" s="479"/>
      <c r="NBW1" s="20"/>
      <c r="NBX1" s="20"/>
      <c r="NBY1" s="20"/>
      <c r="NBZ1" s="20"/>
      <c r="NCA1" s="20"/>
      <c r="NCB1" s="20"/>
      <c r="NCC1" s="20"/>
      <c r="NCD1" s="20"/>
      <c r="NCE1" s="20"/>
      <c r="NCF1" s="20"/>
      <c r="NCG1" s="20"/>
      <c r="NCH1" s="20"/>
      <c r="NCI1" s="20"/>
      <c r="NCJ1" s="20"/>
      <c r="NCK1" s="481"/>
      <c r="NCL1" s="479"/>
      <c r="NCM1" s="20"/>
      <c r="NCN1" s="20"/>
      <c r="NCO1" s="20"/>
      <c r="NCP1" s="20"/>
      <c r="NCQ1" s="20"/>
      <c r="NCR1" s="20"/>
      <c r="NCS1" s="20"/>
      <c r="NCT1" s="20"/>
      <c r="NCU1" s="20"/>
      <c r="NCV1" s="20"/>
      <c r="NCW1" s="20"/>
      <c r="NCX1" s="20"/>
      <c r="NCY1" s="20"/>
      <c r="NCZ1" s="20"/>
      <c r="NDA1" s="481"/>
      <c r="NDB1" s="479"/>
      <c r="NDC1" s="20"/>
      <c r="NDD1" s="20"/>
      <c r="NDE1" s="20"/>
      <c r="NDF1" s="20"/>
      <c r="NDG1" s="20"/>
      <c r="NDH1" s="20"/>
      <c r="NDI1" s="20"/>
      <c r="NDJ1" s="20"/>
      <c r="NDK1" s="20"/>
      <c r="NDL1" s="20"/>
      <c r="NDM1" s="20"/>
      <c r="NDN1" s="20"/>
      <c r="NDO1" s="20"/>
      <c r="NDP1" s="20"/>
      <c r="NDQ1" s="481"/>
      <c r="NDR1" s="479"/>
      <c r="NDS1" s="20"/>
      <c r="NDT1" s="20"/>
      <c r="NDU1" s="20"/>
      <c r="NDV1" s="20"/>
      <c r="NDW1" s="20"/>
      <c r="NDX1" s="20"/>
      <c r="NDY1" s="20"/>
      <c r="NDZ1" s="20"/>
      <c r="NEA1" s="20"/>
      <c r="NEB1" s="20"/>
      <c r="NEC1" s="20"/>
      <c r="NED1" s="20"/>
      <c r="NEE1" s="20"/>
      <c r="NEF1" s="20"/>
      <c r="NEG1" s="481"/>
      <c r="NEH1" s="479"/>
      <c r="NEI1" s="20"/>
      <c r="NEJ1" s="20"/>
      <c r="NEK1" s="20"/>
      <c r="NEL1" s="20"/>
      <c r="NEM1" s="20"/>
      <c r="NEN1" s="20"/>
      <c r="NEO1" s="20"/>
      <c r="NEP1" s="20"/>
      <c r="NEQ1" s="20"/>
      <c r="NER1" s="20"/>
      <c r="NES1" s="20"/>
      <c r="NET1" s="20"/>
      <c r="NEU1" s="20"/>
      <c r="NEV1" s="20"/>
      <c r="NEW1" s="481"/>
      <c r="NEX1" s="479"/>
      <c r="NEY1" s="20"/>
      <c r="NEZ1" s="20"/>
      <c r="NFA1" s="20"/>
      <c r="NFB1" s="20"/>
      <c r="NFC1" s="20"/>
      <c r="NFD1" s="20"/>
      <c r="NFE1" s="20"/>
      <c r="NFF1" s="20"/>
      <c r="NFG1" s="20"/>
      <c r="NFH1" s="20"/>
      <c r="NFI1" s="20"/>
      <c r="NFJ1" s="20"/>
      <c r="NFK1" s="20"/>
      <c r="NFL1" s="20"/>
      <c r="NFM1" s="481"/>
      <c r="NFN1" s="479"/>
      <c r="NFO1" s="20"/>
      <c r="NFP1" s="20"/>
      <c r="NFQ1" s="20"/>
      <c r="NFR1" s="20"/>
      <c r="NFS1" s="20"/>
      <c r="NFT1" s="20"/>
      <c r="NFU1" s="20"/>
      <c r="NFV1" s="20"/>
      <c r="NFW1" s="20"/>
      <c r="NFX1" s="20"/>
      <c r="NFY1" s="20"/>
      <c r="NFZ1" s="20"/>
      <c r="NGA1" s="20"/>
      <c r="NGB1" s="20"/>
      <c r="NGC1" s="481"/>
      <c r="NGD1" s="479"/>
      <c r="NGE1" s="20"/>
      <c r="NGF1" s="20"/>
      <c r="NGG1" s="20"/>
      <c r="NGH1" s="20"/>
      <c r="NGI1" s="20"/>
      <c r="NGJ1" s="20"/>
      <c r="NGK1" s="20"/>
      <c r="NGL1" s="20"/>
      <c r="NGM1" s="20"/>
      <c r="NGN1" s="20"/>
      <c r="NGO1" s="20"/>
      <c r="NGP1" s="20"/>
      <c r="NGQ1" s="20"/>
      <c r="NGR1" s="20"/>
      <c r="NGS1" s="481"/>
      <c r="NGT1" s="479"/>
      <c r="NGU1" s="20"/>
      <c r="NGV1" s="20"/>
      <c r="NGW1" s="20"/>
      <c r="NGX1" s="20"/>
      <c r="NGY1" s="20"/>
      <c r="NGZ1" s="20"/>
      <c r="NHA1" s="20"/>
      <c r="NHB1" s="20"/>
      <c r="NHC1" s="20"/>
      <c r="NHD1" s="20"/>
      <c r="NHE1" s="20"/>
      <c r="NHF1" s="20"/>
      <c r="NHG1" s="20"/>
      <c r="NHH1" s="20"/>
      <c r="NHI1" s="481"/>
      <c r="NHJ1" s="479"/>
      <c r="NHK1" s="20"/>
      <c r="NHL1" s="20"/>
      <c r="NHM1" s="20"/>
      <c r="NHN1" s="20"/>
      <c r="NHO1" s="20"/>
      <c r="NHP1" s="20"/>
      <c r="NHQ1" s="20"/>
      <c r="NHR1" s="20"/>
      <c r="NHS1" s="20"/>
      <c r="NHT1" s="20"/>
      <c r="NHU1" s="20"/>
      <c r="NHV1" s="20"/>
      <c r="NHW1" s="20"/>
      <c r="NHX1" s="20"/>
      <c r="NHY1" s="481"/>
      <c r="NHZ1" s="479"/>
      <c r="NIA1" s="20"/>
      <c r="NIB1" s="20"/>
      <c r="NIC1" s="20"/>
      <c r="NID1" s="20"/>
      <c r="NIE1" s="20"/>
      <c r="NIF1" s="20"/>
      <c r="NIG1" s="20"/>
      <c r="NIH1" s="20"/>
      <c r="NII1" s="20"/>
      <c r="NIJ1" s="20"/>
      <c r="NIK1" s="20"/>
      <c r="NIL1" s="20"/>
      <c r="NIM1" s="20"/>
      <c r="NIN1" s="20"/>
      <c r="NIO1" s="481"/>
      <c r="NIP1" s="479"/>
      <c r="NIQ1" s="20"/>
      <c r="NIR1" s="20"/>
      <c r="NIS1" s="20"/>
      <c r="NIT1" s="20"/>
      <c r="NIU1" s="20"/>
      <c r="NIV1" s="20"/>
      <c r="NIW1" s="20"/>
      <c r="NIX1" s="20"/>
      <c r="NIY1" s="20"/>
      <c r="NIZ1" s="20"/>
      <c r="NJA1" s="20"/>
      <c r="NJB1" s="20"/>
      <c r="NJC1" s="20"/>
      <c r="NJD1" s="20"/>
      <c r="NJE1" s="481"/>
      <c r="NJF1" s="479"/>
      <c r="NJG1" s="20"/>
      <c r="NJH1" s="20"/>
      <c r="NJI1" s="20"/>
      <c r="NJJ1" s="20"/>
      <c r="NJK1" s="20"/>
      <c r="NJL1" s="20"/>
      <c r="NJM1" s="20"/>
      <c r="NJN1" s="20"/>
      <c r="NJO1" s="20"/>
      <c r="NJP1" s="20"/>
      <c r="NJQ1" s="20"/>
      <c r="NJR1" s="20"/>
      <c r="NJS1" s="20"/>
      <c r="NJT1" s="20"/>
      <c r="NJU1" s="481"/>
      <c r="NJV1" s="479"/>
      <c r="NJW1" s="20"/>
      <c r="NJX1" s="20"/>
      <c r="NJY1" s="20"/>
      <c r="NJZ1" s="20"/>
      <c r="NKA1" s="20"/>
      <c r="NKB1" s="20"/>
      <c r="NKC1" s="20"/>
      <c r="NKD1" s="20"/>
      <c r="NKE1" s="20"/>
      <c r="NKF1" s="20"/>
      <c r="NKG1" s="20"/>
      <c r="NKH1" s="20"/>
      <c r="NKI1" s="20"/>
      <c r="NKJ1" s="20"/>
      <c r="NKK1" s="481"/>
      <c r="NKL1" s="479"/>
      <c r="NKM1" s="20"/>
      <c r="NKN1" s="20"/>
      <c r="NKO1" s="20"/>
      <c r="NKP1" s="20"/>
      <c r="NKQ1" s="20"/>
      <c r="NKR1" s="20"/>
      <c r="NKS1" s="20"/>
      <c r="NKT1" s="20"/>
      <c r="NKU1" s="20"/>
      <c r="NKV1" s="20"/>
      <c r="NKW1" s="20"/>
      <c r="NKX1" s="20"/>
      <c r="NKY1" s="20"/>
      <c r="NKZ1" s="20"/>
      <c r="NLA1" s="481"/>
      <c r="NLB1" s="479"/>
      <c r="NLC1" s="20"/>
      <c r="NLD1" s="20"/>
      <c r="NLE1" s="20"/>
      <c r="NLF1" s="20"/>
      <c r="NLG1" s="20"/>
      <c r="NLH1" s="20"/>
      <c r="NLI1" s="20"/>
      <c r="NLJ1" s="20"/>
      <c r="NLK1" s="20"/>
      <c r="NLL1" s="20"/>
      <c r="NLM1" s="20"/>
      <c r="NLN1" s="20"/>
      <c r="NLO1" s="20"/>
      <c r="NLP1" s="20"/>
      <c r="NLQ1" s="481"/>
      <c r="NLR1" s="479"/>
      <c r="NLS1" s="20"/>
      <c r="NLT1" s="20"/>
      <c r="NLU1" s="20"/>
      <c r="NLV1" s="20"/>
      <c r="NLW1" s="20"/>
      <c r="NLX1" s="20"/>
      <c r="NLY1" s="20"/>
      <c r="NLZ1" s="20"/>
      <c r="NMA1" s="20"/>
      <c r="NMB1" s="20"/>
      <c r="NMC1" s="20"/>
      <c r="NMD1" s="20"/>
      <c r="NME1" s="20"/>
      <c r="NMF1" s="20"/>
      <c r="NMG1" s="481"/>
      <c r="NMH1" s="479"/>
      <c r="NMI1" s="20"/>
      <c r="NMJ1" s="20"/>
      <c r="NMK1" s="20"/>
      <c r="NML1" s="20"/>
      <c r="NMM1" s="20"/>
      <c r="NMN1" s="20"/>
      <c r="NMO1" s="20"/>
      <c r="NMP1" s="20"/>
      <c r="NMQ1" s="20"/>
      <c r="NMR1" s="20"/>
      <c r="NMS1" s="20"/>
      <c r="NMT1" s="20"/>
      <c r="NMU1" s="20"/>
      <c r="NMV1" s="20"/>
      <c r="NMW1" s="481"/>
      <c r="NMX1" s="479"/>
      <c r="NMY1" s="20"/>
      <c r="NMZ1" s="20"/>
      <c r="NNA1" s="20"/>
      <c r="NNB1" s="20"/>
      <c r="NNC1" s="20"/>
      <c r="NND1" s="20"/>
      <c r="NNE1" s="20"/>
      <c r="NNF1" s="20"/>
      <c r="NNG1" s="20"/>
      <c r="NNH1" s="20"/>
      <c r="NNI1" s="20"/>
      <c r="NNJ1" s="20"/>
      <c r="NNK1" s="20"/>
      <c r="NNL1" s="20"/>
      <c r="NNM1" s="481"/>
      <c r="NNN1" s="479"/>
      <c r="NNO1" s="20"/>
      <c r="NNP1" s="20"/>
      <c r="NNQ1" s="20"/>
      <c r="NNR1" s="20"/>
      <c r="NNS1" s="20"/>
      <c r="NNT1" s="20"/>
      <c r="NNU1" s="20"/>
      <c r="NNV1" s="20"/>
      <c r="NNW1" s="20"/>
      <c r="NNX1" s="20"/>
      <c r="NNY1" s="20"/>
      <c r="NNZ1" s="20"/>
      <c r="NOA1" s="20"/>
      <c r="NOB1" s="20"/>
      <c r="NOC1" s="481"/>
      <c r="NOD1" s="479"/>
      <c r="NOE1" s="20"/>
      <c r="NOF1" s="20"/>
      <c r="NOG1" s="20"/>
      <c r="NOH1" s="20"/>
      <c r="NOI1" s="20"/>
      <c r="NOJ1" s="20"/>
      <c r="NOK1" s="20"/>
      <c r="NOL1" s="20"/>
      <c r="NOM1" s="20"/>
      <c r="NON1" s="20"/>
      <c r="NOO1" s="20"/>
      <c r="NOP1" s="20"/>
      <c r="NOQ1" s="20"/>
      <c r="NOR1" s="20"/>
      <c r="NOS1" s="481"/>
      <c r="NOT1" s="479"/>
      <c r="NOU1" s="20"/>
      <c r="NOV1" s="20"/>
      <c r="NOW1" s="20"/>
      <c r="NOX1" s="20"/>
      <c r="NOY1" s="20"/>
      <c r="NOZ1" s="20"/>
      <c r="NPA1" s="20"/>
      <c r="NPB1" s="20"/>
      <c r="NPC1" s="20"/>
      <c r="NPD1" s="20"/>
      <c r="NPE1" s="20"/>
      <c r="NPF1" s="20"/>
      <c r="NPG1" s="20"/>
      <c r="NPH1" s="20"/>
      <c r="NPI1" s="481"/>
      <c r="NPJ1" s="479"/>
      <c r="NPK1" s="20"/>
      <c r="NPL1" s="20"/>
      <c r="NPM1" s="20"/>
      <c r="NPN1" s="20"/>
      <c r="NPO1" s="20"/>
      <c r="NPP1" s="20"/>
      <c r="NPQ1" s="20"/>
      <c r="NPR1" s="20"/>
      <c r="NPS1" s="20"/>
      <c r="NPT1" s="20"/>
      <c r="NPU1" s="20"/>
      <c r="NPV1" s="20"/>
      <c r="NPW1" s="20"/>
      <c r="NPX1" s="20"/>
      <c r="NPY1" s="481"/>
      <c r="NPZ1" s="479"/>
      <c r="NQA1" s="20"/>
      <c r="NQB1" s="20"/>
      <c r="NQC1" s="20"/>
      <c r="NQD1" s="20"/>
      <c r="NQE1" s="20"/>
      <c r="NQF1" s="20"/>
      <c r="NQG1" s="20"/>
      <c r="NQH1" s="20"/>
      <c r="NQI1" s="20"/>
      <c r="NQJ1" s="20"/>
      <c r="NQK1" s="20"/>
      <c r="NQL1" s="20"/>
      <c r="NQM1" s="20"/>
      <c r="NQN1" s="20"/>
      <c r="NQO1" s="481"/>
      <c r="NQP1" s="479"/>
      <c r="NQQ1" s="20"/>
      <c r="NQR1" s="20"/>
      <c r="NQS1" s="20"/>
      <c r="NQT1" s="20"/>
      <c r="NQU1" s="20"/>
      <c r="NQV1" s="20"/>
      <c r="NQW1" s="20"/>
      <c r="NQX1" s="20"/>
      <c r="NQY1" s="20"/>
      <c r="NQZ1" s="20"/>
      <c r="NRA1" s="20"/>
      <c r="NRB1" s="20"/>
      <c r="NRC1" s="20"/>
      <c r="NRD1" s="20"/>
      <c r="NRE1" s="481"/>
      <c r="NRF1" s="479"/>
      <c r="NRG1" s="20"/>
      <c r="NRH1" s="20"/>
      <c r="NRI1" s="20"/>
      <c r="NRJ1" s="20"/>
      <c r="NRK1" s="20"/>
      <c r="NRL1" s="20"/>
      <c r="NRM1" s="20"/>
      <c r="NRN1" s="20"/>
      <c r="NRO1" s="20"/>
      <c r="NRP1" s="20"/>
      <c r="NRQ1" s="20"/>
      <c r="NRR1" s="20"/>
      <c r="NRS1" s="20"/>
      <c r="NRT1" s="20"/>
      <c r="NRU1" s="481"/>
      <c r="NRV1" s="479"/>
      <c r="NRW1" s="20"/>
      <c r="NRX1" s="20"/>
      <c r="NRY1" s="20"/>
      <c r="NRZ1" s="20"/>
      <c r="NSA1" s="20"/>
      <c r="NSB1" s="20"/>
      <c r="NSC1" s="20"/>
      <c r="NSD1" s="20"/>
      <c r="NSE1" s="20"/>
      <c r="NSF1" s="20"/>
      <c r="NSG1" s="20"/>
      <c r="NSH1" s="20"/>
      <c r="NSI1" s="20"/>
      <c r="NSJ1" s="20"/>
      <c r="NSK1" s="481"/>
      <c r="NSL1" s="479"/>
      <c r="NSM1" s="20"/>
      <c r="NSN1" s="20"/>
      <c r="NSO1" s="20"/>
      <c r="NSP1" s="20"/>
      <c r="NSQ1" s="20"/>
      <c r="NSR1" s="20"/>
      <c r="NSS1" s="20"/>
      <c r="NST1" s="20"/>
      <c r="NSU1" s="20"/>
      <c r="NSV1" s="20"/>
      <c r="NSW1" s="20"/>
      <c r="NSX1" s="20"/>
      <c r="NSY1" s="20"/>
      <c r="NSZ1" s="20"/>
      <c r="NTA1" s="481"/>
      <c r="NTB1" s="479"/>
      <c r="NTC1" s="20"/>
      <c r="NTD1" s="20"/>
      <c r="NTE1" s="20"/>
      <c r="NTF1" s="20"/>
      <c r="NTG1" s="20"/>
      <c r="NTH1" s="20"/>
      <c r="NTI1" s="20"/>
      <c r="NTJ1" s="20"/>
      <c r="NTK1" s="20"/>
      <c r="NTL1" s="20"/>
      <c r="NTM1" s="20"/>
      <c r="NTN1" s="20"/>
      <c r="NTO1" s="20"/>
      <c r="NTP1" s="20"/>
      <c r="NTQ1" s="481"/>
      <c r="NTR1" s="479"/>
      <c r="NTS1" s="20"/>
      <c r="NTT1" s="20"/>
      <c r="NTU1" s="20"/>
      <c r="NTV1" s="20"/>
      <c r="NTW1" s="20"/>
      <c r="NTX1" s="20"/>
      <c r="NTY1" s="20"/>
      <c r="NTZ1" s="20"/>
      <c r="NUA1" s="20"/>
      <c r="NUB1" s="20"/>
      <c r="NUC1" s="20"/>
      <c r="NUD1" s="20"/>
      <c r="NUE1" s="20"/>
      <c r="NUF1" s="20"/>
      <c r="NUG1" s="481"/>
      <c r="NUH1" s="479"/>
      <c r="NUI1" s="20"/>
      <c r="NUJ1" s="20"/>
      <c r="NUK1" s="20"/>
      <c r="NUL1" s="20"/>
      <c r="NUM1" s="20"/>
      <c r="NUN1" s="20"/>
      <c r="NUO1" s="20"/>
      <c r="NUP1" s="20"/>
      <c r="NUQ1" s="20"/>
      <c r="NUR1" s="20"/>
      <c r="NUS1" s="20"/>
      <c r="NUT1" s="20"/>
      <c r="NUU1" s="20"/>
      <c r="NUV1" s="20"/>
      <c r="NUW1" s="481"/>
      <c r="NUX1" s="479"/>
      <c r="NUY1" s="20"/>
      <c r="NUZ1" s="20"/>
      <c r="NVA1" s="20"/>
      <c r="NVB1" s="20"/>
      <c r="NVC1" s="20"/>
      <c r="NVD1" s="20"/>
      <c r="NVE1" s="20"/>
      <c r="NVF1" s="20"/>
      <c r="NVG1" s="20"/>
      <c r="NVH1" s="20"/>
      <c r="NVI1" s="20"/>
      <c r="NVJ1" s="20"/>
      <c r="NVK1" s="20"/>
      <c r="NVL1" s="20"/>
      <c r="NVM1" s="481"/>
      <c r="NVN1" s="479"/>
      <c r="NVO1" s="20"/>
      <c r="NVP1" s="20"/>
      <c r="NVQ1" s="20"/>
      <c r="NVR1" s="20"/>
      <c r="NVS1" s="20"/>
      <c r="NVT1" s="20"/>
      <c r="NVU1" s="20"/>
      <c r="NVV1" s="20"/>
      <c r="NVW1" s="20"/>
      <c r="NVX1" s="20"/>
      <c r="NVY1" s="20"/>
      <c r="NVZ1" s="20"/>
      <c r="NWA1" s="20"/>
      <c r="NWB1" s="20"/>
      <c r="NWC1" s="481"/>
      <c r="NWD1" s="479"/>
      <c r="NWE1" s="20"/>
      <c r="NWF1" s="20"/>
      <c r="NWG1" s="20"/>
      <c r="NWH1" s="20"/>
      <c r="NWI1" s="20"/>
      <c r="NWJ1" s="20"/>
      <c r="NWK1" s="20"/>
      <c r="NWL1" s="20"/>
      <c r="NWM1" s="20"/>
      <c r="NWN1" s="20"/>
      <c r="NWO1" s="20"/>
      <c r="NWP1" s="20"/>
      <c r="NWQ1" s="20"/>
      <c r="NWR1" s="20"/>
      <c r="NWS1" s="481"/>
      <c r="NWT1" s="479"/>
      <c r="NWU1" s="20"/>
      <c r="NWV1" s="20"/>
      <c r="NWW1" s="20"/>
      <c r="NWX1" s="20"/>
      <c r="NWY1" s="20"/>
      <c r="NWZ1" s="20"/>
      <c r="NXA1" s="20"/>
      <c r="NXB1" s="20"/>
      <c r="NXC1" s="20"/>
      <c r="NXD1" s="20"/>
      <c r="NXE1" s="20"/>
      <c r="NXF1" s="20"/>
      <c r="NXG1" s="20"/>
      <c r="NXH1" s="20"/>
      <c r="NXI1" s="481"/>
      <c r="NXJ1" s="479"/>
      <c r="NXK1" s="20"/>
      <c r="NXL1" s="20"/>
      <c r="NXM1" s="20"/>
      <c r="NXN1" s="20"/>
      <c r="NXO1" s="20"/>
      <c r="NXP1" s="20"/>
      <c r="NXQ1" s="20"/>
      <c r="NXR1" s="20"/>
      <c r="NXS1" s="20"/>
      <c r="NXT1" s="20"/>
      <c r="NXU1" s="20"/>
      <c r="NXV1" s="20"/>
      <c r="NXW1" s="20"/>
      <c r="NXX1" s="20"/>
      <c r="NXY1" s="481"/>
      <c r="NXZ1" s="479"/>
      <c r="NYA1" s="20"/>
      <c r="NYB1" s="20"/>
      <c r="NYC1" s="20"/>
      <c r="NYD1" s="20"/>
      <c r="NYE1" s="20"/>
      <c r="NYF1" s="20"/>
      <c r="NYG1" s="20"/>
      <c r="NYH1" s="20"/>
      <c r="NYI1" s="20"/>
      <c r="NYJ1" s="20"/>
      <c r="NYK1" s="20"/>
      <c r="NYL1" s="20"/>
      <c r="NYM1" s="20"/>
      <c r="NYN1" s="20"/>
      <c r="NYO1" s="481"/>
      <c r="NYP1" s="479"/>
      <c r="NYQ1" s="20"/>
      <c r="NYR1" s="20"/>
      <c r="NYS1" s="20"/>
      <c r="NYT1" s="20"/>
      <c r="NYU1" s="20"/>
      <c r="NYV1" s="20"/>
      <c r="NYW1" s="20"/>
      <c r="NYX1" s="20"/>
      <c r="NYY1" s="20"/>
      <c r="NYZ1" s="20"/>
      <c r="NZA1" s="20"/>
      <c r="NZB1" s="20"/>
      <c r="NZC1" s="20"/>
      <c r="NZD1" s="20"/>
      <c r="NZE1" s="481"/>
      <c r="NZF1" s="479"/>
      <c r="NZG1" s="20"/>
      <c r="NZH1" s="20"/>
      <c r="NZI1" s="20"/>
      <c r="NZJ1" s="20"/>
      <c r="NZK1" s="20"/>
      <c r="NZL1" s="20"/>
      <c r="NZM1" s="20"/>
      <c r="NZN1" s="20"/>
      <c r="NZO1" s="20"/>
      <c r="NZP1" s="20"/>
      <c r="NZQ1" s="20"/>
      <c r="NZR1" s="20"/>
      <c r="NZS1" s="20"/>
      <c r="NZT1" s="20"/>
      <c r="NZU1" s="481"/>
      <c r="NZV1" s="479"/>
      <c r="NZW1" s="20"/>
      <c r="NZX1" s="20"/>
      <c r="NZY1" s="20"/>
      <c r="NZZ1" s="20"/>
      <c r="OAA1" s="20"/>
      <c r="OAB1" s="20"/>
      <c r="OAC1" s="20"/>
      <c r="OAD1" s="20"/>
      <c r="OAE1" s="20"/>
      <c r="OAF1" s="20"/>
      <c r="OAG1" s="20"/>
      <c r="OAH1" s="20"/>
      <c r="OAI1" s="20"/>
      <c r="OAJ1" s="20"/>
      <c r="OAK1" s="481"/>
      <c r="OAL1" s="479"/>
      <c r="OAM1" s="20"/>
      <c r="OAN1" s="20"/>
      <c r="OAO1" s="20"/>
      <c r="OAP1" s="20"/>
      <c r="OAQ1" s="20"/>
      <c r="OAR1" s="20"/>
      <c r="OAS1" s="20"/>
      <c r="OAT1" s="20"/>
      <c r="OAU1" s="20"/>
      <c r="OAV1" s="20"/>
      <c r="OAW1" s="20"/>
      <c r="OAX1" s="20"/>
      <c r="OAY1" s="20"/>
      <c r="OAZ1" s="20"/>
      <c r="OBA1" s="481"/>
      <c r="OBB1" s="479"/>
      <c r="OBC1" s="20"/>
      <c r="OBD1" s="20"/>
      <c r="OBE1" s="20"/>
      <c r="OBF1" s="20"/>
      <c r="OBG1" s="20"/>
      <c r="OBH1" s="20"/>
      <c r="OBI1" s="20"/>
      <c r="OBJ1" s="20"/>
      <c r="OBK1" s="20"/>
      <c r="OBL1" s="20"/>
      <c r="OBM1" s="20"/>
      <c r="OBN1" s="20"/>
      <c r="OBO1" s="20"/>
      <c r="OBP1" s="20"/>
      <c r="OBQ1" s="481"/>
      <c r="OBR1" s="479"/>
      <c r="OBS1" s="20"/>
      <c r="OBT1" s="20"/>
      <c r="OBU1" s="20"/>
      <c r="OBV1" s="20"/>
      <c r="OBW1" s="20"/>
      <c r="OBX1" s="20"/>
      <c r="OBY1" s="20"/>
      <c r="OBZ1" s="20"/>
      <c r="OCA1" s="20"/>
      <c r="OCB1" s="20"/>
      <c r="OCC1" s="20"/>
      <c r="OCD1" s="20"/>
      <c r="OCE1" s="20"/>
      <c r="OCF1" s="20"/>
      <c r="OCG1" s="481"/>
      <c r="OCH1" s="479"/>
      <c r="OCI1" s="20"/>
      <c r="OCJ1" s="20"/>
      <c r="OCK1" s="20"/>
      <c r="OCL1" s="20"/>
      <c r="OCM1" s="20"/>
      <c r="OCN1" s="20"/>
      <c r="OCO1" s="20"/>
      <c r="OCP1" s="20"/>
      <c r="OCQ1" s="20"/>
      <c r="OCR1" s="20"/>
      <c r="OCS1" s="20"/>
      <c r="OCT1" s="20"/>
      <c r="OCU1" s="20"/>
      <c r="OCV1" s="20"/>
      <c r="OCW1" s="481"/>
      <c r="OCX1" s="479"/>
      <c r="OCY1" s="20"/>
      <c r="OCZ1" s="20"/>
      <c r="ODA1" s="20"/>
      <c r="ODB1" s="20"/>
      <c r="ODC1" s="20"/>
      <c r="ODD1" s="20"/>
      <c r="ODE1" s="20"/>
      <c r="ODF1" s="20"/>
      <c r="ODG1" s="20"/>
      <c r="ODH1" s="20"/>
      <c r="ODI1" s="20"/>
      <c r="ODJ1" s="20"/>
      <c r="ODK1" s="20"/>
      <c r="ODL1" s="20"/>
      <c r="ODM1" s="481"/>
      <c r="ODN1" s="479"/>
      <c r="ODO1" s="20"/>
      <c r="ODP1" s="20"/>
      <c r="ODQ1" s="20"/>
      <c r="ODR1" s="20"/>
      <c r="ODS1" s="20"/>
      <c r="ODT1" s="20"/>
      <c r="ODU1" s="20"/>
      <c r="ODV1" s="20"/>
      <c r="ODW1" s="20"/>
      <c r="ODX1" s="20"/>
      <c r="ODY1" s="20"/>
      <c r="ODZ1" s="20"/>
      <c r="OEA1" s="20"/>
      <c r="OEB1" s="20"/>
      <c r="OEC1" s="481"/>
      <c r="OED1" s="479"/>
      <c r="OEE1" s="20"/>
      <c r="OEF1" s="20"/>
      <c r="OEG1" s="20"/>
      <c r="OEH1" s="20"/>
      <c r="OEI1" s="20"/>
      <c r="OEJ1" s="20"/>
      <c r="OEK1" s="20"/>
      <c r="OEL1" s="20"/>
      <c r="OEM1" s="20"/>
      <c r="OEN1" s="20"/>
      <c r="OEO1" s="20"/>
      <c r="OEP1" s="20"/>
      <c r="OEQ1" s="20"/>
      <c r="OER1" s="20"/>
      <c r="OES1" s="481"/>
      <c r="OET1" s="479"/>
      <c r="OEU1" s="20"/>
      <c r="OEV1" s="20"/>
      <c r="OEW1" s="20"/>
      <c r="OEX1" s="20"/>
      <c r="OEY1" s="20"/>
      <c r="OEZ1" s="20"/>
      <c r="OFA1" s="20"/>
      <c r="OFB1" s="20"/>
      <c r="OFC1" s="20"/>
      <c r="OFD1" s="20"/>
      <c r="OFE1" s="20"/>
      <c r="OFF1" s="20"/>
      <c r="OFG1" s="20"/>
      <c r="OFH1" s="20"/>
      <c r="OFI1" s="481"/>
      <c r="OFJ1" s="479"/>
      <c r="OFK1" s="20"/>
      <c r="OFL1" s="20"/>
      <c r="OFM1" s="20"/>
      <c r="OFN1" s="20"/>
      <c r="OFO1" s="20"/>
      <c r="OFP1" s="20"/>
      <c r="OFQ1" s="20"/>
      <c r="OFR1" s="20"/>
      <c r="OFS1" s="20"/>
      <c r="OFT1" s="20"/>
      <c r="OFU1" s="20"/>
      <c r="OFV1" s="20"/>
      <c r="OFW1" s="20"/>
      <c r="OFX1" s="20"/>
      <c r="OFY1" s="481"/>
      <c r="OFZ1" s="479"/>
      <c r="OGA1" s="20"/>
      <c r="OGB1" s="20"/>
      <c r="OGC1" s="20"/>
      <c r="OGD1" s="20"/>
      <c r="OGE1" s="20"/>
      <c r="OGF1" s="20"/>
      <c r="OGG1" s="20"/>
      <c r="OGH1" s="20"/>
      <c r="OGI1" s="20"/>
      <c r="OGJ1" s="20"/>
      <c r="OGK1" s="20"/>
      <c r="OGL1" s="20"/>
      <c r="OGM1" s="20"/>
      <c r="OGN1" s="20"/>
      <c r="OGO1" s="481"/>
      <c r="OGP1" s="479"/>
      <c r="OGQ1" s="20"/>
      <c r="OGR1" s="20"/>
      <c r="OGS1" s="20"/>
      <c r="OGT1" s="20"/>
      <c r="OGU1" s="20"/>
      <c r="OGV1" s="20"/>
      <c r="OGW1" s="20"/>
      <c r="OGX1" s="20"/>
      <c r="OGY1" s="20"/>
      <c r="OGZ1" s="20"/>
      <c r="OHA1" s="20"/>
      <c r="OHB1" s="20"/>
      <c r="OHC1" s="20"/>
      <c r="OHD1" s="20"/>
      <c r="OHE1" s="481"/>
      <c r="OHF1" s="479"/>
      <c r="OHG1" s="20"/>
      <c r="OHH1" s="20"/>
      <c r="OHI1" s="20"/>
      <c r="OHJ1" s="20"/>
      <c r="OHK1" s="20"/>
      <c r="OHL1" s="20"/>
      <c r="OHM1" s="20"/>
      <c r="OHN1" s="20"/>
      <c r="OHO1" s="20"/>
      <c r="OHP1" s="20"/>
      <c r="OHQ1" s="20"/>
      <c r="OHR1" s="20"/>
      <c r="OHS1" s="20"/>
      <c r="OHT1" s="20"/>
      <c r="OHU1" s="481"/>
      <c r="OHV1" s="479"/>
      <c r="OHW1" s="20"/>
      <c r="OHX1" s="20"/>
      <c r="OHY1" s="20"/>
      <c r="OHZ1" s="20"/>
      <c r="OIA1" s="20"/>
      <c r="OIB1" s="20"/>
      <c r="OIC1" s="20"/>
      <c r="OID1" s="20"/>
      <c r="OIE1" s="20"/>
      <c r="OIF1" s="20"/>
      <c r="OIG1" s="20"/>
      <c r="OIH1" s="20"/>
      <c r="OII1" s="20"/>
      <c r="OIJ1" s="20"/>
      <c r="OIK1" s="481"/>
      <c r="OIL1" s="479"/>
      <c r="OIM1" s="20"/>
      <c r="OIN1" s="20"/>
      <c r="OIO1" s="20"/>
      <c r="OIP1" s="20"/>
      <c r="OIQ1" s="20"/>
      <c r="OIR1" s="20"/>
      <c r="OIS1" s="20"/>
      <c r="OIT1" s="20"/>
      <c r="OIU1" s="20"/>
      <c r="OIV1" s="20"/>
      <c r="OIW1" s="20"/>
      <c r="OIX1" s="20"/>
      <c r="OIY1" s="20"/>
      <c r="OIZ1" s="20"/>
      <c r="OJA1" s="481"/>
      <c r="OJB1" s="479"/>
      <c r="OJC1" s="20"/>
      <c r="OJD1" s="20"/>
      <c r="OJE1" s="20"/>
      <c r="OJF1" s="20"/>
      <c r="OJG1" s="20"/>
      <c r="OJH1" s="20"/>
      <c r="OJI1" s="20"/>
      <c r="OJJ1" s="20"/>
      <c r="OJK1" s="20"/>
      <c r="OJL1" s="20"/>
      <c r="OJM1" s="20"/>
      <c r="OJN1" s="20"/>
      <c r="OJO1" s="20"/>
      <c r="OJP1" s="20"/>
      <c r="OJQ1" s="481"/>
      <c r="OJR1" s="479"/>
      <c r="OJS1" s="20"/>
      <c r="OJT1" s="20"/>
      <c r="OJU1" s="20"/>
      <c r="OJV1" s="20"/>
      <c r="OJW1" s="20"/>
      <c r="OJX1" s="20"/>
      <c r="OJY1" s="20"/>
      <c r="OJZ1" s="20"/>
      <c r="OKA1" s="20"/>
      <c r="OKB1" s="20"/>
      <c r="OKC1" s="20"/>
      <c r="OKD1" s="20"/>
      <c r="OKE1" s="20"/>
      <c r="OKF1" s="20"/>
      <c r="OKG1" s="481"/>
      <c r="OKH1" s="479"/>
      <c r="OKI1" s="20"/>
      <c r="OKJ1" s="20"/>
      <c r="OKK1" s="20"/>
      <c r="OKL1" s="20"/>
      <c r="OKM1" s="20"/>
      <c r="OKN1" s="20"/>
      <c r="OKO1" s="20"/>
      <c r="OKP1" s="20"/>
      <c r="OKQ1" s="20"/>
      <c r="OKR1" s="20"/>
      <c r="OKS1" s="20"/>
      <c r="OKT1" s="20"/>
      <c r="OKU1" s="20"/>
      <c r="OKV1" s="20"/>
      <c r="OKW1" s="481"/>
      <c r="OKX1" s="479"/>
      <c r="OKY1" s="20"/>
      <c r="OKZ1" s="20"/>
      <c r="OLA1" s="20"/>
      <c r="OLB1" s="20"/>
      <c r="OLC1" s="20"/>
      <c r="OLD1" s="20"/>
      <c r="OLE1" s="20"/>
      <c r="OLF1" s="20"/>
      <c r="OLG1" s="20"/>
      <c r="OLH1" s="20"/>
      <c r="OLI1" s="20"/>
      <c r="OLJ1" s="20"/>
      <c r="OLK1" s="20"/>
      <c r="OLL1" s="20"/>
      <c r="OLM1" s="481"/>
      <c r="OLN1" s="479"/>
      <c r="OLO1" s="20"/>
      <c r="OLP1" s="20"/>
      <c r="OLQ1" s="20"/>
      <c r="OLR1" s="20"/>
      <c r="OLS1" s="20"/>
      <c r="OLT1" s="20"/>
      <c r="OLU1" s="20"/>
      <c r="OLV1" s="20"/>
      <c r="OLW1" s="20"/>
      <c r="OLX1" s="20"/>
      <c r="OLY1" s="20"/>
      <c r="OLZ1" s="20"/>
      <c r="OMA1" s="20"/>
      <c r="OMB1" s="20"/>
      <c r="OMC1" s="481"/>
      <c r="OMD1" s="479"/>
      <c r="OME1" s="20"/>
      <c r="OMF1" s="20"/>
      <c r="OMG1" s="20"/>
      <c r="OMH1" s="20"/>
      <c r="OMI1" s="20"/>
      <c r="OMJ1" s="20"/>
      <c r="OMK1" s="20"/>
      <c r="OML1" s="20"/>
      <c r="OMM1" s="20"/>
      <c r="OMN1" s="20"/>
      <c r="OMO1" s="20"/>
      <c r="OMP1" s="20"/>
      <c r="OMQ1" s="20"/>
      <c r="OMR1" s="20"/>
      <c r="OMS1" s="481"/>
      <c r="OMT1" s="479"/>
      <c r="OMU1" s="20"/>
      <c r="OMV1" s="20"/>
      <c r="OMW1" s="20"/>
      <c r="OMX1" s="20"/>
      <c r="OMY1" s="20"/>
      <c r="OMZ1" s="20"/>
      <c r="ONA1" s="20"/>
      <c r="ONB1" s="20"/>
      <c r="ONC1" s="20"/>
      <c r="OND1" s="20"/>
      <c r="ONE1" s="20"/>
      <c r="ONF1" s="20"/>
      <c r="ONG1" s="20"/>
      <c r="ONH1" s="20"/>
      <c r="ONI1" s="481"/>
      <c r="ONJ1" s="479"/>
      <c r="ONK1" s="20"/>
      <c r="ONL1" s="20"/>
      <c r="ONM1" s="20"/>
      <c r="ONN1" s="20"/>
      <c r="ONO1" s="20"/>
      <c r="ONP1" s="20"/>
      <c r="ONQ1" s="20"/>
      <c r="ONR1" s="20"/>
      <c r="ONS1" s="20"/>
      <c r="ONT1" s="20"/>
      <c r="ONU1" s="20"/>
      <c r="ONV1" s="20"/>
      <c r="ONW1" s="20"/>
      <c r="ONX1" s="20"/>
      <c r="ONY1" s="481"/>
      <c r="ONZ1" s="479"/>
      <c r="OOA1" s="20"/>
      <c r="OOB1" s="20"/>
      <c r="OOC1" s="20"/>
      <c r="OOD1" s="20"/>
      <c r="OOE1" s="20"/>
      <c r="OOF1" s="20"/>
      <c r="OOG1" s="20"/>
      <c r="OOH1" s="20"/>
      <c r="OOI1" s="20"/>
      <c r="OOJ1" s="20"/>
      <c r="OOK1" s="20"/>
      <c r="OOL1" s="20"/>
      <c r="OOM1" s="20"/>
      <c r="OON1" s="20"/>
      <c r="OOO1" s="481"/>
      <c r="OOP1" s="479"/>
      <c r="OOQ1" s="20"/>
      <c r="OOR1" s="20"/>
      <c r="OOS1" s="20"/>
      <c r="OOT1" s="20"/>
      <c r="OOU1" s="20"/>
      <c r="OOV1" s="20"/>
      <c r="OOW1" s="20"/>
      <c r="OOX1" s="20"/>
      <c r="OOY1" s="20"/>
      <c r="OOZ1" s="20"/>
      <c r="OPA1" s="20"/>
      <c r="OPB1" s="20"/>
      <c r="OPC1" s="20"/>
      <c r="OPD1" s="20"/>
      <c r="OPE1" s="481"/>
      <c r="OPF1" s="479"/>
      <c r="OPG1" s="20"/>
      <c r="OPH1" s="20"/>
      <c r="OPI1" s="20"/>
      <c r="OPJ1" s="20"/>
      <c r="OPK1" s="20"/>
      <c r="OPL1" s="20"/>
      <c r="OPM1" s="20"/>
      <c r="OPN1" s="20"/>
      <c r="OPO1" s="20"/>
      <c r="OPP1" s="20"/>
      <c r="OPQ1" s="20"/>
      <c r="OPR1" s="20"/>
      <c r="OPS1" s="20"/>
      <c r="OPT1" s="20"/>
      <c r="OPU1" s="481"/>
      <c r="OPV1" s="479"/>
      <c r="OPW1" s="20"/>
      <c r="OPX1" s="20"/>
      <c r="OPY1" s="20"/>
      <c r="OPZ1" s="20"/>
      <c r="OQA1" s="20"/>
      <c r="OQB1" s="20"/>
      <c r="OQC1" s="20"/>
      <c r="OQD1" s="20"/>
      <c r="OQE1" s="20"/>
      <c r="OQF1" s="20"/>
      <c r="OQG1" s="20"/>
      <c r="OQH1" s="20"/>
      <c r="OQI1" s="20"/>
      <c r="OQJ1" s="20"/>
      <c r="OQK1" s="481"/>
      <c r="OQL1" s="479"/>
      <c r="OQM1" s="20"/>
      <c r="OQN1" s="20"/>
      <c r="OQO1" s="20"/>
      <c r="OQP1" s="20"/>
      <c r="OQQ1" s="20"/>
      <c r="OQR1" s="20"/>
      <c r="OQS1" s="20"/>
      <c r="OQT1" s="20"/>
      <c r="OQU1" s="20"/>
      <c r="OQV1" s="20"/>
      <c r="OQW1" s="20"/>
      <c r="OQX1" s="20"/>
      <c r="OQY1" s="20"/>
      <c r="OQZ1" s="20"/>
      <c r="ORA1" s="481"/>
      <c r="ORB1" s="479"/>
      <c r="ORC1" s="20"/>
      <c r="ORD1" s="20"/>
      <c r="ORE1" s="20"/>
      <c r="ORF1" s="20"/>
      <c r="ORG1" s="20"/>
      <c r="ORH1" s="20"/>
      <c r="ORI1" s="20"/>
      <c r="ORJ1" s="20"/>
      <c r="ORK1" s="20"/>
      <c r="ORL1" s="20"/>
      <c r="ORM1" s="20"/>
      <c r="ORN1" s="20"/>
      <c r="ORO1" s="20"/>
      <c r="ORP1" s="20"/>
      <c r="ORQ1" s="481"/>
      <c r="ORR1" s="479"/>
      <c r="ORS1" s="20"/>
      <c r="ORT1" s="20"/>
      <c r="ORU1" s="20"/>
      <c r="ORV1" s="20"/>
      <c r="ORW1" s="20"/>
      <c r="ORX1" s="20"/>
      <c r="ORY1" s="20"/>
      <c r="ORZ1" s="20"/>
      <c r="OSA1" s="20"/>
      <c r="OSB1" s="20"/>
      <c r="OSC1" s="20"/>
      <c r="OSD1" s="20"/>
      <c r="OSE1" s="20"/>
      <c r="OSF1" s="20"/>
      <c r="OSG1" s="481"/>
      <c r="OSH1" s="479"/>
      <c r="OSI1" s="20"/>
      <c r="OSJ1" s="20"/>
      <c r="OSK1" s="20"/>
      <c r="OSL1" s="20"/>
      <c r="OSM1" s="20"/>
      <c r="OSN1" s="20"/>
      <c r="OSO1" s="20"/>
      <c r="OSP1" s="20"/>
      <c r="OSQ1" s="20"/>
      <c r="OSR1" s="20"/>
      <c r="OSS1" s="20"/>
      <c r="OST1" s="20"/>
      <c r="OSU1" s="20"/>
      <c r="OSV1" s="20"/>
      <c r="OSW1" s="481"/>
      <c r="OSX1" s="479"/>
      <c r="OSY1" s="20"/>
      <c r="OSZ1" s="20"/>
      <c r="OTA1" s="20"/>
      <c r="OTB1" s="20"/>
      <c r="OTC1" s="20"/>
      <c r="OTD1" s="20"/>
      <c r="OTE1" s="20"/>
      <c r="OTF1" s="20"/>
      <c r="OTG1" s="20"/>
      <c r="OTH1" s="20"/>
      <c r="OTI1" s="20"/>
      <c r="OTJ1" s="20"/>
      <c r="OTK1" s="20"/>
      <c r="OTL1" s="20"/>
      <c r="OTM1" s="481"/>
      <c r="OTN1" s="479"/>
      <c r="OTO1" s="20"/>
      <c r="OTP1" s="20"/>
      <c r="OTQ1" s="20"/>
      <c r="OTR1" s="20"/>
      <c r="OTS1" s="20"/>
      <c r="OTT1" s="20"/>
      <c r="OTU1" s="20"/>
      <c r="OTV1" s="20"/>
      <c r="OTW1" s="20"/>
      <c r="OTX1" s="20"/>
      <c r="OTY1" s="20"/>
      <c r="OTZ1" s="20"/>
      <c r="OUA1" s="20"/>
      <c r="OUB1" s="20"/>
      <c r="OUC1" s="481"/>
      <c r="OUD1" s="479"/>
      <c r="OUE1" s="20"/>
      <c r="OUF1" s="20"/>
      <c r="OUG1" s="20"/>
      <c r="OUH1" s="20"/>
      <c r="OUI1" s="20"/>
      <c r="OUJ1" s="20"/>
      <c r="OUK1" s="20"/>
      <c r="OUL1" s="20"/>
      <c r="OUM1" s="20"/>
      <c r="OUN1" s="20"/>
      <c r="OUO1" s="20"/>
      <c r="OUP1" s="20"/>
      <c r="OUQ1" s="20"/>
      <c r="OUR1" s="20"/>
      <c r="OUS1" s="481"/>
      <c r="OUT1" s="479"/>
      <c r="OUU1" s="20"/>
      <c r="OUV1" s="20"/>
      <c r="OUW1" s="20"/>
      <c r="OUX1" s="20"/>
      <c r="OUY1" s="20"/>
      <c r="OUZ1" s="20"/>
      <c r="OVA1" s="20"/>
      <c r="OVB1" s="20"/>
      <c r="OVC1" s="20"/>
      <c r="OVD1" s="20"/>
      <c r="OVE1" s="20"/>
      <c r="OVF1" s="20"/>
      <c r="OVG1" s="20"/>
      <c r="OVH1" s="20"/>
      <c r="OVI1" s="481"/>
      <c r="OVJ1" s="479"/>
      <c r="OVK1" s="20"/>
      <c r="OVL1" s="20"/>
      <c r="OVM1" s="20"/>
      <c r="OVN1" s="20"/>
      <c r="OVO1" s="20"/>
      <c r="OVP1" s="20"/>
      <c r="OVQ1" s="20"/>
      <c r="OVR1" s="20"/>
      <c r="OVS1" s="20"/>
      <c r="OVT1" s="20"/>
      <c r="OVU1" s="20"/>
      <c r="OVV1" s="20"/>
      <c r="OVW1" s="20"/>
      <c r="OVX1" s="20"/>
      <c r="OVY1" s="481"/>
      <c r="OVZ1" s="479"/>
      <c r="OWA1" s="20"/>
      <c r="OWB1" s="20"/>
      <c r="OWC1" s="20"/>
      <c r="OWD1" s="20"/>
      <c r="OWE1" s="20"/>
      <c r="OWF1" s="20"/>
      <c r="OWG1" s="20"/>
      <c r="OWH1" s="20"/>
      <c r="OWI1" s="20"/>
      <c r="OWJ1" s="20"/>
      <c r="OWK1" s="20"/>
      <c r="OWL1" s="20"/>
      <c r="OWM1" s="20"/>
      <c r="OWN1" s="20"/>
      <c r="OWO1" s="481"/>
      <c r="OWP1" s="479"/>
      <c r="OWQ1" s="20"/>
      <c r="OWR1" s="20"/>
      <c r="OWS1" s="20"/>
      <c r="OWT1" s="20"/>
      <c r="OWU1" s="20"/>
      <c r="OWV1" s="20"/>
      <c r="OWW1" s="20"/>
      <c r="OWX1" s="20"/>
      <c r="OWY1" s="20"/>
      <c r="OWZ1" s="20"/>
      <c r="OXA1" s="20"/>
      <c r="OXB1" s="20"/>
      <c r="OXC1" s="20"/>
      <c r="OXD1" s="20"/>
      <c r="OXE1" s="481"/>
      <c r="OXF1" s="479"/>
      <c r="OXG1" s="20"/>
      <c r="OXH1" s="20"/>
      <c r="OXI1" s="20"/>
      <c r="OXJ1" s="20"/>
      <c r="OXK1" s="20"/>
      <c r="OXL1" s="20"/>
      <c r="OXM1" s="20"/>
      <c r="OXN1" s="20"/>
      <c r="OXO1" s="20"/>
      <c r="OXP1" s="20"/>
      <c r="OXQ1" s="20"/>
      <c r="OXR1" s="20"/>
      <c r="OXS1" s="20"/>
      <c r="OXT1" s="20"/>
      <c r="OXU1" s="481"/>
      <c r="OXV1" s="479"/>
      <c r="OXW1" s="20"/>
      <c r="OXX1" s="20"/>
      <c r="OXY1" s="20"/>
      <c r="OXZ1" s="20"/>
      <c r="OYA1" s="20"/>
      <c r="OYB1" s="20"/>
      <c r="OYC1" s="20"/>
      <c r="OYD1" s="20"/>
      <c r="OYE1" s="20"/>
      <c r="OYF1" s="20"/>
      <c r="OYG1" s="20"/>
      <c r="OYH1" s="20"/>
      <c r="OYI1" s="20"/>
      <c r="OYJ1" s="20"/>
      <c r="OYK1" s="481"/>
      <c r="OYL1" s="479"/>
      <c r="OYM1" s="20"/>
      <c r="OYN1" s="20"/>
      <c r="OYO1" s="20"/>
      <c r="OYP1" s="20"/>
      <c r="OYQ1" s="20"/>
      <c r="OYR1" s="20"/>
      <c r="OYS1" s="20"/>
      <c r="OYT1" s="20"/>
      <c r="OYU1" s="20"/>
      <c r="OYV1" s="20"/>
      <c r="OYW1" s="20"/>
      <c r="OYX1" s="20"/>
      <c r="OYY1" s="20"/>
      <c r="OYZ1" s="20"/>
      <c r="OZA1" s="481"/>
      <c r="OZB1" s="479"/>
      <c r="OZC1" s="20"/>
      <c r="OZD1" s="20"/>
      <c r="OZE1" s="20"/>
      <c r="OZF1" s="20"/>
      <c r="OZG1" s="20"/>
      <c r="OZH1" s="20"/>
      <c r="OZI1" s="20"/>
      <c r="OZJ1" s="20"/>
      <c r="OZK1" s="20"/>
      <c r="OZL1" s="20"/>
      <c r="OZM1" s="20"/>
      <c r="OZN1" s="20"/>
      <c r="OZO1" s="20"/>
      <c r="OZP1" s="20"/>
      <c r="OZQ1" s="481"/>
      <c r="OZR1" s="479"/>
      <c r="OZS1" s="20"/>
      <c r="OZT1" s="20"/>
      <c r="OZU1" s="20"/>
      <c r="OZV1" s="20"/>
      <c r="OZW1" s="20"/>
      <c r="OZX1" s="20"/>
      <c r="OZY1" s="20"/>
      <c r="OZZ1" s="20"/>
      <c r="PAA1" s="20"/>
      <c r="PAB1" s="20"/>
      <c r="PAC1" s="20"/>
      <c r="PAD1" s="20"/>
      <c r="PAE1" s="20"/>
      <c r="PAF1" s="20"/>
      <c r="PAG1" s="481"/>
      <c r="PAH1" s="479"/>
      <c r="PAI1" s="20"/>
      <c r="PAJ1" s="20"/>
      <c r="PAK1" s="20"/>
      <c r="PAL1" s="20"/>
      <c r="PAM1" s="20"/>
      <c r="PAN1" s="20"/>
      <c r="PAO1" s="20"/>
      <c r="PAP1" s="20"/>
      <c r="PAQ1" s="20"/>
      <c r="PAR1" s="20"/>
      <c r="PAS1" s="20"/>
      <c r="PAT1" s="20"/>
      <c r="PAU1" s="20"/>
      <c r="PAV1" s="20"/>
      <c r="PAW1" s="481"/>
      <c r="PAX1" s="479"/>
      <c r="PAY1" s="20"/>
      <c r="PAZ1" s="20"/>
      <c r="PBA1" s="20"/>
      <c r="PBB1" s="20"/>
      <c r="PBC1" s="20"/>
      <c r="PBD1" s="20"/>
      <c r="PBE1" s="20"/>
      <c r="PBF1" s="20"/>
      <c r="PBG1" s="20"/>
      <c r="PBH1" s="20"/>
      <c r="PBI1" s="20"/>
      <c r="PBJ1" s="20"/>
      <c r="PBK1" s="20"/>
      <c r="PBL1" s="20"/>
      <c r="PBM1" s="481"/>
      <c r="PBN1" s="479"/>
      <c r="PBO1" s="20"/>
      <c r="PBP1" s="20"/>
      <c r="PBQ1" s="20"/>
      <c r="PBR1" s="20"/>
      <c r="PBS1" s="20"/>
      <c r="PBT1" s="20"/>
      <c r="PBU1" s="20"/>
      <c r="PBV1" s="20"/>
      <c r="PBW1" s="20"/>
      <c r="PBX1" s="20"/>
      <c r="PBY1" s="20"/>
      <c r="PBZ1" s="20"/>
      <c r="PCA1" s="20"/>
      <c r="PCB1" s="20"/>
      <c r="PCC1" s="481"/>
      <c r="PCD1" s="479"/>
      <c r="PCE1" s="20"/>
      <c r="PCF1" s="20"/>
      <c r="PCG1" s="20"/>
      <c r="PCH1" s="20"/>
      <c r="PCI1" s="20"/>
      <c r="PCJ1" s="20"/>
      <c r="PCK1" s="20"/>
      <c r="PCL1" s="20"/>
      <c r="PCM1" s="20"/>
      <c r="PCN1" s="20"/>
      <c r="PCO1" s="20"/>
      <c r="PCP1" s="20"/>
      <c r="PCQ1" s="20"/>
      <c r="PCR1" s="20"/>
      <c r="PCS1" s="481"/>
      <c r="PCT1" s="479"/>
      <c r="PCU1" s="20"/>
      <c r="PCV1" s="20"/>
      <c r="PCW1" s="20"/>
      <c r="PCX1" s="20"/>
      <c r="PCY1" s="20"/>
      <c r="PCZ1" s="20"/>
      <c r="PDA1" s="20"/>
      <c r="PDB1" s="20"/>
      <c r="PDC1" s="20"/>
      <c r="PDD1" s="20"/>
      <c r="PDE1" s="20"/>
      <c r="PDF1" s="20"/>
      <c r="PDG1" s="20"/>
      <c r="PDH1" s="20"/>
      <c r="PDI1" s="481"/>
      <c r="PDJ1" s="479"/>
      <c r="PDK1" s="20"/>
      <c r="PDL1" s="20"/>
      <c r="PDM1" s="20"/>
      <c r="PDN1" s="20"/>
      <c r="PDO1" s="20"/>
      <c r="PDP1" s="20"/>
      <c r="PDQ1" s="20"/>
      <c r="PDR1" s="20"/>
      <c r="PDS1" s="20"/>
      <c r="PDT1" s="20"/>
      <c r="PDU1" s="20"/>
      <c r="PDV1" s="20"/>
      <c r="PDW1" s="20"/>
      <c r="PDX1" s="20"/>
      <c r="PDY1" s="481"/>
      <c r="PDZ1" s="479"/>
      <c r="PEA1" s="20"/>
      <c r="PEB1" s="20"/>
      <c r="PEC1" s="20"/>
      <c r="PED1" s="20"/>
      <c r="PEE1" s="20"/>
      <c r="PEF1" s="20"/>
      <c r="PEG1" s="20"/>
      <c r="PEH1" s="20"/>
      <c r="PEI1" s="20"/>
      <c r="PEJ1" s="20"/>
      <c r="PEK1" s="20"/>
      <c r="PEL1" s="20"/>
      <c r="PEM1" s="20"/>
      <c r="PEN1" s="20"/>
      <c r="PEO1" s="481"/>
      <c r="PEP1" s="479"/>
      <c r="PEQ1" s="20"/>
      <c r="PER1" s="20"/>
      <c r="PES1" s="20"/>
      <c r="PET1" s="20"/>
      <c r="PEU1" s="20"/>
      <c r="PEV1" s="20"/>
      <c r="PEW1" s="20"/>
      <c r="PEX1" s="20"/>
      <c r="PEY1" s="20"/>
      <c r="PEZ1" s="20"/>
      <c r="PFA1" s="20"/>
      <c r="PFB1" s="20"/>
      <c r="PFC1" s="20"/>
      <c r="PFD1" s="20"/>
      <c r="PFE1" s="481"/>
      <c r="PFF1" s="479"/>
      <c r="PFG1" s="20"/>
      <c r="PFH1" s="20"/>
      <c r="PFI1" s="20"/>
      <c r="PFJ1" s="20"/>
      <c r="PFK1" s="20"/>
      <c r="PFL1" s="20"/>
      <c r="PFM1" s="20"/>
      <c r="PFN1" s="20"/>
      <c r="PFO1" s="20"/>
      <c r="PFP1" s="20"/>
      <c r="PFQ1" s="20"/>
      <c r="PFR1" s="20"/>
      <c r="PFS1" s="20"/>
      <c r="PFT1" s="20"/>
      <c r="PFU1" s="481"/>
      <c r="PFV1" s="479"/>
      <c r="PFW1" s="20"/>
      <c r="PFX1" s="20"/>
      <c r="PFY1" s="20"/>
      <c r="PFZ1" s="20"/>
      <c r="PGA1" s="20"/>
      <c r="PGB1" s="20"/>
      <c r="PGC1" s="20"/>
      <c r="PGD1" s="20"/>
      <c r="PGE1" s="20"/>
      <c r="PGF1" s="20"/>
      <c r="PGG1" s="20"/>
      <c r="PGH1" s="20"/>
      <c r="PGI1" s="20"/>
      <c r="PGJ1" s="20"/>
      <c r="PGK1" s="481"/>
      <c r="PGL1" s="479"/>
      <c r="PGM1" s="20"/>
      <c r="PGN1" s="20"/>
      <c r="PGO1" s="20"/>
      <c r="PGP1" s="20"/>
      <c r="PGQ1" s="20"/>
      <c r="PGR1" s="20"/>
      <c r="PGS1" s="20"/>
      <c r="PGT1" s="20"/>
      <c r="PGU1" s="20"/>
      <c r="PGV1" s="20"/>
      <c r="PGW1" s="20"/>
      <c r="PGX1" s="20"/>
      <c r="PGY1" s="20"/>
      <c r="PGZ1" s="20"/>
      <c r="PHA1" s="481"/>
      <c r="PHB1" s="479"/>
      <c r="PHC1" s="20"/>
      <c r="PHD1" s="20"/>
      <c r="PHE1" s="20"/>
      <c r="PHF1" s="20"/>
      <c r="PHG1" s="20"/>
      <c r="PHH1" s="20"/>
      <c r="PHI1" s="20"/>
      <c r="PHJ1" s="20"/>
      <c r="PHK1" s="20"/>
      <c r="PHL1" s="20"/>
      <c r="PHM1" s="20"/>
      <c r="PHN1" s="20"/>
      <c r="PHO1" s="20"/>
      <c r="PHP1" s="20"/>
      <c r="PHQ1" s="481"/>
      <c r="PHR1" s="479"/>
      <c r="PHS1" s="20"/>
      <c r="PHT1" s="20"/>
      <c r="PHU1" s="20"/>
      <c r="PHV1" s="20"/>
      <c r="PHW1" s="20"/>
      <c r="PHX1" s="20"/>
      <c r="PHY1" s="20"/>
      <c r="PHZ1" s="20"/>
      <c r="PIA1" s="20"/>
      <c r="PIB1" s="20"/>
      <c r="PIC1" s="20"/>
      <c r="PID1" s="20"/>
      <c r="PIE1" s="20"/>
      <c r="PIF1" s="20"/>
      <c r="PIG1" s="481"/>
      <c r="PIH1" s="479"/>
      <c r="PII1" s="20"/>
      <c r="PIJ1" s="20"/>
      <c r="PIK1" s="20"/>
      <c r="PIL1" s="20"/>
      <c r="PIM1" s="20"/>
      <c r="PIN1" s="20"/>
      <c r="PIO1" s="20"/>
      <c r="PIP1" s="20"/>
      <c r="PIQ1" s="20"/>
      <c r="PIR1" s="20"/>
      <c r="PIS1" s="20"/>
      <c r="PIT1" s="20"/>
      <c r="PIU1" s="20"/>
      <c r="PIV1" s="20"/>
      <c r="PIW1" s="481"/>
      <c r="PIX1" s="479"/>
      <c r="PIY1" s="20"/>
      <c r="PIZ1" s="20"/>
      <c r="PJA1" s="20"/>
      <c r="PJB1" s="20"/>
      <c r="PJC1" s="20"/>
      <c r="PJD1" s="20"/>
      <c r="PJE1" s="20"/>
      <c r="PJF1" s="20"/>
      <c r="PJG1" s="20"/>
      <c r="PJH1" s="20"/>
      <c r="PJI1" s="20"/>
      <c r="PJJ1" s="20"/>
      <c r="PJK1" s="20"/>
      <c r="PJL1" s="20"/>
      <c r="PJM1" s="481"/>
      <c r="PJN1" s="479"/>
      <c r="PJO1" s="20"/>
      <c r="PJP1" s="20"/>
      <c r="PJQ1" s="20"/>
      <c r="PJR1" s="20"/>
      <c r="PJS1" s="20"/>
      <c r="PJT1" s="20"/>
      <c r="PJU1" s="20"/>
      <c r="PJV1" s="20"/>
      <c r="PJW1" s="20"/>
      <c r="PJX1" s="20"/>
      <c r="PJY1" s="20"/>
      <c r="PJZ1" s="20"/>
      <c r="PKA1" s="20"/>
      <c r="PKB1" s="20"/>
      <c r="PKC1" s="481"/>
      <c r="PKD1" s="479"/>
      <c r="PKE1" s="20"/>
      <c r="PKF1" s="20"/>
      <c r="PKG1" s="20"/>
      <c r="PKH1" s="20"/>
      <c r="PKI1" s="20"/>
      <c r="PKJ1" s="20"/>
      <c r="PKK1" s="20"/>
      <c r="PKL1" s="20"/>
      <c r="PKM1" s="20"/>
      <c r="PKN1" s="20"/>
      <c r="PKO1" s="20"/>
      <c r="PKP1" s="20"/>
      <c r="PKQ1" s="20"/>
      <c r="PKR1" s="20"/>
      <c r="PKS1" s="481"/>
      <c r="PKT1" s="479"/>
      <c r="PKU1" s="20"/>
      <c r="PKV1" s="20"/>
      <c r="PKW1" s="20"/>
      <c r="PKX1" s="20"/>
      <c r="PKY1" s="20"/>
      <c r="PKZ1" s="20"/>
      <c r="PLA1" s="20"/>
      <c r="PLB1" s="20"/>
      <c r="PLC1" s="20"/>
      <c r="PLD1" s="20"/>
      <c r="PLE1" s="20"/>
      <c r="PLF1" s="20"/>
      <c r="PLG1" s="20"/>
      <c r="PLH1" s="20"/>
      <c r="PLI1" s="481"/>
      <c r="PLJ1" s="479"/>
      <c r="PLK1" s="20"/>
      <c r="PLL1" s="20"/>
      <c r="PLM1" s="20"/>
      <c r="PLN1" s="20"/>
      <c r="PLO1" s="20"/>
      <c r="PLP1" s="20"/>
      <c r="PLQ1" s="20"/>
      <c r="PLR1" s="20"/>
      <c r="PLS1" s="20"/>
      <c r="PLT1" s="20"/>
      <c r="PLU1" s="20"/>
      <c r="PLV1" s="20"/>
      <c r="PLW1" s="20"/>
      <c r="PLX1" s="20"/>
      <c r="PLY1" s="481"/>
      <c r="PLZ1" s="479"/>
      <c r="PMA1" s="20"/>
      <c r="PMB1" s="20"/>
      <c r="PMC1" s="20"/>
      <c r="PMD1" s="20"/>
      <c r="PME1" s="20"/>
      <c r="PMF1" s="20"/>
      <c r="PMG1" s="20"/>
      <c r="PMH1" s="20"/>
      <c r="PMI1" s="20"/>
      <c r="PMJ1" s="20"/>
      <c r="PMK1" s="20"/>
      <c r="PML1" s="20"/>
      <c r="PMM1" s="20"/>
      <c r="PMN1" s="20"/>
      <c r="PMO1" s="481"/>
      <c r="PMP1" s="479"/>
      <c r="PMQ1" s="20"/>
      <c r="PMR1" s="20"/>
      <c r="PMS1" s="20"/>
      <c r="PMT1" s="20"/>
      <c r="PMU1" s="20"/>
      <c r="PMV1" s="20"/>
      <c r="PMW1" s="20"/>
      <c r="PMX1" s="20"/>
      <c r="PMY1" s="20"/>
      <c r="PMZ1" s="20"/>
      <c r="PNA1" s="20"/>
      <c r="PNB1" s="20"/>
      <c r="PNC1" s="20"/>
      <c r="PND1" s="20"/>
      <c r="PNE1" s="481"/>
      <c r="PNF1" s="479"/>
      <c r="PNG1" s="20"/>
      <c r="PNH1" s="20"/>
      <c r="PNI1" s="20"/>
      <c r="PNJ1" s="20"/>
      <c r="PNK1" s="20"/>
      <c r="PNL1" s="20"/>
      <c r="PNM1" s="20"/>
      <c r="PNN1" s="20"/>
      <c r="PNO1" s="20"/>
      <c r="PNP1" s="20"/>
      <c r="PNQ1" s="20"/>
      <c r="PNR1" s="20"/>
      <c r="PNS1" s="20"/>
      <c r="PNT1" s="20"/>
      <c r="PNU1" s="481"/>
      <c r="PNV1" s="479"/>
      <c r="PNW1" s="20"/>
      <c r="PNX1" s="20"/>
      <c r="PNY1" s="20"/>
      <c r="PNZ1" s="20"/>
      <c r="POA1" s="20"/>
      <c r="POB1" s="20"/>
      <c r="POC1" s="20"/>
      <c r="POD1" s="20"/>
      <c r="POE1" s="20"/>
      <c r="POF1" s="20"/>
      <c r="POG1" s="20"/>
      <c r="POH1" s="20"/>
      <c r="POI1" s="20"/>
      <c r="POJ1" s="20"/>
      <c r="POK1" s="481"/>
      <c r="POL1" s="479"/>
      <c r="POM1" s="20"/>
      <c r="PON1" s="20"/>
      <c r="POO1" s="20"/>
      <c r="POP1" s="20"/>
      <c r="POQ1" s="20"/>
      <c r="POR1" s="20"/>
      <c r="POS1" s="20"/>
      <c r="POT1" s="20"/>
      <c r="POU1" s="20"/>
      <c r="POV1" s="20"/>
      <c r="POW1" s="20"/>
      <c r="POX1" s="20"/>
      <c r="POY1" s="20"/>
      <c r="POZ1" s="20"/>
      <c r="PPA1" s="481"/>
      <c r="PPB1" s="479"/>
      <c r="PPC1" s="20"/>
      <c r="PPD1" s="20"/>
      <c r="PPE1" s="20"/>
      <c r="PPF1" s="20"/>
      <c r="PPG1" s="20"/>
      <c r="PPH1" s="20"/>
      <c r="PPI1" s="20"/>
      <c r="PPJ1" s="20"/>
      <c r="PPK1" s="20"/>
      <c r="PPL1" s="20"/>
      <c r="PPM1" s="20"/>
      <c r="PPN1" s="20"/>
      <c r="PPO1" s="20"/>
      <c r="PPP1" s="20"/>
      <c r="PPQ1" s="481"/>
      <c r="PPR1" s="479"/>
      <c r="PPS1" s="20"/>
      <c r="PPT1" s="20"/>
      <c r="PPU1" s="20"/>
      <c r="PPV1" s="20"/>
      <c r="PPW1" s="20"/>
      <c r="PPX1" s="20"/>
      <c r="PPY1" s="20"/>
      <c r="PPZ1" s="20"/>
      <c r="PQA1" s="20"/>
      <c r="PQB1" s="20"/>
      <c r="PQC1" s="20"/>
      <c r="PQD1" s="20"/>
      <c r="PQE1" s="20"/>
      <c r="PQF1" s="20"/>
      <c r="PQG1" s="481"/>
      <c r="PQH1" s="479"/>
      <c r="PQI1" s="20"/>
      <c r="PQJ1" s="20"/>
      <c r="PQK1" s="20"/>
      <c r="PQL1" s="20"/>
      <c r="PQM1" s="20"/>
      <c r="PQN1" s="20"/>
      <c r="PQO1" s="20"/>
      <c r="PQP1" s="20"/>
      <c r="PQQ1" s="20"/>
      <c r="PQR1" s="20"/>
      <c r="PQS1" s="20"/>
      <c r="PQT1" s="20"/>
      <c r="PQU1" s="20"/>
      <c r="PQV1" s="20"/>
      <c r="PQW1" s="481"/>
      <c r="PQX1" s="479"/>
      <c r="PQY1" s="20"/>
      <c r="PQZ1" s="20"/>
      <c r="PRA1" s="20"/>
      <c r="PRB1" s="20"/>
      <c r="PRC1" s="20"/>
      <c r="PRD1" s="20"/>
      <c r="PRE1" s="20"/>
      <c r="PRF1" s="20"/>
      <c r="PRG1" s="20"/>
      <c r="PRH1" s="20"/>
      <c r="PRI1" s="20"/>
      <c r="PRJ1" s="20"/>
      <c r="PRK1" s="20"/>
      <c r="PRL1" s="20"/>
      <c r="PRM1" s="481"/>
      <c r="PRN1" s="479"/>
      <c r="PRO1" s="20"/>
      <c r="PRP1" s="20"/>
      <c r="PRQ1" s="20"/>
      <c r="PRR1" s="20"/>
      <c r="PRS1" s="20"/>
      <c r="PRT1" s="20"/>
      <c r="PRU1" s="20"/>
      <c r="PRV1" s="20"/>
      <c r="PRW1" s="20"/>
      <c r="PRX1" s="20"/>
      <c r="PRY1" s="20"/>
      <c r="PRZ1" s="20"/>
      <c r="PSA1" s="20"/>
      <c r="PSB1" s="20"/>
      <c r="PSC1" s="481"/>
      <c r="PSD1" s="479"/>
      <c r="PSE1" s="20"/>
      <c r="PSF1" s="20"/>
      <c r="PSG1" s="20"/>
      <c r="PSH1" s="20"/>
      <c r="PSI1" s="20"/>
      <c r="PSJ1" s="20"/>
      <c r="PSK1" s="20"/>
      <c r="PSL1" s="20"/>
      <c r="PSM1" s="20"/>
      <c r="PSN1" s="20"/>
      <c r="PSO1" s="20"/>
      <c r="PSP1" s="20"/>
      <c r="PSQ1" s="20"/>
      <c r="PSR1" s="20"/>
      <c r="PSS1" s="481"/>
      <c r="PST1" s="479"/>
      <c r="PSU1" s="20"/>
      <c r="PSV1" s="20"/>
      <c r="PSW1" s="20"/>
      <c r="PSX1" s="20"/>
      <c r="PSY1" s="20"/>
      <c r="PSZ1" s="20"/>
      <c r="PTA1" s="20"/>
      <c r="PTB1" s="20"/>
      <c r="PTC1" s="20"/>
      <c r="PTD1" s="20"/>
      <c r="PTE1" s="20"/>
      <c r="PTF1" s="20"/>
      <c r="PTG1" s="20"/>
      <c r="PTH1" s="20"/>
      <c r="PTI1" s="481"/>
      <c r="PTJ1" s="479"/>
      <c r="PTK1" s="20"/>
      <c r="PTL1" s="20"/>
      <c r="PTM1" s="20"/>
      <c r="PTN1" s="20"/>
      <c r="PTO1" s="20"/>
      <c r="PTP1" s="20"/>
      <c r="PTQ1" s="20"/>
      <c r="PTR1" s="20"/>
      <c r="PTS1" s="20"/>
      <c r="PTT1" s="20"/>
      <c r="PTU1" s="20"/>
      <c r="PTV1" s="20"/>
      <c r="PTW1" s="20"/>
      <c r="PTX1" s="20"/>
      <c r="PTY1" s="481"/>
      <c r="PTZ1" s="479"/>
      <c r="PUA1" s="20"/>
      <c r="PUB1" s="20"/>
      <c r="PUC1" s="20"/>
      <c r="PUD1" s="20"/>
      <c r="PUE1" s="20"/>
      <c r="PUF1" s="20"/>
      <c r="PUG1" s="20"/>
      <c r="PUH1" s="20"/>
      <c r="PUI1" s="20"/>
      <c r="PUJ1" s="20"/>
      <c r="PUK1" s="20"/>
      <c r="PUL1" s="20"/>
      <c r="PUM1" s="20"/>
      <c r="PUN1" s="20"/>
      <c r="PUO1" s="481"/>
      <c r="PUP1" s="479"/>
      <c r="PUQ1" s="20"/>
      <c r="PUR1" s="20"/>
      <c r="PUS1" s="20"/>
      <c r="PUT1" s="20"/>
      <c r="PUU1" s="20"/>
      <c r="PUV1" s="20"/>
      <c r="PUW1" s="20"/>
      <c r="PUX1" s="20"/>
      <c r="PUY1" s="20"/>
      <c r="PUZ1" s="20"/>
      <c r="PVA1" s="20"/>
      <c r="PVB1" s="20"/>
      <c r="PVC1" s="20"/>
      <c r="PVD1" s="20"/>
      <c r="PVE1" s="481"/>
      <c r="PVF1" s="479"/>
      <c r="PVG1" s="20"/>
      <c r="PVH1" s="20"/>
      <c r="PVI1" s="20"/>
      <c r="PVJ1" s="20"/>
      <c r="PVK1" s="20"/>
      <c r="PVL1" s="20"/>
      <c r="PVM1" s="20"/>
      <c r="PVN1" s="20"/>
      <c r="PVO1" s="20"/>
      <c r="PVP1" s="20"/>
      <c r="PVQ1" s="20"/>
      <c r="PVR1" s="20"/>
      <c r="PVS1" s="20"/>
      <c r="PVT1" s="20"/>
      <c r="PVU1" s="481"/>
      <c r="PVV1" s="479"/>
      <c r="PVW1" s="20"/>
      <c r="PVX1" s="20"/>
      <c r="PVY1" s="20"/>
      <c r="PVZ1" s="20"/>
      <c r="PWA1" s="20"/>
      <c r="PWB1" s="20"/>
      <c r="PWC1" s="20"/>
      <c r="PWD1" s="20"/>
      <c r="PWE1" s="20"/>
      <c r="PWF1" s="20"/>
      <c r="PWG1" s="20"/>
      <c r="PWH1" s="20"/>
      <c r="PWI1" s="20"/>
      <c r="PWJ1" s="20"/>
      <c r="PWK1" s="481"/>
      <c r="PWL1" s="479"/>
      <c r="PWM1" s="20"/>
      <c r="PWN1" s="20"/>
      <c r="PWO1" s="20"/>
      <c r="PWP1" s="20"/>
      <c r="PWQ1" s="20"/>
      <c r="PWR1" s="20"/>
      <c r="PWS1" s="20"/>
      <c r="PWT1" s="20"/>
      <c r="PWU1" s="20"/>
      <c r="PWV1" s="20"/>
      <c r="PWW1" s="20"/>
      <c r="PWX1" s="20"/>
      <c r="PWY1" s="20"/>
      <c r="PWZ1" s="20"/>
      <c r="PXA1" s="481"/>
      <c r="PXB1" s="479"/>
      <c r="PXC1" s="20"/>
      <c r="PXD1" s="20"/>
      <c r="PXE1" s="20"/>
      <c r="PXF1" s="20"/>
      <c r="PXG1" s="20"/>
      <c r="PXH1" s="20"/>
      <c r="PXI1" s="20"/>
      <c r="PXJ1" s="20"/>
      <c r="PXK1" s="20"/>
      <c r="PXL1" s="20"/>
      <c r="PXM1" s="20"/>
      <c r="PXN1" s="20"/>
      <c r="PXO1" s="20"/>
      <c r="PXP1" s="20"/>
      <c r="PXQ1" s="481"/>
      <c r="PXR1" s="479"/>
      <c r="PXS1" s="20"/>
      <c r="PXT1" s="20"/>
      <c r="PXU1" s="20"/>
      <c r="PXV1" s="20"/>
      <c r="PXW1" s="20"/>
      <c r="PXX1" s="20"/>
      <c r="PXY1" s="20"/>
      <c r="PXZ1" s="20"/>
      <c r="PYA1" s="20"/>
      <c r="PYB1" s="20"/>
      <c r="PYC1" s="20"/>
      <c r="PYD1" s="20"/>
      <c r="PYE1" s="20"/>
      <c r="PYF1" s="20"/>
      <c r="PYG1" s="481"/>
      <c r="PYH1" s="479"/>
      <c r="PYI1" s="20"/>
      <c r="PYJ1" s="20"/>
      <c r="PYK1" s="20"/>
      <c r="PYL1" s="20"/>
      <c r="PYM1" s="20"/>
      <c r="PYN1" s="20"/>
      <c r="PYO1" s="20"/>
      <c r="PYP1" s="20"/>
      <c r="PYQ1" s="20"/>
      <c r="PYR1" s="20"/>
      <c r="PYS1" s="20"/>
      <c r="PYT1" s="20"/>
      <c r="PYU1" s="20"/>
      <c r="PYV1" s="20"/>
      <c r="PYW1" s="481"/>
      <c r="PYX1" s="479"/>
      <c r="PYY1" s="20"/>
      <c r="PYZ1" s="20"/>
      <c r="PZA1" s="20"/>
      <c r="PZB1" s="20"/>
      <c r="PZC1" s="20"/>
      <c r="PZD1" s="20"/>
      <c r="PZE1" s="20"/>
      <c r="PZF1" s="20"/>
      <c r="PZG1" s="20"/>
      <c r="PZH1" s="20"/>
      <c r="PZI1" s="20"/>
      <c r="PZJ1" s="20"/>
      <c r="PZK1" s="20"/>
      <c r="PZL1" s="20"/>
      <c r="PZM1" s="481"/>
      <c r="PZN1" s="479"/>
      <c r="PZO1" s="20"/>
      <c r="PZP1" s="20"/>
      <c r="PZQ1" s="20"/>
      <c r="PZR1" s="20"/>
      <c r="PZS1" s="20"/>
      <c r="PZT1" s="20"/>
      <c r="PZU1" s="20"/>
      <c r="PZV1" s="20"/>
      <c r="PZW1" s="20"/>
      <c r="PZX1" s="20"/>
      <c r="PZY1" s="20"/>
      <c r="PZZ1" s="20"/>
      <c r="QAA1" s="20"/>
      <c r="QAB1" s="20"/>
      <c r="QAC1" s="481"/>
      <c r="QAD1" s="479"/>
      <c r="QAE1" s="20"/>
      <c r="QAF1" s="20"/>
      <c r="QAG1" s="20"/>
      <c r="QAH1" s="20"/>
      <c r="QAI1" s="20"/>
      <c r="QAJ1" s="20"/>
      <c r="QAK1" s="20"/>
      <c r="QAL1" s="20"/>
      <c r="QAM1" s="20"/>
      <c r="QAN1" s="20"/>
      <c r="QAO1" s="20"/>
      <c r="QAP1" s="20"/>
      <c r="QAQ1" s="20"/>
      <c r="QAR1" s="20"/>
      <c r="QAS1" s="481"/>
      <c r="QAT1" s="479"/>
      <c r="QAU1" s="20"/>
      <c r="QAV1" s="20"/>
      <c r="QAW1" s="20"/>
      <c r="QAX1" s="20"/>
      <c r="QAY1" s="20"/>
      <c r="QAZ1" s="20"/>
      <c r="QBA1" s="20"/>
      <c r="QBB1" s="20"/>
      <c r="QBC1" s="20"/>
      <c r="QBD1" s="20"/>
      <c r="QBE1" s="20"/>
      <c r="QBF1" s="20"/>
      <c r="QBG1" s="20"/>
      <c r="QBH1" s="20"/>
      <c r="QBI1" s="481"/>
      <c r="QBJ1" s="479"/>
      <c r="QBK1" s="20"/>
      <c r="QBL1" s="20"/>
      <c r="QBM1" s="20"/>
      <c r="QBN1" s="20"/>
      <c r="QBO1" s="20"/>
      <c r="QBP1" s="20"/>
      <c r="QBQ1" s="20"/>
      <c r="QBR1" s="20"/>
      <c r="QBS1" s="20"/>
      <c r="QBT1" s="20"/>
      <c r="QBU1" s="20"/>
      <c r="QBV1" s="20"/>
      <c r="QBW1" s="20"/>
      <c r="QBX1" s="20"/>
      <c r="QBY1" s="481"/>
      <c r="QBZ1" s="479"/>
      <c r="QCA1" s="20"/>
      <c r="QCB1" s="20"/>
      <c r="QCC1" s="20"/>
      <c r="QCD1" s="20"/>
      <c r="QCE1" s="20"/>
      <c r="QCF1" s="20"/>
      <c r="QCG1" s="20"/>
      <c r="QCH1" s="20"/>
      <c r="QCI1" s="20"/>
      <c r="QCJ1" s="20"/>
      <c r="QCK1" s="20"/>
      <c r="QCL1" s="20"/>
      <c r="QCM1" s="20"/>
      <c r="QCN1" s="20"/>
      <c r="QCO1" s="481"/>
      <c r="QCP1" s="479"/>
      <c r="QCQ1" s="20"/>
      <c r="QCR1" s="20"/>
      <c r="QCS1" s="20"/>
      <c r="QCT1" s="20"/>
      <c r="QCU1" s="20"/>
      <c r="QCV1" s="20"/>
      <c r="QCW1" s="20"/>
      <c r="QCX1" s="20"/>
      <c r="QCY1" s="20"/>
      <c r="QCZ1" s="20"/>
      <c r="QDA1" s="20"/>
      <c r="QDB1" s="20"/>
      <c r="QDC1" s="20"/>
      <c r="QDD1" s="20"/>
      <c r="QDE1" s="481"/>
      <c r="QDF1" s="479"/>
      <c r="QDG1" s="20"/>
      <c r="QDH1" s="20"/>
      <c r="QDI1" s="20"/>
      <c r="QDJ1" s="20"/>
      <c r="QDK1" s="20"/>
      <c r="QDL1" s="20"/>
      <c r="QDM1" s="20"/>
      <c r="QDN1" s="20"/>
      <c r="QDO1" s="20"/>
      <c r="QDP1" s="20"/>
      <c r="QDQ1" s="20"/>
      <c r="QDR1" s="20"/>
      <c r="QDS1" s="20"/>
      <c r="QDT1" s="20"/>
      <c r="QDU1" s="481"/>
      <c r="QDV1" s="479"/>
      <c r="QDW1" s="20"/>
      <c r="QDX1" s="20"/>
      <c r="QDY1" s="20"/>
      <c r="QDZ1" s="20"/>
      <c r="QEA1" s="20"/>
      <c r="QEB1" s="20"/>
      <c r="QEC1" s="20"/>
      <c r="QED1" s="20"/>
      <c r="QEE1" s="20"/>
      <c r="QEF1" s="20"/>
      <c r="QEG1" s="20"/>
      <c r="QEH1" s="20"/>
      <c r="QEI1" s="20"/>
      <c r="QEJ1" s="20"/>
      <c r="QEK1" s="481"/>
      <c r="QEL1" s="479"/>
      <c r="QEM1" s="20"/>
      <c r="QEN1" s="20"/>
      <c r="QEO1" s="20"/>
      <c r="QEP1" s="20"/>
      <c r="QEQ1" s="20"/>
      <c r="QER1" s="20"/>
      <c r="QES1" s="20"/>
      <c r="QET1" s="20"/>
      <c r="QEU1" s="20"/>
      <c r="QEV1" s="20"/>
      <c r="QEW1" s="20"/>
      <c r="QEX1" s="20"/>
      <c r="QEY1" s="20"/>
      <c r="QEZ1" s="20"/>
      <c r="QFA1" s="481"/>
      <c r="QFB1" s="479"/>
      <c r="QFC1" s="20"/>
      <c r="QFD1" s="20"/>
      <c r="QFE1" s="20"/>
      <c r="QFF1" s="20"/>
      <c r="QFG1" s="20"/>
      <c r="QFH1" s="20"/>
      <c r="QFI1" s="20"/>
      <c r="QFJ1" s="20"/>
      <c r="QFK1" s="20"/>
      <c r="QFL1" s="20"/>
      <c r="QFM1" s="20"/>
      <c r="QFN1" s="20"/>
      <c r="QFO1" s="20"/>
      <c r="QFP1" s="20"/>
      <c r="QFQ1" s="481"/>
      <c r="QFR1" s="479"/>
      <c r="QFS1" s="20"/>
      <c r="QFT1" s="20"/>
      <c r="QFU1" s="20"/>
      <c r="QFV1" s="20"/>
      <c r="QFW1" s="20"/>
      <c r="QFX1" s="20"/>
      <c r="QFY1" s="20"/>
      <c r="QFZ1" s="20"/>
      <c r="QGA1" s="20"/>
      <c r="QGB1" s="20"/>
      <c r="QGC1" s="20"/>
      <c r="QGD1" s="20"/>
      <c r="QGE1" s="20"/>
      <c r="QGF1" s="20"/>
      <c r="QGG1" s="481"/>
      <c r="QGH1" s="479"/>
      <c r="QGI1" s="20"/>
      <c r="QGJ1" s="20"/>
      <c r="QGK1" s="20"/>
      <c r="QGL1" s="20"/>
      <c r="QGM1" s="20"/>
      <c r="QGN1" s="20"/>
      <c r="QGO1" s="20"/>
      <c r="QGP1" s="20"/>
      <c r="QGQ1" s="20"/>
      <c r="QGR1" s="20"/>
      <c r="QGS1" s="20"/>
      <c r="QGT1" s="20"/>
      <c r="QGU1" s="20"/>
      <c r="QGV1" s="20"/>
      <c r="QGW1" s="481"/>
      <c r="QGX1" s="479"/>
      <c r="QGY1" s="20"/>
      <c r="QGZ1" s="20"/>
      <c r="QHA1" s="20"/>
      <c r="QHB1" s="20"/>
      <c r="QHC1" s="20"/>
      <c r="QHD1" s="20"/>
      <c r="QHE1" s="20"/>
      <c r="QHF1" s="20"/>
      <c r="QHG1" s="20"/>
      <c r="QHH1" s="20"/>
      <c r="QHI1" s="20"/>
      <c r="QHJ1" s="20"/>
      <c r="QHK1" s="20"/>
      <c r="QHL1" s="20"/>
      <c r="QHM1" s="481"/>
      <c r="QHN1" s="479"/>
      <c r="QHO1" s="20"/>
      <c r="QHP1" s="20"/>
      <c r="QHQ1" s="20"/>
      <c r="QHR1" s="20"/>
      <c r="QHS1" s="20"/>
      <c r="QHT1" s="20"/>
      <c r="QHU1" s="20"/>
      <c r="QHV1" s="20"/>
      <c r="QHW1" s="20"/>
      <c r="QHX1" s="20"/>
      <c r="QHY1" s="20"/>
      <c r="QHZ1" s="20"/>
      <c r="QIA1" s="20"/>
      <c r="QIB1" s="20"/>
      <c r="QIC1" s="481"/>
      <c r="QID1" s="479"/>
      <c r="QIE1" s="20"/>
      <c r="QIF1" s="20"/>
      <c r="QIG1" s="20"/>
      <c r="QIH1" s="20"/>
      <c r="QII1" s="20"/>
      <c r="QIJ1" s="20"/>
      <c r="QIK1" s="20"/>
      <c r="QIL1" s="20"/>
      <c r="QIM1" s="20"/>
      <c r="QIN1" s="20"/>
      <c r="QIO1" s="20"/>
      <c r="QIP1" s="20"/>
      <c r="QIQ1" s="20"/>
      <c r="QIR1" s="20"/>
      <c r="QIS1" s="481"/>
      <c r="QIT1" s="479"/>
      <c r="QIU1" s="20"/>
      <c r="QIV1" s="20"/>
      <c r="QIW1" s="20"/>
      <c r="QIX1" s="20"/>
      <c r="QIY1" s="20"/>
      <c r="QIZ1" s="20"/>
      <c r="QJA1" s="20"/>
      <c r="QJB1" s="20"/>
      <c r="QJC1" s="20"/>
      <c r="QJD1" s="20"/>
      <c r="QJE1" s="20"/>
      <c r="QJF1" s="20"/>
      <c r="QJG1" s="20"/>
      <c r="QJH1" s="20"/>
      <c r="QJI1" s="481"/>
      <c r="QJJ1" s="479"/>
      <c r="QJK1" s="20"/>
      <c r="QJL1" s="20"/>
      <c r="QJM1" s="20"/>
      <c r="QJN1" s="20"/>
      <c r="QJO1" s="20"/>
      <c r="QJP1" s="20"/>
      <c r="QJQ1" s="20"/>
      <c r="QJR1" s="20"/>
      <c r="QJS1" s="20"/>
      <c r="QJT1" s="20"/>
      <c r="QJU1" s="20"/>
      <c r="QJV1" s="20"/>
      <c r="QJW1" s="20"/>
      <c r="QJX1" s="20"/>
      <c r="QJY1" s="481"/>
      <c r="QJZ1" s="479"/>
      <c r="QKA1" s="20"/>
      <c r="QKB1" s="20"/>
      <c r="QKC1" s="20"/>
      <c r="QKD1" s="20"/>
      <c r="QKE1" s="20"/>
      <c r="QKF1" s="20"/>
      <c r="QKG1" s="20"/>
      <c r="QKH1" s="20"/>
      <c r="QKI1" s="20"/>
      <c r="QKJ1" s="20"/>
      <c r="QKK1" s="20"/>
      <c r="QKL1" s="20"/>
      <c r="QKM1" s="20"/>
      <c r="QKN1" s="20"/>
      <c r="QKO1" s="481"/>
      <c r="QKP1" s="479"/>
      <c r="QKQ1" s="20"/>
      <c r="QKR1" s="20"/>
      <c r="QKS1" s="20"/>
      <c r="QKT1" s="20"/>
      <c r="QKU1" s="20"/>
      <c r="QKV1" s="20"/>
      <c r="QKW1" s="20"/>
      <c r="QKX1" s="20"/>
      <c r="QKY1" s="20"/>
      <c r="QKZ1" s="20"/>
      <c r="QLA1" s="20"/>
      <c r="QLB1" s="20"/>
      <c r="QLC1" s="20"/>
      <c r="QLD1" s="20"/>
      <c r="QLE1" s="481"/>
      <c r="QLF1" s="479"/>
      <c r="QLG1" s="20"/>
      <c r="QLH1" s="20"/>
      <c r="QLI1" s="20"/>
      <c r="QLJ1" s="20"/>
      <c r="QLK1" s="20"/>
      <c r="QLL1" s="20"/>
      <c r="QLM1" s="20"/>
      <c r="QLN1" s="20"/>
      <c r="QLO1" s="20"/>
      <c r="QLP1" s="20"/>
      <c r="QLQ1" s="20"/>
      <c r="QLR1" s="20"/>
      <c r="QLS1" s="20"/>
      <c r="QLT1" s="20"/>
      <c r="QLU1" s="481"/>
      <c r="QLV1" s="479"/>
      <c r="QLW1" s="20"/>
      <c r="QLX1" s="20"/>
      <c r="QLY1" s="20"/>
      <c r="QLZ1" s="20"/>
      <c r="QMA1" s="20"/>
      <c r="QMB1" s="20"/>
      <c r="QMC1" s="20"/>
      <c r="QMD1" s="20"/>
      <c r="QME1" s="20"/>
      <c r="QMF1" s="20"/>
      <c r="QMG1" s="20"/>
      <c r="QMH1" s="20"/>
      <c r="QMI1" s="20"/>
      <c r="QMJ1" s="20"/>
      <c r="QMK1" s="481"/>
      <c r="QML1" s="479"/>
      <c r="QMM1" s="20"/>
      <c r="QMN1" s="20"/>
      <c r="QMO1" s="20"/>
      <c r="QMP1" s="20"/>
      <c r="QMQ1" s="20"/>
      <c r="QMR1" s="20"/>
      <c r="QMS1" s="20"/>
      <c r="QMT1" s="20"/>
      <c r="QMU1" s="20"/>
      <c r="QMV1" s="20"/>
      <c r="QMW1" s="20"/>
      <c r="QMX1" s="20"/>
      <c r="QMY1" s="20"/>
      <c r="QMZ1" s="20"/>
      <c r="QNA1" s="481"/>
      <c r="QNB1" s="479"/>
      <c r="QNC1" s="20"/>
      <c r="QND1" s="20"/>
      <c r="QNE1" s="20"/>
      <c r="QNF1" s="20"/>
      <c r="QNG1" s="20"/>
      <c r="QNH1" s="20"/>
      <c r="QNI1" s="20"/>
      <c r="QNJ1" s="20"/>
      <c r="QNK1" s="20"/>
      <c r="QNL1" s="20"/>
      <c r="QNM1" s="20"/>
      <c r="QNN1" s="20"/>
      <c r="QNO1" s="20"/>
      <c r="QNP1" s="20"/>
      <c r="QNQ1" s="481"/>
      <c r="QNR1" s="479"/>
      <c r="QNS1" s="20"/>
      <c r="QNT1" s="20"/>
      <c r="QNU1" s="20"/>
      <c r="QNV1" s="20"/>
      <c r="QNW1" s="20"/>
      <c r="QNX1" s="20"/>
      <c r="QNY1" s="20"/>
      <c r="QNZ1" s="20"/>
      <c r="QOA1" s="20"/>
      <c r="QOB1" s="20"/>
      <c r="QOC1" s="20"/>
      <c r="QOD1" s="20"/>
      <c r="QOE1" s="20"/>
      <c r="QOF1" s="20"/>
      <c r="QOG1" s="481"/>
      <c r="QOH1" s="479"/>
      <c r="QOI1" s="20"/>
      <c r="QOJ1" s="20"/>
      <c r="QOK1" s="20"/>
      <c r="QOL1" s="20"/>
      <c r="QOM1" s="20"/>
      <c r="QON1" s="20"/>
      <c r="QOO1" s="20"/>
      <c r="QOP1" s="20"/>
      <c r="QOQ1" s="20"/>
      <c r="QOR1" s="20"/>
      <c r="QOS1" s="20"/>
      <c r="QOT1" s="20"/>
      <c r="QOU1" s="20"/>
      <c r="QOV1" s="20"/>
      <c r="QOW1" s="481"/>
      <c r="QOX1" s="479"/>
      <c r="QOY1" s="20"/>
      <c r="QOZ1" s="20"/>
      <c r="QPA1" s="20"/>
      <c r="QPB1" s="20"/>
      <c r="QPC1" s="20"/>
      <c r="QPD1" s="20"/>
      <c r="QPE1" s="20"/>
      <c r="QPF1" s="20"/>
      <c r="QPG1" s="20"/>
      <c r="QPH1" s="20"/>
      <c r="QPI1" s="20"/>
      <c r="QPJ1" s="20"/>
      <c r="QPK1" s="20"/>
      <c r="QPL1" s="20"/>
      <c r="QPM1" s="481"/>
      <c r="QPN1" s="479"/>
      <c r="QPO1" s="20"/>
      <c r="QPP1" s="20"/>
      <c r="QPQ1" s="20"/>
      <c r="QPR1" s="20"/>
      <c r="QPS1" s="20"/>
      <c r="QPT1" s="20"/>
      <c r="QPU1" s="20"/>
      <c r="QPV1" s="20"/>
      <c r="QPW1" s="20"/>
      <c r="QPX1" s="20"/>
      <c r="QPY1" s="20"/>
      <c r="QPZ1" s="20"/>
      <c r="QQA1" s="20"/>
      <c r="QQB1" s="20"/>
      <c r="QQC1" s="481"/>
      <c r="QQD1" s="479"/>
      <c r="QQE1" s="20"/>
      <c r="QQF1" s="20"/>
      <c r="QQG1" s="20"/>
      <c r="QQH1" s="20"/>
      <c r="QQI1" s="20"/>
      <c r="QQJ1" s="20"/>
      <c r="QQK1" s="20"/>
      <c r="QQL1" s="20"/>
      <c r="QQM1" s="20"/>
      <c r="QQN1" s="20"/>
      <c r="QQO1" s="20"/>
      <c r="QQP1" s="20"/>
      <c r="QQQ1" s="20"/>
      <c r="QQR1" s="20"/>
      <c r="QQS1" s="481"/>
      <c r="QQT1" s="479"/>
      <c r="QQU1" s="20"/>
      <c r="QQV1" s="20"/>
      <c r="QQW1" s="20"/>
      <c r="QQX1" s="20"/>
      <c r="QQY1" s="20"/>
      <c r="QQZ1" s="20"/>
      <c r="QRA1" s="20"/>
      <c r="QRB1" s="20"/>
      <c r="QRC1" s="20"/>
      <c r="QRD1" s="20"/>
      <c r="QRE1" s="20"/>
      <c r="QRF1" s="20"/>
      <c r="QRG1" s="20"/>
      <c r="QRH1" s="20"/>
      <c r="QRI1" s="481"/>
      <c r="QRJ1" s="479"/>
      <c r="QRK1" s="20"/>
      <c r="QRL1" s="20"/>
      <c r="QRM1" s="20"/>
      <c r="QRN1" s="20"/>
      <c r="QRO1" s="20"/>
      <c r="QRP1" s="20"/>
      <c r="QRQ1" s="20"/>
      <c r="QRR1" s="20"/>
      <c r="QRS1" s="20"/>
      <c r="QRT1" s="20"/>
      <c r="QRU1" s="20"/>
      <c r="QRV1" s="20"/>
      <c r="QRW1" s="20"/>
      <c r="QRX1" s="20"/>
      <c r="QRY1" s="481"/>
      <c r="QRZ1" s="479"/>
      <c r="QSA1" s="20"/>
      <c r="QSB1" s="20"/>
      <c r="QSC1" s="20"/>
      <c r="QSD1" s="20"/>
      <c r="QSE1" s="20"/>
      <c r="QSF1" s="20"/>
      <c r="QSG1" s="20"/>
      <c r="QSH1" s="20"/>
      <c r="QSI1" s="20"/>
      <c r="QSJ1" s="20"/>
      <c r="QSK1" s="20"/>
      <c r="QSL1" s="20"/>
      <c r="QSM1" s="20"/>
      <c r="QSN1" s="20"/>
      <c r="QSO1" s="481"/>
      <c r="QSP1" s="479"/>
      <c r="QSQ1" s="20"/>
      <c r="QSR1" s="20"/>
      <c r="QSS1" s="20"/>
      <c r="QST1" s="20"/>
      <c r="QSU1" s="20"/>
      <c r="QSV1" s="20"/>
      <c r="QSW1" s="20"/>
      <c r="QSX1" s="20"/>
      <c r="QSY1" s="20"/>
      <c r="QSZ1" s="20"/>
      <c r="QTA1" s="20"/>
      <c r="QTB1" s="20"/>
      <c r="QTC1" s="20"/>
      <c r="QTD1" s="20"/>
      <c r="QTE1" s="481"/>
      <c r="QTF1" s="479"/>
      <c r="QTG1" s="20"/>
      <c r="QTH1" s="20"/>
      <c r="QTI1" s="20"/>
      <c r="QTJ1" s="20"/>
      <c r="QTK1" s="20"/>
      <c r="QTL1" s="20"/>
      <c r="QTM1" s="20"/>
      <c r="QTN1" s="20"/>
      <c r="QTO1" s="20"/>
      <c r="QTP1" s="20"/>
      <c r="QTQ1" s="20"/>
      <c r="QTR1" s="20"/>
      <c r="QTS1" s="20"/>
      <c r="QTT1" s="20"/>
      <c r="QTU1" s="481"/>
      <c r="QTV1" s="479"/>
      <c r="QTW1" s="20"/>
      <c r="QTX1" s="20"/>
      <c r="QTY1" s="20"/>
      <c r="QTZ1" s="20"/>
      <c r="QUA1" s="20"/>
      <c r="QUB1" s="20"/>
      <c r="QUC1" s="20"/>
      <c r="QUD1" s="20"/>
      <c r="QUE1" s="20"/>
      <c r="QUF1" s="20"/>
      <c r="QUG1" s="20"/>
      <c r="QUH1" s="20"/>
      <c r="QUI1" s="20"/>
      <c r="QUJ1" s="20"/>
      <c r="QUK1" s="481"/>
      <c r="QUL1" s="479"/>
      <c r="QUM1" s="20"/>
      <c r="QUN1" s="20"/>
      <c r="QUO1" s="20"/>
      <c r="QUP1" s="20"/>
      <c r="QUQ1" s="20"/>
      <c r="QUR1" s="20"/>
      <c r="QUS1" s="20"/>
      <c r="QUT1" s="20"/>
      <c r="QUU1" s="20"/>
      <c r="QUV1" s="20"/>
      <c r="QUW1" s="20"/>
      <c r="QUX1" s="20"/>
      <c r="QUY1" s="20"/>
      <c r="QUZ1" s="20"/>
      <c r="QVA1" s="481"/>
      <c r="QVB1" s="479"/>
      <c r="QVC1" s="20"/>
      <c r="QVD1" s="20"/>
      <c r="QVE1" s="20"/>
      <c r="QVF1" s="20"/>
      <c r="QVG1" s="20"/>
      <c r="QVH1" s="20"/>
      <c r="QVI1" s="20"/>
      <c r="QVJ1" s="20"/>
      <c r="QVK1" s="20"/>
      <c r="QVL1" s="20"/>
      <c r="QVM1" s="20"/>
      <c r="QVN1" s="20"/>
      <c r="QVO1" s="20"/>
      <c r="QVP1" s="20"/>
      <c r="QVQ1" s="481"/>
      <c r="QVR1" s="479"/>
      <c r="QVS1" s="20"/>
      <c r="QVT1" s="20"/>
      <c r="QVU1" s="20"/>
      <c r="QVV1" s="20"/>
      <c r="QVW1" s="20"/>
      <c r="QVX1" s="20"/>
      <c r="QVY1" s="20"/>
      <c r="QVZ1" s="20"/>
      <c r="QWA1" s="20"/>
      <c r="QWB1" s="20"/>
      <c r="QWC1" s="20"/>
      <c r="QWD1" s="20"/>
      <c r="QWE1" s="20"/>
      <c r="QWF1" s="20"/>
      <c r="QWG1" s="481"/>
      <c r="QWH1" s="479"/>
      <c r="QWI1" s="20"/>
      <c r="QWJ1" s="20"/>
      <c r="QWK1" s="20"/>
      <c r="QWL1" s="20"/>
      <c r="QWM1" s="20"/>
      <c r="QWN1" s="20"/>
      <c r="QWO1" s="20"/>
      <c r="QWP1" s="20"/>
      <c r="QWQ1" s="20"/>
      <c r="QWR1" s="20"/>
      <c r="QWS1" s="20"/>
      <c r="QWT1" s="20"/>
      <c r="QWU1" s="20"/>
      <c r="QWV1" s="20"/>
      <c r="QWW1" s="481"/>
      <c r="QWX1" s="479"/>
      <c r="QWY1" s="20"/>
      <c r="QWZ1" s="20"/>
      <c r="QXA1" s="20"/>
      <c r="QXB1" s="20"/>
      <c r="QXC1" s="20"/>
      <c r="QXD1" s="20"/>
      <c r="QXE1" s="20"/>
      <c r="QXF1" s="20"/>
      <c r="QXG1" s="20"/>
      <c r="QXH1" s="20"/>
      <c r="QXI1" s="20"/>
      <c r="QXJ1" s="20"/>
      <c r="QXK1" s="20"/>
      <c r="QXL1" s="20"/>
      <c r="QXM1" s="481"/>
      <c r="QXN1" s="479"/>
      <c r="QXO1" s="20"/>
      <c r="QXP1" s="20"/>
      <c r="QXQ1" s="20"/>
      <c r="QXR1" s="20"/>
      <c r="QXS1" s="20"/>
      <c r="QXT1" s="20"/>
      <c r="QXU1" s="20"/>
      <c r="QXV1" s="20"/>
      <c r="QXW1" s="20"/>
      <c r="QXX1" s="20"/>
      <c r="QXY1" s="20"/>
      <c r="QXZ1" s="20"/>
      <c r="QYA1" s="20"/>
      <c r="QYB1" s="20"/>
      <c r="QYC1" s="481"/>
      <c r="QYD1" s="479"/>
      <c r="QYE1" s="20"/>
      <c r="QYF1" s="20"/>
      <c r="QYG1" s="20"/>
      <c r="QYH1" s="20"/>
      <c r="QYI1" s="20"/>
      <c r="QYJ1" s="20"/>
      <c r="QYK1" s="20"/>
      <c r="QYL1" s="20"/>
      <c r="QYM1" s="20"/>
      <c r="QYN1" s="20"/>
      <c r="QYO1" s="20"/>
      <c r="QYP1" s="20"/>
      <c r="QYQ1" s="20"/>
      <c r="QYR1" s="20"/>
      <c r="QYS1" s="481"/>
      <c r="QYT1" s="479"/>
      <c r="QYU1" s="20"/>
      <c r="QYV1" s="20"/>
      <c r="QYW1" s="20"/>
      <c r="QYX1" s="20"/>
      <c r="QYY1" s="20"/>
      <c r="QYZ1" s="20"/>
      <c r="QZA1" s="20"/>
      <c r="QZB1" s="20"/>
      <c r="QZC1" s="20"/>
      <c r="QZD1" s="20"/>
      <c r="QZE1" s="20"/>
      <c r="QZF1" s="20"/>
      <c r="QZG1" s="20"/>
      <c r="QZH1" s="20"/>
      <c r="QZI1" s="481"/>
      <c r="QZJ1" s="479"/>
      <c r="QZK1" s="20"/>
      <c r="QZL1" s="20"/>
      <c r="QZM1" s="20"/>
      <c r="QZN1" s="20"/>
      <c r="QZO1" s="20"/>
      <c r="QZP1" s="20"/>
      <c r="QZQ1" s="20"/>
      <c r="QZR1" s="20"/>
      <c r="QZS1" s="20"/>
      <c r="QZT1" s="20"/>
      <c r="QZU1" s="20"/>
      <c r="QZV1" s="20"/>
      <c r="QZW1" s="20"/>
      <c r="QZX1" s="20"/>
      <c r="QZY1" s="481"/>
      <c r="QZZ1" s="479"/>
      <c r="RAA1" s="20"/>
      <c r="RAB1" s="20"/>
      <c r="RAC1" s="20"/>
      <c r="RAD1" s="20"/>
      <c r="RAE1" s="20"/>
      <c r="RAF1" s="20"/>
      <c r="RAG1" s="20"/>
      <c r="RAH1" s="20"/>
      <c r="RAI1" s="20"/>
      <c r="RAJ1" s="20"/>
      <c r="RAK1" s="20"/>
      <c r="RAL1" s="20"/>
      <c r="RAM1" s="20"/>
      <c r="RAN1" s="20"/>
      <c r="RAO1" s="481"/>
      <c r="RAP1" s="479"/>
      <c r="RAQ1" s="20"/>
      <c r="RAR1" s="20"/>
      <c r="RAS1" s="20"/>
      <c r="RAT1" s="20"/>
      <c r="RAU1" s="20"/>
      <c r="RAV1" s="20"/>
      <c r="RAW1" s="20"/>
      <c r="RAX1" s="20"/>
      <c r="RAY1" s="20"/>
      <c r="RAZ1" s="20"/>
      <c r="RBA1" s="20"/>
      <c r="RBB1" s="20"/>
      <c r="RBC1" s="20"/>
      <c r="RBD1" s="20"/>
      <c r="RBE1" s="481"/>
      <c r="RBF1" s="479"/>
      <c r="RBG1" s="20"/>
      <c r="RBH1" s="20"/>
      <c r="RBI1" s="20"/>
      <c r="RBJ1" s="20"/>
      <c r="RBK1" s="20"/>
      <c r="RBL1" s="20"/>
      <c r="RBM1" s="20"/>
      <c r="RBN1" s="20"/>
      <c r="RBO1" s="20"/>
      <c r="RBP1" s="20"/>
      <c r="RBQ1" s="20"/>
      <c r="RBR1" s="20"/>
      <c r="RBS1" s="20"/>
      <c r="RBT1" s="20"/>
      <c r="RBU1" s="481"/>
      <c r="RBV1" s="479"/>
      <c r="RBW1" s="20"/>
      <c r="RBX1" s="20"/>
      <c r="RBY1" s="20"/>
      <c r="RBZ1" s="20"/>
      <c r="RCA1" s="20"/>
      <c r="RCB1" s="20"/>
      <c r="RCC1" s="20"/>
      <c r="RCD1" s="20"/>
      <c r="RCE1" s="20"/>
      <c r="RCF1" s="20"/>
      <c r="RCG1" s="20"/>
      <c r="RCH1" s="20"/>
      <c r="RCI1" s="20"/>
      <c r="RCJ1" s="20"/>
      <c r="RCK1" s="481"/>
      <c r="RCL1" s="479"/>
      <c r="RCM1" s="20"/>
      <c r="RCN1" s="20"/>
      <c r="RCO1" s="20"/>
      <c r="RCP1" s="20"/>
      <c r="RCQ1" s="20"/>
      <c r="RCR1" s="20"/>
      <c r="RCS1" s="20"/>
      <c r="RCT1" s="20"/>
      <c r="RCU1" s="20"/>
      <c r="RCV1" s="20"/>
      <c r="RCW1" s="20"/>
      <c r="RCX1" s="20"/>
      <c r="RCY1" s="20"/>
      <c r="RCZ1" s="20"/>
      <c r="RDA1" s="481"/>
      <c r="RDB1" s="479"/>
      <c r="RDC1" s="20"/>
      <c r="RDD1" s="20"/>
      <c r="RDE1" s="20"/>
      <c r="RDF1" s="20"/>
      <c r="RDG1" s="20"/>
      <c r="RDH1" s="20"/>
      <c r="RDI1" s="20"/>
      <c r="RDJ1" s="20"/>
      <c r="RDK1" s="20"/>
      <c r="RDL1" s="20"/>
      <c r="RDM1" s="20"/>
      <c r="RDN1" s="20"/>
      <c r="RDO1" s="20"/>
      <c r="RDP1" s="20"/>
      <c r="RDQ1" s="481"/>
      <c r="RDR1" s="479"/>
      <c r="RDS1" s="20"/>
      <c r="RDT1" s="20"/>
      <c r="RDU1" s="20"/>
      <c r="RDV1" s="20"/>
      <c r="RDW1" s="20"/>
      <c r="RDX1" s="20"/>
      <c r="RDY1" s="20"/>
      <c r="RDZ1" s="20"/>
      <c r="REA1" s="20"/>
      <c r="REB1" s="20"/>
      <c r="REC1" s="20"/>
      <c r="RED1" s="20"/>
      <c r="REE1" s="20"/>
      <c r="REF1" s="20"/>
      <c r="REG1" s="481"/>
      <c r="REH1" s="479"/>
      <c r="REI1" s="20"/>
      <c r="REJ1" s="20"/>
      <c r="REK1" s="20"/>
      <c r="REL1" s="20"/>
      <c r="REM1" s="20"/>
      <c r="REN1" s="20"/>
      <c r="REO1" s="20"/>
      <c r="REP1" s="20"/>
      <c r="REQ1" s="20"/>
      <c r="RER1" s="20"/>
      <c r="RES1" s="20"/>
      <c r="RET1" s="20"/>
      <c r="REU1" s="20"/>
      <c r="REV1" s="20"/>
      <c r="REW1" s="481"/>
      <c r="REX1" s="479"/>
      <c r="REY1" s="20"/>
      <c r="REZ1" s="20"/>
      <c r="RFA1" s="20"/>
      <c r="RFB1" s="20"/>
      <c r="RFC1" s="20"/>
      <c r="RFD1" s="20"/>
      <c r="RFE1" s="20"/>
      <c r="RFF1" s="20"/>
      <c r="RFG1" s="20"/>
      <c r="RFH1" s="20"/>
      <c r="RFI1" s="20"/>
      <c r="RFJ1" s="20"/>
      <c r="RFK1" s="20"/>
      <c r="RFL1" s="20"/>
      <c r="RFM1" s="481"/>
      <c r="RFN1" s="479"/>
      <c r="RFO1" s="20"/>
      <c r="RFP1" s="20"/>
      <c r="RFQ1" s="20"/>
      <c r="RFR1" s="20"/>
      <c r="RFS1" s="20"/>
      <c r="RFT1" s="20"/>
      <c r="RFU1" s="20"/>
      <c r="RFV1" s="20"/>
      <c r="RFW1" s="20"/>
      <c r="RFX1" s="20"/>
      <c r="RFY1" s="20"/>
      <c r="RFZ1" s="20"/>
      <c r="RGA1" s="20"/>
      <c r="RGB1" s="20"/>
      <c r="RGC1" s="481"/>
      <c r="RGD1" s="479"/>
      <c r="RGE1" s="20"/>
      <c r="RGF1" s="20"/>
      <c r="RGG1" s="20"/>
      <c r="RGH1" s="20"/>
      <c r="RGI1" s="20"/>
      <c r="RGJ1" s="20"/>
      <c r="RGK1" s="20"/>
      <c r="RGL1" s="20"/>
      <c r="RGM1" s="20"/>
      <c r="RGN1" s="20"/>
      <c r="RGO1" s="20"/>
      <c r="RGP1" s="20"/>
      <c r="RGQ1" s="20"/>
      <c r="RGR1" s="20"/>
      <c r="RGS1" s="481"/>
      <c r="RGT1" s="479"/>
      <c r="RGU1" s="20"/>
      <c r="RGV1" s="20"/>
      <c r="RGW1" s="20"/>
      <c r="RGX1" s="20"/>
      <c r="RGY1" s="20"/>
      <c r="RGZ1" s="20"/>
      <c r="RHA1" s="20"/>
      <c r="RHB1" s="20"/>
      <c r="RHC1" s="20"/>
      <c r="RHD1" s="20"/>
      <c r="RHE1" s="20"/>
      <c r="RHF1" s="20"/>
      <c r="RHG1" s="20"/>
      <c r="RHH1" s="20"/>
      <c r="RHI1" s="481"/>
      <c r="RHJ1" s="479"/>
      <c r="RHK1" s="20"/>
      <c r="RHL1" s="20"/>
      <c r="RHM1" s="20"/>
      <c r="RHN1" s="20"/>
      <c r="RHO1" s="20"/>
      <c r="RHP1" s="20"/>
      <c r="RHQ1" s="20"/>
      <c r="RHR1" s="20"/>
      <c r="RHS1" s="20"/>
      <c r="RHT1" s="20"/>
      <c r="RHU1" s="20"/>
      <c r="RHV1" s="20"/>
      <c r="RHW1" s="20"/>
      <c r="RHX1" s="20"/>
      <c r="RHY1" s="481"/>
      <c r="RHZ1" s="479"/>
      <c r="RIA1" s="20"/>
      <c r="RIB1" s="20"/>
      <c r="RIC1" s="20"/>
      <c r="RID1" s="20"/>
      <c r="RIE1" s="20"/>
      <c r="RIF1" s="20"/>
      <c r="RIG1" s="20"/>
      <c r="RIH1" s="20"/>
      <c r="RII1" s="20"/>
      <c r="RIJ1" s="20"/>
      <c r="RIK1" s="20"/>
      <c r="RIL1" s="20"/>
      <c r="RIM1" s="20"/>
      <c r="RIN1" s="20"/>
      <c r="RIO1" s="481"/>
      <c r="RIP1" s="479"/>
      <c r="RIQ1" s="20"/>
      <c r="RIR1" s="20"/>
      <c r="RIS1" s="20"/>
      <c r="RIT1" s="20"/>
      <c r="RIU1" s="20"/>
      <c r="RIV1" s="20"/>
      <c r="RIW1" s="20"/>
      <c r="RIX1" s="20"/>
      <c r="RIY1" s="20"/>
      <c r="RIZ1" s="20"/>
      <c r="RJA1" s="20"/>
      <c r="RJB1" s="20"/>
      <c r="RJC1" s="20"/>
      <c r="RJD1" s="20"/>
      <c r="RJE1" s="481"/>
      <c r="RJF1" s="479"/>
      <c r="RJG1" s="20"/>
      <c r="RJH1" s="20"/>
      <c r="RJI1" s="20"/>
      <c r="RJJ1" s="20"/>
      <c r="RJK1" s="20"/>
      <c r="RJL1" s="20"/>
      <c r="RJM1" s="20"/>
      <c r="RJN1" s="20"/>
      <c r="RJO1" s="20"/>
      <c r="RJP1" s="20"/>
      <c r="RJQ1" s="20"/>
      <c r="RJR1" s="20"/>
      <c r="RJS1" s="20"/>
      <c r="RJT1" s="20"/>
      <c r="RJU1" s="481"/>
      <c r="RJV1" s="479"/>
      <c r="RJW1" s="20"/>
      <c r="RJX1" s="20"/>
      <c r="RJY1" s="20"/>
      <c r="RJZ1" s="20"/>
      <c r="RKA1" s="20"/>
      <c r="RKB1" s="20"/>
      <c r="RKC1" s="20"/>
      <c r="RKD1" s="20"/>
      <c r="RKE1" s="20"/>
      <c r="RKF1" s="20"/>
      <c r="RKG1" s="20"/>
      <c r="RKH1" s="20"/>
      <c r="RKI1" s="20"/>
      <c r="RKJ1" s="20"/>
      <c r="RKK1" s="481"/>
      <c r="RKL1" s="479"/>
      <c r="RKM1" s="20"/>
      <c r="RKN1" s="20"/>
      <c r="RKO1" s="20"/>
      <c r="RKP1" s="20"/>
      <c r="RKQ1" s="20"/>
      <c r="RKR1" s="20"/>
      <c r="RKS1" s="20"/>
      <c r="RKT1" s="20"/>
      <c r="RKU1" s="20"/>
      <c r="RKV1" s="20"/>
      <c r="RKW1" s="20"/>
      <c r="RKX1" s="20"/>
      <c r="RKY1" s="20"/>
      <c r="RKZ1" s="20"/>
      <c r="RLA1" s="481"/>
      <c r="RLB1" s="479"/>
      <c r="RLC1" s="20"/>
      <c r="RLD1" s="20"/>
      <c r="RLE1" s="20"/>
      <c r="RLF1" s="20"/>
      <c r="RLG1" s="20"/>
      <c r="RLH1" s="20"/>
      <c r="RLI1" s="20"/>
      <c r="RLJ1" s="20"/>
      <c r="RLK1" s="20"/>
      <c r="RLL1" s="20"/>
      <c r="RLM1" s="20"/>
      <c r="RLN1" s="20"/>
      <c r="RLO1" s="20"/>
      <c r="RLP1" s="20"/>
      <c r="RLQ1" s="481"/>
      <c r="RLR1" s="479"/>
      <c r="RLS1" s="20"/>
      <c r="RLT1" s="20"/>
      <c r="RLU1" s="20"/>
      <c r="RLV1" s="20"/>
      <c r="RLW1" s="20"/>
      <c r="RLX1" s="20"/>
      <c r="RLY1" s="20"/>
      <c r="RLZ1" s="20"/>
      <c r="RMA1" s="20"/>
      <c r="RMB1" s="20"/>
      <c r="RMC1" s="20"/>
      <c r="RMD1" s="20"/>
      <c r="RME1" s="20"/>
      <c r="RMF1" s="20"/>
      <c r="RMG1" s="481"/>
      <c r="RMH1" s="479"/>
      <c r="RMI1" s="20"/>
      <c r="RMJ1" s="20"/>
      <c r="RMK1" s="20"/>
      <c r="RML1" s="20"/>
      <c r="RMM1" s="20"/>
      <c r="RMN1" s="20"/>
      <c r="RMO1" s="20"/>
      <c r="RMP1" s="20"/>
      <c r="RMQ1" s="20"/>
      <c r="RMR1" s="20"/>
      <c r="RMS1" s="20"/>
      <c r="RMT1" s="20"/>
      <c r="RMU1" s="20"/>
      <c r="RMV1" s="20"/>
      <c r="RMW1" s="481"/>
      <c r="RMX1" s="479"/>
      <c r="RMY1" s="20"/>
      <c r="RMZ1" s="20"/>
      <c r="RNA1" s="20"/>
      <c r="RNB1" s="20"/>
      <c r="RNC1" s="20"/>
      <c r="RND1" s="20"/>
      <c r="RNE1" s="20"/>
      <c r="RNF1" s="20"/>
      <c r="RNG1" s="20"/>
      <c r="RNH1" s="20"/>
      <c r="RNI1" s="20"/>
      <c r="RNJ1" s="20"/>
      <c r="RNK1" s="20"/>
      <c r="RNL1" s="20"/>
      <c r="RNM1" s="481"/>
      <c r="RNN1" s="479"/>
      <c r="RNO1" s="20"/>
      <c r="RNP1" s="20"/>
      <c r="RNQ1" s="20"/>
      <c r="RNR1" s="20"/>
      <c r="RNS1" s="20"/>
      <c r="RNT1" s="20"/>
      <c r="RNU1" s="20"/>
      <c r="RNV1" s="20"/>
      <c r="RNW1" s="20"/>
      <c r="RNX1" s="20"/>
      <c r="RNY1" s="20"/>
      <c r="RNZ1" s="20"/>
      <c r="ROA1" s="20"/>
      <c r="ROB1" s="20"/>
      <c r="ROC1" s="481"/>
      <c r="ROD1" s="479"/>
      <c r="ROE1" s="20"/>
      <c r="ROF1" s="20"/>
      <c r="ROG1" s="20"/>
      <c r="ROH1" s="20"/>
      <c r="ROI1" s="20"/>
      <c r="ROJ1" s="20"/>
      <c r="ROK1" s="20"/>
      <c r="ROL1" s="20"/>
      <c r="ROM1" s="20"/>
      <c r="RON1" s="20"/>
      <c r="ROO1" s="20"/>
      <c r="ROP1" s="20"/>
      <c r="ROQ1" s="20"/>
      <c r="ROR1" s="20"/>
      <c r="ROS1" s="481"/>
      <c r="ROT1" s="479"/>
      <c r="ROU1" s="20"/>
      <c r="ROV1" s="20"/>
      <c r="ROW1" s="20"/>
      <c r="ROX1" s="20"/>
      <c r="ROY1" s="20"/>
      <c r="ROZ1" s="20"/>
      <c r="RPA1" s="20"/>
      <c r="RPB1" s="20"/>
      <c r="RPC1" s="20"/>
      <c r="RPD1" s="20"/>
      <c r="RPE1" s="20"/>
      <c r="RPF1" s="20"/>
      <c r="RPG1" s="20"/>
      <c r="RPH1" s="20"/>
      <c r="RPI1" s="481"/>
      <c r="RPJ1" s="479"/>
      <c r="RPK1" s="20"/>
      <c r="RPL1" s="20"/>
      <c r="RPM1" s="20"/>
      <c r="RPN1" s="20"/>
      <c r="RPO1" s="20"/>
      <c r="RPP1" s="20"/>
      <c r="RPQ1" s="20"/>
      <c r="RPR1" s="20"/>
      <c r="RPS1" s="20"/>
      <c r="RPT1" s="20"/>
      <c r="RPU1" s="20"/>
      <c r="RPV1" s="20"/>
      <c r="RPW1" s="20"/>
      <c r="RPX1" s="20"/>
      <c r="RPY1" s="481"/>
      <c r="RPZ1" s="479"/>
      <c r="RQA1" s="20"/>
      <c r="RQB1" s="20"/>
      <c r="RQC1" s="20"/>
      <c r="RQD1" s="20"/>
      <c r="RQE1" s="20"/>
      <c r="RQF1" s="20"/>
      <c r="RQG1" s="20"/>
      <c r="RQH1" s="20"/>
      <c r="RQI1" s="20"/>
      <c r="RQJ1" s="20"/>
      <c r="RQK1" s="20"/>
      <c r="RQL1" s="20"/>
      <c r="RQM1" s="20"/>
      <c r="RQN1" s="20"/>
      <c r="RQO1" s="481"/>
      <c r="RQP1" s="479"/>
      <c r="RQQ1" s="20"/>
      <c r="RQR1" s="20"/>
      <c r="RQS1" s="20"/>
      <c r="RQT1" s="20"/>
      <c r="RQU1" s="20"/>
      <c r="RQV1" s="20"/>
      <c r="RQW1" s="20"/>
      <c r="RQX1" s="20"/>
      <c r="RQY1" s="20"/>
      <c r="RQZ1" s="20"/>
      <c r="RRA1" s="20"/>
      <c r="RRB1" s="20"/>
      <c r="RRC1" s="20"/>
      <c r="RRD1" s="20"/>
      <c r="RRE1" s="481"/>
      <c r="RRF1" s="479"/>
      <c r="RRG1" s="20"/>
      <c r="RRH1" s="20"/>
      <c r="RRI1" s="20"/>
      <c r="RRJ1" s="20"/>
      <c r="RRK1" s="20"/>
      <c r="RRL1" s="20"/>
      <c r="RRM1" s="20"/>
      <c r="RRN1" s="20"/>
      <c r="RRO1" s="20"/>
      <c r="RRP1" s="20"/>
      <c r="RRQ1" s="20"/>
      <c r="RRR1" s="20"/>
      <c r="RRS1" s="20"/>
      <c r="RRT1" s="20"/>
      <c r="RRU1" s="481"/>
      <c r="RRV1" s="479"/>
      <c r="RRW1" s="20"/>
      <c r="RRX1" s="20"/>
      <c r="RRY1" s="20"/>
      <c r="RRZ1" s="20"/>
      <c r="RSA1" s="20"/>
      <c r="RSB1" s="20"/>
      <c r="RSC1" s="20"/>
      <c r="RSD1" s="20"/>
      <c r="RSE1" s="20"/>
      <c r="RSF1" s="20"/>
      <c r="RSG1" s="20"/>
      <c r="RSH1" s="20"/>
      <c r="RSI1" s="20"/>
      <c r="RSJ1" s="20"/>
      <c r="RSK1" s="481"/>
      <c r="RSL1" s="479"/>
      <c r="RSM1" s="20"/>
      <c r="RSN1" s="20"/>
      <c r="RSO1" s="20"/>
      <c r="RSP1" s="20"/>
      <c r="RSQ1" s="20"/>
      <c r="RSR1" s="20"/>
      <c r="RSS1" s="20"/>
      <c r="RST1" s="20"/>
      <c r="RSU1" s="20"/>
      <c r="RSV1" s="20"/>
      <c r="RSW1" s="20"/>
      <c r="RSX1" s="20"/>
      <c r="RSY1" s="20"/>
      <c r="RSZ1" s="20"/>
      <c r="RTA1" s="481"/>
      <c r="RTB1" s="479"/>
      <c r="RTC1" s="20"/>
      <c r="RTD1" s="20"/>
      <c r="RTE1" s="20"/>
      <c r="RTF1" s="20"/>
      <c r="RTG1" s="20"/>
      <c r="RTH1" s="20"/>
      <c r="RTI1" s="20"/>
      <c r="RTJ1" s="20"/>
      <c r="RTK1" s="20"/>
      <c r="RTL1" s="20"/>
      <c r="RTM1" s="20"/>
      <c r="RTN1" s="20"/>
      <c r="RTO1" s="20"/>
      <c r="RTP1" s="20"/>
      <c r="RTQ1" s="481"/>
      <c r="RTR1" s="479"/>
      <c r="RTS1" s="20"/>
      <c r="RTT1" s="20"/>
      <c r="RTU1" s="20"/>
      <c r="RTV1" s="20"/>
      <c r="RTW1" s="20"/>
      <c r="RTX1" s="20"/>
      <c r="RTY1" s="20"/>
      <c r="RTZ1" s="20"/>
      <c r="RUA1" s="20"/>
      <c r="RUB1" s="20"/>
      <c r="RUC1" s="20"/>
      <c r="RUD1" s="20"/>
      <c r="RUE1" s="20"/>
      <c r="RUF1" s="20"/>
      <c r="RUG1" s="481"/>
      <c r="RUH1" s="479"/>
      <c r="RUI1" s="20"/>
      <c r="RUJ1" s="20"/>
      <c r="RUK1" s="20"/>
      <c r="RUL1" s="20"/>
      <c r="RUM1" s="20"/>
      <c r="RUN1" s="20"/>
      <c r="RUO1" s="20"/>
      <c r="RUP1" s="20"/>
      <c r="RUQ1" s="20"/>
      <c r="RUR1" s="20"/>
      <c r="RUS1" s="20"/>
      <c r="RUT1" s="20"/>
      <c r="RUU1" s="20"/>
      <c r="RUV1" s="20"/>
      <c r="RUW1" s="481"/>
      <c r="RUX1" s="479"/>
      <c r="RUY1" s="20"/>
      <c r="RUZ1" s="20"/>
      <c r="RVA1" s="20"/>
      <c r="RVB1" s="20"/>
      <c r="RVC1" s="20"/>
      <c r="RVD1" s="20"/>
      <c r="RVE1" s="20"/>
      <c r="RVF1" s="20"/>
      <c r="RVG1" s="20"/>
      <c r="RVH1" s="20"/>
      <c r="RVI1" s="20"/>
      <c r="RVJ1" s="20"/>
      <c r="RVK1" s="20"/>
      <c r="RVL1" s="20"/>
      <c r="RVM1" s="481"/>
      <c r="RVN1" s="479"/>
      <c r="RVO1" s="20"/>
      <c r="RVP1" s="20"/>
      <c r="RVQ1" s="20"/>
      <c r="RVR1" s="20"/>
      <c r="RVS1" s="20"/>
      <c r="RVT1" s="20"/>
      <c r="RVU1" s="20"/>
      <c r="RVV1" s="20"/>
      <c r="RVW1" s="20"/>
      <c r="RVX1" s="20"/>
      <c r="RVY1" s="20"/>
      <c r="RVZ1" s="20"/>
      <c r="RWA1" s="20"/>
      <c r="RWB1" s="20"/>
      <c r="RWC1" s="481"/>
      <c r="RWD1" s="479"/>
      <c r="RWE1" s="20"/>
      <c r="RWF1" s="20"/>
      <c r="RWG1" s="20"/>
      <c r="RWH1" s="20"/>
      <c r="RWI1" s="20"/>
      <c r="RWJ1" s="20"/>
      <c r="RWK1" s="20"/>
      <c r="RWL1" s="20"/>
      <c r="RWM1" s="20"/>
      <c r="RWN1" s="20"/>
      <c r="RWO1" s="20"/>
      <c r="RWP1" s="20"/>
      <c r="RWQ1" s="20"/>
      <c r="RWR1" s="20"/>
      <c r="RWS1" s="481"/>
      <c r="RWT1" s="479"/>
      <c r="RWU1" s="20"/>
      <c r="RWV1" s="20"/>
      <c r="RWW1" s="20"/>
      <c r="RWX1" s="20"/>
      <c r="RWY1" s="20"/>
      <c r="RWZ1" s="20"/>
      <c r="RXA1" s="20"/>
      <c r="RXB1" s="20"/>
      <c r="RXC1" s="20"/>
      <c r="RXD1" s="20"/>
      <c r="RXE1" s="20"/>
      <c r="RXF1" s="20"/>
      <c r="RXG1" s="20"/>
      <c r="RXH1" s="20"/>
      <c r="RXI1" s="481"/>
      <c r="RXJ1" s="479"/>
      <c r="RXK1" s="20"/>
      <c r="RXL1" s="20"/>
      <c r="RXM1" s="20"/>
      <c r="RXN1" s="20"/>
      <c r="RXO1" s="20"/>
      <c r="RXP1" s="20"/>
      <c r="RXQ1" s="20"/>
      <c r="RXR1" s="20"/>
      <c r="RXS1" s="20"/>
      <c r="RXT1" s="20"/>
      <c r="RXU1" s="20"/>
      <c r="RXV1" s="20"/>
      <c r="RXW1" s="20"/>
      <c r="RXX1" s="20"/>
      <c r="RXY1" s="481"/>
      <c r="RXZ1" s="479"/>
      <c r="RYA1" s="20"/>
      <c r="RYB1" s="20"/>
      <c r="RYC1" s="20"/>
      <c r="RYD1" s="20"/>
      <c r="RYE1" s="20"/>
      <c r="RYF1" s="20"/>
      <c r="RYG1" s="20"/>
      <c r="RYH1" s="20"/>
      <c r="RYI1" s="20"/>
      <c r="RYJ1" s="20"/>
      <c r="RYK1" s="20"/>
      <c r="RYL1" s="20"/>
      <c r="RYM1" s="20"/>
      <c r="RYN1" s="20"/>
      <c r="RYO1" s="481"/>
      <c r="RYP1" s="479"/>
      <c r="RYQ1" s="20"/>
      <c r="RYR1" s="20"/>
      <c r="RYS1" s="20"/>
      <c r="RYT1" s="20"/>
      <c r="RYU1" s="20"/>
      <c r="RYV1" s="20"/>
      <c r="RYW1" s="20"/>
      <c r="RYX1" s="20"/>
      <c r="RYY1" s="20"/>
      <c r="RYZ1" s="20"/>
      <c r="RZA1" s="20"/>
      <c r="RZB1" s="20"/>
      <c r="RZC1" s="20"/>
      <c r="RZD1" s="20"/>
      <c r="RZE1" s="481"/>
      <c r="RZF1" s="479"/>
      <c r="RZG1" s="20"/>
      <c r="RZH1" s="20"/>
      <c r="RZI1" s="20"/>
      <c r="RZJ1" s="20"/>
      <c r="RZK1" s="20"/>
      <c r="RZL1" s="20"/>
      <c r="RZM1" s="20"/>
      <c r="RZN1" s="20"/>
      <c r="RZO1" s="20"/>
      <c r="RZP1" s="20"/>
      <c r="RZQ1" s="20"/>
      <c r="RZR1" s="20"/>
      <c r="RZS1" s="20"/>
      <c r="RZT1" s="20"/>
      <c r="RZU1" s="481"/>
      <c r="RZV1" s="479"/>
      <c r="RZW1" s="20"/>
      <c r="RZX1" s="20"/>
      <c r="RZY1" s="20"/>
      <c r="RZZ1" s="20"/>
      <c r="SAA1" s="20"/>
      <c r="SAB1" s="20"/>
      <c r="SAC1" s="20"/>
      <c r="SAD1" s="20"/>
      <c r="SAE1" s="20"/>
      <c r="SAF1" s="20"/>
      <c r="SAG1" s="20"/>
      <c r="SAH1" s="20"/>
      <c r="SAI1" s="20"/>
      <c r="SAJ1" s="20"/>
      <c r="SAK1" s="481"/>
      <c r="SAL1" s="479"/>
      <c r="SAM1" s="20"/>
      <c r="SAN1" s="20"/>
      <c r="SAO1" s="20"/>
      <c r="SAP1" s="20"/>
      <c r="SAQ1" s="20"/>
      <c r="SAR1" s="20"/>
      <c r="SAS1" s="20"/>
      <c r="SAT1" s="20"/>
      <c r="SAU1" s="20"/>
      <c r="SAV1" s="20"/>
      <c r="SAW1" s="20"/>
      <c r="SAX1" s="20"/>
      <c r="SAY1" s="20"/>
      <c r="SAZ1" s="20"/>
      <c r="SBA1" s="481"/>
      <c r="SBB1" s="479"/>
      <c r="SBC1" s="20"/>
      <c r="SBD1" s="20"/>
      <c r="SBE1" s="20"/>
      <c r="SBF1" s="20"/>
      <c r="SBG1" s="20"/>
      <c r="SBH1" s="20"/>
      <c r="SBI1" s="20"/>
      <c r="SBJ1" s="20"/>
      <c r="SBK1" s="20"/>
      <c r="SBL1" s="20"/>
      <c r="SBM1" s="20"/>
      <c r="SBN1" s="20"/>
      <c r="SBO1" s="20"/>
      <c r="SBP1" s="20"/>
      <c r="SBQ1" s="481"/>
      <c r="SBR1" s="479"/>
      <c r="SBS1" s="20"/>
      <c r="SBT1" s="20"/>
      <c r="SBU1" s="20"/>
      <c r="SBV1" s="20"/>
      <c r="SBW1" s="20"/>
      <c r="SBX1" s="20"/>
      <c r="SBY1" s="20"/>
      <c r="SBZ1" s="20"/>
      <c r="SCA1" s="20"/>
      <c r="SCB1" s="20"/>
      <c r="SCC1" s="20"/>
      <c r="SCD1" s="20"/>
      <c r="SCE1" s="20"/>
      <c r="SCF1" s="20"/>
      <c r="SCG1" s="481"/>
      <c r="SCH1" s="479"/>
      <c r="SCI1" s="20"/>
      <c r="SCJ1" s="20"/>
      <c r="SCK1" s="20"/>
      <c r="SCL1" s="20"/>
      <c r="SCM1" s="20"/>
      <c r="SCN1" s="20"/>
      <c r="SCO1" s="20"/>
      <c r="SCP1" s="20"/>
      <c r="SCQ1" s="20"/>
      <c r="SCR1" s="20"/>
      <c r="SCS1" s="20"/>
      <c r="SCT1" s="20"/>
      <c r="SCU1" s="20"/>
      <c r="SCV1" s="20"/>
      <c r="SCW1" s="481"/>
      <c r="SCX1" s="479"/>
      <c r="SCY1" s="20"/>
      <c r="SCZ1" s="20"/>
      <c r="SDA1" s="20"/>
      <c r="SDB1" s="20"/>
      <c r="SDC1" s="20"/>
      <c r="SDD1" s="20"/>
      <c r="SDE1" s="20"/>
      <c r="SDF1" s="20"/>
      <c r="SDG1" s="20"/>
      <c r="SDH1" s="20"/>
      <c r="SDI1" s="20"/>
      <c r="SDJ1" s="20"/>
      <c r="SDK1" s="20"/>
      <c r="SDL1" s="20"/>
      <c r="SDM1" s="481"/>
      <c r="SDN1" s="479"/>
      <c r="SDO1" s="20"/>
      <c r="SDP1" s="20"/>
      <c r="SDQ1" s="20"/>
      <c r="SDR1" s="20"/>
      <c r="SDS1" s="20"/>
      <c r="SDT1" s="20"/>
      <c r="SDU1" s="20"/>
      <c r="SDV1" s="20"/>
      <c r="SDW1" s="20"/>
      <c r="SDX1" s="20"/>
      <c r="SDY1" s="20"/>
      <c r="SDZ1" s="20"/>
      <c r="SEA1" s="20"/>
      <c r="SEB1" s="20"/>
      <c r="SEC1" s="481"/>
      <c r="SED1" s="479"/>
      <c r="SEE1" s="20"/>
      <c r="SEF1" s="20"/>
      <c r="SEG1" s="20"/>
      <c r="SEH1" s="20"/>
      <c r="SEI1" s="20"/>
      <c r="SEJ1" s="20"/>
      <c r="SEK1" s="20"/>
      <c r="SEL1" s="20"/>
      <c r="SEM1" s="20"/>
      <c r="SEN1" s="20"/>
      <c r="SEO1" s="20"/>
      <c r="SEP1" s="20"/>
      <c r="SEQ1" s="20"/>
      <c r="SER1" s="20"/>
      <c r="SES1" s="481"/>
      <c r="SET1" s="479"/>
      <c r="SEU1" s="20"/>
      <c r="SEV1" s="20"/>
      <c r="SEW1" s="20"/>
      <c r="SEX1" s="20"/>
      <c r="SEY1" s="20"/>
      <c r="SEZ1" s="20"/>
      <c r="SFA1" s="20"/>
      <c r="SFB1" s="20"/>
      <c r="SFC1" s="20"/>
      <c r="SFD1" s="20"/>
      <c r="SFE1" s="20"/>
      <c r="SFF1" s="20"/>
      <c r="SFG1" s="20"/>
      <c r="SFH1" s="20"/>
      <c r="SFI1" s="481"/>
      <c r="SFJ1" s="479"/>
      <c r="SFK1" s="20"/>
      <c r="SFL1" s="20"/>
      <c r="SFM1" s="20"/>
      <c r="SFN1" s="20"/>
      <c r="SFO1" s="20"/>
      <c r="SFP1" s="20"/>
      <c r="SFQ1" s="20"/>
      <c r="SFR1" s="20"/>
      <c r="SFS1" s="20"/>
      <c r="SFT1" s="20"/>
      <c r="SFU1" s="20"/>
      <c r="SFV1" s="20"/>
      <c r="SFW1" s="20"/>
      <c r="SFX1" s="20"/>
      <c r="SFY1" s="481"/>
      <c r="SFZ1" s="479"/>
      <c r="SGA1" s="20"/>
      <c r="SGB1" s="20"/>
      <c r="SGC1" s="20"/>
      <c r="SGD1" s="20"/>
      <c r="SGE1" s="20"/>
      <c r="SGF1" s="20"/>
      <c r="SGG1" s="20"/>
      <c r="SGH1" s="20"/>
      <c r="SGI1" s="20"/>
      <c r="SGJ1" s="20"/>
      <c r="SGK1" s="20"/>
      <c r="SGL1" s="20"/>
      <c r="SGM1" s="20"/>
      <c r="SGN1" s="20"/>
      <c r="SGO1" s="481"/>
      <c r="SGP1" s="479"/>
      <c r="SGQ1" s="20"/>
      <c r="SGR1" s="20"/>
      <c r="SGS1" s="20"/>
      <c r="SGT1" s="20"/>
      <c r="SGU1" s="20"/>
      <c r="SGV1" s="20"/>
      <c r="SGW1" s="20"/>
      <c r="SGX1" s="20"/>
      <c r="SGY1" s="20"/>
      <c r="SGZ1" s="20"/>
      <c r="SHA1" s="20"/>
      <c r="SHB1" s="20"/>
      <c r="SHC1" s="20"/>
      <c r="SHD1" s="20"/>
      <c r="SHE1" s="481"/>
      <c r="SHF1" s="479"/>
      <c r="SHG1" s="20"/>
      <c r="SHH1" s="20"/>
      <c r="SHI1" s="20"/>
      <c r="SHJ1" s="20"/>
      <c r="SHK1" s="20"/>
      <c r="SHL1" s="20"/>
      <c r="SHM1" s="20"/>
      <c r="SHN1" s="20"/>
      <c r="SHO1" s="20"/>
      <c r="SHP1" s="20"/>
      <c r="SHQ1" s="20"/>
      <c r="SHR1" s="20"/>
      <c r="SHS1" s="20"/>
      <c r="SHT1" s="20"/>
      <c r="SHU1" s="481"/>
      <c r="SHV1" s="479"/>
      <c r="SHW1" s="20"/>
      <c r="SHX1" s="20"/>
      <c r="SHY1" s="20"/>
      <c r="SHZ1" s="20"/>
      <c r="SIA1" s="20"/>
      <c r="SIB1" s="20"/>
      <c r="SIC1" s="20"/>
      <c r="SID1" s="20"/>
      <c r="SIE1" s="20"/>
      <c r="SIF1" s="20"/>
      <c r="SIG1" s="20"/>
      <c r="SIH1" s="20"/>
      <c r="SII1" s="20"/>
      <c r="SIJ1" s="20"/>
      <c r="SIK1" s="481"/>
      <c r="SIL1" s="479"/>
      <c r="SIM1" s="20"/>
      <c r="SIN1" s="20"/>
      <c r="SIO1" s="20"/>
      <c r="SIP1" s="20"/>
      <c r="SIQ1" s="20"/>
      <c r="SIR1" s="20"/>
      <c r="SIS1" s="20"/>
      <c r="SIT1" s="20"/>
      <c r="SIU1" s="20"/>
      <c r="SIV1" s="20"/>
      <c r="SIW1" s="20"/>
      <c r="SIX1" s="20"/>
      <c r="SIY1" s="20"/>
      <c r="SIZ1" s="20"/>
      <c r="SJA1" s="481"/>
      <c r="SJB1" s="479"/>
      <c r="SJC1" s="20"/>
      <c r="SJD1" s="20"/>
      <c r="SJE1" s="20"/>
      <c r="SJF1" s="20"/>
      <c r="SJG1" s="20"/>
      <c r="SJH1" s="20"/>
      <c r="SJI1" s="20"/>
      <c r="SJJ1" s="20"/>
      <c r="SJK1" s="20"/>
      <c r="SJL1" s="20"/>
      <c r="SJM1" s="20"/>
      <c r="SJN1" s="20"/>
      <c r="SJO1" s="20"/>
      <c r="SJP1" s="20"/>
      <c r="SJQ1" s="481"/>
      <c r="SJR1" s="479"/>
      <c r="SJS1" s="20"/>
      <c r="SJT1" s="20"/>
      <c r="SJU1" s="20"/>
      <c r="SJV1" s="20"/>
      <c r="SJW1" s="20"/>
      <c r="SJX1" s="20"/>
      <c r="SJY1" s="20"/>
      <c r="SJZ1" s="20"/>
      <c r="SKA1" s="20"/>
      <c r="SKB1" s="20"/>
      <c r="SKC1" s="20"/>
      <c r="SKD1" s="20"/>
      <c r="SKE1" s="20"/>
      <c r="SKF1" s="20"/>
      <c r="SKG1" s="481"/>
      <c r="SKH1" s="479"/>
      <c r="SKI1" s="20"/>
      <c r="SKJ1" s="20"/>
      <c r="SKK1" s="20"/>
      <c r="SKL1" s="20"/>
      <c r="SKM1" s="20"/>
      <c r="SKN1" s="20"/>
      <c r="SKO1" s="20"/>
      <c r="SKP1" s="20"/>
      <c r="SKQ1" s="20"/>
      <c r="SKR1" s="20"/>
      <c r="SKS1" s="20"/>
      <c r="SKT1" s="20"/>
      <c r="SKU1" s="20"/>
      <c r="SKV1" s="20"/>
      <c r="SKW1" s="481"/>
      <c r="SKX1" s="479"/>
      <c r="SKY1" s="20"/>
      <c r="SKZ1" s="20"/>
      <c r="SLA1" s="20"/>
      <c r="SLB1" s="20"/>
      <c r="SLC1" s="20"/>
      <c r="SLD1" s="20"/>
      <c r="SLE1" s="20"/>
      <c r="SLF1" s="20"/>
      <c r="SLG1" s="20"/>
      <c r="SLH1" s="20"/>
      <c r="SLI1" s="20"/>
      <c r="SLJ1" s="20"/>
      <c r="SLK1" s="20"/>
      <c r="SLL1" s="20"/>
      <c r="SLM1" s="481"/>
      <c r="SLN1" s="479"/>
      <c r="SLO1" s="20"/>
      <c r="SLP1" s="20"/>
      <c r="SLQ1" s="20"/>
      <c r="SLR1" s="20"/>
      <c r="SLS1" s="20"/>
      <c r="SLT1" s="20"/>
      <c r="SLU1" s="20"/>
      <c r="SLV1" s="20"/>
      <c r="SLW1" s="20"/>
      <c r="SLX1" s="20"/>
      <c r="SLY1" s="20"/>
      <c r="SLZ1" s="20"/>
      <c r="SMA1" s="20"/>
      <c r="SMB1" s="20"/>
      <c r="SMC1" s="481"/>
      <c r="SMD1" s="479"/>
      <c r="SME1" s="20"/>
      <c r="SMF1" s="20"/>
      <c r="SMG1" s="20"/>
      <c r="SMH1" s="20"/>
      <c r="SMI1" s="20"/>
      <c r="SMJ1" s="20"/>
      <c r="SMK1" s="20"/>
      <c r="SML1" s="20"/>
      <c r="SMM1" s="20"/>
      <c r="SMN1" s="20"/>
      <c r="SMO1" s="20"/>
      <c r="SMP1" s="20"/>
      <c r="SMQ1" s="20"/>
      <c r="SMR1" s="20"/>
      <c r="SMS1" s="481"/>
      <c r="SMT1" s="479"/>
      <c r="SMU1" s="20"/>
      <c r="SMV1" s="20"/>
      <c r="SMW1" s="20"/>
      <c r="SMX1" s="20"/>
      <c r="SMY1" s="20"/>
      <c r="SMZ1" s="20"/>
      <c r="SNA1" s="20"/>
      <c r="SNB1" s="20"/>
      <c r="SNC1" s="20"/>
      <c r="SND1" s="20"/>
      <c r="SNE1" s="20"/>
      <c r="SNF1" s="20"/>
      <c r="SNG1" s="20"/>
      <c r="SNH1" s="20"/>
      <c r="SNI1" s="481"/>
      <c r="SNJ1" s="479"/>
      <c r="SNK1" s="20"/>
      <c r="SNL1" s="20"/>
      <c r="SNM1" s="20"/>
      <c r="SNN1" s="20"/>
      <c r="SNO1" s="20"/>
      <c r="SNP1" s="20"/>
      <c r="SNQ1" s="20"/>
      <c r="SNR1" s="20"/>
      <c r="SNS1" s="20"/>
      <c r="SNT1" s="20"/>
      <c r="SNU1" s="20"/>
      <c r="SNV1" s="20"/>
      <c r="SNW1" s="20"/>
      <c r="SNX1" s="20"/>
      <c r="SNY1" s="481"/>
      <c r="SNZ1" s="479"/>
      <c r="SOA1" s="20"/>
      <c r="SOB1" s="20"/>
      <c r="SOC1" s="20"/>
      <c r="SOD1" s="20"/>
      <c r="SOE1" s="20"/>
      <c r="SOF1" s="20"/>
      <c r="SOG1" s="20"/>
      <c r="SOH1" s="20"/>
      <c r="SOI1" s="20"/>
      <c r="SOJ1" s="20"/>
      <c r="SOK1" s="20"/>
      <c r="SOL1" s="20"/>
      <c r="SOM1" s="20"/>
      <c r="SON1" s="20"/>
      <c r="SOO1" s="481"/>
      <c r="SOP1" s="479"/>
      <c r="SOQ1" s="20"/>
      <c r="SOR1" s="20"/>
      <c r="SOS1" s="20"/>
      <c r="SOT1" s="20"/>
      <c r="SOU1" s="20"/>
      <c r="SOV1" s="20"/>
      <c r="SOW1" s="20"/>
      <c r="SOX1" s="20"/>
      <c r="SOY1" s="20"/>
      <c r="SOZ1" s="20"/>
      <c r="SPA1" s="20"/>
      <c r="SPB1" s="20"/>
      <c r="SPC1" s="20"/>
      <c r="SPD1" s="20"/>
      <c r="SPE1" s="481"/>
      <c r="SPF1" s="479"/>
      <c r="SPG1" s="20"/>
      <c r="SPH1" s="20"/>
      <c r="SPI1" s="20"/>
      <c r="SPJ1" s="20"/>
      <c r="SPK1" s="20"/>
      <c r="SPL1" s="20"/>
      <c r="SPM1" s="20"/>
      <c r="SPN1" s="20"/>
      <c r="SPO1" s="20"/>
      <c r="SPP1" s="20"/>
      <c r="SPQ1" s="20"/>
      <c r="SPR1" s="20"/>
      <c r="SPS1" s="20"/>
      <c r="SPT1" s="20"/>
      <c r="SPU1" s="481"/>
      <c r="SPV1" s="479"/>
      <c r="SPW1" s="20"/>
      <c r="SPX1" s="20"/>
      <c r="SPY1" s="20"/>
      <c r="SPZ1" s="20"/>
      <c r="SQA1" s="20"/>
      <c r="SQB1" s="20"/>
      <c r="SQC1" s="20"/>
      <c r="SQD1" s="20"/>
      <c r="SQE1" s="20"/>
      <c r="SQF1" s="20"/>
      <c r="SQG1" s="20"/>
      <c r="SQH1" s="20"/>
      <c r="SQI1" s="20"/>
      <c r="SQJ1" s="20"/>
      <c r="SQK1" s="481"/>
      <c r="SQL1" s="479"/>
      <c r="SQM1" s="20"/>
      <c r="SQN1" s="20"/>
      <c r="SQO1" s="20"/>
      <c r="SQP1" s="20"/>
      <c r="SQQ1" s="20"/>
      <c r="SQR1" s="20"/>
      <c r="SQS1" s="20"/>
      <c r="SQT1" s="20"/>
      <c r="SQU1" s="20"/>
      <c r="SQV1" s="20"/>
      <c r="SQW1" s="20"/>
      <c r="SQX1" s="20"/>
      <c r="SQY1" s="20"/>
      <c r="SQZ1" s="20"/>
      <c r="SRA1" s="481"/>
      <c r="SRB1" s="479"/>
      <c r="SRC1" s="20"/>
      <c r="SRD1" s="20"/>
      <c r="SRE1" s="20"/>
      <c r="SRF1" s="20"/>
      <c r="SRG1" s="20"/>
      <c r="SRH1" s="20"/>
      <c r="SRI1" s="20"/>
      <c r="SRJ1" s="20"/>
      <c r="SRK1" s="20"/>
      <c r="SRL1" s="20"/>
      <c r="SRM1" s="20"/>
      <c r="SRN1" s="20"/>
      <c r="SRO1" s="20"/>
      <c r="SRP1" s="20"/>
      <c r="SRQ1" s="481"/>
      <c r="SRR1" s="479"/>
      <c r="SRS1" s="20"/>
      <c r="SRT1" s="20"/>
      <c r="SRU1" s="20"/>
      <c r="SRV1" s="20"/>
      <c r="SRW1" s="20"/>
      <c r="SRX1" s="20"/>
      <c r="SRY1" s="20"/>
      <c r="SRZ1" s="20"/>
      <c r="SSA1" s="20"/>
      <c r="SSB1" s="20"/>
      <c r="SSC1" s="20"/>
      <c r="SSD1" s="20"/>
      <c r="SSE1" s="20"/>
      <c r="SSF1" s="20"/>
      <c r="SSG1" s="481"/>
      <c r="SSH1" s="479"/>
      <c r="SSI1" s="20"/>
      <c r="SSJ1" s="20"/>
      <c r="SSK1" s="20"/>
      <c r="SSL1" s="20"/>
      <c r="SSM1" s="20"/>
      <c r="SSN1" s="20"/>
      <c r="SSO1" s="20"/>
      <c r="SSP1" s="20"/>
      <c r="SSQ1" s="20"/>
      <c r="SSR1" s="20"/>
      <c r="SSS1" s="20"/>
      <c r="SST1" s="20"/>
      <c r="SSU1" s="20"/>
      <c r="SSV1" s="20"/>
      <c r="SSW1" s="481"/>
      <c r="SSX1" s="479"/>
      <c r="SSY1" s="20"/>
      <c r="SSZ1" s="20"/>
      <c r="STA1" s="20"/>
      <c r="STB1" s="20"/>
      <c r="STC1" s="20"/>
      <c r="STD1" s="20"/>
      <c r="STE1" s="20"/>
      <c r="STF1" s="20"/>
      <c r="STG1" s="20"/>
      <c r="STH1" s="20"/>
      <c r="STI1" s="20"/>
      <c r="STJ1" s="20"/>
      <c r="STK1" s="20"/>
      <c r="STL1" s="20"/>
      <c r="STM1" s="481"/>
      <c r="STN1" s="479"/>
      <c r="STO1" s="20"/>
      <c r="STP1" s="20"/>
      <c r="STQ1" s="20"/>
      <c r="STR1" s="20"/>
      <c r="STS1" s="20"/>
      <c r="STT1" s="20"/>
      <c r="STU1" s="20"/>
      <c r="STV1" s="20"/>
      <c r="STW1" s="20"/>
      <c r="STX1" s="20"/>
      <c r="STY1" s="20"/>
      <c r="STZ1" s="20"/>
      <c r="SUA1" s="20"/>
      <c r="SUB1" s="20"/>
      <c r="SUC1" s="481"/>
      <c r="SUD1" s="479"/>
      <c r="SUE1" s="20"/>
      <c r="SUF1" s="20"/>
      <c r="SUG1" s="20"/>
      <c r="SUH1" s="20"/>
      <c r="SUI1" s="20"/>
      <c r="SUJ1" s="20"/>
      <c r="SUK1" s="20"/>
      <c r="SUL1" s="20"/>
      <c r="SUM1" s="20"/>
      <c r="SUN1" s="20"/>
      <c r="SUO1" s="20"/>
      <c r="SUP1" s="20"/>
      <c r="SUQ1" s="20"/>
      <c r="SUR1" s="20"/>
      <c r="SUS1" s="481"/>
      <c r="SUT1" s="479"/>
      <c r="SUU1" s="20"/>
      <c r="SUV1" s="20"/>
      <c r="SUW1" s="20"/>
      <c r="SUX1" s="20"/>
      <c r="SUY1" s="20"/>
      <c r="SUZ1" s="20"/>
      <c r="SVA1" s="20"/>
      <c r="SVB1" s="20"/>
      <c r="SVC1" s="20"/>
      <c r="SVD1" s="20"/>
      <c r="SVE1" s="20"/>
      <c r="SVF1" s="20"/>
      <c r="SVG1" s="20"/>
      <c r="SVH1" s="20"/>
      <c r="SVI1" s="481"/>
      <c r="SVJ1" s="479"/>
      <c r="SVK1" s="20"/>
      <c r="SVL1" s="20"/>
      <c r="SVM1" s="20"/>
      <c r="SVN1" s="20"/>
      <c r="SVO1" s="20"/>
      <c r="SVP1" s="20"/>
      <c r="SVQ1" s="20"/>
      <c r="SVR1" s="20"/>
      <c r="SVS1" s="20"/>
      <c r="SVT1" s="20"/>
      <c r="SVU1" s="20"/>
      <c r="SVV1" s="20"/>
      <c r="SVW1" s="20"/>
      <c r="SVX1" s="20"/>
      <c r="SVY1" s="481"/>
      <c r="SVZ1" s="479"/>
      <c r="SWA1" s="20"/>
      <c r="SWB1" s="20"/>
      <c r="SWC1" s="20"/>
      <c r="SWD1" s="20"/>
      <c r="SWE1" s="20"/>
      <c r="SWF1" s="20"/>
      <c r="SWG1" s="20"/>
      <c r="SWH1" s="20"/>
      <c r="SWI1" s="20"/>
      <c r="SWJ1" s="20"/>
      <c r="SWK1" s="20"/>
      <c r="SWL1" s="20"/>
      <c r="SWM1" s="20"/>
      <c r="SWN1" s="20"/>
      <c r="SWO1" s="481"/>
      <c r="SWP1" s="479"/>
      <c r="SWQ1" s="20"/>
      <c r="SWR1" s="20"/>
      <c r="SWS1" s="20"/>
      <c r="SWT1" s="20"/>
      <c r="SWU1" s="20"/>
      <c r="SWV1" s="20"/>
      <c r="SWW1" s="20"/>
      <c r="SWX1" s="20"/>
      <c r="SWY1" s="20"/>
      <c r="SWZ1" s="20"/>
      <c r="SXA1" s="20"/>
      <c r="SXB1" s="20"/>
      <c r="SXC1" s="20"/>
      <c r="SXD1" s="20"/>
      <c r="SXE1" s="481"/>
      <c r="SXF1" s="479"/>
      <c r="SXG1" s="20"/>
      <c r="SXH1" s="20"/>
      <c r="SXI1" s="20"/>
      <c r="SXJ1" s="20"/>
      <c r="SXK1" s="20"/>
      <c r="SXL1" s="20"/>
      <c r="SXM1" s="20"/>
      <c r="SXN1" s="20"/>
      <c r="SXO1" s="20"/>
      <c r="SXP1" s="20"/>
      <c r="SXQ1" s="20"/>
      <c r="SXR1" s="20"/>
      <c r="SXS1" s="20"/>
      <c r="SXT1" s="20"/>
      <c r="SXU1" s="481"/>
      <c r="SXV1" s="479"/>
      <c r="SXW1" s="20"/>
      <c r="SXX1" s="20"/>
      <c r="SXY1" s="20"/>
      <c r="SXZ1" s="20"/>
      <c r="SYA1" s="20"/>
      <c r="SYB1" s="20"/>
      <c r="SYC1" s="20"/>
      <c r="SYD1" s="20"/>
      <c r="SYE1" s="20"/>
      <c r="SYF1" s="20"/>
      <c r="SYG1" s="20"/>
      <c r="SYH1" s="20"/>
      <c r="SYI1" s="20"/>
      <c r="SYJ1" s="20"/>
      <c r="SYK1" s="481"/>
      <c r="SYL1" s="479"/>
      <c r="SYM1" s="20"/>
      <c r="SYN1" s="20"/>
      <c r="SYO1" s="20"/>
      <c r="SYP1" s="20"/>
      <c r="SYQ1" s="20"/>
      <c r="SYR1" s="20"/>
      <c r="SYS1" s="20"/>
      <c r="SYT1" s="20"/>
      <c r="SYU1" s="20"/>
      <c r="SYV1" s="20"/>
      <c r="SYW1" s="20"/>
      <c r="SYX1" s="20"/>
      <c r="SYY1" s="20"/>
      <c r="SYZ1" s="20"/>
      <c r="SZA1" s="481"/>
      <c r="SZB1" s="479"/>
      <c r="SZC1" s="20"/>
      <c r="SZD1" s="20"/>
      <c r="SZE1" s="20"/>
      <c r="SZF1" s="20"/>
      <c r="SZG1" s="20"/>
      <c r="SZH1" s="20"/>
      <c r="SZI1" s="20"/>
      <c r="SZJ1" s="20"/>
      <c r="SZK1" s="20"/>
      <c r="SZL1" s="20"/>
      <c r="SZM1" s="20"/>
      <c r="SZN1" s="20"/>
      <c r="SZO1" s="20"/>
      <c r="SZP1" s="20"/>
      <c r="SZQ1" s="481"/>
      <c r="SZR1" s="479"/>
      <c r="SZS1" s="20"/>
      <c r="SZT1" s="20"/>
      <c r="SZU1" s="20"/>
      <c r="SZV1" s="20"/>
      <c r="SZW1" s="20"/>
      <c r="SZX1" s="20"/>
      <c r="SZY1" s="20"/>
      <c r="SZZ1" s="20"/>
      <c r="TAA1" s="20"/>
      <c r="TAB1" s="20"/>
      <c r="TAC1" s="20"/>
      <c r="TAD1" s="20"/>
      <c r="TAE1" s="20"/>
      <c r="TAF1" s="20"/>
      <c r="TAG1" s="481"/>
      <c r="TAH1" s="479"/>
      <c r="TAI1" s="20"/>
      <c r="TAJ1" s="20"/>
      <c r="TAK1" s="20"/>
      <c r="TAL1" s="20"/>
      <c r="TAM1" s="20"/>
      <c r="TAN1" s="20"/>
      <c r="TAO1" s="20"/>
      <c r="TAP1" s="20"/>
      <c r="TAQ1" s="20"/>
      <c r="TAR1" s="20"/>
      <c r="TAS1" s="20"/>
      <c r="TAT1" s="20"/>
      <c r="TAU1" s="20"/>
      <c r="TAV1" s="20"/>
      <c r="TAW1" s="481"/>
      <c r="TAX1" s="479"/>
      <c r="TAY1" s="20"/>
      <c r="TAZ1" s="20"/>
      <c r="TBA1" s="20"/>
      <c r="TBB1" s="20"/>
      <c r="TBC1" s="20"/>
      <c r="TBD1" s="20"/>
      <c r="TBE1" s="20"/>
      <c r="TBF1" s="20"/>
      <c r="TBG1" s="20"/>
      <c r="TBH1" s="20"/>
      <c r="TBI1" s="20"/>
      <c r="TBJ1" s="20"/>
      <c r="TBK1" s="20"/>
      <c r="TBL1" s="20"/>
      <c r="TBM1" s="481"/>
      <c r="TBN1" s="479"/>
      <c r="TBO1" s="20"/>
      <c r="TBP1" s="20"/>
      <c r="TBQ1" s="20"/>
      <c r="TBR1" s="20"/>
      <c r="TBS1" s="20"/>
      <c r="TBT1" s="20"/>
      <c r="TBU1" s="20"/>
      <c r="TBV1" s="20"/>
      <c r="TBW1" s="20"/>
      <c r="TBX1" s="20"/>
      <c r="TBY1" s="20"/>
      <c r="TBZ1" s="20"/>
      <c r="TCA1" s="20"/>
      <c r="TCB1" s="20"/>
      <c r="TCC1" s="481"/>
      <c r="TCD1" s="479"/>
      <c r="TCE1" s="20"/>
      <c r="TCF1" s="20"/>
      <c r="TCG1" s="20"/>
      <c r="TCH1" s="20"/>
      <c r="TCI1" s="20"/>
      <c r="TCJ1" s="20"/>
      <c r="TCK1" s="20"/>
      <c r="TCL1" s="20"/>
      <c r="TCM1" s="20"/>
      <c r="TCN1" s="20"/>
      <c r="TCO1" s="20"/>
      <c r="TCP1" s="20"/>
      <c r="TCQ1" s="20"/>
      <c r="TCR1" s="20"/>
      <c r="TCS1" s="481"/>
      <c r="TCT1" s="479"/>
      <c r="TCU1" s="20"/>
      <c r="TCV1" s="20"/>
      <c r="TCW1" s="20"/>
      <c r="TCX1" s="20"/>
      <c r="TCY1" s="20"/>
      <c r="TCZ1" s="20"/>
      <c r="TDA1" s="20"/>
      <c r="TDB1" s="20"/>
      <c r="TDC1" s="20"/>
      <c r="TDD1" s="20"/>
      <c r="TDE1" s="20"/>
      <c r="TDF1" s="20"/>
      <c r="TDG1" s="20"/>
      <c r="TDH1" s="20"/>
      <c r="TDI1" s="481"/>
      <c r="TDJ1" s="479"/>
      <c r="TDK1" s="20"/>
      <c r="TDL1" s="20"/>
      <c r="TDM1" s="20"/>
      <c r="TDN1" s="20"/>
      <c r="TDO1" s="20"/>
      <c r="TDP1" s="20"/>
      <c r="TDQ1" s="20"/>
      <c r="TDR1" s="20"/>
      <c r="TDS1" s="20"/>
      <c r="TDT1" s="20"/>
      <c r="TDU1" s="20"/>
      <c r="TDV1" s="20"/>
      <c r="TDW1" s="20"/>
      <c r="TDX1" s="20"/>
      <c r="TDY1" s="481"/>
      <c r="TDZ1" s="479"/>
      <c r="TEA1" s="20"/>
      <c r="TEB1" s="20"/>
      <c r="TEC1" s="20"/>
      <c r="TED1" s="20"/>
      <c r="TEE1" s="20"/>
      <c r="TEF1" s="20"/>
      <c r="TEG1" s="20"/>
      <c r="TEH1" s="20"/>
      <c r="TEI1" s="20"/>
      <c r="TEJ1" s="20"/>
      <c r="TEK1" s="20"/>
      <c r="TEL1" s="20"/>
      <c r="TEM1" s="20"/>
      <c r="TEN1" s="20"/>
      <c r="TEO1" s="481"/>
      <c r="TEP1" s="479"/>
      <c r="TEQ1" s="20"/>
      <c r="TER1" s="20"/>
      <c r="TES1" s="20"/>
      <c r="TET1" s="20"/>
      <c r="TEU1" s="20"/>
      <c r="TEV1" s="20"/>
      <c r="TEW1" s="20"/>
      <c r="TEX1" s="20"/>
      <c r="TEY1" s="20"/>
      <c r="TEZ1" s="20"/>
      <c r="TFA1" s="20"/>
      <c r="TFB1" s="20"/>
      <c r="TFC1" s="20"/>
      <c r="TFD1" s="20"/>
      <c r="TFE1" s="481"/>
      <c r="TFF1" s="479"/>
      <c r="TFG1" s="20"/>
      <c r="TFH1" s="20"/>
      <c r="TFI1" s="20"/>
      <c r="TFJ1" s="20"/>
      <c r="TFK1" s="20"/>
      <c r="TFL1" s="20"/>
      <c r="TFM1" s="20"/>
      <c r="TFN1" s="20"/>
      <c r="TFO1" s="20"/>
      <c r="TFP1" s="20"/>
      <c r="TFQ1" s="20"/>
      <c r="TFR1" s="20"/>
      <c r="TFS1" s="20"/>
      <c r="TFT1" s="20"/>
      <c r="TFU1" s="481"/>
      <c r="TFV1" s="479"/>
      <c r="TFW1" s="20"/>
      <c r="TFX1" s="20"/>
      <c r="TFY1" s="20"/>
      <c r="TFZ1" s="20"/>
      <c r="TGA1" s="20"/>
      <c r="TGB1" s="20"/>
      <c r="TGC1" s="20"/>
      <c r="TGD1" s="20"/>
      <c r="TGE1" s="20"/>
      <c r="TGF1" s="20"/>
      <c r="TGG1" s="20"/>
      <c r="TGH1" s="20"/>
      <c r="TGI1" s="20"/>
      <c r="TGJ1" s="20"/>
      <c r="TGK1" s="481"/>
      <c r="TGL1" s="479"/>
      <c r="TGM1" s="20"/>
      <c r="TGN1" s="20"/>
      <c r="TGO1" s="20"/>
      <c r="TGP1" s="20"/>
      <c r="TGQ1" s="20"/>
      <c r="TGR1" s="20"/>
      <c r="TGS1" s="20"/>
      <c r="TGT1" s="20"/>
      <c r="TGU1" s="20"/>
      <c r="TGV1" s="20"/>
      <c r="TGW1" s="20"/>
      <c r="TGX1" s="20"/>
      <c r="TGY1" s="20"/>
      <c r="TGZ1" s="20"/>
      <c r="THA1" s="481"/>
      <c r="THB1" s="479"/>
      <c r="THC1" s="20"/>
      <c r="THD1" s="20"/>
      <c r="THE1" s="20"/>
      <c r="THF1" s="20"/>
      <c r="THG1" s="20"/>
      <c r="THH1" s="20"/>
      <c r="THI1" s="20"/>
      <c r="THJ1" s="20"/>
      <c r="THK1" s="20"/>
      <c r="THL1" s="20"/>
      <c r="THM1" s="20"/>
      <c r="THN1" s="20"/>
      <c r="THO1" s="20"/>
      <c r="THP1" s="20"/>
      <c r="THQ1" s="481"/>
      <c r="THR1" s="479"/>
      <c r="THS1" s="20"/>
      <c r="THT1" s="20"/>
      <c r="THU1" s="20"/>
      <c r="THV1" s="20"/>
      <c r="THW1" s="20"/>
      <c r="THX1" s="20"/>
      <c r="THY1" s="20"/>
      <c r="THZ1" s="20"/>
      <c r="TIA1" s="20"/>
      <c r="TIB1" s="20"/>
      <c r="TIC1" s="20"/>
      <c r="TID1" s="20"/>
      <c r="TIE1" s="20"/>
      <c r="TIF1" s="20"/>
      <c r="TIG1" s="481"/>
      <c r="TIH1" s="479"/>
      <c r="TII1" s="20"/>
      <c r="TIJ1" s="20"/>
      <c r="TIK1" s="20"/>
      <c r="TIL1" s="20"/>
      <c r="TIM1" s="20"/>
      <c r="TIN1" s="20"/>
      <c r="TIO1" s="20"/>
      <c r="TIP1" s="20"/>
      <c r="TIQ1" s="20"/>
      <c r="TIR1" s="20"/>
      <c r="TIS1" s="20"/>
      <c r="TIT1" s="20"/>
      <c r="TIU1" s="20"/>
      <c r="TIV1" s="20"/>
      <c r="TIW1" s="481"/>
      <c r="TIX1" s="479"/>
      <c r="TIY1" s="20"/>
      <c r="TIZ1" s="20"/>
      <c r="TJA1" s="20"/>
      <c r="TJB1" s="20"/>
      <c r="TJC1" s="20"/>
      <c r="TJD1" s="20"/>
      <c r="TJE1" s="20"/>
      <c r="TJF1" s="20"/>
      <c r="TJG1" s="20"/>
      <c r="TJH1" s="20"/>
      <c r="TJI1" s="20"/>
      <c r="TJJ1" s="20"/>
      <c r="TJK1" s="20"/>
      <c r="TJL1" s="20"/>
      <c r="TJM1" s="481"/>
      <c r="TJN1" s="479"/>
      <c r="TJO1" s="20"/>
      <c r="TJP1" s="20"/>
      <c r="TJQ1" s="20"/>
      <c r="TJR1" s="20"/>
      <c r="TJS1" s="20"/>
      <c r="TJT1" s="20"/>
      <c r="TJU1" s="20"/>
      <c r="TJV1" s="20"/>
      <c r="TJW1" s="20"/>
      <c r="TJX1" s="20"/>
      <c r="TJY1" s="20"/>
      <c r="TJZ1" s="20"/>
      <c r="TKA1" s="20"/>
      <c r="TKB1" s="20"/>
      <c r="TKC1" s="481"/>
      <c r="TKD1" s="479"/>
      <c r="TKE1" s="20"/>
      <c r="TKF1" s="20"/>
      <c r="TKG1" s="20"/>
      <c r="TKH1" s="20"/>
      <c r="TKI1" s="20"/>
      <c r="TKJ1" s="20"/>
      <c r="TKK1" s="20"/>
      <c r="TKL1" s="20"/>
      <c r="TKM1" s="20"/>
      <c r="TKN1" s="20"/>
      <c r="TKO1" s="20"/>
      <c r="TKP1" s="20"/>
      <c r="TKQ1" s="20"/>
      <c r="TKR1" s="20"/>
      <c r="TKS1" s="481"/>
      <c r="TKT1" s="479"/>
      <c r="TKU1" s="20"/>
      <c r="TKV1" s="20"/>
      <c r="TKW1" s="20"/>
      <c r="TKX1" s="20"/>
      <c r="TKY1" s="20"/>
      <c r="TKZ1" s="20"/>
      <c r="TLA1" s="20"/>
      <c r="TLB1" s="20"/>
      <c r="TLC1" s="20"/>
      <c r="TLD1" s="20"/>
      <c r="TLE1" s="20"/>
      <c r="TLF1" s="20"/>
      <c r="TLG1" s="20"/>
      <c r="TLH1" s="20"/>
      <c r="TLI1" s="481"/>
      <c r="TLJ1" s="479"/>
      <c r="TLK1" s="20"/>
      <c r="TLL1" s="20"/>
      <c r="TLM1" s="20"/>
      <c r="TLN1" s="20"/>
      <c r="TLO1" s="20"/>
      <c r="TLP1" s="20"/>
      <c r="TLQ1" s="20"/>
      <c r="TLR1" s="20"/>
      <c r="TLS1" s="20"/>
      <c r="TLT1" s="20"/>
      <c r="TLU1" s="20"/>
      <c r="TLV1" s="20"/>
      <c r="TLW1" s="20"/>
      <c r="TLX1" s="20"/>
      <c r="TLY1" s="481"/>
      <c r="TLZ1" s="479"/>
      <c r="TMA1" s="20"/>
      <c r="TMB1" s="20"/>
      <c r="TMC1" s="20"/>
      <c r="TMD1" s="20"/>
      <c r="TME1" s="20"/>
      <c r="TMF1" s="20"/>
      <c r="TMG1" s="20"/>
      <c r="TMH1" s="20"/>
      <c r="TMI1" s="20"/>
      <c r="TMJ1" s="20"/>
      <c r="TMK1" s="20"/>
      <c r="TML1" s="20"/>
      <c r="TMM1" s="20"/>
      <c r="TMN1" s="20"/>
      <c r="TMO1" s="481"/>
      <c r="TMP1" s="479"/>
      <c r="TMQ1" s="20"/>
      <c r="TMR1" s="20"/>
      <c r="TMS1" s="20"/>
      <c r="TMT1" s="20"/>
      <c r="TMU1" s="20"/>
      <c r="TMV1" s="20"/>
      <c r="TMW1" s="20"/>
      <c r="TMX1" s="20"/>
      <c r="TMY1" s="20"/>
      <c r="TMZ1" s="20"/>
      <c r="TNA1" s="20"/>
      <c r="TNB1" s="20"/>
      <c r="TNC1" s="20"/>
      <c r="TND1" s="20"/>
      <c r="TNE1" s="481"/>
      <c r="TNF1" s="479"/>
      <c r="TNG1" s="20"/>
      <c r="TNH1" s="20"/>
      <c r="TNI1" s="20"/>
      <c r="TNJ1" s="20"/>
      <c r="TNK1" s="20"/>
      <c r="TNL1" s="20"/>
      <c r="TNM1" s="20"/>
      <c r="TNN1" s="20"/>
      <c r="TNO1" s="20"/>
      <c r="TNP1" s="20"/>
      <c r="TNQ1" s="20"/>
      <c r="TNR1" s="20"/>
      <c r="TNS1" s="20"/>
      <c r="TNT1" s="20"/>
      <c r="TNU1" s="481"/>
      <c r="TNV1" s="479"/>
      <c r="TNW1" s="20"/>
      <c r="TNX1" s="20"/>
      <c r="TNY1" s="20"/>
      <c r="TNZ1" s="20"/>
      <c r="TOA1" s="20"/>
      <c r="TOB1" s="20"/>
      <c r="TOC1" s="20"/>
      <c r="TOD1" s="20"/>
      <c r="TOE1" s="20"/>
      <c r="TOF1" s="20"/>
      <c r="TOG1" s="20"/>
      <c r="TOH1" s="20"/>
      <c r="TOI1" s="20"/>
      <c r="TOJ1" s="20"/>
      <c r="TOK1" s="481"/>
      <c r="TOL1" s="479"/>
      <c r="TOM1" s="20"/>
      <c r="TON1" s="20"/>
      <c r="TOO1" s="20"/>
      <c r="TOP1" s="20"/>
      <c r="TOQ1" s="20"/>
      <c r="TOR1" s="20"/>
      <c r="TOS1" s="20"/>
      <c r="TOT1" s="20"/>
      <c r="TOU1" s="20"/>
      <c r="TOV1" s="20"/>
      <c r="TOW1" s="20"/>
      <c r="TOX1" s="20"/>
      <c r="TOY1" s="20"/>
      <c r="TOZ1" s="20"/>
      <c r="TPA1" s="481"/>
      <c r="TPB1" s="479"/>
      <c r="TPC1" s="20"/>
      <c r="TPD1" s="20"/>
      <c r="TPE1" s="20"/>
      <c r="TPF1" s="20"/>
      <c r="TPG1" s="20"/>
      <c r="TPH1" s="20"/>
      <c r="TPI1" s="20"/>
      <c r="TPJ1" s="20"/>
      <c r="TPK1" s="20"/>
      <c r="TPL1" s="20"/>
      <c r="TPM1" s="20"/>
      <c r="TPN1" s="20"/>
      <c r="TPO1" s="20"/>
      <c r="TPP1" s="20"/>
      <c r="TPQ1" s="481"/>
      <c r="TPR1" s="479"/>
      <c r="TPS1" s="20"/>
      <c r="TPT1" s="20"/>
      <c r="TPU1" s="20"/>
      <c r="TPV1" s="20"/>
      <c r="TPW1" s="20"/>
      <c r="TPX1" s="20"/>
      <c r="TPY1" s="20"/>
      <c r="TPZ1" s="20"/>
      <c r="TQA1" s="20"/>
      <c r="TQB1" s="20"/>
      <c r="TQC1" s="20"/>
      <c r="TQD1" s="20"/>
      <c r="TQE1" s="20"/>
      <c r="TQF1" s="20"/>
      <c r="TQG1" s="481"/>
      <c r="TQH1" s="479"/>
      <c r="TQI1" s="20"/>
      <c r="TQJ1" s="20"/>
      <c r="TQK1" s="20"/>
      <c r="TQL1" s="20"/>
      <c r="TQM1" s="20"/>
      <c r="TQN1" s="20"/>
      <c r="TQO1" s="20"/>
      <c r="TQP1" s="20"/>
      <c r="TQQ1" s="20"/>
      <c r="TQR1" s="20"/>
      <c r="TQS1" s="20"/>
      <c r="TQT1" s="20"/>
      <c r="TQU1" s="20"/>
      <c r="TQV1" s="20"/>
      <c r="TQW1" s="481"/>
      <c r="TQX1" s="479"/>
      <c r="TQY1" s="20"/>
      <c r="TQZ1" s="20"/>
      <c r="TRA1" s="20"/>
      <c r="TRB1" s="20"/>
      <c r="TRC1" s="20"/>
      <c r="TRD1" s="20"/>
      <c r="TRE1" s="20"/>
      <c r="TRF1" s="20"/>
      <c r="TRG1" s="20"/>
      <c r="TRH1" s="20"/>
      <c r="TRI1" s="20"/>
      <c r="TRJ1" s="20"/>
      <c r="TRK1" s="20"/>
      <c r="TRL1" s="20"/>
      <c r="TRM1" s="481"/>
      <c r="TRN1" s="479"/>
      <c r="TRO1" s="20"/>
      <c r="TRP1" s="20"/>
      <c r="TRQ1" s="20"/>
      <c r="TRR1" s="20"/>
      <c r="TRS1" s="20"/>
      <c r="TRT1" s="20"/>
      <c r="TRU1" s="20"/>
      <c r="TRV1" s="20"/>
      <c r="TRW1" s="20"/>
      <c r="TRX1" s="20"/>
      <c r="TRY1" s="20"/>
      <c r="TRZ1" s="20"/>
      <c r="TSA1" s="20"/>
      <c r="TSB1" s="20"/>
      <c r="TSC1" s="481"/>
      <c r="TSD1" s="479"/>
      <c r="TSE1" s="20"/>
      <c r="TSF1" s="20"/>
      <c r="TSG1" s="20"/>
      <c r="TSH1" s="20"/>
      <c r="TSI1" s="20"/>
      <c r="TSJ1" s="20"/>
      <c r="TSK1" s="20"/>
      <c r="TSL1" s="20"/>
      <c r="TSM1" s="20"/>
      <c r="TSN1" s="20"/>
      <c r="TSO1" s="20"/>
      <c r="TSP1" s="20"/>
      <c r="TSQ1" s="20"/>
      <c r="TSR1" s="20"/>
      <c r="TSS1" s="481"/>
      <c r="TST1" s="479"/>
      <c r="TSU1" s="20"/>
      <c r="TSV1" s="20"/>
      <c r="TSW1" s="20"/>
      <c r="TSX1" s="20"/>
      <c r="TSY1" s="20"/>
      <c r="TSZ1" s="20"/>
      <c r="TTA1" s="20"/>
      <c r="TTB1" s="20"/>
      <c r="TTC1" s="20"/>
      <c r="TTD1" s="20"/>
      <c r="TTE1" s="20"/>
      <c r="TTF1" s="20"/>
      <c r="TTG1" s="20"/>
      <c r="TTH1" s="20"/>
      <c r="TTI1" s="481"/>
      <c r="TTJ1" s="479"/>
      <c r="TTK1" s="20"/>
      <c r="TTL1" s="20"/>
      <c r="TTM1" s="20"/>
      <c r="TTN1" s="20"/>
      <c r="TTO1" s="20"/>
      <c r="TTP1" s="20"/>
      <c r="TTQ1" s="20"/>
      <c r="TTR1" s="20"/>
      <c r="TTS1" s="20"/>
      <c r="TTT1" s="20"/>
      <c r="TTU1" s="20"/>
      <c r="TTV1" s="20"/>
      <c r="TTW1" s="20"/>
      <c r="TTX1" s="20"/>
      <c r="TTY1" s="481"/>
      <c r="TTZ1" s="479"/>
      <c r="TUA1" s="20"/>
      <c r="TUB1" s="20"/>
      <c r="TUC1" s="20"/>
      <c r="TUD1" s="20"/>
      <c r="TUE1" s="20"/>
      <c r="TUF1" s="20"/>
      <c r="TUG1" s="20"/>
      <c r="TUH1" s="20"/>
      <c r="TUI1" s="20"/>
      <c r="TUJ1" s="20"/>
      <c r="TUK1" s="20"/>
      <c r="TUL1" s="20"/>
      <c r="TUM1" s="20"/>
      <c r="TUN1" s="20"/>
      <c r="TUO1" s="481"/>
      <c r="TUP1" s="479"/>
      <c r="TUQ1" s="20"/>
      <c r="TUR1" s="20"/>
      <c r="TUS1" s="20"/>
      <c r="TUT1" s="20"/>
      <c r="TUU1" s="20"/>
      <c r="TUV1" s="20"/>
      <c r="TUW1" s="20"/>
      <c r="TUX1" s="20"/>
      <c r="TUY1" s="20"/>
      <c r="TUZ1" s="20"/>
      <c r="TVA1" s="20"/>
      <c r="TVB1" s="20"/>
      <c r="TVC1" s="20"/>
      <c r="TVD1" s="20"/>
      <c r="TVE1" s="481"/>
      <c r="TVF1" s="479"/>
      <c r="TVG1" s="20"/>
      <c r="TVH1" s="20"/>
      <c r="TVI1" s="20"/>
      <c r="TVJ1" s="20"/>
      <c r="TVK1" s="20"/>
      <c r="TVL1" s="20"/>
      <c r="TVM1" s="20"/>
      <c r="TVN1" s="20"/>
      <c r="TVO1" s="20"/>
      <c r="TVP1" s="20"/>
      <c r="TVQ1" s="20"/>
      <c r="TVR1" s="20"/>
      <c r="TVS1" s="20"/>
      <c r="TVT1" s="20"/>
      <c r="TVU1" s="481"/>
      <c r="TVV1" s="479"/>
      <c r="TVW1" s="20"/>
      <c r="TVX1" s="20"/>
      <c r="TVY1" s="20"/>
      <c r="TVZ1" s="20"/>
      <c r="TWA1" s="20"/>
      <c r="TWB1" s="20"/>
      <c r="TWC1" s="20"/>
      <c r="TWD1" s="20"/>
      <c r="TWE1" s="20"/>
      <c r="TWF1" s="20"/>
      <c r="TWG1" s="20"/>
      <c r="TWH1" s="20"/>
      <c r="TWI1" s="20"/>
      <c r="TWJ1" s="20"/>
      <c r="TWK1" s="481"/>
      <c r="TWL1" s="479"/>
      <c r="TWM1" s="20"/>
      <c r="TWN1" s="20"/>
      <c r="TWO1" s="20"/>
      <c r="TWP1" s="20"/>
      <c r="TWQ1" s="20"/>
      <c r="TWR1" s="20"/>
      <c r="TWS1" s="20"/>
      <c r="TWT1" s="20"/>
      <c r="TWU1" s="20"/>
      <c r="TWV1" s="20"/>
      <c r="TWW1" s="20"/>
      <c r="TWX1" s="20"/>
      <c r="TWY1" s="20"/>
      <c r="TWZ1" s="20"/>
      <c r="TXA1" s="481"/>
      <c r="TXB1" s="479"/>
      <c r="TXC1" s="20"/>
      <c r="TXD1" s="20"/>
      <c r="TXE1" s="20"/>
      <c r="TXF1" s="20"/>
      <c r="TXG1" s="20"/>
      <c r="TXH1" s="20"/>
      <c r="TXI1" s="20"/>
      <c r="TXJ1" s="20"/>
      <c r="TXK1" s="20"/>
      <c r="TXL1" s="20"/>
      <c r="TXM1" s="20"/>
      <c r="TXN1" s="20"/>
      <c r="TXO1" s="20"/>
      <c r="TXP1" s="20"/>
      <c r="TXQ1" s="481"/>
      <c r="TXR1" s="479"/>
      <c r="TXS1" s="20"/>
      <c r="TXT1" s="20"/>
      <c r="TXU1" s="20"/>
      <c r="TXV1" s="20"/>
      <c r="TXW1" s="20"/>
      <c r="TXX1" s="20"/>
      <c r="TXY1" s="20"/>
      <c r="TXZ1" s="20"/>
      <c r="TYA1" s="20"/>
      <c r="TYB1" s="20"/>
      <c r="TYC1" s="20"/>
      <c r="TYD1" s="20"/>
      <c r="TYE1" s="20"/>
      <c r="TYF1" s="20"/>
      <c r="TYG1" s="481"/>
      <c r="TYH1" s="479"/>
      <c r="TYI1" s="20"/>
      <c r="TYJ1" s="20"/>
      <c r="TYK1" s="20"/>
      <c r="TYL1" s="20"/>
      <c r="TYM1" s="20"/>
      <c r="TYN1" s="20"/>
      <c r="TYO1" s="20"/>
      <c r="TYP1" s="20"/>
      <c r="TYQ1" s="20"/>
      <c r="TYR1" s="20"/>
      <c r="TYS1" s="20"/>
      <c r="TYT1" s="20"/>
      <c r="TYU1" s="20"/>
      <c r="TYV1" s="20"/>
      <c r="TYW1" s="481"/>
      <c r="TYX1" s="479"/>
      <c r="TYY1" s="20"/>
      <c r="TYZ1" s="20"/>
      <c r="TZA1" s="20"/>
      <c r="TZB1" s="20"/>
      <c r="TZC1" s="20"/>
      <c r="TZD1" s="20"/>
      <c r="TZE1" s="20"/>
      <c r="TZF1" s="20"/>
      <c r="TZG1" s="20"/>
      <c r="TZH1" s="20"/>
      <c r="TZI1" s="20"/>
      <c r="TZJ1" s="20"/>
      <c r="TZK1" s="20"/>
      <c r="TZL1" s="20"/>
      <c r="TZM1" s="481"/>
      <c r="TZN1" s="479"/>
      <c r="TZO1" s="20"/>
      <c r="TZP1" s="20"/>
      <c r="TZQ1" s="20"/>
      <c r="TZR1" s="20"/>
      <c r="TZS1" s="20"/>
      <c r="TZT1" s="20"/>
      <c r="TZU1" s="20"/>
      <c r="TZV1" s="20"/>
      <c r="TZW1" s="20"/>
      <c r="TZX1" s="20"/>
      <c r="TZY1" s="20"/>
      <c r="TZZ1" s="20"/>
      <c r="UAA1" s="20"/>
      <c r="UAB1" s="20"/>
      <c r="UAC1" s="481"/>
      <c r="UAD1" s="479"/>
      <c r="UAE1" s="20"/>
      <c r="UAF1" s="20"/>
      <c r="UAG1" s="20"/>
      <c r="UAH1" s="20"/>
      <c r="UAI1" s="20"/>
      <c r="UAJ1" s="20"/>
      <c r="UAK1" s="20"/>
      <c r="UAL1" s="20"/>
      <c r="UAM1" s="20"/>
      <c r="UAN1" s="20"/>
      <c r="UAO1" s="20"/>
      <c r="UAP1" s="20"/>
      <c r="UAQ1" s="20"/>
      <c r="UAR1" s="20"/>
      <c r="UAS1" s="481"/>
      <c r="UAT1" s="479"/>
      <c r="UAU1" s="20"/>
      <c r="UAV1" s="20"/>
      <c r="UAW1" s="20"/>
      <c r="UAX1" s="20"/>
      <c r="UAY1" s="20"/>
      <c r="UAZ1" s="20"/>
      <c r="UBA1" s="20"/>
      <c r="UBB1" s="20"/>
      <c r="UBC1" s="20"/>
      <c r="UBD1" s="20"/>
      <c r="UBE1" s="20"/>
      <c r="UBF1" s="20"/>
      <c r="UBG1" s="20"/>
      <c r="UBH1" s="20"/>
      <c r="UBI1" s="481"/>
      <c r="UBJ1" s="479"/>
      <c r="UBK1" s="20"/>
      <c r="UBL1" s="20"/>
      <c r="UBM1" s="20"/>
      <c r="UBN1" s="20"/>
      <c r="UBO1" s="20"/>
      <c r="UBP1" s="20"/>
      <c r="UBQ1" s="20"/>
      <c r="UBR1" s="20"/>
      <c r="UBS1" s="20"/>
      <c r="UBT1" s="20"/>
      <c r="UBU1" s="20"/>
      <c r="UBV1" s="20"/>
      <c r="UBW1" s="20"/>
      <c r="UBX1" s="20"/>
      <c r="UBY1" s="481"/>
      <c r="UBZ1" s="479"/>
      <c r="UCA1" s="20"/>
      <c r="UCB1" s="20"/>
      <c r="UCC1" s="20"/>
      <c r="UCD1" s="20"/>
      <c r="UCE1" s="20"/>
      <c r="UCF1" s="20"/>
      <c r="UCG1" s="20"/>
      <c r="UCH1" s="20"/>
      <c r="UCI1" s="20"/>
      <c r="UCJ1" s="20"/>
      <c r="UCK1" s="20"/>
      <c r="UCL1" s="20"/>
      <c r="UCM1" s="20"/>
      <c r="UCN1" s="20"/>
      <c r="UCO1" s="481"/>
      <c r="UCP1" s="479"/>
      <c r="UCQ1" s="20"/>
      <c r="UCR1" s="20"/>
      <c r="UCS1" s="20"/>
      <c r="UCT1" s="20"/>
      <c r="UCU1" s="20"/>
      <c r="UCV1" s="20"/>
      <c r="UCW1" s="20"/>
      <c r="UCX1" s="20"/>
      <c r="UCY1" s="20"/>
      <c r="UCZ1" s="20"/>
      <c r="UDA1" s="20"/>
      <c r="UDB1" s="20"/>
      <c r="UDC1" s="20"/>
      <c r="UDD1" s="20"/>
      <c r="UDE1" s="481"/>
      <c r="UDF1" s="479"/>
      <c r="UDG1" s="20"/>
      <c r="UDH1" s="20"/>
      <c r="UDI1" s="20"/>
      <c r="UDJ1" s="20"/>
      <c r="UDK1" s="20"/>
      <c r="UDL1" s="20"/>
      <c r="UDM1" s="20"/>
      <c r="UDN1" s="20"/>
      <c r="UDO1" s="20"/>
      <c r="UDP1" s="20"/>
      <c r="UDQ1" s="20"/>
      <c r="UDR1" s="20"/>
      <c r="UDS1" s="20"/>
      <c r="UDT1" s="20"/>
      <c r="UDU1" s="481"/>
      <c r="UDV1" s="479"/>
      <c r="UDW1" s="20"/>
      <c r="UDX1" s="20"/>
      <c r="UDY1" s="20"/>
      <c r="UDZ1" s="20"/>
      <c r="UEA1" s="20"/>
      <c r="UEB1" s="20"/>
      <c r="UEC1" s="20"/>
      <c r="UED1" s="20"/>
      <c r="UEE1" s="20"/>
      <c r="UEF1" s="20"/>
      <c r="UEG1" s="20"/>
      <c r="UEH1" s="20"/>
      <c r="UEI1" s="20"/>
      <c r="UEJ1" s="20"/>
      <c r="UEK1" s="481"/>
      <c r="UEL1" s="479"/>
      <c r="UEM1" s="20"/>
      <c r="UEN1" s="20"/>
      <c r="UEO1" s="20"/>
      <c r="UEP1" s="20"/>
      <c r="UEQ1" s="20"/>
      <c r="UER1" s="20"/>
      <c r="UES1" s="20"/>
      <c r="UET1" s="20"/>
      <c r="UEU1" s="20"/>
      <c r="UEV1" s="20"/>
      <c r="UEW1" s="20"/>
      <c r="UEX1" s="20"/>
      <c r="UEY1" s="20"/>
      <c r="UEZ1" s="20"/>
      <c r="UFA1" s="481"/>
      <c r="UFB1" s="479"/>
      <c r="UFC1" s="20"/>
      <c r="UFD1" s="20"/>
      <c r="UFE1" s="20"/>
      <c r="UFF1" s="20"/>
      <c r="UFG1" s="20"/>
      <c r="UFH1" s="20"/>
      <c r="UFI1" s="20"/>
      <c r="UFJ1" s="20"/>
      <c r="UFK1" s="20"/>
      <c r="UFL1" s="20"/>
      <c r="UFM1" s="20"/>
      <c r="UFN1" s="20"/>
      <c r="UFO1" s="20"/>
      <c r="UFP1" s="20"/>
      <c r="UFQ1" s="481"/>
      <c r="UFR1" s="479"/>
      <c r="UFS1" s="20"/>
      <c r="UFT1" s="20"/>
      <c r="UFU1" s="20"/>
      <c r="UFV1" s="20"/>
      <c r="UFW1" s="20"/>
      <c r="UFX1" s="20"/>
      <c r="UFY1" s="20"/>
      <c r="UFZ1" s="20"/>
      <c r="UGA1" s="20"/>
      <c r="UGB1" s="20"/>
      <c r="UGC1" s="20"/>
      <c r="UGD1" s="20"/>
      <c r="UGE1" s="20"/>
      <c r="UGF1" s="20"/>
      <c r="UGG1" s="481"/>
      <c r="UGH1" s="479"/>
      <c r="UGI1" s="20"/>
      <c r="UGJ1" s="20"/>
      <c r="UGK1" s="20"/>
      <c r="UGL1" s="20"/>
      <c r="UGM1" s="20"/>
      <c r="UGN1" s="20"/>
      <c r="UGO1" s="20"/>
      <c r="UGP1" s="20"/>
      <c r="UGQ1" s="20"/>
      <c r="UGR1" s="20"/>
      <c r="UGS1" s="20"/>
      <c r="UGT1" s="20"/>
      <c r="UGU1" s="20"/>
      <c r="UGV1" s="20"/>
      <c r="UGW1" s="481"/>
      <c r="UGX1" s="479"/>
      <c r="UGY1" s="20"/>
      <c r="UGZ1" s="20"/>
      <c r="UHA1" s="20"/>
      <c r="UHB1" s="20"/>
      <c r="UHC1" s="20"/>
      <c r="UHD1" s="20"/>
      <c r="UHE1" s="20"/>
      <c r="UHF1" s="20"/>
      <c r="UHG1" s="20"/>
      <c r="UHH1" s="20"/>
      <c r="UHI1" s="20"/>
      <c r="UHJ1" s="20"/>
      <c r="UHK1" s="20"/>
      <c r="UHL1" s="20"/>
      <c r="UHM1" s="481"/>
      <c r="UHN1" s="479"/>
      <c r="UHO1" s="20"/>
      <c r="UHP1" s="20"/>
      <c r="UHQ1" s="20"/>
      <c r="UHR1" s="20"/>
      <c r="UHS1" s="20"/>
      <c r="UHT1" s="20"/>
      <c r="UHU1" s="20"/>
      <c r="UHV1" s="20"/>
      <c r="UHW1" s="20"/>
      <c r="UHX1" s="20"/>
      <c r="UHY1" s="20"/>
      <c r="UHZ1" s="20"/>
      <c r="UIA1" s="20"/>
      <c r="UIB1" s="20"/>
      <c r="UIC1" s="481"/>
      <c r="UID1" s="479"/>
      <c r="UIE1" s="20"/>
      <c r="UIF1" s="20"/>
      <c r="UIG1" s="20"/>
      <c r="UIH1" s="20"/>
      <c r="UII1" s="20"/>
      <c r="UIJ1" s="20"/>
      <c r="UIK1" s="20"/>
      <c r="UIL1" s="20"/>
      <c r="UIM1" s="20"/>
      <c r="UIN1" s="20"/>
      <c r="UIO1" s="20"/>
      <c r="UIP1" s="20"/>
      <c r="UIQ1" s="20"/>
      <c r="UIR1" s="20"/>
      <c r="UIS1" s="481"/>
      <c r="UIT1" s="479"/>
      <c r="UIU1" s="20"/>
      <c r="UIV1" s="20"/>
      <c r="UIW1" s="20"/>
      <c r="UIX1" s="20"/>
      <c r="UIY1" s="20"/>
      <c r="UIZ1" s="20"/>
      <c r="UJA1" s="20"/>
      <c r="UJB1" s="20"/>
      <c r="UJC1" s="20"/>
      <c r="UJD1" s="20"/>
      <c r="UJE1" s="20"/>
      <c r="UJF1" s="20"/>
      <c r="UJG1" s="20"/>
      <c r="UJH1" s="20"/>
      <c r="UJI1" s="481"/>
      <c r="UJJ1" s="479"/>
      <c r="UJK1" s="20"/>
      <c r="UJL1" s="20"/>
      <c r="UJM1" s="20"/>
      <c r="UJN1" s="20"/>
      <c r="UJO1" s="20"/>
      <c r="UJP1" s="20"/>
      <c r="UJQ1" s="20"/>
      <c r="UJR1" s="20"/>
      <c r="UJS1" s="20"/>
      <c r="UJT1" s="20"/>
      <c r="UJU1" s="20"/>
      <c r="UJV1" s="20"/>
      <c r="UJW1" s="20"/>
      <c r="UJX1" s="20"/>
      <c r="UJY1" s="481"/>
      <c r="UJZ1" s="479"/>
      <c r="UKA1" s="20"/>
      <c r="UKB1" s="20"/>
      <c r="UKC1" s="20"/>
      <c r="UKD1" s="20"/>
      <c r="UKE1" s="20"/>
      <c r="UKF1" s="20"/>
      <c r="UKG1" s="20"/>
      <c r="UKH1" s="20"/>
      <c r="UKI1" s="20"/>
      <c r="UKJ1" s="20"/>
      <c r="UKK1" s="20"/>
      <c r="UKL1" s="20"/>
      <c r="UKM1" s="20"/>
      <c r="UKN1" s="20"/>
      <c r="UKO1" s="481"/>
      <c r="UKP1" s="479"/>
      <c r="UKQ1" s="20"/>
      <c r="UKR1" s="20"/>
      <c r="UKS1" s="20"/>
      <c r="UKT1" s="20"/>
      <c r="UKU1" s="20"/>
      <c r="UKV1" s="20"/>
      <c r="UKW1" s="20"/>
      <c r="UKX1" s="20"/>
      <c r="UKY1" s="20"/>
      <c r="UKZ1" s="20"/>
      <c r="ULA1" s="20"/>
      <c r="ULB1" s="20"/>
      <c r="ULC1" s="20"/>
      <c r="ULD1" s="20"/>
      <c r="ULE1" s="481"/>
      <c r="ULF1" s="479"/>
      <c r="ULG1" s="20"/>
      <c r="ULH1" s="20"/>
      <c r="ULI1" s="20"/>
      <c r="ULJ1" s="20"/>
      <c r="ULK1" s="20"/>
      <c r="ULL1" s="20"/>
      <c r="ULM1" s="20"/>
      <c r="ULN1" s="20"/>
      <c r="ULO1" s="20"/>
      <c r="ULP1" s="20"/>
      <c r="ULQ1" s="20"/>
      <c r="ULR1" s="20"/>
      <c r="ULS1" s="20"/>
      <c r="ULT1" s="20"/>
      <c r="ULU1" s="481"/>
      <c r="ULV1" s="479"/>
      <c r="ULW1" s="20"/>
      <c r="ULX1" s="20"/>
      <c r="ULY1" s="20"/>
      <c r="ULZ1" s="20"/>
      <c r="UMA1" s="20"/>
      <c r="UMB1" s="20"/>
      <c r="UMC1" s="20"/>
      <c r="UMD1" s="20"/>
      <c r="UME1" s="20"/>
      <c r="UMF1" s="20"/>
      <c r="UMG1" s="20"/>
      <c r="UMH1" s="20"/>
      <c r="UMI1" s="20"/>
      <c r="UMJ1" s="20"/>
      <c r="UMK1" s="481"/>
      <c r="UML1" s="479"/>
      <c r="UMM1" s="20"/>
      <c r="UMN1" s="20"/>
      <c r="UMO1" s="20"/>
      <c r="UMP1" s="20"/>
      <c r="UMQ1" s="20"/>
      <c r="UMR1" s="20"/>
      <c r="UMS1" s="20"/>
      <c r="UMT1" s="20"/>
      <c r="UMU1" s="20"/>
      <c r="UMV1" s="20"/>
      <c r="UMW1" s="20"/>
      <c r="UMX1" s="20"/>
      <c r="UMY1" s="20"/>
      <c r="UMZ1" s="20"/>
      <c r="UNA1" s="481"/>
      <c r="UNB1" s="479"/>
      <c r="UNC1" s="20"/>
      <c r="UND1" s="20"/>
      <c r="UNE1" s="20"/>
      <c r="UNF1" s="20"/>
      <c r="UNG1" s="20"/>
      <c r="UNH1" s="20"/>
      <c r="UNI1" s="20"/>
      <c r="UNJ1" s="20"/>
      <c r="UNK1" s="20"/>
      <c r="UNL1" s="20"/>
      <c r="UNM1" s="20"/>
      <c r="UNN1" s="20"/>
      <c r="UNO1" s="20"/>
      <c r="UNP1" s="20"/>
      <c r="UNQ1" s="481"/>
      <c r="UNR1" s="479"/>
      <c r="UNS1" s="20"/>
      <c r="UNT1" s="20"/>
      <c r="UNU1" s="20"/>
      <c r="UNV1" s="20"/>
      <c r="UNW1" s="20"/>
      <c r="UNX1" s="20"/>
      <c r="UNY1" s="20"/>
      <c r="UNZ1" s="20"/>
      <c r="UOA1" s="20"/>
      <c r="UOB1" s="20"/>
      <c r="UOC1" s="20"/>
      <c r="UOD1" s="20"/>
      <c r="UOE1" s="20"/>
      <c r="UOF1" s="20"/>
      <c r="UOG1" s="481"/>
      <c r="UOH1" s="479"/>
      <c r="UOI1" s="20"/>
      <c r="UOJ1" s="20"/>
      <c r="UOK1" s="20"/>
      <c r="UOL1" s="20"/>
      <c r="UOM1" s="20"/>
      <c r="UON1" s="20"/>
      <c r="UOO1" s="20"/>
      <c r="UOP1" s="20"/>
      <c r="UOQ1" s="20"/>
      <c r="UOR1" s="20"/>
      <c r="UOS1" s="20"/>
      <c r="UOT1" s="20"/>
      <c r="UOU1" s="20"/>
      <c r="UOV1" s="20"/>
      <c r="UOW1" s="481"/>
      <c r="UOX1" s="479"/>
      <c r="UOY1" s="20"/>
      <c r="UOZ1" s="20"/>
      <c r="UPA1" s="20"/>
      <c r="UPB1" s="20"/>
      <c r="UPC1" s="20"/>
      <c r="UPD1" s="20"/>
      <c r="UPE1" s="20"/>
      <c r="UPF1" s="20"/>
      <c r="UPG1" s="20"/>
      <c r="UPH1" s="20"/>
      <c r="UPI1" s="20"/>
      <c r="UPJ1" s="20"/>
      <c r="UPK1" s="20"/>
      <c r="UPL1" s="20"/>
      <c r="UPM1" s="481"/>
      <c r="UPN1" s="479"/>
      <c r="UPO1" s="20"/>
      <c r="UPP1" s="20"/>
      <c r="UPQ1" s="20"/>
      <c r="UPR1" s="20"/>
      <c r="UPS1" s="20"/>
      <c r="UPT1" s="20"/>
      <c r="UPU1" s="20"/>
      <c r="UPV1" s="20"/>
      <c r="UPW1" s="20"/>
      <c r="UPX1" s="20"/>
      <c r="UPY1" s="20"/>
      <c r="UPZ1" s="20"/>
      <c r="UQA1" s="20"/>
      <c r="UQB1" s="20"/>
      <c r="UQC1" s="481"/>
      <c r="UQD1" s="479"/>
      <c r="UQE1" s="20"/>
      <c r="UQF1" s="20"/>
      <c r="UQG1" s="20"/>
      <c r="UQH1" s="20"/>
      <c r="UQI1" s="20"/>
      <c r="UQJ1" s="20"/>
      <c r="UQK1" s="20"/>
      <c r="UQL1" s="20"/>
      <c r="UQM1" s="20"/>
      <c r="UQN1" s="20"/>
      <c r="UQO1" s="20"/>
      <c r="UQP1" s="20"/>
      <c r="UQQ1" s="20"/>
      <c r="UQR1" s="20"/>
      <c r="UQS1" s="481"/>
      <c r="UQT1" s="479"/>
      <c r="UQU1" s="20"/>
      <c r="UQV1" s="20"/>
      <c r="UQW1" s="20"/>
      <c r="UQX1" s="20"/>
      <c r="UQY1" s="20"/>
      <c r="UQZ1" s="20"/>
      <c r="URA1" s="20"/>
      <c r="URB1" s="20"/>
      <c r="URC1" s="20"/>
      <c r="URD1" s="20"/>
      <c r="URE1" s="20"/>
      <c r="URF1" s="20"/>
      <c r="URG1" s="20"/>
      <c r="URH1" s="20"/>
      <c r="URI1" s="481"/>
      <c r="URJ1" s="479"/>
      <c r="URK1" s="20"/>
      <c r="URL1" s="20"/>
      <c r="URM1" s="20"/>
      <c r="URN1" s="20"/>
      <c r="URO1" s="20"/>
      <c r="URP1" s="20"/>
      <c r="URQ1" s="20"/>
      <c r="URR1" s="20"/>
      <c r="URS1" s="20"/>
      <c r="URT1" s="20"/>
      <c r="URU1" s="20"/>
      <c r="URV1" s="20"/>
      <c r="URW1" s="20"/>
      <c r="URX1" s="20"/>
      <c r="URY1" s="481"/>
      <c r="URZ1" s="479"/>
      <c r="USA1" s="20"/>
      <c r="USB1" s="20"/>
      <c r="USC1" s="20"/>
      <c r="USD1" s="20"/>
      <c r="USE1" s="20"/>
      <c r="USF1" s="20"/>
      <c r="USG1" s="20"/>
      <c r="USH1" s="20"/>
      <c r="USI1" s="20"/>
      <c r="USJ1" s="20"/>
      <c r="USK1" s="20"/>
      <c r="USL1" s="20"/>
      <c r="USM1" s="20"/>
      <c r="USN1" s="20"/>
      <c r="USO1" s="481"/>
      <c r="USP1" s="479"/>
      <c r="USQ1" s="20"/>
      <c r="USR1" s="20"/>
      <c r="USS1" s="20"/>
      <c r="UST1" s="20"/>
      <c r="USU1" s="20"/>
      <c r="USV1" s="20"/>
      <c r="USW1" s="20"/>
      <c r="USX1" s="20"/>
      <c r="USY1" s="20"/>
      <c r="USZ1" s="20"/>
      <c r="UTA1" s="20"/>
      <c r="UTB1" s="20"/>
      <c r="UTC1" s="20"/>
      <c r="UTD1" s="20"/>
      <c r="UTE1" s="481"/>
      <c r="UTF1" s="479"/>
      <c r="UTG1" s="20"/>
      <c r="UTH1" s="20"/>
      <c r="UTI1" s="20"/>
      <c r="UTJ1" s="20"/>
      <c r="UTK1" s="20"/>
      <c r="UTL1" s="20"/>
      <c r="UTM1" s="20"/>
      <c r="UTN1" s="20"/>
      <c r="UTO1" s="20"/>
      <c r="UTP1" s="20"/>
      <c r="UTQ1" s="20"/>
      <c r="UTR1" s="20"/>
      <c r="UTS1" s="20"/>
      <c r="UTT1" s="20"/>
      <c r="UTU1" s="481"/>
      <c r="UTV1" s="479"/>
      <c r="UTW1" s="20"/>
      <c r="UTX1" s="20"/>
      <c r="UTY1" s="20"/>
      <c r="UTZ1" s="20"/>
      <c r="UUA1" s="20"/>
      <c r="UUB1" s="20"/>
      <c r="UUC1" s="20"/>
      <c r="UUD1" s="20"/>
      <c r="UUE1" s="20"/>
      <c r="UUF1" s="20"/>
      <c r="UUG1" s="20"/>
      <c r="UUH1" s="20"/>
      <c r="UUI1" s="20"/>
      <c r="UUJ1" s="20"/>
      <c r="UUK1" s="481"/>
      <c r="UUL1" s="479"/>
      <c r="UUM1" s="20"/>
      <c r="UUN1" s="20"/>
      <c r="UUO1" s="20"/>
      <c r="UUP1" s="20"/>
      <c r="UUQ1" s="20"/>
      <c r="UUR1" s="20"/>
      <c r="UUS1" s="20"/>
      <c r="UUT1" s="20"/>
      <c r="UUU1" s="20"/>
      <c r="UUV1" s="20"/>
      <c r="UUW1" s="20"/>
      <c r="UUX1" s="20"/>
      <c r="UUY1" s="20"/>
      <c r="UUZ1" s="20"/>
      <c r="UVA1" s="481"/>
      <c r="UVB1" s="479"/>
      <c r="UVC1" s="20"/>
      <c r="UVD1" s="20"/>
      <c r="UVE1" s="20"/>
      <c r="UVF1" s="20"/>
      <c r="UVG1" s="20"/>
      <c r="UVH1" s="20"/>
      <c r="UVI1" s="20"/>
      <c r="UVJ1" s="20"/>
      <c r="UVK1" s="20"/>
      <c r="UVL1" s="20"/>
      <c r="UVM1" s="20"/>
      <c r="UVN1" s="20"/>
      <c r="UVO1" s="20"/>
      <c r="UVP1" s="20"/>
      <c r="UVQ1" s="481"/>
      <c r="UVR1" s="479"/>
      <c r="UVS1" s="20"/>
      <c r="UVT1" s="20"/>
      <c r="UVU1" s="20"/>
      <c r="UVV1" s="20"/>
      <c r="UVW1" s="20"/>
      <c r="UVX1" s="20"/>
      <c r="UVY1" s="20"/>
      <c r="UVZ1" s="20"/>
      <c r="UWA1" s="20"/>
      <c r="UWB1" s="20"/>
      <c r="UWC1" s="20"/>
      <c r="UWD1" s="20"/>
      <c r="UWE1" s="20"/>
      <c r="UWF1" s="20"/>
      <c r="UWG1" s="481"/>
      <c r="UWH1" s="479"/>
      <c r="UWI1" s="20"/>
      <c r="UWJ1" s="20"/>
      <c r="UWK1" s="20"/>
      <c r="UWL1" s="20"/>
      <c r="UWM1" s="20"/>
      <c r="UWN1" s="20"/>
      <c r="UWO1" s="20"/>
      <c r="UWP1" s="20"/>
      <c r="UWQ1" s="20"/>
      <c r="UWR1" s="20"/>
      <c r="UWS1" s="20"/>
      <c r="UWT1" s="20"/>
      <c r="UWU1" s="20"/>
      <c r="UWV1" s="20"/>
      <c r="UWW1" s="481"/>
      <c r="UWX1" s="479"/>
      <c r="UWY1" s="20"/>
      <c r="UWZ1" s="20"/>
      <c r="UXA1" s="20"/>
      <c r="UXB1" s="20"/>
      <c r="UXC1" s="20"/>
      <c r="UXD1" s="20"/>
      <c r="UXE1" s="20"/>
      <c r="UXF1" s="20"/>
      <c r="UXG1" s="20"/>
      <c r="UXH1" s="20"/>
      <c r="UXI1" s="20"/>
      <c r="UXJ1" s="20"/>
      <c r="UXK1" s="20"/>
      <c r="UXL1" s="20"/>
      <c r="UXM1" s="481"/>
      <c r="UXN1" s="479"/>
      <c r="UXO1" s="20"/>
      <c r="UXP1" s="20"/>
      <c r="UXQ1" s="20"/>
      <c r="UXR1" s="20"/>
      <c r="UXS1" s="20"/>
      <c r="UXT1" s="20"/>
      <c r="UXU1" s="20"/>
      <c r="UXV1" s="20"/>
      <c r="UXW1" s="20"/>
      <c r="UXX1" s="20"/>
      <c r="UXY1" s="20"/>
      <c r="UXZ1" s="20"/>
      <c r="UYA1" s="20"/>
      <c r="UYB1" s="20"/>
      <c r="UYC1" s="481"/>
      <c r="UYD1" s="479"/>
      <c r="UYE1" s="20"/>
      <c r="UYF1" s="20"/>
      <c r="UYG1" s="20"/>
      <c r="UYH1" s="20"/>
      <c r="UYI1" s="20"/>
      <c r="UYJ1" s="20"/>
      <c r="UYK1" s="20"/>
      <c r="UYL1" s="20"/>
      <c r="UYM1" s="20"/>
      <c r="UYN1" s="20"/>
      <c r="UYO1" s="20"/>
      <c r="UYP1" s="20"/>
      <c r="UYQ1" s="20"/>
      <c r="UYR1" s="20"/>
      <c r="UYS1" s="481"/>
      <c r="UYT1" s="479"/>
      <c r="UYU1" s="20"/>
      <c r="UYV1" s="20"/>
      <c r="UYW1" s="20"/>
      <c r="UYX1" s="20"/>
      <c r="UYY1" s="20"/>
      <c r="UYZ1" s="20"/>
      <c r="UZA1" s="20"/>
      <c r="UZB1" s="20"/>
      <c r="UZC1" s="20"/>
      <c r="UZD1" s="20"/>
      <c r="UZE1" s="20"/>
      <c r="UZF1" s="20"/>
      <c r="UZG1" s="20"/>
      <c r="UZH1" s="20"/>
      <c r="UZI1" s="481"/>
      <c r="UZJ1" s="479"/>
      <c r="UZK1" s="20"/>
      <c r="UZL1" s="20"/>
      <c r="UZM1" s="20"/>
      <c r="UZN1" s="20"/>
      <c r="UZO1" s="20"/>
      <c r="UZP1" s="20"/>
      <c r="UZQ1" s="20"/>
      <c r="UZR1" s="20"/>
      <c r="UZS1" s="20"/>
      <c r="UZT1" s="20"/>
      <c r="UZU1" s="20"/>
      <c r="UZV1" s="20"/>
      <c r="UZW1" s="20"/>
      <c r="UZX1" s="20"/>
      <c r="UZY1" s="481"/>
      <c r="UZZ1" s="479"/>
      <c r="VAA1" s="20"/>
      <c r="VAB1" s="20"/>
      <c r="VAC1" s="20"/>
      <c r="VAD1" s="20"/>
      <c r="VAE1" s="20"/>
      <c r="VAF1" s="20"/>
      <c r="VAG1" s="20"/>
      <c r="VAH1" s="20"/>
      <c r="VAI1" s="20"/>
      <c r="VAJ1" s="20"/>
      <c r="VAK1" s="20"/>
      <c r="VAL1" s="20"/>
      <c r="VAM1" s="20"/>
      <c r="VAN1" s="20"/>
      <c r="VAO1" s="481"/>
      <c r="VAP1" s="479"/>
      <c r="VAQ1" s="20"/>
      <c r="VAR1" s="20"/>
      <c r="VAS1" s="20"/>
      <c r="VAT1" s="20"/>
      <c r="VAU1" s="20"/>
      <c r="VAV1" s="20"/>
      <c r="VAW1" s="20"/>
      <c r="VAX1" s="20"/>
      <c r="VAY1" s="20"/>
      <c r="VAZ1" s="20"/>
      <c r="VBA1" s="20"/>
      <c r="VBB1" s="20"/>
      <c r="VBC1" s="20"/>
      <c r="VBD1" s="20"/>
      <c r="VBE1" s="481"/>
      <c r="VBF1" s="479"/>
      <c r="VBG1" s="20"/>
      <c r="VBH1" s="20"/>
      <c r="VBI1" s="20"/>
      <c r="VBJ1" s="20"/>
      <c r="VBK1" s="20"/>
      <c r="VBL1" s="20"/>
      <c r="VBM1" s="20"/>
      <c r="VBN1" s="20"/>
      <c r="VBO1" s="20"/>
      <c r="VBP1" s="20"/>
      <c r="VBQ1" s="20"/>
      <c r="VBR1" s="20"/>
      <c r="VBS1" s="20"/>
      <c r="VBT1" s="20"/>
      <c r="VBU1" s="481"/>
      <c r="VBV1" s="479"/>
      <c r="VBW1" s="20"/>
      <c r="VBX1" s="20"/>
      <c r="VBY1" s="20"/>
      <c r="VBZ1" s="20"/>
      <c r="VCA1" s="20"/>
      <c r="VCB1" s="20"/>
      <c r="VCC1" s="20"/>
      <c r="VCD1" s="20"/>
      <c r="VCE1" s="20"/>
      <c r="VCF1" s="20"/>
      <c r="VCG1" s="20"/>
      <c r="VCH1" s="20"/>
      <c r="VCI1" s="20"/>
      <c r="VCJ1" s="20"/>
      <c r="VCK1" s="481"/>
      <c r="VCL1" s="479"/>
      <c r="VCM1" s="20"/>
      <c r="VCN1" s="20"/>
      <c r="VCO1" s="20"/>
      <c r="VCP1" s="20"/>
      <c r="VCQ1" s="20"/>
      <c r="VCR1" s="20"/>
      <c r="VCS1" s="20"/>
      <c r="VCT1" s="20"/>
      <c r="VCU1" s="20"/>
      <c r="VCV1" s="20"/>
      <c r="VCW1" s="20"/>
      <c r="VCX1" s="20"/>
      <c r="VCY1" s="20"/>
      <c r="VCZ1" s="20"/>
      <c r="VDA1" s="481"/>
      <c r="VDB1" s="479"/>
      <c r="VDC1" s="20"/>
      <c r="VDD1" s="20"/>
      <c r="VDE1" s="20"/>
      <c r="VDF1" s="20"/>
      <c r="VDG1" s="20"/>
      <c r="VDH1" s="20"/>
      <c r="VDI1" s="20"/>
      <c r="VDJ1" s="20"/>
      <c r="VDK1" s="20"/>
      <c r="VDL1" s="20"/>
      <c r="VDM1" s="20"/>
      <c r="VDN1" s="20"/>
      <c r="VDO1" s="20"/>
      <c r="VDP1" s="20"/>
      <c r="VDQ1" s="481"/>
      <c r="VDR1" s="479"/>
      <c r="VDS1" s="20"/>
      <c r="VDT1" s="20"/>
      <c r="VDU1" s="20"/>
      <c r="VDV1" s="20"/>
      <c r="VDW1" s="20"/>
      <c r="VDX1" s="20"/>
      <c r="VDY1" s="20"/>
      <c r="VDZ1" s="20"/>
      <c r="VEA1" s="20"/>
      <c r="VEB1" s="20"/>
      <c r="VEC1" s="20"/>
      <c r="VED1" s="20"/>
      <c r="VEE1" s="20"/>
      <c r="VEF1" s="20"/>
      <c r="VEG1" s="481"/>
      <c r="VEH1" s="479"/>
      <c r="VEI1" s="20"/>
      <c r="VEJ1" s="20"/>
      <c r="VEK1" s="20"/>
      <c r="VEL1" s="20"/>
      <c r="VEM1" s="20"/>
      <c r="VEN1" s="20"/>
      <c r="VEO1" s="20"/>
      <c r="VEP1" s="20"/>
      <c r="VEQ1" s="20"/>
      <c r="VER1" s="20"/>
      <c r="VES1" s="20"/>
      <c r="VET1" s="20"/>
      <c r="VEU1" s="20"/>
      <c r="VEV1" s="20"/>
      <c r="VEW1" s="481"/>
      <c r="VEX1" s="479"/>
      <c r="VEY1" s="20"/>
      <c r="VEZ1" s="20"/>
      <c r="VFA1" s="20"/>
      <c r="VFB1" s="20"/>
      <c r="VFC1" s="20"/>
      <c r="VFD1" s="20"/>
      <c r="VFE1" s="20"/>
      <c r="VFF1" s="20"/>
      <c r="VFG1" s="20"/>
      <c r="VFH1" s="20"/>
      <c r="VFI1" s="20"/>
      <c r="VFJ1" s="20"/>
      <c r="VFK1" s="20"/>
      <c r="VFL1" s="20"/>
      <c r="VFM1" s="481"/>
      <c r="VFN1" s="479"/>
      <c r="VFO1" s="20"/>
      <c r="VFP1" s="20"/>
      <c r="VFQ1" s="20"/>
      <c r="VFR1" s="20"/>
      <c r="VFS1" s="20"/>
      <c r="VFT1" s="20"/>
      <c r="VFU1" s="20"/>
      <c r="VFV1" s="20"/>
      <c r="VFW1" s="20"/>
      <c r="VFX1" s="20"/>
      <c r="VFY1" s="20"/>
      <c r="VFZ1" s="20"/>
      <c r="VGA1" s="20"/>
      <c r="VGB1" s="20"/>
      <c r="VGC1" s="481"/>
      <c r="VGD1" s="479"/>
      <c r="VGE1" s="20"/>
      <c r="VGF1" s="20"/>
      <c r="VGG1" s="20"/>
      <c r="VGH1" s="20"/>
      <c r="VGI1" s="20"/>
      <c r="VGJ1" s="20"/>
      <c r="VGK1" s="20"/>
      <c r="VGL1" s="20"/>
      <c r="VGM1" s="20"/>
      <c r="VGN1" s="20"/>
      <c r="VGO1" s="20"/>
      <c r="VGP1" s="20"/>
      <c r="VGQ1" s="20"/>
      <c r="VGR1" s="20"/>
      <c r="VGS1" s="481"/>
      <c r="VGT1" s="479"/>
      <c r="VGU1" s="20"/>
      <c r="VGV1" s="20"/>
      <c r="VGW1" s="20"/>
      <c r="VGX1" s="20"/>
      <c r="VGY1" s="20"/>
      <c r="VGZ1" s="20"/>
      <c r="VHA1" s="20"/>
      <c r="VHB1" s="20"/>
      <c r="VHC1" s="20"/>
      <c r="VHD1" s="20"/>
      <c r="VHE1" s="20"/>
      <c r="VHF1" s="20"/>
      <c r="VHG1" s="20"/>
      <c r="VHH1" s="20"/>
      <c r="VHI1" s="481"/>
      <c r="VHJ1" s="479"/>
      <c r="VHK1" s="20"/>
      <c r="VHL1" s="20"/>
      <c r="VHM1" s="20"/>
      <c r="VHN1" s="20"/>
      <c r="VHO1" s="20"/>
      <c r="VHP1" s="20"/>
      <c r="VHQ1" s="20"/>
      <c r="VHR1" s="20"/>
      <c r="VHS1" s="20"/>
      <c r="VHT1" s="20"/>
      <c r="VHU1" s="20"/>
      <c r="VHV1" s="20"/>
      <c r="VHW1" s="20"/>
      <c r="VHX1" s="20"/>
      <c r="VHY1" s="481"/>
      <c r="VHZ1" s="479"/>
      <c r="VIA1" s="20"/>
      <c r="VIB1" s="20"/>
      <c r="VIC1" s="20"/>
      <c r="VID1" s="20"/>
      <c r="VIE1" s="20"/>
      <c r="VIF1" s="20"/>
      <c r="VIG1" s="20"/>
      <c r="VIH1" s="20"/>
      <c r="VII1" s="20"/>
      <c r="VIJ1" s="20"/>
      <c r="VIK1" s="20"/>
      <c r="VIL1" s="20"/>
      <c r="VIM1" s="20"/>
      <c r="VIN1" s="20"/>
      <c r="VIO1" s="481"/>
      <c r="VIP1" s="479"/>
      <c r="VIQ1" s="20"/>
      <c r="VIR1" s="20"/>
      <c r="VIS1" s="20"/>
      <c r="VIT1" s="20"/>
      <c r="VIU1" s="20"/>
      <c r="VIV1" s="20"/>
      <c r="VIW1" s="20"/>
      <c r="VIX1" s="20"/>
      <c r="VIY1" s="20"/>
      <c r="VIZ1" s="20"/>
      <c r="VJA1" s="20"/>
      <c r="VJB1" s="20"/>
      <c r="VJC1" s="20"/>
      <c r="VJD1" s="20"/>
      <c r="VJE1" s="481"/>
      <c r="VJF1" s="479"/>
      <c r="VJG1" s="20"/>
      <c r="VJH1" s="20"/>
      <c r="VJI1" s="20"/>
      <c r="VJJ1" s="20"/>
      <c r="VJK1" s="20"/>
      <c r="VJL1" s="20"/>
      <c r="VJM1" s="20"/>
      <c r="VJN1" s="20"/>
      <c r="VJO1" s="20"/>
      <c r="VJP1" s="20"/>
      <c r="VJQ1" s="20"/>
      <c r="VJR1" s="20"/>
      <c r="VJS1" s="20"/>
      <c r="VJT1" s="20"/>
      <c r="VJU1" s="481"/>
      <c r="VJV1" s="479"/>
      <c r="VJW1" s="20"/>
      <c r="VJX1" s="20"/>
      <c r="VJY1" s="20"/>
      <c r="VJZ1" s="20"/>
      <c r="VKA1" s="20"/>
      <c r="VKB1" s="20"/>
      <c r="VKC1" s="20"/>
      <c r="VKD1" s="20"/>
      <c r="VKE1" s="20"/>
      <c r="VKF1" s="20"/>
      <c r="VKG1" s="20"/>
      <c r="VKH1" s="20"/>
      <c r="VKI1" s="20"/>
      <c r="VKJ1" s="20"/>
      <c r="VKK1" s="481"/>
      <c r="VKL1" s="479"/>
      <c r="VKM1" s="20"/>
      <c r="VKN1" s="20"/>
      <c r="VKO1" s="20"/>
      <c r="VKP1" s="20"/>
      <c r="VKQ1" s="20"/>
      <c r="VKR1" s="20"/>
      <c r="VKS1" s="20"/>
      <c r="VKT1" s="20"/>
      <c r="VKU1" s="20"/>
      <c r="VKV1" s="20"/>
      <c r="VKW1" s="20"/>
      <c r="VKX1" s="20"/>
      <c r="VKY1" s="20"/>
      <c r="VKZ1" s="20"/>
      <c r="VLA1" s="481"/>
      <c r="VLB1" s="479"/>
      <c r="VLC1" s="20"/>
      <c r="VLD1" s="20"/>
      <c r="VLE1" s="20"/>
      <c r="VLF1" s="20"/>
      <c r="VLG1" s="20"/>
      <c r="VLH1" s="20"/>
      <c r="VLI1" s="20"/>
      <c r="VLJ1" s="20"/>
      <c r="VLK1" s="20"/>
      <c r="VLL1" s="20"/>
      <c r="VLM1" s="20"/>
      <c r="VLN1" s="20"/>
      <c r="VLO1" s="20"/>
      <c r="VLP1" s="20"/>
      <c r="VLQ1" s="481"/>
      <c r="VLR1" s="479"/>
      <c r="VLS1" s="20"/>
      <c r="VLT1" s="20"/>
      <c r="VLU1" s="20"/>
      <c r="VLV1" s="20"/>
      <c r="VLW1" s="20"/>
      <c r="VLX1" s="20"/>
      <c r="VLY1" s="20"/>
      <c r="VLZ1" s="20"/>
      <c r="VMA1" s="20"/>
      <c r="VMB1" s="20"/>
      <c r="VMC1" s="20"/>
      <c r="VMD1" s="20"/>
      <c r="VME1" s="20"/>
      <c r="VMF1" s="20"/>
      <c r="VMG1" s="481"/>
      <c r="VMH1" s="479"/>
      <c r="VMI1" s="20"/>
      <c r="VMJ1" s="20"/>
      <c r="VMK1" s="20"/>
      <c r="VML1" s="20"/>
      <c r="VMM1" s="20"/>
      <c r="VMN1" s="20"/>
      <c r="VMO1" s="20"/>
      <c r="VMP1" s="20"/>
      <c r="VMQ1" s="20"/>
      <c r="VMR1" s="20"/>
      <c r="VMS1" s="20"/>
      <c r="VMT1" s="20"/>
      <c r="VMU1" s="20"/>
      <c r="VMV1" s="20"/>
      <c r="VMW1" s="481"/>
      <c r="VMX1" s="479"/>
      <c r="VMY1" s="20"/>
      <c r="VMZ1" s="20"/>
      <c r="VNA1" s="20"/>
      <c r="VNB1" s="20"/>
      <c r="VNC1" s="20"/>
      <c r="VND1" s="20"/>
      <c r="VNE1" s="20"/>
      <c r="VNF1" s="20"/>
      <c r="VNG1" s="20"/>
      <c r="VNH1" s="20"/>
      <c r="VNI1" s="20"/>
      <c r="VNJ1" s="20"/>
      <c r="VNK1" s="20"/>
      <c r="VNL1" s="20"/>
      <c r="VNM1" s="481"/>
      <c r="VNN1" s="479"/>
      <c r="VNO1" s="20"/>
      <c r="VNP1" s="20"/>
      <c r="VNQ1" s="20"/>
      <c r="VNR1" s="20"/>
      <c r="VNS1" s="20"/>
      <c r="VNT1" s="20"/>
      <c r="VNU1" s="20"/>
      <c r="VNV1" s="20"/>
      <c r="VNW1" s="20"/>
      <c r="VNX1" s="20"/>
      <c r="VNY1" s="20"/>
      <c r="VNZ1" s="20"/>
      <c r="VOA1" s="20"/>
      <c r="VOB1" s="20"/>
      <c r="VOC1" s="481"/>
      <c r="VOD1" s="479"/>
      <c r="VOE1" s="20"/>
      <c r="VOF1" s="20"/>
      <c r="VOG1" s="20"/>
      <c r="VOH1" s="20"/>
      <c r="VOI1" s="20"/>
      <c r="VOJ1" s="20"/>
      <c r="VOK1" s="20"/>
      <c r="VOL1" s="20"/>
      <c r="VOM1" s="20"/>
      <c r="VON1" s="20"/>
      <c r="VOO1" s="20"/>
      <c r="VOP1" s="20"/>
      <c r="VOQ1" s="20"/>
      <c r="VOR1" s="20"/>
      <c r="VOS1" s="481"/>
      <c r="VOT1" s="479"/>
      <c r="VOU1" s="20"/>
      <c r="VOV1" s="20"/>
      <c r="VOW1" s="20"/>
      <c r="VOX1" s="20"/>
      <c r="VOY1" s="20"/>
      <c r="VOZ1" s="20"/>
      <c r="VPA1" s="20"/>
      <c r="VPB1" s="20"/>
      <c r="VPC1" s="20"/>
      <c r="VPD1" s="20"/>
      <c r="VPE1" s="20"/>
      <c r="VPF1" s="20"/>
      <c r="VPG1" s="20"/>
      <c r="VPH1" s="20"/>
      <c r="VPI1" s="481"/>
      <c r="VPJ1" s="479"/>
      <c r="VPK1" s="20"/>
      <c r="VPL1" s="20"/>
      <c r="VPM1" s="20"/>
      <c r="VPN1" s="20"/>
      <c r="VPO1" s="20"/>
      <c r="VPP1" s="20"/>
      <c r="VPQ1" s="20"/>
      <c r="VPR1" s="20"/>
      <c r="VPS1" s="20"/>
      <c r="VPT1" s="20"/>
      <c r="VPU1" s="20"/>
      <c r="VPV1" s="20"/>
      <c r="VPW1" s="20"/>
      <c r="VPX1" s="20"/>
      <c r="VPY1" s="481"/>
      <c r="VPZ1" s="479"/>
      <c r="VQA1" s="20"/>
      <c r="VQB1" s="20"/>
      <c r="VQC1" s="20"/>
      <c r="VQD1" s="20"/>
      <c r="VQE1" s="20"/>
      <c r="VQF1" s="20"/>
      <c r="VQG1" s="20"/>
      <c r="VQH1" s="20"/>
      <c r="VQI1" s="20"/>
      <c r="VQJ1" s="20"/>
      <c r="VQK1" s="20"/>
      <c r="VQL1" s="20"/>
      <c r="VQM1" s="20"/>
      <c r="VQN1" s="20"/>
      <c r="VQO1" s="481"/>
      <c r="VQP1" s="479"/>
      <c r="VQQ1" s="20"/>
      <c r="VQR1" s="20"/>
      <c r="VQS1" s="20"/>
      <c r="VQT1" s="20"/>
      <c r="VQU1" s="20"/>
      <c r="VQV1" s="20"/>
      <c r="VQW1" s="20"/>
      <c r="VQX1" s="20"/>
      <c r="VQY1" s="20"/>
      <c r="VQZ1" s="20"/>
      <c r="VRA1" s="20"/>
      <c r="VRB1" s="20"/>
      <c r="VRC1" s="20"/>
      <c r="VRD1" s="20"/>
      <c r="VRE1" s="481"/>
      <c r="VRF1" s="479"/>
      <c r="VRG1" s="20"/>
      <c r="VRH1" s="20"/>
      <c r="VRI1" s="20"/>
      <c r="VRJ1" s="20"/>
      <c r="VRK1" s="20"/>
      <c r="VRL1" s="20"/>
      <c r="VRM1" s="20"/>
      <c r="VRN1" s="20"/>
      <c r="VRO1" s="20"/>
      <c r="VRP1" s="20"/>
      <c r="VRQ1" s="20"/>
      <c r="VRR1" s="20"/>
      <c r="VRS1" s="20"/>
      <c r="VRT1" s="20"/>
      <c r="VRU1" s="481"/>
      <c r="VRV1" s="479"/>
      <c r="VRW1" s="20"/>
      <c r="VRX1" s="20"/>
      <c r="VRY1" s="20"/>
      <c r="VRZ1" s="20"/>
      <c r="VSA1" s="20"/>
      <c r="VSB1" s="20"/>
      <c r="VSC1" s="20"/>
      <c r="VSD1" s="20"/>
      <c r="VSE1" s="20"/>
      <c r="VSF1" s="20"/>
      <c r="VSG1" s="20"/>
      <c r="VSH1" s="20"/>
      <c r="VSI1" s="20"/>
      <c r="VSJ1" s="20"/>
      <c r="VSK1" s="481"/>
      <c r="VSL1" s="479"/>
      <c r="VSM1" s="20"/>
      <c r="VSN1" s="20"/>
      <c r="VSO1" s="20"/>
      <c r="VSP1" s="20"/>
      <c r="VSQ1" s="20"/>
      <c r="VSR1" s="20"/>
      <c r="VSS1" s="20"/>
      <c r="VST1" s="20"/>
      <c r="VSU1" s="20"/>
      <c r="VSV1" s="20"/>
      <c r="VSW1" s="20"/>
      <c r="VSX1" s="20"/>
      <c r="VSY1" s="20"/>
      <c r="VSZ1" s="20"/>
      <c r="VTA1" s="481"/>
      <c r="VTB1" s="479"/>
      <c r="VTC1" s="20"/>
      <c r="VTD1" s="20"/>
      <c r="VTE1" s="20"/>
      <c r="VTF1" s="20"/>
      <c r="VTG1" s="20"/>
      <c r="VTH1" s="20"/>
      <c r="VTI1" s="20"/>
      <c r="VTJ1" s="20"/>
      <c r="VTK1" s="20"/>
      <c r="VTL1" s="20"/>
      <c r="VTM1" s="20"/>
      <c r="VTN1" s="20"/>
      <c r="VTO1" s="20"/>
      <c r="VTP1" s="20"/>
      <c r="VTQ1" s="481"/>
      <c r="VTR1" s="479"/>
      <c r="VTS1" s="20"/>
      <c r="VTT1" s="20"/>
      <c r="VTU1" s="20"/>
      <c r="VTV1" s="20"/>
      <c r="VTW1" s="20"/>
      <c r="VTX1" s="20"/>
      <c r="VTY1" s="20"/>
      <c r="VTZ1" s="20"/>
      <c r="VUA1" s="20"/>
      <c r="VUB1" s="20"/>
      <c r="VUC1" s="20"/>
      <c r="VUD1" s="20"/>
      <c r="VUE1" s="20"/>
      <c r="VUF1" s="20"/>
      <c r="VUG1" s="481"/>
      <c r="VUH1" s="479"/>
      <c r="VUI1" s="20"/>
      <c r="VUJ1" s="20"/>
      <c r="VUK1" s="20"/>
      <c r="VUL1" s="20"/>
      <c r="VUM1" s="20"/>
      <c r="VUN1" s="20"/>
      <c r="VUO1" s="20"/>
      <c r="VUP1" s="20"/>
      <c r="VUQ1" s="20"/>
      <c r="VUR1" s="20"/>
      <c r="VUS1" s="20"/>
      <c r="VUT1" s="20"/>
      <c r="VUU1" s="20"/>
      <c r="VUV1" s="20"/>
      <c r="VUW1" s="481"/>
      <c r="VUX1" s="479"/>
      <c r="VUY1" s="20"/>
      <c r="VUZ1" s="20"/>
      <c r="VVA1" s="20"/>
      <c r="VVB1" s="20"/>
      <c r="VVC1" s="20"/>
      <c r="VVD1" s="20"/>
      <c r="VVE1" s="20"/>
      <c r="VVF1" s="20"/>
      <c r="VVG1" s="20"/>
      <c r="VVH1" s="20"/>
      <c r="VVI1" s="20"/>
      <c r="VVJ1" s="20"/>
      <c r="VVK1" s="20"/>
      <c r="VVL1" s="20"/>
      <c r="VVM1" s="481"/>
      <c r="VVN1" s="479"/>
      <c r="VVO1" s="20"/>
      <c r="VVP1" s="20"/>
      <c r="VVQ1" s="20"/>
      <c r="VVR1" s="20"/>
      <c r="VVS1" s="20"/>
      <c r="VVT1" s="20"/>
      <c r="VVU1" s="20"/>
      <c r="VVV1" s="20"/>
      <c r="VVW1" s="20"/>
      <c r="VVX1" s="20"/>
      <c r="VVY1" s="20"/>
      <c r="VVZ1" s="20"/>
      <c r="VWA1" s="20"/>
      <c r="VWB1" s="20"/>
      <c r="VWC1" s="481"/>
      <c r="VWD1" s="479"/>
      <c r="VWE1" s="20"/>
      <c r="VWF1" s="20"/>
      <c r="VWG1" s="20"/>
      <c r="VWH1" s="20"/>
      <c r="VWI1" s="20"/>
      <c r="VWJ1" s="20"/>
      <c r="VWK1" s="20"/>
      <c r="VWL1" s="20"/>
      <c r="VWM1" s="20"/>
      <c r="VWN1" s="20"/>
      <c r="VWO1" s="20"/>
      <c r="VWP1" s="20"/>
      <c r="VWQ1" s="20"/>
      <c r="VWR1" s="20"/>
      <c r="VWS1" s="481"/>
      <c r="VWT1" s="479"/>
      <c r="VWU1" s="20"/>
      <c r="VWV1" s="20"/>
      <c r="VWW1" s="20"/>
      <c r="VWX1" s="20"/>
      <c r="VWY1" s="20"/>
      <c r="VWZ1" s="20"/>
      <c r="VXA1" s="20"/>
      <c r="VXB1" s="20"/>
      <c r="VXC1" s="20"/>
      <c r="VXD1" s="20"/>
      <c r="VXE1" s="20"/>
      <c r="VXF1" s="20"/>
      <c r="VXG1" s="20"/>
      <c r="VXH1" s="20"/>
      <c r="VXI1" s="481"/>
      <c r="VXJ1" s="479"/>
      <c r="VXK1" s="20"/>
      <c r="VXL1" s="20"/>
      <c r="VXM1" s="20"/>
      <c r="VXN1" s="20"/>
      <c r="VXO1" s="20"/>
      <c r="VXP1" s="20"/>
      <c r="VXQ1" s="20"/>
      <c r="VXR1" s="20"/>
      <c r="VXS1" s="20"/>
      <c r="VXT1" s="20"/>
      <c r="VXU1" s="20"/>
      <c r="VXV1" s="20"/>
      <c r="VXW1" s="20"/>
      <c r="VXX1" s="20"/>
      <c r="VXY1" s="481"/>
      <c r="VXZ1" s="479"/>
      <c r="VYA1" s="20"/>
      <c r="VYB1" s="20"/>
      <c r="VYC1" s="20"/>
      <c r="VYD1" s="20"/>
      <c r="VYE1" s="20"/>
      <c r="VYF1" s="20"/>
      <c r="VYG1" s="20"/>
      <c r="VYH1" s="20"/>
      <c r="VYI1" s="20"/>
      <c r="VYJ1" s="20"/>
      <c r="VYK1" s="20"/>
      <c r="VYL1" s="20"/>
      <c r="VYM1" s="20"/>
      <c r="VYN1" s="20"/>
      <c r="VYO1" s="481"/>
      <c r="VYP1" s="479"/>
      <c r="VYQ1" s="20"/>
      <c r="VYR1" s="20"/>
      <c r="VYS1" s="20"/>
      <c r="VYT1" s="20"/>
      <c r="VYU1" s="20"/>
      <c r="VYV1" s="20"/>
      <c r="VYW1" s="20"/>
      <c r="VYX1" s="20"/>
      <c r="VYY1" s="20"/>
      <c r="VYZ1" s="20"/>
      <c r="VZA1" s="20"/>
      <c r="VZB1" s="20"/>
      <c r="VZC1" s="20"/>
      <c r="VZD1" s="20"/>
      <c r="VZE1" s="481"/>
      <c r="VZF1" s="479"/>
      <c r="VZG1" s="20"/>
      <c r="VZH1" s="20"/>
      <c r="VZI1" s="20"/>
      <c r="VZJ1" s="20"/>
      <c r="VZK1" s="20"/>
      <c r="VZL1" s="20"/>
      <c r="VZM1" s="20"/>
      <c r="VZN1" s="20"/>
      <c r="VZO1" s="20"/>
      <c r="VZP1" s="20"/>
      <c r="VZQ1" s="20"/>
      <c r="VZR1" s="20"/>
      <c r="VZS1" s="20"/>
      <c r="VZT1" s="20"/>
      <c r="VZU1" s="481"/>
      <c r="VZV1" s="479"/>
      <c r="VZW1" s="20"/>
      <c r="VZX1" s="20"/>
      <c r="VZY1" s="20"/>
      <c r="VZZ1" s="20"/>
      <c r="WAA1" s="20"/>
      <c r="WAB1" s="20"/>
      <c r="WAC1" s="20"/>
      <c r="WAD1" s="20"/>
      <c r="WAE1" s="20"/>
      <c r="WAF1" s="20"/>
      <c r="WAG1" s="20"/>
      <c r="WAH1" s="20"/>
      <c r="WAI1" s="20"/>
      <c r="WAJ1" s="20"/>
      <c r="WAK1" s="481"/>
      <c r="WAL1" s="479"/>
      <c r="WAM1" s="20"/>
      <c r="WAN1" s="20"/>
      <c r="WAO1" s="20"/>
      <c r="WAP1" s="20"/>
      <c r="WAQ1" s="20"/>
      <c r="WAR1" s="20"/>
      <c r="WAS1" s="20"/>
      <c r="WAT1" s="20"/>
      <c r="WAU1" s="20"/>
      <c r="WAV1" s="20"/>
      <c r="WAW1" s="20"/>
      <c r="WAX1" s="20"/>
      <c r="WAY1" s="20"/>
      <c r="WAZ1" s="20"/>
      <c r="WBA1" s="481"/>
      <c r="WBB1" s="479"/>
      <c r="WBC1" s="20"/>
      <c r="WBD1" s="20"/>
      <c r="WBE1" s="20"/>
      <c r="WBF1" s="20"/>
      <c r="WBG1" s="20"/>
      <c r="WBH1" s="20"/>
      <c r="WBI1" s="20"/>
      <c r="WBJ1" s="20"/>
      <c r="WBK1" s="20"/>
      <c r="WBL1" s="20"/>
      <c r="WBM1" s="20"/>
      <c r="WBN1" s="20"/>
      <c r="WBO1" s="20"/>
      <c r="WBP1" s="20"/>
      <c r="WBQ1" s="481"/>
      <c r="WBR1" s="479"/>
      <c r="WBS1" s="20"/>
      <c r="WBT1" s="20"/>
      <c r="WBU1" s="20"/>
      <c r="WBV1" s="20"/>
      <c r="WBW1" s="20"/>
      <c r="WBX1" s="20"/>
      <c r="WBY1" s="20"/>
      <c r="WBZ1" s="20"/>
      <c r="WCA1" s="20"/>
      <c r="WCB1" s="20"/>
      <c r="WCC1" s="20"/>
      <c r="WCD1" s="20"/>
      <c r="WCE1" s="20"/>
      <c r="WCF1" s="20"/>
      <c r="WCG1" s="481"/>
      <c r="WCH1" s="479"/>
      <c r="WCI1" s="20"/>
      <c r="WCJ1" s="20"/>
      <c r="WCK1" s="20"/>
      <c r="WCL1" s="20"/>
      <c r="WCM1" s="20"/>
      <c r="WCN1" s="20"/>
      <c r="WCO1" s="20"/>
      <c r="WCP1" s="20"/>
      <c r="WCQ1" s="20"/>
      <c r="WCR1" s="20"/>
      <c r="WCS1" s="20"/>
      <c r="WCT1" s="20"/>
      <c r="WCU1" s="20"/>
      <c r="WCV1" s="20"/>
      <c r="WCW1" s="481"/>
      <c r="WCX1" s="479"/>
      <c r="WCY1" s="20"/>
      <c r="WCZ1" s="20"/>
      <c r="WDA1" s="20"/>
      <c r="WDB1" s="20"/>
      <c r="WDC1" s="20"/>
      <c r="WDD1" s="20"/>
      <c r="WDE1" s="20"/>
      <c r="WDF1" s="20"/>
      <c r="WDG1" s="20"/>
      <c r="WDH1" s="20"/>
      <c r="WDI1" s="20"/>
      <c r="WDJ1" s="20"/>
      <c r="WDK1" s="20"/>
      <c r="WDL1" s="20"/>
      <c r="WDM1" s="481"/>
      <c r="WDN1" s="479"/>
      <c r="WDO1" s="20"/>
      <c r="WDP1" s="20"/>
      <c r="WDQ1" s="20"/>
      <c r="WDR1" s="20"/>
      <c r="WDS1" s="20"/>
      <c r="WDT1" s="20"/>
      <c r="WDU1" s="20"/>
      <c r="WDV1" s="20"/>
      <c r="WDW1" s="20"/>
      <c r="WDX1" s="20"/>
      <c r="WDY1" s="20"/>
      <c r="WDZ1" s="20"/>
      <c r="WEA1" s="20"/>
      <c r="WEB1" s="20"/>
      <c r="WEC1" s="481"/>
      <c r="WED1" s="479"/>
      <c r="WEE1" s="20"/>
      <c r="WEF1" s="20"/>
      <c r="WEG1" s="20"/>
      <c r="WEH1" s="20"/>
      <c r="WEI1" s="20"/>
      <c r="WEJ1" s="20"/>
      <c r="WEK1" s="20"/>
      <c r="WEL1" s="20"/>
      <c r="WEM1" s="20"/>
      <c r="WEN1" s="20"/>
      <c r="WEO1" s="20"/>
      <c r="WEP1" s="20"/>
      <c r="WEQ1" s="20"/>
      <c r="WER1" s="20"/>
      <c r="WES1" s="481"/>
      <c r="WET1" s="479"/>
      <c r="WEU1" s="20"/>
      <c r="WEV1" s="20"/>
      <c r="WEW1" s="20"/>
      <c r="WEX1" s="20"/>
      <c r="WEY1" s="20"/>
      <c r="WEZ1" s="20"/>
      <c r="WFA1" s="20"/>
      <c r="WFB1" s="20"/>
      <c r="WFC1" s="20"/>
      <c r="WFD1" s="20"/>
      <c r="WFE1" s="20"/>
      <c r="WFF1" s="20"/>
      <c r="WFG1" s="20"/>
      <c r="WFH1" s="20"/>
      <c r="WFI1" s="481"/>
      <c r="WFJ1" s="479"/>
      <c r="WFK1" s="20"/>
      <c r="WFL1" s="20"/>
      <c r="WFM1" s="20"/>
      <c r="WFN1" s="20"/>
      <c r="WFO1" s="20"/>
      <c r="WFP1" s="20"/>
      <c r="WFQ1" s="20"/>
      <c r="WFR1" s="20"/>
      <c r="WFS1" s="20"/>
      <c r="WFT1" s="20"/>
      <c r="WFU1" s="20"/>
      <c r="WFV1" s="20"/>
      <c r="WFW1" s="20"/>
      <c r="WFX1" s="20"/>
      <c r="WFY1" s="481"/>
      <c r="WFZ1" s="479"/>
      <c r="WGA1" s="20"/>
      <c r="WGB1" s="20"/>
      <c r="WGC1" s="20"/>
      <c r="WGD1" s="20"/>
      <c r="WGE1" s="20"/>
      <c r="WGF1" s="20"/>
      <c r="WGG1" s="20"/>
      <c r="WGH1" s="20"/>
      <c r="WGI1" s="20"/>
      <c r="WGJ1" s="20"/>
      <c r="WGK1" s="20"/>
      <c r="WGL1" s="20"/>
      <c r="WGM1" s="20"/>
      <c r="WGN1" s="20"/>
      <c r="WGO1" s="481"/>
      <c r="WGP1" s="479"/>
      <c r="WGQ1" s="20"/>
      <c r="WGR1" s="20"/>
      <c r="WGS1" s="20"/>
      <c r="WGT1" s="20"/>
      <c r="WGU1" s="20"/>
      <c r="WGV1" s="20"/>
      <c r="WGW1" s="20"/>
      <c r="WGX1" s="20"/>
      <c r="WGY1" s="20"/>
      <c r="WGZ1" s="20"/>
      <c r="WHA1" s="20"/>
      <c r="WHB1" s="20"/>
      <c r="WHC1" s="20"/>
      <c r="WHD1" s="20"/>
      <c r="WHE1" s="481"/>
      <c r="WHF1" s="479"/>
      <c r="WHG1" s="20"/>
      <c r="WHH1" s="20"/>
      <c r="WHI1" s="20"/>
      <c r="WHJ1" s="20"/>
      <c r="WHK1" s="20"/>
      <c r="WHL1" s="20"/>
      <c r="WHM1" s="20"/>
      <c r="WHN1" s="20"/>
      <c r="WHO1" s="20"/>
      <c r="WHP1" s="20"/>
      <c r="WHQ1" s="20"/>
      <c r="WHR1" s="20"/>
      <c r="WHS1" s="20"/>
      <c r="WHT1" s="20"/>
      <c r="WHU1" s="481"/>
      <c r="WHV1" s="479"/>
      <c r="WHW1" s="20"/>
      <c r="WHX1" s="20"/>
      <c r="WHY1" s="20"/>
      <c r="WHZ1" s="20"/>
      <c r="WIA1" s="20"/>
      <c r="WIB1" s="20"/>
      <c r="WIC1" s="20"/>
      <c r="WID1" s="20"/>
      <c r="WIE1" s="20"/>
      <c r="WIF1" s="20"/>
      <c r="WIG1" s="20"/>
      <c r="WIH1" s="20"/>
      <c r="WII1" s="20"/>
      <c r="WIJ1" s="20"/>
      <c r="WIK1" s="481"/>
      <c r="WIL1" s="479"/>
      <c r="WIM1" s="20"/>
      <c r="WIN1" s="20"/>
      <c r="WIO1" s="20"/>
      <c r="WIP1" s="20"/>
      <c r="WIQ1" s="20"/>
      <c r="WIR1" s="20"/>
      <c r="WIS1" s="20"/>
      <c r="WIT1" s="20"/>
      <c r="WIU1" s="20"/>
      <c r="WIV1" s="20"/>
      <c r="WIW1" s="20"/>
      <c r="WIX1" s="20"/>
      <c r="WIY1" s="20"/>
      <c r="WIZ1" s="20"/>
      <c r="WJA1" s="481"/>
      <c r="WJB1" s="479"/>
      <c r="WJC1" s="20"/>
      <c r="WJD1" s="20"/>
      <c r="WJE1" s="20"/>
      <c r="WJF1" s="20"/>
      <c r="WJG1" s="20"/>
      <c r="WJH1" s="20"/>
      <c r="WJI1" s="20"/>
      <c r="WJJ1" s="20"/>
      <c r="WJK1" s="20"/>
      <c r="WJL1" s="20"/>
      <c r="WJM1" s="20"/>
      <c r="WJN1" s="20"/>
      <c r="WJO1" s="20"/>
      <c r="WJP1" s="20"/>
      <c r="WJQ1" s="481"/>
      <c r="WJR1" s="479"/>
      <c r="WJS1" s="20"/>
      <c r="WJT1" s="20"/>
      <c r="WJU1" s="20"/>
      <c r="WJV1" s="20"/>
      <c r="WJW1" s="20"/>
      <c r="WJX1" s="20"/>
      <c r="WJY1" s="20"/>
      <c r="WJZ1" s="20"/>
      <c r="WKA1" s="20"/>
      <c r="WKB1" s="20"/>
      <c r="WKC1" s="20"/>
      <c r="WKD1" s="20"/>
      <c r="WKE1" s="20"/>
      <c r="WKF1" s="20"/>
      <c r="WKG1" s="481"/>
      <c r="WKH1" s="479"/>
      <c r="WKI1" s="20"/>
      <c r="WKJ1" s="20"/>
      <c r="WKK1" s="20"/>
      <c r="WKL1" s="20"/>
      <c r="WKM1" s="20"/>
      <c r="WKN1" s="20"/>
      <c r="WKO1" s="20"/>
      <c r="WKP1" s="20"/>
      <c r="WKQ1" s="20"/>
      <c r="WKR1" s="20"/>
      <c r="WKS1" s="20"/>
      <c r="WKT1" s="20"/>
      <c r="WKU1" s="20"/>
      <c r="WKV1" s="20"/>
      <c r="WKW1" s="481"/>
      <c r="WKX1" s="479"/>
      <c r="WKY1" s="20"/>
      <c r="WKZ1" s="20"/>
      <c r="WLA1" s="20"/>
      <c r="WLB1" s="20"/>
      <c r="WLC1" s="20"/>
      <c r="WLD1" s="20"/>
      <c r="WLE1" s="20"/>
      <c r="WLF1" s="20"/>
      <c r="WLG1" s="20"/>
      <c r="WLH1" s="20"/>
      <c r="WLI1" s="20"/>
      <c r="WLJ1" s="20"/>
      <c r="WLK1" s="20"/>
      <c r="WLL1" s="20"/>
      <c r="WLM1" s="481"/>
      <c r="WLN1" s="479"/>
      <c r="WLO1" s="20"/>
      <c r="WLP1" s="20"/>
      <c r="WLQ1" s="20"/>
      <c r="WLR1" s="20"/>
      <c r="WLS1" s="20"/>
      <c r="WLT1" s="20"/>
      <c r="WLU1" s="20"/>
      <c r="WLV1" s="20"/>
      <c r="WLW1" s="20"/>
      <c r="WLX1" s="20"/>
      <c r="WLY1" s="20"/>
      <c r="WLZ1" s="20"/>
      <c r="WMA1" s="20"/>
      <c r="WMB1" s="20"/>
      <c r="WMC1" s="481"/>
      <c r="WMD1" s="479"/>
      <c r="WME1" s="20"/>
      <c r="WMF1" s="20"/>
      <c r="WMG1" s="20"/>
      <c r="WMH1" s="20"/>
      <c r="WMI1" s="20"/>
      <c r="WMJ1" s="20"/>
      <c r="WMK1" s="20"/>
      <c r="WML1" s="20"/>
      <c r="WMM1" s="20"/>
      <c r="WMN1" s="20"/>
      <c r="WMO1" s="20"/>
      <c r="WMP1" s="20"/>
      <c r="WMQ1" s="20"/>
      <c r="WMR1" s="20"/>
      <c r="WMS1" s="481"/>
      <c r="WMT1" s="479"/>
      <c r="WMU1" s="20"/>
      <c r="WMV1" s="20"/>
      <c r="WMW1" s="20"/>
      <c r="WMX1" s="20"/>
      <c r="WMY1" s="20"/>
      <c r="WMZ1" s="20"/>
      <c r="WNA1" s="20"/>
      <c r="WNB1" s="20"/>
      <c r="WNC1" s="20"/>
      <c r="WND1" s="20"/>
      <c r="WNE1" s="20"/>
      <c r="WNF1" s="20"/>
      <c r="WNG1" s="20"/>
      <c r="WNH1" s="20"/>
      <c r="WNI1" s="481"/>
      <c r="WNJ1" s="479"/>
      <c r="WNK1" s="20"/>
      <c r="WNL1" s="20"/>
      <c r="WNM1" s="20"/>
      <c r="WNN1" s="20"/>
      <c r="WNO1" s="20"/>
      <c r="WNP1" s="20"/>
      <c r="WNQ1" s="20"/>
      <c r="WNR1" s="20"/>
      <c r="WNS1" s="20"/>
      <c r="WNT1" s="20"/>
      <c r="WNU1" s="20"/>
      <c r="WNV1" s="20"/>
      <c r="WNW1" s="20"/>
      <c r="WNX1" s="20"/>
      <c r="WNY1" s="481"/>
      <c r="WNZ1" s="479"/>
      <c r="WOA1" s="20"/>
      <c r="WOB1" s="20"/>
      <c r="WOC1" s="20"/>
      <c r="WOD1" s="20"/>
      <c r="WOE1" s="20"/>
      <c r="WOF1" s="20"/>
      <c r="WOG1" s="20"/>
      <c r="WOH1" s="20"/>
      <c r="WOI1" s="20"/>
      <c r="WOJ1" s="20"/>
      <c r="WOK1" s="20"/>
      <c r="WOL1" s="20"/>
      <c r="WOM1" s="20"/>
      <c r="WON1" s="20"/>
      <c r="WOO1" s="481"/>
      <c r="WOP1" s="479"/>
      <c r="WOQ1" s="20"/>
      <c r="WOR1" s="20"/>
      <c r="WOS1" s="20"/>
      <c r="WOT1" s="20"/>
      <c r="WOU1" s="20"/>
      <c r="WOV1" s="20"/>
      <c r="WOW1" s="20"/>
      <c r="WOX1" s="20"/>
      <c r="WOY1" s="20"/>
      <c r="WOZ1" s="20"/>
      <c r="WPA1" s="20"/>
      <c r="WPB1" s="20"/>
      <c r="WPC1" s="20"/>
      <c r="WPD1" s="20"/>
      <c r="WPE1" s="481"/>
      <c r="WPF1" s="479"/>
      <c r="WPG1" s="20"/>
      <c r="WPH1" s="20"/>
      <c r="WPI1" s="20"/>
      <c r="WPJ1" s="20"/>
      <c r="WPK1" s="20"/>
      <c r="WPL1" s="20"/>
      <c r="WPM1" s="20"/>
      <c r="WPN1" s="20"/>
      <c r="WPO1" s="20"/>
      <c r="WPP1" s="20"/>
      <c r="WPQ1" s="20"/>
      <c r="WPR1" s="20"/>
      <c r="WPS1" s="20"/>
      <c r="WPT1" s="20"/>
      <c r="WPU1" s="481"/>
      <c r="WPV1" s="479"/>
      <c r="WPW1" s="20"/>
      <c r="WPX1" s="20"/>
      <c r="WPY1" s="20"/>
      <c r="WPZ1" s="20"/>
      <c r="WQA1" s="20"/>
      <c r="WQB1" s="20"/>
      <c r="WQC1" s="20"/>
      <c r="WQD1" s="20"/>
      <c r="WQE1" s="20"/>
      <c r="WQF1" s="20"/>
      <c r="WQG1" s="20"/>
      <c r="WQH1" s="20"/>
      <c r="WQI1" s="20"/>
      <c r="WQJ1" s="20"/>
      <c r="WQK1" s="481"/>
      <c r="WQL1" s="479"/>
      <c r="WQM1" s="20"/>
      <c r="WQN1" s="20"/>
      <c r="WQO1" s="20"/>
      <c r="WQP1" s="20"/>
      <c r="WQQ1" s="20"/>
      <c r="WQR1" s="20"/>
      <c r="WQS1" s="20"/>
      <c r="WQT1" s="20"/>
      <c r="WQU1" s="20"/>
      <c r="WQV1" s="20"/>
      <c r="WQW1" s="20"/>
      <c r="WQX1" s="20"/>
      <c r="WQY1" s="20"/>
      <c r="WQZ1" s="20"/>
      <c r="WRA1" s="481"/>
      <c r="WRB1" s="479"/>
      <c r="WRC1" s="20"/>
      <c r="WRD1" s="20"/>
      <c r="WRE1" s="20"/>
      <c r="WRF1" s="20"/>
      <c r="WRG1" s="20"/>
      <c r="WRH1" s="20"/>
      <c r="WRI1" s="20"/>
      <c r="WRJ1" s="20"/>
      <c r="WRK1" s="20"/>
      <c r="WRL1" s="20"/>
      <c r="WRM1" s="20"/>
      <c r="WRN1" s="20"/>
      <c r="WRO1" s="20"/>
      <c r="WRP1" s="20"/>
      <c r="WRQ1" s="481"/>
      <c r="WRR1" s="479"/>
      <c r="WRS1" s="20"/>
      <c r="WRT1" s="20"/>
      <c r="WRU1" s="20"/>
      <c r="WRV1" s="20"/>
      <c r="WRW1" s="20"/>
      <c r="WRX1" s="20"/>
      <c r="WRY1" s="20"/>
      <c r="WRZ1" s="20"/>
      <c r="WSA1" s="20"/>
      <c r="WSB1" s="20"/>
      <c r="WSC1" s="20"/>
      <c r="WSD1" s="20"/>
      <c r="WSE1" s="20"/>
      <c r="WSF1" s="20"/>
      <c r="WSG1" s="481"/>
      <c r="WSH1" s="479"/>
      <c r="WSI1" s="20"/>
      <c r="WSJ1" s="20"/>
      <c r="WSK1" s="20"/>
      <c r="WSL1" s="20"/>
      <c r="WSM1" s="20"/>
      <c r="WSN1" s="20"/>
      <c r="WSO1" s="20"/>
      <c r="WSP1" s="20"/>
      <c r="WSQ1" s="20"/>
      <c r="WSR1" s="20"/>
      <c r="WSS1" s="20"/>
      <c r="WST1" s="20"/>
      <c r="WSU1" s="20"/>
      <c r="WSV1" s="20"/>
      <c r="WSW1" s="481"/>
      <c r="WSX1" s="479"/>
      <c r="WSY1" s="20"/>
      <c r="WSZ1" s="20"/>
      <c r="WTA1" s="20"/>
      <c r="WTB1" s="20"/>
      <c r="WTC1" s="20"/>
      <c r="WTD1" s="20"/>
      <c r="WTE1" s="20"/>
      <c r="WTF1" s="20"/>
      <c r="WTG1" s="20"/>
      <c r="WTH1" s="20"/>
      <c r="WTI1" s="20"/>
      <c r="WTJ1" s="20"/>
      <c r="WTK1" s="20"/>
      <c r="WTL1" s="20"/>
      <c r="WTM1" s="481"/>
      <c r="WTN1" s="479"/>
      <c r="WTO1" s="20"/>
      <c r="WTP1" s="20"/>
      <c r="WTQ1" s="20"/>
      <c r="WTR1" s="20"/>
      <c r="WTS1" s="20"/>
      <c r="WTT1" s="20"/>
      <c r="WTU1" s="20"/>
      <c r="WTV1" s="20"/>
      <c r="WTW1" s="20"/>
      <c r="WTX1" s="20"/>
      <c r="WTY1" s="20"/>
      <c r="WTZ1" s="20"/>
      <c r="WUA1" s="20"/>
      <c r="WUB1" s="20"/>
      <c r="WUC1" s="481"/>
      <c r="WUD1" s="479"/>
      <c r="WUE1" s="20"/>
      <c r="WUF1" s="20"/>
      <c r="WUG1" s="20"/>
      <c r="WUH1" s="20"/>
      <c r="WUI1" s="20"/>
      <c r="WUJ1" s="20"/>
      <c r="WUK1" s="20"/>
      <c r="WUL1" s="20"/>
      <c r="WUM1" s="20"/>
      <c r="WUN1" s="20"/>
      <c r="WUO1" s="20"/>
      <c r="WUP1" s="20"/>
      <c r="WUQ1" s="20"/>
      <c r="WUR1" s="20"/>
      <c r="WUS1" s="481"/>
      <c r="WUT1" s="479"/>
      <c r="WUU1" s="20"/>
      <c r="WUV1" s="20"/>
      <c r="WUW1" s="20"/>
      <c r="WUX1" s="20"/>
      <c r="WUY1" s="20"/>
      <c r="WUZ1" s="20"/>
      <c r="WVA1" s="20"/>
      <c r="WVB1" s="20"/>
      <c r="WVC1" s="20"/>
      <c r="WVD1" s="20"/>
      <c r="WVE1" s="20"/>
      <c r="WVF1" s="20"/>
      <c r="WVG1" s="20"/>
      <c r="WVH1" s="20"/>
      <c r="WVI1" s="481"/>
      <c r="WVJ1" s="479"/>
      <c r="WVK1" s="20"/>
      <c r="WVL1" s="20"/>
      <c r="WVM1" s="20"/>
      <c r="WVN1" s="20"/>
      <c r="WVO1" s="20"/>
      <c r="WVP1" s="20"/>
      <c r="WVQ1" s="20"/>
      <c r="WVR1" s="20"/>
      <c r="WVS1" s="20"/>
      <c r="WVT1" s="20"/>
      <c r="WVU1" s="20"/>
      <c r="WVV1" s="20"/>
      <c r="WVW1" s="20"/>
      <c r="WVX1" s="20"/>
      <c r="WVY1" s="481"/>
      <c r="WVZ1" s="479"/>
      <c r="WWA1" s="20"/>
      <c r="WWB1" s="20"/>
      <c r="WWC1" s="20"/>
      <c r="WWD1" s="20"/>
      <c r="WWE1" s="20"/>
      <c r="WWF1" s="20"/>
      <c r="WWG1" s="20"/>
      <c r="WWH1" s="20"/>
      <c r="WWI1" s="20"/>
      <c r="WWJ1" s="20"/>
      <c r="WWK1" s="20"/>
      <c r="WWL1" s="20"/>
      <c r="WWM1" s="20"/>
      <c r="WWN1" s="20"/>
      <c r="WWO1" s="481"/>
      <c r="WWP1" s="479"/>
      <c r="WWQ1" s="20"/>
      <c r="WWR1" s="20"/>
      <c r="WWS1" s="20"/>
      <c r="WWT1" s="20"/>
      <c r="WWU1" s="20"/>
      <c r="WWV1" s="20"/>
      <c r="WWW1" s="20"/>
      <c r="WWX1" s="20"/>
      <c r="WWY1" s="20"/>
      <c r="WWZ1" s="20"/>
      <c r="WXA1" s="20"/>
      <c r="WXB1" s="20"/>
      <c r="WXC1" s="20"/>
      <c r="WXD1" s="20"/>
      <c r="WXE1" s="481"/>
      <c r="WXF1" s="479"/>
      <c r="WXG1" s="20"/>
      <c r="WXH1" s="20"/>
      <c r="WXI1" s="20"/>
      <c r="WXJ1" s="20"/>
      <c r="WXK1" s="20"/>
      <c r="WXL1" s="20"/>
      <c r="WXM1" s="20"/>
      <c r="WXN1" s="20"/>
      <c r="WXO1" s="20"/>
      <c r="WXP1" s="20"/>
      <c r="WXQ1" s="20"/>
      <c r="WXR1" s="20"/>
      <c r="WXS1" s="20"/>
      <c r="WXT1" s="20"/>
      <c r="WXU1" s="481"/>
      <c r="WXV1" s="479"/>
      <c r="WXW1" s="20"/>
      <c r="WXX1" s="20"/>
      <c r="WXY1" s="20"/>
      <c r="WXZ1" s="20"/>
      <c r="WYA1" s="20"/>
      <c r="WYB1" s="20"/>
      <c r="WYC1" s="20"/>
      <c r="WYD1" s="20"/>
      <c r="WYE1" s="20"/>
      <c r="WYF1" s="20"/>
      <c r="WYG1" s="20"/>
      <c r="WYH1" s="20"/>
      <c r="WYI1" s="20"/>
      <c r="WYJ1" s="20"/>
      <c r="WYK1" s="481"/>
      <c r="WYL1" s="479"/>
      <c r="WYM1" s="20"/>
      <c r="WYN1" s="20"/>
      <c r="WYO1" s="20"/>
      <c r="WYP1" s="20"/>
      <c r="WYQ1" s="20"/>
      <c r="WYR1" s="20"/>
      <c r="WYS1" s="20"/>
      <c r="WYT1" s="20"/>
      <c r="WYU1" s="20"/>
      <c r="WYV1" s="20"/>
      <c r="WYW1" s="20"/>
      <c r="WYX1" s="20"/>
      <c r="WYY1" s="20"/>
      <c r="WYZ1" s="20"/>
      <c r="WZA1" s="481"/>
      <c r="WZB1" s="479"/>
      <c r="WZC1" s="20"/>
      <c r="WZD1" s="20"/>
      <c r="WZE1" s="20"/>
      <c r="WZF1" s="20"/>
      <c r="WZG1" s="20"/>
      <c r="WZH1" s="20"/>
      <c r="WZI1" s="20"/>
      <c r="WZJ1" s="20"/>
      <c r="WZK1" s="20"/>
      <c r="WZL1" s="20"/>
      <c r="WZM1" s="20"/>
      <c r="WZN1" s="20"/>
      <c r="WZO1" s="20"/>
      <c r="WZP1" s="20"/>
      <c r="WZQ1" s="481"/>
      <c r="WZR1" s="479"/>
      <c r="WZS1" s="20"/>
      <c r="WZT1" s="20"/>
      <c r="WZU1" s="20"/>
      <c r="WZV1" s="20"/>
      <c r="WZW1" s="20"/>
      <c r="WZX1" s="20"/>
      <c r="WZY1" s="20"/>
      <c r="WZZ1" s="20"/>
      <c r="XAA1" s="20"/>
      <c r="XAB1" s="20"/>
      <c r="XAC1" s="20"/>
      <c r="XAD1" s="20"/>
      <c r="XAE1" s="20"/>
      <c r="XAF1" s="20"/>
      <c r="XAG1" s="481"/>
      <c r="XAH1" s="479"/>
      <c r="XAI1" s="20"/>
      <c r="XAJ1" s="20"/>
      <c r="XAK1" s="20"/>
      <c r="XAL1" s="20"/>
      <c r="XAM1" s="20"/>
      <c r="XAN1" s="20"/>
      <c r="XAO1" s="20"/>
      <c r="XAP1" s="20"/>
      <c r="XAQ1" s="20"/>
      <c r="XAR1" s="20"/>
      <c r="XAS1" s="20"/>
      <c r="XAT1" s="20"/>
      <c r="XAU1" s="20"/>
      <c r="XAV1" s="20"/>
      <c r="XAW1" s="481"/>
      <c r="XAX1" s="479"/>
      <c r="XAY1" s="20"/>
      <c r="XAZ1" s="20"/>
      <c r="XBA1" s="20"/>
      <c r="XBB1" s="20"/>
      <c r="XBC1" s="20"/>
      <c r="XBD1" s="20"/>
      <c r="XBE1" s="20"/>
      <c r="XBF1" s="20"/>
      <c r="XBG1" s="20"/>
      <c r="XBH1" s="20"/>
      <c r="XBI1" s="20"/>
      <c r="XBJ1" s="20"/>
      <c r="XBK1" s="20"/>
      <c r="XBL1" s="20"/>
      <c r="XBM1" s="481"/>
      <c r="XBN1" s="479"/>
      <c r="XBO1" s="20"/>
      <c r="XBP1" s="20"/>
      <c r="XBQ1" s="20"/>
      <c r="XBR1" s="20"/>
      <c r="XBS1" s="20"/>
      <c r="XBT1" s="20"/>
      <c r="XBU1" s="20"/>
      <c r="XBV1" s="20"/>
      <c r="XBW1" s="20"/>
      <c r="XBX1" s="20"/>
      <c r="XBY1" s="20"/>
      <c r="XBZ1" s="20"/>
      <c r="XCA1" s="20"/>
      <c r="XCB1" s="20"/>
      <c r="XCC1" s="481"/>
      <c r="XCD1" s="479"/>
      <c r="XCE1" s="20"/>
      <c r="XCF1" s="20"/>
      <c r="XCG1" s="20"/>
      <c r="XCH1" s="20"/>
      <c r="XCI1" s="20"/>
      <c r="XCJ1" s="20"/>
      <c r="XCK1" s="20"/>
      <c r="XCL1" s="20"/>
      <c r="XCM1" s="20"/>
      <c r="XCN1" s="20"/>
      <c r="XCO1" s="20"/>
      <c r="XCP1" s="20"/>
      <c r="XCQ1" s="20"/>
      <c r="XCR1" s="20"/>
      <c r="XCS1" s="481"/>
      <c r="XCT1" s="479"/>
      <c r="XCU1" s="20"/>
      <c r="XCV1" s="20"/>
      <c r="XCW1" s="20"/>
      <c r="XCX1" s="20"/>
      <c r="XCY1" s="20"/>
      <c r="XCZ1" s="20"/>
      <c r="XDA1" s="20"/>
      <c r="XDB1" s="20"/>
      <c r="XDC1" s="20"/>
      <c r="XDD1" s="20"/>
      <c r="XDE1" s="20"/>
      <c r="XDF1" s="20"/>
      <c r="XDG1" s="20"/>
      <c r="XDH1" s="20"/>
      <c r="XDI1" s="481"/>
      <c r="XDJ1" s="479"/>
      <c r="XDK1" s="20"/>
      <c r="XDL1" s="20"/>
      <c r="XDM1" s="20"/>
      <c r="XDN1" s="20"/>
      <c r="XDO1" s="20"/>
      <c r="XDP1" s="20"/>
      <c r="XDQ1" s="20"/>
      <c r="XDR1" s="20"/>
      <c r="XDS1" s="20"/>
      <c r="XDT1" s="20"/>
      <c r="XDU1" s="20"/>
      <c r="XDV1" s="20"/>
      <c r="XDW1" s="20"/>
      <c r="XDX1" s="20"/>
      <c r="XDY1" s="481"/>
      <c r="XDZ1" s="479"/>
      <c r="XEA1" s="20"/>
      <c r="XEB1" s="20"/>
      <c r="XEC1" s="20"/>
      <c r="XED1" s="20"/>
      <c r="XEE1" s="20"/>
      <c r="XEF1" s="20"/>
      <c r="XEG1" s="20"/>
      <c r="XEH1" s="20"/>
      <c r="XEI1" s="20"/>
      <c r="XEJ1" s="20"/>
      <c r="XEK1" s="20"/>
      <c r="XEL1" s="20"/>
      <c r="XEM1" s="20"/>
      <c r="XEN1" s="20"/>
      <c r="XEO1" s="481"/>
      <c r="XEP1" s="479"/>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75" t="s">
        <v>2766</v>
      </c>
      <c r="B1" s="479"/>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75" t="s">
        <v>2766</v>
      </c>
      <c r="B1" s="479"/>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380"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155" workbookViewId="0">
      <selection activeCell="J176" sqref="J176"/>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7802</v>
      </c>
    </row>
    <row r="7" spans="7:8" x14ac:dyDescent="0.35">
      <c r="G7" t="s">
        <v>119</v>
      </c>
      <c r="H7" t="s">
        <v>8490</v>
      </c>
    </row>
    <row r="8" spans="7:8" x14ac:dyDescent="0.35">
      <c r="G8" t="s">
        <v>59</v>
      </c>
      <c r="H8" t="s">
        <v>8491</v>
      </c>
    </row>
    <row r="9" spans="7:8" x14ac:dyDescent="0.35">
      <c r="G9" t="s">
        <v>125</v>
      </c>
      <c r="H9" t="s">
        <v>8484</v>
      </c>
    </row>
    <row r="10" spans="7:8" x14ac:dyDescent="0.35">
      <c r="G10" t="s">
        <v>8497</v>
      </c>
      <c r="H10" t="s">
        <v>11027</v>
      </c>
    </row>
    <row r="11" spans="7:8" x14ac:dyDescent="0.35">
      <c r="G11" t="s">
        <v>128</v>
      </c>
      <c r="H11" t="s">
        <v>8492</v>
      </c>
    </row>
    <row r="12" spans="7:8" x14ac:dyDescent="0.35">
      <c r="G12" t="s">
        <v>8493</v>
      </c>
      <c r="H12" t="s">
        <v>8494</v>
      </c>
    </row>
    <row r="13" spans="7:8" x14ac:dyDescent="0.35">
      <c r="G13" t="s">
        <v>130</v>
      </c>
      <c r="H13" t="s">
        <v>8485</v>
      </c>
    </row>
    <row r="14" spans="7:8" x14ac:dyDescent="0.35">
      <c r="G14" t="s">
        <v>132</v>
      </c>
      <c r="H14" t="s">
        <v>2008</v>
      </c>
    </row>
    <row r="15" spans="7:8" x14ac:dyDescent="0.35">
      <c r="G15" t="s">
        <v>134</v>
      </c>
      <c r="H15" t="s">
        <v>8486</v>
      </c>
    </row>
    <row r="16" spans="7:8" x14ac:dyDescent="0.35">
      <c r="G16" t="s">
        <v>138</v>
      </c>
      <c r="H16" t="s">
        <v>2010</v>
      </c>
    </row>
    <row r="17" spans="7:8" x14ac:dyDescent="0.35">
      <c r="G17" t="s">
        <v>140</v>
      </c>
      <c r="H17" t="s">
        <v>8487</v>
      </c>
    </row>
    <row r="18" spans="7:8" x14ac:dyDescent="0.35">
      <c r="G18" t="s">
        <v>143</v>
      </c>
      <c r="H18" t="s">
        <v>8488</v>
      </c>
    </row>
    <row r="19" spans="7:8" x14ac:dyDescent="0.35">
      <c r="G19" t="s">
        <v>145</v>
      </c>
      <c r="H19" t="s">
        <v>8489</v>
      </c>
    </row>
    <row r="20" spans="7:8" x14ac:dyDescent="0.35">
      <c r="G20" t="s">
        <v>4891</v>
      </c>
      <c r="H20" t="s">
        <v>4892</v>
      </c>
    </row>
    <row r="21" spans="7:8" x14ac:dyDescent="0.35">
      <c r="G21" t="s">
        <v>4886</v>
      </c>
      <c r="H21" t="s">
        <v>4887</v>
      </c>
    </row>
    <row r="22" spans="7:8" x14ac:dyDescent="0.35">
      <c r="G22" t="s">
        <v>146</v>
      </c>
      <c r="H22" t="s">
        <v>8496</v>
      </c>
    </row>
    <row r="23" spans="7:8" x14ac:dyDescent="0.35">
      <c r="G23" t="s">
        <v>149</v>
      </c>
      <c r="H23" t="s">
        <v>7806</v>
      </c>
    </row>
    <row r="24" spans="7:8" x14ac:dyDescent="0.35">
      <c r="G24" t="s">
        <v>153</v>
      </c>
      <c r="H24" t="s">
        <v>7795</v>
      </c>
    </row>
    <row r="25" spans="7:8" x14ac:dyDescent="0.35">
      <c r="G25" t="s">
        <v>6305</v>
      </c>
      <c r="H25" t="s">
        <v>8827</v>
      </c>
    </row>
    <row r="26" spans="7:8" x14ac:dyDescent="0.35">
      <c r="G26" t="s">
        <v>3234</v>
      </c>
      <c r="H26" t="s">
        <v>8478</v>
      </c>
    </row>
    <row r="27" spans="7:8" x14ac:dyDescent="0.35">
      <c r="G27" t="s">
        <v>3232</v>
      </c>
      <c r="H27" t="s">
        <v>8479</v>
      </c>
    </row>
    <row r="28" spans="7:8" x14ac:dyDescent="0.35">
      <c r="G28" t="s">
        <v>8476</v>
      </c>
      <c r="H28" t="s">
        <v>8477</v>
      </c>
    </row>
    <row r="29" spans="7:8" x14ac:dyDescent="0.35">
      <c r="G29" t="s">
        <v>158</v>
      </c>
      <c r="H29" t="s">
        <v>7811</v>
      </c>
    </row>
    <row r="30" spans="7:8" x14ac:dyDescent="0.35">
      <c r="G30" t="s">
        <v>6455</v>
      </c>
      <c r="H30" t="s">
        <v>6456</v>
      </c>
    </row>
    <row r="31" spans="7:8" x14ac:dyDescent="0.35">
      <c r="G31" t="s">
        <v>6131</v>
      </c>
      <c r="H31" t="s">
        <v>6738</v>
      </c>
    </row>
    <row r="32" spans="7:8" x14ac:dyDescent="0.35">
      <c r="G32" t="s">
        <v>162</v>
      </c>
      <c r="H32" t="s">
        <v>7797</v>
      </c>
    </row>
    <row r="33" spans="7:8" x14ac:dyDescent="0.35">
      <c r="G33" t="s">
        <v>60</v>
      </c>
      <c r="H33" t="s">
        <v>7807</v>
      </c>
    </row>
    <row r="34" spans="7:8" x14ac:dyDescent="0.35">
      <c r="G34" t="s">
        <v>166</v>
      </c>
      <c r="H34" t="s">
        <v>7809</v>
      </c>
    </row>
    <row r="35" spans="7:8" x14ac:dyDescent="0.35">
      <c r="G35" t="s">
        <v>6450</v>
      </c>
      <c r="H35" t="s">
        <v>987</v>
      </c>
    </row>
    <row r="36" spans="7:8" x14ac:dyDescent="0.35">
      <c r="G36" t="s">
        <v>168</v>
      </c>
      <c r="H36" t="s">
        <v>7808</v>
      </c>
    </row>
    <row r="37" spans="7:8" x14ac:dyDescent="0.35">
      <c r="G37" t="s">
        <v>7223</v>
      </c>
      <c r="H37" t="s">
        <v>1226</v>
      </c>
    </row>
    <row r="38" spans="7:8" x14ac:dyDescent="0.35">
      <c r="G38" t="s">
        <v>7225</v>
      </c>
      <c r="H38" t="s">
        <v>7226</v>
      </c>
    </row>
    <row r="39" spans="7:8" x14ac:dyDescent="0.35">
      <c r="G39" t="s">
        <v>7216</v>
      </c>
      <c r="H39" t="s">
        <v>7224</v>
      </c>
    </row>
    <row r="40" spans="7:8" x14ac:dyDescent="0.35">
      <c r="G40" t="s">
        <v>169</v>
      </c>
      <c r="H40" t="s">
        <v>7920</v>
      </c>
    </row>
    <row r="41" spans="7:8" x14ac:dyDescent="0.35">
      <c r="G41" t="s">
        <v>171</v>
      </c>
      <c r="H41" t="s">
        <v>7796</v>
      </c>
    </row>
    <row r="42" spans="7:8" x14ac:dyDescent="0.35">
      <c r="G42" t="s">
        <v>6158</v>
      </c>
      <c r="H42" t="s">
        <v>6152</v>
      </c>
    </row>
    <row r="43" spans="7:8" x14ac:dyDescent="0.35">
      <c r="G43" t="s">
        <v>6159</v>
      </c>
      <c r="H43" t="s">
        <v>6155</v>
      </c>
    </row>
    <row r="44" spans="7:8" x14ac:dyDescent="0.35">
      <c r="G44" t="s">
        <v>6160</v>
      </c>
      <c r="H44" t="s">
        <v>6153</v>
      </c>
    </row>
    <row r="45" spans="7:8" x14ac:dyDescent="0.35">
      <c r="G45" t="s">
        <v>6161</v>
      </c>
      <c r="H45" t="s">
        <v>6154</v>
      </c>
    </row>
    <row r="46" spans="7:8" x14ac:dyDescent="0.35">
      <c r="G46" t="s">
        <v>6157</v>
      </c>
      <c r="H46" t="s">
        <v>6150</v>
      </c>
    </row>
    <row r="47" spans="7:8" x14ac:dyDescent="0.35">
      <c r="G47" t="s">
        <v>6163</v>
      </c>
      <c r="H47" t="s">
        <v>6149</v>
      </c>
    </row>
    <row r="48" spans="7:8" x14ac:dyDescent="0.35">
      <c r="G48" t="s">
        <v>6169</v>
      </c>
      <c r="H48" t="s">
        <v>6171</v>
      </c>
    </row>
    <row r="49" spans="7:8" x14ac:dyDescent="0.35">
      <c r="G49" t="s">
        <v>173</v>
      </c>
      <c r="H49" t="s">
        <v>7798</v>
      </c>
    </row>
    <row r="50" spans="7:8" x14ac:dyDescent="0.35">
      <c r="G50" t="s">
        <v>175</v>
      </c>
      <c r="H50" t="s">
        <v>7799</v>
      </c>
    </row>
    <row r="51" spans="7:8" x14ac:dyDescent="0.35">
      <c r="G51" t="s">
        <v>7189</v>
      </c>
      <c r="H51" t="s">
        <v>1282</v>
      </c>
    </row>
    <row r="52" spans="7:8" x14ac:dyDescent="0.35">
      <c r="G52" t="s">
        <v>7804</v>
      </c>
      <c r="H52" t="s">
        <v>7805</v>
      </c>
    </row>
    <row r="53" spans="7:8" x14ac:dyDescent="0.35">
      <c r="G53" t="s">
        <v>5044</v>
      </c>
      <c r="H53" t="s">
        <v>7805</v>
      </c>
    </row>
    <row r="54" spans="7:8" x14ac:dyDescent="0.35">
      <c r="G54" t="s">
        <v>178</v>
      </c>
      <c r="H54" t="s">
        <v>8150</v>
      </c>
    </row>
    <row r="55" spans="7:8" x14ac:dyDescent="0.35">
      <c r="G55" t="s">
        <v>5046</v>
      </c>
      <c r="H55" t="s">
        <v>1316</v>
      </c>
    </row>
    <row r="56" spans="7:8" x14ac:dyDescent="0.35">
      <c r="G56" t="s">
        <v>183</v>
      </c>
      <c r="H56" t="s">
        <v>7800</v>
      </c>
    </row>
    <row r="57" spans="7:8" x14ac:dyDescent="0.35">
      <c r="G57" t="s">
        <v>186</v>
      </c>
      <c r="H57" t="s">
        <v>7801</v>
      </c>
    </row>
    <row r="58" spans="7:8" x14ac:dyDescent="0.35">
      <c r="G58" t="s">
        <v>7188</v>
      </c>
      <c r="H58" t="s">
        <v>63</v>
      </c>
    </row>
    <row r="59" spans="7:8" x14ac:dyDescent="0.35">
      <c r="G59" t="s">
        <v>189</v>
      </c>
      <c r="H59" t="s">
        <v>7794</v>
      </c>
    </row>
    <row r="60" spans="7:8" x14ac:dyDescent="0.35">
      <c r="G60" t="s">
        <v>3446</v>
      </c>
      <c r="H60" t="s">
        <v>3447</v>
      </c>
    </row>
    <row r="61" spans="7:8" x14ac:dyDescent="0.35">
      <c r="G61" t="s">
        <v>7258</v>
      </c>
      <c r="H61" t="s">
        <v>7259</v>
      </c>
    </row>
    <row r="62" spans="7:8" x14ac:dyDescent="0.35">
      <c r="G62" t="s">
        <v>6444</v>
      </c>
      <c r="H62" t="s">
        <v>6459</v>
      </c>
    </row>
    <row r="63" spans="7:8" x14ac:dyDescent="0.35">
      <c r="G63" t="s">
        <v>192</v>
      </c>
      <c r="H63" t="s">
        <v>8657</v>
      </c>
    </row>
    <row r="64" spans="7:8" x14ac:dyDescent="0.35">
      <c r="G64" t="s">
        <v>6164</v>
      </c>
      <c r="H64" t="s">
        <v>6151</v>
      </c>
    </row>
    <row r="65" spans="7:8" x14ac:dyDescent="0.35">
      <c r="G65" t="s">
        <v>6162</v>
      </c>
      <c r="H65" t="s">
        <v>6156</v>
      </c>
    </row>
    <row r="66" spans="7:8" x14ac:dyDescent="0.35">
      <c r="G66" t="s">
        <v>196</v>
      </c>
      <c r="H66" t="s">
        <v>7847</v>
      </c>
    </row>
    <row r="67" spans="7:8" x14ac:dyDescent="0.35">
      <c r="G67" t="s">
        <v>7848</v>
      </c>
      <c r="H67" t="s">
        <v>7849</v>
      </c>
    </row>
    <row r="68" spans="7:8" x14ac:dyDescent="0.35">
      <c r="G68" t="s">
        <v>7233</v>
      </c>
      <c r="H68" t="s">
        <v>6133</v>
      </c>
    </row>
    <row r="69" spans="7:8" x14ac:dyDescent="0.35">
      <c r="G69" t="s">
        <v>198</v>
      </c>
      <c r="H69" t="s">
        <v>7810</v>
      </c>
    </row>
    <row r="70" spans="7:8" x14ac:dyDescent="0.35">
      <c r="G70" t="s">
        <v>200</v>
      </c>
      <c r="H70" t="s">
        <v>7851</v>
      </c>
    </row>
    <row r="71" spans="7:8" x14ac:dyDescent="0.35">
      <c r="G71" t="s">
        <v>7908</v>
      </c>
      <c r="H71" t="s">
        <v>7909</v>
      </c>
    </row>
    <row r="72" spans="7:8" x14ac:dyDescent="0.35">
      <c r="G72" t="s">
        <v>639</v>
      </c>
      <c r="H72" t="s">
        <v>7910</v>
      </c>
    </row>
    <row r="73" spans="7:8" x14ac:dyDescent="0.35">
      <c r="G73" t="s">
        <v>7911</v>
      </c>
      <c r="H73" t="s">
        <v>7912</v>
      </c>
    </row>
    <row r="74" spans="7:8" x14ac:dyDescent="0.35">
      <c r="G74" t="s">
        <v>693</v>
      </c>
      <c r="H74" t="s">
        <v>8691</v>
      </c>
    </row>
    <row r="75" spans="7:8" x14ac:dyDescent="0.35">
      <c r="G75" t="s">
        <v>204</v>
      </c>
      <c r="H75" t="s">
        <v>7818</v>
      </c>
    </row>
    <row r="76" spans="7:8" x14ac:dyDescent="0.35">
      <c r="G76" t="s">
        <v>206</v>
      </c>
      <c r="H76" t="s">
        <v>7819</v>
      </c>
    </row>
    <row r="77" spans="7:8" x14ac:dyDescent="0.35">
      <c r="G77" t="s">
        <v>208</v>
      </c>
      <c r="H77" t="s">
        <v>7820</v>
      </c>
    </row>
    <row r="78" spans="7:8" x14ac:dyDescent="0.35">
      <c r="G78" t="s">
        <v>7816</v>
      </c>
      <c r="H78" t="s">
        <v>7817</v>
      </c>
    </row>
    <row r="79" spans="7:8" x14ac:dyDescent="0.35">
      <c r="G79" t="s">
        <v>2065</v>
      </c>
      <c r="H79" t="s">
        <v>8718</v>
      </c>
    </row>
    <row r="80" spans="7:8" x14ac:dyDescent="0.35">
      <c r="G80" t="s">
        <v>2068</v>
      </c>
      <c r="H80" t="s">
        <v>8721</v>
      </c>
    </row>
    <row r="81" spans="7:8" x14ac:dyDescent="0.35">
      <c r="G81" t="s">
        <v>2070</v>
      </c>
      <c r="H81" t="s">
        <v>8715</v>
      </c>
    </row>
    <row r="82" spans="7:8" x14ac:dyDescent="0.35">
      <c r="G82" t="s">
        <v>2072</v>
      </c>
      <c r="H82" t="s">
        <v>8717</v>
      </c>
    </row>
    <row r="83" spans="7:8" x14ac:dyDescent="0.35">
      <c r="G83" t="s">
        <v>7992</v>
      </c>
      <c r="H83" t="s">
        <v>7993</v>
      </c>
    </row>
    <row r="84" spans="7:8" x14ac:dyDescent="0.35">
      <c r="G84" t="s">
        <v>3213</v>
      </c>
      <c r="H84" t="s">
        <v>8828</v>
      </c>
    </row>
    <row r="85" spans="7:8" x14ac:dyDescent="0.35">
      <c r="G85" t="s">
        <v>3209</v>
      </c>
      <c r="H85" t="s">
        <v>8829</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8729</v>
      </c>
    </row>
    <row r="122" spans="7:8" x14ac:dyDescent="0.35">
      <c r="G122" t="s">
        <v>2076</v>
      </c>
      <c r="H122" t="s">
        <v>8727</v>
      </c>
    </row>
    <row r="123" spans="7:8" x14ac:dyDescent="0.35">
      <c r="G123" t="s">
        <v>2078</v>
      </c>
      <c r="H123" t="s">
        <v>8726</v>
      </c>
    </row>
    <row r="124" spans="7:8" x14ac:dyDescent="0.35">
      <c r="G124" t="s">
        <v>3707</v>
      </c>
      <c r="H124" t="s">
        <v>3708</v>
      </c>
    </row>
    <row r="125" spans="7:8" x14ac:dyDescent="0.35">
      <c r="G125" t="s">
        <v>2080</v>
      </c>
      <c r="H125" t="s">
        <v>8725</v>
      </c>
    </row>
    <row r="126" spans="7:8" x14ac:dyDescent="0.35">
      <c r="G126" t="s">
        <v>2082</v>
      </c>
      <c r="H126" t="s">
        <v>8724</v>
      </c>
    </row>
    <row r="127" spans="7:8" x14ac:dyDescent="0.35">
      <c r="G127" t="s">
        <v>2084</v>
      </c>
      <c r="H127" t="s">
        <v>7692</v>
      </c>
    </row>
    <row r="128" spans="7:8" x14ac:dyDescent="0.35">
      <c r="G128" t="s">
        <v>2086</v>
      </c>
      <c r="H128" t="s">
        <v>8728</v>
      </c>
    </row>
    <row r="129" spans="7:8" x14ac:dyDescent="0.35">
      <c r="G129" t="s">
        <v>2088</v>
      </c>
      <c r="H129" t="s">
        <v>8749</v>
      </c>
    </row>
    <row r="130" spans="7:8" x14ac:dyDescent="0.35">
      <c r="G130" t="s">
        <v>5802</v>
      </c>
      <c r="H130" t="s">
        <v>5803</v>
      </c>
    </row>
    <row r="131" spans="7:8" x14ac:dyDescent="0.35">
      <c r="G131" t="s">
        <v>5705</v>
      </c>
      <c r="H131" t="s">
        <v>5736</v>
      </c>
    </row>
    <row r="132" spans="7:8" x14ac:dyDescent="0.35">
      <c r="G132" t="s">
        <v>2090</v>
      </c>
      <c r="H132" t="s">
        <v>8750</v>
      </c>
    </row>
    <row r="133" spans="7:8" x14ac:dyDescent="0.35">
      <c r="G133" t="s">
        <v>2092</v>
      </c>
      <c r="H133" t="s">
        <v>8734</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8722</v>
      </c>
    </row>
    <row r="147" spans="7:8" x14ac:dyDescent="0.35">
      <c r="G147" t="s">
        <v>2096</v>
      </c>
      <c r="H147" t="s">
        <v>8723</v>
      </c>
    </row>
    <row r="148" spans="7:8" x14ac:dyDescent="0.35">
      <c r="G148" t="s">
        <v>2124</v>
      </c>
      <c r="H148" t="s">
        <v>2125</v>
      </c>
    </row>
    <row r="149" spans="7:8" x14ac:dyDescent="0.35">
      <c r="G149" t="s">
        <v>7499</v>
      </c>
      <c r="H149" t="s">
        <v>7665</v>
      </c>
    </row>
    <row r="150" spans="7:8" x14ac:dyDescent="0.35">
      <c r="G150" t="s">
        <v>2126</v>
      </c>
      <c r="H150" t="s">
        <v>2127</v>
      </c>
    </row>
    <row r="151" spans="7:8" x14ac:dyDescent="0.35">
      <c r="G151" t="s">
        <v>2098</v>
      </c>
      <c r="H151" t="s">
        <v>8732</v>
      </c>
    </row>
    <row r="152" spans="7:8" x14ac:dyDescent="0.35">
      <c r="G152" t="s">
        <v>2100</v>
      </c>
      <c r="H152" t="s">
        <v>8733</v>
      </c>
    </row>
    <row r="153" spans="7:8" x14ac:dyDescent="0.35">
      <c r="G153" t="s">
        <v>3599</v>
      </c>
      <c r="H153" t="s">
        <v>3598</v>
      </c>
    </row>
    <row r="154" spans="7:8" x14ac:dyDescent="0.35">
      <c r="G154" t="s">
        <v>101</v>
      </c>
      <c r="H154" t="s">
        <v>845</v>
      </c>
    </row>
    <row r="155" spans="7:8" x14ac:dyDescent="0.35">
      <c r="G155" t="s">
        <v>2102</v>
      </c>
      <c r="H155" t="s">
        <v>8737</v>
      </c>
    </row>
    <row r="156" spans="7:8" x14ac:dyDescent="0.35">
      <c r="G156" t="s">
        <v>3596</v>
      </c>
      <c r="H156" t="s">
        <v>3594</v>
      </c>
    </row>
    <row r="157" spans="7:8" x14ac:dyDescent="0.35">
      <c r="G157" t="s">
        <v>2104</v>
      </c>
      <c r="H157" t="s">
        <v>8735</v>
      </c>
    </row>
    <row r="158" spans="7:8" x14ac:dyDescent="0.35">
      <c r="G158" t="s">
        <v>2106</v>
      </c>
      <c r="H158" t="s">
        <v>8736</v>
      </c>
    </row>
    <row r="159" spans="7:8" x14ac:dyDescent="0.35">
      <c r="G159" t="s">
        <v>2108</v>
      </c>
      <c r="H159" t="s">
        <v>8738</v>
      </c>
    </row>
    <row r="160" spans="7:8" x14ac:dyDescent="0.35">
      <c r="G160" t="s">
        <v>3597</v>
      </c>
      <c r="H160" t="s">
        <v>3595</v>
      </c>
    </row>
    <row r="161" spans="7:8" x14ac:dyDescent="0.35">
      <c r="G161" t="s">
        <v>2110</v>
      </c>
      <c r="H161" t="s">
        <v>8730</v>
      </c>
    </row>
    <row r="162" spans="7:8" x14ac:dyDescent="0.35">
      <c r="G162" t="s">
        <v>2112</v>
      </c>
      <c r="H162" t="s">
        <v>7676</v>
      </c>
    </row>
    <row r="163" spans="7:8" x14ac:dyDescent="0.35">
      <c r="G163" t="s">
        <v>2114</v>
      </c>
      <c r="H163" t="s">
        <v>8719</v>
      </c>
    </row>
    <row r="164" spans="7:8" x14ac:dyDescent="0.35">
      <c r="G164" t="s">
        <v>2116</v>
      </c>
      <c r="H164" t="s">
        <v>8720</v>
      </c>
    </row>
    <row r="165" spans="7:8" x14ac:dyDescent="0.35">
      <c r="G165" t="s">
        <v>2118</v>
      </c>
      <c r="H165" t="s">
        <v>8712</v>
      </c>
    </row>
    <row r="166" spans="7:8" x14ac:dyDescent="0.35">
      <c r="G166" t="s">
        <v>2120</v>
      </c>
      <c r="H166" t="s">
        <v>7559</v>
      </c>
    </row>
    <row r="167" spans="7:8" x14ac:dyDescent="0.35">
      <c r="G167" t="s">
        <v>2122</v>
      </c>
      <c r="H167" t="s">
        <v>7673</v>
      </c>
    </row>
    <row r="168" spans="7:8" x14ac:dyDescent="0.35">
      <c r="G168" t="s">
        <v>7666</v>
      </c>
      <c r="H168" t="s">
        <v>11028</v>
      </c>
    </row>
    <row r="169" spans="7:8" x14ac:dyDescent="0.35">
      <c r="G169" t="s">
        <v>40</v>
      </c>
      <c r="H169" t="s">
        <v>698</v>
      </c>
    </row>
    <row r="170" spans="7:8" x14ac:dyDescent="0.35">
      <c r="G170" t="s">
        <v>5074</v>
      </c>
      <c r="H170" t="s">
        <v>5074</v>
      </c>
    </row>
    <row r="171" spans="7:8" x14ac:dyDescent="0.35">
      <c r="G171" t="s">
        <v>4856</v>
      </c>
      <c r="H171" t="s">
        <v>6930</v>
      </c>
    </row>
    <row r="172" spans="7:8" x14ac:dyDescent="0.35">
      <c r="G172" t="s">
        <v>4858</v>
      </c>
      <c r="H172" t="s">
        <v>6929</v>
      </c>
    </row>
    <row r="173" spans="7:8" x14ac:dyDescent="0.35">
      <c r="G173" t="s">
        <v>39</v>
      </c>
      <c r="H173" t="s">
        <v>11029</v>
      </c>
    </row>
    <row r="174" spans="7:8" x14ac:dyDescent="0.35">
      <c r="G174" t="s">
        <v>6254</v>
      </c>
      <c r="H174" t="s">
        <v>6922</v>
      </c>
    </row>
    <row r="175" spans="7:8" x14ac:dyDescent="0.35">
      <c r="G175" t="s">
        <v>6183</v>
      </c>
      <c r="H175" t="s">
        <v>6183</v>
      </c>
    </row>
    <row r="176" spans="7:8" x14ac:dyDescent="0.35">
      <c r="G176" t="s">
        <v>38</v>
      </c>
      <c r="H176" t="s">
        <v>11030</v>
      </c>
    </row>
    <row r="177" spans="7:8" x14ac:dyDescent="0.35">
      <c r="G177" t="s">
        <v>6258</v>
      </c>
      <c r="H177" t="s">
        <v>6922</v>
      </c>
    </row>
    <row r="178" spans="7:8" x14ac:dyDescent="0.35">
      <c r="G178" t="s">
        <v>6184</v>
      </c>
      <c r="H178" t="s">
        <v>6184</v>
      </c>
    </row>
    <row r="179" spans="7:8" x14ac:dyDescent="0.35">
      <c r="G179" t="s">
        <v>4861</v>
      </c>
      <c r="H179" t="s">
        <v>6931</v>
      </c>
    </row>
    <row r="180" spans="7:8" x14ac:dyDescent="0.35">
      <c r="G180" t="s">
        <v>6188</v>
      </c>
      <c r="H180" t="s">
        <v>6188</v>
      </c>
    </row>
    <row r="181" spans="7:8" x14ac:dyDescent="0.35">
      <c r="G181" t="s">
        <v>36</v>
      </c>
      <c r="H181" t="s">
        <v>705</v>
      </c>
    </row>
    <row r="182" spans="7:8" x14ac:dyDescent="0.35">
      <c r="G182" t="s">
        <v>6256</v>
      </c>
      <c r="H182" t="s">
        <v>6927</v>
      </c>
    </row>
    <row r="183" spans="7:8" x14ac:dyDescent="0.35">
      <c r="G183" t="s">
        <v>6185</v>
      </c>
      <c r="H183" t="s">
        <v>6185</v>
      </c>
    </row>
    <row r="184" spans="7:8" x14ac:dyDescent="0.35">
      <c r="G184" t="s">
        <v>37</v>
      </c>
      <c r="H184" t="s">
        <v>703</v>
      </c>
    </row>
    <row r="185" spans="7:8" x14ac:dyDescent="0.35">
      <c r="G185" t="s">
        <v>6257</v>
      </c>
      <c r="H185" t="s">
        <v>6924</v>
      </c>
    </row>
    <row r="186" spans="7:8" x14ac:dyDescent="0.35">
      <c r="G186" t="s">
        <v>6182</v>
      </c>
      <c r="H186" t="s">
        <v>6182</v>
      </c>
    </row>
    <row r="187" spans="7:8" x14ac:dyDescent="0.35">
      <c r="G187" t="s">
        <v>35</v>
      </c>
      <c r="H187" t="s">
        <v>707</v>
      </c>
    </row>
    <row r="188" spans="7:8" x14ac:dyDescent="0.35">
      <c r="G188" t="s">
        <v>6255</v>
      </c>
      <c r="H188" t="s">
        <v>6928</v>
      </c>
    </row>
    <row r="189" spans="7:8" x14ac:dyDescent="0.35">
      <c r="G189" t="s">
        <v>6181</v>
      </c>
      <c r="H189" t="s">
        <v>6181</v>
      </c>
    </row>
    <row r="190" spans="7:8" x14ac:dyDescent="0.35">
      <c r="G190" t="s">
        <v>2132</v>
      </c>
      <c r="H190" t="s">
        <v>7703</v>
      </c>
    </row>
    <row r="191" spans="7:8" x14ac:dyDescent="0.35">
      <c r="G191" t="s">
        <v>6264</v>
      </c>
      <c r="H191" t="s">
        <v>6271</v>
      </c>
    </row>
    <row r="192" spans="7:8" x14ac:dyDescent="0.35">
      <c r="G192" t="s">
        <v>692</v>
      </c>
      <c r="H192" t="s">
        <v>2603</v>
      </c>
    </row>
    <row r="193" spans="7:8" x14ac:dyDescent="0.35">
      <c r="G193" t="s">
        <v>2128</v>
      </c>
      <c r="H193" t="s">
        <v>7704</v>
      </c>
    </row>
    <row r="194" spans="7:8" x14ac:dyDescent="0.35">
      <c r="G194" t="s">
        <v>3203</v>
      </c>
      <c r="H194" t="s">
        <v>3202</v>
      </c>
    </row>
    <row r="195" spans="7:8" x14ac:dyDescent="0.35">
      <c r="G195" t="s">
        <v>2134</v>
      </c>
      <c r="H195" t="s">
        <v>7702</v>
      </c>
    </row>
    <row r="196" spans="7:8" x14ac:dyDescent="0.35">
      <c r="G196" t="s">
        <v>2136</v>
      </c>
      <c r="H196" t="s">
        <v>7700</v>
      </c>
    </row>
    <row r="197" spans="7:8" x14ac:dyDescent="0.35">
      <c r="G197" t="s">
        <v>691</v>
      </c>
      <c r="H197" t="s">
        <v>2607</v>
      </c>
    </row>
    <row r="198" spans="7:8" x14ac:dyDescent="0.35">
      <c r="G198" t="s">
        <v>3205</v>
      </c>
      <c r="H198" t="s">
        <v>3204</v>
      </c>
    </row>
    <row r="199" spans="7:8" x14ac:dyDescent="0.35">
      <c r="G199" t="s">
        <v>2138</v>
      </c>
      <c r="H199" t="s">
        <v>7695</v>
      </c>
    </row>
    <row r="200" spans="7:8" x14ac:dyDescent="0.35">
      <c r="G200" t="s">
        <v>6265</v>
      </c>
      <c r="H200" t="s">
        <v>6272</v>
      </c>
    </row>
    <row r="201" spans="7:8" x14ac:dyDescent="0.35">
      <c r="G201" t="s">
        <v>84</v>
      </c>
      <c r="H201" t="s">
        <v>84</v>
      </c>
    </row>
    <row r="202" spans="7:8" x14ac:dyDescent="0.35">
      <c r="G202" t="s">
        <v>690</v>
      </c>
      <c r="H202" t="s">
        <v>2605</v>
      </c>
    </row>
    <row r="203" spans="7:8" x14ac:dyDescent="0.35">
      <c r="G203" t="s">
        <v>2130</v>
      </c>
      <c r="H203" t="s">
        <v>7694</v>
      </c>
    </row>
    <row r="204" spans="7:8" x14ac:dyDescent="0.35">
      <c r="G204" t="s">
        <v>2140</v>
      </c>
      <c r="H204" t="s">
        <v>7701</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7699</v>
      </c>
    </row>
    <row r="209" spans="7:8" x14ac:dyDescent="0.35">
      <c r="G209" t="s">
        <v>6266</v>
      </c>
      <c r="H209" t="s">
        <v>6273</v>
      </c>
    </row>
    <row r="210" spans="7:8" x14ac:dyDescent="0.35">
      <c r="G210" t="s">
        <v>683</v>
      </c>
      <c r="H210" t="s">
        <v>2612</v>
      </c>
    </row>
    <row r="211" spans="7:8" x14ac:dyDescent="0.35">
      <c r="G211" t="s">
        <v>136</v>
      </c>
      <c r="H211" t="s">
        <v>1970</v>
      </c>
    </row>
    <row r="212" spans="7:8" x14ac:dyDescent="0.35">
      <c r="G212" t="s">
        <v>2144</v>
      </c>
      <c r="H212" t="s">
        <v>7697</v>
      </c>
    </row>
    <row r="213" spans="7:8" x14ac:dyDescent="0.35">
      <c r="G213" t="s">
        <v>6267</v>
      </c>
      <c r="H213" t="s">
        <v>6274</v>
      </c>
    </row>
    <row r="214" spans="7:8" x14ac:dyDescent="0.35">
      <c r="G214" t="s">
        <v>2146</v>
      </c>
      <c r="H214" t="s">
        <v>7698</v>
      </c>
    </row>
    <row r="215" spans="7:8" x14ac:dyDescent="0.35">
      <c r="G215" t="s">
        <v>6268</v>
      </c>
      <c r="H215" t="s">
        <v>6275</v>
      </c>
    </row>
    <row r="216" spans="7:8" x14ac:dyDescent="0.35">
      <c r="G216" t="s">
        <v>2148</v>
      </c>
      <c r="H216" t="s">
        <v>7696</v>
      </c>
    </row>
    <row r="217" spans="7:8" x14ac:dyDescent="0.35">
      <c r="G217" t="s">
        <v>6269</v>
      </c>
      <c r="H217" t="s">
        <v>6276</v>
      </c>
    </row>
    <row r="218" spans="7:8" x14ac:dyDescent="0.35">
      <c r="G218" t="s">
        <v>3201</v>
      </c>
      <c r="H218" t="s">
        <v>8509</v>
      </c>
    </row>
    <row r="219" spans="7:8" x14ac:dyDescent="0.35">
      <c r="G219" t="s">
        <v>3198</v>
      </c>
      <c r="H219" t="s">
        <v>8507</v>
      </c>
    </row>
    <row r="220" spans="7:8" x14ac:dyDescent="0.35">
      <c r="G220" t="s">
        <v>3195</v>
      </c>
      <c r="H220" t="s">
        <v>8508</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8831</v>
      </c>
    </row>
    <row r="226" spans="7:8" x14ac:dyDescent="0.35">
      <c r="G226" t="s">
        <v>682</v>
      </c>
      <c r="H226" t="s">
        <v>2598</v>
      </c>
    </row>
    <row r="227" spans="7:8" x14ac:dyDescent="0.35">
      <c r="G227" t="s">
        <v>3186</v>
      </c>
      <c r="H227" t="s">
        <v>3184</v>
      </c>
    </row>
    <row r="228" spans="7:8" x14ac:dyDescent="0.35">
      <c r="G228" t="s">
        <v>33</v>
      </c>
      <c r="H228" t="s">
        <v>7723</v>
      </c>
    </row>
    <row r="229" spans="7:8" x14ac:dyDescent="0.35">
      <c r="G229" t="s">
        <v>6134</v>
      </c>
      <c r="H229" t="s">
        <v>6136</v>
      </c>
    </row>
    <row r="230" spans="7:8" x14ac:dyDescent="0.35">
      <c r="G230" t="s">
        <v>31</v>
      </c>
      <c r="H230" t="s">
        <v>7724</v>
      </c>
    </row>
    <row r="231" spans="7:8" x14ac:dyDescent="0.35">
      <c r="G231" t="s">
        <v>6117</v>
      </c>
      <c r="H231" t="s">
        <v>6123</v>
      </c>
    </row>
    <row r="232" spans="7:8" x14ac:dyDescent="0.35">
      <c r="G232" t="s">
        <v>6114</v>
      </c>
      <c r="H232" t="s">
        <v>6115</v>
      </c>
    </row>
    <row r="233" spans="7:8" x14ac:dyDescent="0.35">
      <c r="G233" t="s">
        <v>30</v>
      </c>
      <c r="H233" t="s">
        <v>7725</v>
      </c>
    </row>
    <row r="234" spans="7:8" x14ac:dyDescent="0.35">
      <c r="G234" t="s">
        <v>29</v>
      </c>
      <c r="H234" t="s">
        <v>8683</v>
      </c>
    </row>
    <row r="235" spans="7:8" x14ac:dyDescent="0.35">
      <c r="G235" t="s">
        <v>27</v>
      </c>
      <c r="H235" t="s">
        <v>8685</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7714</v>
      </c>
    </row>
    <row r="242" spans="7:8" x14ac:dyDescent="0.35">
      <c r="G242" t="s">
        <v>5086</v>
      </c>
      <c r="H242" t="s">
        <v>5122</v>
      </c>
    </row>
    <row r="243" spans="7:8" x14ac:dyDescent="0.35">
      <c r="G243" t="s">
        <v>6137</v>
      </c>
      <c r="H243" t="s">
        <v>6148</v>
      </c>
    </row>
    <row r="244" spans="7:8" x14ac:dyDescent="0.35">
      <c r="G244" t="s">
        <v>5088</v>
      </c>
      <c r="H244" t="s">
        <v>5123</v>
      </c>
    </row>
    <row r="245" spans="7:8" x14ac:dyDescent="0.35">
      <c r="G245" t="s">
        <v>5090</v>
      </c>
      <c r="H245" t="s">
        <v>5124</v>
      </c>
    </row>
    <row r="246" spans="7:8" x14ac:dyDescent="0.35">
      <c r="G246" t="s">
        <v>5092</v>
      </c>
      <c r="H246" t="s">
        <v>6231</v>
      </c>
    </row>
    <row r="247" spans="7:8" x14ac:dyDescent="0.35">
      <c r="G247" t="s">
        <v>5094</v>
      </c>
      <c r="H247" t="s">
        <v>6233</v>
      </c>
    </row>
    <row r="248" spans="7:8" x14ac:dyDescent="0.35">
      <c r="G248" t="s">
        <v>5096</v>
      </c>
      <c r="H248" t="s">
        <v>6232</v>
      </c>
    </row>
    <row r="249" spans="7:8" x14ac:dyDescent="0.35">
      <c r="G249" t="s">
        <v>5098</v>
      </c>
      <c r="H249" t="s">
        <v>6234</v>
      </c>
    </row>
    <row r="250" spans="7:8" x14ac:dyDescent="0.35">
      <c r="G250" t="s">
        <v>5100</v>
      </c>
      <c r="H250" t="s">
        <v>6235</v>
      </c>
    </row>
    <row r="251" spans="7:8" x14ac:dyDescent="0.35">
      <c r="G251" t="s">
        <v>5102</v>
      </c>
      <c r="H251" t="s">
        <v>6236</v>
      </c>
    </row>
    <row r="252" spans="7:8" x14ac:dyDescent="0.35">
      <c r="G252" t="s">
        <v>24</v>
      </c>
      <c r="H252" t="s">
        <v>7715</v>
      </c>
    </row>
    <row r="253" spans="7:8" x14ac:dyDescent="0.35">
      <c r="G253" t="s">
        <v>22</v>
      </c>
      <c r="H253" t="s">
        <v>7716</v>
      </c>
    </row>
    <row r="254" spans="7:8" x14ac:dyDescent="0.35">
      <c r="G254" t="s">
        <v>6111</v>
      </c>
      <c r="H254" t="s">
        <v>6113</v>
      </c>
    </row>
    <row r="255" spans="7:8" x14ac:dyDescent="0.35">
      <c r="G255" t="s">
        <v>20</v>
      </c>
      <c r="H255" t="s">
        <v>7717</v>
      </c>
    </row>
    <row r="256" spans="7:8" x14ac:dyDescent="0.35">
      <c r="G256" t="s">
        <v>6140</v>
      </c>
      <c r="H256" t="s">
        <v>6139</v>
      </c>
    </row>
    <row r="257" spans="7:8" x14ac:dyDescent="0.35">
      <c r="G257" t="s">
        <v>19</v>
      </c>
      <c r="H257" t="s">
        <v>7718</v>
      </c>
    </row>
    <row r="258" spans="7:8" x14ac:dyDescent="0.35">
      <c r="G258" t="s">
        <v>6142</v>
      </c>
      <c r="H258" t="s">
        <v>6144</v>
      </c>
    </row>
    <row r="259" spans="7:8" x14ac:dyDescent="0.35">
      <c r="G259" t="s">
        <v>18</v>
      </c>
      <c r="H259" t="s">
        <v>7719</v>
      </c>
    </row>
    <row r="260" spans="7:8" x14ac:dyDescent="0.35">
      <c r="G260" t="s">
        <v>17</v>
      </c>
      <c r="H260" t="s">
        <v>7720</v>
      </c>
    </row>
    <row r="261" spans="7:8" x14ac:dyDescent="0.35">
      <c r="G261" t="s">
        <v>6065</v>
      </c>
      <c r="H261" t="s">
        <v>6110</v>
      </c>
    </row>
    <row r="262" spans="7:8" x14ac:dyDescent="0.35">
      <c r="G262" t="s">
        <v>15</v>
      </c>
      <c r="H262" t="s">
        <v>7721</v>
      </c>
    </row>
    <row r="263" spans="7:8" x14ac:dyDescent="0.35">
      <c r="G263" t="s">
        <v>6146</v>
      </c>
      <c r="H263" t="s">
        <v>6147</v>
      </c>
    </row>
    <row r="264" spans="7:8" x14ac:dyDescent="0.35">
      <c r="G264" t="s">
        <v>13</v>
      </c>
      <c r="H264" t="s">
        <v>7722</v>
      </c>
    </row>
    <row r="265" spans="7:8" x14ac:dyDescent="0.35">
      <c r="G265" t="s">
        <v>679</v>
      </c>
      <c r="H265" t="s">
        <v>7935</v>
      </c>
    </row>
    <row r="266" spans="7:8" x14ac:dyDescent="0.35">
      <c r="G266" t="s">
        <v>676</v>
      </c>
      <c r="H266" t="s">
        <v>7936</v>
      </c>
    </row>
    <row r="267" spans="7:8" x14ac:dyDescent="0.35">
      <c r="G267" t="s">
        <v>673</v>
      </c>
      <c r="H267" t="s">
        <v>7937</v>
      </c>
    </row>
    <row r="268" spans="7:8" x14ac:dyDescent="0.35">
      <c r="G268" t="s">
        <v>670</v>
      </c>
      <c r="H268" t="s">
        <v>7938</v>
      </c>
    </row>
    <row r="269" spans="7:8" x14ac:dyDescent="0.35">
      <c r="G269" t="s">
        <v>667</v>
      </c>
      <c r="H269" t="s">
        <v>8699</v>
      </c>
    </row>
    <row r="270" spans="7:8" x14ac:dyDescent="0.35">
      <c r="G270" t="s">
        <v>664</v>
      </c>
      <c r="H270" t="s">
        <v>8701</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8503</v>
      </c>
      <c r="H274" t="s">
        <v>8504</v>
      </c>
    </row>
    <row r="275" spans="7:8" x14ac:dyDescent="0.35">
      <c r="G275" t="s">
        <v>8505</v>
      </c>
      <c r="H275" t="s">
        <v>11031</v>
      </c>
    </row>
    <row r="276" spans="7:8" x14ac:dyDescent="0.35">
      <c r="G276" t="s">
        <v>8506</v>
      </c>
      <c r="H276" t="s">
        <v>11032</v>
      </c>
    </row>
    <row r="277" spans="7:8" x14ac:dyDescent="0.35">
      <c r="G277" t="s">
        <v>2951</v>
      </c>
      <c r="H277" t="s">
        <v>8832</v>
      </c>
    </row>
    <row r="278" spans="7:8" x14ac:dyDescent="0.35">
      <c r="G278" t="s">
        <v>2948</v>
      </c>
      <c r="H278" t="s">
        <v>8833</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8500</v>
      </c>
      <c r="H303" t="s">
        <v>11033</v>
      </c>
    </row>
    <row r="304" spans="7:8" x14ac:dyDescent="0.35">
      <c r="G304" t="s">
        <v>8501</v>
      </c>
      <c r="H304" t="s">
        <v>11034</v>
      </c>
    </row>
    <row r="305" spans="7:8" x14ac:dyDescent="0.35">
      <c r="G305" t="s">
        <v>8502</v>
      </c>
      <c r="H305" t="s">
        <v>11035</v>
      </c>
    </row>
    <row r="306" spans="7:8" x14ac:dyDescent="0.35">
      <c r="G306" t="s">
        <v>2924</v>
      </c>
      <c r="H306" t="s">
        <v>2922</v>
      </c>
    </row>
    <row r="307" spans="7:8" x14ac:dyDescent="0.35">
      <c r="G307" t="s">
        <v>2921</v>
      </c>
      <c r="H307" t="s">
        <v>2919</v>
      </c>
    </row>
    <row r="308" spans="7:8" x14ac:dyDescent="0.35">
      <c r="G308" t="s">
        <v>5162</v>
      </c>
      <c r="H308" t="s">
        <v>7129</v>
      </c>
    </row>
    <row r="309" spans="7:8" x14ac:dyDescent="0.35">
      <c r="G309" t="s">
        <v>5157</v>
      </c>
      <c r="H309" t="s">
        <v>6488</v>
      </c>
    </row>
    <row r="310" spans="7:8" x14ac:dyDescent="0.35">
      <c r="G310" t="s">
        <v>5259</v>
      </c>
      <c r="H310" t="s">
        <v>6801</v>
      </c>
    </row>
    <row r="311" spans="7:8" x14ac:dyDescent="0.35">
      <c r="G311" t="s">
        <v>5048</v>
      </c>
      <c r="H311" t="s">
        <v>6791</v>
      </c>
    </row>
    <row r="312" spans="7:8" x14ac:dyDescent="0.35">
      <c r="G312" t="s">
        <v>5172</v>
      </c>
      <c r="H312" t="s">
        <v>6761</v>
      </c>
    </row>
    <row r="313" spans="7:8" x14ac:dyDescent="0.35">
      <c r="G313" t="s">
        <v>5217</v>
      </c>
      <c r="H313" t="s">
        <v>6610</v>
      </c>
    </row>
    <row r="314" spans="7:8" x14ac:dyDescent="0.35">
      <c r="G314" t="s">
        <v>12</v>
      </c>
      <c r="H314" t="s">
        <v>806</v>
      </c>
    </row>
    <row r="315" spans="7:8" x14ac:dyDescent="0.35">
      <c r="G315" t="s">
        <v>6252</v>
      </c>
      <c r="H315" t="s">
        <v>6940</v>
      </c>
    </row>
    <row r="316" spans="7:8" x14ac:dyDescent="0.35">
      <c r="G316" t="s">
        <v>6187</v>
      </c>
      <c r="H316" t="s">
        <v>6187</v>
      </c>
    </row>
    <row r="317" spans="7:8" x14ac:dyDescent="0.35">
      <c r="G317" t="s">
        <v>6270</v>
      </c>
      <c r="H317" t="s">
        <v>6270</v>
      </c>
    </row>
    <row r="318" spans="7:8" x14ac:dyDescent="0.35">
      <c r="G318" t="s">
        <v>6186</v>
      </c>
      <c r="H318" t="s">
        <v>6186</v>
      </c>
    </row>
    <row r="319" spans="7:8" x14ac:dyDescent="0.35">
      <c r="G319" t="s">
        <v>657</v>
      </c>
      <c r="H319" t="s">
        <v>2622</v>
      </c>
    </row>
    <row r="320" spans="7:8" x14ac:dyDescent="0.35">
      <c r="G320" t="s">
        <v>8000</v>
      </c>
      <c r="H320" t="s">
        <v>8001</v>
      </c>
    </row>
    <row r="321" spans="7:8" x14ac:dyDescent="0.35">
      <c r="G321" t="s">
        <v>7990</v>
      </c>
      <c r="H321" t="s">
        <v>7991</v>
      </c>
    </row>
    <row r="322" spans="7:8" x14ac:dyDescent="0.35">
      <c r="G322" t="s">
        <v>8002</v>
      </c>
      <c r="H322" t="s">
        <v>8003</v>
      </c>
    </row>
    <row r="323" spans="7:8" x14ac:dyDescent="0.35">
      <c r="G323" t="s">
        <v>7998</v>
      </c>
      <c r="H323" t="s">
        <v>7999</v>
      </c>
    </row>
    <row r="324" spans="7:8" x14ac:dyDescent="0.35">
      <c r="G324" t="s">
        <v>7994</v>
      </c>
      <c r="H324" t="s">
        <v>7995</v>
      </c>
    </row>
    <row r="325" spans="7:8" x14ac:dyDescent="0.35">
      <c r="G325" t="s">
        <v>7996</v>
      </c>
      <c r="H325" t="s">
        <v>7997</v>
      </c>
    </row>
    <row r="326" spans="7:8" x14ac:dyDescent="0.35">
      <c r="G326" t="s">
        <v>8008</v>
      </c>
      <c r="H326" t="s">
        <v>8009</v>
      </c>
    </row>
    <row r="327" spans="7:8" x14ac:dyDescent="0.35">
      <c r="G327" t="s">
        <v>8014</v>
      </c>
      <c r="H327" t="s">
        <v>8015</v>
      </c>
    </row>
    <row r="328" spans="7:8" x14ac:dyDescent="0.35">
      <c r="G328" t="s">
        <v>8004</v>
      </c>
      <c r="H328" t="s">
        <v>8005</v>
      </c>
    </row>
    <row r="329" spans="7:8" x14ac:dyDescent="0.35">
      <c r="G329" t="s">
        <v>8016</v>
      </c>
      <c r="H329" t="s">
        <v>8017</v>
      </c>
    </row>
    <row r="330" spans="7:8" x14ac:dyDescent="0.35">
      <c r="G330" t="s">
        <v>8012</v>
      </c>
      <c r="H330" t="s">
        <v>8013</v>
      </c>
    </row>
    <row r="331" spans="7:8" x14ac:dyDescent="0.35">
      <c r="G331" t="s">
        <v>8006</v>
      </c>
      <c r="H331" t="s">
        <v>8007</v>
      </c>
    </row>
    <row r="332" spans="7:8" x14ac:dyDescent="0.35">
      <c r="G332" t="s">
        <v>8010</v>
      </c>
      <c r="H332" t="s">
        <v>8011</v>
      </c>
    </row>
    <row r="333" spans="7:8" x14ac:dyDescent="0.35">
      <c r="G333" t="s">
        <v>8018</v>
      </c>
      <c r="H333" t="s">
        <v>8019</v>
      </c>
    </row>
    <row r="334" spans="7:8" x14ac:dyDescent="0.35">
      <c r="G334" t="s">
        <v>653</v>
      </c>
      <c r="H334" t="s">
        <v>7860</v>
      </c>
    </row>
    <row r="335" spans="7:8" x14ac:dyDescent="0.35">
      <c r="G335" t="s">
        <v>656</v>
      </c>
      <c r="H335" t="s">
        <v>7921</v>
      </c>
    </row>
    <row r="336" spans="7:8" x14ac:dyDescent="0.35">
      <c r="G336" t="s">
        <v>649</v>
      </c>
      <c r="H336" t="s">
        <v>7861</v>
      </c>
    </row>
    <row r="337" spans="7:8" x14ac:dyDescent="0.35">
      <c r="G337" t="s">
        <v>646</v>
      </c>
      <c r="H337" t="s">
        <v>7862</v>
      </c>
    </row>
    <row r="338" spans="7:8" x14ac:dyDescent="0.35">
      <c r="G338" t="s">
        <v>642</v>
      </c>
      <c r="H338" t="s">
        <v>7863</v>
      </c>
    </row>
    <row r="339" spans="7:8" x14ac:dyDescent="0.35">
      <c r="G339" t="s">
        <v>645</v>
      </c>
      <c r="H339" t="s">
        <v>7922</v>
      </c>
    </row>
    <row r="340" spans="7:8" x14ac:dyDescent="0.35">
      <c r="G340" t="s">
        <v>635</v>
      </c>
      <c r="H340" t="s">
        <v>7864</v>
      </c>
    </row>
    <row r="341" spans="7:8" x14ac:dyDescent="0.35">
      <c r="G341" t="s">
        <v>638</v>
      </c>
      <c r="H341" t="s">
        <v>7923</v>
      </c>
    </row>
    <row r="342" spans="7:8" x14ac:dyDescent="0.35">
      <c r="G342" t="s">
        <v>632</v>
      </c>
      <c r="H342" t="s">
        <v>8655</v>
      </c>
    </row>
    <row r="343" spans="7:8" x14ac:dyDescent="0.35">
      <c r="G343" t="s">
        <v>393</v>
      </c>
      <c r="H343" t="s">
        <v>8676</v>
      </c>
    </row>
    <row r="344" spans="7:8" x14ac:dyDescent="0.35">
      <c r="G344" t="s">
        <v>155</v>
      </c>
      <c r="H344" t="s">
        <v>1973</v>
      </c>
    </row>
    <row r="345" spans="7:8" x14ac:dyDescent="0.35">
      <c r="G345" t="s">
        <v>3174</v>
      </c>
      <c r="H345" t="s">
        <v>3172</v>
      </c>
    </row>
    <row r="346" spans="7:8" x14ac:dyDescent="0.35">
      <c r="G346" t="s">
        <v>7964</v>
      </c>
      <c r="H346" t="s">
        <v>11036</v>
      </c>
    </row>
    <row r="347" spans="7:8" x14ac:dyDescent="0.35">
      <c r="G347" t="s">
        <v>2154</v>
      </c>
      <c r="H347" t="s">
        <v>8769</v>
      </c>
    </row>
    <row r="348" spans="7:8" x14ac:dyDescent="0.35">
      <c r="G348" t="s">
        <v>2156</v>
      </c>
      <c r="H348" t="s">
        <v>7687</v>
      </c>
    </row>
    <row r="349" spans="7:8" x14ac:dyDescent="0.35">
      <c r="G349" t="s">
        <v>3731</v>
      </c>
      <c r="H349" t="s">
        <v>3730</v>
      </c>
    </row>
    <row r="350" spans="7:8" x14ac:dyDescent="0.35">
      <c r="G350" t="s">
        <v>3732</v>
      </c>
      <c r="H350" t="s">
        <v>3729</v>
      </c>
    </row>
    <row r="351" spans="7:8" x14ac:dyDescent="0.35">
      <c r="G351" t="s">
        <v>2158</v>
      </c>
      <c r="H351" t="s">
        <v>7685</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7660</v>
      </c>
    </row>
    <row r="359" spans="7:8" x14ac:dyDescent="0.35">
      <c r="G359" t="s">
        <v>2162</v>
      </c>
      <c r="H359" t="s">
        <v>8715</v>
      </c>
    </row>
    <row r="360" spans="7:8" x14ac:dyDescent="0.35">
      <c r="G360" t="s">
        <v>2150</v>
      </c>
      <c r="H360" t="s">
        <v>8716</v>
      </c>
    </row>
    <row r="361" spans="7:8" x14ac:dyDescent="0.35">
      <c r="G361" t="s">
        <v>2165</v>
      </c>
      <c r="H361" t="s">
        <v>8766</v>
      </c>
    </row>
    <row r="362" spans="7:8" x14ac:dyDescent="0.35">
      <c r="G362" t="s">
        <v>3638</v>
      </c>
      <c r="H362" t="s">
        <v>3637</v>
      </c>
    </row>
    <row r="363" spans="7:8" x14ac:dyDescent="0.35">
      <c r="G363" t="s">
        <v>2163</v>
      </c>
      <c r="H363" t="s">
        <v>8711</v>
      </c>
    </row>
    <row r="364" spans="7:8" x14ac:dyDescent="0.35">
      <c r="G364" t="s">
        <v>2167</v>
      </c>
      <c r="H364" t="s">
        <v>7682</v>
      </c>
    </row>
    <row r="365" spans="7:8" x14ac:dyDescent="0.35">
      <c r="G365" t="s">
        <v>2169</v>
      </c>
      <c r="H365" t="s">
        <v>7686</v>
      </c>
    </row>
    <row r="366" spans="7:8" x14ac:dyDescent="0.35">
      <c r="G366" t="s">
        <v>3715</v>
      </c>
      <c r="H366" t="s">
        <v>3717</v>
      </c>
    </row>
    <row r="367" spans="7:8" x14ac:dyDescent="0.35">
      <c r="G367" t="s">
        <v>2173</v>
      </c>
      <c r="H367" t="s">
        <v>8787</v>
      </c>
    </row>
    <row r="368" spans="7:8" x14ac:dyDescent="0.35">
      <c r="G368" t="s">
        <v>2171</v>
      </c>
      <c r="H368" t="s">
        <v>8776</v>
      </c>
    </row>
    <row r="369" spans="7:8" x14ac:dyDescent="0.35">
      <c r="G369" t="s">
        <v>2175</v>
      </c>
      <c r="H369" t="s">
        <v>7688</v>
      </c>
    </row>
    <row r="370" spans="7:8" x14ac:dyDescent="0.35">
      <c r="G370" t="s">
        <v>2177</v>
      </c>
      <c r="H370" t="s">
        <v>7662</v>
      </c>
    </row>
    <row r="371" spans="7:8" x14ac:dyDescent="0.35">
      <c r="G371" t="s">
        <v>2183</v>
      </c>
      <c r="H371" t="s">
        <v>8798</v>
      </c>
    </row>
    <row r="372" spans="7:8" x14ac:dyDescent="0.35">
      <c r="G372" t="s">
        <v>2185</v>
      </c>
      <c r="H372" t="s">
        <v>7681</v>
      </c>
    </row>
    <row r="373" spans="7:8" x14ac:dyDescent="0.35">
      <c r="G373" t="s">
        <v>2187</v>
      </c>
      <c r="H373" t="s">
        <v>7661</v>
      </c>
    </row>
    <row r="374" spans="7:8" x14ac:dyDescent="0.35">
      <c r="G374" t="s">
        <v>2179</v>
      </c>
      <c r="H374" t="s">
        <v>7689</v>
      </c>
    </row>
    <row r="375" spans="7:8" x14ac:dyDescent="0.35">
      <c r="G375" t="s">
        <v>2181</v>
      </c>
      <c r="H375" t="s">
        <v>8775</v>
      </c>
    </row>
    <row r="376" spans="7:8" x14ac:dyDescent="0.35">
      <c r="G376" t="s">
        <v>2189</v>
      </c>
      <c r="H376" t="s">
        <v>8773</v>
      </c>
    </row>
    <row r="377" spans="7:8" x14ac:dyDescent="0.35">
      <c r="G377" t="s">
        <v>2191</v>
      </c>
      <c r="H377" t="s">
        <v>8774</v>
      </c>
    </row>
    <row r="378" spans="7:8" x14ac:dyDescent="0.35">
      <c r="G378" t="s">
        <v>2193</v>
      </c>
      <c r="H378" t="s">
        <v>7684</v>
      </c>
    </row>
    <row r="379" spans="7:8" x14ac:dyDescent="0.35">
      <c r="G379" t="s">
        <v>2195</v>
      </c>
      <c r="H379" t="s">
        <v>7683</v>
      </c>
    </row>
    <row r="380" spans="7:8" x14ac:dyDescent="0.35">
      <c r="G380" t="s">
        <v>2152</v>
      </c>
      <c r="H380" t="s">
        <v>8756</v>
      </c>
    </row>
    <row r="381" spans="7:8" x14ac:dyDescent="0.35">
      <c r="G381" t="s">
        <v>2197</v>
      </c>
      <c r="H381" t="s">
        <v>8759</v>
      </c>
    </row>
    <row r="382" spans="7:8" x14ac:dyDescent="0.35">
      <c r="G382" t="s">
        <v>3879</v>
      </c>
      <c r="H382" t="s">
        <v>3881</v>
      </c>
    </row>
    <row r="383" spans="7:8" x14ac:dyDescent="0.35">
      <c r="G383" t="s">
        <v>3878</v>
      </c>
      <c r="H383" t="s">
        <v>3880</v>
      </c>
    </row>
    <row r="384" spans="7:8" x14ac:dyDescent="0.35">
      <c r="G384" t="s">
        <v>7962</v>
      </c>
      <c r="H384" t="s">
        <v>11037</v>
      </c>
    </row>
    <row r="385" spans="7:8" x14ac:dyDescent="0.35">
      <c r="G385" t="s">
        <v>7961</v>
      </c>
      <c r="H385" t="s">
        <v>11038</v>
      </c>
    </row>
    <row r="386" spans="7:8" x14ac:dyDescent="0.35">
      <c r="G386" t="s">
        <v>7963</v>
      </c>
      <c r="H386" t="s">
        <v>11039</v>
      </c>
    </row>
    <row r="387" spans="7:8" x14ac:dyDescent="0.35">
      <c r="G387" t="s">
        <v>7590</v>
      </c>
      <c r="H387" t="s">
        <v>11040</v>
      </c>
    </row>
    <row r="388" spans="7:8" x14ac:dyDescent="0.35">
      <c r="G388" t="s">
        <v>7526</v>
      </c>
      <c r="H388" t="s">
        <v>8566</v>
      </c>
    </row>
    <row r="389" spans="7:8" x14ac:dyDescent="0.35">
      <c r="G389" t="s">
        <v>7513</v>
      </c>
      <c r="H389" t="s">
        <v>7604</v>
      </c>
    </row>
    <row r="390" spans="7:8" x14ac:dyDescent="0.35">
      <c r="G390" t="s">
        <v>7479</v>
      </c>
      <c r="H390" t="s">
        <v>7587</v>
      </c>
    </row>
    <row r="391" spans="7:8" x14ac:dyDescent="0.35">
      <c r="G391" t="s">
        <v>7480</v>
      </c>
      <c r="H391" t="s">
        <v>7588</v>
      </c>
    </row>
    <row r="392" spans="7:8" x14ac:dyDescent="0.35">
      <c r="G392" t="s">
        <v>7520</v>
      </c>
      <c r="H392" t="s">
        <v>7613</v>
      </c>
    </row>
    <row r="393" spans="7:8" x14ac:dyDescent="0.35">
      <c r="G393" t="s">
        <v>7481</v>
      </c>
      <c r="H393" t="s">
        <v>7593</v>
      </c>
    </row>
    <row r="394" spans="7:8" x14ac:dyDescent="0.35">
      <c r="G394" t="s">
        <v>7530</v>
      </c>
      <c r="H394" t="s">
        <v>8583</v>
      </c>
    </row>
    <row r="395" spans="7:8" x14ac:dyDescent="0.35">
      <c r="G395" t="s">
        <v>7624</v>
      </c>
      <c r="H395" t="s">
        <v>11041</v>
      </c>
    </row>
    <row r="396" spans="7:8" x14ac:dyDescent="0.35">
      <c r="G396" t="s">
        <v>7531</v>
      </c>
      <c r="H396" t="s">
        <v>8582</v>
      </c>
    </row>
    <row r="397" spans="7:8" x14ac:dyDescent="0.35">
      <c r="G397" t="s">
        <v>7521</v>
      </c>
      <c r="H397" t="s">
        <v>8564</v>
      </c>
    </row>
    <row r="398" spans="7:8" x14ac:dyDescent="0.35">
      <c r="G398" t="s">
        <v>7614</v>
      </c>
      <c r="H398" t="s">
        <v>11042</v>
      </c>
    </row>
    <row r="399" spans="7:8" x14ac:dyDescent="0.35">
      <c r="G399" t="s">
        <v>7519</v>
      </c>
      <c r="H399" t="s">
        <v>7612</v>
      </c>
    </row>
    <row r="400" spans="7:8" x14ac:dyDescent="0.35">
      <c r="G400" t="s">
        <v>7524</v>
      </c>
      <c r="H400" t="s">
        <v>7617</v>
      </c>
    </row>
    <row r="401" spans="7:8" x14ac:dyDescent="0.35">
      <c r="G401" t="s">
        <v>7549</v>
      </c>
      <c r="H401" t="s">
        <v>8581</v>
      </c>
    </row>
    <row r="402" spans="7:8" x14ac:dyDescent="0.35">
      <c r="G402" t="s">
        <v>7605</v>
      </c>
      <c r="H402" t="s">
        <v>11043</v>
      </c>
    </row>
    <row r="403" spans="7:8" x14ac:dyDescent="0.35">
      <c r="G403" t="s">
        <v>7941</v>
      </c>
      <c r="H403" t="s">
        <v>7942</v>
      </c>
    </row>
    <row r="404" spans="7:8" x14ac:dyDescent="0.35">
      <c r="G404" t="s">
        <v>7939</v>
      </c>
      <c r="H404" t="s">
        <v>7940</v>
      </c>
    </row>
    <row r="405" spans="7:8" x14ac:dyDescent="0.35">
      <c r="G405" t="s">
        <v>7619</v>
      </c>
      <c r="H405" t="s">
        <v>11044</v>
      </c>
    </row>
    <row r="406" spans="7:8" x14ac:dyDescent="0.35">
      <c r="G406" t="s">
        <v>7606</v>
      </c>
      <c r="H406" t="s">
        <v>11045</v>
      </c>
    </row>
    <row r="407" spans="7:8" x14ac:dyDescent="0.35">
      <c r="G407" t="s">
        <v>7597</v>
      </c>
      <c r="H407" t="s">
        <v>11046</v>
      </c>
    </row>
    <row r="408" spans="7:8" x14ac:dyDescent="0.35">
      <c r="G408" t="s">
        <v>7625</v>
      </c>
      <c r="H408" t="s">
        <v>11047</v>
      </c>
    </row>
    <row r="409" spans="7:8" x14ac:dyDescent="0.35">
      <c r="G409" t="s">
        <v>7525</v>
      </c>
      <c r="H409" t="s">
        <v>7618</v>
      </c>
    </row>
    <row r="410" spans="7:8" x14ac:dyDescent="0.35">
      <c r="G410" t="s">
        <v>7594</v>
      </c>
      <c r="H410" t="s">
        <v>11048</v>
      </c>
    </row>
    <row r="411" spans="7:8" x14ac:dyDescent="0.35">
      <c r="G411" t="s">
        <v>7595</v>
      </c>
      <c r="H411" t="s">
        <v>11049</v>
      </c>
    </row>
    <row r="412" spans="7:8" x14ac:dyDescent="0.35">
      <c r="G412" t="s">
        <v>7598</v>
      </c>
      <c r="H412" t="s">
        <v>11050</v>
      </c>
    </row>
    <row r="413" spans="7:8" x14ac:dyDescent="0.35">
      <c r="G413" t="s">
        <v>7527</v>
      </c>
      <c r="H413" t="s">
        <v>7620</v>
      </c>
    </row>
    <row r="414" spans="7:8" x14ac:dyDescent="0.35">
      <c r="G414" t="s">
        <v>7591</v>
      </c>
      <c r="H414" t="s">
        <v>11051</v>
      </c>
    </row>
    <row r="415" spans="7:8" x14ac:dyDescent="0.35">
      <c r="G415" t="s">
        <v>7589</v>
      </c>
      <c r="H415" t="s">
        <v>11052</v>
      </c>
    </row>
    <row r="416" spans="7:8" x14ac:dyDescent="0.35">
      <c r="G416" t="s">
        <v>7528</v>
      </c>
      <c r="H416" t="s">
        <v>7621</v>
      </c>
    </row>
    <row r="417" spans="7:8" x14ac:dyDescent="0.35">
      <c r="G417" t="s">
        <v>7529</v>
      </c>
      <c r="H417" t="s">
        <v>7622</v>
      </c>
    </row>
    <row r="418" spans="7:8" x14ac:dyDescent="0.35">
      <c r="G418" t="s">
        <v>7600</v>
      </c>
      <c r="H418" t="s">
        <v>11053</v>
      </c>
    </row>
    <row r="419" spans="7:8" x14ac:dyDescent="0.35">
      <c r="G419" t="s">
        <v>7545</v>
      </c>
      <c r="H419" t="s">
        <v>8578</v>
      </c>
    </row>
    <row r="420" spans="7:8" x14ac:dyDescent="0.35">
      <c r="G420" t="s">
        <v>7603</v>
      </c>
      <c r="H420" t="s">
        <v>11054</v>
      </c>
    </row>
    <row r="421" spans="7:8" x14ac:dyDescent="0.35">
      <c r="G421" t="s">
        <v>7585</v>
      </c>
      <c r="H421" t="s">
        <v>11055</v>
      </c>
    </row>
    <row r="422" spans="7:8" x14ac:dyDescent="0.35">
      <c r="G422" t="s">
        <v>7484</v>
      </c>
      <c r="H422" t="s">
        <v>8577</v>
      </c>
    </row>
    <row r="423" spans="7:8" x14ac:dyDescent="0.35">
      <c r="G423" t="s">
        <v>7514</v>
      </c>
      <c r="H423" t="s">
        <v>8565</v>
      </c>
    </row>
    <row r="424" spans="7:8" x14ac:dyDescent="0.35">
      <c r="G424" t="s">
        <v>7516</v>
      </c>
      <c r="H424" t="s">
        <v>7607</v>
      </c>
    </row>
    <row r="425" spans="7:8" x14ac:dyDescent="0.35">
      <c r="G425" t="s">
        <v>7548</v>
      </c>
      <c r="H425" t="s">
        <v>8568</v>
      </c>
    </row>
    <row r="426" spans="7:8" x14ac:dyDescent="0.35">
      <c r="G426" t="s">
        <v>7547</v>
      </c>
      <c r="H426" t="s">
        <v>8580</v>
      </c>
    </row>
    <row r="427" spans="7:8" x14ac:dyDescent="0.35">
      <c r="G427" t="s">
        <v>8561</v>
      </c>
      <c r="H427" t="s">
        <v>8562</v>
      </c>
    </row>
    <row r="428" spans="7:8" x14ac:dyDescent="0.35">
      <c r="G428" t="s">
        <v>7615</v>
      </c>
      <c r="H428" t="s">
        <v>11056</v>
      </c>
    </row>
    <row r="429" spans="7:8" x14ac:dyDescent="0.35">
      <c r="G429" t="s">
        <v>7522</v>
      </c>
      <c r="H429" t="s">
        <v>8569</v>
      </c>
    </row>
    <row r="430" spans="7:8" x14ac:dyDescent="0.35">
      <c r="G430" t="s">
        <v>7515</v>
      </c>
      <c r="H430" t="s">
        <v>8567</v>
      </c>
    </row>
    <row r="431" spans="7:8" x14ac:dyDescent="0.35">
      <c r="G431" t="s">
        <v>855</v>
      </c>
      <c r="H431" t="s">
        <v>7739</v>
      </c>
    </row>
    <row r="432" spans="7:8" x14ac:dyDescent="0.35">
      <c r="G432" t="s">
        <v>631</v>
      </c>
      <c r="H432" t="s">
        <v>7739</v>
      </c>
    </row>
    <row r="433" spans="7:8" x14ac:dyDescent="0.35">
      <c r="G433" t="s">
        <v>8703</v>
      </c>
      <c r="H433" t="s">
        <v>8704</v>
      </c>
    </row>
    <row r="434" spans="7:8" x14ac:dyDescent="0.35">
      <c r="G434" t="s">
        <v>8705</v>
      </c>
      <c r="H434" t="s">
        <v>8706</v>
      </c>
    </row>
    <row r="435" spans="7:8" x14ac:dyDescent="0.35">
      <c r="G435" t="s">
        <v>8708</v>
      </c>
      <c r="H435" t="s">
        <v>8709</v>
      </c>
    </row>
    <row r="436" spans="7:8" x14ac:dyDescent="0.35">
      <c r="G436" t="s">
        <v>7482</v>
      </c>
      <c r="H436" t="s">
        <v>7592</v>
      </c>
    </row>
    <row r="437" spans="7:8" x14ac:dyDescent="0.35">
      <c r="G437" t="s">
        <v>7586</v>
      </c>
      <c r="H437" t="s">
        <v>11057</v>
      </c>
    </row>
    <row r="438" spans="7:8" x14ac:dyDescent="0.35">
      <c r="G438" t="s">
        <v>7608</v>
      </c>
      <c r="H438" t="s">
        <v>11058</v>
      </c>
    </row>
    <row r="439" spans="7:8" x14ac:dyDescent="0.35">
      <c r="G439" t="s">
        <v>7623</v>
      </c>
      <c r="H439" t="s">
        <v>11059</v>
      </c>
    </row>
    <row r="440" spans="7:8" x14ac:dyDescent="0.35">
      <c r="G440" t="s">
        <v>7599</v>
      </c>
      <c r="H440" t="s">
        <v>11060</v>
      </c>
    </row>
    <row r="441" spans="7:8" x14ac:dyDescent="0.35">
      <c r="G441" t="s">
        <v>7510</v>
      </c>
      <c r="H441" t="s">
        <v>8570</v>
      </c>
    </row>
    <row r="442" spans="7:8" x14ac:dyDescent="0.35">
      <c r="G442" t="s">
        <v>7610</v>
      </c>
      <c r="H442" t="s">
        <v>11061</v>
      </c>
    </row>
    <row r="443" spans="7:8" x14ac:dyDescent="0.35">
      <c r="G443" t="s">
        <v>8571</v>
      </c>
      <c r="H443" t="s">
        <v>11062</v>
      </c>
    </row>
    <row r="444" spans="7:8" x14ac:dyDescent="0.35">
      <c r="G444" t="s">
        <v>7518</v>
      </c>
      <c r="H444" t="s">
        <v>7611</v>
      </c>
    </row>
    <row r="445" spans="7:8" x14ac:dyDescent="0.35">
      <c r="G445" t="s">
        <v>7609</v>
      </c>
      <c r="H445" t="s">
        <v>11063</v>
      </c>
    </row>
    <row r="446" spans="7:8" x14ac:dyDescent="0.35">
      <c r="G446" t="s">
        <v>7517</v>
      </c>
      <c r="H446" t="s">
        <v>8572</v>
      </c>
    </row>
    <row r="447" spans="7:8" x14ac:dyDescent="0.35">
      <c r="G447" t="s">
        <v>7546</v>
      </c>
      <c r="H447" t="s">
        <v>8579</v>
      </c>
    </row>
    <row r="448" spans="7:8" x14ac:dyDescent="0.35">
      <c r="G448" t="s">
        <v>7616</v>
      </c>
      <c r="H448" t="s">
        <v>11064</v>
      </c>
    </row>
    <row r="449" spans="7:8" x14ac:dyDescent="0.35">
      <c r="G449" t="s">
        <v>7523</v>
      </c>
      <c r="H449" t="s">
        <v>8573</v>
      </c>
    </row>
    <row r="450" spans="7:8" x14ac:dyDescent="0.35">
      <c r="G450" t="s">
        <v>7544</v>
      </c>
      <c r="H450" t="s">
        <v>8563</v>
      </c>
    </row>
    <row r="451" spans="7:8" x14ac:dyDescent="0.35">
      <c r="G451" t="s">
        <v>7596</v>
      </c>
      <c r="H451" t="s">
        <v>11065</v>
      </c>
    </row>
    <row r="452" spans="7:8" x14ac:dyDescent="0.35">
      <c r="G452" t="s">
        <v>7483</v>
      </c>
      <c r="H452" t="s">
        <v>8574</v>
      </c>
    </row>
    <row r="453" spans="7:8" x14ac:dyDescent="0.35">
      <c r="G453" t="s">
        <v>7601</v>
      </c>
      <c r="H453" t="s">
        <v>11066</v>
      </c>
    </row>
    <row r="454" spans="7:8" x14ac:dyDescent="0.35">
      <c r="G454" t="s">
        <v>7511</v>
      </c>
      <c r="H454" t="s">
        <v>8575</v>
      </c>
    </row>
    <row r="455" spans="7:8" x14ac:dyDescent="0.35">
      <c r="G455" t="s">
        <v>7602</v>
      </c>
      <c r="H455" t="s">
        <v>11067</v>
      </c>
    </row>
    <row r="456" spans="7:8" x14ac:dyDescent="0.35">
      <c r="G456" t="s">
        <v>7512</v>
      </c>
      <c r="H456" t="s">
        <v>8576</v>
      </c>
    </row>
    <row r="457" spans="7:8" x14ac:dyDescent="0.35">
      <c r="G457" t="s">
        <v>1371</v>
      </c>
      <c r="H457" t="s">
        <v>11068</v>
      </c>
    </row>
    <row r="458" spans="7:8" x14ac:dyDescent="0.35">
      <c r="G458" t="s">
        <v>7738</v>
      </c>
      <c r="H458" t="s">
        <v>11069</v>
      </c>
    </row>
    <row r="459" spans="7:8" x14ac:dyDescent="0.35">
      <c r="G459" t="s">
        <v>2199</v>
      </c>
      <c r="H459" t="s">
        <v>7558</v>
      </c>
    </row>
    <row r="460" spans="7:8" x14ac:dyDescent="0.35">
      <c r="G460" t="s">
        <v>7560</v>
      </c>
      <c r="H460" t="s">
        <v>11070</v>
      </c>
    </row>
    <row r="461" spans="7:8" x14ac:dyDescent="0.35">
      <c r="G461" t="s">
        <v>2200</v>
      </c>
      <c r="H461" t="s">
        <v>7558</v>
      </c>
    </row>
    <row r="462" spans="7:8" x14ac:dyDescent="0.35">
      <c r="G462" t="s">
        <v>211</v>
      </c>
      <c r="H462" t="s">
        <v>2044</v>
      </c>
    </row>
    <row r="463" spans="7:8" x14ac:dyDescent="0.35">
      <c r="G463" t="s">
        <v>7957</v>
      </c>
      <c r="H463" t="s">
        <v>7958</v>
      </c>
    </row>
    <row r="464" spans="7:8" x14ac:dyDescent="0.35">
      <c r="G464" t="s">
        <v>7953</v>
      </c>
      <c r="H464" t="s">
        <v>7954</v>
      </c>
    </row>
    <row r="465" spans="7:8" x14ac:dyDescent="0.35">
      <c r="G465" t="s">
        <v>7955</v>
      </c>
      <c r="H465" t="s">
        <v>7956</v>
      </c>
    </row>
    <row r="466" spans="7:8" x14ac:dyDescent="0.35">
      <c r="G466" t="s">
        <v>7959</v>
      </c>
      <c r="H466" t="s">
        <v>7960</v>
      </c>
    </row>
    <row r="467" spans="7:8" x14ac:dyDescent="0.35">
      <c r="G467" t="s">
        <v>7947</v>
      </c>
      <c r="H467" t="s">
        <v>7948</v>
      </c>
    </row>
    <row r="468" spans="7:8" x14ac:dyDescent="0.35">
      <c r="G468" t="s">
        <v>7943</v>
      </c>
      <c r="H468" t="s">
        <v>7944</v>
      </c>
    </row>
    <row r="469" spans="7:8" x14ac:dyDescent="0.35">
      <c r="G469" t="s">
        <v>7945</v>
      </c>
      <c r="H469" t="s">
        <v>7946</v>
      </c>
    </row>
    <row r="470" spans="7:8" x14ac:dyDescent="0.35">
      <c r="G470" t="s">
        <v>7949</v>
      </c>
      <c r="H470" t="s">
        <v>7950</v>
      </c>
    </row>
    <row r="471" spans="7:8" x14ac:dyDescent="0.35">
      <c r="G471" t="s">
        <v>7951</v>
      </c>
      <c r="H471" t="s">
        <v>7952</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6201</v>
      </c>
      <c r="H475" t="s">
        <v>6201</v>
      </c>
    </row>
    <row r="476" spans="7:8" x14ac:dyDescent="0.35">
      <c r="G476" t="s">
        <v>6202</v>
      </c>
      <c r="H476" t="s">
        <v>6202</v>
      </c>
    </row>
    <row r="477" spans="7:8" x14ac:dyDescent="0.35">
      <c r="G477" t="s">
        <v>3168</v>
      </c>
      <c r="H477" t="s">
        <v>8498</v>
      </c>
    </row>
    <row r="478" spans="7:8" x14ac:dyDescent="0.35">
      <c r="G478" t="s">
        <v>2201</v>
      </c>
      <c r="H478" t="s">
        <v>8591</v>
      </c>
    </row>
    <row r="479" spans="7:8" x14ac:dyDescent="0.35">
      <c r="G479" t="s">
        <v>8592</v>
      </c>
      <c r="H479" t="s">
        <v>8593</v>
      </c>
    </row>
    <row r="480" spans="7:8" x14ac:dyDescent="0.35">
      <c r="G480" t="s">
        <v>7400</v>
      </c>
      <c r="H480" t="s">
        <v>8586</v>
      </c>
    </row>
    <row r="481" spans="7:8" x14ac:dyDescent="0.35">
      <c r="G481" t="s">
        <v>8587</v>
      </c>
      <c r="H481" t="s">
        <v>11071</v>
      </c>
    </row>
    <row r="482" spans="7:8" x14ac:dyDescent="0.35">
      <c r="G482" t="s">
        <v>7399</v>
      </c>
      <c r="H482" t="s">
        <v>822</v>
      </c>
    </row>
    <row r="483" spans="7:8" x14ac:dyDescent="0.35">
      <c r="G483" t="s">
        <v>7398</v>
      </c>
      <c r="H483" t="s">
        <v>11072</v>
      </c>
    </row>
    <row r="484" spans="7:8" x14ac:dyDescent="0.35">
      <c r="G484" t="s">
        <v>7397</v>
      </c>
      <c r="H484" t="s">
        <v>8588</v>
      </c>
    </row>
    <row r="485" spans="7:8" x14ac:dyDescent="0.35">
      <c r="G485" t="s">
        <v>7396</v>
      </c>
      <c r="H485" t="s">
        <v>846</v>
      </c>
    </row>
    <row r="486" spans="7:8" x14ac:dyDescent="0.35">
      <c r="G486" t="s">
        <v>7395</v>
      </c>
      <c r="H486" t="s">
        <v>8589</v>
      </c>
    </row>
    <row r="487" spans="7:8" x14ac:dyDescent="0.35">
      <c r="G487" t="s">
        <v>7394</v>
      </c>
      <c r="H487" t="s">
        <v>11073</v>
      </c>
    </row>
    <row r="488" spans="7:8" x14ac:dyDescent="0.35">
      <c r="G488" t="s">
        <v>2203</v>
      </c>
      <c r="H488" t="s">
        <v>7708</v>
      </c>
    </row>
    <row r="489" spans="7:8" x14ac:dyDescent="0.35">
      <c r="G489" t="s">
        <v>2205</v>
      </c>
      <c r="H489" t="s">
        <v>7705</v>
      </c>
    </row>
    <row r="490" spans="7:8" x14ac:dyDescent="0.35">
      <c r="G490" t="s">
        <v>2207</v>
      </c>
      <c r="H490" t="s">
        <v>8633</v>
      </c>
    </row>
    <row r="491" spans="7:8" x14ac:dyDescent="0.35">
      <c r="G491" t="s">
        <v>7664</v>
      </c>
      <c r="H491" t="s">
        <v>11074</v>
      </c>
    </row>
    <row r="492" spans="7:8" x14ac:dyDescent="0.35">
      <c r="G492" t="s">
        <v>7384</v>
      </c>
      <c r="H492" t="s">
        <v>7732</v>
      </c>
    </row>
    <row r="493" spans="7:8" x14ac:dyDescent="0.35">
      <c r="G493" t="s">
        <v>2210</v>
      </c>
      <c r="H493" t="s">
        <v>7709</v>
      </c>
    </row>
    <row r="494" spans="7:8" x14ac:dyDescent="0.35">
      <c r="G494" t="s">
        <v>2212</v>
      </c>
      <c r="H494" t="s">
        <v>8631</v>
      </c>
    </row>
    <row r="495" spans="7:8" x14ac:dyDescent="0.35">
      <c r="G495" t="s">
        <v>2215</v>
      </c>
      <c r="H495" t="s">
        <v>8649</v>
      </c>
    </row>
    <row r="496" spans="7:8" x14ac:dyDescent="0.35">
      <c r="G496" t="s">
        <v>2214</v>
      </c>
      <c r="H496" t="s">
        <v>8670</v>
      </c>
    </row>
    <row r="497" spans="7:8" x14ac:dyDescent="0.35">
      <c r="G497" t="s">
        <v>7392</v>
      </c>
      <c r="H497" t="s">
        <v>8649</v>
      </c>
    </row>
    <row r="498" spans="7:8" x14ac:dyDescent="0.35">
      <c r="G498" t="s">
        <v>7393</v>
      </c>
      <c r="H498" t="s">
        <v>8670</v>
      </c>
    </row>
    <row r="499" spans="7:8" x14ac:dyDescent="0.35">
      <c r="G499" t="s">
        <v>7391</v>
      </c>
      <c r="H499" t="s">
        <v>8650</v>
      </c>
    </row>
    <row r="500" spans="7:8" x14ac:dyDescent="0.35">
      <c r="G500" t="s">
        <v>7390</v>
      </c>
      <c r="H500" t="s">
        <v>8648</v>
      </c>
    </row>
    <row r="501" spans="7:8" x14ac:dyDescent="0.35">
      <c r="G501" t="s">
        <v>7389</v>
      </c>
      <c r="H501" t="s">
        <v>8668</v>
      </c>
    </row>
    <row r="502" spans="7:8" x14ac:dyDescent="0.35">
      <c r="G502" t="s">
        <v>7387</v>
      </c>
      <c r="H502" t="s">
        <v>8669</v>
      </c>
    </row>
    <row r="503" spans="7:8" x14ac:dyDescent="0.35">
      <c r="G503" t="s">
        <v>7385</v>
      </c>
      <c r="H503" t="s">
        <v>8651</v>
      </c>
    </row>
    <row r="504" spans="7:8" x14ac:dyDescent="0.35">
      <c r="G504" t="s">
        <v>2216</v>
      </c>
      <c r="H504" t="s">
        <v>8650</v>
      </c>
    </row>
    <row r="505" spans="7:8" x14ac:dyDescent="0.35">
      <c r="G505" t="s">
        <v>3838</v>
      </c>
      <c r="H505" t="s">
        <v>3836</v>
      </c>
    </row>
    <row r="506" spans="7:8" x14ac:dyDescent="0.35">
      <c r="G506" t="s">
        <v>2217</v>
      </c>
      <c r="H506" t="s">
        <v>8648</v>
      </c>
    </row>
    <row r="507" spans="7:8" x14ac:dyDescent="0.35">
      <c r="G507" t="s">
        <v>2218</v>
      </c>
      <c r="H507" t="s">
        <v>8668</v>
      </c>
    </row>
    <row r="508" spans="7:8" x14ac:dyDescent="0.35">
      <c r="G508" t="s">
        <v>2219</v>
      </c>
      <c r="H508" t="s">
        <v>8669</v>
      </c>
    </row>
    <row r="509" spans="7:8" x14ac:dyDescent="0.35">
      <c r="G509" t="s">
        <v>2220</v>
      </c>
      <c r="H509" t="s">
        <v>8651</v>
      </c>
    </row>
    <row r="510" spans="7:8" x14ac:dyDescent="0.35">
      <c r="G510" t="s">
        <v>623</v>
      </c>
      <c r="H510" t="s">
        <v>8649</v>
      </c>
    </row>
    <row r="511" spans="7:8" x14ac:dyDescent="0.35">
      <c r="G511" t="s">
        <v>626</v>
      </c>
      <c r="H511" t="s">
        <v>8670</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8650</v>
      </c>
    </row>
    <row r="516" spans="7:8" x14ac:dyDescent="0.35">
      <c r="G516" t="s">
        <v>618</v>
      </c>
      <c r="H516" t="s">
        <v>8648</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8668</v>
      </c>
    </row>
    <row r="522" spans="7:8" x14ac:dyDescent="0.35">
      <c r="G522" t="s">
        <v>613</v>
      </c>
      <c r="H522" t="s">
        <v>8669</v>
      </c>
    </row>
    <row r="523" spans="7:8" x14ac:dyDescent="0.35">
      <c r="G523" t="s">
        <v>5198</v>
      </c>
      <c r="H523" t="s">
        <v>5198</v>
      </c>
    </row>
    <row r="524" spans="7:8" x14ac:dyDescent="0.35">
      <c r="G524" t="s">
        <v>5199</v>
      </c>
      <c r="H524" t="s">
        <v>5199</v>
      </c>
    </row>
    <row r="525" spans="7:8" x14ac:dyDescent="0.35">
      <c r="G525" t="s">
        <v>11541</v>
      </c>
      <c r="H525" t="s">
        <v>11541</v>
      </c>
    </row>
    <row r="526" spans="7:8" x14ac:dyDescent="0.35">
      <c r="G526" t="s">
        <v>11542</v>
      </c>
      <c r="H526" t="s">
        <v>11542</v>
      </c>
    </row>
    <row r="527" spans="7:8" x14ac:dyDescent="0.35">
      <c r="G527" t="s">
        <v>11543</v>
      </c>
      <c r="H527" t="s">
        <v>11543</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8651</v>
      </c>
    </row>
    <row r="532" spans="7:8" x14ac:dyDescent="0.35">
      <c r="G532" t="s">
        <v>2221</v>
      </c>
      <c r="H532" t="s">
        <v>8594</v>
      </c>
    </row>
    <row r="533" spans="7:8" x14ac:dyDescent="0.35">
      <c r="G533" t="s">
        <v>2223</v>
      </c>
      <c r="H533" t="s">
        <v>8635</v>
      </c>
    </row>
    <row r="534" spans="7:8" x14ac:dyDescent="0.35">
      <c r="G534" t="s">
        <v>7650</v>
      </c>
      <c r="H534" t="s">
        <v>11075</v>
      </c>
    </row>
    <row r="535" spans="7:8" x14ac:dyDescent="0.35">
      <c r="G535" t="s">
        <v>7653</v>
      </c>
      <c r="H535" t="s">
        <v>11076</v>
      </c>
    </row>
    <row r="536" spans="7:8" x14ac:dyDescent="0.35">
      <c r="G536" t="s">
        <v>7649</v>
      </c>
      <c r="H536" t="s">
        <v>11077</v>
      </c>
    </row>
    <row r="537" spans="7:8" x14ac:dyDescent="0.35">
      <c r="G537" t="s">
        <v>7652</v>
      </c>
      <c r="H537" t="s">
        <v>11078</v>
      </c>
    </row>
    <row r="538" spans="7:8" x14ac:dyDescent="0.35">
      <c r="G538" t="s">
        <v>7383</v>
      </c>
      <c r="H538" t="s">
        <v>7735</v>
      </c>
    </row>
    <row r="539" spans="7:8" x14ac:dyDescent="0.35">
      <c r="G539" t="s">
        <v>7651</v>
      </c>
      <c r="H539" t="s">
        <v>11079</v>
      </c>
    </row>
    <row r="540" spans="7:8" x14ac:dyDescent="0.35">
      <c r="G540" t="s">
        <v>7382</v>
      </c>
      <c r="H540" t="s">
        <v>7734</v>
      </c>
    </row>
    <row r="541" spans="7:8" x14ac:dyDescent="0.35">
      <c r="G541" t="s">
        <v>7654</v>
      </c>
      <c r="H541" t="s">
        <v>11080</v>
      </c>
    </row>
    <row r="542" spans="7:8" x14ac:dyDescent="0.35">
      <c r="G542" t="s">
        <v>7381</v>
      </c>
      <c r="H542" t="s">
        <v>7736</v>
      </c>
    </row>
    <row r="543" spans="7:8" x14ac:dyDescent="0.35">
      <c r="G543" t="s">
        <v>7710</v>
      </c>
      <c r="H543" t="s">
        <v>11081</v>
      </c>
    </row>
    <row r="544" spans="7:8" x14ac:dyDescent="0.35">
      <c r="G544" t="s">
        <v>7711</v>
      </c>
      <c r="H544" t="s">
        <v>7712</v>
      </c>
    </row>
    <row r="545" spans="7:8" x14ac:dyDescent="0.35">
      <c r="G545" t="s">
        <v>599</v>
      </c>
      <c r="H545" t="s">
        <v>7708</v>
      </c>
    </row>
    <row r="546" spans="7:8" x14ac:dyDescent="0.35">
      <c r="G546" t="s">
        <v>7906</v>
      </c>
      <c r="H546" t="s">
        <v>7731</v>
      </c>
    </row>
    <row r="547" spans="7:8" x14ac:dyDescent="0.35">
      <c r="G547" t="s">
        <v>2234</v>
      </c>
      <c r="H547" t="s">
        <v>7708</v>
      </c>
    </row>
    <row r="548" spans="7:8" x14ac:dyDescent="0.35">
      <c r="G548" t="s">
        <v>7380</v>
      </c>
      <c r="H548" t="s">
        <v>7731</v>
      </c>
    </row>
    <row r="549" spans="7:8" x14ac:dyDescent="0.35">
      <c r="G549" t="s">
        <v>2235</v>
      </c>
      <c r="H549" t="s">
        <v>7705</v>
      </c>
    </row>
    <row r="550" spans="7:8" x14ac:dyDescent="0.35">
      <c r="G550" t="s">
        <v>7379</v>
      </c>
      <c r="H550" t="s">
        <v>7727</v>
      </c>
    </row>
    <row r="551" spans="7:8" x14ac:dyDescent="0.35">
      <c r="G551" t="s">
        <v>598</v>
      </c>
      <c r="H551" t="s">
        <v>7705</v>
      </c>
    </row>
    <row r="552" spans="7:8" x14ac:dyDescent="0.35">
      <c r="G552" t="s">
        <v>596</v>
      </c>
      <c r="H552" t="s">
        <v>7706</v>
      </c>
    </row>
    <row r="553" spans="7:8" x14ac:dyDescent="0.35">
      <c r="G553" t="s">
        <v>2236</v>
      </c>
      <c r="H553" t="s">
        <v>7706</v>
      </c>
    </row>
    <row r="554" spans="7:8" x14ac:dyDescent="0.35">
      <c r="G554" t="s">
        <v>7378</v>
      </c>
      <c r="H554" t="s">
        <v>7732</v>
      </c>
    </row>
    <row r="555" spans="7:8" x14ac:dyDescent="0.35">
      <c r="G555" t="s">
        <v>807</v>
      </c>
      <c r="H555" t="s">
        <v>6282</v>
      </c>
    </row>
    <row r="556" spans="7:8" x14ac:dyDescent="0.35">
      <c r="G556" t="s">
        <v>6179</v>
      </c>
      <c r="H556" t="s">
        <v>6282</v>
      </c>
    </row>
    <row r="557" spans="7:8" x14ac:dyDescent="0.35">
      <c r="G557" t="s">
        <v>82</v>
      </c>
      <c r="H557" t="s">
        <v>7775</v>
      </c>
    </row>
    <row r="558" spans="7:8" x14ac:dyDescent="0.35">
      <c r="G558" t="s">
        <v>7770</v>
      </c>
      <c r="H558" t="s">
        <v>7771</v>
      </c>
    </row>
    <row r="559" spans="7:8" x14ac:dyDescent="0.35">
      <c r="G559" t="s">
        <v>7772</v>
      </c>
      <c r="H559" t="s">
        <v>7773</v>
      </c>
    </row>
    <row r="560" spans="7:8" x14ac:dyDescent="0.35">
      <c r="G560" t="s">
        <v>811</v>
      </c>
      <c r="H560" t="s">
        <v>7249</v>
      </c>
    </row>
    <row r="561" spans="7:8" x14ac:dyDescent="0.35">
      <c r="G561" t="s">
        <v>6180</v>
      </c>
      <c r="H561" t="s">
        <v>7249</v>
      </c>
    </row>
    <row r="562" spans="7:8" x14ac:dyDescent="0.35">
      <c r="G562" t="s">
        <v>6203</v>
      </c>
      <c r="H562" t="s">
        <v>6205</v>
      </c>
    </row>
    <row r="563" spans="7:8" x14ac:dyDescent="0.35">
      <c r="G563" t="s">
        <v>99</v>
      </c>
      <c r="H563" t="s">
        <v>846</v>
      </c>
    </row>
    <row r="564" spans="7:8" x14ac:dyDescent="0.35">
      <c r="G564" t="s">
        <v>7713</v>
      </c>
      <c r="H564" t="s">
        <v>11082</v>
      </c>
    </row>
    <row r="565" spans="7:8" x14ac:dyDescent="0.35">
      <c r="G565" t="s">
        <v>2237</v>
      </c>
      <c r="H565" t="s">
        <v>7707</v>
      </c>
    </row>
    <row r="566" spans="7:8" x14ac:dyDescent="0.35">
      <c r="G566" t="s">
        <v>7377</v>
      </c>
      <c r="H566" t="s">
        <v>7728</v>
      </c>
    </row>
    <row r="567" spans="7:8" x14ac:dyDescent="0.35">
      <c r="G567" t="s">
        <v>591</v>
      </c>
      <c r="H567" t="s">
        <v>7707</v>
      </c>
    </row>
    <row r="568" spans="7:8" x14ac:dyDescent="0.35">
      <c r="G568" t="s">
        <v>589</v>
      </c>
      <c r="H568" t="s">
        <v>2639</v>
      </c>
    </row>
    <row r="569" spans="7:8" x14ac:dyDescent="0.35">
      <c r="G569" t="s">
        <v>2238</v>
      </c>
      <c r="H569" t="s">
        <v>7663</v>
      </c>
    </row>
    <row r="570" spans="7:8" x14ac:dyDescent="0.35">
      <c r="G570" t="s">
        <v>44</v>
      </c>
      <c r="H570" t="s">
        <v>822</v>
      </c>
    </row>
    <row r="571" spans="7:8" x14ac:dyDescent="0.35">
      <c r="G571" t="s">
        <v>2226</v>
      </c>
      <c r="H571" t="s">
        <v>8595</v>
      </c>
    </row>
    <row r="572" spans="7:8" x14ac:dyDescent="0.35">
      <c r="G572" t="s">
        <v>2228</v>
      </c>
      <c r="H572" t="s">
        <v>7707</v>
      </c>
    </row>
    <row r="573" spans="7:8" x14ac:dyDescent="0.35">
      <c r="G573" t="s">
        <v>7376</v>
      </c>
      <c r="H573" t="s">
        <v>7733</v>
      </c>
    </row>
    <row r="574" spans="7:8" x14ac:dyDescent="0.35">
      <c r="G574" t="s">
        <v>2230</v>
      </c>
      <c r="H574" t="s">
        <v>7663</v>
      </c>
    </row>
    <row r="575" spans="7:8" x14ac:dyDescent="0.35">
      <c r="G575" t="s">
        <v>2232</v>
      </c>
      <c r="H575" t="s">
        <v>8629</v>
      </c>
    </row>
    <row r="576" spans="7:8" x14ac:dyDescent="0.35">
      <c r="G576" t="s">
        <v>609</v>
      </c>
      <c r="H576" t="s">
        <v>2632</v>
      </c>
    </row>
    <row r="577" spans="7:8" x14ac:dyDescent="0.35">
      <c r="G577" t="s">
        <v>8590</v>
      </c>
      <c r="H577" t="s">
        <v>11083</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11084</v>
      </c>
    </row>
    <row r="589" spans="7:8" x14ac:dyDescent="0.35">
      <c r="G589" t="s">
        <v>117</v>
      </c>
      <c r="H589" t="s">
        <v>1975</v>
      </c>
    </row>
    <row r="590" spans="7:8" x14ac:dyDescent="0.35">
      <c r="G590" t="s">
        <v>7743</v>
      </c>
      <c r="H590" t="s">
        <v>7744</v>
      </c>
    </row>
    <row r="591" spans="7:8" x14ac:dyDescent="0.35">
      <c r="G591" t="s">
        <v>7803</v>
      </c>
      <c r="H591" t="s">
        <v>7744</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7778</v>
      </c>
    </row>
    <row r="603" spans="7:8" x14ac:dyDescent="0.35">
      <c r="G603" t="s">
        <v>6417</v>
      </c>
      <c r="H603" t="s">
        <v>6414</v>
      </c>
    </row>
    <row r="604" spans="7:8" x14ac:dyDescent="0.35">
      <c r="G604" t="s">
        <v>6418</v>
      </c>
      <c r="H604" t="s">
        <v>6415</v>
      </c>
    </row>
    <row r="605" spans="7:8" x14ac:dyDescent="0.35">
      <c r="G605" t="s">
        <v>6419</v>
      </c>
      <c r="H605" t="s">
        <v>6416</v>
      </c>
    </row>
    <row r="606" spans="7:8" x14ac:dyDescent="0.35">
      <c r="G606" t="s">
        <v>321</v>
      </c>
      <c r="H606" t="s">
        <v>7779</v>
      </c>
    </row>
    <row r="607" spans="7:8" x14ac:dyDescent="0.35">
      <c r="G607" t="s">
        <v>585</v>
      </c>
      <c r="H607" t="s">
        <v>8672</v>
      </c>
    </row>
    <row r="608" spans="7:8" x14ac:dyDescent="0.35">
      <c r="G608" t="s">
        <v>5244</v>
      </c>
      <c r="H608" t="s">
        <v>7111</v>
      </c>
    </row>
    <row r="609" spans="7:8" x14ac:dyDescent="0.35">
      <c r="G609" t="s">
        <v>5242</v>
      </c>
      <c r="H609" t="s">
        <v>6487</v>
      </c>
    </row>
    <row r="610" spans="7:8" x14ac:dyDescent="0.35">
      <c r="G610" t="s">
        <v>5247</v>
      </c>
      <c r="H610" t="s">
        <v>7108</v>
      </c>
    </row>
    <row r="611" spans="7:8" x14ac:dyDescent="0.35">
      <c r="G611" t="s">
        <v>5249</v>
      </c>
      <c r="H611" t="s">
        <v>6489</v>
      </c>
    </row>
    <row r="612" spans="7:8" x14ac:dyDescent="0.35">
      <c r="G612" t="s">
        <v>5302</v>
      </c>
      <c r="H612" t="s">
        <v>7131</v>
      </c>
    </row>
    <row r="613" spans="7:8" x14ac:dyDescent="0.35">
      <c r="G613" t="s">
        <v>5250</v>
      </c>
      <c r="H613" t="s">
        <v>6762</v>
      </c>
    </row>
    <row r="614" spans="7:8" x14ac:dyDescent="0.35">
      <c r="G614" t="s">
        <v>5253</v>
      </c>
      <c r="H614" t="s">
        <v>7330</v>
      </c>
    </row>
    <row r="615" spans="7:8" x14ac:dyDescent="0.35">
      <c r="G615" t="s">
        <v>5050</v>
      </c>
      <c r="H615" t="s">
        <v>6490</v>
      </c>
    </row>
    <row r="616" spans="7:8" x14ac:dyDescent="0.35">
      <c r="G616" t="s">
        <v>5223</v>
      </c>
      <c r="H616" t="s">
        <v>6667</v>
      </c>
    </row>
    <row r="617" spans="7:8" x14ac:dyDescent="0.35">
      <c r="G617" t="s">
        <v>5226</v>
      </c>
      <c r="H617" t="s">
        <v>6668</v>
      </c>
    </row>
    <row r="618" spans="7:8" x14ac:dyDescent="0.35">
      <c r="G618" t="s">
        <v>5228</v>
      </c>
      <c r="H618" t="s">
        <v>7112</v>
      </c>
    </row>
    <row r="619" spans="7:8" x14ac:dyDescent="0.35">
      <c r="G619" t="s">
        <v>5231</v>
      </c>
      <c r="H619" t="s">
        <v>6662</v>
      </c>
    </row>
    <row r="620" spans="7:8" x14ac:dyDescent="0.35">
      <c r="G620" t="s">
        <v>5232</v>
      </c>
      <c r="H620" t="s">
        <v>6663</v>
      </c>
    </row>
    <row r="621" spans="7:8" x14ac:dyDescent="0.35">
      <c r="G621" t="s">
        <v>5234</v>
      </c>
      <c r="H621" t="s">
        <v>7109</v>
      </c>
    </row>
    <row r="622" spans="7:8" x14ac:dyDescent="0.35">
      <c r="G622" t="s">
        <v>5238</v>
      </c>
      <c r="H622" t="s">
        <v>7117</v>
      </c>
    </row>
    <row r="623" spans="7:8" x14ac:dyDescent="0.35">
      <c r="G623" t="s">
        <v>5240</v>
      </c>
      <c r="H623" t="s">
        <v>7118</v>
      </c>
    </row>
    <row r="624" spans="7:8" x14ac:dyDescent="0.35">
      <c r="G624" t="s">
        <v>5236</v>
      </c>
      <c r="H624" t="s">
        <v>7158</v>
      </c>
    </row>
    <row r="625" spans="7:8" x14ac:dyDescent="0.35">
      <c r="G625" t="s">
        <v>6486</v>
      </c>
      <c r="H625" t="s">
        <v>6800</v>
      </c>
    </row>
    <row r="626" spans="7:8" x14ac:dyDescent="0.35">
      <c r="G626" t="s">
        <v>6485</v>
      </c>
      <c r="H626" t="s">
        <v>6792</v>
      </c>
    </row>
    <row r="627" spans="7:8" x14ac:dyDescent="0.35">
      <c r="G627" t="s">
        <v>6484</v>
      </c>
      <c r="H627" t="s">
        <v>7314</v>
      </c>
    </row>
    <row r="628" spans="7:8" x14ac:dyDescent="0.35">
      <c r="G628" t="s">
        <v>6494</v>
      </c>
      <c r="H628" t="s">
        <v>6793</v>
      </c>
    </row>
    <row r="629" spans="7:8" x14ac:dyDescent="0.35">
      <c r="G629" t="s">
        <v>6805</v>
      </c>
      <c r="H629" t="s">
        <v>6056</v>
      </c>
    </row>
    <row r="630" spans="7:8" x14ac:dyDescent="0.35">
      <c r="G630" t="s">
        <v>213</v>
      </c>
      <c r="H630" t="s">
        <v>8654</v>
      </c>
    </row>
    <row r="631" spans="7:8" x14ac:dyDescent="0.35">
      <c r="G631" t="s">
        <v>6629</v>
      </c>
      <c r="H631" t="s">
        <v>6638</v>
      </c>
    </row>
    <row r="632" spans="7:8" x14ac:dyDescent="0.35">
      <c r="G632" t="s">
        <v>6628</v>
      </c>
      <c r="H632" t="s">
        <v>7115</v>
      </c>
    </row>
    <row r="633" spans="7:8" x14ac:dyDescent="0.35">
      <c r="G633" t="s">
        <v>6627</v>
      </c>
      <c r="H633" t="s">
        <v>7114</v>
      </c>
    </row>
    <row r="634" spans="7:8" x14ac:dyDescent="0.35">
      <c r="G634" t="s">
        <v>6626</v>
      </c>
      <c r="H634" t="s">
        <v>7116</v>
      </c>
    </row>
    <row r="635" spans="7:8" x14ac:dyDescent="0.35">
      <c r="G635" t="s">
        <v>6625</v>
      </c>
      <c r="H635" t="s">
        <v>7113</v>
      </c>
    </row>
    <row r="636" spans="7:8" x14ac:dyDescent="0.35">
      <c r="G636" t="s">
        <v>217</v>
      </c>
      <c r="H636" t="s">
        <v>7852</v>
      </c>
    </row>
    <row r="637" spans="7:8" x14ac:dyDescent="0.35">
      <c r="G637" t="s">
        <v>6615</v>
      </c>
      <c r="H637" t="s">
        <v>6631</v>
      </c>
    </row>
    <row r="638" spans="7:8" x14ac:dyDescent="0.35">
      <c r="G638" t="s">
        <v>6614</v>
      </c>
      <c r="H638" t="s">
        <v>6630</v>
      </c>
    </row>
    <row r="639" spans="7:8" x14ac:dyDescent="0.35">
      <c r="G639" t="s">
        <v>6613</v>
      </c>
      <c r="H639" t="s">
        <v>7283</v>
      </c>
    </row>
    <row r="640" spans="7:8" x14ac:dyDescent="0.35">
      <c r="G640" t="s">
        <v>6612</v>
      </c>
      <c r="H640" t="s">
        <v>7102</v>
      </c>
    </row>
    <row r="641" spans="7:8" x14ac:dyDescent="0.35">
      <c r="G641" t="s">
        <v>218</v>
      </c>
      <c r="H641" t="s">
        <v>7870</v>
      </c>
    </row>
    <row r="642" spans="7:8" x14ac:dyDescent="0.35">
      <c r="G642" t="s">
        <v>6624</v>
      </c>
      <c r="H642" t="s">
        <v>6637</v>
      </c>
    </row>
    <row r="643" spans="7:8" x14ac:dyDescent="0.35">
      <c r="G643" t="s">
        <v>6623</v>
      </c>
      <c r="H643" t="s">
        <v>6636</v>
      </c>
    </row>
    <row r="644" spans="7:8" x14ac:dyDescent="0.35">
      <c r="G644" t="s">
        <v>6622</v>
      </c>
      <c r="H644" t="s">
        <v>6635</v>
      </c>
    </row>
    <row r="645" spans="7:8" x14ac:dyDescent="0.35">
      <c r="G645" t="s">
        <v>6621</v>
      </c>
      <c r="H645" t="s">
        <v>6634</v>
      </c>
    </row>
    <row r="646" spans="7:8" x14ac:dyDescent="0.35">
      <c r="G646" t="s">
        <v>6620</v>
      </c>
      <c r="H646" t="s">
        <v>6633</v>
      </c>
    </row>
    <row r="647" spans="7:8" x14ac:dyDescent="0.35">
      <c r="G647" t="s">
        <v>6619</v>
      </c>
      <c r="H647" t="s">
        <v>6632</v>
      </c>
    </row>
    <row r="648" spans="7:8" x14ac:dyDescent="0.35">
      <c r="G648" t="s">
        <v>6618</v>
      </c>
      <c r="H648" t="s">
        <v>7284</v>
      </c>
    </row>
    <row r="649" spans="7:8" x14ac:dyDescent="0.35">
      <c r="G649" t="s">
        <v>6617</v>
      </c>
      <c r="H649" t="s">
        <v>7104</v>
      </c>
    </row>
    <row r="650" spans="7:8" x14ac:dyDescent="0.35">
      <c r="G650" t="s">
        <v>6616</v>
      </c>
      <c r="H650" t="s">
        <v>7285</v>
      </c>
    </row>
    <row r="651" spans="7:8" x14ac:dyDescent="0.35">
      <c r="G651" t="s">
        <v>215</v>
      </c>
      <c r="H651" t="s">
        <v>8637</v>
      </c>
    </row>
    <row r="652" spans="7:8" x14ac:dyDescent="0.35">
      <c r="G652" t="s">
        <v>219</v>
      </c>
      <c r="H652" t="s">
        <v>8092</v>
      </c>
    </row>
    <row r="653" spans="7:8" x14ac:dyDescent="0.35">
      <c r="G653" t="s">
        <v>220</v>
      </c>
      <c r="H653" t="s">
        <v>8559</v>
      </c>
    </row>
    <row r="654" spans="7:8" x14ac:dyDescent="0.35">
      <c r="G654" t="s">
        <v>221</v>
      </c>
      <c r="H654" t="s">
        <v>8093</v>
      </c>
    </row>
    <row r="655" spans="7:8" x14ac:dyDescent="0.35">
      <c r="G655" t="s">
        <v>6493</v>
      </c>
      <c r="H655" t="s">
        <v>6795</v>
      </c>
    </row>
    <row r="656" spans="7:8" x14ac:dyDescent="0.35">
      <c r="G656" t="s">
        <v>6495</v>
      </c>
      <c r="H656" t="s">
        <v>6794</v>
      </c>
    </row>
    <row r="657" spans="7:8" x14ac:dyDescent="0.35">
      <c r="G657" t="s">
        <v>222</v>
      </c>
      <c r="H657" t="s">
        <v>8096</v>
      </c>
    </row>
    <row r="658" spans="7:8" x14ac:dyDescent="0.35">
      <c r="G658" t="s">
        <v>223</v>
      </c>
      <c r="H658" t="s">
        <v>8690</v>
      </c>
    </row>
    <row r="659" spans="7:8" x14ac:dyDescent="0.35">
      <c r="G659" t="s">
        <v>226</v>
      </c>
      <c r="H659" t="s">
        <v>8098</v>
      </c>
    </row>
    <row r="660" spans="7:8" x14ac:dyDescent="0.35">
      <c r="G660" t="s">
        <v>227</v>
      </c>
      <c r="H660" t="s">
        <v>8095</v>
      </c>
    </row>
    <row r="661" spans="7:8" x14ac:dyDescent="0.35">
      <c r="G661" t="s">
        <v>225</v>
      </c>
      <c r="H661" t="s">
        <v>8641</v>
      </c>
    </row>
    <row r="662" spans="7:8" x14ac:dyDescent="0.35">
      <c r="G662" t="s">
        <v>228</v>
      </c>
      <c r="H662" t="s">
        <v>8099</v>
      </c>
    </row>
    <row r="663" spans="7:8" x14ac:dyDescent="0.35">
      <c r="G663" t="s">
        <v>229</v>
      </c>
      <c r="H663" t="s">
        <v>8663</v>
      </c>
    </row>
    <row r="664" spans="7:8" x14ac:dyDescent="0.35">
      <c r="G664" t="s">
        <v>230</v>
      </c>
      <c r="H664" t="s">
        <v>7853</v>
      </c>
    </row>
    <row r="665" spans="7:8" x14ac:dyDescent="0.35">
      <c r="G665" t="s">
        <v>231</v>
      </c>
      <c r="H665" t="s">
        <v>8556</v>
      </c>
    </row>
    <row r="666" spans="7:8" x14ac:dyDescent="0.35">
      <c r="G666" t="s">
        <v>232</v>
      </c>
      <c r="H666" t="s">
        <v>8557</v>
      </c>
    </row>
    <row r="667" spans="7:8" x14ac:dyDescent="0.35">
      <c r="G667" t="s">
        <v>233</v>
      </c>
      <c r="H667" t="s">
        <v>7859</v>
      </c>
    </row>
    <row r="668" spans="7:8" x14ac:dyDescent="0.35">
      <c r="G668" t="s">
        <v>6803</v>
      </c>
      <c r="H668" t="s">
        <v>7334</v>
      </c>
    </row>
    <row r="669" spans="7:8" x14ac:dyDescent="0.35">
      <c r="G669" t="s">
        <v>6492</v>
      </c>
      <c r="H669" t="s">
        <v>6797</v>
      </c>
    </row>
    <row r="670" spans="7:8" x14ac:dyDescent="0.35">
      <c r="G670" t="s">
        <v>6496</v>
      </c>
      <c r="H670" t="s">
        <v>6796</v>
      </c>
    </row>
    <row r="671" spans="7:8" x14ac:dyDescent="0.35">
      <c r="G671" t="s">
        <v>234</v>
      </c>
      <c r="H671" t="s">
        <v>7821</v>
      </c>
    </row>
    <row r="672" spans="7:8" x14ac:dyDescent="0.35">
      <c r="G672" t="s">
        <v>6497</v>
      </c>
      <c r="H672" t="s">
        <v>7335</v>
      </c>
    </row>
    <row r="673" spans="7:8" x14ac:dyDescent="0.35">
      <c r="G673" t="s">
        <v>235</v>
      </c>
      <c r="H673" t="s">
        <v>7815</v>
      </c>
    </row>
    <row r="674" spans="7:8" x14ac:dyDescent="0.35">
      <c r="G674" t="s">
        <v>237</v>
      </c>
      <c r="H674" t="s">
        <v>7814</v>
      </c>
    </row>
    <row r="675" spans="7:8" x14ac:dyDescent="0.35">
      <c r="G675" t="s">
        <v>9</v>
      </c>
      <c r="H675" t="s">
        <v>815</v>
      </c>
    </row>
    <row r="676" spans="7:8" x14ac:dyDescent="0.35">
      <c r="G676" t="s">
        <v>6344</v>
      </c>
      <c r="H676" t="s">
        <v>6941</v>
      </c>
    </row>
    <row r="677" spans="7:8" x14ac:dyDescent="0.35">
      <c r="G677" t="s">
        <v>6189</v>
      </c>
      <c r="H677" t="s">
        <v>6189</v>
      </c>
    </row>
    <row r="678" spans="7:8" x14ac:dyDescent="0.35">
      <c r="G678" t="s">
        <v>6191</v>
      </c>
      <c r="H678" t="s">
        <v>6191</v>
      </c>
    </row>
    <row r="679" spans="7:8" x14ac:dyDescent="0.35">
      <c r="G679" t="s">
        <v>6192</v>
      </c>
      <c r="H679" t="s">
        <v>6192</v>
      </c>
    </row>
    <row r="680" spans="7:8" x14ac:dyDescent="0.35">
      <c r="G680" t="s">
        <v>6190</v>
      </c>
      <c r="H680" t="s">
        <v>6190</v>
      </c>
    </row>
    <row r="681" spans="7:8" x14ac:dyDescent="0.35">
      <c r="G681" t="s">
        <v>581</v>
      </c>
      <c r="H681" t="s">
        <v>7706</v>
      </c>
    </row>
    <row r="682" spans="7:8" x14ac:dyDescent="0.35">
      <c r="G682" t="s">
        <v>578</v>
      </c>
      <c r="H682" t="s">
        <v>7865</v>
      </c>
    </row>
    <row r="683" spans="7:8" x14ac:dyDescent="0.35">
      <c r="G683" t="s">
        <v>313</v>
      </c>
      <c r="H683" t="s">
        <v>1976</v>
      </c>
    </row>
    <row r="684" spans="7:8" x14ac:dyDescent="0.35">
      <c r="G684" t="s">
        <v>244</v>
      </c>
      <c r="H684" t="s">
        <v>7835</v>
      </c>
    </row>
    <row r="685" spans="7:8" x14ac:dyDescent="0.35">
      <c r="G685" t="s">
        <v>6597</v>
      </c>
      <c r="H685" t="s">
        <v>6598</v>
      </c>
    </row>
    <row r="686" spans="7:8" x14ac:dyDescent="0.35">
      <c r="G686" t="s">
        <v>246</v>
      </c>
      <c r="H686" t="s">
        <v>7836</v>
      </c>
    </row>
    <row r="687" spans="7:8" x14ac:dyDescent="0.35">
      <c r="G687" t="s">
        <v>247</v>
      </c>
      <c r="H687" t="s">
        <v>7837</v>
      </c>
    </row>
    <row r="688" spans="7:8" x14ac:dyDescent="0.35">
      <c r="G688" t="s">
        <v>248</v>
      </c>
      <c r="H688" t="s">
        <v>7838</v>
      </c>
    </row>
    <row r="689" spans="7:8" x14ac:dyDescent="0.35">
      <c r="G689" t="s">
        <v>249</v>
      </c>
      <c r="H689" t="s">
        <v>7839</v>
      </c>
    </row>
    <row r="690" spans="7:8" x14ac:dyDescent="0.35">
      <c r="G690" t="s">
        <v>250</v>
      </c>
      <c r="H690" t="s">
        <v>7840</v>
      </c>
    </row>
    <row r="691" spans="7:8" x14ac:dyDescent="0.35">
      <c r="G691" t="s">
        <v>6340</v>
      </c>
      <c r="H691" t="s">
        <v>6342</v>
      </c>
    </row>
    <row r="692" spans="7:8" x14ac:dyDescent="0.35">
      <c r="G692" t="s">
        <v>6569</v>
      </c>
      <c r="H692" t="s">
        <v>1130</v>
      </c>
    </row>
    <row r="693" spans="7:8" x14ac:dyDescent="0.35">
      <c r="G693" t="s">
        <v>6595</v>
      </c>
      <c r="H693" t="s">
        <v>6596</v>
      </c>
    </row>
    <row r="694" spans="7:8" x14ac:dyDescent="0.35">
      <c r="G694" t="s">
        <v>238</v>
      </c>
      <c r="H694" t="s">
        <v>7857</v>
      </c>
    </row>
    <row r="695" spans="7:8" x14ac:dyDescent="0.35">
      <c r="G695" t="s">
        <v>240</v>
      </c>
      <c r="H695" t="s">
        <v>7856</v>
      </c>
    </row>
    <row r="696" spans="7:8" x14ac:dyDescent="0.35">
      <c r="G696" t="s">
        <v>241</v>
      </c>
      <c r="H696" t="s">
        <v>7858</v>
      </c>
    </row>
    <row r="697" spans="7:8" x14ac:dyDescent="0.35">
      <c r="G697" t="s">
        <v>242</v>
      </c>
      <c r="H697" t="s">
        <v>8555</v>
      </c>
    </row>
    <row r="698" spans="7:8" x14ac:dyDescent="0.35">
      <c r="G698" t="s">
        <v>8481</v>
      </c>
      <c r="H698" t="s">
        <v>11085</v>
      </c>
    </row>
    <row r="699" spans="7:8" x14ac:dyDescent="0.35">
      <c r="G699" t="s">
        <v>8480</v>
      </c>
      <c r="H699" t="s">
        <v>11086</v>
      </c>
    </row>
    <row r="700" spans="7:8" x14ac:dyDescent="0.35">
      <c r="G700" t="s">
        <v>80</v>
      </c>
      <c r="H700" t="s">
        <v>7765</v>
      </c>
    </row>
    <row r="701" spans="7:8" x14ac:dyDescent="0.35">
      <c r="G701" t="s">
        <v>7766</v>
      </c>
      <c r="H701" t="s">
        <v>7767</v>
      </c>
    </row>
    <row r="702" spans="7:8" x14ac:dyDescent="0.35">
      <c r="G702" t="s">
        <v>7768</v>
      </c>
      <c r="H702" t="s">
        <v>7769</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6938</v>
      </c>
    </row>
    <row r="741" spans="7:8" x14ac:dyDescent="0.35">
      <c r="G741" t="s">
        <v>577</v>
      </c>
      <c r="H741" t="s">
        <v>8652</v>
      </c>
    </row>
    <row r="742" spans="7:8" x14ac:dyDescent="0.35">
      <c r="G742" t="s">
        <v>575</v>
      </c>
      <c r="H742" t="s">
        <v>8653</v>
      </c>
    </row>
    <row r="743" spans="7:8" x14ac:dyDescent="0.35">
      <c r="G743" t="s">
        <v>97</v>
      </c>
      <c r="H743" t="s">
        <v>8218</v>
      </c>
    </row>
    <row r="744" spans="7:8" x14ac:dyDescent="0.35">
      <c r="G744" t="s">
        <v>3164</v>
      </c>
      <c r="H744" t="s">
        <v>3162</v>
      </c>
    </row>
    <row r="745" spans="7:8" x14ac:dyDescent="0.35">
      <c r="G745" t="s">
        <v>77</v>
      </c>
      <c r="H745" t="s">
        <v>7755</v>
      </c>
    </row>
    <row r="746" spans="7:8" x14ac:dyDescent="0.35">
      <c r="G746" t="s">
        <v>7756</v>
      </c>
      <c r="H746" t="s">
        <v>7757</v>
      </c>
    </row>
    <row r="747" spans="7:8" x14ac:dyDescent="0.35">
      <c r="G747" t="s">
        <v>7758</v>
      </c>
      <c r="H747" t="s">
        <v>7759</v>
      </c>
    </row>
    <row r="748" spans="7:8" x14ac:dyDescent="0.35">
      <c r="G748" t="s">
        <v>2917</v>
      </c>
      <c r="H748" t="s">
        <v>2915</v>
      </c>
    </row>
    <row r="749" spans="7:8" x14ac:dyDescent="0.35">
      <c r="G749" t="s">
        <v>569</v>
      </c>
      <c r="H749" t="s">
        <v>7871</v>
      </c>
    </row>
    <row r="750" spans="7:8" x14ac:dyDescent="0.35">
      <c r="G750" t="s">
        <v>7872</v>
      </c>
      <c r="H750" t="s">
        <v>7815</v>
      </c>
    </row>
    <row r="751" spans="7:8" x14ac:dyDescent="0.35">
      <c r="G751" t="s">
        <v>8553</v>
      </c>
      <c r="H751" t="s">
        <v>11087</v>
      </c>
    </row>
    <row r="752" spans="7:8" x14ac:dyDescent="0.35">
      <c r="G752" t="s">
        <v>566</v>
      </c>
      <c r="H752" t="s">
        <v>7866</v>
      </c>
    </row>
    <row r="753" spans="7:8" x14ac:dyDescent="0.35">
      <c r="G753" t="s">
        <v>7867</v>
      </c>
      <c r="H753" t="s">
        <v>7852</v>
      </c>
    </row>
    <row r="754" spans="7:8" x14ac:dyDescent="0.35">
      <c r="G754" t="s">
        <v>561</v>
      </c>
      <c r="H754" t="s">
        <v>7868</v>
      </c>
    </row>
    <row r="755" spans="7:8" x14ac:dyDescent="0.35">
      <c r="G755" t="s">
        <v>7869</v>
      </c>
      <c r="H755" t="s">
        <v>7870</v>
      </c>
    </row>
    <row r="756" spans="7:8" x14ac:dyDescent="0.35">
      <c r="G756" t="s">
        <v>573</v>
      </c>
      <c r="H756" t="s">
        <v>8636</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8752</v>
      </c>
    </row>
    <row r="779" spans="7:8" x14ac:dyDescent="0.35">
      <c r="G779" t="s">
        <v>3709</v>
      </c>
      <c r="H779" t="s">
        <v>3710</v>
      </c>
    </row>
    <row r="780" spans="7:8" x14ac:dyDescent="0.35">
      <c r="G780" t="s">
        <v>2243</v>
      </c>
      <c r="H780" t="s">
        <v>8751</v>
      </c>
    </row>
    <row r="781" spans="7:8" x14ac:dyDescent="0.35">
      <c r="G781" t="s">
        <v>2245</v>
      </c>
      <c r="H781" t="s">
        <v>8754</v>
      </c>
    </row>
    <row r="782" spans="7:8" x14ac:dyDescent="0.35">
      <c r="G782" t="s">
        <v>2247</v>
      </c>
      <c r="H782" t="s">
        <v>8753</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8834</v>
      </c>
    </row>
    <row r="852" spans="7:8" x14ac:dyDescent="0.35">
      <c r="G852" t="s">
        <v>556</v>
      </c>
      <c r="H852" t="s">
        <v>7874</v>
      </c>
    </row>
    <row r="853" spans="7:8" x14ac:dyDescent="0.35">
      <c r="G853" t="s">
        <v>560</v>
      </c>
      <c r="H853" t="s">
        <v>7924</v>
      </c>
    </row>
    <row r="854" spans="7:8" x14ac:dyDescent="0.35">
      <c r="G854" t="s">
        <v>552</v>
      </c>
      <c r="H854" t="s">
        <v>7873</v>
      </c>
    </row>
    <row r="855" spans="7:8" x14ac:dyDescent="0.35">
      <c r="G855" t="s">
        <v>555</v>
      </c>
      <c r="H855" t="s">
        <v>8603</v>
      </c>
    </row>
    <row r="856" spans="7:8" x14ac:dyDescent="0.35">
      <c r="G856" t="s">
        <v>549</v>
      </c>
      <c r="H856" t="s">
        <v>8662</v>
      </c>
    </row>
    <row r="857" spans="7:8" x14ac:dyDescent="0.35">
      <c r="G857" t="s">
        <v>3157</v>
      </c>
      <c r="H857" t="s">
        <v>3157</v>
      </c>
    </row>
    <row r="858" spans="7:8" x14ac:dyDescent="0.35">
      <c r="G858" t="s">
        <v>543</v>
      </c>
      <c r="H858" t="s">
        <v>7920</v>
      </c>
    </row>
    <row r="859" spans="7:8" x14ac:dyDescent="0.35">
      <c r="G859" t="s">
        <v>8661</v>
      </c>
      <c r="H859" t="s">
        <v>11088</v>
      </c>
    </row>
    <row r="860" spans="7:8" x14ac:dyDescent="0.35">
      <c r="G860" t="s">
        <v>3635</v>
      </c>
      <c r="H860" t="s">
        <v>3636</v>
      </c>
    </row>
    <row r="861" spans="7:8" x14ac:dyDescent="0.35">
      <c r="G861" t="s">
        <v>2249</v>
      </c>
      <c r="H861" t="s">
        <v>8835</v>
      </c>
    </row>
    <row r="862" spans="7:8" x14ac:dyDescent="0.35">
      <c r="G862" t="s">
        <v>5559</v>
      </c>
      <c r="H862" t="s">
        <v>5572</v>
      </c>
    </row>
    <row r="863" spans="7:8" x14ac:dyDescent="0.35">
      <c r="G863" t="s">
        <v>5546</v>
      </c>
      <c r="H863" t="s">
        <v>5560</v>
      </c>
    </row>
    <row r="864" spans="7:8" x14ac:dyDescent="0.35">
      <c r="G864" t="s">
        <v>93</v>
      </c>
      <c r="H864" t="s">
        <v>7777</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8495</v>
      </c>
    </row>
    <row r="871" spans="7:8" x14ac:dyDescent="0.35">
      <c r="G871" t="s">
        <v>2256</v>
      </c>
      <c r="H871" t="s">
        <v>8771</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8857</v>
      </c>
    </row>
    <row r="885" spans="7:8" x14ac:dyDescent="0.35">
      <c r="G885" t="s">
        <v>3601</v>
      </c>
      <c r="H885" t="s">
        <v>3600</v>
      </c>
    </row>
    <row r="886" spans="7:8" x14ac:dyDescent="0.35">
      <c r="G886" t="s">
        <v>2260</v>
      </c>
      <c r="H886" t="s">
        <v>8768</v>
      </c>
    </row>
    <row r="887" spans="7:8" x14ac:dyDescent="0.35">
      <c r="G887" t="s">
        <v>3668</v>
      </c>
      <c r="H887" t="s">
        <v>3669</v>
      </c>
    </row>
    <row r="888" spans="7:8" x14ac:dyDescent="0.35">
      <c r="G888" t="s">
        <v>2262</v>
      </c>
      <c r="H888" t="s">
        <v>8762</v>
      </c>
    </row>
    <row r="889" spans="7:8" x14ac:dyDescent="0.35">
      <c r="G889" t="s">
        <v>2264</v>
      </c>
      <c r="H889" t="s">
        <v>8761</v>
      </c>
    </row>
    <row r="890" spans="7:8" x14ac:dyDescent="0.35">
      <c r="G890" t="s">
        <v>3618</v>
      </c>
      <c r="H890" t="s">
        <v>3619</v>
      </c>
    </row>
    <row r="891" spans="7:8" x14ac:dyDescent="0.35">
      <c r="G891" t="s">
        <v>2254</v>
      </c>
      <c r="H891" t="s">
        <v>8758</v>
      </c>
    </row>
    <row r="892" spans="7:8" x14ac:dyDescent="0.35">
      <c r="G892" t="s">
        <v>2266</v>
      </c>
      <c r="H892" t="s">
        <v>8760</v>
      </c>
    </row>
    <row r="893" spans="7:8" x14ac:dyDescent="0.35">
      <c r="G893" t="s">
        <v>3592</v>
      </c>
      <c r="H893" t="s">
        <v>3593</v>
      </c>
    </row>
    <row r="894" spans="7:8" x14ac:dyDescent="0.35">
      <c r="G894" t="s">
        <v>3621</v>
      </c>
      <c r="H894" t="s">
        <v>3620</v>
      </c>
    </row>
    <row r="895" spans="7:8" x14ac:dyDescent="0.35">
      <c r="G895" t="s">
        <v>392</v>
      </c>
      <c r="H895" t="s">
        <v>8675</v>
      </c>
    </row>
    <row r="896" spans="7:8" x14ac:dyDescent="0.35">
      <c r="G896" t="s">
        <v>6223</v>
      </c>
      <c r="H896" t="s">
        <v>6223</v>
      </c>
    </row>
    <row r="897" spans="7:8" x14ac:dyDescent="0.35">
      <c r="G897" t="s">
        <v>6224</v>
      </c>
      <c r="H897" t="s">
        <v>6224</v>
      </c>
    </row>
    <row r="898" spans="7:8" x14ac:dyDescent="0.35">
      <c r="G898" t="s">
        <v>6225</v>
      </c>
      <c r="H898" t="s">
        <v>6225</v>
      </c>
    </row>
    <row r="899" spans="7:8" x14ac:dyDescent="0.35">
      <c r="G899" t="s">
        <v>6226</v>
      </c>
      <c r="H899" t="s">
        <v>6226</v>
      </c>
    </row>
    <row r="900" spans="7:8" x14ac:dyDescent="0.35">
      <c r="G900" t="s">
        <v>6227</v>
      </c>
      <c r="H900" t="s">
        <v>6227</v>
      </c>
    </row>
    <row r="901" spans="7:8" x14ac:dyDescent="0.35">
      <c r="G901" t="s">
        <v>6228</v>
      </c>
      <c r="H901" t="s">
        <v>6228</v>
      </c>
    </row>
    <row r="902" spans="7:8" x14ac:dyDescent="0.35">
      <c r="G902" t="s">
        <v>6229</v>
      </c>
      <c r="H902" t="s">
        <v>6229</v>
      </c>
    </row>
    <row r="903" spans="7:8" x14ac:dyDescent="0.35">
      <c r="G903" t="s">
        <v>7555</v>
      </c>
      <c r="H903" t="s">
        <v>7555</v>
      </c>
    </row>
    <row r="904" spans="7:8" x14ac:dyDescent="0.35">
      <c r="G904" t="s">
        <v>540</v>
      </c>
      <c r="H904" t="s">
        <v>7875</v>
      </c>
    </row>
    <row r="905" spans="7:8" x14ac:dyDescent="0.35">
      <c r="G905" t="s">
        <v>542</v>
      </c>
      <c r="H905" t="s">
        <v>7841</v>
      </c>
    </row>
    <row r="906" spans="7:8" x14ac:dyDescent="0.35">
      <c r="G906" t="s">
        <v>541</v>
      </c>
      <c r="H906" t="s">
        <v>7925</v>
      </c>
    </row>
    <row r="907" spans="7:8" x14ac:dyDescent="0.35">
      <c r="G907" t="s">
        <v>534</v>
      </c>
      <c r="H907" t="s">
        <v>7876</v>
      </c>
    </row>
    <row r="908" spans="7:8" x14ac:dyDescent="0.35">
      <c r="G908" t="s">
        <v>539</v>
      </c>
      <c r="H908" t="s">
        <v>7842</v>
      </c>
    </row>
    <row r="909" spans="7:8" x14ac:dyDescent="0.35">
      <c r="G909" t="s">
        <v>538</v>
      </c>
      <c r="H909" t="s">
        <v>7926</v>
      </c>
    </row>
    <row r="910" spans="7:8" x14ac:dyDescent="0.35">
      <c r="G910" t="s">
        <v>529</v>
      </c>
      <c r="H910" t="s">
        <v>7877</v>
      </c>
    </row>
    <row r="911" spans="7:8" x14ac:dyDescent="0.35">
      <c r="G911" t="s">
        <v>533</v>
      </c>
      <c r="H911" t="s">
        <v>7843</v>
      </c>
    </row>
    <row r="912" spans="7:8" x14ac:dyDescent="0.35">
      <c r="G912" t="s">
        <v>532</v>
      </c>
      <c r="H912" t="s">
        <v>7927</v>
      </c>
    </row>
    <row r="913" spans="7:8" x14ac:dyDescent="0.35">
      <c r="G913" t="s">
        <v>523</v>
      </c>
      <c r="H913" t="s">
        <v>7878</v>
      </c>
    </row>
    <row r="914" spans="7:8" x14ac:dyDescent="0.35">
      <c r="G914" t="s">
        <v>528</v>
      </c>
      <c r="H914" t="s">
        <v>2654</v>
      </c>
    </row>
    <row r="915" spans="7:8" x14ac:dyDescent="0.35">
      <c r="G915" t="s">
        <v>527</v>
      </c>
      <c r="H915" t="s">
        <v>7928</v>
      </c>
    </row>
    <row r="916" spans="7:8" x14ac:dyDescent="0.35">
      <c r="G916" t="s">
        <v>518</v>
      </c>
      <c r="H916" t="s">
        <v>8697</v>
      </c>
    </row>
    <row r="917" spans="7:8" x14ac:dyDescent="0.35">
      <c r="G917" t="s">
        <v>2913</v>
      </c>
      <c r="H917" t="s">
        <v>2911</v>
      </c>
    </row>
    <row r="918" spans="7:8" x14ac:dyDescent="0.35">
      <c r="G918" t="s">
        <v>517</v>
      </c>
      <c r="H918" t="s">
        <v>7879</v>
      </c>
    </row>
    <row r="919" spans="7:8" x14ac:dyDescent="0.35">
      <c r="G919" t="s">
        <v>514</v>
      </c>
      <c r="H919" t="s">
        <v>7882</v>
      </c>
    </row>
    <row r="920" spans="7:8" x14ac:dyDescent="0.35">
      <c r="G920" t="s">
        <v>8560</v>
      </c>
      <c r="H920" t="s">
        <v>11089</v>
      </c>
    </row>
    <row r="921" spans="7:8" x14ac:dyDescent="0.35">
      <c r="G921" t="s">
        <v>510</v>
      </c>
      <c r="H921" t="s">
        <v>7881</v>
      </c>
    </row>
    <row r="922" spans="7:8" x14ac:dyDescent="0.35">
      <c r="G922" t="s">
        <v>507</v>
      </c>
      <c r="H922" t="s">
        <v>7883</v>
      </c>
    </row>
    <row r="923" spans="7:8" x14ac:dyDescent="0.35">
      <c r="G923" t="s">
        <v>503</v>
      </c>
      <c r="H923" t="s">
        <v>7880</v>
      </c>
    </row>
    <row r="924" spans="7:8" x14ac:dyDescent="0.35">
      <c r="G924" t="s">
        <v>8558</v>
      </c>
      <c r="H924" t="s">
        <v>11090</v>
      </c>
    </row>
    <row r="925" spans="7:8" x14ac:dyDescent="0.35">
      <c r="G925" t="s">
        <v>386</v>
      </c>
      <c r="H925" t="s">
        <v>8680</v>
      </c>
    </row>
    <row r="926" spans="7:8" x14ac:dyDescent="0.35">
      <c r="G926" t="s">
        <v>500</v>
      </c>
      <c r="H926" t="s">
        <v>7884</v>
      </c>
    </row>
    <row r="927" spans="7:8" x14ac:dyDescent="0.35">
      <c r="G927" t="s">
        <v>494</v>
      </c>
      <c r="H927" t="s">
        <v>7885</v>
      </c>
    </row>
    <row r="928" spans="7:8" x14ac:dyDescent="0.35">
      <c r="G928" t="s">
        <v>7886</v>
      </c>
      <c r="H928" t="s">
        <v>7887</v>
      </c>
    </row>
    <row r="929" spans="7:8" x14ac:dyDescent="0.35">
      <c r="G929" t="s">
        <v>492</v>
      </c>
      <c r="H929" t="s">
        <v>7888</v>
      </c>
    </row>
    <row r="930" spans="7:8" x14ac:dyDescent="0.35">
      <c r="G930" t="s">
        <v>7889</v>
      </c>
      <c r="H930" t="s">
        <v>7890</v>
      </c>
    </row>
    <row r="931" spans="7:8" x14ac:dyDescent="0.35">
      <c r="G931" t="s">
        <v>488</v>
      </c>
      <c r="H931" t="s">
        <v>7891</v>
      </c>
    </row>
    <row r="932" spans="7:8" x14ac:dyDescent="0.35">
      <c r="G932" t="s">
        <v>7892</v>
      </c>
      <c r="H932" t="s">
        <v>7893</v>
      </c>
    </row>
    <row r="933" spans="7:8" x14ac:dyDescent="0.35">
      <c r="G933" t="s">
        <v>484</v>
      </c>
      <c r="H933" t="s">
        <v>8689</v>
      </c>
    </row>
    <row r="934" spans="7:8" x14ac:dyDescent="0.35">
      <c r="G934" t="s">
        <v>498</v>
      </c>
      <c r="H934" t="s">
        <v>8640</v>
      </c>
    </row>
    <row r="935" spans="7:8" x14ac:dyDescent="0.35">
      <c r="G935" t="s">
        <v>2251</v>
      </c>
      <c r="H935" t="s">
        <v>8591</v>
      </c>
    </row>
    <row r="936" spans="7:8" x14ac:dyDescent="0.35">
      <c r="G936" t="s">
        <v>2252</v>
      </c>
      <c r="H936" t="s">
        <v>8594</v>
      </c>
    </row>
    <row r="937" spans="7:8" x14ac:dyDescent="0.35">
      <c r="G937" t="s">
        <v>2253</v>
      </c>
      <c r="H937" t="s">
        <v>8595</v>
      </c>
    </row>
    <row r="938" spans="7:8" x14ac:dyDescent="0.35">
      <c r="G938" t="s">
        <v>3140</v>
      </c>
      <c r="H938" t="s">
        <v>8837</v>
      </c>
    </row>
    <row r="939" spans="7:8" x14ac:dyDescent="0.35">
      <c r="G939" t="s">
        <v>85</v>
      </c>
      <c r="H939" t="s">
        <v>7774</v>
      </c>
    </row>
    <row r="940" spans="7:8" x14ac:dyDescent="0.35">
      <c r="G940" t="s">
        <v>7915</v>
      </c>
      <c r="H940" t="s">
        <v>11091</v>
      </c>
    </row>
    <row r="941" spans="7:8" x14ac:dyDescent="0.35">
      <c r="G941" t="s">
        <v>210</v>
      </c>
      <c r="H941" t="s">
        <v>1977</v>
      </c>
    </row>
    <row r="942" spans="7:8" x14ac:dyDescent="0.35">
      <c r="G942" t="s">
        <v>7967</v>
      </c>
      <c r="H942" t="s">
        <v>7968</v>
      </c>
    </row>
    <row r="943" spans="7:8" x14ac:dyDescent="0.35">
      <c r="G943" t="s">
        <v>8607</v>
      </c>
      <c r="H943" t="s">
        <v>8608</v>
      </c>
    </row>
    <row r="944" spans="7:8" x14ac:dyDescent="0.35">
      <c r="G944" t="s">
        <v>92</v>
      </c>
      <c r="H944" t="s">
        <v>849</v>
      </c>
    </row>
    <row r="945" spans="7:8" x14ac:dyDescent="0.35">
      <c r="G945" t="s">
        <v>7965</v>
      </c>
      <c r="H945" t="s">
        <v>7966</v>
      </c>
    </row>
    <row r="946" spans="7:8" x14ac:dyDescent="0.35">
      <c r="G946" t="s">
        <v>7502</v>
      </c>
      <c r="H946" t="s">
        <v>7577</v>
      </c>
    </row>
    <row r="947" spans="7:8" x14ac:dyDescent="0.35">
      <c r="G947" t="s">
        <v>7478</v>
      </c>
      <c r="H947" t="s">
        <v>7575</v>
      </c>
    </row>
    <row r="948" spans="7:8" x14ac:dyDescent="0.35">
      <c r="G948" t="s">
        <v>7477</v>
      </c>
      <c r="H948" t="s">
        <v>7574</v>
      </c>
    </row>
    <row r="949" spans="7:8" x14ac:dyDescent="0.35">
      <c r="G949" t="s">
        <v>7467</v>
      </c>
      <c r="H949" t="s">
        <v>7563</v>
      </c>
    </row>
    <row r="950" spans="7:8" x14ac:dyDescent="0.35">
      <c r="G950" t="s">
        <v>7468</v>
      </c>
      <c r="H950" t="s">
        <v>7564</v>
      </c>
    </row>
    <row r="951" spans="7:8" x14ac:dyDescent="0.35">
      <c r="G951" t="s">
        <v>7509</v>
      </c>
      <c r="H951" t="s">
        <v>7584</v>
      </c>
    </row>
    <row r="952" spans="7:8" x14ac:dyDescent="0.35">
      <c r="G952" t="s">
        <v>7466</v>
      </c>
      <c r="H952" t="s">
        <v>7562</v>
      </c>
    </row>
    <row r="953" spans="7:8" x14ac:dyDescent="0.35">
      <c r="G953" t="s">
        <v>7465</v>
      </c>
      <c r="H953" t="s">
        <v>7561</v>
      </c>
    </row>
    <row r="954" spans="7:8" x14ac:dyDescent="0.35">
      <c r="G954" t="s">
        <v>7469</v>
      </c>
      <c r="H954" t="s">
        <v>7565</v>
      </c>
    </row>
    <row r="955" spans="7:8" x14ac:dyDescent="0.35">
      <c r="G955" t="s">
        <v>7476</v>
      </c>
      <c r="H955" t="s">
        <v>7573</v>
      </c>
    </row>
    <row r="956" spans="7:8" x14ac:dyDescent="0.35">
      <c r="G956" t="s">
        <v>7508</v>
      </c>
      <c r="H956" t="s">
        <v>7583</v>
      </c>
    </row>
    <row r="957" spans="7:8" x14ac:dyDescent="0.35">
      <c r="G957" t="s">
        <v>7470</v>
      </c>
      <c r="H957" t="s">
        <v>7566</v>
      </c>
    </row>
    <row r="958" spans="7:8" x14ac:dyDescent="0.35">
      <c r="G958" t="s">
        <v>7507</v>
      </c>
      <c r="H958" t="s">
        <v>7582</v>
      </c>
    </row>
    <row r="959" spans="7:8" x14ac:dyDescent="0.35">
      <c r="G959" t="s">
        <v>7504</v>
      </c>
      <c r="H959" t="s">
        <v>7579</v>
      </c>
    </row>
    <row r="960" spans="7:8" x14ac:dyDescent="0.35">
      <c r="G960" t="s">
        <v>7505</v>
      </c>
      <c r="H960" t="s">
        <v>7580</v>
      </c>
    </row>
    <row r="961" spans="7:8" x14ac:dyDescent="0.35">
      <c r="G961" t="s">
        <v>7475</v>
      </c>
      <c r="H961" t="s">
        <v>7572</v>
      </c>
    </row>
    <row r="962" spans="7:8" x14ac:dyDescent="0.35">
      <c r="G962" t="s">
        <v>7495</v>
      </c>
      <c r="H962" t="s">
        <v>7568</v>
      </c>
    </row>
    <row r="963" spans="7:8" x14ac:dyDescent="0.35">
      <c r="G963" t="s">
        <v>7501</v>
      </c>
      <c r="H963" t="s">
        <v>7576</v>
      </c>
    </row>
    <row r="964" spans="7:8" x14ac:dyDescent="0.35">
      <c r="G964" t="s">
        <v>7474</v>
      </c>
      <c r="H964" t="s">
        <v>7571</v>
      </c>
    </row>
    <row r="965" spans="7:8" x14ac:dyDescent="0.35">
      <c r="G965" t="s">
        <v>7472</v>
      </c>
      <c r="H965" t="s">
        <v>7569</v>
      </c>
    </row>
    <row r="966" spans="7:8" x14ac:dyDescent="0.35">
      <c r="G966" t="s">
        <v>7473</v>
      </c>
      <c r="H966" t="s">
        <v>7570</v>
      </c>
    </row>
    <row r="967" spans="7:8" x14ac:dyDescent="0.35">
      <c r="G967" t="s">
        <v>7503</v>
      </c>
      <c r="H967" t="s">
        <v>7578</v>
      </c>
    </row>
    <row r="968" spans="7:8" x14ac:dyDescent="0.35">
      <c r="G968" t="s">
        <v>7506</v>
      </c>
      <c r="H968" t="s">
        <v>7581</v>
      </c>
    </row>
    <row r="969" spans="7:8" x14ac:dyDescent="0.35">
      <c r="G969" t="s">
        <v>7471</v>
      </c>
      <c r="H969" t="s">
        <v>7567</v>
      </c>
    </row>
    <row r="970" spans="7:8" x14ac:dyDescent="0.35">
      <c r="G970" t="s">
        <v>253</v>
      </c>
      <c r="H970" t="s">
        <v>2054</v>
      </c>
    </row>
    <row r="971" spans="7:8" x14ac:dyDescent="0.35">
      <c r="G971" t="s">
        <v>2910</v>
      </c>
      <c r="H971" t="s">
        <v>8838</v>
      </c>
    </row>
    <row r="972" spans="7:8" x14ac:dyDescent="0.35">
      <c r="G972" t="s">
        <v>7987</v>
      </c>
      <c r="H972" t="s">
        <v>11092</v>
      </c>
    </row>
    <row r="973" spans="7:8" x14ac:dyDescent="0.35">
      <c r="G973" t="s">
        <v>7988</v>
      </c>
      <c r="H973" t="s">
        <v>11093</v>
      </c>
    </row>
    <row r="974" spans="7:8" x14ac:dyDescent="0.35">
      <c r="G974" t="s">
        <v>3225</v>
      </c>
      <c r="H974" t="s">
        <v>8606</v>
      </c>
    </row>
    <row r="975" spans="7:8" x14ac:dyDescent="0.35">
      <c r="G975" t="s">
        <v>3222</v>
      </c>
      <c r="H975" t="s">
        <v>8606</v>
      </c>
    </row>
    <row r="976" spans="7:8" x14ac:dyDescent="0.35">
      <c r="G976" t="s">
        <v>7645</v>
      </c>
      <c r="H976" t="s">
        <v>11094</v>
      </c>
    </row>
    <row r="977" spans="7:8" x14ac:dyDescent="0.35">
      <c r="G977" t="s">
        <v>7730</v>
      </c>
      <c r="H977" t="s">
        <v>11095</v>
      </c>
    </row>
    <row r="978" spans="7:8" x14ac:dyDescent="0.35">
      <c r="G978" t="s">
        <v>7493</v>
      </c>
      <c r="H978" t="s">
        <v>7648</v>
      </c>
    </row>
    <row r="979" spans="7:8" x14ac:dyDescent="0.35">
      <c r="G979" t="s">
        <v>7917</v>
      </c>
      <c r="H979" t="s">
        <v>7918</v>
      </c>
    </row>
    <row r="980" spans="7:8" x14ac:dyDescent="0.35">
      <c r="G980" t="s">
        <v>3237</v>
      </c>
      <c r="H980" t="s">
        <v>7916</v>
      </c>
    </row>
    <row r="981" spans="7:8" x14ac:dyDescent="0.35">
      <c r="G981" t="s">
        <v>3236</v>
      </c>
      <c r="H981" t="s">
        <v>7919</v>
      </c>
    </row>
    <row r="982" spans="7:8" x14ac:dyDescent="0.35">
      <c r="G982" t="s">
        <v>7492</v>
      </c>
      <c r="H982" t="s">
        <v>7646</v>
      </c>
    </row>
    <row r="983" spans="7:8" x14ac:dyDescent="0.35">
      <c r="G983" t="s">
        <v>3235</v>
      </c>
      <c r="H983" t="s">
        <v>7729</v>
      </c>
    </row>
    <row r="984" spans="7:8" x14ac:dyDescent="0.35">
      <c r="G984" t="s">
        <v>7491</v>
      </c>
      <c r="H984" t="s">
        <v>7647</v>
      </c>
    </row>
    <row r="985" spans="7:8" x14ac:dyDescent="0.35">
      <c r="G985" t="s">
        <v>7981</v>
      </c>
      <c r="H985" t="s">
        <v>7982</v>
      </c>
    </row>
    <row r="986" spans="7:8" x14ac:dyDescent="0.35">
      <c r="G986" t="s">
        <v>7983</v>
      </c>
      <c r="H986" t="s">
        <v>7984</v>
      </c>
    </row>
    <row r="987" spans="7:8" x14ac:dyDescent="0.35">
      <c r="G987" t="s">
        <v>7985</v>
      </c>
      <c r="H987" t="s">
        <v>7986</v>
      </c>
    </row>
    <row r="988" spans="7:8" x14ac:dyDescent="0.35">
      <c r="G988" t="s">
        <v>7640</v>
      </c>
      <c r="H988" t="s">
        <v>11096</v>
      </c>
    </row>
    <row r="989" spans="7:8" x14ac:dyDescent="0.35">
      <c r="G989" t="s">
        <v>7533</v>
      </c>
      <c r="H989" t="s">
        <v>7636</v>
      </c>
    </row>
    <row r="990" spans="7:8" x14ac:dyDescent="0.35">
      <c r="G990" t="s">
        <v>7540</v>
      </c>
      <c r="H990" t="s">
        <v>7642</v>
      </c>
    </row>
    <row r="991" spans="7:8" x14ac:dyDescent="0.35">
      <c r="G991" t="s">
        <v>7542</v>
      </c>
      <c r="H991" t="s">
        <v>7644</v>
      </c>
    </row>
    <row r="992" spans="7:8" x14ac:dyDescent="0.35">
      <c r="G992" t="s">
        <v>7537</v>
      </c>
      <c r="H992" t="s">
        <v>7639</v>
      </c>
    </row>
    <row r="993" spans="7:8" x14ac:dyDescent="0.35">
      <c r="G993" t="s">
        <v>7538</v>
      </c>
      <c r="H993" t="s">
        <v>8620</v>
      </c>
    </row>
    <row r="994" spans="7:8" x14ac:dyDescent="0.35">
      <c r="G994" t="s">
        <v>7552</v>
      </c>
      <c r="H994" t="s">
        <v>8618</v>
      </c>
    </row>
    <row r="995" spans="7:8" x14ac:dyDescent="0.35">
      <c r="G995" t="s">
        <v>7487</v>
      </c>
      <c r="H995" t="s">
        <v>7628</v>
      </c>
    </row>
    <row r="996" spans="7:8" x14ac:dyDescent="0.35">
      <c r="G996" t="s">
        <v>7539</v>
      </c>
      <c r="H996" t="s">
        <v>7641</v>
      </c>
    </row>
    <row r="997" spans="7:8" x14ac:dyDescent="0.35">
      <c r="G997" t="s">
        <v>7486</v>
      </c>
      <c r="H997" t="s">
        <v>7627</v>
      </c>
    </row>
    <row r="998" spans="7:8" x14ac:dyDescent="0.35">
      <c r="G998" t="s">
        <v>7541</v>
      </c>
      <c r="H998" t="s">
        <v>7643</v>
      </c>
    </row>
    <row r="999" spans="7:8" x14ac:dyDescent="0.35">
      <c r="G999" t="s">
        <v>7498</v>
      </c>
      <c r="H999" t="s">
        <v>7633</v>
      </c>
    </row>
    <row r="1000" spans="7:8" x14ac:dyDescent="0.35">
      <c r="G1000" t="s">
        <v>7488</v>
      </c>
      <c r="H1000" t="s">
        <v>7629</v>
      </c>
    </row>
    <row r="1001" spans="7:8" x14ac:dyDescent="0.35">
      <c r="G1001" t="s">
        <v>7553</v>
      </c>
      <c r="H1001" t="s">
        <v>8619</v>
      </c>
    </row>
    <row r="1002" spans="7:8" x14ac:dyDescent="0.35">
      <c r="G1002" t="s">
        <v>7550</v>
      </c>
      <c r="H1002" t="s">
        <v>8605</v>
      </c>
    </row>
    <row r="1003" spans="7:8" x14ac:dyDescent="0.35">
      <c r="G1003" t="s">
        <v>7490</v>
      </c>
      <c r="H1003" t="s">
        <v>7631</v>
      </c>
    </row>
    <row r="1004" spans="7:8" x14ac:dyDescent="0.35">
      <c r="G1004" t="s">
        <v>7496</v>
      </c>
      <c r="H1004" t="s">
        <v>7632</v>
      </c>
    </row>
    <row r="1005" spans="7:8" x14ac:dyDescent="0.35">
      <c r="G1005" t="s">
        <v>7551</v>
      </c>
      <c r="H1005" t="s">
        <v>8617</v>
      </c>
    </row>
    <row r="1006" spans="7:8" x14ac:dyDescent="0.35">
      <c r="G1006" t="s">
        <v>7532</v>
      </c>
      <c r="H1006" t="s">
        <v>7634</v>
      </c>
    </row>
    <row r="1007" spans="7:8" x14ac:dyDescent="0.35">
      <c r="G1007" t="s">
        <v>7489</v>
      </c>
      <c r="H1007" t="s">
        <v>7630</v>
      </c>
    </row>
    <row r="1008" spans="7:8" x14ac:dyDescent="0.35">
      <c r="G1008" t="s">
        <v>7536</v>
      </c>
      <c r="H1008" t="s">
        <v>7638</v>
      </c>
    </row>
    <row r="1009" spans="7:8" x14ac:dyDescent="0.35">
      <c r="G1009" t="s">
        <v>7485</v>
      </c>
      <c r="H1009" t="s">
        <v>7626</v>
      </c>
    </row>
    <row r="1010" spans="7:8" x14ac:dyDescent="0.35">
      <c r="G1010" t="s">
        <v>7534</v>
      </c>
      <c r="H1010" t="s">
        <v>7635</v>
      </c>
    </row>
    <row r="1011" spans="7:8" x14ac:dyDescent="0.35">
      <c r="G1011" t="s">
        <v>7535</v>
      </c>
      <c r="H1011" t="s">
        <v>7637</v>
      </c>
    </row>
    <row r="1012" spans="7:8" x14ac:dyDescent="0.35">
      <c r="G1012" t="s">
        <v>7971</v>
      </c>
      <c r="H1012" t="s">
        <v>7972</v>
      </c>
    </row>
    <row r="1013" spans="7:8" x14ac:dyDescent="0.35">
      <c r="G1013" t="s">
        <v>7973</v>
      </c>
      <c r="H1013" t="s">
        <v>7974</v>
      </c>
    </row>
    <row r="1014" spans="7:8" x14ac:dyDescent="0.35">
      <c r="G1014" t="s">
        <v>7969</v>
      </c>
      <c r="H1014" t="s">
        <v>7970</v>
      </c>
    </row>
    <row r="1015" spans="7:8" x14ac:dyDescent="0.35">
      <c r="G1015" t="s">
        <v>7977</v>
      </c>
      <c r="H1015" t="s">
        <v>7978</v>
      </c>
    </row>
    <row r="1016" spans="7:8" x14ac:dyDescent="0.35">
      <c r="G1016" t="s">
        <v>7975</v>
      </c>
      <c r="H1016" t="s">
        <v>7976</v>
      </c>
    </row>
    <row r="1017" spans="7:8" x14ac:dyDescent="0.35">
      <c r="G1017" t="s">
        <v>7979</v>
      </c>
      <c r="H1017" t="s">
        <v>7980</v>
      </c>
    </row>
    <row r="1018" spans="7:8" x14ac:dyDescent="0.35">
      <c r="G1018" t="s">
        <v>3139</v>
      </c>
      <c r="H1018" t="s">
        <v>8510</v>
      </c>
    </row>
    <row r="1019" spans="7:8" x14ac:dyDescent="0.35">
      <c r="G1019" t="s">
        <v>3135</v>
      </c>
      <c r="H1019" t="s">
        <v>8499</v>
      </c>
    </row>
    <row r="1020" spans="7:8" x14ac:dyDescent="0.35">
      <c r="G1020" t="s">
        <v>3131</v>
      </c>
      <c r="H1020" t="s">
        <v>3129</v>
      </c>
    </row>
    <row r="1021" spans="7:8" x14ac:dyDescent="0.35">
      <c r="G1021" t="s">
        <v>3128</v>
      </c>
      <c r="H1021" t="s">
        <v>3126</v>
      </c>
    </row>
    <row r="1022" spans="7:8" x14ac:dyDescent="0.35">
      <c r="G1022" t="s">
        <v>255</v>
      </c>
      <c r="H1022" t="s">
        <v>8692</v>
      </c>
    </row>
    <row r="1023" spans="7:8" x14ac:dyDescent="0.35">
      <c r="G1023" t="s">
        <v>256</v>
      </c>
      <c r="H1023" t="s">
        <v>8105</v>
      </c>
    </row>
    <row r="1024" spans="7:8" x14ac:dyDescent="0.35">
      <c r="G1024" t="s">
        <v>257</v>
      </c>
      <c r="H1024" t="s">
        <v>8106</v>
      </c>
    </row>
    <row r="1025" spans="7:8" x14ac:dyDescent="0.35">
      <c r="G1025" t="s">
        <v>209</v>
      </c>
      <c r="H1025" t="s">
        <v>8667</v>
      </c>
    </row>
    <row r="1026" spans="7:8" x14ac:dyDescent="0.35">
      <c r="G1026" t="s">
        <v>6608</v>
      </c>
      <c r="H1026" t="s">
        <v>6605</v>
      </c>
    </row>
    <row r="1027" spans="7:8" x14ac:dyDescent="0.35">
      <c r="G1027" t="s">
        <v>2278</v>
      </c>
      <c r="H1027" t="s">
        <v>7558</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8600</v>
      </c>
    </row>
    <row r="1039" spans="7:8" x14ac:dyDescent="0.35">
      <c r="G1039" t="s">
        <v>2281</v>
      </c>
      <c r="H1039" t="s">
        <v>8599</v>
      </c>
    </row>
    <row r="1040" spans="7:8" x14ac:dyDescent="0.35">
      <c r="G1040" t="s">
        <v>2283</v>
      </c>
      <c r="H1040" t="s">
        <v>8598</v>
      </c>
    </row>
    <row r="1041" spans="7:8" x14ac:dyDescent="0.35">
      <c r="G1041" t="s">
        <v>2285</v>
      </c>
      <c r="H1041" t="s">
        <v>8597</v>
      </c>
    </row>
    <row r="1042" spans="7:8" x14ac:dyDescent="0.35">
      <c r="G1042" t="s">
        <v>3868</v>
      </c>
      <c r="H1042" t="s">
        <v>3869</v>
      </c>
    </row>
    <row r="1043" spans="7:8" x14ac:dyDescent="0.35">
      <c r="G1043" t="s">
        <v>3672</v>
      </c>
      <c r="H1043" t="s">
        <v>3673</v>
      </c>
    </row>
    <row r="1044" spans="7:8" x14ac:dyDescent="0.35">
      <c r="G1044" t="s">
        <v>2268</v>
      </c>
      <c r="H1044" t="s">
        <v>7685</v>
      </c>
    </row>
    <row r="1045" spans="7:8" x14ac:dyDescent="0.35">
      <c r="G1045" t="s">
        <v>2269</v>
      </c>
      <c r="H1045" t="s">
        <v>7660</v>
      </c>
    </row>
    <row r="1046" spans="7:8" x14ac:dyDescent="0.35">
      <c r="G1046" t="s">
        <v>2270</v>
      </c>
      <c r="H1046" t="s">
        <v>7688</v>
      </c>
    </row>
    <row r="1047" spans="7:8" x14ac:dyDescent="0.35">
      <c r="G1047" t="s">
        <v>2271</v>
      </c>
      <c r="H1047" t="s">
        <v>7681</v>
      </c>
    </row>
    <row r="1048" spans="7:8" x14ac:dyDescent="0.35">
      <c r="G1048" t="s">
        <v>2272</v>
      </c>
      <c r="H1048" t="s">
        <v>8585</v>
      </c>
    </row>
    <row r="1049" spans="7:8" x14ac:dyDescent="0.35">
      <c r="G1049" t="s">
        <v>2274</v>
      </c>
      <c r="H1049" t="s">
        <v>7683</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7693</v>
      </c>
    </row>
    <row r="1054" spans="7:8" x14ac:dyDescent="0.35">
      <c r="G1054" t="s">
        <v>2277</v>
      </c>
      <c r="H1054" t="s">
        <v>7692</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8839</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7931</v>
      </c>
      <c r="H1064" t="s">
        <v>7932</v>
      </c>
    </row>
    <row r="1065" spans="7:8" x14ac:dyDescent="0.35">
      <c r="G1065" t="s">
        <v>5523</v>
      </c>
      <c r="H1065" t="s">
        <v>5513</v>
      </c>
    </row>
    <row r="1066" spans="7:8" x14ac:dyDescent="0.35">
      <c r="G1066" t="s">
        <v>2297</v>
      </c>
      <c r="H1066" t="s">
        <v>8858</v>
      </c>
    </row>
    <row r="1067" spans="7:8" x14ac:dyDescent="0.35">
      <c r="G1067" t="s">
        <v>2295</v>
      </c>
      <c r="H1067" t="s">
        <v>8841</v>
      </c>
    </row>
    <row r="1068" spans="7:8" x14ac:dyDescent="0.35">
      <c r="G1068" t="s">
        <v>3125</v>
      </c>
      <c r="H1068" t="s">
        <v>3123</v>
      </c>
    </row>
    <row r="1069" spans="7:8" x14ac:dyDescent="0.35">
      <c r="G1069" t="s">
        <v>262</v>
      </c>
      <c r="H1069" t="s">
        <v>7841</v>
      </c>
    </row>
    <row r="1070" spans="7:8" x14ac:dyDescent="0.35">
      <c r="G1070" t="s">
        <v>263</v>
      </c>
      <c r="H1070" t="s">
        <v>7842</v>
      </c>
    </row>
    <row r="1071" spans="7:8" x14ac:dyDescent="0.35">
      <c r="G1071" t="s">
        <v>264</v>
      </c>
      <c r="H1071" t="s">
        <v>7843</v>
      </c>
    </row>
    <row r="1072" spans="7:8" x14ac:dyDescent="0.35">
      <c r="G1072" t="s">
        <v>265</v>
      </c>
      <c r="H1072" t="s">
        <v>7844</v>
      </c>
    </row>
    <row r="1073" spans="7:8" x14ac:dyDescent="0.35">
      <c r="G1073" t="s">
        <v>266</v>
      </c>
      <c r="H1073" t="s">
        <v>7845</v>
      </c>
    </row>
    <row r="1074" spans="7:8" x14ac:dyDescent="0.35">
      <c r="G1074" t="s">
        <v>267</v>
      </c>
      <c r="H1074" t="s">
        <v>7846</v>
      </c>
    </row>
    <row r="1075" spans="7:8" x14ac:dyDescent="0.35">
      <c r="G1075" t="s">
        <v>258</v>
      </c>
      <c r="H1075" t="s">
        <v>8656</v>
      </c>
    </row>
    <row r="1076" spans="7:8" x14ac:dyDescent="0.35">
      <c r="G1076" t="s">
        <v>6784</v>
      </c>
      <c r="H1076" t="s">
        <v>7323</v>
      </c>
    </row>
    <row r="1077" spans="7:8" x14ac:dyDescent="0.35">
      <c r="G1077" t="s">
        <v>260</v>
      </c>
      <c r="H1077" t="s">
        <v>8104</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8638</v>
      </c>
    </row>
    <row r="1085" spans="7:8" x14ac:dyDescent="0.35">
      <c r="G1085" t="s">
        <v>268</v>
      </c>
      <c r="H1085" t="s">
        <v>8639</v>
      </c>
    </row>
    <row r="1086" spans="7:8" x14ac:dyDescent="0.35">
      <c r="G1086" t="s">
        <v>6768</v>
      </c>
      <c r="H1086" t="s">
        <v>6748</v>
      </c>
    </row>
    <row r="1087" spans="7:8" x14ac:dyDescent="0.35">
      <c r="G1087" t="s">
        <v>6777</v>
      </c>
      <c r="H1087" t="s">
        <v>6756</v>
      </c>
    </row>
    <row r="1088" spans="7:8" x14ac:dyDescent="0.35">
      <c r="G1088" t="s">
        <v>6769</v>
      </c>
      <c r="H1088" t="s">
        <v>6828</v>
      </c>
    </row>
    <row r="1089" spans="7:8" x14ac:dyDescent="0.35">
      <c r="G1089" t="s">
        <v>6774</v>
      </c>
      <c r="H1089" t="s">
        <v>7329</v>
      </c>
    </row>
    <row r="1090" spans="7:8" x14ac:dyDescent="0.35">
      <c r="G1090" t="s">
        <v>6776</v>
      </c>
      <c r="H1090" t="s">
        <v>6755</v>
      </c>
    </row>
    <row r="1091" spans="7:8" x14ac:dyDescent="0.35">
      <c r="G1091" t="s">
        <v>6775</v>
      </c>
      <c r="H1091" t="s">
        <v>6754</v>
      </c>
    </row>
    <row r="1092" spans="7:8" x14ac:dyDescent="0.35">
      <c r="G1092" t="s">
        <v>6770</v>
      </c>
      <c r="H1092" t="s">
        <v>6750</v>
      </c>
    </row>
    <row r="1093" spans="7:8" x14ac:dyDescent="0.35">
      <c r="G1093" t="s">
        <v>6771</v>
      </c>
      <c r="H1093" t="s">
        <v>6751</v>
      </c>
    </row>
    <row r="1094" spans="7:8" x14ac:dyDescent="0.35">
      <c r="G1094" t="s">
        <v>6773</v>
      </c>
      <c r="H1094" t="s">
        <v>6752</v>
      </c>
    </row>
    <row r="1095" spans="7:8" x14ac:dyDescent="0.35">
      <c r="G1095" t="s">
        <v>6779</v>
      </c>
      <c r="H1095" t="s">
        <v>7333</v>
      </c>
    </row>
    <row r="1096" spans="7:8" x14ac:dyDescent="0.35">
      <c r="G1096" t="s">
        <v>6780</v>
      </c>
      <c r="H1096" t="s">
        <v>6758</v>
      </c>
    </row>
    <row r="1097" spans="7:8" x14ac:dyDescent="0.35">
      <c r="G1097" t="s">
        <v>6778</v>
      </c>
      <c r="H1097" t="s">
        <v>6757</v>
      </c>
    </row>
    <row r="1098" spans="7:8" x14ac:dyDescent="0.35">
      <c r="G1098" t="s">
        <v>6772</v>
      </c>
      <c r="H1098" t="s">
        <v>6753</v>
      </c>
    </row>
    <row r="1099" spans="7:8" x14ac:dyDescent="0.35">
      <c r="G1099" t="s">
        <v>3107</v>
      </c>
      <c r="H1099" t="s">
        <v>3105</v>
      </c>
    </row>
    <row r="1100" spans="7:8" x14ac:dyDescent="0.35">
      <c r="G1100" t="s">
        <v>7741</v>
      </c>
      <c r="H1100" t="s">
        <v>11097</v>
      </c>
    </row>
    <row r="1101" spans="7:8" x14ac:dyDescent="0.35">
      <c r="G1101" t="s">
        <v>3104</v>
      </c>
      <c r="H1101" t="s">
        <v>3102</v>
      </c>
    </row>
    <row r="1102" spans="7:8" x14ac:dyDescent="0.35">
      <c r="G1102" t="s">
        <v>2299</v>
      </c>
      <c r="H1102" t="s">
        <v>7693</v>
      </c>
    </row>
    <row r="1103" spans="7:8" x14ac:dyDescent="0.35">
      <c r="G1103" t="s">
        <v>2300</v>
      </c>
      <c r="H1103" t="s">
        <v>8778</v>
      </c>
    </row>
    <row r="1104" spans="7:8" x14ac:dyDescent="0.35">
      <c r="G1104" t="s">
        <v>2302</v>
      </c>
      <c r="H1104" t="s">
        <v>8777</v>
      </c>
    </row>
    <row r="1105" spans="7:8" x14ac:dyDescent="0.35">
      <c r="G1105" t="s">
        <v>2304</v>
      </c>
      <c r="H1105" t="s">
        <v>8788</v>
      </c>
    </row>
    <row r="1106" spans="7:8" x14ac:dyDescent="0.35">
      <c r="G1106" t="s">
        <v>3589</v>
      </c>
      <c r="H1106" t="s">
        <v>5534</v>
      </c>
    </row>
    <row r="1107" spans="7:8" x14ac:dyDescent="0.35">
      <c r="G1107" t="s">
        <v>2306</v>
      </c>
      <c r="H1107" t="s">
        <v>7692</v>
      </c>
    </row>
    <row r="1108" spans="7:8" x14ac:dyDescent="0.35">
      <c r="G1108" t="s">
        <v>3716</v>
      </c>
      <c r="H1108" t="s">
        <v>3718</v>
      </c>
    </row>
    <row r="1109" spans="7:8" x14ac:dyDescent="0.35">
      <c r="G1109" t="s">
        <v>3721</v>
      </c>
      <c r="H1109" t="s">
        <v>3719</v>
      </c>
    </row>
    <row r="1110" spans="7:8" x14ac:dyDescent="0.35">
      <c r="G1110" t="s">
        <v>2307</v>
      </c>
      <c r="H1110" t="s">
        <v>7690</v>
      </c>
    </row>
    <row r="1111" spans="7:8" x14ac:dyDescent="0.35">
      <c r="G1111" t="s">
        <v>2309</v>
      </c>
      <c r="H1111" t="s">
        <v>7691</v>
      </c>
    </row>
    <row r="1112" spans="7:8" x14ac:dyDescent="0.35">
      <c r="G1112" t="s">
        <v>2311</v>
      </c>
      <c r="H1112" t="s">
        <v>7691</v>
      </c>
    </row>
    <row r="1113" spans="7:8" x14ac:dyDescent="0.35">
      <c r="G1113" t="s">
        <v>2312</v>
      </c>
      <c r="H1113" t="s">
        <v>8779</v>
      </c>
    </row>
    <row r="1114" spans="7:8" x14ac:dyDescent="0.35">
      <c r="G1114" t="s">
        <v>3722</v>
      </c>
      <c r="H1114" t="s">
        <v>3720</v>
      </c>
    </row>
    <row r="1115" spans="7:8" x14ac:dyDescent="0.35">
      <c r="G1115" t="s">
        <v>2314</v>
      </c>
      <c r="H1115" t="s">
        <v>8731</v>
      </c>
    </row>
    <row r="1116" spans="7:8" x14ac:dyDescent="0.35">
      <c r="G1116" t="s">
        <v>3609</v>
      </c>
      <c r="H1116" t="s">
        <v>3608</v>
      </c>
    </row>
    <row r="1117" spans="7:8" x14ac:dyDescent="0.35">
      <c r="G1117" t="s">
        <v>2316</v>
      </c>
      <c r="H1117" t="s">
        <v>8597</v>
      </c>
    </row>
    <row r="1118" spans="7:8" x14ac:dyDescent="0.35">
      <c r="G1118" t="s">
        <v>459</v>
      </c>
      <c r="H1118" t="s">
        <v>7914</v>
      </c>
    </row>
    <row r="1119" spans="7:8" x14ac:dyDescent="0.35">
      <c r="G1119" t="s">
        <v>453</v>
      </c>
      <c r="H1119" t="s">
        <v>7913</v>
      </c>
    </row>
    <row r="1120" spans="7:8" x14ac:dyDescent="0.35">
      <c r="G1120" t="s">
        <v>319</v>
      </c>
      <c r="H1120" t="s">
        <v>7781</v>
      </c>
    </row>
    <row r="1121" spans="7:8" x14ac:dyDescent="0.35">
      <c r="G1121" t="s">
        <v>7742</v>
      </c>
      <c r="H1121" t="s">
        <v>11098</v>
      </c>
    </row>
    <row r="1122" spans="7:8" x14ac:dyDescent="0.35">
      <c r="G1122" t="s">
        <v>446</v>
      </c>
      <c r="H1122" t="s">
        <v>7894</v>
      </c>
    </row>
    <row r="1123" spans="7:8" x14ac:dyDescent="0.35">
      <c r="G1123" t="s">
        <v>452</v>
      </c>
      <c r="H1123" t="s">
        <v>7929</v>
      </c>
    </row>
    <row r="1124" spans="7:8" x14ac:dyDescent="0.35">
      <c r="G1124" t="s">
        <v>439</v>
      </c>
      <c r="H1124" t="s">
        <v>7895</v>
      </c>
    </row>
    <row r="1125" spans="7:8" x14ac:dyDescent="0.35">
      <c r="G1125" t="s">
        <v>445</v>
      </c>
      <c r="H1125" t="s">
        <v>7930</v>
      </c>
    </row>
    <row r="1126" spans="7:8" x14ac:dyDescent="0.35">
      <c r="G1126" t="s">
        <v>433</v>
      </c>
      <c r="H1126" t="s">
        <v>7896</v>
      </c>
    </row>
    <row r="1127" spans="7:8" x14ac:dyDescent="0.35">
      <c r="G1127" t="s">
        <v>850</v>
      </c>
      <c r="H1127" t="s">
        <v>7739</v>
      </c>
    </row>
    <row r="1128" spans="7:8" x14ac:dyDescent="0.35">
      <c r="G1128" t="s">
        <v>5357</v>
      </c>
      <c r="H1128" t="s">
        <v>8704</v>
      </c>
    </row>
    <row r="1129" spans="7:8" x14ac:dyDescent="0.35">
      <c r="G1129" t="s">
        <v>8707</v>
      </c>
      <c r="H1129" t="s">
        <v>8706</v>
      </c>
    </row>
    <row r="1130" spans="7:8" x14ac:dyDescent="0.35">
      <c r="G1130" t="s">
        <v>8710</v>
      </c>
      <c r="H1130" t="s">
        <v>8709</v>
      </c>
    </row>
    <row r="1131" spans="7:8" x14ac:dyDescent="0.35">
      <c r="G1131" t="s">
        <v>8021</v>
      </c>
      <c r="H1131" t="s">
        <v>8022</v>
      </c>
    </row>
    <row r="1132" spans="7:8" x14ac:dyDescent="0.35">
      <c r="G1132" t="s">
        <v>8023</v>
      </c>
      <c r="H1132" t="s">
        <v>8024</v>
      </c>
    </row>
    <row r="1133" spans="7:8" x14ac:dyDescent="0.35">
      <c r="G1133" t="s">
        <v>8025</v>
      </c>
      <c r="H1133" t="s">
        <v>8026</v>
      </c>
    </row>
    <row r="1134" spans="7:8" x14ac:dyDescent="0.35">
      <c r="G1134" t="s">
        <v>856</v>
      </c>
      <c r="H1134" t="s">
        <v>8020</v>
      </c>
    </row>
    <row r="1135" spans="7:8" x14ac:dyDescent="0.35">
      <c r="G1135" t="s">
        <v>860</v>
      </c>
      <c r="H1135" t="s">
        <v>8027</v>
      </c>
    </row>
    <row r="1136" spans="7:8" x14ac:dyDescent="0.35">
      <c r="G1136" t="s">
        <v>870</v>
      </c>
      <c r="H1136" t="s">
        <v>8028</v>
      </c>
    </row>
    <row r="1137" spans="7:8" x14ac:dyDescent="0.35">
      <c r="G1137" t="s">
        <v>872</v>
      </c>
      <c r="H1137" t="s">
        <v>8029</v>
      </c>
    </row>
    <row r="1138" spans="7:8" x14ac:dyDescent="0.35">
      <c r="G1138" t="s">
        <v>874</v>
      </c>
      <c r="H1138" t="s">
        <v>8030</v>
      </c>
    </row>
    <row r="1139" spans="7:8" x14ac:dyDescent="0.35">
      <c r="G1139" t="s">
        <v>878</v>
      </c>
      <c r="H1139" t="s">
        <v>8031</v>
      </c>
    </row>
    <row r="1140" spans="7:8" x14ac:dyDescent="0.35">
      <c r="G1140" t="s">
        <v>880</v>
      </c>
      <c r="H1140" t="s">
        <v>8032</v>
      </c>
    </row>
    <row r="1141" spans="7:8" x14ac:dyDescent="0.35">
      <c r="G1141" t="s">
        <v>882</v>
      </c>
      <c r="H1141" t="s">
        <v>8642</v>
      </c>
    </row>
    <row r="1142" spans="7:8" x14ac:dyDescent="0.35">
      <c r="G1142" t="s">
        <v>884</v>
      </c>
      <c r="H1142" t="s">
        <v>8643</v>
      </c>
    </row>
    <row r="1143" spans="7:8" x14ac:dyDescent="0.35">
      <c r="G1143" t="s">
        <v>886</v>
      </c>
      <c r="H1143" t="s">
        <v>8644</v>
      </c>
    </row>
    <row r="1144" spans="7:8" x14ac:dyDescent="0.35">
      <c r="G1144" t="s">
        <v>893</v>
      </c>
      <c r="H1144" t="s">
        <v>8649</v>
      </c>
    </row>
    <row r="1145" spans="7:8" x14ac:dyDescent="0.35">
      <c r="G1145" t="s">
        <v>888</v>
      </c>
      <c r="H1145" t="s">
        <v>8670</v>
      </c>
    </row>
    <row r="1146" spans="7:8" x14ac:dyDescent="0.35">
      <c r="G1146" t="s">
        <v>897</v>
      </c>
      <c r="H1146" t="s">
        <v>8650</v>
      </c>
    </row>
    <row r="1147" spans="7:8" x14ac:dyDescent="0.35">
      <c r="G1147" t="s">
        <v>901</v>
      </c>
      <c r="H1147" t="s">
        <v>8648</v>
      </c>
    </row>
    <row r="1148" spans="7:8" x14ac:dyDescent="0.35">
      <c r="G1148" t="s">
        <v>906</v>
      </c>
      <c r="H1148" t="s">
        <v>8668</v>
      </c>
    </row>
    <row r="1149" spans="7:8" x14ac:dyDescent="0.35">
      <c r="G1149" t="s">
        <v>910</v>
      </c>
      <c r="H1149" t="s">
        <v>8669</v>
      </c>
    </row>
    <row r="1150" spans="7:8" x14ac:dyDescent="0.35">
      <c r="G1150" t="s">
        <v>914</v>
      </c>
      <c r="H1150" t="s">
        <v>8651</v>
      </c>
    </row>
    <row r="1151" spans="7:8" x14ac:dyDescent="0.35">
      <c r="G1151" t="s">
        <v>8071</v>
      </c>
      <c r="H1151" t="s">
        <v>7776</v>
      </c>
    </row>
    <row r="1152" spans="7:8" x14ac:dyDescent="0.35">
      <c r="G1152" t="s">
        <v>8072</v>
      </c>
      <c r="H1152" t="s">
        <v>7775</v>
      </c>
    </row>
    <row r="1153" spans="7:8" x14ac:dyDescent="0.35">
      <c r="G1153" t="s">
        <v>8073</v>
      </c>
      <c r="H1153" t="s">
        <v>7771</v>
      </c>
    </row>
    <row r="1154" spans="7:8" x14ac:dyDescent="0.35">
      <c r="G1154" t="s">
        <v>8074</v>
      </c>
      <c r="H1154" t="s">
        <v>7773</v>
      </c>
    </row>
    <row r="1155" spans="7:8" x14ac:dyDescent="0.35">
      <c r="G1155" t="s">
        <v>918</v>
      </c>
      <c r="H1155" t="s">
        <v>8033</v>
      </c>
    </row>
    <row r="1156" spans="7:8" x14ac:dyDescent="0.35">
      <c r="G1156" t="s">
        <v>925</v>
      </c>
      <c r="H1156" t="s">
        <v>8034</v>
      </c>
    </row>
    <row r="1157" spans="7:8" x14ac:dyDescent="0.35">
      <c r="G1157" t="s">
        <v>865</v>
      </c>
      <c r="H1157" t="s">
        <v>8035</v>
      </c>
    </row>
    <row r="1158" spans="7:8" x14ac:dyDescent="0.35">
      <c r="G1158" t="s">
        <v>891</v>
      </c>
      <c r="H1158" t="s">
        <v>8036</v>
      </c>
    </row>
    <row r="1159" spans="7:8" x14ac:dyDescent="0.35">
      <c r="G1159" t="s">
        <v>931</v>
      </c>
      <c r="H1159" t="s">
        <v>8037</v>
      </c>
    </row>
    <row r="1160" spans="7:8" x14ac:dyDescent="0.35">
      <c r="G1160" t="s">
        <v>877</v>
      </c>
      <c r="H1160" t="s">
        <v>8038</v>
      </c>
    </row>
    <row r="1161" spans="7:8" x14ac:dyDescent="0.35">
      <c r="G1161" t="s">
        <v>934</v>
      </c>
      <c r="H1161" t="s">
        <v>8039</v>
      </c>
    </row>
    <row r="1162" spans="7:8" x14ac:dyDescent="0.35">
      <c r="G1162" t="s">
        <v>937</v>
      </c>
      <c r="H1162" t="s">
        <v>8040</v>
      </c>
    </row>
    <row r="1163" spans="7:8" x14ac:dyDescent="0.35">
      <c r="G1163" t="s">
        <v>939</v>
      </c>
      <c r="H1163" t="s">
        <v>8041</v>
      </c>
    </row>
    <row r="1164" spans="7:8" x14ac:dyDescent="0.35">
      <c r="G1164" t="s">
        <v>8632</v>
      </c>
      <c r="H1164" t="s">
        <v>11099</v>
      </c>
    </row>
    <row r="1165" spans="7:8" x14ac:dyDescent="0.35">
      <c r="G1165" t="s">
        <v>8634</v>
      </c>
      <c r="H1165" t="s">
        <v>11100</v>
      </c>
    </row>
    <row r="1166" spans="7:8" x14ac:dyDescent="0.35">
      <c r="G1166" t="s">
        <v>941</v>
      </c>
      <c r="H1166" t="s">
        <v>7557</v>
      </c>
    </row>
    <row r="1167" spans="7:8" x14ac:dyDescent="0.35">
      <c r="G1167" t="s">
        <v>8055</v>
      </c>
      <c r="H1167" t="s">
        <v>11101</v>
      </c>
    </row>
    <row r="1168" spans="7:8" x14ac:dyDescent="0.35">
      <c r="G1168" t="s">
        <v>8067</v>
      </c>
      <c r="H1168" t="s">
        <v>8068</v>
      </c>
    </row>
    <row r="1169" spans="7:8" x14ac:dyDescent="0.35">
      <c r="G1169" t="s">
        <v>8044</v>
      </c>
      <c r="H1169" t="s">
        <v>8045</v>
      </c>
    </row>
    <row r="1170" spans="7:8" x14ac:dyDescent="0.35">
      <c r="G1170" t="s">
        <v>8057</v>
      </c>
      <c r="H1170" t="s">
        <v>8058</v>
      </c>
    </row>
    <row r="1171" spans="7:8" x14ac:dyDescent="0.35">
      <c r="G1171" t="s">
        <v>8046</v>
      </c>
      <c r="H1171" t="s">
        <v>8047</v>
      </c>
    </row>
    <row r="1172" spans="7:8" x14ac:dyDescent="0.35">
      <c r="G1172" t="s">
        <v>8059</v>
      </c>
      <c r="H1172" t="s">
        <v>8060</v>
      </c>
    </row>
    <row r="1173" spans="7:8" x14ac:dyDescent="0.35">
      <c r="G1173" t="s">
        <v>8048</v>
      </c>
      <c r="H1173" t="s">
        <v>8049</v>
      </c>
    </row>
    <row r="1174" spans="7:8" x14ac:dyDescent="0.35">
      <c r="G1174" t="s">
        <v>8630</v>
      </c>
      <c r="H1174" t="s">
        <v>11102</v>
      </c>
    </row>
    <row r="1175" spans="7:8" x14ac:dyDescent="0.35">
      <c r="G1175" t="s">
        <v>8056</v>
      </c>
      <c r="H1175" t="s">
        <v>11103</v>
      </c>
    </row>
    <row r="1176" spans="7:8" x14ac:dyDescent="0.35">
      <c r="G1176" t="s">
        <v>8069</v>
      </c>
      <c r="H1176" t="s">
        <v>8070</v>
      </c>
    </row>
    <row r="1177" spans="7:8" x14ac:dyDescent="0.35">
      <c r="G1177" t="s">
        <v>8050</v>
      </c>
      <c r="H1177" t="s">
        <v>8051</v>
      </c>
    </row>
    <row r="1178" spans="7:8" x14ac:dyDescent="0.35">
      <c r="G1178" t="s">
        <v>8054</v>
      </c>
      <c r="H1178" t="s">
        <v>11104</v>
      </c>
    </row>
    <row r="1179" spans="7:8" x14ac:dyDescent="0.35">
      <c r="G1179" t="s">
        <v>8065</v>
      </c>
      <c r="H1179" t="s">
        <v>8066</v>
      </c>
    </row>
    <row r="1180" spans="7:8" x14ac:dyDescent="0.35">
      <c r="G1180" t="s">
        <v>8052</v>
      </c>
      <c r="H1180" t="s">
        <v>11105</v>
      </c>
    </row>
    <row r="1181" spans="7:8" x14ac:dyDescent="0.35">
      <c r="G1181" t="s">
        <v>8061</v>
      </c>
      <c r="H1181" t="s">
        <v>8062</v>
      </c>
    </row>
    <row r="1182" spans="7:8" x14ac:dyDescent="0.35">
      <c r="G1182" t="s">
        <v>8053</v>
      </c>
      <c r="H1182" t="s">
        <v>11106</v>
      </c>
    </row>
    <row r="1183" spans="7:8" x14ac:dyDescent="0.35">
      <c r="G1183" t="s">
        <v>8063</v>
      </c>
      <c r="H1183" t="s">
        <v>8064</v>
      </c>
    </row>
    <row r="1184" spans="7:8" x14ac:dyDescent="0.35">
      <c r="G1184" t="s">
        <v>8628</v>
      </c>
      <c r="H1184" t="s">
        <v>11107</v>
      </c>
    </row>
    <row r="1185" spans="7:8" x14ac:dyDescent="0.35">
      <c r="G1185" t="s">
        <v>946</v>
      </c>
      <c r="H1185" t="s">
        <v>8692</v>
      </c>
    </row>
    <row r="1186" spans="7:8" x14ac:dyDescent="0.35">
      <c r="G1186" t="s">
        <v>951</v>
      </c>
      <c r="H1186" t="s">
        <v>7818</v>
      </c>
    </row>
    <row r="1187" spans="7:8" x14ac:dyDescent="0.35">
      <c r="G1187" t="s">
        <v>955</v>
      </c>
      <c r="H1187" t="s">
        <v>7819</v>
      </c>
    </row>
    <row r="1188" spans="7:8" x14ac:dyDescent="0.35">
      <c r="G1188" t="s">
        <v>959</v>
      </c>
      <c r="H1188" t="s">
        <v>7820</v>
      </c>
    </row>
    <row r="1189" spans="7:8" x14ac:dyDescent="0.35">
      <c r="G1189" t="s">
        <v>8090</v>
      </c>
      <c r="H1189" t="s">
        <v>8091</v>
      </c>
    </row>
    <row r="1190" spans="7:8" x14ac:dyDescent="0.35">
      <c r="G1190" t="s">
        <v>963</v>
      </c>
      <c r="H1190" t="s">
        <v>8656</v>
      </c>
    </row>
    <row r="1191" spans="7:8" x14ac:dyDescent="0.35">
      <c r="G1191" t="s">
        <v>968</v>
      </c>
      <c r="H1191" t="s">
        <v>8673</v>
      </c>
    </row>
    <row r="1192" spans="7:8" x14ac:dyDescent="0.35">
      <c r="G1192" t="s">
        <v>975</v>
      </c>
      <c r="H1192" t="s">
        <v>8092</v>
      </c>
    </row>
    <row r="1193" spans="7:8" x14ac:dyDescent="0.35">
      <c r="G1193" t="s">
        <v>972</v>
      </c>
      <c r="H1193" t="s">
        <v>8690</v>
      </c>
    </row>
    <row r="1194" spans="7:8" x14ac:dyDescent="0.35">
      <c r="G1194" t="s">
        <v>978</v>
      </c>
      <c r="H1194" t="s">
        <v>7857</v>
      </c>
    </row>
    <row r="1195" spans="7:8" x14ac:dyDescent="0.35">
      <c r="G1195" t="s">
        <v>981</v>
      </c>
      <c r="H1195" t="s">
        <v>7858</v>
      </c>
    </row>
    <row r="1196" spans="7:8" x14ac:dyDescent="0.35">
      <c r="G1196" t="s">
        <v>985</v>
      </c>
      <c r="H1196" t="s">
        <v>7809</v>
      </c>
    </row>
    <row r="1197" spans="7:8" x14ac:dyDescent="0.35">
      <c r="G1197" t="s">
        <v>988</v>
      </c>
      <c r="H1197" t="s">
        <v>8075</v>
      </c>
    </row>
    <row r="1198" spans="7:8" x14ac:dyDescent="0.35">
      <c r="G1198" t="s">
        <v>8076</v>
      </c>
      <c r="H1198" t="s">
        <v>8077</v>
      </c>
    </row>
    <row r="1199" spans="7:8" x14ac:dyDescent="0.35">
      <c r="G1199" t="s">
        <v>991</v>
      </c>
      <c r="H1199" t="s">
        <v>8654</v>
      </c>
    </row>
    <row r="1200" spans="7:8" x14ac:dyDescent="0.35">
      <c r="G1200" t="s">
        <v>995</v>
      </c>
      <c r="H1200" t="s">
        <v>7852</v>
      </c>
    </row>
    <row r="1201" spans="7:8" x14ac:dyDescent="0.35">
      <c r="G1201" t="s">
        <v>999</v>
      </c>
      <c r="H1201" t="s">
        <v>8637</v>
      </c>
    </row>
    <row r="1202" spans="7:8" x14ac:dyDescent="0.35">
      <c r="G1202" t="s">
        <v>1006</v>
      </c>
      <c r="H1202" t="s">
        <v>8097</v>
      </c>
    </row>
    <row r="1203" spans="7:8" x14ac:dyDescent="0.35">
      <c r="G1203" t="s">
        <v>1003</v>
      </c>
      <c r="H1203" t="s">
        <v>8093</v>
      </c>
    </row>
    <row r="1204" spans="7:8" x14ac:dyDescent="0.35">
      <c r="G1204" t="s">
        <v>1010</v>
      </c>
      <c r="H1204" t="s">
        <v>8094</v>
      </c>
    </row>
    <row r="1205" spans="7:8" x14ac:dyDescent="0.35">
      <c r="G1205" t="s">
        <v>1014</v>
      </c>
      <c r="H1205" t="s">
        <v>7870</v>
      </c>
    </row>
    <row r="1206" spans="7:8" x14ac:dyDescent="0.35">
      <c r="G1206" t="s">
        <v>1018</v>
      </c>
      <c r="H1206" t="s">
        <v>8095</v>
      </c>
    </row>
    <row r="1207" spans="7:8" x14ac:dyDescent="0.35">
      <c r="G1207" t="s">
        <v>1023</v>
      </c>
      <c r="H1207" t="s">
        <v>7821</v>
      </c>
    </row>
    <row r="1208" spans="7:8" x14ac:dyDescent="0.35">
      <c r="G1208" t="s">
        <v>1031</v>
      </c>
      <c r="H1208" t="s">
        <v>8674</v>
      </c>
    </row>
    <row r="1209" spans="7:8" x14ac:dyDescent="0.35">
      <c r="G1209" t="s">
        <v>1037</v>
      </c>
      <c r="H1209" t="s">
        <v>8096</v>
      </c>
    </row>
    <row r="1210" spans="7:8" x14ac:dyDescent="0.35">
      <c r="G1210" t="s">
        <v>1021</v>
      </c>
      <c r="H1210" t="s">
        <v>8098</v>
      </c>
    </row>
    <row r="1211" spans="7:8" x14ac:dyDescent="0.35">
      <c r="G1211" t="s">
        <v>1044</v>
      </c>
      <c r="H1211" t="s">
        <v>8641</v>
      </c>
    </row>
    <row r="1212" spans="7:8" x14ac:dyDescent="0.35">
      <c r="G1212" t="s">
        <v>1027</v>
      </c>
      <c r="H1212" t="s">
        <v>8099</v>
      </c>
    </row>
    <row r="1213" spans="7:8" x14ac:dyDescent="0.35">
      <c r="G1213" t="s">
        <v>1048</v>
      </c>
      <c r="H1213" t="s">
        <v>7841</v>
      </c>
    </row>
    <row r="1214" spans="7:8" x14ac:dyDescent="0.35">
      <c r="G1214" t="s">
        <v>8100</v>
      </c>
      <c r="H1214" t="s">
        <v>7843</v>
      </c>
    </row>
    <row r="1215" spans="7:8" x14ac:dyDescent="0.35">
      <c r="G1215" t="s">
        <v>1052</v>
      </c>
      <c r="H1215" t="s">
        <v>7844</v>
      </c>
    </row>
    <row r="1216" spans="7:8" x14ac:dyDescent="0.35">
      <c r="G1216" t="s">
        <v>1056</v>
      </c>
      <c r="H1216" t="s">
        <v>7845</v>
      </c>
    </row>
    <row r="1217" spans="7:8" x14ac:dyDescent="0.35">
      <c r="G1217" t="s">
        <v>1060</v>
      </c>
      <c r="H1217" t="s">
        <v>7839</v>
      </c>
    </row>
    <row r="1218" spans="7:8" x14ac:dyDescent="0.35">
      <c r="G1218" t="s">
        <v>8604</v>
      </c>
      <c r="H1218" t="s">
        <v>11108</v>
      </c>
    </row>
    <row r="1219" spans="7:8" x14ac:dyDescent="0.35">
      <c r="G1219" t="s">
        <v>1064</v>
      </c>
      <c r="H1219" t="s">
        <v>8663</v>
      </c>
    </row>
    <row r="1220" spans="7:8" x14ac:dyDescent="0.35">
      <c r="G1220" t="s">
        <v>1068</v>
      </c>
      <c r="H1220" t="s">
        <v>8639</v>
      </c>
    </row>
    <row r="1221" spans="7:8" x14ac:dyDescent="0.35">
      <c r="G1221" t="s">
        <v>1072</v>
      </c>
      <c r="H1221" t="s">
        <v>7853</v>
      </c>
    </row>
    <row r="1222" spans="7:8" x14ac:dyDescent="0.35">
      <c r="G1222" t="s">
        <v>1076</v>
      </c>
      <c r="H1222" t="s">
        <v>7856</v>
      </c>
    </row>
    <row r="1223" spans="7:8" x14ac:dyDescent="0.35">
      <c r="G1223" t="s">
        <v>1079</v>
      </c>
      <c r="H1223" t="s">
        <v>8102</v>
      </c>
    </row>
    <row r="1224" spans="7:8" x14ac:dyDescent="0.35">
      <c r="G1224" t="s">
        <v>1082</v>
      </c>
      <c r="H1224" t="s">
        <v>7859</v>
      </c>
    </row>
    <row r="1225" spans="7:8" x14ac:dyDescent="0.35">
      <c r="G1225" t="s">
        <v>8103</v>
      </c>
      <c r="H1225" t="s">
        <v>11109</v>
      </c>
    </row>
    <row r="1226" spans="7:8" x14ac:dyDescent="0.35">
      <c r="G1226" t="s">
        <v>1085</v>
      </c>
      <c r="H1226" t="s">
        <v>7815</v>
      </c>
    </row>
    <row r="1227" spans="7:8" x14ac:dyDescent="0.35">
      <c r="G1227" t="s">
        <v>1089</v>
      </c>
      <c r="H1227" t="s">
        <v>8104</v>
      </c>
    </row>
    <row r="1228" spans="7:8" x14ac:dyDescent="0.35">
      <c r="G1228" t="s">
        <v>1092</v>
      </c>
      <c r="H1228" t="s">
        <v>7814</v>
      </c>
    </row>
    <row r="1229" spans="7:8" x14ac:dyDescent="0.35">
      <c r="G1229" t="s">
        <v>1096</v>
      </c>
      <c r="H1229" t="s">
        <v>8105</v>
      </c>
    </row>
    <row r="1230" spans="7:8" x14ac:dyDescent="0.35">
      <c r="G1230" t="s">
        <v>1100</v>
      </c>
      <c r="H1230" t="s">
        <v>8106</v>
      </c>
    </row>
    <row r="1231" spans="7:8" x14ac:dyDescent="0.35">
      <c r="G1231" t="s">
        <v>1104</v>
      </c>
      <c r="H1231" t="s">
        <v>8667</v>
      </c>
    </row>
    <row r="1232" spans="7:8" x14ac:dyDescent="0.35">
      <c r="G1232" t="s">
        <v>8677</v>
      </c>
      <c r="H1232" t="s">
        <v>8676</v>
      </c>
    </row>
    <row r="1233" spans="7:8" x14ac:dyDescent="0.35">
      <c r="G1233" t="s">
        <v>8681</v>
      </c>
      <c r="H1233" t="s">
        <v>8680</v>
      </c>
    </row>
    <row r="1234" spans="7:8" x14ac:dyDescent="0.35">
      <c r="G1234" t="s">
        <v>8679</v>
      </c>
      <c r="H1234" t="s">
        <v>8678</v>
      </c>
    </row>
    <row r="1235" spans="7:8" x14ac:dyDescent="0.35">
      <c r="G1235" t="s">
        <v>1121</v>
      </c>
      <c r="H1235" t="s">
        <v>7847</v>
      </c>
    </row>
    <row r="1236" spans="7:8" x14ac:dyDescent="0.35">
      <c r="G1236" t="s">
        <v>8107</v>
      </c>
      <c r="H1236" t="s">
        <v>7849</v>
      </c>
    </row>
    <row r="1237" spans="7:8" x14ac:dyDescent="0.35">
      <c r="G1237" t="s">
        <v>1124</v>
      </c>
      <c r="H1237" t="s">
        <v>7835</v>
      </c>
    </row>
    <row r="1238" spans="7:8" x14ac:dyDescent="0.35">
      <c r="G1238" t="s">
        <v>8108</v>
      </c>
      <c r="H1238" t="s">
        <v>7837</v>
      </c>
    </row>
    <row r="1239" spans="7:8" x14ac:dyDescent="0.35">
      <c r="G1239" t="s">
        <v>8109</v>
      </c>
      <c r="H1239" t="s">
        <v>8110</v>
      </c>
    </row>
    <row r="1240" spans="7:8" x14ac:dyDescent="0.35">
      <c r="G1240" t="s">
        <v>8111</v>
      </c>
      <c r="H1240" t="s">
        <v>7839</v>
      </c>
    </row>
    <row r="1241" spans="7:8" x14ac:dyDescent="0.35">
      <c r="G1241" t="s">
        <v>1128</v>
      </c>
      <c r="H1241" t="s">
        <v>7840</v>
      </c>
    </row>
    <row r="1242" spans="7:8" x14ac:dyDescent="0.35">
      <c r="G1242" t="s">
        <v>1132</v>
      </c>
      <c r="H1242" t="s">
        <v>7824</v>
      </c>
    </row>
    <row r="1243" spans="7:8" x14ac:dyDescent="0.35">
      <c r="G1243" t="s">
        <v>1173</v>
      </c>
      <c r="H1243" t="s">
        <v>7829</v>
      </c>
    </row>
    <row r="1244" spans="7:8" x14ac:dyDescent="0.35">
      <c r="G1244" t="s">
        <v>1177</v>
      </c>
      <c r="H1244" t="s">
        <v>7830</v>
      </c>
    </row>
    <row r="1245" spans="7:8" x14ac:dyDescent="0.35">
      <c r="G1245" t="s">
        <v>1180</v>
      </c>
      <c r="H1245" t="s">
        <v>7831</v>
      </c>
    </row>
    <row r="1246" spans="7:8" x14ac:dyDescent="0.35">
      <c r="G1246" t="s">
        <v>1183</v>
      </c>
      <c r="H1246" t="s">
        <v>7832</v>
      </c>
    </row>
    <row r="1247" spans="7:8" x14ac:dyDescent="0.35">
      <c r="G1247" t="s">
        <v>8112</v>
      </c>
      <c r="H1247" t="s">
        <v>7833</v>
      </c>
    </row>
    <row r="1248" spans="7:8" x14ac:dyDescent="0.35">
      <c r="G1248" t="s">
        <v>1187</v>
      </c>
      <c r="H1248" t="s">
        <v>7834</v>
      </c>
    </row>
    <row r="1249" spans="7:8" x14ac:dyDescent="0.35">
      <c r="G1249" t="s">
        <v>1138</v>
      </c>
      <c r="H1249" t="s">
        <v>8113</v>
      </c>
    </row>
    <row r="1250" spans="7:8" x14ac:dyDescent="0.35">
      <c r="G1250" t="s">
        <v>1141</v>
      </c>
      <c r="H1250" t="s">
        <v>8695</v>
      </c>
    </row>
    <row r="1251" spans="7:8" x14ac:dyDescent="0.35">
      <c r="G1251" t="s">
        <v>1144</v>
      </c>
      <c r="H1251" t="s">
        <v>8116</v>
      </c>
    </row>
    <row r="1252" spans="7:8" x14ac:dyDescent="0.35">
      <c r="G1252" t="s">
        <v>1147</v>
      </c>
      <c r="H1252" t="s">
        <v>8115</v>
      </c>
    </row>
    <row r="1253" spans="7:8" x14ac:dyDescent="0.35">
      <c r="G1253" t="s">
        <v>8114</v>
      </c>
      <c r="H1253" t="s">
        <v>11110</v>
      </c>
    </row>
    <row r="1254" spans="7:8" x14ac:dyDescent="0.35">
      <c r="G1254" t="s">
        <v>1150</v>
      </c>
      <c r="H1254" t="s">
        <v>7854</v>
      </c>
    </row>
    <row r="1255" spans="7:8" x14ac:dyDescent="0.35">
      <c r="G1255" t="s">
        <v>1153</v>
      </c>
      <c r="H1255" t="s">
        <v>8694</v>
      </c>
    </row>
    <row r="1256" spans="7:8" x14ac:dyDescent="0.35">
      <c r="G1256" t="s">
        <v>1156</v>
      </c>
      <c r="H1256" t="s">
        <v>7855</v>
      </c>
    </row>
    <row r="1257" spans="7:8" x14ac:dyDescent="0.35">
      <c r="G1257" t="s">
        <v>1159</v>
      </c>
      <c r="H1257" t="s">
        <v>8117</v>
      </c>
    </row>
    <row r="1258" spans="7:8" x14ac:dyDescent="0.35">
      <c r="G1258" t="s">
        <v>1162</v>
      </c>
      <c r="H1258" t="s">
        <v>8693</v>
      </c>
    </row>
    <row r="1259" spans="7:8" x14ac:dyDescent="0.35">
      <c r="G1259" t="s">
        <v>1166</v>
      </c>
      <c r="H1259" t="s">
        <v>8696</v>
      </c>
    </row>
    <row r="1260" spans="7:8" x14ac:dyDescent="0.35">
      <c r="G1260" t="s">
        <v>1169</v>
      </c>
      <c r="H1260" t="s">
        <v>8698</v>
      </c>
    </row>
    <row r="1261" spans="7:8" x14ac:dyDescent="0.35">
      <c r="G1261" t="s">
        <v>1191</v>
      </c>
      <c r="H1261" t="s">
        <v>8078</v>
      </c>
    </row>
    <row r="1262" spans="7:8" x14ac:dyDescent="0.35">
      <c r="G1262" t="s">
        <v>1197</v>
      </c>
      <c r="H1262" t="s">
        <v>8079</v>
      </c>
    </row>
    <row r="1263" spans="7:8" x14ac:dyDescent="0.35">
      <c r="G1263" t="s">
        <v>1199</v>
      </c>
      <c r="H1263" t="s">
        <v>8080</v>
      </c>
    </row>
    <row r="1264" spans="7:8" x14ac:dyDescent="0.35">
      <c r="G1264" t="s">
        <v>966</v>
      </c>
      <c r="H1264" t="s">
        <v>8081</v>
      </c>
    </row>
    <row r="1265" spans="7:8" x14ac:dyDescent="0.35">
      <c r="G1265" t="s">
        <v>1111</v>
      </c>
      <c r="H1265" t="s">
        <v>8082</v>
      </c>
    </row>
    <row r="1266" spans="7:8" x14ac:dyDescent="0.35">
      <c r="G1266" t="s">
        <v>1205</v>
      </c>
      <c r="H1266" t="s">
        <v>8083</v>
      </c>
    </row>
    <row r="1267" spans="7:8" x14ac:dyDescent="0.35">
      <c r="G1267" t="s">
        <v>1165</v>
      </c>
      <c r="H1267" t="s">
        <v>8084</v>
      </c>
    </row>
    <row r="1268" spans="7:8" x14ac:dyDescent="0.35">
      <c r="G1268" t="s">
        <v>1210</v>
      </c>
      <c r="H1268" t="s">
        <v>8085</v>
      </c>
    </row>
    <row r="1269" spans="7:8" x14ac:dyDescent="0.35">
      <c r="G1269" t="s">
        <v>1212</v>
      </c>
      <c r="H1269" t="s">
        <v>8086</v>
      </c>
    </row>
    <row r="1270" spans="7:8" x14ac:dyDescent="0.35">
      <c r="G1270" t="s">
        <v>1036</v>
      </c>
      <c r="H1270" t="s">
        <v>8087</v>
      </c>
    </row>
    <row r="1271" spans="7:8" x14ac:dyDescent="0.35">
      <c r="G1271" t="s">
        <v>1215</v>
      </c>
      <c r="H1271" t="s">
        <v>8088</v>
      </c>
    </row>
    <row r="1272" spans="7:8" x14ac:dyDescent="0.35">
      <c r="G1272" t="s">
        <v>1217</v>
      </c>
      <c r="H1272" t="s">
        <v>8089</v>
      </c>
    </row>
    <row r="1273" spans="7:8" x14ac:dyDescent="0.35">
      <c r="G1273" t="s">
        <v>1135</v>
      </c>
      <c r="H1273" t="s">
        <v>7825</v>
      </c>
    </row>
    <row r="1274" spans="7:8" x14ac:dyDescent="0.35">
      <c r="G1274" t="s">
        <v>8101</v>
      </c>
      <c r="H1274" t="s">
        <v>7853</v>
      </c>
    </row>
    <row r="1275" spans="7:8" x14ac:dyDescent="0.35">
      <c r="G1275" t="s">
        <v>180</v>
      </c>
      <c r="H1275" t="s">
        <v>11111</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8842</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8546</v>
      </c>
      <c r="H1289" t="s">
        <v>8547</v>
      </c>
    </row>
    <row r="1290" spans="7:8" x14ac:dyDescent="0.35">
      <c r="G1290" t="s">
        <v>8548</v>
      </c>
      <c r="H1290" t="s">
        <v>8540</v>
      </c>
    </row>
    <row r="1291" spans="7:8" x14ac:dyDescent="0.35">
      <c r="G1291" t="s">
        <v>8549</v>
      </c>
      <c r="H1291" t="s">
        <v>8528</v>
      </c>
    </row>
    <row r="1292" spans="7:8" x14ac:dyDescent="0.35">
      <c r="G1292" t="s">
        <v>8550</v>
      </c>
      <c r="H1292" t="s">
        <v>8538</v>
      </c>
    </row>
    <row r="1293" spans="7:8" x14ac:dyDescent="0.35">
      <c r="G1293" t="s">
        <v>8551</v>
      </c>
      <c r="H1293" t="s">
        <v>8532</v>
      </c>
    </row>
    <row r="1294" spans="7:8" x14ac:dyDescent="0.35">
      <c r="G1294" t="s">
        <v>8552</v>
      </c>
      <c r="H1294" t="s">
        <v>8534</v>
      </c>
    </row>
    <row r="1295" spans="7:8" x14ac:dyDescent="0.35">
      <c r="G1295" t="s">
        <v>432</v>
      </c>
      <c r="H1295" t="s">
        <v>7898</v>
      </c>
    </row>
    <row r="1296" spans="7:8" x14ac:dyDescent="0.35">
      <c r="G1296" t="s">
        <v>429</v>
      </c>
      <c r="H1296" t="s">
        <v>7901</v>
      </c>
    </row>
    <row r="1297" spans="7:8" x14ac:dyDescent="0.35">
      <c r="G1297" t="s">
        <v>425</v>
      </c>
      <c r="H1297" t="s">
        <v>7900</v>
      </c>
    </row>
    <row r="1298" spans="7:8" x14ac:dyDescent="0.35">
      <c r="G1298" t="s">
        <v>8584</v>
      </c>
      <c r="H1298" t="s">
        <v>11112</v>
      </c>
    </row>
    <row r="1299" spans="7:8" x14ac:dyDescent="0.35">
      <c r="G1299" t="s">
        <v>424</v>
      </c>
      <c r="H1299" t="s">
        <v>7707</v>
      </c>
    </row>
    <row r="1300" spans="7:8" x14ac:dyDescent="0.35">
      <c r="G1300" t="s">
        <v>413</v>
      </c>
      <c r="H1300" t="s">
        <v>7897</v>
      </c>
    </row>
    <row r="1301" spans="7:8" x14ac:dyDescent="0.35">
      <c r="G1301" t="s">
        <v>8554</v>
      </c>
      <c r="H1301" t="s">
        <v>11113</v>
      </c>
    </row>
    <row r="1302" spans="7:8" x14ac:dyDescent="0.35">
      <c r="G1302" t="s">
        <v>412</v>
      </c>
      <c r="H1302" t="s">
        <v>7899</v>
      </c>
    </row>
    <row r="1303" spans="7:8" x14ac:dyDescent="0.35">
      <c r="G1303" t="s">
        <v>418</v>
      </c>
      <c r="H1303" t="s">
        <v>8665</v>
      </c>
    </row>
    <row r="1304" spans="7:8" x14ac:dyDescent="0.35">
      <c r="G1304" t="s">
        <v>381</v>
      </c>
      <c r="H1304" t="s">
        <v>8678</v>
      </c>
    </row>
    <row r="1305" spans="7:8" x14ac:dyDescent="0.35">
      <c r="G1305" t="s">
        <v>408</v>
      </c>
      <c r="H1305" t="s">
        <v>7902</v>
      </c>
    </row>
    <row r="1306" spans="7:8" x14ac:dyDescent="0.35">
      <c r="G1306" t="s">
        <v>405</v>
      </c>
      <c r="H1306" t="s">
        <v>7905</v>
      </c>
    </row>
    <row r="1307" spans="7:8" x14ac:dyDescent="0.35">
      <c r="G1307" t="s">
        <v>402</v>
      </c>
      <c r="H1307" t="s">
        <v>7904</v>
      </c>
    </row>
    <row r="1308" spans="7:8" x14ac:dyDescent="0.35">
      <c r="G1308" t="s">
        <v>399</v>
      </c>
      <c r="H1308" t="s">
        <v>7903</v>
      </c>
    </row>
    <row r="1309" spans="7:8" x14ac:dyDescent="0.35">
      <c r="G1309" t="s">
        <v>423</v>
      </c>
      <c r="H1309" t="s">
        <v>8666</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8843</v>
      </c>
    </row>
    <row r="1318" spans="7:8" x14ac:dyDescent="0.35">
      <c r="G1318" t="s">
        <v>854</v>
      </c>
      <c r="H1318" t="s">
        <v>8118</v>
      </c>
    </row>
    <row r="1319" spans="7:8" x14ac:dyDescent="0.35">
      <c r="G1319" t="s">
        <v>944</v>
      </c>
      <c r="H1319" t="s">
        <v>7811</v>
      </c>
    </row>
    <row r="1320" spans="7:8" x14ac:dyDescent="0.35">
      <c r="G1320" t="s">
        <v>8119</v>
      </c>
      <c r="H1320" t="s">
        <v>11114</v>
      </c>
    </row>
    <row r="1321" spans="7:8" x14ac:dyDescent="0.35">
      <c r="G1321" t="s">
        <v>8120</v>
      </c>
      <c r="H1321" t="s">
        <v>11115</v>
      </c>
    </row>
    <row r="1322" spans="7:8" x14ac:dyDescent="0.35">
      <c r="G1322" t="s">
        <v>8121</v>
      </c>
      <c r="H1322" t="s">
        <v>11116</v>
      </c>
    </row>
    <row r="1323" spans="7:8" x14ac:dyDescent="0.35">
      <c r="G1323" t="s">
        <v>8122</v>
      </c>
      <c r="H1323" t="s">
        <v>11117</v>
      </c>
    </row>
    <row r="1324" spans="7:8" x14ac:dyDescent="0.35">
      <c r="G1324" t="s">
        <v>8123</v>
      </c>
      <c r="H1324" t="s">
        <v>11118</v>
      </c>
    </row>
    <row r="1325" spans="7:8" x14ac:dyDescent="0.35">
      <c r="G1325" t="s">
        <v>8124</v>
      </c>
      <c r="H1325" t="s">
        <v>11119</v>
      </c>
    </row>
    <row r="1326" spans="7:8" x14ac:dyDescent="0.35">
      <c r="G1326" t="s">
        <v>8125</v>
      </c>
      <c r="H1326" t="s">
        <v>11120</v>
      </c>
    </row>
    <row r="1327" spans="7:8" x14ac:dyDescent="0.35">
      <c r="G1327" t="s">
        <v>8126</v>
      </c>
      <c r="H1327" t="s">
        <v>11121</v>
      </c>
    </row>
    <row r="1328" spans="7:8" x14ac:dyDescent="0.35">
      <c r="G1328" t="s">
        <v>8127</v>
      </c>
      <c r="H1328" t="s">
        <v>11122</v>
      </c>
    </row>
    <row r="1329" spans="7:8" x14ac:dyDescent="0.35">
      <c r="G1329" t="s">
        <v>922</v>
      </c>
      <c r="H1329" t="s">
        <v>7797</v>
      </c>
    </row>
    <row r="1330" spans="7:8" x14ac:dyDescent="0.35">
      <c r="G1330" t="s">
        <v>1228</v>
      </c>
      <c r="H1330" t="s">
        <v>8128</v>
      </c>
    </row>
    <row r="1331" spans="7:8" x14ac:dyDescent="0.35">
      <c r="G1331" t="s">
        <v>8129</v>
      </c>
      <c r="H1331" t="s">
        <v>11123</v>
      </c>
    </row>
    <row r="1332" spans="7:8" x14ac:dyDescent="0.35">
      <c r="G1332" t="s">
        <v>8130</v>
      </c>
      <c r="H1332" t="s">
        <v>11124</v>
      </c>
    </row>
    <row r="1333" spans="7:8" x14ac:dyDescent="0.35">
      <c r="G1333" t="s">
        <v>1233</v>
      </c>
      <c r="H1333" t="s">
        <v>8131</v>
      </c>
    </row>
    <row r="1334" spans="7:8" x14ac:dyDescent="0.35">
      <c r="G1334" t="s">
        <v>8132</v>
      </c>
      <c r="H1334" t="s">
        <v>11125</v>
      </c>
    </row>
    <row r="1335" spans="7:8" x14ac:dyDescent="0.35">
      <c r="G1335" t="s">
        <v>8133</v>
      </c>
      <c r="H1335" t="s">
        <v>11126</v>
      </c>
    </row>
    <row r="1336" spans="7:8" x14ac:dyDescent="0.35">
      <c r="G1336" t="s">
        <v>1237</v>
      </c>
      <c r="H1336" t="s">
        <v>8134</v>
      </c>
    </row>
    <row r="1337" spans="7:8" x14ac:dyDescent="0.35">
      <c r="G1337" t="s">
        <v>8135</v>
      </c>
      <c r="H1337" t="s">
        <v>11127</v>
      </c>
    </row>
    <row r="1338" spans="7:8" x14ac:dyDescent="0.35">
      <c r="G1338" t="s">
        <v>1240</v>
      </c>
      <c r="H1338" t="s">
        <v>8136</v>
      </c>
    </row>
    <row r="1339" spans="7:8" x14ac:dyDescent="0.35">
      <c r="G1339" t="s">
        <v>8137</v>
      </c>
      <c r="H1339" t="s">
        <v>8138</v>
      </c>
    </row>
    <row r="1340" spans="7:8" x14ac:dyDescent="0.35">
      <c r="G1340" t="s">
        <v>1242</v>
      </c>
      <c r="H1340" t="s">
        <v>8139</v>
      </c>
    </row>
    <row r="1341" spans="7:8" x14ac:dyDescent="0.35">
      <c r="G1341" t="s">
        <v>1246</v>
      </c>
      <c r="H1341" t="s">
        <v>8140</v>
      </c>
    </row>
    <row r="1342" spans="7:8" x14ac:dyDescent="0.35">
      <c r="G1342" t="s">
        <v>1248</v>
      </c>
      <c r="H1342" t="s">
        <v>8141</v>
      </c>
    </row>
    <row r="1343" spans="7:8" x14ac:dyDescent="0.35">
      <c r="G1343" t="s">
        <v>1250</v>
      </c>
      <c r="H1343" t="s">
        <v>8142</v>
      </c>
    </row>
    <row r="1344" spans="7:8" x14ac:dyDescent="0.35">
      <c r="G1344" t="s">
        <v>1253</v>
      </c>
      <c r="H1344" t="s">
        <v>8143</v>
      </c>
    </row>
    <row r="1345" spans="7:8" x14ac:dyDescent="0.35">
      <c r="G1345" t="s">
        <v>1255</v>
      </c>
      <c r="H1345" t="s">
        <v>8144</v>
      </c>
    </row>
    <row r="1346" spans="7:8" x14ac:dyDescent="0.35">
      <c r="G1346" t="s">
        <v>1257</v>
      </c>
      <c r="H1346" t="s">
        <v>8145</v>
      </c>
    </row>
    <row r="1347" spans="7:8" x14ac:dyDescent="0.35">
      <c r="G1347" t="s">
        <v>1260</v>
      </c>
      <c r="H1347" t="s">
        <v>8146</v>
      </c>
    </row>
    <row r="1348" spans="7:8" x14ac:dyDescent="0.35">
      <c r="G1348" t="s">
        <v>1262</v>
      </c>
      <c r="H1348" t="s">
        <v>8147</v>
      </c>
    </row>
    <row r="1349" spans="7:8" x14ac:dyDescent="0.35">
      <c r="G1349" t="s">
        <v>1227</v>
      </c>
      <c r="H1349" t="s">
        <v>7799</v>
      </c>
    </row>
    <row r="1350" spans="7:8" x14ac:dyDescent="0.35">
      <c r="G1350" t="s">
        <v>1264</v>
      </c>
      <c r="H1350" t="s">
        <v>8148</v>
      </c>
    </row>
    <row r="1351" spans="7:8" x14ac:dyDescent="0.35">
      <c r="G1351" t="s">
        <v>1269</v>
      </c>
      <c r="H1351" t="s">
        <v>8625</v>
      </c>
    </row>
    <row r="1352" spans="7:8" x14ac:dyDescent="0.35">
      <c r="G1352" t="s">
        <v>1271</v>
      </c>
      <c r="H1352" t="s">
        <v>8626</v>
      </c>
    </row>
    <row r="1353" spans="7:8" x14ac:dyDescent="0.35">
      <c r="G1353" t="s">
        <v>1273</v>
      </c>
      <c r="H1353" t="s">
        <v>8149</v>
      </c>
    </row>
    <row r="1354" spans="7:8" x14ac:dyDescent="0.35">
      <c r="G1354" t="s">
        <v>1277</v>
      </c>
      <c r="H1354" t="s">
        <v>8624</v>
      </c>
    </row>
    <row r="1355" spans="7:8" x14ac:dyDescent="0.35">
      <c r="G1355" t="s">
        <v>1279</v>
      </c>
      <c r="H1355" t="s">
        <v>8627</v>
      </c>
    </row>
    <row r="1356" spans="7:8" x14ac:dyDescent="0.35">
      <c r="G1356" t="s">
        <v>1284</v>
      </c>
      <c r="H1356" t="s">
        <v>8150</v>
      </c>
    </row>
    <row r="1357" spans="7:8" x14ac:dyDescent="0.35">
      <c r="G1357" t="s">
        <v>923</v>
      </c>
      <c r="H1357" t="s">
        <v>7801</v>
      </c>
    </row>
    <row r="1358" spans="7:8" x14ac:dyDescent="0.35">
      <c r="G1358" t="s">
        <v>1289</v>
      </c>
      <c r="H1358" t="s">
        <v>8163</v>
      </c>
    </row>
    <row r="1359" spans="7:8" x14ac:dyDescent="0.35">
      <c r="G1359" t="s">
        <v>1294</v>
      </c>
      <c r="H1359" t="s">
        <v>8164</v>
      </c>
    </row>
    <row r="1360" spans="7:8" x14ac:dyDescent="0.35">
      <c r="G1360" t="s">
        <v>1236</v>
      </c>
      <c r="H1360" t="s">
        <v>8165</v>
      </c>
    </row>
    <row r="1361" spans="7:8" x14ac:dyDescent="0.35">
      <c r="G1361" t="s">
        <v>930</v>
      </c>
      <c r="H1361" t="s">
        <v>8166</v>
      </c>
    </row>
    <row r="1362" spans="7:8" x14ac:dyDescent="0.35">
      <c r="G1362" t="s">
        <v>1299</v>
      </c>
      <c r="H1362" t="s">
        <v>8167</v>
      </c>
    </row>
    <row r="1363" spans="7:8" x14ac:dyDescent="0.35">
      <c r="G1363" t="s">
        <v>1301</v>
      </c>
      <c r="H1363" t="s">
        <v>8168</v>
      </c>
    </row>
    <row r="1364" spans="7:8" x14ac:dyDescent="0.35">
      <c r="G1364" t="s">
        <v>1276</v>
      </c>
      <c r="H1364" t="s">
        <v>8169</v>
      </c>
    </row>
    <row r="1365" spans="7:8" x14ac:dyDescent="0.35">
      <c r="G1365" t="s">
        <v>1305</v>
      </c>
      <c r="H1365" t="s">
        <v>8170</v>
      </c>
    </row>
    <row r="1366" spans="7:8" x14ac:dyDescent="0.35">
      <c r="G1366" t="s">
        <v>1307</v>
      </c>
      <c r="H1366" t="s">
        <v>8171</v>
      </c>
    </row>
    <row r="1367" spans="7:8" x14ac:dyDescent="0.35">
      <c r="G1367" t="s">
        <v>1309</v>
      </c>
      <c r="H1367" t="s">
        <v>8151</v>
      </c>
    </row>
    <row r="1368" spans="7:8" x14ac:dyDescent="0.35">
      <c r="G1368" t="s">
        <v>8152</v>
      </c>
      <c r="H1368" t="s">
        <v>11128</v>
      </c>
    </row>
    <row r="1369" spans="7:8" x14ac:dyDescent="0.35">
      <c r="G1369" t="s">
        <v>8153</v>
      </c>
      <c r="H1369" t="s">
        <v>11129</v>
      </c>
    </row>
    <row r="1370" spans="7:8" x14ac:dyDescent="0.35">
      <c r="G1370" t="s">
        <v>1314</v>
      </c>
      <c r="H1370" t="s">
        <v>8154</v>
      </c>
    </row>
    <row r="1371" spans="7:8" x14ac:dyDescent="0.35">
      <c r="G1371" t="s">
        <v>8155</v>
      </c>
      <c r="H1371" t="s">
        <v>11130</v>
      </c>
    </row>
    <row r="1372" spans="7:8" x14ac:dyDescent="0.35">
      <c r="G1372" t="s">
        <v>1317</v>
      </c>
      <c r="H1372" t="s">
        <v>8156</v>
      </c>
    </row>
    <row r="1373" spans="7:8" x14ac:dyDescent="0.35">
      <c r="G1373" t="s">
        <v>8157</v>
      </c>
      <c r="H1373" t="s">
        <v>8158</v>
      </c>
    </row>
    <row r="1374" spans="7:8" x14ac:dyDescent="0.35">
      <c r="G1374" t="s">
        <v>8159</v>
      </c>
      <c r="H1374" t="s">
        <v>8160</v>
      </c>
    </row>
    <row r="1375" spans="7:8" x14ac:dyDescent="0.35">
      <c r="G1375" t="s">
        <v>8161</v>
      </c>
      <c r="H1375" t="s">
        <v>8162</v>
      </c>
    </row>
    <row r="1376" spans="7:8" x14ac:dyDescent="0.35">
      <c r="G1376" t="s">
        <v>945</v>
      </c>
      <c r="H1376" t="s">
        <v>7810</v>
      </c>
    </row>
    <row r="1377" spans="7:8" x14ac:dyDescent="0.35">
      <c r="G1377" t="s">
        <v>8180</v>
      </c>
      <c r="H1377" t="s">
        <v>11131</v>
      </c>
    </row>
    <row r="1378" spans="7:8" x14ac:dyDescent="0.35">
      <c r="G1378" t="s">
        <v>8181</v>
      </c>
      <c r="H1378" t="s">
        <v>11132</v>
      </c>
    </row>
    <row r="1379" spans="7:8" x14ac:dyDescent="0.35">
      <c r="G1379" t="s">
        <v>8182</v>
      </c>
      <c r="H1379" t="s">
        <v>11133</v>
      </c>
    </row>
    <row r="1380" spans="7:8" x14ac:dyDescent="0.35">
      <c r="G1380" t="s">
        <v>8183</v>
      </c>
      <c r="H1380" t="s">
        <v>11134</v>
      </c>
    </row>
    <row r="1381" spans="7:8" x14ac:dyDescent="0.35">
      <c r="G1381" t="s">
        <v>8184</v>
      </c>
      <c r="H1381" t="s">
        <v>11135</v>
      </c>
    </row>
    <row r="1382" spans="7:8" x14ac:dyDescent="0.35">
      <c r="G1382" t="s">
        <v>8185</v>
      </c>
      <c r="H1382" t="s">
        <v>11136</v>
      </c>
    </row>
    <row r="1383" spans="7:8" x14ac:dyDescent="0.35">
      <c r="G1383" t="s">
        <v>1322</v>
      </c>
      <c r="H1383" t="s">
        <v>7851</v>
      </c>
    </row>
    <row r="1384" spans="7:8" x14ac:dyDescent="0.35">
      <c r="G1384" t="s">
        <v>1325</v>
      </c>
      <c r="H1384" t="s">
        <v>8172</v>
      </c>
    </row>
    <row r="1385" spans="7:8" x14ac:dyDescent="0.35">
      <c r="G1385" t="s">
        <v>1329</v>
      </c>
      <c r="H1385" t="s">
        <v>8173</v>
      </c>
    </row>
    <row r="1386" spans="7:8" x14ac:dyDescent="0.35">
      <c r="G1386" t="s">
        <v>1331</v>
      </c>
      <c r="H1386" t="s">
        <v>8174</v>
      </c>
    </row>
    <row r="1387" spans="7:8" x14ac:dyDescent="0.35">
      <c r="G1387" t="s">
        <v>1333</v>
      </c>
      <c r="H1387" t="s">
        <v>8175</v>
      </c>
    </row>
    <row r="1388" spans="7:8" x14ac:dyDescent="0.35">
      <c r="G1388" t="s">
        <v>1336</v>
      </c>
      <c r="H1388" t="s">
        <v>8176</v>
      </c>
    </row>
    <row r="1389" spans="7:8" x14ac:dyDescent="0.35">
      <c r="G1389" t="s">
        <v>1338</v>
      </c>
      <c r="H1389" t="s">
        <v>8177</v>
      </c>
    </row>
    <row r="1390" spans="7:8" x14ac:dyDescent="0.35">
      <c r="G1390" t="s">
        <v>8178</v>
      </c>
      <c r="H1390" t="s">
        <v>8179</v>
      </c>
    </row>
    <row r="1391" spans="7:8" x14ac:dyDescent="0.35">
      <c r="G1391" t="s">
        <v>1340</v>
      </c>
      <c r="H1391" t="s">
        <v>8042</v>
      </c>
    </row>
    <row r="1392" spans="7:8" x14ac:dyDescent="0.35">
      <c r="G1392" t="s">
        <v>8186</v>
      </c>
      <c r="H1392" t="s">
        <v>8187</v>
      </c>
    </row>
    <row r="1393" spans="7:8" x14ac:dyDescent="0.35">
      <c r="G1393" t="s">
        <v>8188</v>
      </c>
      <c r="H1393" t="s">
        <v>8189</v>
      </c>
    </row>
    <row r="1394" spans="7:8" x14ac:dyDescent="0.35">
      <c r="G1394" t="s">
        <v>8190</v>
      </c>
      <c r="H1394" t="s">
        <v>8191</v>
      </c>
    </row>
    <row r="1395" spans="7:8" x14ac:dyDescent="0.35">
      <c r="G1395" t="s">
        <v>8192</v>
      </c>
      <c r="H1395" t="s">
        <v>8193</v>
      </c>
    </row>
    <row r="1396" spans="7:8" x14ac:dyDescent="0.35">
      <c r="G1396" t="s">
        <v>8194</v>
      </c>
      <c r="H1396" t="s">
        <v>8195</v>
      </c>
    </row>
    <row r="1397" spans="7:8" x14ac:dyDescent="0.35">
      <c r="G1397" t="s">
        <v>8196</v>
      </c>
      <c r="H1397" t="s">
        <v>8197</v>
      </c>
    </row>
    <row r="1398" spans="7:8" x14ac:dyDescent="0.35">
      <c r="G1398" t="s">
        <v>1343</v>
      </c>
      <c r="H1398" t="s">
        <v>8210</v>
      </c>
    </row>
    <row r="1399" spans="7:8" x14ac:dyDescent="0.35">
      <c r="G1399" t="s">
        <v>8198</v>
      </c>
      <c r="H1399" t="s">
        <v>8199</v>
      </c>
    </row>
    <row r="1400" spans="7:8" x14ac:dyDescent="0.35">
      <c r="G1400" t="s">
        <v>8200</v>
      </c>
      <c r="H1400" t="s">
        <v>8201</v>
      </c>
    </row>
    <row r="1401" spans="7:8" x14ac:dyDescent="0.35">
      <c r="G1401" t="s">
        <v>8202</v>
      </c>
      <c r="H1401" t="s">
        <v>8203</v>
      </c>
    </row>
    <row r="1402" spans="7:8" x14ac:dyDescent="0.35">
      <c r="G1402" t="s">
        <v>8204</v>
      </c>
      <c r="H1402" t="s">
        <v>8205</v>
      </c>
    </row>
    <row r="1403" spans="7:8" x14ac:dyDescent="0.35">
      <c r="G1403" t="s">
        <v>8206</v>
      </c>
      <c r="H1403" t="s">
        <v>8207</v>
      </c>
    </row>
    <row r="1404" spans="7:8" x14ac:dyDescent="0.35">
      <c r="G1404" t="s">
        <v>8208</v>
      </c>
      <c r="H1404" t="s">
        <v>8209</v>
      </c>
    </row>
    <row r="1405" spans="7:8" x14ac:dyDescent="0.35">
      <c r="G1405" t="s">
        <v>1349</v>
      </c>
      <c r="H1405" t="s">
        <v>7826</v>
      </c>
    </row>
    <row r="1406" spans="7:8" x14ac:dyDescent="0.35">
      <c r="G1406" t="s">
        <v>1354</v>
      </c>
      <c r="H1406" t="s">
        <v>8223</v>
      </c>
    </row>
    <row r="1407" spans="7:8" x14ac:dyDescent="0.35">
      <c r="G1407" t="s">
        <v>8224</v>
      </c>
      <c r="H1407" t="s">
        <v>8225</v>
      </c>
    </row>
    <row r="1408" spans="7:8" x14ac:dyDescent="0.35">
      <c r="G1408" t="s">
        <v>8226</v>
      </c>
      <c r="H1408" t="s">
        <v>8227</v>
      </c>
    </row>
    <row r="1409" spans="7:8" x14ac:dyDescent="0.35">
      <c r="G1409" t="s">
        <v>8228</v>
      </c>
      <c r="H1409" t="s">
        <v>8229</v>
      </c>
    </row>
    <row r="1410" spans="7:8" x14ac:dyDescent="0.35">
      <c r="G1410" t="s">
        <v>1358</v>
      </c>
      <c r="H1410" t="s">
        <v>7780</v>
      </c>
    </row>
    <row r="1411" spans="7:8" x14ac:dyDescent="0.35">
      <c r="G1411" t="s">
        <v>990</v>
      </c>
      <c r="H1411" t="s">
        <v>8213</v>
      </c>
    </row>
    <row r="1412" spans="7:8" x14ac:dyDescent="0.35">
      <c r="G1412" t="s">
        <v>1203</v>
      </c>
      <c r="H1412" t="s">
        <v>8214</v>
      </c>
    </row>
    <row r="1413" spans="7:8" x14ac:dyDescent="0.35">
      <c r="G1413" t="s">
        <v>1209</v>
      </c>
      <c r="H1413" t="s">
        <v>8215</v>
      </c>
    </row>
    <row r="1414" spans="7:8" x14ac:dyDescent="0.35">
      <c r="G1414" t="s">
        <v>1287</v>
      </c>
      <c r="H1414" t="s">
        <v>8216</v>
      </c>
    </row>
    <row r="1415" spans="7:8" x14ac:dyDescent="0.35">
      <c r="G1415" t="s">
        <v>8219</v>
      </c>
      <c r="H1415" t="s">
        <v>8220</v>
      </c>
    </row>
    <row r="1416" spans="7:8" x14ac:dyDescent="0.35">
      <c r="G1416" t="s">
        <v>8217</v>
      </c>
      <c r="H1416" t="s">
        <v>8218</v>
      </c>
    </row>
    <row r="1417" spans="7:8" x14ac:dyDescent="0.35">
      <c r="G1417" t="s">
        <v>8221</v>
      </c>
      <c r="H1417" t="s">
        <v>8222</v>
      </c>
    </row>
    <row r="1418" spans="7:8" x14ac:dyDescent="0.35">
      <c r="G1418" t="s">
        <v>1379</v>
      </c>
      <c r="H1418" t="s">
        <v>8218</v>
      </c>
    </row>
    <row r="1419" spans="7:8" x14ac:dyDescent="0.35">
      <c r="G1419" t="s">
        <v>8601</v>
      </c>
      <c r="H1419" t="s">
        <v>8602</v>
      </c>
    </row>
    <row r="1420" spans="7:8" x14ac:dyDescent="0.35">
      <c r="G1420" t="s">
        <v>1381</v>
      </c>
      <c r="H1420" t="s">
        <v>7781</v>
      </c>
    </row>
    <row r="1421" spans="7:8" x14ac:dyDescent="0.35">
      <c r="G1421" t="s">
        <v>8247</v>
      </c>
      <c r="H1421" t="s">
        <v>8248</v>
      </c>
    </row>
    <row r="1422" spans="7:8" x14ac:dyDescent="0.35">
      <c r="G1422" t="s">
        <v>1384</v>
      </c>
      <c r="H1422" t="s">
        <v>8250</v>
      </c>
    </row>
    <row r="1423" spans="7:8" x14ac:dyDescent="0.35">
      <c r="G1423" t="s">
        <v>8249</v>
      </c>
      <c r="H1423" t="s">
        <v>8250</v>
      </c>
    </row>
    <row r="1424" spans="7:8" x14ac:dyDescent="0.35">
      <c r="G1424" t="s">
        <v>8251</v>
      </c>
      <c r="H1424" t="s">
        <v>8252</v>
      </c>
    </row>
    <row r="1425" spans="7:8" x14ac:dyDescent="0.35">
      <c r="G1425" t="s">
        <v>8253</v>
      </c>
      <c r="H1425" t="s">
        <v>8254</v>
      </c>
    </row>
    <row r="1426" spans="7:8" x14ac:dyDescent="0.35">
      <c r="G1426" t="s">
        <v>8255</v>
      </c>
      <c r="H1426" t="s">
        <v>8256</v>
      </c>
    </row>
    <row r="1427" spans="7:8" x14ac:dyDescent="0.35">
      <c r="G1427" t="s">
        <v>8660</v>
      </c>
      <c r="H1427" t="s">
        <v>8657</v>
      </c>
    </row>
    <row r="1428" spans="7:8" x14ac:dyDescent="0.35">
      <c r="G1428" t="s">
        <v>1222</v>
      </c>
      <c r="H1428" t="s">
        <v>7783</v>
      </c>
    </row>
    <row r="1429" spans="7:8" x14ac:dyDescent="0.35">
      <c r="G1429" t="s">
        <v>1391</v>
      </c>
      <c r="H1429" t="s">
        <v>7784</v>
      </c>
    </row>
    <row r="1430" spans="7:8" x14ac:dyDescent="0.35">
      <c r="G1430" t="s">
        <v>1390</v>
      </c>
      <c r="H1430" t="s">
        <v>7785</v>
      </c>
    </row>
    <row r="1431" spans="7:8" x14ac:dyDescent="0.35">
      <c r="G1431" t="s">
        <v>1352</v>
      </c>
      <c r="H1431" t="s">
        <v>8211</v>
      </c>
    </row>
    <row r="1432" spans="7:8" x14ac:dyDescent="0.35">
      <c r="G1432" t="s">
        <v>1402</v>
      </c>
      <c r="H1432" t="s">
        <v>8622</v>
      </c>
    </row>
    <row r="1433" spans="7:8" x14ac:dyDescent="0.35">
      <c r="G1433" t="s">
        <v>1367</v>
      </c>
      <c r="H1433" t="s">
        <v>8623</v>
      </c>
    </row>
    <row r="1434" spans="7:8" x14ac:dyDescent="0.35">
      <c r="G1434" t="s">
        <v>1396</v>
      </c>
      <c r="H1434" t="s">
        <v>8657</v>
      </c>
    </row>
    <row r="1435" spans="7:8" x14ac:dyDescent="0.35">
      <c r="G1435" t="s">
        <v>1407</v>
      </c>
      <c r="H1435" t="s">
        <v>8658</v>
      </c>
    </row>
    <row r="1436" spans="7:8" x14ac:dyDescent="0.35">
      <c r="G1436" t="s">
        <v>1387</v>
      </c>
      <c r="H1436" t="s">
        <v>8659</v>
      </c>
    </row>
    <row r="1437" spans="7:8" x14ac:dyDescent="0.35">
      <c r="G1437" t="s">
        <v>1414</v>
      </c>
      <c r="H1437" t="s">
        <v>8212</v>
      </c>
    </row>
    <row r="1438" spans="7:8" x14ac:dyDescent="0.35">
      <c r="G1438" t="s">
        <v>1416</v>
      </c>
      <c r="H1438" t="s">
        <v>8671</v>
      </c>
    </row>
    <row r="1439" spans="7:8" x14ac:dyDescent="0.35">
      <c r="G1439" t="s">
        <v>1418</v>
      </c>
      <c r="H1439" t="s">
        <v>7793</v>
      </c>
    </row>
    <row r="1440" spans="7:8" x14ac:dyDescent="0.35">
      <c r="G1440" t="s">
        <v>8243</v>
      </c>
      <c r="H1440" t="s">
        <v>8244</v>
      </c>
    </row>
    <row r="1441" spans="7:8" x14ac:dyDescent="0.35">
      <c r="G1441" t="s">
        <v>8245</v>
      </c>
      <c r="H1441" t="s">
        <v>8246</v>
      </c>
    </row>
    <row r="1442" spans="7:8" x14ac:dyDescent="0.35">
      <c r="G1442" t="s">
        <v>1410</v>
      </c>
      <c r="H1442" t="s">
        <v>7827</v>
      </c>
    </row>
    <row r="1443" spans="7:8" x14ac:dyDescent="0.35">
      <c r="G1443" t="s">
        <v>1423</v>
      </c>
      <c r="H1443" t="s">
        <v>8230</v>
      </c>
    </row>
    <row r="1444" spans="7:8" x14ac:dyDescent="0.35">
      <c r="G1444" t="s">
        <v>8231</v>
      </c>
      <c r="H1444" t="s">
        <v>8232</v>
      </c>
    </row>
    <row r="1445" spans="7:8" x14ac:dyDescent="0.35">
      <c r="G1445" t="s">
        <v>8233</v>
      </c>
      <c r="H1445" t="s">
        <v>8234</v>
      </c>
    </row>
    <row r="1446" spans="7:8" x14ac:dyDescent="0.35">
      <c r="G1446" t="s">
        <v>8235</v>
      </c>
      <c r="H1446" t="s">
        <v>8236</v>
      </c>
    </row>
    <row r="1447" spans="7:8" x14ac:dyDescent="0.35">
      <c r="G1447" t="s">
        <v>1411</v>
      </c>
      <c r="H1447" t="s">
        <v>7828</v>
      </c>
    </row>
    <row r="1448" spans="7:8" x14ac:dyDescent="0.35">
      <c r="G1448" t="s">
        <v>1429</v>
      </c>
      <c r="H1448" t="s">
        <v>7790</v>
      </c>
    </row>
    <row r="1449" spans="7:8" x14ac:dyDescent="0.35">
      <c r="G1449" t="s">
        <v>8237</v>
      </c>
      <c r="H1449" t="s">
        <v>8238</v>
      </c>
    </row>
    <row r="1450" spans="7:8" x14ac:dyDescent="0.35">
      <c r="G1450" t="s">
        <v>8239</v>
      </c>
      <c r="H1450" t="s">
        <v>8240</v>
      </c>
    </row>
    <row r="1451" spans="7:8" x14ac:dyDescent="0.35">
      <c r="G1451" t="s">
        <v>8241</v>
      </c>
      <c r="H1451" t="s">
        <v>8242</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8844</v>
      </c>
    </row>
    <row r="1458" spans="7:8" x14ac:dyDescent="0.35">
      <c r="G1458" t="s">
        <v>3080</v>
      </c>
      <c r="H1458" t="s">
        <v>8845</v>
      </c>
    </row>
    <row r="1459" spans="7:8" x14ac:dyDescent="0.35">
      <c r="G1459" t="s">
        <v>3077</v>
      </c>
      <c r="H1459" t="s">
        <v>8846</v>
      </c>
    </row>
    <row r="1460" spans="7:8" x14ac:dyDescent="0.35">
      <c r="G1460" t="s">
        <v>3074</v>
      </c>
      <c r="H1460" t="s">
        <v>8847</v>
      </c>
    </row>
    <row r="1461" spans="7:8" x14ac:dyDescent="0.35">
      <c r="G1461" t="s">
        <v>1433</v>
      </c>
      <c r="H1461" t="s">
        <v>8257</v>
      </c>
    </row>
    <row r="1462" spans="7:8" x14ac:dyDescent="0.35">
      <c r="G1462" t="s">
        <v>1438</v>
      </c>
      <c r="H1462" t="s">
        <v>8258</v>
      </c>
    </row>
    <row r="1463" spans="7:8" x14ac:dyDescent="0.35">
      <c r="G1463" t="s">
        <v>1440</v>
      </c>
      <c r="H1463" t="s">
        <v>8259</v>
      </c>
    </row>
    <row r="1464" spans="7:8" x14ac:dyDescent="0.35">
      <c r="G1464" t="s">
        <v>1442</v>
      </c>
      <c r="H1464" t="s">
        <v>8260</v>
      </c>
    </row>
    <row r="1465" spans="7:8" x14ac:dyDescent="0.35">
      <c r="G1465" t="s">
        <v>1446</v>
      </c>
      <c r="H1465" t="s">
        <v>8261</v>
      </c>
    </row>
    <row r="1466" spans="7:8" x14ac:dyDescent="0.35">
      <c r="G1466" t="s">
        <v>1448</v>
      </c>
      <c r="H1466" t="s">
        <v>8262</v>
      </c>
    </row>
    <row r="1467" spans="7:8" x14ac:dyDescent="0.35">
      <c r="G1467" t="s">
        <v>1450</v>
      </c>
      <c r="H1467" t="s">
        <v>8645</v>
      </c>
    </row>
    <row r="1468" spans="7:8" x14ac:dyDescent="0.35">
      <c r="G1468" t="s">
        <v>1453</v>
      </c>
      <c r="H1468" t="s">
        <v>8646</v>
      </c>
    </row>
    <row r="1469" spans="7:8" x14ac:dyDescent="0.35">
      <c r="G1469" t="s">
        <v>1455</v>
      </c>
      <c r="H1469" t="s">
        <v>8647</v>
      </c>
    </row>
    <row r="1470" spans="7:8" x14ac:dyDescent="0.35">
      <c r="G1470" t="s">
        <v>1457</v>
      </c>
      <c r="H1470" t="s">
        <v>8263</v>
      </c>
    </row>
    <row r="1471" spans="7:8" x14ac:dyDescent="0.35">
      <c r="G1471" t="s">
        <v>1460</v>
      </c>
      <c r="H1471" t="s">
        <v>8264</v>
      </c>
    </row>
    <row r="1472" spans="7:8" x14ac:dyDescent="0.35">
      <c r="G1472" t="s">
        <v>1464</v>
      </c>
      <c r="H1472" t="s">
        <v>8265</v>
      </c>
    </row>
    <row r="1473" spans="7:8" x14ac:dyDescent="0.35">
      <c r="G1473" t="s">
        <v>1469</v>
      </c>
      <c r="H1473" t="s">
        <v>8266</v>
      </c>
    </row>
    <row r="1474" spans="7:8" x14ac:dyDescent="0.35">
      <c r="G1474" t="s">
        <v>1473</v>
      </c>
      <c r="H1474" t="s">
        <v>8267</v>
      </c>
    </row>
    <row r="1475" spans="7:8" x14ac:dyDescent="0.35">
      <c r="G1475" t="s">
        <v>1476</v>
      </c>
      <c r="H1475" t="s">
        <v>8268</v>
      </c>
    </row>
    <row r="1476" spans="7:8" x14ac:dyDescent="0.35">
      <c r="G1476" t="s">
        <v>1479</v>
      </c>
      <c r="H1476" t="s">
        <v>8269</v>
      </c>
    </row>
    <row r="1477" spans="7:8" x14ac:dyDescent="0.35">
      <c r="G1477" t="s">
        <v>1484</v>
      </c>
      <c r="H1477" t="s">
        <v>8270</v>
      </c>
    </row>
    <row r="1478" spans="7:8" x14ac:dyDescent="0.35">
      <c r="G1478" t="s">
        <v>1488</v>
      </c>
      <c r="H1478" t="s">
        <v>8271</v>
      </c>
    </row>
    <row r="1479" spans="7:8" x14ac:dyDescent="0.35">
      <c r="G1479" t="s">
        <v>1492</v>
      </c>
      <c r="H1479" t="s">
        <v>8272</v>
      </c>
    </row>
    <row r="1480" spans="7:8" x14ac:dyDescent="0.35">
      <c r="G1480" t="s">
        <v>1491</v>
      </c>
      <c r="H1480" t="s">
        <v>8273</v>
      </c>
    </row>
    <row r="1481" spans="7:8" x14ac:dyDescent="0.35">
      <c r="G1481" t="s">
        <v>1499</v>
      </c>
      <c r="H1481" t="s">
        <v>8274</v>
      </c>
    </row>
    <row r="1482" spans="7:8" x14ac:dyDescent="0.35">
      <c r="G1482" t="s">
        <v>1503</v>
      </c>
      <c r="H1482" t="s">
        <v>8682</v>
      </c>
    </row>
    <row r="1483" spans="7:8" x14ac:dyDescent="0.35">
      <c r="G1483" t="s">
        <v>1507</v>
      </c>
      <c r="H1483" t="s">
        <v>8684</v>
      </c>
    </row>
    <row r="1484" spans="7:8" x14ac:dyDescent="0.35">
      <c r="G1484" t="s">
        <v>1283</v>
      </c>
      <c r="H1484" t="s">
        <v>8275</v>
      </c>
    </row>
    <row r="1485" spans="7:8" x14ac:dyDescent="0.35">
      <c r="G1485" t="s">
        <v>1514</v>
      </c>
      <c r="H1485" t="s">
        <v>8276</v>
      </c>
    </row>
    <row r="1486" spans="7:8" x14ac:dyDescent="0.35">
      <c r="G1486" t="s">
        <v>1516</v>
      </c>
      <c r="H1486" t="s">
        <v>8277</v>
      </c>
    </row>
    <row r="1487" spans="7:8" x14ac:dyDescent="0.35">
      <c r="G1487" t="s">
        <v>1502</v>
      </c>
      <c r="H1487" t="s">
        <v>8278</v>
      </c>
    </row>
    <row r="1488" spans="7:8" x14ac:dyDescent="0.35">
      <c r="G1488" t="s">
        <v>1468</v>
      </c>
      <c r="H1488" t="s">
        <v>8279</v>
      </c>
    </row>
    <row r="1489" spans="7:8" x14ac:dyDescent="0.35">
      <c r="G1489" t="s">
        <v>1482</v>
      </c>
      <c r="H1489" t="s">
        <v>8280</v>
      </c>
    </row>
    <row r="1490" spans="7:8" x14ac:dyDescent="0.35">
      <c r="G1490" t="s">
        <v>1496</v>
      </c>
      <c r="H1490" t="s">
        <v>8281</v>
      </c>
    </row>
    <row r="1491" spans="7:8" x14ac:dyDescent="0.35">
      <c r="G1491" t="s">
        <v>1524</v>
      </c>
      <c r="H1491" t="s">
        <v>8282</v>
      </c>
    </row>
    <row r="1492" spans="7:8" x14ac:dyDescent="0.35">
      <c r="G1492" t="s">
        <v>1506</v>
      </c>
      <c r="H1492" t="s">
        <v>8283</v>
      </c>
    </row>
    <row r="1493" spans="7:8" x14ac:dyDescent="0.35">
      <c r="G1493" t="s">
        <v>1472</v>
      </c>
      <c r="H1493" t="s">
        <v>8284</v>
      </c>
    </row>
    <row r="1494" spans="7:8" x14ac:dyDescent="0.35">
      <c r="G1494" t="s">
        <v>1487</v>
      </c>
      <c r="H1494" t="s">
        <v>8285</v>
      </c>
    </row>
    <row r="1495" spans="7:8" x14ac:dyDescent="0.35">
      <c r="G1495" t="s">
        <v>1437</v>
      </c>
      <c r="H1495" t="s">
        <v>8286</v>
      </c>
    </row>
    <row r="1496" spans="7:8" x14ac:dyDescent="0.35">
      <c r="G1496" t="s">
        <v>1463</v>
      </c>
      <c r="H1496" t="s">
        <v>8287</v>
      </c>
    </row>
    <row r="1497" spans="7:8" x14ac:dyDescent="0.35">
      <c r="G1497" t="s">
        <v>1533</v>
      </c>
      <c r="H1497" t="s">
        <v>8288</v>
      </c>
    </row>
    <row r="1498" spans="7:8" x14ac:dyDescent="0.35">
      <c r="G1498" t="s">
        <v>1445</v>
      </c>
      <c r="H1498" t="s">
        <v>8289</v>
      </c>
    </row>
    <row r="1499" spans="7:8" x14ac:dyDescent="0.35">
      <c r="G1499" t="s">
        <v>1467</v>
      </c>
      <c r="H1499" t="s">
        <v>8290</v>
      </c>
    </row>
    <row r="1500" spans="7:8" x14ac:dyDescent="0.35">
      <c r="G1500" t="s">
        <v>1483</v>
      </c>
      <c r="H1500" t="s">
        <v>8291</v>
      </c>
    </row>
    <row r="1501" spans="7:8" x14ac:dyDescent="0.35">
      <c r="G1501" t="s">
        <v>1495</v>
      </c>
      <c r="H1501" t="s">
        <v>8292</v>
      </c>
    </row>
    <row r="1502" spans="7:8" x14ac:dyDescent="0.35">
      <c r="G1502" t="s">
        <v>1540</v>
      </c>
      <c r="H1502" t="s">
        <v>8296</v>
      </c>
    </row>
    <row r="1503" spans="7:8" x14ac:dyDescent="0.35">
      <c r="G1503" t="s">
        <v>8297</v>
      </c>
      <c r="H1503" t="s">
        <v>8298</v>
      </c>
    </row>
    <row r="1504" spans="7:8" x14ac:dyDescent="0.35">
      <c r="G1504" t="s">
        <v>1543</v>
      </c>
      <c r="H1504" t="s">
        <v>8293</v>
      </c>
    </row>
    <row r="1505" spans="7:8" x14ac:dyDescent="0.35">
      <c r="G1505" t="s">
        <v>8294</v>
      </c>
      <c r="H1505" t="s">
        <v>8295</v>
      </c>
    </row>
    <row r="1506" spans="7:8" x14ac:dyDescent="0.35">
      <c r="G1506" t="s">
        <v>1546</v>
      </c>
      <c r="H1506" t="s">
        <v>8299</v>
      </c>
    </row>
    <row r="1507" spans="7:8" x14ac:dyDescent="0.35">
      <c r="G1507" t="s">
        <v>8300</v>
      </c>
      <c r="H1507" t="s">
        <v>8301</v>
      </c>
    </row>
    <row r="1508" spans="7:8" x14ac:dyDescent="0.35">
      <c r="G1508" t="s">
        <v>1321</v>
      </c>
      <c r="H1508" t="s">
        <v>8302</v>
      </c>
    </row>
    <row r="1509" spans="7:8" x14ac:dyDescent="0.35">
      <c r="G1509" t="s">
        <v>8303</v>
      </c>
      <c r="H1509" t="s">
        <v>8304</v>
      </c>
    </row>
    <row r="1510" spans="7:8" x14ac:dyDescent="0.35">
      <c r="G1510" t="s">
        <v>1551</v>
      </c>
      <c r="H1510" t="s">
        <v>8305</v>
      </c>
    </row>
    <row r="1511" spans="7:8" x14ac:dyDescent="0.35">
      <c r="G1511" t="s">
        <v>8306</v>
      </c>
      <c r="H1511" t="s">
        <v>8307</v>
      </c>
    </row>
    <row r="1512" spans="7:8" x14ac:dyDescent="0.35">
      <c r="G1512" t="s">
        <v>8308</v>
      </c>
      <c r="H1512" t="s">
        <v>7909</v>
      </c>
    </row>
    <row r="1513" spans="7:8" x14ac:dyDescent="0.35">
      <c r="G1513" t="s">
        <v>954</v>
      </c>
      <c r="H1513" t="s">
        <v>7910</v>
      </c>
    </row>
    <row r="1514" spans="7:8" x14ac:dyDescent="0.35">
      <c r="G1514" t="s">
        <v>958</v>
      </c>
      <c r="H1514" t="s">
        <v>7914</v>
      </c>
    </row>
    <row r="1515" spans="7:8" x14ac:dyDescent="0.35">
      <c r="G1515" t="s">
        <v>962</v>
      </c>
      <c r="H1515" t="s">
        <v>7913</v>
      </c>
    </row>
    <row r="1516" spans="7:8" x14ac:dyDescent="0.35">
      <c r="G1516" t="s">
        <v>1554</v>
      </c>
      <c r="H1516" t="s">
        <v>8309</v>
      </c>
    </row>
    <row r="1517" spans="7:8" x14ac:dyDescent="0.35">
      <c r="G1517" t="s">
        <v>1559</v>
      </c>
      <c r="H1517" t="s">
        <v>8310</v>
      </c>
    </row>
    <row r="1518" spans="7:8" x14ac:dyDescent="0.35">
      <c r="G1518" t="s">
        <v>1563</v>
      </c>
      <c r="H1518" t="s">
        <v>8311</v>
      </c>
    </row>
    <row r="1519" spans="7:8" x14ac:dyDescent="0.35">
      <c r="G1519" t="s">
        <v>1566</v>
      </c>
      <c r="H1519" t="s">
        <v>8312</v>
      </c>
    </row>
    <row r="1520" spans="7:8" x14ac:dyDescent="0.35">
      <c r="G1520" t="s">
        <v>1572</v>
      </c>
      <c r="H1520" t="s">
        <v>8313</v>
      </c>
    </row>
    <row r="1521" spans="7:8" x14ac:dyDescent="0.35">
      <c r="G1521" t="s">
        <v>1574</v>
      </c>
      <c r="H1521" t="s">
        <v>8314</v>
      </c>
    </row>
    <row r="1522" spans="7:8" x14ac:dyDescent="0.35">
      <c r="G1522" t="s">
        <v>1576</v>
      </c>
      <c r="H1522" t="s">
        <v>8315</v>
      </c>
    </row>
    <row r="1523" spans="7:8" x14ac:dyDescent="0.35">
      <c r="G1523" t="s">
        <v>1580</v>
      </c>
      <c r="H1523" t="s">
        <v>8316</v>
      </c>
    </row>
    <row r="1524" spans="7:8" x14ac:dyDescent="0.35">
      <c r="G1524" t="s">
        <v>1582</v>
      </c>
      <c r="H1524" t="s">
        <v>8317</v>
      </c>
    </row>
    <row r="1525" spans="7:8" x14ac:dyDescent="0.35">
      <c r="G1525" t="s">
        <v>1584</v>
      </c>
      <c r="H1525" t="s">
        <v>8318</v>
      </c>
    </row>
    <row r="1526" spans="7:8" x14ac:dyDescent="0.35">
      <c r="G1526" t="s">
        <v>1590</v>
      </c>
      <c r="H1526" t="s">
        <v>8319</v>
      </c>
    </row>
    <row r="1527" spans="7:8" x14ac:dyDescent="0.35">
      <c r="G1527" t="s">
        <v>1592</v>
      </c>
      <c r="H1527" t="s">
        <v>8320</v>
      </c>
    </row>
    <row r="1528" spans="7:8" x14ac:dyDescent="0.35">
      <c r="G1528" t="s">
        <v>1594</v>
      </c>
      <c r="H1528" t="s">
        <v>8321</v>
      </c>
    </row>
    <row r="1529" spans="7:8" x14ac:dyDescent="0.35">
      <c r="G1529" t="s">
        <v>1598</v>
      </c>
      <c r="H1529" t="s">
        <v>8322</v>
      </c>
    </row>
    <row r="1530" spans="7:8" x14ac:dyDescent="0.35">
      <c r="G1530" t="s">
        <v>1600</v>
      </c>
      <c r="H1530" t="s">
        <v>8323</v>
      </c>
    </row>
    <row r="1531" spans="7:8" x14ac:dyDescent="0.35">
      <c r="G1531" t="s">
        <v>950</v>
      </c>
      <c r="H1531" t="s">
        <v>8691</v>
      </c>
    </row>
    <row r="1532" spans="7:8" x14ac:dyDescent="0.35">
      <c r="G1532" t="s">
        <v>1616</v>
      </c>
      <c r="H1532" t="s">
        <v>8324</v>
      </c>
    </row>
    <row r="1533" spans="7:8" x14ac:dyDescent="0.35">
      <c r="G1533" t="s">
        <v>1626</v>
      </c>
      <c r="H1533" t="s">
        <v>8325</v>
      </c>
    </row>
    <row r="1534" spans="7:8" x14ac:dyDescent="0.35">
      <c r="G1534" t="s">
        <v>1629</v>
      </c>
      <c r="H1534" t="s">
        <v>8326</v>
      </c>
    </row>
    <row r="1535" spans="7:8" x14ac:dyDescent="0.35">
      <c r="G1535" t="s">
        <v>1633</v>
      </c>
      <c r="H1535" t="s">
        <v>8327</v>
      </c>
    </row>
    <row r="1536" spans="7:8" x14ac:dyDescent="0.35">
      <c r="G1536" t="s">
        <v>1637</v>
      </c>
      <c r="H1536" t="s">
        <v>8700</v>
      </c>
    </row>
    <row r="1537" spans="7:8" x14ac:dyDescent="0.35">
      <c r="G1537" t="s">
        <v>1640</v>
      </c>
      <c r="H1537" t="s">
        <v>8702</v>
      </c>
    </row>
    <row r="1538" spans="7:8" x14ac:dyDescent="0.35">
      <c r="G1538" t="s">
        <v>1612</v>
      </c>
      <c r="H1538" t="s">
        <v>8328</v>
      </c>
    </row>
    <row r="1539" spans="7:8" x14ac:dyDescent="0.35">
      <c r="G1539" t="s">
        <v>1618</v>
      </c>
      <c r="H1539" t="s">
        <v>8329</v>
      </c>
    </row>
    <row r="1540" spans="7:8" x14ac:dyDescent="0.35">
      <c r="G1540" t="s">
        <v>1621</v>
      </c>
      <c r="H1540" t="s">
        <v>8330</v>
      </c>
    </row>
    <row r="1541" spans="7:8" x14ac:dyDescent="0.35">
      <c r="G1541" t="s">
        <v>1055</v>
      </c>
      <c r="H1541" t="s">
        <v>7860</v>
      </c>
    </row>
    <row r="1542" spans="7:8" x14ac:dyDescent="0.35">
      <c r="G1542" t="s">
        <v>905</v>
      </c>
      <c r="H1542" t="s">
        <v>7861</v>
      </c>
    </row>
    <row r="1543" spans="7:8" x14ac:dyDescent="0.35">
      <c r="G1543" t="s">
        <v>1186</v>
      </c>
      <c r="H1543" t="s">
        <v>7862</v>
      </c>
    </row>
    <row r="1544" spans="7:8" x14ac:dyDescent="0.35">
      <c r="G1544" t="s">
        <v>902</v>
      </c>
      <c r="H1544" t="s">
        <v>7863</v>
      </c>
    </row>
    <row r="1545" spans="7:8" x14ac:dyDescent="0.35">
      <c r="G1545" t="s">
        <v>896</v>
      </c>
      <c r="H1545" t="s">
        <v>7864</v>
      </c>
    </row>
    <row r="1546" spans="7:8" x14ac:dyDescent="0.35">
      <c r="G1546" t="s">
        <v>967</v>
      </c>
      <c r="H1546" t="s">
        <v>8655</v>
      </c>
    </row>
    <row r="1547" spans="7:8" x14ac:dyDescent="0.35">
      <c r="G1547" t="s">
        <v>1643</v>
      </c>
      <c r="H1547" t="s">
        <v>8331</v>
      </c>
    </row>
    <row r="1548" spans="7:8" x14ac:dyDescent="0.35">
      <c r="G1548" t="s">
        <v>1647</v>
      </c>
      <c r="H1548" t="s">
        <v>8332</v>
      </c>
    </row>
    <row r="1549" spans="7:8" x14ac:dyDescent="0.35">
      <c r="G1549" t="s">
        <v>1650</v>
      </c>
      <c r="H1549" t="s">
        <v>8333</v>
      </c>
    </row>
    <row r="1550" spans="7:8" x14ac:dyDescent="0.35">
      <c r="G1550" t="s">
        <v>1646</v>
      </c>
      <c r="H1550" t="s">
        <v>8334</v>
      </c>
    </row>
    <row r="1551" spans="7:8" x14ac:dyDescent="0.35">
      <c r="G1551" t="s">
        <v>1654</v>
      </c>
      <c r="H1551" t="s">
        <v>8335</v>
      </c>
    </row>
    <row r="1552" spans="7:8" x14ac:dyDescent="0.35">
      <c r="G1552" t="s">
        <v>1656</v>
      </c>
      <c r="H1552" t="s">
        <v>8336</v>
      </c>
    </row>
    <row r="1553" spans="7:8" x14ac:dyDescent="0.35">
      <c r="G1553" t="s">
        <v>1110</v>
      </c>
      <c r="H1553" t="s">
        <v>8337</v>
      </c>
    </row>
    <row r="1554" spans="7:8" x14ac:dyDescent="0.35">
      <c r="G1554" t="s">
        <v>1660</v>
      </c>
      <c r="H1554" t="s">
        <v>8338</v>
      </c>
    </row>
    <row r="1555" spans="7:8" x14ac:dyDescent="0.35">
      <c r="G1555" t="s">
        <v>1579</v>
      </c>
      <c r="H1555" t="s">
        <v>8339</v>
      </c>
    </row>
    <row r="1556" spans="7:8" x14ac:dyDescent="0.35">
      <c r="G1556" t="s">
        <v>1664</v>
      </c>
      <c r="H1556" t="s">
        <v>8340</v>
      </c>
    </row>
    <row r="1557" spans="7:8" x14ac:dyDescent="0.35">
      <c r="G1557" t="s">
        <v>1666</v>
      </c>
      <c r="H1557" t="s">
        <v>8341</v>
      </c>
    </row>
    <row r="1558" spans="7:8" x14ac:dyDescent="0.35">
      <c r="G1558" t="s">
        <v>1668</v>
      </c>
      <c r="H1558" t="s">
        <v>8342</v>
      </c>
    </row>
    <row r="1559" spans="7:8" x14ac:dyDescent="0.35">
      <c r="G1559" t="s">
        <v>1671</v>
      </c>
      <c r="H1559" t="s">
        <v>8343</v>
      </c>
    </row>
    <row r="1560" spans="7:8" x14ac:dyDescent="0.35">
      <c r="G1560" t="s">
        <v>1673</v>
      </c>
      <c r="H1560" t="s">
        <v>8344</v>
      </c>
    </row>
    <row r="1561" spans="7:8" x14ac:dyDescent="0.35">
      <c r="G1561" t="s">
        <v>1597</v>
      </c>
      <c r="H1561" t="s">
        <v>8345</v>
      </c>
    </row>
    <row r="1562" spans="7:8" x14ac:dyDescent="0.35">
      <c r="G1562" t="s">
        <v>1677</v>
      </c>
      <c r="H1562" t="s">
        <v>8346</v>
      </c>
    </row>
    <row r="1563" spans="7:8" x14ac:dyDescent="0.35">
      <c r="G1563" t="s">
        <v>1679</v>
      </c>
      <c r="H1563" t="s">
        <v>8347</v>
      </c>
    </row>
    <row r="1564" spans="7:8" x14ac:dyDescent="0.35">
      <c r="G1564" t="s">
        <v>971</v>
      </c>
      <c r="H1564" t="s">
        <v>8672</v>
      </c>
    </row>
    <row r="1565" spans="7:8" x14ac:dyDescent="0.35">
      <c r="G1565" t="s">
        <v>1695</v>
      </c>
      <c r="H1565" t="s">
        <v>8348</v>
      </c>
    </row>
    <row r="1566" spans="7:8" x14ac:dyDescent="0.35">
      <c r="G1566" t="s">
        <v>8349</v>
      </c>
      <c r="H1566" t="s">
        <v>8350</v>
      </c>
    </row>
    <row r="1567" spans="7:8" x14ac:dyDescent="0.35">
      <c r="G1567" t="s">
        <v>8351</v>
      </c>
      <c r="H1567" t="s">
        <v>8352</v>
      </c>
    </row>
    <row r="1568" spans="7:8" x14ac:dyDescent="0.35">
      <c r="G1568" t="s">
        <v>1698</v>
      </c>
      <c r="H1568" t="s">
        <v>8353</v>
      </c>
    </row>
    <row r="1569" spans="7:8" x14ac:dyDescent="0.35">
      <c r="G1569" t="s">
        <v>1701</v>
      </c>
      <c r="H1569" t="s">
        <v>8354</v>
      </c>
    </row>
    <row r="1570" spans="7:8" x14ac:dyDescent="0.35">
      <c r="G1570" t="s">
        <v>1703</v>
      </c>
      <c r="H1570" t="s">
        <v>8355</v>
      </c>
    </row>
    <row r="1571" spans="7:8" x14ac:dyDescent="0.35">
      <c r="G1571" t="s">
        <v>1611</v>
      </c>
      <c r="H1571" t="s">
        <v>8356</v>
      </c>
    </row>
    <row r="1572" spans="7:8" x14ac:dyDescent="0.35">
      <c r="G1572" t="s">
        <v>1707</v>
      </c>
      <c r="H1572" t="s">
        <v>8357</v>
      </c>
    </row>
    <row r="1573" spans="7:8" x14ac:dyDescent="0.35">
      <c r="G1573" t="s">
        <v>1709</v>
      </c>
      <c r="H1573" t="s">
        <v>8358</v>
      </c>
    </row>
    <row r="1574" spans="7:8" x14ac:dyDescent="0.35">
      <c r="G1574" t="s">
        <v>1013</v>
      </c>
      <c r="H1574" t="s">
        <v>8368</v>
      </c>
    </row>
    <row r="1575" spans="7:8" x14ac:dyDescent="0.35">
      <c r="G1575" t="s">
        <v>1059</v>
      </c>
      <c r="H1575" t="s">
        <v>7706</v>
      </c>
    </row>
    <row r="1576" spans="7:8" x14ac:dyDescent="0.35">
      <c r="G1576" t="s">
        <v>1715</v>
      </c>
      <c r="H1576" t="s">
        <v>8359</v>
      </c>
    </row>
    <row r="1577" spans="7:8" x14ac:dyDescent="0.35">
      <c r="G1577" t="s">
        <v>1718</v>
      </c>
      <c r="H1577" t="s">
        <v>8360</v>
      </c>
    </row>
    <row r="1578" spans="7:8" x14ac:dyDescent="0.35">
      <c r="G1578" t="s">
        <v>1632</v>
      </c>
      <c r="H1578" t="s">
        <v>8361</v>
      </c>
    </row>
    <row r="1579" spans="7:8" x14ac:dyDescent="0.35">
      <c r="G1579" t="s">
        <v>1714</v>
      </c>
      <c r="H1579" t="s">
        <v>8362</v>
      </c>
    </row>
    <row r="1580" spans="7:8" x14ac:dyDescent="0.35">
      <c r="G1580" t="s">
        <v>1636</v>
      </c>
      <c r="H1580" t="s">
        <v>8363</v>
      </c>
    </row>
    <row r="1581" spans="7:8" x14ac:dyDescent="0.35">
      <c r="G1581" t="s">
        <v>1724</v>
      </c>
      <c r="H1581" t="s">
        <v>8364</v>
      </c>
    </row>
    <row r="1582" spans="7:8" x14ac:dyDescent="0.35">
      <c r="G1582" t="s">
        <v>1726</v>
      </c>
      <c r="H1582" t="s">
        <v>8686</v>
      </c>
    </row>
    <row r="1583" spans="7:8" x14ac:dyDescent="0.35">
      <c r="G1583" t="s">
        <v>1729</v>
      </c>
      <c r="H1583" t="s">
        <v>8687</v>
      </c>
    </row>
    <row r="1584" spans="7:8" x14ac:dyDescent="0.35">
      <c r="G1584" t="s">
        <v>1731</v>
      </c>
      <c r="H1584" t="s">
        <v>8688</v>
      </c>
    </row>
    <row r="1585" spans="7:8" x14ac:dyDescent="0.35">
      <c r="G1585" t="s">
        <v>1733</v>
      </c>
      <c r="H1585" t="s">
        <v>8365</v>
      </c>
    </row>
    <row r="1586" spans="7:8" x14ac:dyDescent="0.35">
      <c r="G1586" t="s">
        <v>1736</v>
      </c>
      <c r="H1586" t="s">
        <v>8366</v>
      </c>
    </row>
    <row r="1587" spans="7:8" x14ac:dyDescent="0.35">
      <c r="G1587" t="s">
        <v>1738</v>
      </c>
      <c r="H1587" t="s">
        <v>8367</v>
      </c>
    </row>
    <row r="1588" spans="7:8" x14ac:dyDescent="0.35">
      <c r="G1588" t="s">
        <v>1088</v>
      </c>
      <c r="H1588" t="s">
        <v>8370</v>
      </c>
    </row>
    <row r="1589" spans="7:8" x14ac:dyDescent="0.35">
      <c r="G1589" t="s">
        <v>1562</v>
      </c>
      <c r="H1589" t="s">
        <v>8371</v>
      </c>
    </row>
    <row r="1590" spans="7:8" x14ac:dyDescent="0.35">
      <c r="G1590" t="s">
        <v>1744</v>
      </c>
      <c r="H1590" t="s">
        <v>8372</v>
      </c>
    </row>
    <row r="1591" spans="7:8" x14ac:dyDescent="0.35">
      <c r="G1591" t="s">
        <v>1746</v>
      </c>
      <c r="H1591" t="s">
        <v>8373</v>
      </c>
    </row>
    <row r="1592" spans="7:8" x14ac:dyDescent="0.35">
      <c r="G1592" t="s">
        <v>1749</v>
      </c>
      <c r="H1592" t="s">
        <v>8374</v>
      </c>
    </row>
    <row r="1593" spans="7:8" x14ac:dyDescent="0.35">
      <c r="G1593" t="s">
        <v>1752</v>
      </c>
      <c r="H1593" t="s">
        <v>8375</v>
      </c>
    </row>
    <row r="1594" spans="7:8" x14ac:dyDescent="0.35">
      <c r="G1594" t="s">
        <v>1754</v>
      </c>
      <c r="H1594" t="s">
        <v>8376</v>
      </c>
    </row>
    <row r="1595" spans="7:8" x14ac:dyDescent="0.35">
      <c r="G1595" t="s">
        <v>1756</v>
      </c>
      <c r="H1595" t="s">
        <v>8377</v>
      </c>
    </row>
    <row r="1596" spans="7:8" x14ac:dyDescent="0.35">
      <c r="G1596" t="s">
        <v>1759</v>
      </c>
      <c r="H1596" t="s">
        <v>8378</v>
      </c>
    </row>
    <row r="1597" spans="7:8" x14ac:dyDescent="0.35">
      <c r="G1597" t="s">
        <v>1761</v>
      </c>
      <c r="H1597" t="s">
        <v>8379</v>
      </c>
    </row>
    <row r="1598" spans="7:8" x14ac:dyDescent="0.35">
      <c r="G1598" t="s">
        <v>1002</v>
      </c>
      <c r="H1598" t="s">
        <v>8636</v>
      </c>
    </row>
    <row r="1599" spans="7:8" x14ac:dyDescent="0.35">
      <c r="G1599" t="s">
        <v>998</v>
      </c>
      <c r="H1599" t="s">
        <v>7866</v>
      </c>
    </row>
    <row r="1600" spans="7:8" x14ac:dyDescent="0.35">
      <c r="G1600" t="s">
        <v>1765</v>
      </c>
      <c r="H1600" t="s">
        <v>8380</v>
      </c>
    </row>
    <row r="1601" spans="7:8" x14ac:dyDescent="0.35">
      <c r="G1601" t="s">
        <v>1768</v>
      </c>
      <c r="H1601" t="s">
        <v>8381</v>
      </c>
    </row>
    <row r="1602" spans="7:8" x14ac:dyDescent="0.35">
      <c r="G1602" t="s">
        <v>1770</v>
      </c>
      <c r="H1602" t="s">
        <v>8382</v>
      </c>
    </row>
    <row r="1603" spans="7:8" x14ac:dyDescent="0.35">
      <c r="G1603" t="s">
        <v>1772</v>
      </c>
      <c r="H1603" t="s">
        <v>8383</v>
      </c>
    </row>
    <row r="1604" spans="7:8" x14ac:dyDescent="0.35">
      <c r="G1604" t="s">
        <v>8416</v>
      </c>
      <c r="H1604" t="s">
        <v>7882</v>
      </c>
    </row>
    <row r="1605" spans="7:8" x14ac:dyDescent="0.35">
      <c r="G1605" t="s">
        <v>1017</v>
      </c>
      <c r="H1605" t="s">
        <v>8369</v>
      </c>
    </row>
    <row r="1606" spans="7:8" x14ac:dyDescent="0.35">
      <c r="G1606" t="s">
        <v>994</v>
      </c>
      <c r="H1606" t="s">
        <v>8652</v>
      </c>
    </row>
    <row r="1607" spans="7:8" x14ac:dyDescent="0.35">
      <c r="G1607" t="s">
        <v>1075</v>
      </c>
      <c r="H1607" t="s">
        <v>8384</v>
      </c>
    </row>
    <row r="1608" spans="7:8" x14ac:dyDescent="0.35">
      <c r="G1608" t="s">
        <v>909</v>
      </c>
      <c r="H1608" t="s">
        <v>7874</v>
      </c>
    </row>
    <row r="1609" spans="7:8" x14ac:dyDescent="0.35">
      <c r="G1609" t="s">
        <v>1787</v>
      </c>
      <c r="H1609" t="s">
        <v>7920</v>
      </c>
    </row>
    <row r="1610" spans="7:8" x14ac:dyDescent="0.35">
      <c r="G1610" t="s">
        <v>8415</v>
      </c>
      <c r="H1610" t="s">
        <v>7880</v>
      </c>
    </row>
    <row r="1611" spans="7:8" x14ac:dyDescent="0.35">
      <c r="G1611" t="s">
        <v>1127</v>
      </c>
      <c r="H1611" t="s">
        <v>7875</v>
      </c>
    </row>
    <row r="1612" spans="7:8" x14ac:dyDescent="0.35">
      <c r="G1612" t="s">
        <v>1606</v>
      </c>
      <c r="H1612" t="s">
        <v>7876</v>
      </c>
    </row>
    <row r="1613" spans="7:8" x14ac:dyDescent="0.35">
      <c r="G1613" t="s">
        <v>1176</v>
      </c>
      <c r="H1613" t="s">
        <v>7877</v>
      </c>
    </row>
    <row r="1614" spans="7:8" x14ac:dyDescent="0.35">
      <c r="G1614" t="s">
        <v>1091</v>
      </c>
      <c r="H1614" t="s">
        <v>7878</v>
      </c>
    </row>
    <row r="1615" spans="7:8" x14ac:dyDescent="0.35">
      <c r="G1615" t="s">
        <v>1172</v>
      </c>
      <c r="H1615" t="s">
        <v>8697</v>
      </c>
    </row>
    <row r="1616" spans="7:8" x14ac:dyDescent="0.35">
      <c r="G1616" t="s">
        <v>1051</v>
      </c>
      <c r="H1616" t="s">
        <v>8385</v>
      </c>
    </row>
    <row r="1617" spans="7:8" x14ac:dyDescent="0.35">
      <c r="G1617" t="s">
        <v>1796</v>
      </c>
      <c r="H1617" t="s">
        <v>8386</v>
      </c>
    </row>
    <row r="1618" spans="7:8" x14ac:dyDescent="0.35">
      <c r="G1618" t="s">
        <v>1799</v>
      </c>
      <c r="H1618" t="s">
        <v>8387</v>
      </c>
    </row>
    <row r="1619" spans="7:8" x14ac:dyDescent="0.35">
      <c r="G1619" t="s">
        <v>1801</v>
      </c>
      <c r="H1619" t="s">
        <v>8388</v>
      </c>
    </row>
    <row r="1620" spans="7:8" x14ac:dyDescent="0.35">
      <c r="G1620" t="s">
        <v>1803</v>
      </c>
      <c r="H1620" t="s">
        <v>8389</v>
      </c>
    </row>
    <row r="1621" spans="7:8" x14ac:dyDescent="0.35">
      <c r="G1621" t="s">
        <v>1805</v>
      </c>
      <c r="H1621" t="s">
        <v>8390</v>
      </c>
    </row>
    <row r="1622" spans="7:8" x14ac:dyDescent="0.35">
      <c r="G1622" t="s">
        <v>1807</v>
      </c>
      <c r="H1622" t="s">
        <v>8391</v>
      </c>
    </row>
    <row r="1623" spans="7:8" x14ac:dyDescent="0.35">
      <c r="G1623" t="s">
        <v>1809</v>
      </c>
      <c r="H1623" t="s">
        <v>8392</v>
      </c>
    </row>
    <row r="1624" spans="7:8" x14ac:dyDescent="0.35">
      <c r="G1624" t="s">
        <v>8393</v>
      </c>
      <c r="H1624" t="s">
        <v>8394</v>
      </c>
    </row>
    <row r="1625" spans="7:8" x14ac:dyDescent="0.35">
      <c r="G1625" t="s">
        <v>1589</v>
      </c>
      <c r="H1625" t="s">
        <v>8395</v>
      </c>
    </row>
    <row r="1626" spans="7:8" x14ac:dyDescent="0.35">
      <c r="G1626" t="s">
        <v>1813</v>
      </c>
      <c r="H1626" t="s">
        <v>8396</v>
      </c>
    </row>
    <row r="1627" spans="7:8" x14ac:dyDescent="0.35">
      <c r="G1627" t="s">
        <v>1816</v>
      </c>
      <c r="H1627" t="s">
        <v>8397</v>
      </c>
    </row>
    <row r="1628" spans="7:8" x14ac:dyDescent="0.35">
      <c r="G1628" t="s">
        <v>892</v>
      </c>
      <c r="H1628" t="s">
        <v>7879</v>
      </c>
    </row>
    <row r="1629" spans="7:8" x14ac:dyDescent="0.35">
      <c r="G1629" t="s">
        <v>1831</v>
      </c>
      <c r="H1629" t="s">
        <v>8398</v>
      </c>
    </row>
    <row r="1630" spans="7:8" x14ac:dyDescent="0.35">
      <c r="G1630" t="s">
        <v>1835</v>
      </c>
      <c r="H1630" t="s">
        <v>8399</v>
      </c>
    </row>
    <row r="1631" spans="7:8" x14ac:dyDescent="0.35">
      <c r="G1631" t="s">
        <v>1834</v>
      </c>
      <c r="H1631" t="s">
        <v>8400</v>
      </c>
    </row>
    <row r="1632" spans="7:8" x14ac:dyDescent="0.35">
      <c r="G1632" t="s">
        <v>1782</v>
      </c>
      <c r="H1632" t="s">
        <v>8401</v>
      </c>
    </row>
    <row r="1633" spans="7:8" x14ac:dyDescent="0.35">
      <c r="G1633" t="s">
        <v>1842</v>
      </c>
      <c r="H1633" t="s">
        <v>8402</v>
      </c>
    </row>
    <row r="1634" spans="7:8" x14ac:dyDescent="0.35">
      <c r="G1634" t="s">
        <v>8414</v>
      </c>
      <c r="H1634" t="s">
        <v>7881</v>
      </c>
    </row>
    <row r="1635" spans="7:8" x14ac:dyDescent="0.35">
      <c r="G1635" t="s">
        <v>1099</v>
      </c>
      <c r="H1635" t="s">
        <v>7883</v>
      </c>
    </row>
    <row r="1636" spans="7:8" x14ac:dyDescent="0.35">
      <c r="G1636" t="s">
        <v>1840</v>
      </c>
      <c r="H1636" t="s">
        <v>8403</v>
      </c>
    </row>
    <row r="1637" spans="7:8" x14ac:dyDescent="0.35">
      <c r="G1637" t="s">
        <v>1849</v>
      </c>
      <c r="H1637" t="s">
        <v>8404</v>
      </c>
    </row>
    <row r="1638" spans="7:8" x14ac:dyDescent="0.35">
      <c r="G1638" t="s">
        <v>1115</v>
      </c>
      <c r="H1638" t="s">
        <v>8405</v>
      </c>
    </row>
    <row r="1639" spans="7:8" x14ac:dyDescent="0.35">
      <c r="G1639" t="s">
        <v>8406</v>
      </c>
      <c r="H1639" t="s">
        <v>8407</v>
      </c>
    </row>
    <row r="1640" spans="7:8" x14ac:dyDescent="0.35">
      <c r="G1640" t="s">
        <v>8408</v>
      </c>
      <c r="H1640" t="s">
        <v>8409</v>
      </c>
    </row>
    <row r="1641" spans="7:8" x14ac:dyDescent="0.35">
      <c r="G1641" t="s">
        <v>8410</v>
      </c>
      <c r="H1641" t="s">
        <v>8411</v>
      </c>
    </row>
    <row r="1642" spans="7:8" x14ac:dyDescent="0.35">
      <c r="G1642" t="s">
        <v>8412</v>
      </c>
      <c r="H1642" t="s">
        <v>8413</v>
      </c>
    </row>
    <row r="1643" spans="7:8" x14ac:dyDescent="0.35">
      <c r="G1643" t="s">
        <v>1043</v>
      </c>
      <c r="H1643" t="s">
        <v>7885</v>
      </c>
    </row>
    <row r="1644" spans="7:8" x14ac:dyDescent="0.35">
      <c r="G1644" t="s">
        <v>1022</v>
      </c>
      <c r="H1644" t="s">
        <v>8430</v>
      </c>
    </row>
    <row r="1645" spans="7:8" x14ac:dyDescent="0.35">
      <c r="G1645" t="s">
        <v>1095</v>
      </c>
      <c r="H1645" t="s">
        <v>8431</v>
      </c>
    </row>
    <row r="1646" spans="7:8" x14ac:dyDescent="0.35">
      <c r="G1646" t="s">
        <v>1353</v>
      </c>
      <c r="H1646" t="s">
        <v>8417</v>
      </c>
    </row>
    <row r="1647" spans="7:8" x14ac:dyDescent="0.35">
      <c r="G1647" t="s">
        <v>1857</v>
      </c>
      <c r="H1647" t="s">
        <v>8418</v>
      </c>
    </row>
    <row r="1648" spans="7:8" x14ac:dyDescent="0.35">
      <c r="G1648" t="s">
        <v>1860</v>
      </c>
      <c r="H1648" t="s">
        <v>8419</v>
      </c>
    </row>
    <row r="1649" spans="7:8" x14ac:dyDescent="0.35">
      <c r="G1649" t="s">
        <v>1856</v>
      </c>
      <c r="H1649" t="s">
        <v>8420</v>
      </c>
    </row>
    <row r="1650" spans="7:8" x14ac:dyDescent="0.35">
      <c r="G1650" t="s">
        <v>1615</v>
      </c>
      <c r="H1650" t="s">
        <v>8421</v>
      </c>
    </row>
    <row r="1651" spans="7:8" x14ac:dyDescent="0.35">
      <c r="G1651" t="s">
        <v>1866</v>
      </c>
      <c r="H1651" t="s">
        <v>8422</v>
      </c>
    </row>
    <row r="1652" spans="7:8" x14ac:dyDescent="0.35">
      <c r="G1652" t="s">
        <v>1779</v>
      </c>
      <c r="H1652" t="s">
        <v>8423</v>
      </c>
    </row>
    <row r="1653" spans="7:8" x14ac:dyDescent="0.35">
      <c r="G1653" t="s">
        <v>1870</v>
      </c>
      <c r="H1653" t="s">
        <v>8424</v>
      </c>
    </row>
    <row r="1654" spans="7:8" x14ac:dyDescent="0.35">
      <c r="G1654" t="s">
        <v>1872</v>
      </c>
      <c r="H1654" t="s">
        <v>8425</v>
      </c>
    </row>
    <row r="1655" spans="7:8" x14ac:dyDescent="0.35">
      <c r="G1655" t="s">
        <v>1892</v>
      </c>
      <c r="H1655" t="s">
        <v>8689</v>
      </c>
    </row>
    <row r="1656" spans="7:8" x14ac:dyDescent="0.35">
      <c r="G1656" t="s">
        <v>1047</v>
      </c>
      <c r="H1656" t="s">
        <v>8640</v>
      </c>
    </row>
    <row r="1657" spans="7:8" x14ac:dyDescent="0.35">
      <c r="G1657" t="s">
        <v>1876</v>
      </c>
      <c r="H1657" t="s">
        <v>8426</v>
      </c>
    </row>
    <row r="1658" spans="7:8" x14ac:dyDescent="0.35">
      <c r="G1658" t="s">
        <v>1879</v>
      </c>
      <c r="H1658" t="s">
        <v>8427</v>
      </c>
    </row>
    <row r="1659" spans="7:8" x14ac:dyDescent="0.35">
      <c r="G1659" t="s">
        <v>1881</v>
      </c>
      <c r="H1659" t="s">
        <v>8428</v>
      </c>
    </row>
    <row r="1660" spans="7:8" x14ac:dyDescent="0.35">
      <c r="G1660" t="s">
        <v>1883</v>
      </c>
      <c r="H1660" t="s">
        <v>8429</v>
      </c>
    </row>
    <row r="1661" spans="7:8" x14ac:dyDescent="0.35">
      <c r="G1661" t="s">
        <v>1067</v>
      </c>
      <c r="H1661" t="s">
        <v>8662</v>
      </c>
    </row>
    <row r="1662" spans="7:8" x14ac:dyDescent="0.35">
      <c r="G1662" t="s">
        <v>1071</v>
      </c>
      <c r="H1662" t="s">
        <v>8638</v>
      </c>
    </row>
    <row r="1663" spans="7:8" x14ac:dyDescent="0.35">
      <c r="G1663" t="s">
        <v>1898</v>
      </c>
      <c r="H1663" t="s">
        <v>8432</v>
      </c>
    </row>
    <row r="1664" spans="7:8" x14ac:dyDescent="0.35">
      <c r="G1664" t="s">
        <v>1901</v>
      </c>
      <c r="H1664" t="s">
        <v>8433</v>
      </c>
    </row>
    <row r="1665" spans="7:8" x14ac:dyDescent="0.35">
      <c r="G1665" t="s">
        <v>1904</v>
      </c>
      <c r="H1665" t="s">
        <v>8434</v>
      </c>
    </row>
    <row r="1666" spans="7:8" x14ac:dyDescent="0.35">
      <c r="G1666" t="s">
        <v>1906</v>
      </c>
      <c r="H1666" t="s">
        <v>8435</v>
      </c>
    </row>
    <row r="1667" spans="7:8" x14ac:dyDescent="0.35">
      <c r="G1667" t="s">
        <v>984</v>
      </c>
      <c r="H1667" t="s">
        <v>7894</v>
      </c>
    </row>
    <row r="1668" spans="7:8" x14ac:dyDescent="0.35">
      <c r="G1668" t="s">
        <v>913</v>
      </c>
      <c r="H1668" t="s">
        <v>7895</v>
      </c>
    </row>
    <row r="1669" spans="7:8" x14ac:dyDescent="0.35">
      <c r="G1669" t="s">
        <v>1034</v>
      </c>
      <c r="H1669" t="s">
        <v>7896</v>
      </c>
    </row>
    <row r="1670" spans="7:8" x14ac:dyDescent="0.35">
      <c r="G1670" t="s">
        <v>1908</v>
      </c>
      <c r="H1670" t="s">
        <v>8436</v>
      </c>
    </row>
    <row r="1671" spans="7:8" x14ac:dyDescent="0.35">
      <c r="G1671" t="s">
        <v>1911</v>
      </c>
      <c r="H1671" t="s">
        <v>8437</v>
      </c>
    </row>
    <row r="1672" spans="7:8" x14ac:dyDescent="0.35">
      <c r="G1672" t="s">
        <v>1035</v>
      </c>
      <c r="H1672" t="s">
        <v>8438</v>
      </c>
    </row>
    <row r="1673" spans="7:8" x14ac:dyDescent="0.35">
      <c r="G1673" t="s">
        <v>1063</v>
      </c>
      <c r="H1673" t="s">
        <v>8471</v>
      </c>
    </row>
    <row r="1674" spans="7:8" x14ac:dyDescent="0.35">
      <c r="G1674" t="s">
        <v>1030</v>
      </c>
      <c r="H1674" t="s">
        <v>7897</v>
      </c>
    </row>
    <row r="1675" spans="7:8" x14ac:dyDescent="0.35">
      <c r="G1675" t="s">
        <v>1955</v>
      </c>
      <c r="H1675" t="s">
        <v>8472</v>
      </c>
    </row>
    <row r="1676" spans="7:8" x14ac:dyDescent="0.35">
      <c r="G1676" t="s">
        <v>1131</v>
      </c>
      <c r="H1676" t="s">
        <v>7899</v>
      </c>
    </row>
    <row r="1677" spans="7:8" x14ac:dyDescent="0.35">
      <c r="G1677" t="s">
        <v>1026</v>
      </c>
      <c r="H1677" t="s">
        <v>7900</v>
      </c>
    </row>
    <row r="1678" spans="7:8" x14ac:dyDescent="0.35">
      <c r="G1678" t="s">
        <v>917</v>
      </c>
      <c r="H1678" t="s">
        <v>8473</v>
      </c>
    </row>
    <row r="1679" spans="7:8" x14ac:dyDescent="0.35">
      <c r="G1679" t="s">
        <v>1920</v>
      </c>
      <c r="H1679" t="s">
        <v>8439</v>
      </c>
    </row>
    <row r="1680" spans="7:8" x14ac:dyDescent="0.35">
      <c r="G1680" t="s">
        <v>1924</v>
      </c>
      <c r="H1680" t="s">
        <v>8440</v>
      </c>
    </row>
    <row r="1681" spans="7:8" x14ac:dyDescent="0.35">
      <c r="G1681" t="s">
        <v>1927</v>
      </c>
      <c r="H1681" t="s">
        <v>8443</v>
      </c>
    </row>
    <row r="1682" spans="7:8" x14ac:dyDescent="0.35">
      <c r="G1682" t="s">
        <v>1923</v>
      </c>
      <c r="H1682" t="s">
        <v>8444</v>
      </c>
    </row>
    <row r="1683" spans="7:8" x14ac:dyDescent="0.35">
      <c r="G1683" t="s">
        <v>1931</v>
      </c>
      <c r="H1683" t="s">
        <v>8445</v>
      </c>
    </row>
    <row r="1684" spans="7:8" x14ac:dyDescent="0.35">
      <c r="G1684" t="s">
        <v>1926</v>
      </c>
      <c r="H1684" t="s">
        <v>8446</v>
      </c>
    </row>
    <row r="1685" spans="7:8" x14ac:dyDescent="0.35">
      <c r="G1685" t="s">
        <v>1935</v>
      </c>
      <c r="H1685" t="s">
        <v>8447</v>
      </c>
    </row>
    <row r="1686" spans="7:8" x14ac:dyDescent="0.35">
      <c r="G1686" t="s">
        <v>1937</v>
      </c>
      <c r="H1686" t="s">
        <v>8448</v>
      </c>
    </row>
    <row r="1687" spans="7:8" x14ac:dyDescent="0.35">
      <c r="G1687" t="s">
        <v>1939</v>
      </c>
      <c r="H1687" t="s">
        <v>8449</v>
      </c>
    </row>
    <row r="1688" spans="7:8" x14ac:dyDescent="0.35">
      <c r="G1688" t="s">
        <v>1120</v>
      </c>
      <c r="H1688" t="s">
        <v>8450</v>
      </c>
    </row>
    <row r="1689" spans="7:8" x14ac:dyDescent="0.35">
      <c r="G1689" t="s">
        <v>1942</v>
      </c>
      <c r="H1689" t="s">
        <v>8451</v>
      </c>
    </row>
    <row r="1690" spans="7:8" x14ac:dyDescent="0.35">
      <c r="G1690" t="s">
        <v>1944</v>
      </c>
      <c r="H1690" t="s">
        <v>8452</v>
      </c>
    </row>
    <row r="1691" spans="7:8" x14ac:dyDescent="0.35">
      <c r="G1691" t="s">
        <v>1947</v>
      </c>
      <c r="H1691" t="s">
        <v>8453</v>
      </c>
    </row>
    <row r="1692" spans="7:8" x14ac:dyDescent="0.35">
      <c r="G1692" t="s">
        <v>1949</v>
      </c>
      <c r="H1692" t="s">
        <v>8454</v>
      </c>
    </row>
    <row r="1693" spans="7:8" x14ac:dyDescent="0.35">
      <c r="G1693" t="s">
        <v>8455</v>
      </c>
      <c r="H1693" t="s">
        <v>8456</v>
      </c>
    </row>
    <row r="1694" spans="7:8" x14ac:dyDescent="0.35">
      <c r="G1694" t="s">
        <v>8457</v>
      </c>
      <c r="H1694" t="s">
        <v>8458</v>
      </c>
    </row>
    <row r="1695" spans="7:8" x14ac:dyDescent="0.35">
      <c r="G1695" t="s">
        <v>8459</v>
      </c>
      <c r="H1695" t="s">
        <v>8460</v>
      </c>
    </row>
    <row r="1696" spans="7:8" x14ac:dyDescent="0.35">
      <c r="G1696" t="s">
        <v>1964</v>
      </c>
      <c r="H1696" t="s">
        <v>8441</v>
      </c>
    </row>
    <row r="1697" spans="7:8" x14ac:dyDescent="0.35">
      <c r="G1697" t="s">
        <v>1119</v>
      </c>
      <c r="H1697" t="s">
        <v>8442</v>
      </c>
    </row>
    <row r="1698" spans="7:8" x14ac:dyDescent="0.35">
      <c r="G1698" t="s">
        <v>8461</v>
      </c>
      <c r="H1698" t="s">
        <v>11137</v>
      </c>
    </row>
    <row r="1699" spans="7:8" x14ac:dyDescent="0.35">
      <c r="G1699" t="s">
        <v>8462</v>
      </c>
      <c r="H1699" t="s">
        <v>11137</v>
      </c>
    </row>
    <row r="1700" spans="7:8" x14ac:dyDescent="0.35">
      <c r="G1700" t="s">
        <v>8463</v>
      </c>
      <c r="H1700" t="s">
        <v>11137</v>
      </c>
    </row>
    <row r="1701" spans="7:8" x14ac:dyDescent="0.35">
      <c r="G1701" t="s">
        <v>8464</v>
      </c>
      <c r="H1701" t="s">
        <v>11137</v>
      </c>
    </row>
    <row r="1702" spans="7:8" x14ac:dyDescent="0.35">
      <c r="G1702" t="s">
        <v>8465</v>
      </c>
      <c r="H1702" t="s">
        <v>11137</v>
      </c>
    </row>
    <row r="1703" spans="7:8" x14ac:dyDescent="0.35">
      <c r="G1703" t="s">
        <v>8466</v>
      </c>
      <c r="H1703" t="s">
        <v>11137</v>
      </c>
    </row>
    <row r="1704" spans="7:8" x14ac:dyDescent="0.35">
      <c r="G1704" t="s">
        <v>8467</v>
      </c>
      <c r="H1704" t="s">
        <v>11137</v>
      </c>
    </row>
    <row r="1705" spans="7:8" x14ac:dyDescent="0.35">
      <c r="G1705" t="s">
        <v>8468</v>
      </c>
      <c r="H1705" t="s">
        <v>11137</v>
      </c>
    </row>
    <row r="1706" spans="7:8" x14ac:dyDescent="0.35">
      <c r="G1706" t="s">
        <v>8469</v>
      </c>
      <c r="H1706" t="s">
        <v>11137</v>
      </c>
    </row>
    <row r="1707" spans="7:8" x14ac:dyDescent="0.35">
      <c r="G1707" t="s">
        <v>8470</v>
      </c>
      <c r="H1707" t="s">
        <v>11137</v>
      </c>
    </row>
    <row r="1708" spans="7:8" x14ac:dyDescent="0.35">
      <c r="G1708" t="s">
        <v>1106</v>
      </c>
      <c r="H1708" t="s">
        <v>8664</v>
      </c>
    </row>
    <row r="1709" spans="7:8" x14ac:dyDescent="0.35">
      <c r="G1709" t="s">
        <v>8474</v>
      </c>
      <c r="H1709" t="s">
        <v>8475</v>
      </c>
    </row>
    <row r="1710" spans="7:8" x14ac:dyDescent="0.35">
      <c r="G1710" t="s">
        <v>4863</v>
      </c>
      <c r="H1710" t="s">
        <v>6933</v>
      </c>
    </row>
    <row r="1711" spans="7:8" x14ac:dyDescent="0.35">
      <c r="G1711" t="s">
        <v>6193</v>
      </c>
      <c r="H1711" t="s">
        <v>6193</v>
      </c>
    </row>
    <row r="1712" spans="7:8" x14ac:dyDescent="0.35">
      <c r="G1712" t="s">
        <v>6194</v>
      </c>
      <c r="H1712" t="s">
        <v>6194</v>
      </c>
    </row>
    <row r="1713" spans="7:8" x14ac:dyDescent="0.35">
      <c r="G1713" t="s">
        <v>4873</v>
      </c>
      <c r="H1713" t="s">
        <v>6937</v>
      </c>
    </row>
    <row r="1714" spans="7:8" x14ac:dyDescent="0.35">
      <c r="G1714" t="s">
        <v>6200</v>
      </c>
      <c r="H1714" t="s">
        <v>6200</v>
      </c>
    </row>
    <row r="1715" spans="7:8" x14ac:dyDescent="0.35">
      <c r="G1715" t="s">
        <v>6312</v>
      </c>
      <c r="H1715" t="s">
        <v>6313</v>
      </c>
    </row>
    <row r="1716" spans="7:8" x14ac:dyDescent="0.35">
      <c r="G1716" t="s">
        <v>4865</v>
      </c>
      <c r="H1716" t="s">
        <v>6932</v>
      </c>
    </row>
    <row r="1717" spans="7:8" x14ac:dyDescent="0.35">
      <c r="G1717" t="s">
        <v>6198</v>
      </c>
      <c r="H1717" t="s">
        <v>6198</v>
      </c>
    </row>
    <row r="1718" spans="7:8" x14ac:dyDescent="0.35">
      <c r="G1718" t="s">
        <v>6197</v>
      </c>
      <c r="H1718" t="s">
        <v>6197</v>
      </c>
    </row>
    <row r="1719" spans="7:8" x14ac:dyDescent="0.35">
      <c r="G1719" t="s">
        <v>4869</v>
      </c>
      <c r="H1719" t="s">
        <v>6935</v>
      </c>
    </row>
    <row r="1720" spans="7:8" x14ac:dyDescent="0.35">
      <c r="G1720" t="s">
        <v>4871</v>
      </c>
      <c r="H1720" t="s">
        <v>6936</v>
      </c>
    </row>
    <row r="1721" spans="7:8" x14ac:dyDescent="0.35">
      <c r="G1721" t="s">
        <v>6199</v>
      </c>
      <c r="H1721" t="s">
        <v>6199</v>
      </c>
    </row>
    <row r="1722" spans="7:8" x14ac:dyDescent="0.35">
      <c r="G1722" t="s">
        <v>4894</v>
      </c>
      <c r="H1722" t="s">
        <v>4895</v>
      </c>
    </row>
    <row r="1723" spans="7:8" x14ac:dyDescent="0.35">
      <c r="G1723" t="s">
        <v>4884</v>
      </c>
      <c r="H1723" t="s">
        <v>4884</v>
      </c>
    </row>
    <row r="1724" spans="7:8" x14ac:dyDescent="0.35">
      <c r="G1724" t="s">
        <v>4867</v>
      </c>
      <c r="H1724" t="s">
        <v>6934</v>
      </c>
    </row>
    <row r="1725" spans="7:8" x14ac:dyDescent="0.35">
      <c r="G1725" t="s">
        <v>6195</v>
      </c>
      <c r="H1725" t="s">
        <v>6195</v>
      </c>
    </row>
    <row r="1726" spans="7:8" x14ac:dyDescent="0.35">
      <c r="G1726" t="s">
        <v>6196</v>
      </c>
      <c r="H1726" t="s">
        <v>6196</v>
      </c>
    </row>
    <row r="1727" spans="7:8" x14ac:dyDescent="0.35">
      <c r="G1727" t="s">
        <v>2489</v>
      </c>
      <c r="H1727" t="s">
        <v>8770</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8767</v>
      </c>
    </row>
    <row r="1741" spans="7:8" x14ac:dyDescent="0.35">
      <c r="G1741" t="s">
        <v>2491</v>
      </c>
      <c r="H1741" t="s">
        <v>8765</v>
      </c>
    </row>
    <row r="1742" spans="7:8" x14ac:dyDescent="0.35">
      <c r="G1742" t="s">
        <v>2493</v>
      </c>
      <c r="H1742" t="s">
        <v>8797</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8764</v>
      </c>
    </row>
    <row r="1752" spans="7:8" x14ac:dyDescent="0.35">
      <c r="G1752" t="s">
        <v>2487</v>
      </c>
      <c r="H1752" t="s">
        <v>8757</v>
      </c>
    </row>
    <row r="1753" spans="7:8" x14ac:dyDescent="0.35">
      <c r="G1753" t="s">
        <v>2499</v>
      </c>
      <c r="H1753" t="s">
        <v>8763</v>
      </c>
    </row>
    <row r="1754" spans="7:8" x14ac:dyDescent="0.35">
      <c r="G1754" t="s">
        <v>3591</v>
      </c>
      <c r="H1754" t="s">
        <v>3590</v>
      </c>
    </row>
    <row r="1755" spans="7:8" x14ac:dyDescent="0.35">
      <c r="G1755" t="s">
        <v>2501</v>
      </c>
      <c r="H1755" t="s">
        <v>8713</v>
      </c>
    </row>
    <row r="1756" spans="7:8" x14ac:dyDescent="0.35">
      <c r="G1756" t="s">
        <v>5715</v>
      </c>
      <c r="H1756" t="s">
        <v>5746</v>
      </c>
    </row>
    <row r="1757" spans="7:8" x14ac:dyDescent="0.35">
      <c r="G1757" t="s">
        <v>7782</v>
      </c>
      <c r="H1757" t="s">
        <v>7783</v>
      </c>
    </row>
    <row r="1758" spans="7:8" x14ac:dyDescent="0.35">
      <c r="G1758" t="s">
        <v>271</v>
      </c>
      <c r="H1758" t="s">
        <v>7784</v>
      </c>
    </row>
    <row r="1759" spans="7:8" x14ac:dyDescent="0.35">
      <c r="G1759" t="s">
        <v>275</v>
      </c>
      <c r="H1759" t="s">
        <v>7785</v>
      </c>
    </row>
    <row r="1760" spans="7:8" x14ac:dyDescent="0.35">
      <c r="G1760" t="s">
        <v>278</v>
      </c>
      <c r="H1760" t="s">
        <v>8658</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8621</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8848</v>
      </c>
    </row>
    <row r="1825" spans="7:8" x14ac:dyDescent="0.35">
      <c r="G1825" t="s">
        <v>2363</v>
      </c>
      <c r="H1825" t="s">
        <v>8849</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7692</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8856</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8859</v>
      </c>
    </row>
    <row r="1877" spans="7:8" x14ac:dyDescent="0.35">
      <c r="G1877" t="s">
        <v>3654</v>
      </c>
      <c r="H1877" t="s">
        <v>3655</v>
      </c>
    </row>
    <row r="1878" spans="7:8" x14ac:dyDescent="0.35">
      <c r="G1878" t="s">
        <v>2423</v>
      </c>
      <c r="H1878" t="s">
        <v>8796</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7558</v>
      </c>
    </row>
    <row r="1932" spans="7:8" x14ac:dyDescent="0.35">
      <c r="G1932" t="s">
        <v>7933</v>
      </c>
      <c r="H1932" t="s">
        <v>7934</v>
      </c>
    </row>
    <row r="1933" spans="7:8" x14ac:dyDescent="0.35">
      <c r="G1933" t="s">
        <v>377</v>
      </c>
      <c r="H1933" t="s">
        <v>7793</v>
      </c>
    </row>
    <row r="1934" spans="7:8" x14ac:dyDescent="0.35">
      <c r="G1934" t="s">
        <v>7737</v>
      </c>
      <c r="H1934" t="s">
        <v>11138</v>
      </c>
    </row>
    <row r="1935" spans="7:8" x14ac:dyDescent="0.35">
      <c r="G1935" t="s">
        <v>7373</v>
      </c>
      <c r="H1935" t="s">
        <v>11139</v>
      </c>
    </row>
    <row r="1936" spans="7:8" x14ac:dyDescent="0.35">
      <c r="G1936" t="s">
        <v>7667</v>
      </c>
      <c r="H1936" t="s">
        <v>11140</v>
      </c>
    </row>
    <row r="1937" spans="7:8" x14ac:dyDescent="0.35">
      <c r="G1937" t="s">
        <v>5054</v>
      </c>
      <c r="H1937" t="s">
        <v>6759</v>
      </c>
    </row>
    <row r="1938" spans="7:8" x14ac:dyDescent="0.35">
      <c r="G1938" t="s">
        <v>5055</v>
      </c>
      <c r="H1938" t="s">
        <v>6763</v>
      </c>
    </row>
    <row r="1939" spans="7:8" x14ac:dyDescent="0.35">
      <c r="G1939" t="s">
        <v>5176</v>
      </c>
      <c r="H1939" t="s">
        <v>6700</v>
      </c>
    </row>
    <row r="1940" spans="7:8" x14ac:dyDescent="0.35">
      <c r="G1940" t="s">
        <v>5180</v>
      </c>
      <c r="H1940" t="s">
        <v>7282</v>
      </c>
    </row>
    <row r="1941" spans="7:8" x14ac:dyDescent="0.35">
      <c r="G1941" t="s">
        <v>5187</v>
      </c>
      <c r="H1941" t="s">
        <v>7080</v>
      </c>
    </row>
    <row r="1942" spans="7:8" x14ac:dyDescent="0.35">
      <c r="G1942" t="s">
        <v>5057</v>
      </c>
      <c r="H1942" t="s">
        <v>6717</v>
      </c>
    </row>
    <row r="1943" spans="7:8" x14ac:dyDescent="0.35">
      <c r="G1943" t="s">
        <v>5058</v>
      </c>
      <c r="H1943" t="s">
        <v>6764</v>
      </c>
    </row>
    <row r="1944" spans="7:8" x14ac:dyDescent="0.35">
      <c r="G1944" t="s">
        <v>5059</v>
      </c>
      <c r="H1944" t="s">
        <v>6765</v>
      </c>
    </row>
    <row r="1945" spans="7:8" x14ac:dyDescent="0.35">
      <c r="G1945" t="s">
        <v>5060</v>
      </c>
      <c r="H1945" t="s">
        <v>6766</v>
      </c>
    </row>
    <row r="1946" spans="7:8" x14ac:dyDescent="0.35">
      <c r="G1946" t="s">
        <v>5061</v>
      </c>
      <c r="H1946" t="s">
        <v>6702</v>
      </c>
    </row>
    <row r="1947" spans="7:8" x14ac:dyDescent="0.35">
      <c r="G1947" t="s">
        <v>5062</v>
      </c>
      <c r="H1947" t="s">
        <v>7084</v>
      </c>
    </row>
    <row r="1948" spans="7:8" x14ac:dyDescent="0.35">
      <c r="G1948" t="s">
        <v>5063</v>
      </c>
      <c r="H1948" t="s">
        <v>6716</v>
      </c>
    </row>
    <row r="1949" spans="7:8" x14ac:dyDescent="0.35">
      <c r="G1949" t="s">
        <v>5064</v>
      </c>
      <c r="H1949" t="s">
        <v>7085</v>
      </c>
    </row>
    <row r="1950" spans="7:8" x14ac:dyDescent="0.35">
      <c r="G1950" t="s">
        <v>5065</v>
      </c>
      <c r="H1950" t="s">
        <v>6767</v>
      </c>
    </row>
    <row r="1951" spans="7:8" x14ac:dyDescent="0.35">
      <c r="G1951" t="s">
        <v>7494</v>
      </c>
      <c r="H1951" t="s">
        <v>11141</v>
      </c>
    </row>
    <row r="1952" spans="7:8" x14ac:dyDescent="0.35">
      <c r="G1952" t="s">
        <v>7497</v>
      </c>
      <c r="H1952" t="s">
        <v>11142</v>
      </c>
    </row>
    <row r="1953" spans="7:8" x14ac:dyDescent="0.35">
      <c r="G1953" t="s">
        <v>2506</v>
      </c>
      <c r="H1953" t="s">
        <v>8042</v>
      </c>
    </row>
    <row r="1954" spans="7:8" x14ac:dyDescent="0.35">
      <c r="G1954" t="s">
        <v>5</v>
      </c>
      <c r="H1954" t="s">
        <v>8043</v>
      </c>
    </row>
    <row r="1955" spans="7:8" x14ac:dyDescent="0.35">
      <c r="G1955" t="s">
        <v>6242</v>
      </c>
      <c r="H1955" t="s">
        <v>6247</v>
      </c>
    </row>
    <row r="1956" spans="7:8" x14ac:dyDescent="0.35">
      <c r="G1956" t="s">
        <v>7668</v>
      </c>
      <c r="H1956" t="s">
        <v>11143</v>
      </c>
    </row>
    <row r="1957" spans="7:8" x14ac:dyDescent="0.35">
      <c r="G1957" t="s">
        <v>7669</v>
      </c>
      <c r="H1957" t="s">
        <v>11144</v>
      </c>
    </row>
    <row r="1958" spans="7:8" x14ac:dyDescent="0.35">
      <c r="G1958" t="s">
        <v>270</v>
      </c>
      <c r="H1958" t="s">
        <v>1985</v>
      </c>
    </row>
    <row r="1959" spans="7:8" x14ac:dyDescent="0.35">
      <c r="G1959" t="s">
        <v>269</v>
      </c>
      <c r="H1959" t="s">
        <v>7826</v>
      </c>
    </row>
    <row r="1960" spans="7:8" x14ac:dyDescent="0.35">
      <c r="G1960" t="s">
        <v>6422</v>
      </c>
      <c r="H1960" t="s">
        <v>6467</v>
      </c>
    </row>
    <row r="1961" spans="7:8" x14ac:dyDescent="0.35">
      <c r="G1961" t="s">
        <v>6423</v>
      </c>
      <c r="H1961" t="s">
        <v>6424</v>
      </c>
    </row>
    <row r="1962" spans="7:8" x14ac:dyDescent="0.35">
      <c r="G1962" t="s">
        <v>1357</v>
      </c>
      <c r="H1962" t="s">
        <v>7789</v>
      </c>
    </row>
    <row r="1963" spans="7:8" x14ac:dyDescent="0.35">
      <c r="G1963" t="s">
        <v>8482</v>
      </c>
      <c r="H1963" t="s">
        <v>8483</v>
      </c>
    </row>
    <row r="1964" spans="7:8" x14ac:dyDescent="0.35">
      <c r="G1964" t="s">
        <v>8611</v>
      </c>
      <c r="H1964" t="s">
        <v>8612</v>
      </c>
    </row>
    <row r="1965" spans="7:8" x14ac:dyDescent="0.35">
      <c r="G1965" t="s">
        <v>1989</v>
      </c>
      <c r="H1965" t="s">
        <v>7792</v>
      </c>
    </row>
    <row r="1966" spans="7:8" x14ac:dyDescent="0.35">
      <c r="G1966" t="s">
        <v>8609</v>
      </c>
      <c r="H1966" t="s">
        <v>8610</v>
      </c>
    </row>
    <row r="1967" spans="7:8" x14ac:dyDescent="0.35">
      <c r="G1967" t="s">
        <v>8613</v>
      </c>
      <c r="H1967" t="s">
        <v>8614</v>
      </c>
    </row>
    <row r="1968" spans="7:8" x14ac:dyDescent="0.35">
      <c r="G1968" t="s">
        <v>8615</v>
      </c>
      <c r="H1968" t="s">
        <v>8616</v>
      </c>
    </row>
    <row r="1969" spans="7:8" x14ac:dyDescent="0.35">
      <c r="G1969" t="s">
        <v>318</v>
      </c>
      <c r="H1969" t="s">
        <v>7788</v>
      </c>
    </row>
    <row r="1970" spans="7:8" x14ac:dyDescent="0.35">
      <c r="G1970" t="s">
        <v>274</v>
      </c>
      <c r="H1970" t="s">
        <v>7783</v>
      </c>
    </row>
    <row r="1971" spans="7:8" x14ac:dyDescent="0.35">
      <c r="G1971" t="s">
        <v>276</v>
      </c>
      <c r="H1971" t="s">
        <v>7784</v>
      </c>
    </row>
    <row r="1972" spans="7:8" x14ac:dyDescent="0.35">
      <c r="G1972" t="s">
        <v>6399</v>
      </c>
      <c r="H1972" t="s">
        <v>6410</v>
      </c>
    </row>
    <row r="1973" spans="7:8" x14ac:dyDescent="0.35">
      <c r="G1973" t="s">
        <v>6425</v>
      </c>
      <c r="H1973" t="s">
        <v>6427</v>
      </c>
    </row>
    <row r="1974" spans="7:8" x14ac:dyDescent="0.35">
      <c r="G1974" t="s">
        <v>6426</v>
      </c>
      <c r="H1974" t="s">
        <v>6428</v>
      </c>
    </row>
    <row r="1975" spans="7:8" x14ac:dyDescent="0.35">
      <c r="G1975" t="s">
        <v>6439</v>
      </c>
      <c r="H1975" t="s">
        <v>6438</v>
      </c>
    </row>
    <row r="1976" spans="7:8" x14ac:dyDescent="0.35">
      <c r="G1976" t="s">
        <v>277</v>
      </c>
      <c r="H1976" t="s">
        <v>8659</v>
      </c>
    </row>
    <row r="1977" spans="7:8" x14ac:dyDescent="0.35">
      <c r="G1977" t="s">
        <v>6441</v>
      </c>
      <c r="H1977" t="s">
        <v>6440</v>
      </c>
    </row>
    <row r="1978" spans="7:8" x14ac:dyDescent="0.35">
      <c r="G1978" t="s">
        <v>279</v>
      </c>
      <c r="H1978" t="s">
        <v>8671</v>
      </c>
    </row>
    <row r="1979" spans="7:8" x14ac:dyDescent="0.35">
      <c r="G1979" t="s">
        <v>6442</v>
      </c>
      <c r="H1979" t="s">
        <v>6443</v>
      </c>
    </row>
    <row r="1980" spans="7:8" x14ac:dyDescent="0.35">
      <c r="G1980" t="s">
        <v>1432</v>
      </c>
      <c r="H1980" t="s">
        <v>7790</v>
      </c>
    </row>
    <row r="1981" spans="7:8" x14ac:dyDescent="0.35">
      <c r="G1981" t="s">
        <v>272</v>
      </c>
      <c r="H1981" t="s">
        <v>7786</v>
      </c>
    </row>
    <row r="1982" spans="7:8" x14ac:dyDescent="0.35">
      <c r="G1982" t="s">
        <v>280</v>
      </c>
      <c r="H1982" t="s">
        <v>7827</v>
      </c>
    </row>
    <row r="1983" spans="7:8" x14ac:dyDescent="0.35">
      <c r="G1983" t="s">
        <v>1426</v>
      </c>
      <c r="H1983" t="s">
        <v>7791</v>
      </c>
    </row>
    <row r="1984" spans="7:8" x14ac:dyDescent="0.35">
      <c r="G1984" t="s">
        <v>273</v>
      </c>
      <c r="H1984" t="s">
        <v>7786</v>
      </c>
    </row>
    <row r="1985" spans="7:8" x14ac:dyDescent="0.35">
      <c r="G1985" t="s">
        <v>281</v>
      </c>
      <c r="H1985" t="s">
        <v>7828</v>
      </c>
    </row>
    <row r="1986" spans="7:8" x14ac:dyDescent="0.35">
      <c r="G1986" t="s">
        <v>7850</v>
      </c>
      <c r="H1986" t="s">
        <v>7849</v>
      </c>
    </row>
    <row r="1987" spans="7:8" x14ac:dyDescent="0.35">
      <c r="G1987" t="s">
        <v>61</v>
      </c>
      <c r="H1987" t="s">
        <v>7847</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8789</v>
      </c>
      <c r="H1993" t="s">
        <v>8790</v>
      </c>
    </row>
    <row r="1994" spans="7:8" x14ac:dyDescent="0.35">
      <c r="G1994" t="s">
        <v>2512</v>
      </c>
      <c r="H1994" t="s">
        <v>8860</v>
      </c>
    </row>
    <row r="1995" spans="7:8" x14ac:dyDescent="0.35">
      <c r="G1995" t="s">
        <v>2514</v>
      </c>
      <c r="H1995" t="s">
        <v>8781</v>
      </c>
    </row>
    <row r="1996" spans="7:8" x14ac:dyDescent="0.35">
      <c r="G1996" t="s">
        <v>3670</v>
      </c>
      <c r="H1996" t="s">
        <v>3671</v>
      </c>
    </row>
    <row r="1997" spans="7:8" x14ac:dyDescent="0.35">
      <c r="G1997" t="s">
        <v>2516</v>
      </c>
      <c r="H1997" t="s">
        <v>8780</v>
      </c>
    </row>
    <row r="1998" spans="7:8" x14ac:dyDescent="0.35">
      <c r="G1998" t="s">
        <v>3725</v>
      </c>
      <c r="H1998" t="s">
        <v>3726</v>
      </c>
    </row>
    <row r="1999" spans="7:8" x14ac:dyDescent="0.35">
      <c r="G1999" t="s">
        <v>2508</v>
      </c>
      <c r="H1999" t="s">
        <v>8714</v>
      </c>
    </row>
    <row r="2000" spans="7:8" x14ac:dyDescent="0.35">
      <c r="G2000" t="s">
        <v>5716</v>
      </c>
      <c r="H2000" t="s">
        <v>5747</v>
      </c>
    </row>
    <row r="2001" spans="7:8" x14ac:dyDescent="0.35">
      <c r="G2001" t="s">
        <v>5145</v>
      </c>
      <c r="H2001" t="s">
        <v>6782</v>
      </c>
    </row>
    <row r="2002" spans="7:8" x14ac:dyDescent="0.35">
      <c r="G2002" t="s">
        <v>5153</v>
      </c>
      <c r="H2002" t="s">
        <v>6491</v>
      </c>
    </row>
    <row r="2003" spans="7:8" x14ac:dyDescent="0.35">
      <c r="G2003" t="s">
        <v>5215</v>
      </c>
      <c r="H2003" t="s">
        <v>7324</v>
      </c>
    </row>
    <row r="2004" spans="7:8" x14ac:dyDescent="0.35">
      <c r="G2004" t="s">
        <v>282</v>
      </c>
      <c r="H2004" t="s">
        <v>7812</v>
      </c>
    </row>
    <row r="2005" spans="7:8" x14ac:dyDescent="0.35">
      <c r="G2005" t="s">
        <v>283</v>
      </c>
      <c r="H2005" t="s">
        <v>7823</v>
      </c>
    </row>
    <row r="2006" spans="7:8" x14ac:dyDescent="0.35">
      <c r="G2006" t="s">
        <v>147</v>
      </c>
      <c r="H2006" t="s">
        <v>1998</v>
      </c>
    </row>
    <row r="2007" spans="7:8" x14ac:dyDescent="0.35">
      <c r="G2007" t="s">
        <v>285</v>
      </c>
      <c r="H2007" t="s">
        <v>7822</v>
      </c>
    </row>
    <row r="2008" spans="7:8" x14ac:dyDescent="0.35">
      <c r="G2008" t="s">
        <v>74</v>
      </c>
      <c r="H2008" t="s">
        <v>7750</v>
      </c>
    </row>
    <row r="2009" spans="7:8" x14ac:dyDescent="0.35">
      <c r="G2009" t="s">
        <v>7751</v>
      </c>
      <c r="H2009" t="s">
        <v>7752</v>
      </c>
    </row>
    <row r="2010" spans="7:8" x14ac:dyDescent="0.35">
      <c r="G2010" t="s">
        <v>7753</v>
      </c>
      <c r="H2010" t="s">
        <v>7754</v>
      </c>
    </row>
    <row r="2011" spans="7:8" x14ac:dyDescent="0.35">
      <c r="G2011" t="s">
        <v>2518</v>
      </c>
      <c r="H2011" t="s">
        <v>7557</v>
      </c>
    </row>
    <row r="2012" spans="7:8" x14ac:dyDescent="0.35">
      <c r="G2012" t="s">
        <v>2</v>
      </c>
      <c r="H2012" t="s">
        <v>7726</v>
      </c>
    </row>
    <row r="2013" spans="7:8" x14ac:dyDescent="0.35">
      <c r="G2013" t="s">
        <v>6243</v>
      </c>
      <c r="H2013" t="s">
        <v>6246</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6251</v>
      </c>
      <c r="H2022" t="s">
        <v>6248</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7907</v>
      </c>
      <c r="H2026" t="s">
        <v>7875</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7787</v>
      </c>
    </row>
    <row r="2039" spans="7:8" x14ac:dyDescent="0.35">
      <c r="G2039" t="s">
        <v>2519</v>
      </c>
      <c r="H2039" t="s">
        <v>8740</v>
      </c>
    </row>
    <row r="2040" spans="7:8" x14ac:dyDescent="0.35">
      <c r="G2040" t="s">
        <v>2521</v>
      </c>
      <c r="H2040" t="s">
        <v>8739</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8744</v>
      </c>
    </row>
    <row r="2047" spans="7:8" x14ac:dyDescent="0.35">
      <c r="G2047" t="s">
        <v>2525</v>
      </c>
      <c r="H2047" t="s">
        <v>8743</v>
      </c>
    </row>
    <row r="2048" spans="7:8" x14ac:dyDescent="0.35">
      <c r="G2048" t="s">
        <v>3759</v>
      </c>
      <c r="H2048" t="s">
        <v>3758</v>
      </c>
    </row>
    <row r="2049" spans="7:8" x14ac:dyDescent="0.35">
      <c r="G2049" t="s">
        <v>2541</v>
      </c>
      <c r="H2049" t="s">
        <v>7680</v>
      </c>
    </row>
    <row r="2050" spans="7:8" x14ac:dyDescent="0.35">
      <c r="G2050" t="s">
        <v>2543</v>
      </c>
      <c r="H2050" t="s">
        <v>8786</v>
      </c>
    </row>
    <row r="2051" spans="7:8" x14ac:dyDescent="0.35">
      <c r="G2051" t="s">
        <v>2545</v>
      </c>
      <c r="H2051" t="s">
        <v>7657</v>
      </c>
    </row>
    <row r="2052" spans="7:8" x14ac:dyDescent="0.35">
      <c r="G2052" t="s">
        <v>3649</v>
      </c>
      <c r="H2052" t="s">
        <v>3650</v>
      </c>
    </row>
    <row r="2053" spans="7:8" x14ac:dyDescent="0.35">
      <c r="G2053" t="s">
        <v>2547</v>
      </c>
      <c r="H2053" t="s">
        <v>7675</v>
      </c>
    </row>
    <row r="2054" spans="7:8" x14ac:dyDescent="0.35">
      <c r="G2054" t="s">
        <v>2549</v>
      </c>
      <c r="H2054" t="s">
        <v>7676</v>
      </c>
    </row>
    <row r="2055" spans="7:8" x14ac:dyDescent="0.35">
      <c r="G2055" t="s">
        <v>2550</v>
      </c>
      <c r="H2055" t="s">
        <v>8712</v>
      </c>
    </row>
    <row r="2056" spans="7:8" x14ac:dyDescent="0.35">
      <c r="G2056" t="s">
        <v>2551</v>
      </c>
      <c r="H2056" t="s">
        <v>7677</v>
      </c>
    </row>
    <row r="2057" spans="7:8" x14ac:dyDescent="0.35">
      <c r="G2057" t="s">
        <v>2553</v>
      </c>
      <c r="H2057" t="s">
        <v>7656</v>
      </c>
    </row>
    <row r="2058" spans="7:8" x14ac:dyDescent="0.35">
      <c r="G2058" t="s">
        <v>2555</v>
      </c>
      <c r="H2058" t="s">
        <v>7659</v>
      </c>
    </row>
    <row r="2059" spans="7:8" x14ac:dyDescent="0.35">
      <c r="G2059" t="s">
        <v>2557</v>
      </c>
      <c r="H2059" t="s">
        <v>7655</v>
      </c>
    </row>
    <row r="2060" spans="7:8" x14ac:dyDescent="0.35">
      <c r="G2060" t="s">
        <v>2559</v>
      </c>
      <c r="H2060" t="s">
        <v>8785</v>
      </c>
    </row>
    <row r="2061" spans="7:8" x14ac:dyDescent="0.35">
      <c r="G2061" t="s">
        <v>7554</v>
      </c>
      <c r="H2061" t="s">
        <v>7559</v>
      </c>
    </row>
    <row r="2062" spans="7:8" x14ac:dyDescent="0.35">
      <c r="G2062" t="s">
        <v>2569</v>
      </c>
      <c r="H2062" t="s">
        <v>7670</v>
      </c>
    </row>
    <row r="2063" spans="7:8" x14ac:dyDescent="0.35">
      <c r="G2063" t="s">
        <v>2561</v>
      </c>
      <c r="H2063" t="s">
        <v>7559</v>
      </c>
    </row>
    <row r="2064" spans="7:8" x14ac:dyDescent="0.35">
      <c r="G2064" t="s">
        <v>2562</v>
      </c>
      <c r="H2064" t="s">
        <v>7674</v>
      </c>
    </row>
    <row r="2065" spans="7:8" x14ac:dyDescent="0.35">
      <c r="G2065" t="s">
        <v>2564</v>
      </c>
      <c r="H2065" t="s">
        <v>7673</v>
      </c>
    </row>
    <row r="2066" spans="7:8" x14ac:dyDescent="0.35">
      <c r="G2066" t="s">
        <v>3713</v>
      </c>
      <c r="H2066" t="s">
        <v>3714</v>
      </c>
    </row>
    <row r="2067" spans="7:8" x14ac:dyDescent="0.35">
      <c r="G2067" t="s">
        <v>3711</v>
      </c>
      <c r="H2067" t="s">
        <v>3712</v>
      </c>
    </row>
    <row r="2068" spans="7:8" x14ac:dyDescent="0.35">
      <c r="G2068" t="s">
        <v>2565</v>
      </c>
      <c r="H2068" t="s">
        <v>8852</v>
      </c>
    </row>
    <row r="2069" spans="7:8" x14ac:dyDescent="0.35">
      <c r="G2069" t="s">
        <v>2567</v>
      </c>
      <c r="H2069" t="s">
        <v>7679</v>
      </c>
    </row>
    <row r="2070" spans="7:8" x14ac:dyDescent="0.35">
      <c r="G2070" t="s">
        <v>2571</v>
      </c>
      <c r="H2070" t="s">
        <v>8853</v>
      </c>
    </row>
    <row r="2071" spans="7:8" x14ac:dyDescent="0.35">
      <c r="G2071" t="s">
        <v>2573</v>
      </c>
      <c r="H2071" t="s">
        <v>7678</v>
      </c>
    </row>
    <row r="2072" spans="7:8" x14ac:dyDescent="0.35">
      <c r="G2072" t="s">
        <v>2575</v>
      </c>
      <c r="H2072" t="s">
        <v>7672</v>
      </c>
    </row>
    <row r="2073" spans="7:8" x14ac:dyDescent="0.35">
      <c r="G2073" t="s">
        <v>2577</v>
      </c>
      <c r="H2073" t="s">
        <v>7671</v>
      </c>
    </row>
    <row r="2074" spans="7:8" x14ac:dyDescent="0.35">
      <c r="G2074" t="s">
        <v>2579</v>
      </c>
      <c r="H2074" t="s">
        <v>7658</v>
      </c>
    </row>
    <row r="2075" spans="7:8" x14ac:dyDescent="0.35">
      <c r="G2075" t="s">
        <v>2539</v>
      </c>
      <c r="H2075" t="s">
        <v>8755</v>
      </c>
    </row>
    <row r="2076" spans="7:8" x14ac:dyDescent="0.35">
      <c r="G2076" t="s">
        <v>2581</v>
      </c>
      <c r="H2076" t="s">
        <v>8772</v>
      </c>
    </row>
    <row r="2077" spans="7:8" x14ac:dyDescent="0.35">
      <c r="G2077" t="s">
        <v>5717</v>
      </c>
      <c r="H2077" t="s">
        <v>5748</v>
      </c>
    </row>
    <row r="2078" spans="7:8" x14ac:dyDescent="0.35">
      <c r="G2078" t="s">
        <v>5718</v>
      </c>
      <c r="H2078" t="s">
        <v>5749</v>
      </c>
    </row>
    <row r="2079" spans="7:8" x14ac:dyDescent="0.35">
      <c r="G2079" t="s">
        <v>2527</v>
      </c>
      <c r="H2079" t="s">
        <v>8748</v>
      </c>
    </row>
    <row r="2080" spans="7:8" x14ac:dyDescent="0.35">
      <c r="G2080" t="s">
        <v>2529</v>
      </c>
      <c r="H2080" t="s">
        <v>8747</v>
      </c>
    </row>
    <row r="2081" spans="7:8" x14ac:dyDescent="0.35">
      <c r="G2081" t="s">
        <v>2531</v>
      </c>
      <c r="H2081" t="s">
        <v>8742</v>
      </c>
    </row>
    <row r="2082" spans="7:8" x14ac:dyDescent="0.35">
      <c r="G2082" t="s">
        <v>2533</v>
      </c>
      <c r="H2082" t="s">
        <v>8741</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8746</v>
      </c>
    </row>
    <row r="2087" spans="7:8" x14ac:dyDescent="0.35">
      <c r="G2087" t="s">
        <v>2537</v>
      </c>
      <c r="H2087" t="s">
        <v>8745</v>
      </c>
    </row>
    <row r="2088" spans="7:8" x14ac:dyDescent="0.35">
      <c r="G2088" t="s">
        <v>3623</v>
      </c>
      <c r="H2088" t="s">
        <v>3622</v>
      </c>
    </row>
    <row r="2089" spans="7:8" x14ac:dyDescent="0.35">
      <c r="G2089" t="s">
        <v>71</v>
      </c>
      <c r="H2089" t="s">
        <v>7760</v>
      </c>
    </row>
    <row r="2090" spans="7:8" x14ac:dyDescent="0.35">
      <c r="G2090" t="s">
        <v>7761</v>
      </c>
      <c r="H2090" t="s">
        <v>7762</v>
      </c>
    </row>
    <row r="2091" spans="7:8" x14ac:dyDescent="0.35">
      <c r="G2091" t="s">
        <v>7763</v>
      </c>
      <c r="H2091" t="s">
        <v>7764</v>
      </c>
    </row>
    <row r="2092" spans="7:8" x14ac:dyDescent="0.35">
      <c r="G2092" t="s">
        <v>1196</v>
      </c>
      <c r="H2092" t="s">
        <v>1196</v>
      </c>
    </row>
    <row r="2093" spans="7:8" x14ac:dyDescent="0.35">
      <c r="G2093" t="s">
        <v>3052</v>
      </c>
      <c r="H2093" t="s">
        <v>3050</v>
      </c>
    </row>
    <row r="2094" spans="7:8" x14ac:dyDescent="0.35">
      <c r="G2094" t="s">
        <v>3049</v>
      </c>
      <c r="H2094" t="s">
        <v>8854</v>
      </c>
    </row>
    <row r="2095" spans="7:8" x14ac:dyDescent="0.35">
      <c r="G2095" t="s">
        <v>289</v>
      </c>
      <c r="H2095" t="s">
        <v>7824</v>
      </c>
    </row>
    <row r="2096" spans="7:8" x14ac:dyDescent="0.35">
      <c r="G2096" t="s">
        <v>3046</v>
      </c>
      <c r="H2096" t="s">
        <v>8855</v>
      </c>
    </row>
    <row r="2097" spans="7:8" x14ac:dyDescent="0.35">
      <c r="G2097" t="s">
        <v>305</v>
      </c>
      <c r="H2097" t="s">
        <v>7829</v>
      </c>
    </row>
    <row r="2098" spans="7:8" x14ac:dyDescent="0.35">
      <c r="G2098" t="s">
        <v>306</v>
      </c>
      <c r="H2098" t="s">
        <v>7830</v>
      </c>
    </row>
    <row r="2099" spans="7:8" x14ac:dyDescent="0.35">
      <c r="G2099" t="s">
        <v>307</v>
      </c>
      <c r="H2099" t="s">
        <v>7831</v>
      </c>
    </row>
    <row r="2100" spans="7:8" x14ac:dyDescent="0.35">
      <c r="G2100" t="s">
        <v>308</v>
      </c>
      <c r="H2100" t="s">
        <v>7832</v>
      </c>
    </row>
    <row r="2101" spans="7:8" x14ac:dyDescent="0.35">
      <c r="G2101" t="s">
        <v>309</v>
      </c>
      <c r="H2101" t="s">
        <v>7833</v>
      </c>
    </row>
    <row r="2102" spans="7:8" x14ac:dyDescent="0.35">
      <c r="G2102" t="s">
        <v>310</v>
      </c>
      <c r="H2102" t="s">
        <v>7834</v>
      </c>
    </row>
    <row r="2103" spans="7:8" x14ac:dyDescent="0.35">
      <c r="G2103" t="s">
        <v>5147</v>
      </c>
      <c r="H2103" t="s">
        <v>6804</v>
      </c>
    </row>
    <row r="2104" spans="7:8" x14ac:dyDescent="0.35">
      <c r="G2104" t="s">
        <v>5156</v>
      </c>
      <c r="H2104" t="s">
        <v>6799</v>
      </c>
    </row>
    <row r="2105" spans="7:8" x14ac:dyDescent="0.35">
      <c r="G2105" t="s">
        <v>5213</v>
      </c>
      <c r="H2105" t="s">
        <v>7133</v>
      </c>
    </row>
    <row r="2106" spans="7:8" x14ac:dyDescent="0.35">
      <c r="G2106" t="s">
        <v>5211</v>
      </c>
      <c r="H2106" t="s">
        <v>6744</v>
      </c>
    </row>
    <row r="2107" spans="7:8" x14ac:dyDescent="0.35">
      <c r="G2107" t="s">
        <v>5164</v>
      </c>
      <c r="H2107" t="s">
        <v>7331</v>
      </c>
    </row>
    <row r="2108" spans="7:8" x14ac:dyDescent="0.35">
      <c r="G2108" t="s">
        <v>5166</v>
      </c>
      <c r="H2108" t="s">
        <v>6743</v>
      </c>
    </row>
    <row r="2109" spans="7:8" x14ac:dyDescent="0.35">
      <c r="G2109" t="s">
        <v>5159</v>
      </c>
      <c r="H2109" t="s">
        <v>6742</v>
      </c>
    </row>
    <row r="2110" spans="7:8" x14ac:dyDescent="0.35">
      <c r="G2110" t="s">
        <v>5254</v>
      </c>
      <c r="H2110" t="s">
        <v>6798</v>
      </c>
    </row>
    <row r="2111" spans="7:8" x14ac:dyDescent="0.35">
      <c r="G2111" t="s">
        <v>5256</v>
      </c>
      <c r="H2111" t="s">
        <v>7332</v>
      </c>
    </row>
    <row r="2112" spans="7:8" x14ac:dyDescent="0.35">
      <c r="G2112" t="s">
        <v>5261</v>
      </c>
      <c r="H2112" t="s">
        <v>6746</v>
      </c>
    </row>
    <row r="2113" spans="7:8" x14ac:dyDescent="0.35">
      <c r="G2113" t="s">
        <v>5067</v>
      </c>
      <c r="H2113" t="s">
        <v>6745</v>
      </c>
    </row>
    <row r="2114" spans="7:8" x14ac:dyDescent="0.35">
      <c r="G2114" t="s">
        <v>5152</v>
      </c>
      <c r="H2114" t="s">
        <v>6827</v>
      </c>
    </row>
    <row r="2115" spans="7:8" x14ac:dyDescent="0.35">
      <c r="G2115" t="s">
        <v>292</v>
      </c>
      <c r="H2115" t="s">
        <v>8113</v>
      </c>
    </row>
    <row r="2116" spans="7:8" x14ac:dyDescent="0.35">
      <c r="G2116" t="s">
        <v>293</v>
      </c>
      <c r="H2116" t="s">
        <v>8695</v>
      </c>
    </row>
    <row r="2117" spans="7:8" x14ac:dyDescent="0.35">
      <c r="G2117" t="s">
        <v>294</v>
      </c>
      <c r="H2117" t="s">
        <v>8673</v>
      </c>
    </row>
    <row r="2118" spans="7:8" x14ac:dyDescent="0.35">
      <c r="G2118" t="s">
        <v>295</v>
      </c>
      <c r="H2118" t="s">
        <v>8116</v>
      </c>
    </row>
    <row r="2119" spans="7:8" x14ac:dyDescent="0.35">
      <c r="G2119" t="s">
        <v>296</v>
      </c>
      <c r="H2119" t="s">
        <v>8115</v>
      </c>
    </row>
    <row r="2120" spans="7:8" x14ac:dyDescent="0.35">
      <c r="G2120" t="s">
        <v>5372</v>
      </c>
      <c r="H2120" t="s">
        <v>7313</v>
      </c>
    </row>
    <row r="2121" spans="7:8" x14ac:dyDescent="0.35">
      <c r="G2121" t="s">
        <v>297</v>
      </c>
      <c r="H2121" t="s">
        <v>7813</v>
      </c>
    </row>
    <row r="2122" spans="7:8" x14ac:dyDescent="0.35">
      <c r="G2122" t="s">
        <v>298</v>
      </c>
      <c r="H2122" t="s">
        <v>7854</v>
      </c>
    </row>
    <row r="2123" spans="7:8" x14ac:dyDescent="0.35">
      <c r="G2123" t="s">
        <v>299</v>
      </c>
      <c r="H2123" t="s">
        <v>8694</v>
      </c>
    </row>
    <row r="2124" spans="7:8" x14ac:dyDescent="0.35">
      <c r="G2124" t="s">
        <v>300</v>
      </c>
      <c r="H2124" t="s">
        <v>7855</v>
      </c>
    </row>
    <row r="2125" spans="7:8" x14ac:dyDescent="0.35">
      <c r="G2125" t="s">
        <v>301</v>
      </c>
      <c r="H2125" t="s">
        <v>8117</v>
      </c>
    </row>
    <row r="2126" spans="7:8" x14ac:dyDescent="0.35">
      <c r="G2126" t="s">
        <v>302</v>
      </c>
      <c r="H2126" t="s">
        <v>8693</v>
      </c>
    </row>
    <row r="2127" spans="7:8" x14ac:dyDescent="0.35">
      <c r="G2127" t="s">
        <v>6606</v>
      </c>
      <c r="H2127" t="s">
        <v>6602</v>
      </c>
    </row>
    <row r="2128" spans="7:8" x14ac:dyDescent="0.35">
      <c r="G2128" t="s">
        <v>303</v>
      </c>
      <c r="H2128" t="s">
        <v>8696</v>
      </c>
    </row>
    <row r="2129" spans="7:8" x14ac:dyDescent="0.35">
      <c r="G2129" t="s">
        <v>6607</v>
      </c>
      <c r="H2129" t="s">
        <v>6600</v>
      </c>
    </row>
    <row r="2130" spans="7:8" x14ac:dyDescent="0.35">
      <c r="G2130" t="s">
        <v>304</v>
      </c>
      <c r="H2130" t="s">
        <v>8698</v>
      </c>
    </row>
    <row r="2131" spans="7:8" x14ac:dyDescent="0.35">
      <c r="G2131" t="s">
        <v>291</v>
      </c>
      <c r="H2131" t="s">
        <v>7825</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7745</v>
      </c>
    </row>
    <row r="2137" spans="7:8" x14ac:dyDescent="0.35">
      <c r="G2137" t="s">
        <v>7746</v>
      </c>
      <c r="H2137" t="s">
        <v>7747</v>
      </c>
    </row>
    <row r="2138" spans="7:8" x14ac:dyDescent="0.35">
      <c r="G2138" t="s">
        <v>7748</v>
      </c>
      <c r="H2138" t="s">
        <v>7749</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8523</v>
      </c>
    </row>
    <row r="2146" spans="7:8" x14ac:dyDescent="0.35">
      <c r="G2146" t="s">
        <v>8517</v>
      </c>
      <c r="H2146" t="s">
        <v>11145</v>
      </c>
    </row>
    <row r="2147" spans="7:8" x14ac:dyDescent="0.35">
      <c r="G2147" t="s">
        <v>8518</v>
      </c>
      <c r="H2147" t="s">
        <v>11146</v>
      </c>
    </row>
    <row r="2148" spans="7:8" x14ac:dyDescent="0.35">
      <c r="G2148" t="s">
        <v>8519</v>
      </c>
      <c r="H2148" t="s">
        <v>11147</v>
      </c>
    </row>
    <row r="2149" spans="7:8" x14ac:dyDescent="0.35">
      <c r="G2149" t="s">
        <v>8520</v>
      </c>
      <c r="H2149" t="s">
        <v>11148</v>
      </c>
    </row>
    <row r="2150" spans="7:8" x14ac:dyDescent="0.35">
      <c r="G2150" t="s">
        <v>8521</v>
      </c>
      <c r="H2150" t="s">
        <v>11149</v>
      </c>
    </row>
    <row r="2151" spans="7:8" x14ac:dyDescent="0.35">
      <c r="G2151" t="s">
        <v>8522</v>
      </c>
      <c r="H2151" t="s">
        <v>11150</v>
      </c>
    </row>
    <row r="2152" spans="7:8" x14ac:dyDescent="0.35">
      <c r="G2152" t="s">
        <v>3010</v>
      </c>
      <c r="H2152" t="s">
        <v>3008</v>
      </c>
    </row>
    <row r="2153" spans="7:8" x14ac:dyDescent="0.35">
      <c r="G2153" t="s">
        <v>3007</v>
      </c>
      <c r="H2153" t="s">
        <v>3005</v>
      </c>
    </row>
    <row r="2154" spans="7:8" x14ac:dyDescent="0.35">
      <c r="G2154" t="s">
        <v>8514</v>
      </c>
      <c r="H2154" t="s">
        <v>11151</v>
      </c>
    </row>
    <row r="2155" spans="7:8" x14ac:dyDescent="0.35">
      <c r="G2155" t="s">
        <v>8515</v>
      </c>
      <c r="H2155" t="s">
        <v>11152</v>
      </c>
    </row>
    <row r="2156" spans="7:8" x14ac:dyDescent="0.35">
      <c r="G2156" t="s">
        <v>8516</v>
      </c>
      <c r="H2156" t="s">
        <v>11153</v>
      </c>
    </row>
    <row r="2157" spans="7:8" x14ac:dyDescent="0.35">
      <c r="G2157" t="s">
        <v>3004</v>
      </c>
      <c r="H2157" t="s">
        <v>3002</v>
      </c>
    </row>
    <row r="2158" spans="7:8" x14ac:dyDescent="0.35">
      <c r="G2158" t="s">
        <v>3001</v>
      </c>
      <c r="H2158" t="s">
        <v>8511</v>
      </c>
    </row>
    <row r="2159" spans="7:8" x14ac:dyDescent="0.35">
      <c r="G2159" t="s">
        <v>2998</v>
      </c>
      <c r="H2159" t="s">
        <v>8525</v>
      </c>
    </row>
    <row r="2160" spans="7:8" x14ac:dyDescent="0.35">
      <c r="G2160" t="s">
        <v>8512</v>
      </c>
      <c r="H2160" t="s">
        <v>8513</v>
      </c>
    </row>
    <row r="2161" spans="7:8" x14ac:dyDescent="0.35">
      <c r="G2161" t="s">
        <v>2995</v>
      </c>
      <c r="H2161" t="s">
        <v>8526</v>
      </c>
    </row>
    <row r="2162" spans="7:8" x14ac:dyDescent="0.35">
      <c r="G2162" t="s">
        <v>311</v>
      </c>
      <c r="H2162" t="s">
        <v>8596</v>
      </c>
    </row>
    <row r="2163" spans="7:8" x14ac:dyDescent="0.35">
      <c r="G2163" t="s">
        <v>2991</v>
      </c>
      <c r="H2163" t="s">
        <v>8524</v>
      </c>
    </row>
    <row r="2164" spans="7:8" x14ac:dyDescent="0.35">
      <c r="G2164" t="s">
        <v>2583</v>
      </c>
      <c r="H2164" t="s">
        <v>8782</v>
      </c>
    </row>
    <row r="2165" spans="7:8" x14ac:dyDescent="0.35">
      <c r="G2165" t="s">
        <v>3877</v>
      </c>
      <c r="H2165" t="s">
        <v>3664</v>
      </c>
    </row>
    <row r="2166" spans="7:8" x14ac:dyDescent="0.35">
      <c r="G2166" t="s">
        <v>2585</v>
      </c>
      <c r="H2166" t="s">
        <v>8784</v>
      </c>
    </row>
    <row r="2167" spans="7:8" x14ac:dyDescent="0.35">
      <c r="G2167" t="s">
        <v>8791</v>
      </c>
      <c r="H2167" t="s">
        <v>8792</v>
      </c>
    </row>
    <row r="2168" spans="7:8" x14ac:dyDescent="0.35">
      <c r="G2168" t="s">
        <v>2589</v>
      </c>
      <c r="H2168" t="s">
        <v>8783</v>
      </c>
    </row>
    <row r="2169" spans="7:8" x14ac:dyDescent="0.35">
      <c r="G2169" t="s">
        <v>3645</v>
      </c>
      <c r="H2169" t="s">
        <v>3646</v>
      </c>
    </row>
    <row r="2170" spans="7:8" x14ac:dyDescent="0.35">
      <c r="G2170" t="s">
        <v>8793</v>
      </c>
      <c r="H2170" t="s">
        <v>8794</v>
      </c>
    </row>
    <row r="2171" spans="7:8" x14ac:dyDescent="0.35">
      <c r="G2171" t="s">
        <v>3586</v>
      </c>
      <c r="H2171" t="s">
        <v>3585</v>
      </c>
    </row>
    <row r="2172" spans="7:8" x14ac:dyDescent="0.35">
      <c r="G2172" t="s">
        <v>312</v>
      </c>
      <c r="H2172" t="s">
        <v>8676</v>
      </c>
    </row>
    <row r="2173" spans="7:8" x14ac:dyDescent="0.35">
      <c r="G2173" t="s">
        <v>315</v>
      </c>
      <c r="H2173" t="s">
        <v>8674</v>
      </c>
    </row>
    <row r="2174" spans="7:8" x14ac:dyDescent="0.35">
      <c r="G2174" t="s">
        <v>316</v>
      </c>
      <c r="H2174" t="s">
        <v>8680</v>
      </c>
    </row>
    <row r="2175" spans="7:8" x14ac:dyDescent="0.35">
      <c r="G2175" t="s">
        <v>317</v>
      </c>
      <c r="H2175" t="s">
        <v>8678</v>
      </c>
    </row>
    <row r="2176" spans="7:8" x14ac:dyDescent="0.35">
      <c r="G2176" t="s">
        <v>8527</v>
      </c>
      <c r="H2176" t="s">
        <v>8528</v>
      </c>
    </row>
    <row r="2177" spans="7:8" x14ac:dyDescent="0.35">
      <c r="G2177" t="s">
        <v>8529</v>
      </c>
      <c r="H2177" t="s">
        <v>8530</v>
      </c>
    </row>
    <row r="2178" spans="7:8" x14ac:dyDescent="0.35">
      <c r="G2178" t="s">
        <v>8531</v>
      </c>
      <c r="H2178" t="s">
        <v>8532</v>
      </c>
    </row>
    <row r="2179" spans="7:8" x14ac:dyDescent="0.35">
      <c r="G2179" t="s">
        <v>8533</v>
      </c>
      <c r="H2179" t="s">
        <v>8534</v>
      </c>
    </row>
    <row r="2180" spans="7:8" x14ac:dyDescent="0.35">
      <c r="G2180" t="s">
        <v>8535</v>
      </c>
      <c r="H2180" t="s">
        <v>8536</v>
      </c>
    </row>
    <row r="2181" spans="7:8" x14ac:dyDescent="0.35">
      <c r="G2181" t="s">
        <v>8537</v>
      </c>
      <c r="H2181" t="s">
        <v>8538</v>
      </c>
    </row>
    <row r="2182" spans="7:8" x14ac:dyDescent="0.35">
      <c r="G2182" t="s">
        <v>8539</v>
      </c>
      <c r="H2182" t="s">
        <v>8540</v>
      </c>
    </row>
    <row r="2183" spans="7:8" x14ac:dyDescent="0.35">
      <c r="G2183" t="s">
        <v>8541</v>
      </c>
      <c r="H2183" t="s">
        <v>11154</v>
      </c>
    </row>
    <row r="2184" spans="7:8" x14ac:dyDescent="0.35">
      <c r="G2184" t="s">
        <v>8542</v>
      </c>
      <c r="H2184" t="s">
        <v>11155</v>
      </c>
    </row>
    <row r="2185" spans="7:8" x14ac:dyDescent="0.35">
      <c r="G2185" t="s">
        <v>8543</v>
      </c>
      <c r="H2185" t="s">
        <v>11156</v>
      </c>
    </row>
    <row r="2186" spans="7:8" x14ac:dyDescent="0.35">
      <c r="G2186" t="s">
        <v>8544</v>
      </c>
      <c r="H2186" t="s">
        <v>11157</v>
      </c>
    </row>
    <row r="2187" spans="7:8" x14ac:dyDescent="0.35">
      <c r="G2187" t="s">
        <v>8545</v>
      </c>
      <c r="H2187" t="s">
        <v>11158</v>
      </c>
    </row>
    <row r="2188" spans="7:8" x14ac:dyDescent="0.35">
      <c r="G2188" t="s">
        <v>0</v>
      </c>
      <c r="H2188" t="s">
        <v>821</v>
      </c>
    </row>
    <row r="2189" spans="7:8" x14ac:dyDescent="0.35">
      <c r="G2189" t="s">
        <v>2899</v>
      </c>
      <c r="H2189" t="s">
        <v>2898</v>
      </c>
    </row>
    <row r="2190" spans="7:8" x14ac:dyDescent="0.35">
      <c r="G2190" t="s">
        <v>41</v>
      </c>
      <c r="H2190" t="s">
        <v>11159</v>
      </c>
    </row>
    <row r="2191" spans="7:8" x14ac:dyDescent="0.35">
      <c r="G2191" t="s">
        <v>7500</v>
      </c>
      <c r="H2191" t="s">
        <v>7556</v>
      </c>
    </row>
    <row r="2192" spans="7:8" x14ac:dyDescent="0.35">
      <c r="G2192" t="s">
        <v>116</v>
      </c>
      <c r="H2192" t="s">
        <v>11160</v>
      </c>
    </row>
    <row r="2193" spans="7:8" x14ac:dyDescent="0.35">
      <c r="G2193" t="s">
        <v>7740</v>
      </c>
      <c r="H2193" t="s">
        <v>11161</v>
      </c>
    </row>
    <row r="2194" spans="7:8" x14ac:dyDescent="0.35">
      <c r="G2194" t="s">
        <v>64</v>
      </c>
      <c r="H2194" t="s">
        <v>11162</v>
      </c>
    </row>
    <row r="2195" spans="7:8" x14ac:dyDescent="0.35">
      <c r="G2195" t="s">
        <v>90</v>
      </c>
      <c r="H2195" t="s">
        <v>11163</v>
      </c>
    </row>
    <row r="2196" spans="7:8" x14ac:dyDescent="0.35">
      <c r="G2196" t="s">
        <v>7989</v>
      </c>
      <c r="H2196" t="s">
        <v>11164</v>
      </c>
    </row>
    <row r="2197" spans="7:8" x14ac:dyDescent="0.35">
      <c r="G2197" t="s">
        <v>123</v>
      </c>
      <c r="H2197" t="s">
        <v>11165</v>
      </c>
    </row>
    <row r="2198" spans="7:8" x14ac:dyDescent="0.35">
      <c r="G2198" t="s">
        <v>353</v>
      </c>
      <c r="H2198" t="s">
        <v>11166</v>
      </c>
    </row>
    <row r="2199" spans="7:8" x14ac:dyDescent="0.35">
      <c r="G2199" t="s">
        <v>10649</v>
      </c>
      <c r="H2199" t="s">
        <v>10650</v>
      </c>
    </row>
    <row r="2200" spans="7:8" x14ac:dyDescent="0.35">
      <c r="G2200" t="s">
        <v>10651</v>
      </c>
      <c r="H2200" t="s">
        <v>10652</v>
      </c>
    </row>
    <row r="2201" spans="7:8" x14ac:dyDescent="0.35">
      <c r="G2201" t="s">
        <v>10819</v>
      </c>
      <c r="H2201" t="s">
        <v>10820</v>
      </c>
    </row>
    <row r="2202" spans="7:8" x14ac:dyDescent="0.35">
      <c r="G2202" t="s">
        <v>11167</v>
      </c>
    </row>
    <row r="2203" spans="7:8" x14ac:dyDescent="0.35">
      <c r="G2203" t="s">
        <v>10825</v>
      </c>
      <c r="H2203" t="s">
        <v>10825</v>
      </c>
    </row>
    <row r="2204" spans="7:8" x14ac:dyDescent="0.35">
      <c r="G2204" t="s">
        <v>10826</v>
      </c>
      <c r="H2204" t="s">
        <v>10826</v>
      </c>
    </row>
    <row r="2205" spans="7:8" x14ac:dyDescent="0.35">
      <c r="G2205" t="s">
        <v>10827</v>
      </c>
      <c r="H2205" t="s">
        <v>10827</v>
      </c>
    </row>
    <row r="2206" spans="7:8" x14ac:dyDescent="0.35">
      <c r="G2206" t="s">
        <v>10828</v>
      </c>
      <c r="H2206" t="s">
        <v>10828</v>
      </c>
    </row>
    <row r="2207" spans="7:8" x14ac:dyDescent="0.35">
      <c r="G2207" t="s">
        <v>10829</v>
      </c>
      <c r="H2207" t="s">
        <v>10829</v>
      </c>
    </row>
    <row r="2208" spans="7:8" x14ac:dyDescent="0.35">
      <c r="G2208" t="s">
        <v>10830</v>
      </c>
      <c r="H2208" t="s">
        <v>10830</v>
      </c>
    </row>
    <row r="2209" spans="7:8" x14ac:dyDescent="0.35">
      <c r="G2209" t="s">
        <v>10831</v>
      </c>
      <c r="H2209" t="s">
        <v>10831</v>
      </c>
    </row>
    <row r="2210" spans="7:8" x14ac:dyDescent="0.35">
      <c r="G2210" t="s">
        <v>10832</v>
      </c>
      <c r="H2210" t="s">
        <v>10832</v>
      </c>
    </row>
    <row r="2211" spans="7:8" x14ac:dyDescent="0.35">
      <c r="G2211" t="s">
        <v>10833</v>
      </c>
      <c r="H2211" t="s">
        <v>10833</v>
      </c>
    </row>
    <row r="2212" spans="7:8" x14ac:dyDescent="0.35">
      <c r="G2212" t="s">
        <v>10834</v>
      </c>
      <c r="H2212" t="s">
        <v>10834</v>
      </c>
    </row>
    <row r="2213" spans="7:8" x14ac:dyDescent="0.35">
      <c r="G2213" t="s">
        <v>10835</v>
      </c>
      <c r="H2213" t="s">
        <v>10835</v>
      </c>
    </row>
    <row r="2214" spans="7:8" x14ac:dyDescent="0.35">
      <c r="G2214" t="s">
        <v>10836</v>
      </c>
      <c r="H2214" t="s">
        <v>10836</v>
      </c>
    </row>
    <row r="2215" spans="7:8" x14ac:dyDescent="0.35">
      <c r="G2215" t="s">
        <v>10837</v>
      </c>
      <c r="H2215" t="s">
        <v>10837</v>
      </c>
    </row>
    <row r="2216" spans="7:8" x14ac:dyDescent="0.35">
      <c r="G2216" t="s">
        <v>10838</v>
      </c>
      <c r="H2216" t="s">
        <v>10838</v>
      </c>
    </row>
    <row r="2217" spans="7:8" x14ac:dyDescent="0.35">
      <c r="G2217" t="s">
        <v>10839</v>
      </c>
      <c r="H2217" t="s">
        <v>10839</v>
      </c>
    </row>
    <row r="2218" spans="7:8" x14ac:dyDescent="0.35">
      <c r="G2218" t="s">
        <v>10840</v>
      </c>
      <c r="H2218" t="s">
        <v>10840</v>
      </c>
    </row>
    <row r="2219" spans="7:8" x14ac:dyDescent="0.35">
      <c r="G2219" t="s">
        <v>10841</v>
      </c>
      <c r="H2219" t="s">
        <v>10841</v>
      </c>
    </row>
    <row r="2220" spans="7:8" x14ac:dyDescent="0.35">
      <c r="G2220" t="s">
        <v>10842</v>
      </c>
      <c r="H2220" t="s">
        <v>10842</v>
      </c>
    </row>
    <row r="2221" spans="7:8" x14ac:dyDescent="0.35">
      <c r="G2221" t="s">
        <v>10843</v>
      </c>
      <c r="H2221" t="s">
        <v>10843</v>
      </c>
    </row>
    <row r="2222" spans="7:8" x14ac:dyDescent="0.35">
      <c r="G2222" t="s">
        <v>10844</v>
      </c>
      <c r="H2222" t="s">
        <v>10844</v>
      </c>
    </row>
    <row r="2223" spans="7:8" x14ac:dyDescent="0.35">
      <c r="G2223" t="s">
        <v>10885</v>
      </c>
      <c r="H2223" t="s">
        <v>10885</v>
      </c>
    </row>
    <row r="2224" spans="7:8" x14ac:dyDescent="0.35">
      <c r="G2224" t="s">
        <v>10886</v>
      </c>
      <c r="H2224" t="s">
        <v>10886</v>
      </c>
    </row>
    <row r="2225" spans="7:8" x14ac:dyDescent="0.35">
      <c r="G2225" t="s">
        <v>10887</v>
      </c>
      <c r="H2225" t="s">
        <v>10887</v>
      </c>
    </row>
    <row r="2226" spans="7:8" x14ac:dyDescent="0.35">
      <c r="G2226" t="s">
        <v>10888</v>
      </c>
      <c r="H2226" t="s">
        <v>10888</v>
      </c>
    </row>
    <row r="2227" spans="7:8" x14ac:dyDescent="0.35">
      <c r="G2227" t="s">
        <v>10889</v>
      </c>
      <c r="H2227" t="s">
        <v>10889</v>
      </c>
    </row>
    <row r="2228" spans="7:8" x14ac:dyDescent="0.35">
      <c r="G2228" t="s">
        <v>10890</v>
      </c>
      <c r="H2228" t="s">
        <v>10890</v>
      </c>
    </row>
    <row r="2229" spans="7:8" x14ac:dyDescent="0.35">
      <c r="G2229" t="s">
        <v>10891</v>
      </c>
      <c r="H2229" t="s">
        <v>10891</v>
      </c>
    </row>
    <row r="2230" spans="7:8" x14ac:dyDescent="0.35">
      <c r="G2230" t="s">
        <v>10892</v>
      </c>
      <c r="H2230" t="s">
        <v>10892</v>
      </c>
    </row>
    <row r="2231" spans="7:8" x14ac:dyDescent="0.35">
      <c r="G2231" t="s">
        <v>10893</v>
      </c>
      <c r="H2231" t="s">
        <v>10893</v>
      </c>
    </row>
    <row r="2232" spans="7:8" x14ac:dyDescent="0.35">
      <c r="G2232" t="s">
        <v>10894</v>
      </c>
      <c r="H2232" t="s">
        <v>10894</v>
      </c>
    </row>
    <row r="2233" spans="7:8" x14ac:dyDescent="0.35">
      <c r="G2233" t="s">
        <v>10895</v>
      </c>
      <c r="H2233" t="s">
        <v>10895</v>
      </c>
    </row>
    <row r="2234" spans="7:8" x14ac:dyDescent="0.35">
      <c r="G2234" t="s">
        <v>10896</v>
      </c>
      <c r="H2234" t="s">
        <v>10896</v>
      </c>
    </row>
    <row r="2235" spans="7:8" x14ac:dyDescent="0.35">
      <c r="G2235" t="s">
        <v>10897</v>
      </c>
      <c r="H2235" t="s">
        <v>10897</v>
      </c>
    </row>
    <row r="2236" spans="7:8" x14ac:dyDescent="0.35">
      <c r="G2236" t="s">
        <v>10898</v>
      </c>
      <c r="H2236" t="s">
        <v>10898</v>
      </c>
    </row>
    <row r="2237" spans="7:8" x14ac:dyDescent="0.35">
      <c r="G2237" t="s">
        <v>10899</v>
      </c>
      <c r="H2237" t="s">
        <v>10899</v>
      </c>
    </row>
    <row r="2238" spans="7:8" x14ac:dyDescent="0.35">
      <c r="G2238" t="s">
        <v>10900</v>
      </c>
      <c r="H2238" t="s">
        <v>10900</v>
      </c>
    </row>
    <row r="2239" spans="7:8" x14ac:dyDescent="0.35">
      <c r="G2239" t="s">
        <v>10901</v>
      </c>
      <c r="H2239" t="s">
        <v>10901</v>
      </c>
    </row>
    <row r="2240" spans="7:8" x14ac:dyDescent="0.35">
      <c r="G2240" t="s">
        <v>10902</v>
      </c>
      <c r="H2240" t="s">
        <v>10902</v>
      </c>
    </row>
    <row r="2241" spans="7:8" x14ac:dyDescent="0.35">
      <c r="G2241" t="s">
        <v>10903</v>
      </c>
      <c r="H2241" t="s">
        <v>10903</v>
      </c>
    </row>
    <row r="2242" spans="7:8" x14ac:dyDescent="0.35">
      <c r="G2242" t="s">
        <v>10904</v>
      </c>
      <c r="H2242" t="s">
        <v>10904</v>
      </c>
    </row>
    <row r="2243" spans="7:8" x14ac:dyDescent="0.35">
      <c r="G2243" t="s">
        <v>10885</v>
      </c>
      <c r="H2243" t="s">
        <v>10885</v>
      </c>
    </row>
    <row r="2244" spans="7:8" x14ac:dyDescent="0.35">
      <c r="G2244" t="s">
        <v>10886</v>
      </c>
      <c r="H2244" t="s">
        <v>10886</v>
      </c>
    </row>
    <row r="2245" spans="7:8" x14ac:dyDescent="0.35">
      <c r="G2245" t="s">
        <v>10887</v>
      </c>
      <c r="H2245" t="s">
        <v>10887</v>
      </c>
    </row>
    <row r="2246" spans="7:8" x14ac:dyDescent="0.35">
      <c r="G2246" t="s">
        <v>10888</v>
      </c>
      <c r="H2246" t="s">
        <v>10888</v>
      </c>
    </row>
    <row r="2247" spans="7:8" x14ac:dyDescent="0.35">
      <c r="G2247" t="s">
        <v>10889</v>
      </c>
      <c r="H2247" t="s">
        <v>10889</v>
      </c>
    </row>
    <row r="2248" spans="7:8" x14ac:dyDescent="0.35">
      <c r="G2248" t="s">
        <v>10890</v>
      </c>
      <c r="H2248" t="s">
        <v>10890</v>
      </c>
    </row>
    <row r="2249" spans="7:8" x14ac:dyDescent="0.35">
      <c r="G2249" t="s">
        <v>10891</v>
      </c>
      <c r="H2249" t="s">
        <v>10891</v>
      </c>
    </row>
    <row r="2250" spans="7:8" x14ac:dyDescent="0.35">
      <c r="G2250" t="s">
        <v>10892</v>
      </c>
      <c r="H2250" t="s">
        <v>10892</v>
      </c>
    </row>
    <row r="2251" spans="7:8" x14ac:dyDescent="0.35">
      <c r="G2251" t="s">
        <v>10893</v>
      </c>
      <c r="H2251" t="s">
        <v>10893</v>
      </c>
    </row>
    <row r="2252" spans="7:8" x14ac:dyDescent="0.35">
      <c r="G2252" t="s">
        <v>10894</v>
      </c>
      <c r="H2252" t="s">
        <v>10894</v>
      </c>
    </row>
    <row r="2253" spans="7:8" x14ac:dyDescent="0.35">
      <c r="G2253" t="s">
        <v>10895</v>
      </c>
      <c r="H2253" t="s">
        <v>10895</v>
      </c>
    </row>
    <row r="2254" spans="7:8" x14ac:dyDescent="0.35">
      <c r="G2254" t="s">
        <v>10896</v>
      </c>
      <c r="H2254" t="s">
        <v>10896</v>
      </c>
    </row>
    <row r="2255" spans="7:8" x14ac:dyDescent="0.35">
      <c r="G2255" t="s">
        <v>10897</v>
      </c>
      <c r="H2255" t="s">
        <v>10897</v>
      </c>
    </row>
    <row r="2256" spans="7:8" x14ac:dyDescent="0.35">
      <c r="G2256" t="s">
        <v>10898</v>
      </c>
      <c r="H2256" t="s">
        <v>10898</v>
      </c>
    </row>
    <row r="2257" spans="7:29" x14ac:dyDescent="0.35">
      <c r="G2257" t="s">
        <v>10899</v>
      </c>
      <c r="H2257" t="s">
        <v>10899</v>
      </c>
    </row>
    <row r="2258" spans="7:29" x14ac:dyDescent="0.35">
      <c r="G2258" t="s">
        <v>10900</v>
      </c>
      <c r="H2258" t="s">
        <v>10900</v>
      </c>
      <c r="AA2258" s="346" t="s">
        <v>5127</v>
      </c>
      <c r="AB2258" s="415" t="s">
        <v>5526</v>
      </c>
      <c r="AC2258" s="419" t="s">
        <v>7342</v>
      </c>
    </row>
    <row r="2259" spans="7:29" x14ac:dyDescent="0.35">
      <c r="G2259" t="s">
        <v>10901</v>
      </c>
      <c r="H2259" t="s">
        <v>10901</v>
      </c>
      <c r="AA2259" s="56" t="s">
        <v>5144</v>
      </c>
      <c r="AB2259" s="417">
        <v>1</v>
      </c>
      <c r="AC2259" s="414" t="s">
        <v>6592</v>
      </c>
    </row>
    <row r="2260" spans="7:29" x14ac:dyDescent="0.35">
      <c r="G2260" t="s">
        <v>10902</v>
      </c>
      <c r="H2260" t="s">
        <v>10902</v>
      </c>
      <c r="AA2260" s="57" t="s">
        <v>6059</v>
      </c>
      <c r="AB2260" s="417">
        <v>2</v>
      </c>
      <c r="AC2260" s="418" t="s">
        <v>7048</v>
      </c>
    </row>
    <row r="2261" spans="7:29" x14ac:dyDescent="0.35">
      <c r="G2261" t="s">
        <v>10903</v>
      </c>
      <c r="H2261" t="s">
        <v>10903</v>
      </c>
      <c r="AA2261" s="56" t="s">
        <v>5149</v>
      </c>
      <c r="AB2261" s="417">
        <v>3</v>
      </c>
      <c r="AC2261" s="414" t="s">
        <v>7060</v>
      </c>
    </row>
    <row r="2262" spans="7:29" x14ac:dyDescent="0.35">
      <c r="G2262" t="s">
        <v>10904</v>
      </c>
      <c r="H2262" t="s">
        <v>10904</v>
      </c>
      <c r="AA2262" s="57" t="s">
        <v>5391</v>
      </c>
      <c r="AB2262" s="417">
        <v>4</v>
      </c>
      <c r="AC2262" s="418" t="s">
        <v>5325</v>
      </c>
    </row>
    <row r="2263" spans="7:29" x14ac:dyDescent="0.35">
      <c r="G2263" t="s">
        <v>10947</v>
      </c>
      <c r="H2263" t="s">
        <v>10947</v>
      </c>
      <c r="AA2263" s="56" t="s">
        <v>5146</v>
      </c>
      <c r="AB2263" s="417">
        <v>5</v>
      </c>
      <c r="AC2263" s="414" t="s">
        <v>7061</v>
      </c>
    </row>
    <row r="2264" spans="7:29" x14ac:dyDescent="0.35">
      <c r="G2264" t="s">
        <v>10948</v>
      </c>
      <c r="H2264" t="s">
        <v>10948</v>
      </c>
      <c r="AA2264" s="57" t="s">
        <v>6054</v>
      </c>
      <c r="AB2264" s="417">
        <v>6</v>
      </c>
      <c r="AC2264" s="418" t="s">
        <v>7050</v>
      </c>
    </row>
    <row r="2265" spans="7:29" x14ac:dyDescent="0.35">
      <c r="G2265" t="s">
        <v>10949</v>
      </c>
      <c r="H2265" t="s">
        <v>10949</v>
      </c>
      <c r="AA2265" s="56" t="s">
        <v>5148</v>
      </c>
      <c r="AB2265" s="417">
        <v>7</v>
      </c>
      <c r="AC2265" s="414" t="s">
        <v>5336</v>
      </c>
    </row>
    <row r="2266" spans="7:29" x14ac:dyDescent="0.35">
      <c r="G2266" t="s">
        <v>10950</v>
      </c>
      <c r="H2266" t="s">
        <v>10950</v>
      </c>
      <c r="AA2266" s="57" t="s">
        <v>6052</v>
      </c>
      <c r="AB2266" s="417">
        <v>8</v>
      </c>
      <c r="AC2266" s="418" t="s">
        <v>6050</v>
      </c>
    </row>
    <row r="2267" spans="7:29" x14ac:dyDescent="0.35">
      <c r="G2267" t="s">
        <v>10951</v>
      </c>
      <c r="H2267" t="s">
        <v>10951</v>
      </c>
      <c r="AA2267" s="56" t="s">
        <v>5150</v>
      </c>
      <c r="AB2267" s="417">
        <v>9</v>
      </c>
      <c r="AC2267" s="414" t="s">
        <v>7059</v>
      </c>
    </row>
    <row r="2268" spans="7:29" x14ac:dyDescent="0.35">
      <c r="G2268" t="s">
        <v>10952</v>
      </c>
      <c r="H2268" t="s">
        <v>10952</v>
      </c>
      <c r="AA2268" s="57" t="s">
        <v>5203</v>
      </c>
      <c r="AB2268" s="417">
        <v>10</v>
      </c>
      <c r="AC2268" s="418" t="s">
        <v>4854</v>
      </c>
    </row>
    <row r="2269" spans="7:29" x14ac:dyDescent="0.35">
      <c r="G2269" t="s">
        <v>10953</v>
      </c>
      <c r="H2269" t="s">
        <v>10953</v>
      </c>
      <c r="AA2269" s="416" t="s">
        <v>5150</v>
      </c>
      <c r="AB2269" s="418" t="s">
        <v>7059</v>
      </c>
      <c r="AC2269" s="167"/>
    </row>
    <row r="2270" spans="7:29" x14ac:dyDescent="0.35">
      <c r="G2270" t="s">
        <v>10954</v>
      </c>
      <c r="H2270" t="s">
        <v>10954</v>
      </c>
      <c r="AA2270" s="416" t="s">
        <v>5149</v>
      </c>
      <c r="AB2270" s="418" t="s">
        <v>7060</v>
      </c>
    </row>
    <row r="2271" spans="7:29" x14ac:dyDescent="0.35">
      <c r="G2271" t="s">
        <v>10955</v>
      </c>
      <c r="H2271" t="s">
        <v>10955</v>
      </c>
      <c r="AA2271" s="416" t="s">
        <v>5146</v>
      </c>
      <c r="AB2271" s="418" t="s">
        <v>7061</v>
      </c>
      <c r="AC2271" s="167"/>
    </row>
    <row r="2272" spans="7:29" x14ac:dyDescent="0.35">
      <c r="G2272" t="s">
        <v>10956</v>
      </c>
      <c r="H2272" t="s">
        <v>10956</v>
      </c>
      <c r="AA2272" s="416" t="s">
        <v>6052</v>
      </c>
      <c r="AB2272" s="418" t="s">
        <v>6050</v>
      </c>
    </row>
    <row r="2273" spans="7:29" x14ac:dyDescent="0.35">
      <c r="G2273" t="s">
        <v>10957</v>
      </c>
      <c r="H2273" t="s">
        <v>10957</v>
      </c>
      <c r="AA2273" s="416" t="s">
        <v>5391</v>
      </c>
      <c r="AB2273" s="418" t="s">
        <v>5325</v>
      </c>
      <c r="AC2273" s="167"/>
    </row>
    <row r="2274" spans="7:29" x14ac:dyDescent="0.35">
      <c r="G2274" t="s">
        <v>10958</v>
      </c>
      <c r="H2274" t="s">
        <v>10958</v>
      </c>
      <c r="AA2274" s="416" t="s">
        <v>6054</v>
      </c>
      <c r="AB2274" s="418" t="s">
        <v>7050</v>
      </c>
    </row>
    <row r="2275" spans="7:29" x14ac:dyDescent="0.35">
      <c r="G2275" t="s">
        <v>10959</v>
      </c>
      <c r="H2275" t="s">
        <v>10959</v>
      </c>
      <c r="AA2275" s="416" t="s">
        <v>5144</v>
      </c>
      <c r="AB2275" s="418" t="s">
        <v>6592</v>
      </c>
      <c r="AC2275" s="167"/>
    </row>
    <row r="2276" spans="7:29" x14ac:dyDescent="0.35">
      <c r="G2276" t="s">
        <v>10960</v>
      </c>
      <c r="H2276" t="s">
        <v>10960</v>
      </c>
      <c r="AA2276" s="416" t="s">
        <v>5148</v>
      </c>
      <c r="AB2276" s="418" t="s">
        <v>5336</v>
      </c>
    </row>
    <row r="2277" spans="7:29" x14ac:dyDescent="0.35">
      <c r="G2277" t="s">
        <v>10961</v>
      </c>
      <c r="H2277" t="s">
        <v>10961</v>
      </c>
      <c r="AA2277" s="416" t="s">
        <v>6059</v>
      </c>
      <c r="AB2277" s="418" t="s">
        <v>7048</v>
      </c>
      <c r="AC2277" s="167"/>
    </row>
    <row r="2278" spans="7:29" x14ac:dyDescent="0.35">
      <c r="G2278" t="s">
        <v>10962</v>
      </c>
      <c r="H2278" t="s">
        <v>10962</v>
      </c>
      <c r="AA2278" s="416" t="s">
        <v>5203</v>
      </c>
      <c r="AB2278" s="418" t="s">
        <v>4854</v>
      </c>
    </row>
    <row r="2279" spans="7:29" x14ac:dyDescent="0.35">
      <c r="G2279" t="s">
        <v>10963</v>
      </c>
      <c r="H2279" t="s">
        <v>10963</v>
      </c>
    </row>
    <row r="2280" spans="7:29" x14ac:dyDescent="0.35">
      <c r="G2280" t="s">
        <v>10964</v>
      </c>
      <c r="H2280" t="s">
        <v>10964</v>
      </c>
    </row>
    <row r="2281" spans="7:29" x14ac:dyDescent="0.35">
      <c r="G2281" t="s">
        <v>10965</v>
      </c>
      <c r="H2281" t="s">
        <v>10965</v>
      </c>
    </row>
    <row r="2282" spans="7:29" x14ac:dyDescent="0.35">
      <c r="G2282" t="s">
        <v>10966</v>
      </c>
      <c r="H2282" t="s">
        <v>10966</v>
      </c>
    </row>
    <row r="2283" spans="7:29" x14ac:dyDescent="0.35">
      <c r="G2283" t="s">
        <v>10967</v>
      </c>
      <c r="H2283" t="s">
        <v>10967</v>
      </c>
    </row>
    <row r="2284" spans="7:29" x14ac:dyDescent="0.35">
      <c r="G2284" t="s">
        <v>10968</v>
      </c>
      <c r="H2284" t="s">
        <v>10968</v>
      </c>
    </row>
    <row r="2285" spans="7:29" x14ac:dyDescent="0.35">
      <c r="G2285" t="s">
        <v>10969</v>
      </c>
      <c r="H2285" t="s">
        <v>10969</v>
      </c>
    </row>
    <row r="2286" spans="7:29" x14ac:dyDescent="0.35">
      <c r="G2286" t="s">
        <v>10970</v>
      </c>
      <c r="H2286" t="s">
        <v>10970</v>
      </c>
    </row>
    <row r="2287" spans="7:29" x14ac:dyDescent="0.35">
      <c r="G2287" t="s">
        <v>10971</v>
      </c>
      <c r="H2287" t="s">
        <v>10971</v>
      </c>
    </row>
    <row r="2288" spans="7:29" x14ac:dyDescent="0.35">
      <c r="G2288" t="s">
        <v>10972</v>
      </c>
      <c r="H2288" t="s">
        <v>10972</v>
      </c>
    </row>
    <row r="2289" spans="7:28" x14ac:dyDescent="0.35">
      <c r="G2289" t="s">
        <v>10973</v>
      </c>
      <c r="H2289" t="s">
        <v>10973</v>
      </c>
    </row>
    <row r="2290" spans="7:28" x14ac:dyDescent="0.35">
      <c r="G2290" t="s">
        <v>10974</v>
      </c>
      <c r="H2290" t="s">
        <v>10974</v>
      </c>
    </row>
    <row r="2291" spans="7:28" x14ac:dyDescent="0.35">
      <c r="G2291" t="s">
        <v>10975</v>
      </c>
      <c r="H2291" t="s">
        <v>10975</v>
      </c>
    </row>
    <row r="2292" spans="7:28" x14ac:dyDescent="0.35">
      <c r="G2292" t="s">
        <v>10976</v>
      </c>
      <c r="H2292" t="s">
        <v>10976</v>
      </c>
    </row>
    <row r="2293" spans="7:28" x14ac:dyDescent="0.35">
      <c r="G2293" t="s">
        <v>10977</v>
      </c>
      <c r="H2293" t="s">
        <v>10977</v>
      </c>
    </row>
    <row r="2294" spans="7:28" x14ac:dyDescent="0.35">
      <c r="G2294" t="s">
        <v>10978</v>
      </c>
      <c r="H2294" t="s">
        <v>10978</v>
      </c>
    </row>
    <row r="2295" spans="7:28" x14ac:dyDescent="0.35">
      <c r="G2295" t="s">
        <v>10979</v>
      </c>
      <c r="H2295" t="s">
        <v>10979</v>
      </c>
    </row>
    <row r="2296" spans="7:28" x14ac:dyDescent="0.35">
      <c r="G2296" t="s">
        <v>10980</v>
      </c>
      <c r="H2296" t="s">
        <v>10980</v>
      </c>
    </row>
    <row r="2297" spans="7:28" x14ac:dyDescent="0.35">
      <c r="G2297" t="s">
        <v>10981</v>
      </c>
      <c r="H2297" t="s">
        <v>10981</v>
      </c>
    </row>
    <row r="2298" spans="7:28" x14ac:dyDescent="0.35">
      <c r="G2298" t="s">
        <v>10982</v>
      </c>
      <c r="H2298" t="s">
        <v>10982</v>
      </c>
    </row>
    <row r="2299" spans="7:28" x14ac:dyDescent="0.35">
      <c r="G2299" t="s">
        <v>10983</v>
      </c>
      <c r="H2299" t="s">
        <v>10983</v>
      </c>
    </row>
    <row r="2300" spans="7:28" x14ac:dyDescent="0.35">
      <c r="G2300" t="s">
        <v>10984</v>
      </c>
      <c r="H2300" t="s">
        <v>10984</v>
      </c>
      <c r="Y2300" s="422" t="s">
        <v>11327</v>
      </c>
      <c r="AB2300" s="423" t="s">
        <v>11345</v>
      </c>
    </row>
    <row r="2301" spans="7:28" x14ac:dyDescent="0.35">
      <c r="G2301" t="s">
        <v>10985</v>
      </c>
      <c r="H2301" t="s">
        <v>10985</v>
      </c>
      <c r="Y2301" s="423" t="s">
        <v>11328</v>
      </c>
      <c r="AB2301" s="423" t="s">
        <v>11346</v>
      </c>
    </row>
    <row r="2302" spans="7:28" x14ac:dyDescent="0.35">
      <c r="G2302" t="s">
        <v>10986</v>
      </c>
      <c r="H2302" t="s">
        <v>10986</v>
      </c>
      <c r="Y2302" s="423" t="s">
        <v>11329</v>
      </c>
      <c r="AB2302" s="423" t="s">
        <v>11347</v>
      </c>
    </row>
    <row r="2303" spans="7:28" x14ac:dyDescent="0.35">
      <c r="G2303" t="s">
        <v>10987</v>
      </c>
      <c r="H2303" t="s">
        <v>10987</v>
      </c>
      <c r="Y2303" s="423" t="s">
        <v>11330</v>
      </c>
      <c r="AB2303" s="423" t="s">
        <v>11348</v>
      </c>
    </row>
    <row r="2304" spans="7:28" x14ac:dyDescent="0.35">
      <c r="G2304" t="s">
        <v>10988</v>
      </c>
      <c r="H2304" t="s">
        <v>10988</v>
      </c>
      <c r="Y2304" s="423" t="s">
        <v>11331</v>
      </c>
      <c r="AB2304" s="423" t="s">
        <v>11349</v>
      </c>
    </row>
    <row r="2305" spans="7:28" x14ac:dyDescent="0.35">
      <c r="G2305" t="s">
        <v>10989</v>
      </c>
      <c r="H2305" t="s">
        <v>10989</v>
      </c>
      <c r="Y2305" s="423" t="s">
        <v>11332</v>
      </c>
      <c r="AB2305" s="423" t="s">
        <v>11350</v>
      </c>
    </row>
    <row r="2306" spans="7:28" x14ac:dyDescent="0.35">
      <c r="G2306" t="s">
        <v>10990</v>
      </c>
      <c r="H2306" t="s">
        <v>10990</v>
      </c>
      <c r="Y2306" s="423" t="s">
        <v>11333</v>
      </c>
      <c r="AB2306" s="423" t="s">
        <v>11351</v>
      </c>
    </row>
    <row r="2307" spans="7:28" x14ac:dyDescent="0.35">
      <c r="G2307" t="s">
        <v>10991</v>
      </c>
      <c r="H2307" t="s">
        <v>10991</v>
      </c>
      <c r="Y2307" s="423" t="s">
        <v>11334</v>
      </c>
      <c r="AB2307" s="423" t="s">
        <v>11352</v>
      </c>
    </row>
    <row r="2308" spans="7:28" x14ac:dyDescent="0.35">
      <c r="G2308" t="s">
        <v>10992</v>
      </c>
      <c r="H2308" t="s">
        <v>10992</v>
      </c>
      <c r="Y2308" s="423" t="s">
        <v>11335</v>
      </c>
      <c r="AB2308" s="423" t="s">
        <v>11353</v>
      </c>
    </row>
    <row r="2309" spans="7:28" x14ac:dyDescent="0.35">
      <c r="G2309" t="s">
        <v>10993</v>
      </c>
      <c r="H2309" t="s">
        <v>10993</v>
      </c>
      <c r="Y2309" s="423" t="s">
        <v>11336</v>
      </c>
      <c r="AB2309" s="423" t="s">
        <v>11354</v>
      </c>
    </row>
    <row r="2310" spans="7:28" x14ac:dyDescent="0.35">
      <c r="G2310" t="s">
        <v>10994</v>
      </c>
      <c r="H2310" t="s">
        <v>10994</v>
      </c>
      <c r="Y2310" s="423" t="s">
        <v>11337</v>
      </c>
      <c r="AB2310" s="423" t="s">
        <v>11355</v>
      </c>
    </row>
    <row r="2311" spans="7:28" x14ac:dyDescent="0.35">
      <c r="G2311" t="s">
        <v>10995</v>
      </c>
      <c r="H2311" t="s">
        <v>10995</v>
      </c>
      <c r="Y2311" s="423" t="s">
        <v>11338</v>
      </c>
      <c r="AB2311" s="423" t="s">
        <v>11356</v>
      </c>
    </row>
    <row r="2312" spans="7:28" x14ac:dyDescent="0.35">
      <c r="G2312" t="s">
        <v>10996</v>
      </c>
      <c r="H2312" t="s">
        <v>10996</v>
      </c>
      <c r="Y2312" s="423" t="s">
        <v>11339</v>
      </c>
      <c r="AB2312" s="423" t="s">
        <v>11357</v>
      </c>
    </row>
    <row r="2313" spans="7:28" x14ac:dyDescent="0.35">
      <c r="G2313" t="s">
        <v>10997</v>
      </c>
      <c r="H2313" t="s">
        <v>10997</v>
      </c>
      <c r="Y2313" s="423" t="s">
        <v>11340</v>
      </c>
      <c r="AB2313" s="423" t="s">
        <v>11358</v>
      </c>
    </row>
    <row r="2314" spans="7:28" x14ac:dyDescent="0.35">
      <c r="G2314" t="s">
        <v>10998</v>
      </c>
      <c r="H2314" t="s">
        <v>10998</v>
      </c>
      <c r="Y2314" s="423" t="s">
        <v>11341</v>
      </c>
      <c r="AB2314" s="423" t="s">
        <v>11359</v>
      </c>
    </row>
    <row r="2315" spans="7:28" x14ac:dyDescent="0.35">
      <c r="G2315" t="s">
        <v>10999</v>
      </c>
      <c r="H2315" t="s">
        <v>10999</v>
      </c>
      <c r="Y2315" s="423" t="s">
        <v>11342</v>
      </c>
      <c r="AB2315" s="423" t="s">
        <v>11360</v>
      </c>
    </row>
    <row r="2316" spans="7:28" x14ac:dyDescent="0.35">
      <c r="G2316" t="s">
        <v>11000</v>
      </c>
      <c r="H2316" t="s">
        <v>11000</v>
      </c>
      <c r="Y2316" s="423" t="s">
        <v>11343</v>
      </c>
      <c r="AB2316" s="423" t="s">
        <v>11361</v>
      </c>
    </row>
    <row r="2317" spans="7:28" x14ac:dyDescent="0.35">
      <c r="G2317" t="s">
        <v>11001</v>
      </c>
      <c r="H2317" t="s">
        <v>11001</v>
      </c>
      <c r="Y2317" s="423" t="s">
        <v>11344</v>
      </c>
      <c r="AB2317" s="423" t="s">
        <v>11362</v>
      </c>
    </row>
    <row r="2318" spans="7:28" x14ac:dyDescent="0.35">
      <c r="G2318" t="s">
        <v>11002</v>
      </c>
      <c r="H2318" t="s">
        <v>11002</v>
      </c>
    </row>
    <row r="2319" spans="7:28" x14ac:dyDescent="0.35">
      <c r="G2319" t="s">
        <v>11003</v>
      </c>
      <c r="H2319" t="s">
        <v>11003</v>
      </c>
    </row>
    <row r="2320" spans="7:28" x14ac:dyDescent="0.35">
      <c r="G2320" t="s">
        <v>11004</v>
      </c>
      <c r="H2320" t="s">
        <v>11004</v>
      </c>
    </row>
    <row r="2321" spans="7:8" x14ac:dyDescent="0.35">
      <c r="G2321" t="s">
        <v>11005</v>
      </c>
      <c r="H2321" t="s">
        <v>11005</v>
      </c>
    </row>
    <row r="2322" spans="7:8" x14ac:dyDescent="0.35">
      <c r="G2322" t="s">
        <v>11006</v>
      </c>
      <c r="H2322" t="s">
        <v>11006</v>
      </c>
    </row>
  </sheetData>
  <phoneticPr fontId="61" type="noConversion"/>
  <conditionalFormatting sqref="G1:G1048576">
    <cfRule type="duplicateValues" dxfId="1365" priority="25"/>
  </conditionalFormatting>
  <conditionalFormatting sqref="AA2259:AA2268">
    <cfRule type="duplicateValues" dxfId="1364" priority="24"/>
  </conditionalFormatting>
  <conditionalFormatting sqref="AB2259:AB2268">
    <cfRule type="expression" dxfId="1363" priority="23">
      <formula>ISBLANK(AB2259)</formula>
    </cfRule>
  </conditionalFormatting>
  <conditionalFormatting sqref="AB2259:AB2268">
    <cfRule type="duplicateValues" dxfId="1362" priority="22"/>
  </conditionalFormatting>
  <conditionalFormatting sqref="AB2259:AB2268">
    <cfRule type="duplicateValues" dxfId="1361" priority="21"/>
  </conditionalFormatting>
  <conditionalFormatting sqref="AA2269:AA2278">
    <cfRule type="duplicateValues" dxfId="1360" priority="20"/>
  </conditionalFormatting>
  <conditionalFormatting sqref="AA2258">
    <cfRule type="duplicateValues" dxfId="1359" priority="19"/>
  </conditionalFormatting>
  <conditionalFormatting sqref="AB2258">
    <cfRule type="expression" dxfId="1358" priority="18">
      <formula>ISBLANK(AB2258)</formula>
    </cfRule>
  </conditionalFormatting>
  <conditionalFormatting sqref="AB2258">
    <cfRule type="duplicateValues" dxfId="1357" priority="17"/>
  </conditionalFormatting>
  <conditionalFormatting sqref="AB2258">
    <cfRule type="duplicateValues" dxfId="1356" priority="16"/>
  </conditionalFormatting>
  <conditionalFormatting sqref="AC2267">
    <cfRule type="expression" dxfId="1355" priority="15">
      <formula>ISBLANK(AC2267)</formula>
    </cfRule>
  </conditionalFormatting>
  <conditionalFormatting sqref="AC2267">
    <cfRule type="duplicateValues" dxfId="1354" priority="14"/>
  </conditionalFormatting>
  <conditionalFormatting sqref="AC2267">
    <cfRule type="duplicateValues" dxfId="1353" priority="13"/>
  </conditionalFormatting>
  <conditionalFormatting sqref="AC2265">
    <cfRule type="expression" dxfId="1352" priority="12">
      <formula>ISBLANK(AC2265)</formula>
    </cfRule>
  </conditionalFormatting>
  <conditionalFormatting sqref="AC2265">
    <cfRule type="duplicateValues" dxfId="1351" priority="11"/>
  </conditionalFormatting>
  <conditionalFormatting sqref="AC2265">
    <cfRule type="duplicateValues" dxfId="1350" priority="10"/>
  </conditionalFormatting>
  <conditionalFormatting sqref="AC2263">
    <cfRule type="expression" dxfId="1349" priority="9">
      <formula>ISBLANK(AC2263)</formula>
    </cfRule>
  </conditionalFormatting>
  <conditionalFormatting sqref="AC2263">
    <cfRule type="duplicateValues" dxfId="1348" priority="8"/>
  </conditionalFormatting>
  <conditionalFormatting sqref="AC2263">
    <cfRule type="duplicateValues" dxfId="1347" priority="7"/>
  </conditionalFormatting>
  <conditionalFormatting sqref="AC2261">
    <cfRule type="expression" dxfId="1346" priority="6">
      <formula>ISBLANK(AC2261)</formula>
    </cfRule>
  </conditionalFormatting>
  <conditionalFormatting sqref="AC2261">
    <cfRule type="duplicateValues" dxfId="1345" priority="5"/>
  </conditionalFormatting>
  <conditionalFormatting sqref="AC2261">
    <cfRule type="duplicateValues" dxfId="1344" priority="4"/>
  </conditionalFormatting>
  <conditionalFormatting sqref="AC2259">
    <cfRule type="expression" dxfId="1343" priority="3">
      <formula>ISBLANK(AC2259)</formula>
    </cfRule>
  </conditionalFormatting>
  <conditionalFormatting sqref="AC2259">
    <cfRule type="duplicateValues" dxfId="1342" priority="2"/>
  </conditionalFormatting>
  <conditionalFormatting sqref="AC2259">
    <cfRule type="duplicateValues" dxfId="1341"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34"/>
      <c r="J1" s="334"/>
    </row>
    <row r="2" spans="3:10" x14ac:dyDescent="0.35">
      <c r="I2" s="334" t="s">
        <v>9782</v>
      </c>
      <c r="J2" s="334"/>
    </row>
    <row r="3" spans="3:10" x14ac:dyDescent="0.35">
      <c r="I3" s="334"/>
      <c r="J3" s="334"/>
    </row>
    <row r="4" spans="3:10" x14ac:dyDescent="0.35">
      <c r="C4" s="346" t="s">
        <v>5127</v>
      </c>
      <c r="D4" s="347" t="s">
        <v>5526</v>
      </c>
      <c r="I4" s="334"/>
      <c r="J4" s="334"/>
    </row>
    <row r="5" spans="3:10" x14ac:dyDescent="0.35">
      <c r="C5" s="50" t="s">
        <v>3871</v>
      </c>
      <c r="D5" s="344" t="s">
        <v>3874</v>
      </c>
      <c r="I5" s="334" t="s">
        <v>5127</v>
      </c>
      <c r="J5" s="334" t="s">
        <v>5526</v>
      </c>
    </row>
    <row r="6" spans="3:10" x14ac:dyDescent="0.35">
      <c r="C6" s="50" t="s">
        <v>5796</v>
      </c>
      <c r="D6" s="345" t="s">
        <v>5797</v>
      </c>
      <c r="I6" s="167" t="s">
        <v>114</v>
      </c>
      <c r="J6" s="167" t="s">
        <v>7802</v>
      </c>
    </row>
    <row r="7" spans="3:10" x14ac:dyDescent="0.35">
      <c r="C7" s="50" t="s">
        <v>5798</v>
      </c>
      <c r="D7" s="344" t="s">
        <v>5799</v>
      </c>
      <c r="I7" s="167" t="s">
        <v>119</v>
      </c>
      <c r="J7" s="167" t="s">
        <v>8490</v>
      </c>
    </row>
    <row r="8" spans="3:10" x14ac:dyDescent="0.35">
      <c r="C8" s="50" t="s">
        <v>5800</v>
      </c>
      <c r="D8" s="345" t="s">
        <v>5801</v>
      </c>
      <c r="I8" s="167" t="s">
        <v>59</v>
      </c>
      <c r="J8" s="167" t="s">
        <v>8491</v>
      </c>
    </row>
    <row r="9" spans="3:10" x14ac:dyDescent="0.35">
      <c r="C9" s="50" t="s">
        <v>5518</v>
      </c>
      <c r="D9" s="344" t="s">
        <v>5519</v>
      </c>
      <c r="I9" s="167" t="s">
        <v>125</v>
      </c>
      <c r="J9" s="167" t="s">
        <v>8484</v>
      </c>
    </row>
    <row r="10" spans="3:10" x14ac:dyDescent="0.35">
      <c r="C10" s="50" t="s">
        <v>5870</v>
      </c>
      <c r="D10" s="345" t="s">
        <v>5871</v>
      </c>
      <c r="I10" s="167" t="s">
        <v>8497</v>
      </c>
      <c r="J10" s="167" t="s">
        <v>8861</v>
      </c>
    </row>
    <row r="11" spans="3:10" x14ac:dyDescent="0.35">
      <c r="C11" s="50" t="s">
        <v>5872</v>
      </c>
      <c r="D11" s="344" t="s">
        <v>5873</v>
      </c>
      <c r="I11" s="167" t="s">
        <v>128</v>
      </c>
      <c r="J11" s="167" t="s">
        <v>8492</v>
      </c>
    </row>
    <row r="12" spans="3:10" x14ac:dyDescent="0.35">
      <c r="C12" s="50" t="s">
        <v>5874</v>
      </c>
      <c r="D12" s="345" t="s">
        <v>5875</v>
      </c>
      <c r="I12" s="167" t="s">
        <v>8493</v>
      </c>
      <c r="J12" s="167" t="s">
        <v>8494</v>
      </c>
    </row>
    <row r="13" spans="3:10" x14ac:dyDescent="0.35">
      <c r="C13" s="50" t="s">
        <v>5758</v>
      </c>
      <c r="D13" s="344" t="s">
        <v>5762</v>
      </c>
      <c r="I13" s="167" t="s">
        <v>130</v>
      </c>
      <c r="J13" s="167" t="s">
        <v>8485</v>
      </c>
    </row>
    <row r="14" spans="3:10" x14ac:dyDescent="0.35">
      <c r="C14" s="50" t="s">
        <v>5759</v>
      </c>
      <c r="D14" s="345" t="s">
        <v>5763</v>
      </c>
      <c r="I14" s="167" t="s">
        <v>132</v>
      </c>
      <c r="J14" s="167" t="s">
        <v>9167</v>
      </c>
    </row>
    <row r="15" spans="3:10" x14ac:dyDescent="0.35">
      <c r="C15" s="50" t="s">
        <v>5760</v>
      </c>
      <c r="D15" s="344" t="s">
        <v>5764</v>
      </c>
      <c r="I15" s="167" t="s">
        <v>134</v>
      </c>
      <c r="J15" s="167" t="s">
        <v>8486</v>
      </c>
    </row>
    <row r="16" spans="3:10" x14ac:dyDescent="0.35">
      <c r="C16" s="50" t="s">
        <v>5761</v>
      </c>
      <c r="D16" s="345" t="s">
        <v>5765</v>
      </c>
      <c r="I16" s="167" t="s">
        <v>138</v>
      </c>
      <c r="J16" s="167" t="s">
        <v>8874</v>
      </c>
    </row>
    <row r="17" spans="3:10" x14ac:dyDescent="0.35">
      <c r="C17" s="50" t="s">
        <v>6040</v>
      </c>
      <c r="D17" s="344" t="s">
        <v>6041</v>
      </c>
      <c r="I17" s="167" t="s">
        <v>140</v>
      </c>
      <c r="J17" s="167" t="s">
        <v>8487</v>
      </c>
    </row>
    <row r="18" spans="3:10" x14ac:dyDescent="0.35">
      <c r="C18" s="50" t="s">
        <v>6024</v>
      </c>
      <c r="D18" s="345" t="s">
        <v>6025</v>
      </c>
      <c r="I18" s="167" t="s">
        <v>143</v>
      </c>
      <c r="J18" s="167" t="s">
        <v>8488</v>
      </c>
    </row>
    <row r="19" spans="3:10" x14ac:dyDescent="0.35">
      <c r="C19" s="50" t="s">
        <v>6026</v>
      </c>
      <c r="D19" s="344" t="s">
        <v>6027</v>
      </c>
      <c r="I19" s="167" t="s">
        <v>145</v>
      </c>
      <c r="J19" s="167" t="s">
        <v>8489</v>
      </c>
    </row>
    <row r="20" spans="3:10" x14ac:dyDescent="0.35">
      <c r="C20" s="50" t="s">
        <v>6028</v>
      </c>
      <c r="D20" s="345" t="s">
        <v>6029</v>
      </c>
      <c r="I20" s="167" t="s">
        <v>4891</v>
      </c>
      <c r="J20" s="349" t="s">
        <v>10210</v>
      </c>
    </row>
    <row r="21" spans="3:10" x14ac:dyDescent="0.35">
      <c r="C21" s="50" t="s">
        <v>6014</v>
      </c>
      <c r="D21" s="344" t="s">
        <v>6015</v>
      </c>
      <c r="I21" s="167" t="s">
        <v>4886</v>
      </c>
      <c r="J21" s="349" t="s">
        <v>10237</v>
      </c>
    </row>
    <row r="22" spans="3:10" x14ac:dyDescent="0.35">
      <c r="C22" s="50" t="s">
        <v>5998</v>
      </c>
      <c r="D22" s="345" t="s">
        <v>5999</v>
      </c>
      <c r="I22" s="167" t="s">
        <v>146</v>
      </c>
      <c r="J22" s="167" t="s">
        <v>8496</v>
      </c>
    </row>
    <row r="23" spans="3:10" x14ac:dyDescent="0.35">
      <c r="C23" s="50" t="s">
        <v>6000</v>
      </c>
      <c r="D23" s="344" t="s">
        <v>6001</v>
      </c>
      <c r="I23" s="167" t="s">
        <v>149</v>
      </c>
      <c r="J23" s="167" t="s">
        <v>7806</v>
      </c>
    </row>
    <row r="24" spans="3:10" x14ac:dyDescent="0.35">
      <c r="C24" s="50" t="s">
        <v>6002</v>
      </c>
      <c r="D24" s="345" t="s">
        <v>6003</v>
      </c>
      <c r="I24" s="167" t="s">
        <v>153</v>
      </c>
      <c r="J24" s="167" t="s">
        <v>7795</v>
      </c>
    </row>
    <row r="25" spans="3:10" x14ac:dyDescent="0.35">
      <c r="C25" s="50" t="s">
        <v>5988</v>
      </c>
      <c r="D25" s="344" t="s">
        <v>5989</v>
      </c>
      <c r="I25" s="167" t="s">
        <v>6305</v>
      </c>
      <c r="J25" s="167" t="s">
        <v>8827</v>
      </c>
    </row>
    <row r="26" spans="3:10" x14ac:dyDescent="0.35">
      <c r="C26" s="50" t="s">
        <v>5972</v>
      </c>
      <c r="D26" s="345" t="s">
        <v>5973</v>
      </c>
      <c r="I26" s="167" t="s">
        <v>3234</v>
      </c>
      <c r="J26" s="167" t="s">
        <v>8478</v>
      </c>
    </row>
    <row r="27" spans="3:10" x14ac:dyDescent="0.35">
      <c r="C27" s="50" t="s">
        <v>5974</v>
      </c>
      <c r="D27" s="344" t="s">
        <v>5975</v>
      </c>
      <c r="I27" s="167" t="s">
        <v>3232</v>
      </c>
      <c r="J27" s="167" t="s">
        <v>8945</v>
      </c>
    </row>
    <row r="28" spans="3:10" x14ac:dyDescent="0.35">
      <c r="C28" s="50" t="s">
        <v>5976</v>
      </c>
      <c r="D28" s="345" t="s">
        <v>5977</v>
      </c>
      <c r="I28" s="167" t="s">
        <v>8476</v>
      </c>
      <c r="J28" s="167" t="s">
        <v>8477</v>
      </c>
    </row>
    <row r="29" spans="3:10" x14ac:dyDescent="0.35">
      <c r="C29" s="50" t="s">
        <v>5962</v>
      </c>
      <c r="D29" s="344" t="s">
        <v>5963</v>
      </c>
      <c r="I29" s="167" t="s">
        <v>158</v>
      </c>
      <c r="J29" s="167" t="s">
        <v>7811</v>
      </c>
    </row>
    <row r="30" spans="3:10" x14ac:dyDescent="0.35">
      <c r="C30" s="50" t="s">
        <v>5946</v>
      </c>
      <c r="D30" s="345" t="s">
        <v>5947</v>
      </c>
      <c r="I30" s="167" t="s">
        <v>6455</v>
      </c>
      <c r="J30" s="349" t="s">
        <v>10070</v>
      </c>
    </row>
    <row r="31" spans="3:10" x14ac:dyDescent="0.35">
      <c r="C31" s="50" t="s">
        <v>5948</v>
      </c>
      <c r="D31" s="344" t="s">
        <v>5949</v>
      </c>
      <c r="I31" s="167" t="s">
        <v>6131</v>
      </c>
      <c r="J31" s="349" t="s">
        <v>10078</v>
      </c>
    </row>
    <row r="32" spans="3:10" x14ac:dyDescent="0.35">
      <c r="C32" s="50" t="s">
        <v>5950</v>
      </c>
      <c r="D32" s="345" t="s">
        <v>5951</v>
      </c>
      <c r="I32" s="167" t="s">
        <v>162</v>
      </c>
      <c r="J32" s="167" t="s">
        <v>7797</v>
      </c>
    </row>
    <row r="33" spans="3:10" x14ac:dyDescent="0.35">
      <c r="C33" s="50" t="s">
        <v>5920</v>
      </c>
      <c r="D33" s="344" t="s">
        <v>5921</v>
      </c>
      <c r="I33" s="167" t="s">
        <v>60</v>
      </c>
      <c r="J33" s="167" t="s">
        <v>7807</v>
      </c>
    </row>
    <row r="34" spans="3:10" x14ac:dyDescent="0.35">
      <c r="C34" s="50" t="s">
        <v>5720</v>
      </c>
      <c r="D34" s="345" t="s">
        <v>5757</v>
      </c>
      <c r="I34" s="167" t="s">
        <v>166</v>
      </c>
      <c r="J34" s="167" t="s">
        <v>7809</v>
      </c>
    </row>
    <row r="35" spans="3:10" x14ac:dyDescent="0.35">
      <c r="C35" s="50" t="s">
        <v>5702</v>
      </c>
      <c r="D35" s="344" t="s">
        <v>5733</v>
      </c>
      <c r="I35" s="167" t="s">
        <v>6450</v>
      </c>
      <c r="J35" s="349" t="s">
        <v>10087</v>
      </c>
    </row>
    <row r="36" spans="3:10" x14ac:dyDescent="0.35">
      <c r="C36" s="50" t="s">
        <v>5703</v>
      </c>
      <c r="D36" s="345" t="s">
        <v>5734</v>
      </c>
      <c r="I36" s="167" t="s">
        <v>168</v>
      </c>
      <c r="J36" s="167" t="s">
        <v>7808</v>
      </c>
    </row>
    <row r="37" spans="3:10" x14ac:dyDescent="0.35">
      <c r="C37" s="50" t="s">
        <v>5704</v>
      </c>
      <c r="D37" s="344" t="s">
        <v>5735</v>
      </c>
      <c r="I37" s="167" t="s">
        <v>7223</v>
      </c>
      <c r="J37" s="298" t="s">
        <v>10068</v>
      </c>
    </row>
    <row r="38" spans="3:10" x14ac:dyDescent="0.35">
      <c r="C38" s="50" t="s">
        <v>3611</v>
      </c>
      <c r="D38" s="345" t="s">
        <v>3610</v>
      </c>
      <c r="I38" s="167" t="s">
        <v>7225</v>
      </c>
      <c r="J38" s="349" t="s">
        <v>10066</v>
      </c>
    </row>
    <row r="39" spans="3:10" x14ac:dyDescent="0.35">
      <c r="C39" s="50" t="s">
        <v>3707</v>
      </c>
      <c r="D39" s="344" t="s">
        <v>3708</v>
      </c>
      <c r="I39" s="167" t="s">
        <v>7216</v>
      </c>
      <c r="J39" s="349" t="s">
        <v>10065</v>
      </c>
    </row>
    <row r="40" spans="3:10" x14ac:dyDescent="0.35">
      <c r="C40" s="50" t="s">
        <v>5802</v>
      </c>
      <c r="D40" s="345" t="s">
        <v>5803</v>
      </c>
      <c r="I40" s="167" t="s">
        <v>169</v>
      </c>
      <c r="J40" s="167" t="s">
        <v>7920</v>
      </c>
    </row>
    <row r="41" spans="3:10" x14ac:dyDescent="0.35">
      <c r="C41" s="50" t="s">
        <v>5705</v>
      </c>
      <c r="D41" s="344" t="s">
        <v>5736</v>
      </c>
      <c r="I41" s="167" t="s">
        <v>171</v>
      </c>
      <c r="J41" s="167" t="s">
        <v>7796</v>
      </c>
    </row>
    <row r="42" spans="3:10" x14ac:dyDescent="0.35">
      <c r="C42" s="50" t="s">
        <v>5642</v>
      </c>
      <c r="D42" s="345" t="s">
        <v>5696</v>
      </c>
      <c r="I42" s="167" t="s">
        <v>6158</v>
      </c>
      <c r="J42" s="349" t="s">
        <v>10090</v>
      </c>
    </row>
    <row r="43" spans="3:10" x14ac:dyDescent="0.35">
      <c r="C43" s="50" t="s">
        <v>5643</v>
      </c>
      <c r="D43" s="344" t="s">
        <v>5697</v>
      </c>
      <c r="I43" s="167" t="s">
        <v>6159</v>
      </c>
      <c r="J43" s="349" t="s">
        <v>10091</v>
      </c>
    </row>
    <row r="44" spans="3:10" x14ac:dyDescent="0.35">
      <c r="C44" s="50" t="s">
        <v>3599</v>
      </c>
      <c r="D44" s="345" t="s">
        <v>3598</v>
      </c>
      <c r="I44" s="167" t="s">
        <v>6160</v>
      </c>
      <c r="J44" s="349" t="s">
        <v>10092</v>
      </c>
    </row>
    <row r="45" spans="3:10" x14ac:dyDescent="0.35">
      <c r="C45" s="50" t="s">
        <v>3596</v>
      </c>
      <c r="D45" s="344" t="s">
        <v>3594</v>
      </c>
      <c r="I45" s="167" t="s">
        <v>6161</v>
      </c>
      <c r="J45" s="349" t="s">
        <v>10093</v>
      </c>
    </row>
    <row r="46" spans="3:10" x14ac:dyDescent="0.35">
      <c r="C46" s="50" t="s">
        <v>3597</v>
      </c>
      <c r="D46" s="345" t="s">
        <v>3595</v>
      </c>
      <c r="I46" s="167" t="s">
        <v>6157</v>
      </c>
      <c r="J46" s="349" t="s">
        <v>10094</v>
      </c>
    </row>
    <row r="47" spans="3:10" x14ac:dyDescent="0.35">
      <c r="C47" s="50" t="s">
        <v>6183</v>
      </c>
      <c r="D47" s="344" t="s">
        <v>6183</v>
      </c>
      <c r="I47" s="167" t="s">
        <v>6163</v>
      </c>
      <c r="J47" s="349" t="s">
        <v>10096</v>
      </c>
    </row>
    <row r="48" spans="3:10" x14ac:dyDescent="0.35">
      <c r="C48" s="50" t="s">
        <v>6184</v>
      </c>
      <c r="D48" s="345" t="s">
        <v>6184</v>
      </c>
      <c r="I48" s="167" t="s">
        <v>6169</v>
      </c>
      <c r="J48" s="349" t="s">
        <v>10095</v>
      </c>
    </row>
    <row r="49" spans="3:12" x14ac:dyDescent="0.35">
      <c r="C49" s="50" t="s">
        <v>6188</v>
      </c>
      <c r="D49" s="344" t="s">
        <v>6188</v>
      </c>
      <c r="I49" s="167" t="s">
        <v>173</v>
      </c>
      <c r="J49" s="167" t="s">
        <v>7798</v>
      </c>
    </row>
    <row r="50" spans="3:12" x14ac:dyDescent="0.35">
      <c r="C50" s="50" t="s">
        <v>6185</v>
      </c>
      <c r="D50" s="345" t="s">
        <v>6185</v>
      </c>
      <c r="I50" s="167" t="s">
        <v>175</v>
      </c>
      <c r="J50" s="167" t="s">
        <v>7799</v>
      </c>
    </row>
    <row r="51" spans="3:12" x14ac:dyDescent="0.35">
      <c r="C51" s="50" t="s">
        <v>6182</v>
      </c>
      <c r="D51" s="344" t="s">
        <v>6182</v>
      </c>
      <c r="I51" s="167" t="s">
        <v>7189</v>
      </c>
      <c r="J51" s="349" t="s">
        <v>10073</v>
      </c>
      <c r="L51" t="s">
        <v>8861</v>
      </c>
    </row>
    <row r="52" spans="3:12" x14ac:dyDescent="0.35">
      <c r="C52" s="50" t="s">
        <v>6181</v>
      </c>
      <c r="D52" s="345" t="s">
        <v>6181</v>
      </c>
      <c r="I52" s="167" t="s">
        <v>7804</v>
      </c>
      <c r="J52" s="167" t="s">
        <v>7805</v>
      </c>
      <c r="L52" t="s">
        <v>8862</v>
      </c>
    </row>
    <row r="53" spans="3:12" x14ac:dyDescent="0.35">
      <c r="C53" s="50" t="s">
        <v>6264</v>
      </c>
      <c r="D53" s="344" t="s">
        <v>6271</v>
      </c>
      <c r="I53" s="167" t="s">
        <v>5044</v>
      </c>
      <c r="J53" s="167" t="s">
        <v>7805</v>
      </c>
      <c r="L53" t="s">
        <v>8863</v>
      </c>
    </row>
    <row r="54" spans="3:12" x14ac:dyDescent="0.35">
      <c r="C54" s="50" t="s">
        <v>6265</v>
      </c>
      <c r="D54" s="345" t="s">
        <v>6272</v>
      </c>
      <c r="I54" s="167" t="s">
        <v>178</v>
      </c>
      <c r="J54" s="167" t="s">
        <v>8150</v>
      </c>
      <c r="L54" t="s">
        <v>8864</v>
      </c>
    </row>
    <row r="55" spans="3:12" x14ac:dyDescent="0.35">
      <c r="C55" s="50" t="s">
        <v>6266</v>
      </c>
      <c r="D55" s="344" t="s">
        <v>6273</v>
      </c>
      <c r="I55" s="167" t="s">
        <v>5046</v>
      </c>
      <c r="J55" s="349" t="s">
        <v>10083</v>
      </c>
      <c r="L55" t="s">
        <v>8865</v>
      </c>
    </row>
    <row r="56" spans="3:12" x14ac:dyDescent="0.35">
      <c r="C56" s="50" t="s">
        <v>6267</v>
      </c>
      <c r="D56" s="345" t="s">
        <v>6274</v>
      </c>
      <c r="I56" s="167" t="s">
        <v>183</v>
      </c>
      <c r="J56" s="167" t="s">
        <v>7800</v>
      </c>
      <c r="L56" t="s">
        <v>8866</v>
      </c>
    </row>
    <row r="57" spans="3:12" x14ac:dyDescent="0.35">
      <c r="C57" s="50" t="s">
        <v>6268</v>
      </c>
      <c r="D57" s="344" t="s">
        <v>6275</v>
      </c>
      <c r="I57" s="167" t="s">
        <v>186</v>
      </c>
      <c r="J57" s="167" t="s">
        <v>7801</v>
      </c>
      <c r="L57" t="s">
        <v>8867</v>
      </c>
    </row>
    <row r="58" spans="3:12" x14ac:dyDescent="0.35">
      <c r="C58" s="50" t="s">
        <v>6269</v>
      </c>
      <c r="D58" s="345" t="s">
        <v>6276</v>
      </c>
      <c r="I58" s="167" t="s">
        <v>7188</v>
      </c>
      <c r="J58" s="349" t="s">
        <v>10079</v>
      </c>
      <c r="L58" t="s">
        <v>8868</v>
      </c>
    </row>
    <row r="59" spans="3:12" x14ac:dyDescent="0.35">
      <c r="C59" s="50" t="s">
        <v>3851</v>
      </c>
      <c r="D59" s="344" t="s">
        <v>3852</v>
      </c>
      <c r="I59" s="167" t="s">
        <v>189</v>
      </c>
      <c r="J59" s="167" t="s">
        <v>7794</v>
      </c>
      <c r="L59" t="s">
        <v>8869</v>
      </c>
    </row>
    <row r="60" spans="3:12" x14ac:dyDescent="0.35">
      <c r="C60" s="50" t="s">
        <v>3848</v>
      </c>
      <c r="D60" s="345" t="s">
        <v>3847</v>
      </c>
      <c r="I60" s="167" t="s">
        <v>3446</v>
      </c>
      <c r="J60" s="349" t="s">
        <v>10075</v>
      </c>
      <c r="L60" t="s">
        <v>8870</v>
      </c>
    </row>
    <row r="61" spans="3:12" x14ac:dyDescent="0.35">
      <c r="C61" s="50" t="s">
        <v>3588</v>
      </c>
      <c r="D61" s="344" t="s">
        <v>3587</v>
      </c>
      <c r="I61" s="167" t="s">
        <v>7258</v>
      </c>
      <c r="J61" s="349" t="s">
        <v>10076</v>
      </c>
      <c r="L61" t="s">
        <v>8871</v>
      </c>
    </row>
    <row r="62" spans="3:12" x14ac:dyDescent="0.35">
      <c r="C62" s="50" t="s">
        <v>5629</v>
      </c>
      <c r="D62" s="345" t="s">
        <v>5639</v>
      </c>
      <c r="I62" s="167" t="s">
        <v>6444</v>
      </c>
      <c r="J62" s="349" t="s">
        <v>10063</v>
      </c>
      <c r="L62" t="s">
        <v>8872</v>
      </c>
    </row>
    <row r="63" spans="3:12" x14ac:dyDescent="0.35">
      <c r="C63" s="50" t="s">
        <v>5627</v>
      </c>
      <c r="D63" s="344" t="s">
        <v>5637</v>
      </c>
      <c r="I63" s="167" t="s">
        <v>192</v>
      </c>
      <c r="J63" s="167" t="s">
        <v>8657</v>
      </c>
      <c r="L63" t="s">
        <v>8873</v>
      </c>
    </row>
    <row r="64" spans="3:12" x14ac:dyDescent="0.35">
      <c r="C64" s="50" t="s">
        <v>5617</v>
      </c>
      <c r="D64" s="345" t="s">
        <v>5634</v>
      </c>
      <c r="I64" s="167" t="s">
        <v>6164</v>
      </c>
      <c r="J64" s="349" t="s">
        <v>10088</v>
      </c>
      <c r="L64" t="s">
        <v>8874</v>
      </c>
    </row>
    <row r="65" spans="3:12" x14ac:dyDescent="0.35">
      <c r="C65" s="50" t="s">
        <v>5616</v>
      </c>
      <c r="D65" s="344" t="s">
        <v>5641</v>
      </c>
      <c r="I65" s="167" t="s">
        <v>6162</v>
      </c>
      <c r="J65" s="349" t="s">
        <v>10089</v>
      </c>
      <c r="L65" t="s">
        <v>8875</v>
      </c>
    </row>
    <row r="66" spans="3:12" x14ac:dyDescent="0.35">
      <c r="C66" s="50" t="s">
        <v>5628</v>
      </c>
      <c r="D66" s="345" t="s">
        <v>5638</v>
      </c>
      <c r="I66" s="167" t="s">
        <v>196</v>
      </c>
      <c r="J66" s="167" t="s">
        <v>7847</v>
      </c>
      <c r="L66" t="s">
        <v>8876</v>
      </c>
    </row>
    <row r="67" spans="3:12" x14ac:dyDescent="0.35">
      <c r="C67" s="50" t="s">
        <v>5626</v>
      </c>
      <c r="D67" s="344" t="s">
        <v>5636</v>
      </c>
      <c r="I67" s="167" t="s">
        <v>7848</v>
      </c>
      <c r="J67" s="167" t="s">
        <v>7849</v>
      </c>
      <c r="L67" t="s">
        <v>8877</v>
      </c>
    </row>
    <row r="68" spans="3:12" x14ac:dyDescent="0.35">
      <c r="C68" s="50" t="s">
        <v>5618</v>
      </c>
      <c r="D68" s="345" t="s">
        <v>5635</v>
      </c>
      <c r="I68" s="167" t="s">
        <v>7233</v>
      </c>
      <c r="J68" s="349" t="s">
        <v>10072</v>
      </c>
      <c r="L68" t="s">
        <v>8878</v>
      </c>
    </row>
    <row r="69" spans="3:12" x14ac:dyDescent="0.35">
      <c r="C69" s="50" t="s">
        <v>3562</v>
      </c>
      <c r="D69" s="344" t="s">
        <v>3564</v>
      </c>
      <c r="I69" s="167" t="s">
        <v>198</v>
      </c>
      <c r="J69" s="167" t="s">
        <v>7810</v>
      </c>
      <c r="L69" t="s">
        <v>8879</v>
      </c>
    </row>
    <row r="70" spans="3:12" x14ac:dyDescent="0.35">
      <c r="C70" s="50" t="s">
        <v>3849</v>
      </c>
      <c r="D70" s="345" t="s">
        <v>3850</v>
      </c>
      <c r="I70" s="167" t="s">
        <v>200</v>
      </c>
      <c r="J70" s="167" t="s">
        <v>7851</v>
      </c>
      <c r="L70" t="s">
        <v>8880</v>
      </c>
    </row>
    <row r="71" spans="3:12" x14ac:dyDescent="0.35">
      <c r="C71" s="50" t="s">
        <v>3845</v>
      </c>
      <c r="D71" s="344" t="s">
        <v>3846</v>
      </c>
      <c r="I71" s="167" t="s">
        <v>7908</v>
      </c>
      <c r="J71" s="167" t="s">
        <v>7909</v>
      </c>
      <c r="L71" t="s">
        <v>8881</v>
      </c>
    </row>
    <row r="72" spans="3:12" x14ac:dyDescent="0.35">
      <c r="C72" s="50" t="s">
        <v>3616</v>
      </c>
      <c r="D72" s="345" t="s">
        <v>3617</v>
      </c>
      <c r="I72" s="167" t="s">
        <v>639</v>
      </c>
      <c r="J72" s="167" t="s">
        <v>7910</v>
      </c>
      <c r="L72" t="s">
        <v>8882</v>
      </c>
    </row>
    <row r="73" spans="3:12" x14ac:dyDescent="0.35">
      <c r="C73" s="50" t="s">
        <v>6187</v>
      </c>
      <c r="D73" s="344" t="s">
        <v>6187</v>
      </c>
      <c r="I73" s="167" t="s">
        <v>7911</v>
      </c>
      <c r="J73" s="167" t="s">
        <v>7912</v>
      </c>
      <c r="L73" t="s">
        <v>8883</v>
      </c>
    </row>
    <row r="74" spans="3:12" x14ac:dyDescent="0.35">
      <c r="C74" s="50" t="s">
        <v>6270</v>
      </c>
      <c r="D74" s="344" t="s">
        <v>6270</v>
      </c>
      <c r="I74" s="167" t="s">
        <v>693</v>
      </c>
      <c r="J74" s="167" t="s">
        <v>8691</v>
      </c>
      <c r="L74" t="s">
        <v>8884</v>
      </c>
    </row>
    <row r="75" spans="3:12" x14ac:dyDescent="0.35">
      <c r="C75" s="50" t="s">
        <v>6186</v>
      </c>
      <c r="D75" s="344" t="s">
        <v>6186</v>
      </c>
      <c r="I75" s="167" t="s">
        <v>204</v>
      </c>
      <c r="J75" s="167" t="s">
        <v>7818</v>
      </c>
      <c r="L75" t="s">
        <v>8885</v>
      </c>
    </row>
    <row r="76" spans="3:12" x14ac:dyDescent="0.35">
      <c r="C76" s="50" t="s">
        <v>3731</v>
      </c>
      <c r="D76" s="345" t="s">
        <v>3730</v>
      </c>
      <c r="I76" s="167" t="s">
        <v>206</v>
      </c>
      <c r="J76" s="167" t="s">
        <v>7819</v>
      </c>
      <c r="L76" t="s">
        <v>8886</v>
      </c>
    </row>
    <row r="77" spans="3:12" x14ac:dyDescent="0.35">
      <c r="C77" s="50" t="s">
        <v>3732</v>
      </c>
      <c r="D77" s="344" t="s">
        <v>3729</v>
      </c>
      <c r="I77" s="167" t="s">
        <v>208</v>
      </c>
      <c r="J77" s="167" t="s">
        <v>7820</v>
      </c>
      <c r="L77" t="s">
        <v>8887</v>
      </c>
    </row>
    <row r="78" spans="3:12" x14ac:dyDescent="0.35">
      <c r="C78" s="50" t="s">
        <v>3565</v>
      </c>
      <c r="D78" s="345" t="s">
        <v>3566</v>
      </c>
      <c r="I78" s="167" t="s">
        <v>7816</v>
      </c>
      <c r="J78" s="167" t="s">
        <v>7817</v>
      </c>
      <c r="L78" t="s">
        <v>8888</v>
      </c>
    </row>
    <row r="79" spans="3:12" x14ac:dyDescent="0.35">
      <c r="C79" s="50" t="s">
        <v>3630</v>
      </c>
      <c r="D79" s="344" t="s">
        <v>3628</v>
      </c>
      <c r="I79" s="167" t="s">
        <v>2065</v>
      </c>
      <c r="J79" s="167" t="s">
        <v>8718</v>
      </c>
      <c r="L79" t="s">
        <v>8889</v>
      </c>
    </row>
    <row r="80" spans="3:12" x14ac:dyDescent="0.35">
      <c r="C80" s="50" t="s">
        <v>3571</v>
      </c>
      <c r="D80" s="345" t="s">
        <v>3572</v>
      </c>
      <c r="I80" s="167" t="s">
        <v>2068</v>
      </c>
      <c r="J80" s="167" t="s">
        <v>8721</v>
      </c>
      <c r="L80" t="s">
        <v>8890</v>
      </c>
    </row>
    <row r="81" spans="3:12" x14ac:dyDescent="0.35">
      <c r="C81" s="50" t="s">
        <v>3736</v>
      </c>
      <c r="D81" s="344" t="s">
        <v>3737</v>
      </c>
      <c r="I81" s="167" t="s">
        <v>2070</v>
      </c>
      <c r="J81" s="167" t="s">
        <v>8715</v>
      </c>
      <c r="L81" t="s">
        <v>8891</v>
      </c>
    </row>
    <row r="82" spans="3:12" x14ac:dyDescent="0.35">
      <c r="C82" s="50" t="s">
        <v>3631</v>
      </c>
      <c r="D82" s="345" t="s">
        <v>3629</v>
      </c>
      <c r="I82" s="167" t="s">
        <v>2072</v>
      </c>
      <c r="J82" s="167" t="s">
        <v>8717</v>
      </c>
      <c r="L82" t="s">
        <v>8892</v>
      </c>
    </row>
    <row r="83" spans="3:12" x14ac:dyDescent="0.35">
      <c r="C83" s="50" t="s">
        <v>3741</v>
      </c>
      <c r="D83" s="344" t="s">
        <v>3748</v>
      </c>
      <c r="I83" s="167" t="s">
        <v>7992</v>
      </c>
      <c r="J83" s="167" t="s">
        <v>7993</v>
      </c>
      <c r="L83" t="s">
        <v>8893</v>
      </c>
    </row>
    <row r="84" spans="3:12" x14ac:dyDescent="0.35">
      <c r="C84" s="50" t="s">
        <v>3638</v>
      </c>
      <c r="D84" s="345" t="s">
        <v>3637</v>
      </c>
      <c r="I84" s="167" t="s">
        <v>3213</v>
      </c>
      <c r="J84" s="167" t="s">
        <v>8828</v>
      </c>
      <c r="L84" t="s">
        <v>8894</v>
      </c>
    </row>
    <row r="85" spans="3:12" x14ac:dyDescent="0.35">
      <c r="C85" s="50" t="s">
        <v>3715</v>
      </c>
      <c r="D85" s="344" t="s">
        <v>3717</v>
      </c>
      <c r="I85" s="167" t="s">
        <v>3209</v>
      </c>
      <c r="J85" s="167" t="s">
        <v>8829</v>
      </c>
      <c r="L85" t="s">
        <v>8895</v>
      </c>
    </row>
    <row r="86" spans="3:12" x14ac:dyDescent="0.35">
      <c r="C86" s="50" t="s">
        <v>3879</v>
      </c>
      <c r="D86" s="345" t="s">
        <v>3881</v>
      </c>
      <c r="I86" s="167" t="s">
        <v>3871</v>
      </c>
      <c r="J86" s="167" t="s">
        <v>9385</v>
      </c>
      <c r="L86" t="s">
        <v>8896</v>
      </c>
    </row>
    <row r="87" spans="3:12" x14ac:dyDescent="0.35">
      <c r="C87" s="50" t="s">
        <v>3878</v>
      </c>
      <c r="D87" s="344" t="s">
        <v>3880</v>
      </c>
      <c r="I87" s="167" t="s">
        <v>5796</v>
      </c>
      <c r="J87" s="167" t="s">
        <v>9499</v>
      </c>
      <c r="L87" t="s">
        <v>8897</v>
      </c>
    </row>
    <row r="88" spans="3:12" x14ac:dyDescent="0.35">
      <c r="C88" s="50" t="s">
        <v>4880</v>
      </c>
      <c r="D88" s="345" t="s">
        <v>4880</v>
      </c>
      <c r="I88" s="167" t="s">
        <v>5798</v>
      </c>
      <c r="J88" s="167" t="s">
        <v>9596</v>
      </c>
      <c r="L88" t="s">
        <v>8898</v>
      </c>
    </row>
    <row r="89" spans="3:12" x14ac:dyDescent="0.35">
      <c r="C89" s="50" t="s">
        <v>4860</v>
      </c>
      <c r="D89" s="344" t="s">
        <v>4860</v>
      </c>
      <c r="I89" s="167" t="s">
        <v>5800</v>
      </c>
      <c r="J89" s="167" t="s">
        <v>9501</v>
      </c>
      <c r="L89" t="s">
        <v>8899</v>
      </c>
    </row>
    <row r="90" spans="3:12" x14ac:dyDescent="0.35">
      <c r="C90" s="50" t="s">
        <v>6201</v>
      </c>
      <c r="D90" s="345" t="s">
        <v>6201</v>
      </c>
      <c r="I90" s="167" t="s">
        <v>5518</v>
      </c>
      <c r="J90" s="167" t="s">
        <v>9557</v>
      </c>
      <c r="L90" t="s">
        <v>8900</v>
      </c>
    </row>
    <row r="91" spans="3:12" x14ac:dyDescent="0.35">
      <c r="C91" s="50" t="s">
        <v>6202</v>
      </c>
      <c r="D91" s="344" t="s">
        <v>6202</v>
      </c>
      <c r="I91" s="167" t="s">
        <v>5870</v>
      </c>
      <c r="J91" s="167" t="s">
        <v>9488</v>
      </c>
      <c r="L91" t="s">
        <v>8901</v>
      </c>
    </row>
    <row r="92" spans="3:12" x14ac:dyDescent="0.35">
      <c r="C92" s="50" t="s">
        <v>3838</v>
      </c>
      <c r="D92" s="345" t="s">
        <v>3836</v>
      </c>
      <c r="I92" s="167" t="s">
        <v>5872</v>
      </c>
      <c r="J92" s="167" t="s">
        <v>9598</v>
      </c>
      <c r="L92" t="s">
        <v>8902</v>
      </c>
    </row>
    <row r="93" spans="3:12" x14ac:dyDescent="0.35">
      <c r="C93" s="50" t="s">
        <v>5192</v>
      </c>
      <c r="D93" s="344" t="s">
        <v>5192</v>
      </c>
      <c r="I93" s="167" t="s">
        <v>5874</v>
      </c>
      <c r="J93" s="167" t="s">
        <v>9558</v>
      </c>
      <c r="L93" t="s">
        <v>8903</v>
      </c>
    </row>
    <row r="94" spans="3:12" x14ac:dyDescent="0.35">
      <c r="C94" s="50" t="s">
        <v>5193</v>
      </c>
      <c r="D94" s="345" t="s">
        <v>5193</v>
      </c>
      <c r="I94" s="167" t="s">
        <v>5758</v>
      </c>
      <c r="J94" s="167" t="s">
        <v>9584</v>
      </c>
      <c r="L94" t="s">
        <v>8904</v>
      </c>
    </row>
    <row r="95" spans="3:12" x14ac:dyDescent="0.35">
      <c r="C95" s="50" t="s">
        <v>5194</v>
      </c>
      <c r="D95" s="344" t="s">
        <v>5194</v>
      </c>
      <c r="I95" s="167" t="s">
        <v>5759</v>
      </c>
      <c r="J95" s="167" t="s">
        <v>9754</v>
      </c>
      <c r="L95" t="s">
        <v>8905</v>
      </c>
    </row>
    <row r="96" spans="3:12" x14ac:dyDescent="0.35">
      <c r="C96" s="50" t="s">
        <v>5195</v>
      </c>
      <c r="D96" s="345" t="s">
        <v>5195</v>
      </c>
      <c r="I96" s="167" t="s">
        <v>5760</v>
      </c>
      <c r="J96" s="167" t="s">
        <v>9504</v>
      </c>
      <c r="L96" t="s">
        <v>8906</v>
      </c>
    </row>
    <row r="97" spans="3:12" x14ac:dyDescent="0.35">
      <c r="C97" s="50" t="s">
        <v>5196</v>
      </c>
      <c r="D97" s="344" t="s">
        <v>5196</v>
      </c>
      <c r="I97" s="167" t="s">
        <v>5761</v>
      </c>
      <c r="J97" s="167" t="s">
        <v>9755</v>
      </c>
      <c r="L97" t="s">
        <v>8907</v>
      </c>
    </row>
    <row r="98" spans="3:12" x14ac:dyDescent="0.35">
      <c r="C98" s="50" t="s">
        <v>5197</v>
      </c>
      <c r="D98" s="345" t="s">
        <v>5197</v>
      </c>
      <c r="I98" s="167" t="s">
        <v>6040</v>
      </c>
      <c r="J98" s="167" t="s">
        <v>9527</v>
      </c>
      <c r="L98" t="s">
        <v>8908</v>
      </c>
    </row>
    <row r="99" spans="3:12" x14ac:dyDescent="0.35">
      <c r="C99" s="50" t="s">
        <v>5245</v>
      </c>
      <c r="D99" s="344" t="s">
        <v>5245</v>
      </c>
      <c r="I99" s="167" t="s">
        <v>6024</v>
      </c>
      <c r="J99" s="167" t="s">
        <v>9561</v>
      </c>
      <c r="L99" t="s">
        <v>8909</v>
      </c>
    </row>
    <row r="100" spans="3:12" x14ac:dyDescent="0.35">
      <c r="C100" s="50" t="s">
        <v>5198</v>
      </c>
      <c r="D100" s="345" t="s">
        <v>5198</v>
      </c>
      <c r="I100" s="167" t="s">
        <v>6026</v>
      </c>
      <c r="J100" s="167" t="s">
        <v>9638</v>
      </c>
      <c r="L100" t="s">
        <v>8910</v>
      </c>
    </row>
    <row r="101" spans="3:12" x14ac:dyDescent="0.35">
      <c r="C101" s="50" t="s">
        <v>5199</v>
      </c>
      <c r="D101" s="344" t="s">
        <v>5199</v>
      </c>
      <c r="I101" s="167" t="s">
        <v>6028</v>
      </c>
      <c r="J101" s="167" t="s">
        <v>9645</v>
      </c>
      <c r="L101" t="s">
        <v>8911</v>
      </c>
    </row>
    <row r="102" spans="3:12" x14ac:dyDescent="0.35">
      <c r="C102" s="50" t="s">
        <v>11541</v>
      </c>
      <c r="D102" s="345" t="s">
        <v>11541</v>
      </c>
      <c r="I102" s="167" t="s">
        <v>6014</v>
      </c>
      <c r="J102" s="167" t="s">
        <v>9528</v>
      </c>
      <c r="L102" t="s">
        <v>8912</v>
      </c>
    </row>
    <row r="103" spans="3:12" x14ac:dyDescent="0.35">
      <c r="C103" s="50" t="s">
        <v>11542</v>
      </c>
      <c r="D103" s="344" t="s">
        <v>11542</v>
      </c>
      <c r="I103" s="167" t="s">
        <v>5998</v>
      </c>
      <c r="J103" s="167" t="s">
        <v>9562</v>
      </c>
      <c r="L103" t="s">
        <v>8913</v>
      </c>
    </row>
    <row r="104" spans="3:12" x14ac:dyDescent="0.35">
      <c r="C104" s="50" t="s">
        <v>11543</v>
      </c>
      <c r="D104" s="345" t="s">
        <v>11543</v>
      </c>
      <c r="I104" s="167" t="s">
        <v>6000</v>
      </c>
      <c r="J104" s="167" t="s">
        <v>9639</v>
      </c>
      <c r="L104" t="s">
        <v>8914</v>
      </c>
    </row>
    <row r="105" spans="3:12" x14ac:dyDescent="0.35">
      <c r="C105" s="50" t="s">
        <v>5200</v>
      </c>
      <c r="D105" s="344" t="s">
        <v>5200</v>
      </c>
      <c r="I105" s="167" t="s">
        <v>6002</v>
      </c>
      <c r="J105" s="167" t="s">
        <v>9646</v>
      </c>
      <c r="L105" t="s">
        <v>8915</v>
      </c>
    </row>
    <row r="106" spans="3:12" x14ac:dyDescent="0.35">
      <c r="C106" s="50" t="s">
        <v>5265</v>
      </c>
      <c r="D106" s="345" t="s">
        <v>5265</v>
      </c>
      <c r="I106" s="167" t="s">
        <v>5988</v>
      </c>
      <c r="J106" s="167" t="s">
        <v>9530</v>
      </c>
      <c r="L106" t="s">
        <v>8916</v>
      </c>
    </row>
    <row r="107" spans="3:12" x14ac:dyDescent="0.35">
      <c r="C107" s="50" t="s">
        <v>5201</v>
      </c>
      <c r="D107" s="344" t="s">
        <v>5201</v>
      </c>
      <c r="I107" s="167" t="s">
        <v>5972</v>
      </c>
      <c r="J107" s="167" t="s">
        <v>9564</v>
      </c>
      <c r="L107" t="s">
        <v>8917</v>
      </c>
    </row>
    <row r="108" spans="3:12" x14ac:dyDescent="0.35">
      <c r="C108" s="50" t="s">
        <v>4915</v>
      </c>
      <c r="D108" s="345" t="s">
        <v>4915</v>
      </c>
      <c r="I108" s="167" t="s">
        <v>5974</v>
      </c>
      <c r="J108" s="167" t="s">
        <v>9641</v>
      </c>
      <c r="L108" t="s">
        <v>8918</v>
      </c>
    </row>
    <row r="109" spans="3:12" x14ac:dyDescent="0.35">
      <c r="C109" s="50" t="s">
        <v>5224</v>
      </c>
      <c r="D109" s="344" t="s">
        <v>5224</v>
      </c>
      <c r="I109" s="167" t="s">
        <v>5976</v>
      </c>
      <c r="J109" s="167" t="s">
        <v>9648</v>
      </c>
      <c r="L109" t="s">
        <v>8919</v>
      </c>
    </row>
    <row r="110" spans="3:12" x14ac:dyDescent="0.35">
      <c r="C110" s="50" t="s">
        <v>4919</v>
      </c>
      <c r="D110" s="345" t="s">
        <v>4919</v>
      </c>
      <c r="I110" s="167" t="s">
        <v>5962</v>
      </c>
      <c r="J110" s="167" t="s">
        <v>9529</v>
      </c>
      <c r="L110" t="s">
        <v>8920</v>
      </c>
    </row>
    <row r="111" spans="3:12" x14ac:dyDescent="0.35">
      <c r="C111" s="50" t="s">
        <v>4921</v>
      </c>
      <c r="D111" s="344" t="s">
        <v>4921</v>
      </c>
      <c r="I111" s="167" t="s">
        <v>5946</v>
      </c>
      <c r="J111" s="167" t="s">
        <v>9563</v>
      </c>
      <c r="L111" t="s">
        <v>8921</v>
      </c>
    </row>
    <row r="112" spans="3:12" x14ac:dyDescent="0.35">
      <c r="C112" s="50" t="s">
        <v>4922</v>
      </c>
      <c r="D112" s="345" t="s">
        <v>4922</v>
      </c>
      <c r="I112" s="167" t="s">
        <v>5948</v>
      </c>
      <c r="J112" s="167" t="s">
        <v>9640</v>
      </c>
      <c r="L112" t="s">
        <v>8922</v>
      </c>
    </row>
    <row r="113" spans="3:12" x14ac:dyDescent="0.35">
      <c r="C113" s="50" t="s">
        <v>5264</v>
      </c>
      <c r="D113" s="344" t="s">
        <v>5264</v>
      </c>
      <c r="I113" s="167" t="s">
        <v>5950</v>
      </c>
      <c r="J113" s="167" t="s">
        <v>9647</v>
      </c>
      <c r="L113" t="s">
        <v>8923</v>
      </c>
    </row>
    <row r="114" spans="3:12" x14ac:dyDescent="0.35">
      <c r="C114" s="50" t="s">
        <v>4924</v>
      </c>
      <c r="D114" s="345" t="s">
        <v>4924</v>
      </c>
      <c r="I114" s="167" t="s">
        <v>5920</v>
      </c>
      <c r="J114" s="167" t="s">
        <v>9565</v>
      </c>
      <c r="L114" t="s">
        <v>8924</v>
      </c>
    </row>
    <row r="115" spans="3:12" x14ac:dyDescent="0.35">
      <c r="C115" s="50" t="s">
        <v>3662</v>
      </c>
      <c r="D115" s="344" t="s">
        <v>3663</v>
      </c>
      <c r="I115" s="167" t="s">
        <v>3208</v>
      </c>
      <c r="J115" s="167" t="s">
        <v>8863</v>
      </c>
      <c r="L115" t="s">
        <v>8925</v>
      </c>
    </row>
    <row r="116" spans="3:12" x14ac:dyDescent="0.35">
      <c r="C116" s="50" t="s">
        <v>3579</v>
      </c>
      <c r="D116" s="345" t="s">
        <v>3584</v>
      </c>
      <c r="I116" s="167" t="s">
        <v>5720</v>
      </c>
      <c r="J116" s="167" t="s">
        <v>9719</v>
      </c>
      <c r="L116" t="s">
        <v>8926</v>
      </c>
    </row>
    <row r="117" spans="3:12" x14ac:dyDescent="0.35">
      <c r="C117" s="50" t="s">
        <v>3660</v>
      </c>
      <c r="D117" s="344" t="s">
        <v>3661</v>
      </c>
      <c r="I117" s="167" t="s">
        <v>5702</v>
      </c>
      <c r="J117" s="167" t="s">
        <v>9567</v>
      </c>
      <c r="L117" t="s">
        <v>8927</v>
      </c>
    </row>
    <row r="118" spans="3:12" x14ac:dyDescent="0.35">
      <c r="C118" s="50" t="s">
        <v>3658</v>
      </c>
      <c r="D118" s="345" t="s">
        <v>3659</v>
      </c>
      <c r="I118" s="167" t="s">
        <v>5703</v>
      </c>
      <c r="J118" s="167" t="s">
        <v>9644</v>
      </c>
      <c r="L118" t="s">
        <v>8928</v>
      </c>
    </row>
    <row r="119" spans="3:12" x14ac:dyDescent="0.35">
      <c r="C119" s="50" t="s">
        <v>3580</v>
      </c>
      <c r="D119" s="344" t="s">
        <v>3583</v>
      </c>
      <c r="I119" s="167" t="s">
        <v>5704</v>
      </c>
      <c r="J119" s="167" t="s">
        <v>9649</v>
      </c>
      <c r="L119" t="s">
        <v>8929</v>
      </c>
    </row>
    <row r="120" spans="3:12" x14ac:dyDescent="0.35">
      <c r="C120" s="50" t="s">
        <v>3641</v>
      </c>
      <c r="D120" s="345" t="s">
        <v>3642</v>
      </c>
      <c r="I120" s="167" t="s">
        <v>3611</v>
      </c>
      <c r="J120" s="167" t="s">
        <v>9586</v>
      </c>
      <c r="L120" t="s">
        <v>8930</v>
      </c>
    </row>
    <row r="121" spans="3:12" x14ac:dyDescent="0.35">
      <c r="C121" s="50" t="s">
        <v>3581</v>
      </c>
      <c r="D121" s="344" t="s">
        <v>3582</v>
      </c>
      <c r="I121" s="167" t="s">
        <v>2074</v>
      </c>
      <c r="J121" s="167" t="s">
        <v>8729</v>
      </c>
      <c r="L121" t="s">
        <v>8931</v>
      </c>
    </row>
    <row r="122" spans="3:12" x14ac:dyDescent="0.35">
      <c r="C122" s="50" t="s">
        <v>3643</v>
      </c>
      <c r="D122" s="345" t="s">
        <v>3644</v>
      </c>
      <c r="I122" s="167" t="s">
        <v>2076</v>
      </c>
      <c r="J122" s="167" t="s">
        <v>8727</v>
      </c>
      <c r="L122" t="s">
        <v>8931</v>
      </c>
    </row>
    <row r="123" spans="3:12" x14ac:dyDescent="0.35">
      <c r="C123" s="50" t="s">
        <v>3768</v>
      </c>
      <c r="D123" s="344" t="s">
        <v>3769</v>
      </c>
      <c r="I123" s="167" t="s">
        <v>2078</v>
      </c>
      <c r="J123" s="167" t="s">
        <v>8726</v>
      </c>
      <c r="L123" t="s">
        <v>8932</v>
      </c>
    </row>
    <row r="124" spans="3:12" x14ac:dyDescent="0.35">
      <c r="C124" s="50" t="s">
        <v>6189</v>
      </c>
      <c r="D124" s="345" t="s">
        <v>6189</v>
      </c>
      <c r="I124" s="167" t="s">
        <v>3707</v>
      </c>
      <c r="J124" s="167" t="s">
        <v>9566</v>
      </c>
      <c r="L124" t="s">
        <v>8933</v>
      </c>
    </row>
    <row r="125" spans="3:12" x14ac:dyDescent="0.35">
      <c r="C125" s="50" t="s">
        <v>6191</v>
      </c>
      <c r="D125" s="344" t="s">
        <v>6191</v>
      </c>
      <c r="I125" s="167" t="s">
        <v>2080</v>
      </c>
      <c r="J125" s="167" t="s">
        <v>8725</v>
      </c>
      <c r="L125" t="s">
        <v>8934</v>
      </c>
    </row>
    <row r="126" spans="3:12" x14ac:dyDescent="0.35">
      <c r="C126" s="50" t="s">
        <v>6192</v>
      </c>
      <c r="D126" s="345" t="s">
        <v>6192</v>
      </c>
      <c r="I126" s="167" t="s">
        <v>2082</v>
      </c>
      <c r="J126" s="167" t="s">
        <v>8724</v>
      </c>
      <c r="L126" t="s">
        <v>8935</v>
      </c>
    </row>
    <row r="127" spans="3:12" x14ac:dyDescent="0.35">
      <c r="C127" s="50" t="s">
        <v>6190</v>
      </c>
      <c r="D127" s="344" t="s">
        <v>6190</v>
      </c>
      <c r="I127" s="167" t="s">
        <v>2084</v>
      </c>
      <c r="J127" s="167" t="s">
        <v>7692</v>
      </c>
      <c r="L127" t="s">
        <v>8936</v>
      </c>
    </row>
    <row r="128" spans="3:12" x14ac:dyDescent="0.35">
      <c r="C128" s="50" t="s">
        <v>5808</v>
      </c>
      <c r="D128" s="345" t="s">
        <v>5809</v>
      </c>
      <c r="I128" s="167" t="s">
        <v>2086</v>
      </c>
      <c r="J128" s="167" t="s">
        <v>8728</v>
      </c>
      <c r="L128" t="s">
        <v>8937</v>
      </c>
    </row>
    <row r="129" spans="3:12" x14ac:dyDescent="0.35">
      <c r="C129" s="50" t="s">
        <v>5810</v>
      </c>
      <c r="D129" s="344" t="s">
        <v>5811</v>
      </c>
      <c r="I129" s="167" t="s">
        <v>2088</v>
      </c>
      <c r="J129" s="167" t="s">
        <v>8749</v>
      </c>
      <c r="L129" t="s">
        <v>8938</v>
      </c>
    </row>
    <row r="130" spans="3:12" x14ac:dyDescent="0.35">
      <c r="C130" s="50" t="s">
        <v>5860</v>
      </c>
      <c r="D130" s="345" t="s">
        <v>5861</v>
      </c>
      <c r="I130" s="167" t="s">
        <v>5802</v>
      </c>
      <c r="J130" s="167" t="s">
        <v>9654</v>
      </c>
      <c r="L130" t="s">
        <v>8939</v>
      </c>
    </row>
    <row r="131" spans="3:12" x14ac:dyDescent="0.35">
      <c r="C131" s="50" t="s">
        <v>5858</v>
      </c>
      <c r="D131" s="344" t="s">
        <v>5859</v>
      </c>
      <c r="I131" s="167" t="s">
        <v>5705</v>
      </c>
      <c r="J131" s="167" t="s">
        <v>9657</v>
      </c>
      <c r="L131" t="s">
        <v>8940</v>
      </c>
    </row>
    <row r="132" spans="3:12" x14ac:dyDescent="0.35">
      <c r="C132" s="50" t="s">
        <v>5812</v>
      </c>
      <c r="D132" s="345" t="s">
        <v>5813</v>
      </c>
      <c r="I132" s="167" t="s">
        <v>2090</v>
      </c>
      <c r="J132" s="167" t="s">
        <v>8750</v>
      </c>
      <c r="L132" t="s">
        <v>8941</v>
      </c>
    </row>
    <row r="133" spans="3:12" x14ac:dyDescent="0.35">
      <c r="C133" s="50" t="s">
        <v>5846</v>
      </c>
      <c r="D133" s="344" t="s">
        <v>5847</v>
      </c>
      <c r="I133" s="167" t="s">
        <v>2092</v>
      </c>
      <c r="J133" s="167" t="s">
        <v>8734</v>
      </c>
      <c r="L133" t="s">
        <v>8942</v>
      </c>
    </row>
    <row r="134" spans="3:12" x14ac:dyDescent="0.35">
      <c r="C134" s="50" t="s">
        <v>5450</v>
      </c>
      <c r="D134" s="345" t="s">
        <v>5451</v>
      </c>
      <c r="I134" s="167" t="s">
        <v>2988</v>
      </c>
      <c r="J134" s="167" t="s">
        <v>8864</v>
      </c>
      <c r="L134" t="s">
        <v>8943</v>
      </c>
    </row>
    <row r="135" spans="3:12" x14ac:dyDescent="0.35">
      <c r="C135" s="50" t="s">
        <v>5848</v>
      </c>
      <c r="D135" s="344" t="s">
        <v>5849</v>
      </c>
      <c r="I135" s="167" t="s">
        <v>2985</v>
      </c>
      <c r="J135" s="167" t="s">
        <v>8865</v>
      </c>
      <c r="L135" t="s">
        <v>8944</v>
      </c>
    </row>
    <row r="136" spans="3:12" x14ac:dyDescent="0.35">
      <c r="C136" s="50" t="s">
        <v>5862</v>
      </c>
      <c r="D136" s="345" t="s">
        <v>5863</v>
      </c>
      <c r="I136" s="167" t="s">
        <v>2982</v>
      </c>
      <c r="J136" s="167" t="s">
        <v>8866</v>
      </c>
      <c r="L136" t="s">
        <v>8945</v>
      </c>
    </row>
    <row r="137" spans="3:12" x14ac:dyDescent="0.35">
      <c r="C137" s="50" t="s">
        <v>5850</v>
      </c>
      <c r="D137" s="344" t="s">
        <v>5851</v>
      </c>
      <c r="I137" s="167" t="s">
        <v>2979</v>
      </c>
      <c r="J137" s="167" t="s">
        <v>8867</v>
      </c>
      <c r="L137" t="s">
        <v>8946</v>
      </c>
    </row>
    <row r="138" spans="3:12" x14ac:dyDescent="0.35">
      <c r="C138" s="50" t="s">
        <v>5864</v>
      </c>
      <c r="D138" s="345" t="s">
        <v>5865</v>
      </c>
      <c r="I138" s="167" t="s">
        <v>2976</v>
      </c>
      <c r="J138" s="167" t="s">
        <v>8799</v>
      </c>
      <c r="L138" t="s">
        <v>8947</v>
      </c>
    </row>
    <row r="139" spans="3:12" x14ac:dyDescent="0.35">
      <c r="C139" s="50" t="s">
        <v>5484</v>
      </c>
      <c r="D139" s="344" t="s">
        <v>5485</v>
      </c>
      <c r="I139" s="167" t="s">
        <v>2973</v>
      </c>
      <c r="J139" s="167" t="s">
        <v>8800</v>
      </c>
      <c r="L139" t="s">
        <v>8948</v>
      </c>
    </row>
    <row r="140" spans="3:12" x14ac:dyDescent="0.35">
      <c r="C140" s="50" t="s">
        <v>5814</v>
      </c>
      <c r="D140" s="345" t="s">
        <v>5815</v>
      </c>
      <c r="I140" s="167" t="s">
        <v>2970</v>
      </c>
      <c r="J140" s="167" t="s">
        <v>8801</v>
      </c>
      <c r="L140" t="s">
        <v>8949</v>
      </c>
    </row>
    <row r="141" spans="3:12" x14ac:dyDescent="0.35">
      <c r="C141" s="50" t="s">
        <v>5804</v>
      </c>
      <c r="D141" s="344" t="s">
        <v>5805</v>
      </c>
      <c r="I141" s="167" t="s">
        <v>2967</v>
      </c>
      <c r="J141" s="167" t="s">
        <v>8802</v>
      </c>
      <c r="L141" t="s">
        <v>8950</v>
      </c>
    </row>
    <row r="142" spans="3:12" x14ac:dyDescent="0.35">
      <c r="C142" s="50" t="s">
        <v>5818</v>
      </c>
      <c r="D142" s="345" t="s">
        <v>5819</v>
      </c>
      <c r="I142" s="167" t="s">
        <v>2964</v>
      </c>
      <c r="J142" s="167" t="s">
        <v>8803</v>
      </c>
      <c r="L142" t="s">
        <v>8951</v>
      </c>
    </row>
    <row r="143" spans="3:12" x14ac:dyDescent="0.35">
      <c r="C143" s="50" t="s">
        <v>5852</v>
      </c>
      <c r="D143" s="344" t="s">
        <v>5853</v>
      </c>
      <c r="I143" s="167" t="s">
        <v>2961</v>
      </c>
      <c r="J143" s="167" t="s">
        <v>8804</v>
      </c>
      <c r="L143" t="s">
        <v>8952</v>
      </c>
    </row>
    <row r="144" spans="3:12" x14ac:dyDescent="0.35">
      <c r="C144" s="50" t="s">
        <v>5816</v>
      </c>
      <c r="D144" s="345" t="s">
        <v>5817</v>
      </c>
      <c r="I144" s="167" t="s">
        <v>5642</v>
      </c>
      <c r="J144" s="167" t="s">
        <v>9602</v>
      </c>
      <c r="L144" t="s">
        <v>8953</v>
      </c>
    </row>
    <row r="145" spans="3:12" x14ac:dyDescent="0.35">
      <c r="C145" s="50" t="s">
        <v>5820</v>
      </c>
      <c r="D145" s="344" t="s">
        <v>5821</v>
      </c>
      <c r="I145" s="167" t="s">
        <v>5643</v>
      </c>
      <c r="J145" s="167" t="s">
        <v>9603</v>
      </c>
      <c r="L145" t="s">
        <v>8954</v>
      </c>
    </row>
    <row r="146" spans="3:12" x14ac:dyDescent="0.35">
      <c r="C146" s="50" t="s">
        <v>5486</v>
      </c>
      <c r="D146" s="345" t="s">
        <v>5487</v>
      </c>
      <c r="I146" s="167" t="s">
        <v>2094</v>
      </c>
      <c r="J146" s="167" t="s">
        <v>8722</v>
      </c>
      <c r="L146" t="s">
        <v>8955</v>
      </c>
    </row>
    <row r="147" spans="3:12" x14ac:dyDescent="0.35">
      <c r="C147" s="50" t="s">
        <v>5854</v>
      </c>
      <c r="D147" s="344" t="s">
        <v>5855</v>
      </c>
      <c r="I147" s="167" t="s">
        <v>2096</v>
      </c>
      <c r="J147" s="167" t="s">
        <v>8723</v>
      </c>
      <c r="L147" t="s">
        <v>8956</v>
      </c>
    </row>
    <row r="148" spans="3:12" x14ac:dyDescent="0.35">
      <c r="C148" s="50" t="s">
        <v>5822</v>
      </c>
      <c r="D148" s="345" t="s">
        <v>5823</v>
      </c>
      <c r="I148" s="167" t="s">
        <v>2124</v>
      </c>
      <c r="J148" s="167" t="s">
        <v>9322</v>
      </c>
      <c r="L148" t="s">
        <v>8957</v>
      </c>
    </row>
    <row r="149" spans="3:12" x14ac:dyDescent="0.35">
      <c r="C149" s="50" t="s">
        <v>5488</v>
      </c>
      <c r="D149" s="344" t="s">
        <v>5489</v>
      </c>
      <c r="I149" s="167" t="s">
        <v>7499</v>
      </c>
      <c r="J149" s="167" t="s">
        <v>9335</v>
      </c>
      <c r="L149" t="s">
        <v>8958</v>
      </c>
    </row>
    <row r="150" spans="3:12" x14ac:dyDescent="0.35">
      <c r="C150" s="50" t="s">
        <v>5490</v>
      </c>
      <c r="D150" s="345" t="s">
        <v>5491</v>
      </c>
      <c r="I150" s="167" t="s">
        <v>2126</v>
      </c>
      <c r="J150" s="167" t="s">
        <v>9336</v>
      </c>
      <c r="L150" t="s">
        <v>8959</v>
      </c>
    </row>
    <row r="151" spans="3:12" x14ac:dyDescent="0.35">
      <c r="C151" s="50" t="s">
        <v>5456</v>
      </c>
      <c r="D151" s="344" t="s">
        <v>5457</v>
      </c>
      <c r="I151" s="167" t="s">
        <v>2098</v>
      </c>
      <c r="J151" s="167" t="s">
        <v>8732</v>
      </c>
      <c r="L151" t="s">
        <v>8960</v>
      </c>
    </row>
    <row r="152" spans="3:12" x14ac:dyDescent="0.35">
      <c r="C152" s="50" t="s">
        <v>5455</v>
      </c>
      <c r="D152" s="345" t="s">
        <v>5461</v>
      </c>
      <c r="I152" s="167" t="s">
        <v>2100</v>
      </c>
      <c r="J152" s="167" t="s">
        <v>8733</v>
      </c>
      <c r="L152" t="s">
        <v>8961</v>
      </c>
    </row>
    <row r="153" spans="3:12" x14ac:dyDescent="0.35">
      <c r="C153" s="50" t="s">
        <v>5494</v>
      </c>
      <c r="D153" s="344" t="s">
        <v>5495</v>
      </c>
      <c r="I153" s="167" t="s">
        <v>3599</v>
      </c>
      <c r="J153" s="167" t="s">
        <v>9748</v>
      </c>
      <c r="L153" t="s">
        <v>8962</v>
      </c>
    </row>
    <row r="154" spans="3:12" x14ac:dyDescent="0.35">
      <c r="C154" s="50" t="s">
        <v>5826</v>
      </c>
      <c r="D154" s="345" t="s">
        <v>5827</v>
      </c>
      <c r="I154" s="167" t="s">
        <v>101</v>
      </c>
      <c r="J154" s="167" t="s">
        <v>9387</v>
      </c>
      <c r="L154" t="s">
        <v>8963</v>
      </c>
    </row>
    <row r="155" spans="3:12" x14ac:dyDescent="0.35">
      <c r="C155" s="50" t="s">
        <v>5496</v>
      </c>
      <c r="D155" s="344" t="s">
        <v>5497</v>
      </c>
      <c r="I155" s="167" t="s">
        <v>2102</v>
      </c>
      <c r="J155" s="167" t="s">
        <v>8737</v>
      </c>
      <c r="L155" t="s">
        <v>8964</v>
      </c>
    </row>
    <row r="156" spans="3:12" x14ac:dyDescent="0.35">
      <c r="C156" s="50" t="s">
        <v>5492</v>
      </c>
      <c r="D156" s="345" t="s">
        <v>5493</v>
      </c>
      <c r="I156" s="167" t="s">
        <v>3596</v>
      </c>
      <c r="J156" s="167" t="s">
        <v>9497</v>
      </c>
      <c r="L156" t="s">
        <v>8965</v>
      </c>
    </row>
    <row r="157" spans="3:12" x14ac:dyDescent="0.35">
      <c r="C157" s="50" t="s">
        <v>5824</v>
      </c>
      <c r="D157" s="344" t="s">
        <v>5825</v>
      </c>
      <c r="I157" s="167" t="s">
        <v>2104</v>
      </c>
      <c r="J157" s="167" t="s">
        <v>8735</v>
      </c>
      <c r="L157" t="s">
        <v>8966</v>
      </c>
    </row>
    <row r="158" spans="3:12" x14ac:dyDescent="0.35">
      <c r="C158" s="50" t="s">
        <v>5498</v>
      </c>
      <c r="D158" s="345" t="s">
        <v>5499</v>
      </c>
      <c r="I158" s="167" t="s">
        <v>2106</v>
      </c>
      <c r="J158" s="167" t="s">
        <v>8736</v>
      </c>
      <c r="L158" t="s">
        <v>8967</v>
      </c>
    </row>
    <row r="159" spans="3:12" x14ac:dyDescent="0.35">
      <c r="C159" s="50" t="s">
        <v>5828</v>
      </c>
      <c r="D159" s="344" t="s">
        <v>5829</v>
      </c>
      <c r="I159" s="167" t="s">
        <v>2108</v>
      </c>
      <c r="J159" s="167" t="s">
        <v>8738</v>
      </c>
      <c r="L159" t="s">
        <v>8968</v>
      </c>
    </row>
    <row r="160" spans="3:12" x14ac:dyDescent="0.35">
      <c r="C160" s="50" t="s">
        <v>5830</v>
      </c>
      <c r="D160" s="345" t="s">
        <v>5831</v>
      </c>
      <c r="I160" s="167" t="s">
        <v>3597</v>
      </c>
      <c r="J160" s="167" t="s">
        <v>9703</v>
      </c>
      <c r="L160" t="s">
        <v>8969</v>
      </c>
    </row>
    <row r="161" spans="3:12" x14ac:dyDescent="0.35">
      <c r="C161" s="50" t="s">
        <v>5806</v>
      </c>
      <c r="D161" s="344" t="s">
        <v>5807</v>
      </c>
      <c r="I161" s="167" t="s">
        <v>2110</v>
      </c>
      <c r="J161" s="167" t="s">
        <v>8730</v>
      </c>
      <c r="L161" t="s">
        <v>8970</v>
      </c>
    </row>
    <row r="162" spans="3:12" x14ac:dyDescent="0.35">
      <c r="C162" s="50" t="s">
        <v>5832</v>
      </c>
      <c r="D162" s="345" t="s">
        <v>5833</v>
      </c>
      <c r="I162" s="167" t="s">
        <v>2112</v>
      </c>
      <c r="J162" s="167" t="s">
        <v>7676</v>
      </c>
      <c r="L162" t="s">
        <v>8971</v>
      </c>
    </row>
    <row r="163" spans="3:12" x14ac:dyDescent="0.35">
      <c r="C163" s="213" t="s">
        <v>5868</v>
      </c>
      <c r="D163" s="344" t="s">
        <v>5869</v>
      </c>
      <c r="I163" s="167" t="s">
        <v>2114</v>
      </c>
      <c r="J163" s="167" t="s">
        <v>8719</v>
      </c>
      <c r="L163" t="s">
        <v>8972</v>
      </c>
    </row>
    <row r="164" spans="3:12" x14ac:dyDescent="0.35">
      <c r="C164" s="50" t="s">
        <v>5866</v>
      </c>
      <c r="D164" s="345" t="s">
        <v>5867</v>
      </c>
      <c r="I164" s="167" t="s">
        <v>2116</v>
      </c>
      <c r="J164" s="167" t="s">
        <v>8720</v>
      </c>
      <c r="L164" t="s">
        <v>8973</v>
      </c>
    </row>
    <row r="165" spans="3:12" x14ac:dyDescent="0.35">
      <c r="C165" s="50" t="s">
        <v>5917</v>
      </c>
      <c r="D165" s="344" t="s">
        <v>5882</v>
      </c>
      <c r="I165" s="167" t="s">
        <v>2118</v>
      </c>
      <c r="J165" s="167" t="s">
        <v>8712</v>
      </c>
      <c r="L165" t="s">
        <v>8974</v>
      </c>
    </row>
    <row r="166" spans="3:12" x14ac:dyDescent="0.35">
      <c r="C166" s="50" t="s">
        <v>5883</v>
      </c>
      <c r="D166" s="345" t="s">
        <v>5884</v>
      </c>
      <c r="I166" s="167" t="s">
        <v>2120</v>
      </c>
      <c r="J166" s="167" t="s">
        <v>7559</v>
      </c>
      <c r="L166" t="s">
        <v>8975</v>
      </c>
    </row>
    <row r="167" spans="3:12" x14ac:dyDescent="0.35">
      <c r="C167" s="50" t="s">
        <v>5885</v>
      </c>
      <c r="D167" s="344" t="s">
        <v>5886</v>
      </c>
      <c r="I167" s="167" t="s">
        <v>2122</v>
      </c>
      <c r="J167" s="167" t="s">
        <v>7673</v>
      </c>
      <c r="L167" t="s">
        <v>8976</v>
      </c>
    </row>
    <row r="168" spans="3:12" x14ac:dyDescent="0.35">
      <c r="C168" s="50" t="s">
        <v>5887</v>
      </c>
      <c r="D168" s="345" t="s">
        <v>5888</v>
      </c>
      <c r="I168" s="167" t="s">
        <v>7666</v>
      </c>
      <c r="J168" s="167" t="s">
        <v>9347</v>
      </c>
      <c r="L168" t="s">
        <v>8977</v>
      </c>
    </row>
    <row r="169" spans="3:12" x14ac:dyDescent="0.35">
      <c r="C169" s="50" t="s">
        <v>5889</v>
      </c>
      <c r="D169" s="344" t="s">
        <v>5890</v>
      </c>
      <c r="I169" s="167" t="s">
        <v>40</v>
      </c>
      <c r="J169" s="167" t="s">
        <v>8869</v>
      </c>
      <c r="L169" t="s">
        <v>8978</v>
      </c>
    </row>
    <row r="170" spans="3:12" x14ac:dyDescent="0.35">
      <c r="C170" s="50" t="s">
        <v>5514</v>
      </c>
      <c r="D170" s="345" t="s">
        <v>5535</v>
      </c>
      <c r="I170" s="167" t="s">
        <v>5074</v>
      </c>
      <c r="J170" s="167" t="s">
        <v>7420</v>
      </c>
      <c r="L170" t="s">
        <v>8979</v>
      </c>
    </row>
    <row r="171" spans="3:12" x14ac:dyDescent="0.35">
      <c r="C171" s="50" t="s">
        <v>5891</v>
      </c>
      <c r="D171" s="344" t="s">
        <v>5515</v>
      </c>
      <c r="I171" s="167" t="s">
        <v>4856</v>
      </c>
      <c r="J171" s="167" t="s">
        <v>7421</v>
      </c>
      <c r="L171" t="s">
        <v>8980</v>
      </c>
    </row>
    <row r="172" spans="3:12" x14ac:dyDescent="0.35">
      <c r="C172" s="50" t="s">
        <v>5906</v>
      </c>
      <c r="D172" s="345" t="s">
        <v>5907</v>
      </c>
      <c r="I172" s="167" t="s">
        <v>4858</v>
      </c>
      <c r="J172" s="167" t="s">
        <v>7422</v>
      </c>
      <c r="L172" t="s">
        <v>8981</v>
      </c>
    </row>
    <row r="173" spans="3:12" x14ac:dyDescent="0.35">
      <c r="C173" s="50" t="s">
        <v>5908</v>
      </c>
      <c r="D173" s="344" t="s">
        <v>5909</v>
      </c>
      <c r="I173" s="167" t="s">
        <v>39</v>
      </c>
      <c r="J173" s="167" t="s">
        <v>9026</v>
      </c>
      <c r="L173" t="s">
        <v>8982</v>
      </c>
    </row>
    <row r="174" spans="3:12" x14ac:dyDescent="0.35">
      <c r="C174" s="50" t="s">
        <v>5454</v>
      </c>
      <c r="D174" s="345" t="s">
        <v>5460</v>
      </c>
      <c r="I174" s="167" t="s">
        <v>6254</v>
      </c>
      <c r="J174" s="167" t="s">
        <v>7431</v>
      </c>
      <c r="L174" t="s">
        <v>8983</v>
      </c>
    </row>
    <row r="175" spans="3:12" x14ac:dyDescent="0.35">
      <c r="C175" s="50" t="s">
        <v>5892</v>
      </c>
      <c r="D175" s="344" t="s">
        <v>5893</v>
      </c>
      <c r="I175" s="167" t="s">
        <v>6183</v>
      </c>
      <c r="J175" s="167" t="s">
        <v>9388</v>
      </c>
      <c r="L175" t="s">
        <v>8984</v>
      </c>
    </row>
    <row r="176" spans="3:12" x14ac:dyDescent="0.35">
      <c r="C176" s="50" t="s">
        <v>5894</v>
      </c>
      <c r="D176" s="345" t="s">
        <v>5895</v>
      </c>
      <c r="I176" s="167" t="s">
        <v>38</v>
      </c>
      <c r="J176" s="167" t="s">
        <v>9159</v>
      </c>
      <c r="L176" t="s">
        <v>8985</v>
      </c>
    </row>
    <row r="177" spans="3:12" x14ac:dyDescent="0.35">
      <c r="C177" s="213" t="s">
        <v>5910</v>
      </c>
      <c r="D177" s="344" t="s">
        <v>5911</v>
      </c>
      <c r="I177" s="167" t="s">
        <v>6258</v>
      </c>
      <c r="J177" s="167" t="s">
        <v>7431</v>
      </c>
      <c r="L177" t="s">
        <v>8986</v>
      </c>
    </row>
    <row r="178" spans="3:12" x14ac:dyDescent="0.35">
      <c r="C178" s="213" t="s">
        <v>5896</v>
      </c>
      <c r="D178" s="345" t="s">
        <v>5897</v>
      </c>
      <c r="I178" s="167" t="s">
        <v>6184</v>
      </c>
      <c r="J178" s="167" t="s">
        <v>9389</v>
      </c>
      <c r="L178" t="s">
        <v>8987</v>
      </c>
    </row>
    <row r="179" spans="3:12" x14ac:dyDescent="0.35">
      <c r="C179" s="213" t="s">
        <v>5516</v>
      </c>
      <c r="D179" s="344" t="s">
        <v>5517</v>
      </c>
      <c r="I179" s="167" t="s">
        <v>4861</v>
      </c>
      <c r="J179" s="167" t="s">
        <v>7423</v>
      </c>
      <c r="L179" t="s">
        <v>8988</v>
      </c>
    </row>
    <row r="180" spans="3:12" x14ac:dyDescent="0.35">
      <c r="C180" s="213" t="s">
        <v>5898</v>
      </c>
      <c r="D180" s="345" t="s">
        <v>5899</v>
      </c>
      <c r="I180" s="167" t="s">
        <v>6188</v>
      </c>
      <c r="J180" s="167" t="s">
        <v>9390</v>
      </c>
      <c r="L180" t="s">
        <v>8989</v>
      </c>
    </row>
    <row r="181" spans="3:12" x14ac:dyDescent="0.35">
      <c r="C181" s="213" t="s">
        <v>5644</v>
      </c>
      <c r="D181" s="344" t="s">
        <v>5698</v>
      </c>
      <c r="I181" s="167" t="s">
        <v>36</v>
      </c>
      <c r="J181" s="167" t="s">
        <v>9158</v>
      </c>
      <c r="L181" t="s">
        <v>8990</v>
      </c>
    </row>
    <row r="182" spans="3:12" x14ac:dyDescent="0.35">
      <c r="C182" s="213" t="s">
        <v>5660</v>
      </c>
      <c r="D182" s="345" t="s">
        <v>5693</v>
      </c>
      <c r="I182" s="167" t="s">
        <v>6256</v>
      </c>
      <c r="J182" s="167" t="s">
        <v>7432</v>
      </c>
      <c r="L182" t="s">
        <v>8991</v>
      </c>
    </row>
    <row r="183" spans="3:12" x14ac:dyDescent="0.35">
      <c r="C183" s="213" t="s">
        <v>5645</v>
      </c>
      <c r="D183" s="344" t="s">
        <v>5699</v>
      </c>
      <c r="I183" s="167" t="s">
        <v>6185</v>
      </c>
      <c r="J183" s="167" t="s">
        <v>9391</v>
      </c>
      <c r="L183" t="s">
        <v>8992</v>
      </c>
    </row>
    <row r="184" spans="3:12" x14ac:dyDescent="0.35">
      <c r="C184" s="213" t="s">
        <v>5646</v>
      </c>
      <c r="D184" s="345" t="s">
        <v>5700</v>
      </c>
      <c r="I184" s="167" t="s">
        <v>37</v>
      </c>
      <c r="J184" s="167" t="s">
        <v>8882</v>
      </c>
      <c r="L184" t="s">
        <v>8993</v>
      </c>
    </row>
    <row r="185" spans="3:12" x14ac:dyDescent="0.35">
      <c r="C185" s="213" t="s">
        <v>5647</v>
      </c>
      <c r="D185" s="344" t="s">
        <v>5701</v>
      </c>
      <c r="I185" s="167" t="s">
        <v>6257</v>
      </c>
      <c r="J185" s="167" t="s">
        <v>7433</v>
      </c>
      <c r="L185" t="s">
        <v>8994</v>
      </c>
    </row>
    <row r="186" spans="3:12" x14ac:dyDescent="0.35">
      <c r="C186" s="213" t="s">
        <v>3709</v>
      </c>
      <c r="D186" s="345" t="s">
        <v>3710</v>
      </c>
      <c r="I186" s="167" t="s">
        <v>6182</v>
      </c>
      <c r="J186" s="167" t="s">
        <v>9392</v>
      </c>
      <c r="L186" t="s">
        <v>8994</v>
      </c>
    </row>
    <row r="187" spans="3:12" x14ac:dyDescent="0.35">
      <c r="C187" s="213" t="s">
        <v>5768</v>
      </c>
      <c r="D187" s="344" t="s">
        <v>5769</v>
      </c>
      <c r="I187" s="167" t="s">
        <v>35</v>
      </c>
      <c r="J187" s="167" t="s">
        <v>9343</v>
      </c>
      <c r="L187" t="s">
        <v>8995</v>
      </c>
    </row>
    <row r="188" spans="3:12" x14ac:dyDescent="0.35">
      <c r="C188" s="213" t="s">
        <v>5462</v>
      </c>
      <c r="D188" s="345" t="s">
        <v>5463</v>
      </c>
      <c r="I188" s="167" t="s">
        <v>6255</v>
      </c>
      <c r="J188" s="167" t="s">
        <v>7434</v>
      </c>
      <c r="L188" t="s">
        <v>8995</v>
      </c>
    </row>
    <row r="189" spans="3:12" x14ac:dyDescent="0.35">
      <c r="C189" s="213" t="s">
        <v>5770</v>
      </c>
      <c r="D189" s="344" t="s">
        <v>5771</v>
      </c>
      <c r="I189" s="167" t="s">
        <v>6181</v>
      </c>
      <c r="J189" s="167" t="s">
        <v>9393</v>
      </c>
      <c r="L189" t="s">
        <v>8996</v>
      </c>
    </row>
    <row r="190" spans="3:12" x14ac:dyDescent="0.35">
      <c r="C190" s="213" t="s">
        <v>5792</v>
      </c>
      <c r="D190" s="345" t="s">
        <v>5793</v>
      </c>
      <c r="I190" s="167" t="s">
        <v>2132</v>
      </c>
      <c r="J190" s="167" t="s">
        <v>7703</v>
      </c>
      <c r="L190" t="s">
        <v>8997</v>
      </c>
    </row>
    <row r="191" spans="3:12" x14ac:dyDescent="0.35">
      <c r="C191" s="213" t="s">
        <v>5464</v>
      </c>
      <c r="D191" s="344" t="s">
        <v>5465</v>
      </c>
      <c r="I191" s="167" t="s">
        <v>6264</v>
      </c>
      <c r="J191" s="167" t="s">
        <v>9688</v>
      </c>
      <c r="L191" t="s">
        <v>8997</v>
      </c>
    </row>
    <row r="192" spans="3:12" x14ac:dyDescent="0.35">
      <c r="C192" s="213" t="s">
        <v>5772</v>
      </c>
      <c r="D192" s="345" t="s">
        <v>5773</v>
      </c>
      <c r="I192" s="167" t="s">
        <v>692</v>
      </c>
      <c r="J192" s="167" t="s">
        <v>8870</v>
      </c>
      <c r="L192" t="s">
        <v>8998</v>
      </c>
    </row>
    <row r="193" spans="3:12" x14ac:dyDescent="0.35">
      <c r="C193" s="213" t="s">
        <v>5774</v>
      </c>
      <c r="D193" s="344" t="s">
        <v>5775</v>
      </c>
      <c r="I193" s="167" t="s">
        <v>2128</v>
      </c>
      <c r="J193" s="167" t="s">
        <v>7704</v>
      </c>
      <c r="L193" t="s">
        <v>8999</v>
      </c>
    </row>
    <row r="194" spans="3:12" x14ac:dyDescent="0.35">
      <c r="C194" s="50" t="s">
        <v>5447</v>
      </c>
      <c r="D194" s="345" t="s">
        <v>5448</v>
      </c>
      <c r="I194" s="167" t="s">
        <v>3203</v>
      </c>
      <c r="J194" s="167" t="s">
        <v>8805</v>
      </c>
      <c r="L194" t="s">
        <v>9000</v>
      </c>
    </row>
    <row r="195" spans="3:12" x14ac:dyDescent="0.35">
      <c r="C195" s="50" t="s">
        <v>5446</v>
      </c>
      <c r="D195" s="344" t="s">
        <v>5479</v>
      </c>
      <c r="I195" s="167" t="s">
        <v>2134</v>
      </c>
      <c r="J195" s="167" t="s">
        <v>7702</v>
      </c>
      <c r="L195" t="s">
        <v>9001</v>
      </c>
    </row>
    <row r="196" spans="3:12" x14ac:dyDescent="0.35">
      <c r="C196" s="50" t="s">
        <v>5776</v>
      </c>
      <c r="D196" s="345" t="s">
        <v>5777</v>
      </c>
      <c r="I196" s="167" t="s">
        <v>2136</v>
      </c>
      <c r="J196" s="167" t="s">
        <v>7700</v>
      </c>
      <c r="L196" t="s">
        <v>9002</v>
      </c>
    </row>
    <row r="197" spans="3:12" x14ac:dyDescent="0.35">
      <c r="C197" s="50" t="s">
        <v>5449</v>
      </c>
      <c r="D197" s="344" t="s">
        <v>5541</v>
      </c>
      <c r="I197" s="167" t="s">
        <v>691</v>
      </c>
      <c r="J197" s="167" t="s">
        <v>9018</v>
      </c>
      <c r="L197" t="s">
        <v>9003</v>
      </c>
    </row>
    <row r="198" spans="3:12" x14ac:dyDescent="0.35">
      <c r="C198" s="50" t="s">
        <v>5466</v>
      </c>
      <c r="D198" s="345" t="s">
        <v>5467</v>
      </c>
      <c r="I198" s="167" t="s">
        <v>3205</v>
      </c>
      <c r="J198" s="167" t="s">
        <v>8806</v>
      </c>
      <c r="L198" t="s">
        <v>9004</v>
      </c>
    </row>
    <row r="199" spans="3:12" x14ac:dyDescent="0.35">
      <c r="C199" s="50" t="s">
        <v>5782</v>
      </c>
      <c r="D199" s="344" t="s">
        <v>5783</v>
      </c>
      <c r="I199" s="167" t="s">
        <v>2138</v>
      </c>
      <c r="J199" s="167" t="s">
        <v>7695</v>
      </c>
      <c r="L199" t="s">
        <v>9005</v>
      </c>
    </row>
    <row r="200" spans="3:12" x14ac:dyDescent="0.35">
      <c r="C200" s="50" t="s">
        <v>5778</v>
      </c>
      <c r="D200" s="345" t="s">
        <v>5779</v>
      </c>
      <c r="I200" s="167" t="s">
        <v>6265</v>
      </c>
      <c r="J200" s="167" t="s">
        <v>9551</v>
      </c>
      <c r="L200" t="s">
        <v>9006</v>
      </c>
    </row>
    <row r="201" spans="3:12" x14ac:dyDescent="0.35">
      <c r="C201" s="50" t="s">
        <v>5468</v>
      </c>
      <c r="D201" s="344" t="s">
        <v>5469</v>
      </c>
      <c r="I201" s="167" t="s">
        <v>84</v>
      </c>
      <c r="J201" s="167" t="s">
        <v>9394</v>
      </c>
      <c r="L201" t="s">
        <v>9007</v>
      </c>
    </row>
    <row r="202" spans="3:12" x14ac:dyDescent="0.35">
      <c r="C202" s="50" t="s">
        <v>5476</v>
      </c>
      <c r="D202" s="345" t="s">
        <v>5477</v>
      </c>
      <c r="I202" s="167" t="s">
        <v>690</v>
      </c>
      <c r="J202" s="167" t="s">
        <v>8872</v>
      </c>
      <c r="L202" t="s">
        <v>9008</v>
      </c>
    </row>
    <row r="203" spans="3:12" x14ac:dyDescent="0.35">
      <c r="C203" s="50" t="s">
        <v>5794</v>
      </c>
      <c r="D203" s="344" t="s">
        <v>5795</v>
      </c>
      <c r="I203" s="167" t="s">
        <v>2130</v>
      </c>
      <c r="J203" s="167" t="s">
        <v>7694</v>
      </c>
      <c r="L203" t="s">
        <v>9009</v>
      </c>
    </row>
    <row r="204" spans="3:12" x14ac:dyDescent="0.35">
      <c r="C204" s="50" t="s">
        <v>5470</v>
      </c>
      <c r="D204" s="345" t="s">
        <v>5471</v>
      </c>
      <c r="I204" s="167" t="s">
        <v>2140</v>
      </c>
      <c r="J204" s="167" t="s">
        <v>7701</v>
      </c>
      <c r="L204" t="s">
        <v>9010</v>
      </c>
    </row>
    <row r="205" spans="3:12" x14ac:dyDescent="0.35">
      <c r="C205" s="50" t="s">
        <v>5780</v>
      </c>
      <c r="D205" s="344" t="s">
        <v>5781</v>
      </c>
      <c r="I205" s="167" t="s">
        <v>689</v>
      </c>
      <c r="J205" s="167" t="s">
        <v>8873</v>
      </c>
      <c r="L205" t="s">
        <v>9011</v>
      </c>
    </row>
    <row r="206" spans="3:12" x14ac:dyDescent="0.35">
      <c r="C206" s="50" t="s">
        <v>5540</v>
      </c>
      <c r="D206" s="345" t="s">
        <v>5478</v>
      </c>
      <c r="I206" s="167" t="s">
        <v>687</v>
      </c>
      <c r="J206" s="167" t="s">
        <v>8868</v>
      </c>
      <c r="L206" t="s">
        <v>9012</v>
      </c>
    </row>
    <row r="207" spans="3:12" x14ac:dyDescent="0.35">
      <c r="C207" s="50" t="s">
        <v>5472</v>
      </c>
      <c r="D207" s="344" t="s">
        <v>5473</v>
      </c>
      <c r="I207" s="167" t="s">
        <v>83</v>
      </c>
      <c r="J207" s="167" t="s">
        <v>9395</v>
      </c>
      <c r="L207" t="s">
        <v>9013</v>
      </c>
    </row>
    <row r="208" spans="3:12" x14ac:dyDescent="0.35">
      <c r="C208" s="50" t="s">
        <v>5784</v>
      </c>
      <c r="D208" s="345" t="s">
        <v>5785</v>
      </c>
      <c r="I208" s="167" t="s">
        <v>2142</v>
      </c>
      <c r="J208" s="167" t="s">
        <v>7699</v>
      </c>
      <c r="L208" t="s">
        <v>9014</v>
      </c>
    </row>
    <row r="209" spans="3:12" x14ac:dyDescent="0.35">
      <c r="C209" s="213" t="s">
        <v>5474</v>
      </c>
      <c r="D209" s="344" t="s">
        <v>5475</v>
      </c>
      <c r="I209" s="167" t="s">
        <v>6266</v>
      </c>
      <c r="J209" s="167" t="s">
        <v>9671</v>
      </c>
      <c r="L209" t="s">
        <v>9015</v>
      </c>
    </row>
    <row r="210" spans="3:12" x14ac:dyDescent="0.35">
      <c r="C210" s="213" t="s">
        <v>5786</v>
      </c>
      <c r="D210" s="345" t="s">
        <v>5787</v>
      </c>
      <c r="I210" s="167" t="s">
        <v>683</v>
      </c>
      <c r="J210" s="167" t="s">
        <v>8875</v>
      </c>
      <c r="L210" t="s">
        <v>9016</v>
      </c>
    </row>
    <row r="211" spans="3:12" x14ac:dyDescent="0.35">
      <c r="C211" s="50" t="s">
        <v>5788</v>
      </c>
      <c r="D211" s="344" t="s">
        <v>5789</v>
      </c>
      <c r="I211" s="167" t="s">
        <v>136</v>
      </c>
      <c r="J211" s="167" t="s">
        <v>8871</v>
      </c>
      <c r="L211" t="s">
        <v>9017</v>
      </c>
    </row>
    <row r="212" spans="3:12" x14ac:dyDescent="0.35">
      <c r="C212" s="50" t="s">
        <v>5766</v>
      </c>
      <c r="D212" s="345" t="s">
        <v>5767</v>
      </c>
      <c r="I212" s="167" t="s">
        <v>2144</v>
      </c>
      <c r="J212" s="167" t="s">
        <v>7697</v>
      </c>
      <c r="L212" t="s">
        <v>9018</v>
      </c>
    </row>
    <row r="213" spans="3:12" x14ac:dyDescent="0.35">
      <c r="C213" s="50" t="s">
        <v>5790</v>
      </c>
      <c r="D213" s="344" t="s">
        <v>5791</v>
      </c>
      <c r="I213" s="167" t="s">
        <v>6267</v>
      </c>
      <c r="J213" s="167" t="s">
        <v>9406</v>
      </c>
      <c r="L213" t="s">
        <v>9019</v>
      </c>
    </row>
    <row r="214" spans="3:12" x14ac:dyDescent="0.35">
      <c r="C214" s="50" t="s">
        <v>6030</v>
      </c>
      <c r="D214" s="345" t="s">
        <v>6031</v>
      </c>
      <c r="I214" s="167" t="s">
        <v>2146</v>
      </c>
      <c r="J214" s="167" t="s">
        <v>7698</v>
      </c>
      <c r="L214" t="s">
        <v>9020</v>
      </c>
    </row>
    <row r="215" spans="3:12" x14ac:dyDescent="0.35">
      <c r="C215" s="50" t="s">
        <v>6046</v>
      </c>
      <c r="D215" s="344" t="s">
        <v>6047</v>
      </c>
      <c r="I215" s="167" t="s">
        <v>6268</v>
      </c>
      <c r="J215" s="167" t="s">
        <v>9670</v>
      </c>
      <c r="L215" t="s">
        <v>9021</v>
      </c>
    </row>
    <row r="216" spans="3:12" x14ac:dyDescent="0.35">
      <c r="C216" s="50" t="s">
        <v>6032</v>
      </c>
      <c r="D216" s="345" t="s">
        <v>6033</v>
      </c>
      <c r="I216" s="167" t="s">
        <v>2148</v>
      </c>
      <c r="J216" s="167" t="s">
        <v>7696</v>
      </c>
      <c r="L216" t="s">
        <v>9022</v>
      </c>
    </row>
    <row r="217" spans="3:12" x14ac:dyDescent="0.35">
      <c r="C217" s="50" t="s">
        <v>6034</v>
      </c>
      <c r="D217" s="344" t="s">
        <v>6035</v>
      </c>
      <c r="I217" s="167" t="s">
        <v>6269</v>
      </c>
      <c r="J217" s="167" t="s">
        <v>9729</v>
      </c>
      <c r="L217" t="s">
        <v>9023</v>
      </c>
    </row>
    <row r="218" spans="3:12" x14ac:dyDescent="0.35">
      <c r="C218" s="50" t="s">
        <v>6042</v>
      </c>
      <c r="D218" s="345" t="s">
        <v>6043</v>
      </c>
      <c r="I218" s="167" t="s">
        <v>3201</v>
      </c>
      <c r="J218" s="167" t="s">
        <v>8509</v>
      </c>
      <c r="L218" t="s">
        <v>9024</v>
      </c>
    </row>
    <row r="219" spans="3:12" x14ac:dyDescent="0.35">
      <c r="C219" s="50" t="s">
        <v>6036</v>
      </c>
      <c r="D219" s="344" t="s">
        <v>6037</v>
      </c>
      <c r="I219" s="167" t="s">
        <v>3198</v>
      </c>
      <c r="J219" s="167" t="s">
        <v>8507</v>
      </c>
      <c r="L219" t="s">
        <v>9025</v>
      </c>
    </row>
    <row r="220" spans="3:12" x14ac:dyDescent="0.35">
      <c r="C220" s="50" t="s">
        <v>6038</v>
      </c>
      <c r="D220" s="345" t="s">
        <v>6039</v>
      </c>
      <c r="I220" s="167" t="s">
        <v>3195</v>
      </c>
      <c r="J220" s="167" t="s">
        <v>8508</v>
      </c>
      <c r="L220" t="s">
        <v>9026</v>
      </c>
    </row>
    <row r="221" spans="3:12" x14ac:dyDescent="0.35">
      <c r="C221" s="50" t="s">
        <v>6044</v>
      </c>
      <c r="D221" s="344" t="s">
        <v>6045</v>
      </c>
      <c r="I221" s="167" t="s">
        <v>3192</v>
      </c>
      <c r="J221" s="167" t="s">
        <v>9348</v>
      </c>
      <c r="L221" t="s">
        <v>9027</v>
      </c>
    </row>
    <row r="222" spans="3:12" x14ac:dyDescent="0.35">
      <c r="C222" s="50" t="s">
        <v>6004</v>
      </c>
      <c r="D222" s="345" t="s">
        <v>6005</v>
      </c>
      <c r="I222" s="167" t="s">
        <v>3189</v>
      </c>
      <c r="J222" s="167" t="s">
        <v>9349</v>
      </c>
      <c r="L222" t="s">
        <v>9028</v>
      </c>
    </row>
    <row r="223" spans="3:12" x14ac:dyDescent="0.35">
      <c r="C223" s="50" t="s">
        <v>6020</v>
      </c>
      <c r="D223" s="344" t="s">
        <v>6021</v>
      </c>
      <c r="I223" s="167" t="s">
        <v>2957</v>
      </c>
      <c r="J223" s="167" t="s">
        <v>8807</v>
      </c>
      <c r="L223" t="s">
        <v>9029</v>
      </c>
    </row>
    <row r="224" spans="3:12" x14ac:dyDescent="0.35">
      <c r="C224" s="50" t="s">
        <v>6006</v>
      </c>
      <c r="D224" s="345" t="s">
        <v>6007</v>
      </c>
      <c r="I224" s="167" t="s">
        <v>4888</v>
      </c>
      <c r="J224" s="349" t="s">
        <v>10238</v>
      </c>
      <c r="L224" t="s">
        <v>9030</v>
      </c>
    </row>
    <row r="225" spans="3:12" x14ac:dyDescent="0.35">
      <c r="C225" s="50" t="s">
        <v>6008</v>
      </c>
      <c r="D225" s="344" t="s">
        <v>6009</v>
      </c>
      <c r="I225" s="167" t="s">
        <v>2954</v>
      </c>
      <c r="J225" s="167" t="s">
        <v>8831</v>
      </c>
      <c r="L225" t="s">
        <v>9031</v>
      </c>
    </row>
    <row r="226" spans="3:12" x14ac:dyDescent="0.35">
      <c r="C226" s="50" t="s">
        <v>6016</v>
      </c>
      <c r="D226" s="345" t="s">
        <v>6017</v>
      </c>
      <c r="I226" s="167" t="s">
        <v>682</v>
      </c>
      <c r="J226" s="167" t="s">
        <v>9027</v>
      </c>
      <c r="L226" t="s">
        <v>9032</v>
      </c>
    </row>
    <row r="227" spans="3:12" x14ac:dyDescent="0.35">
      <c r="C227" s="50" t="s">
        <v>6010</v>
      </c>
      <c r="D227" s="344" t="s">
        <v>6011</v>
      </c>
      <c r="I227" s="167" t="s">
        <v>3186</v>
      </c>
      <c r="J227" s="167" t="s">
        <v>8876</v>
      </c>
      <c r="L227" t="s">
        <v>9033</v>
      </c>
    </row>
    <row r="228" spans="3:12" x14ac:dyDescent="0.35">
      <c r="C228" s="50" t="s">
        <v>6012</v>
      </c>
      <c r="D228" s="345" t="s">
        <v>6013</v>
      </c>
      <c r="I228" s="167" t="s">
        <v>33</v>
      </c>
      <c r="J228" s="167" t="s">
        <v>7723</v>
      </c>
      <c r="L228" t="s">
        <v>9034</v>
      </c>
    </row>
    <row r="229" spans="3:12" x14ac:dyDescent="0.35">
      <c r="C229" s="50" t="s">
        <v>6018</v>
      </c>
      <c r="D229" s="344" t="s">
        <v>6019</v>
      </c>
      <c r="I229" s="167" t="s">
        <v>6134</v>
      </c>
      <c r="J229" s="167" t="s">
        <v>7435</v>
      </c>
      <c r="L229" t="s">
        <v>9035</v>
      </c>
    </row>
    <row r="230" spans="3:12" x14ac:dyDescent="0.35">
      <c r="C230" s="50" t="s">
        <v>5952</v>
      </c>
      <c r="D230" s="345" t="s">
        <v>5953</v>
      </c>
      <c r="I230" s="167" t="s">
        <v>31</v>
      </c>
      <c r="J230" s="167" t="s">
        <v>7724</v>
      </c>
      <c r="L230" t="s">
        <v>9036</v>
      </c>
    </row>
    <row r="231" spans="3:12" x14ac:dyDescent="0.35">
      <c r="C231" s="50" t="s">
        <v>5978</v>
      </c>
      <c r="D231" s="344" t="s">
        <v>5979</v>
      </c>
      <c r="I231" s="167" t="s">
        <v>6117</v>
      </c>
      <c r="J231" s="167" t="s">
        <v>7436</v>
      </c>
      <c r="L231" t="s">
        <v>9037</v>
      </c>
    </row>
    <row r="232" spans="3:12" x14ac:dyDescent="0.35">
      <c r="C232" s="50" t="s">
        <v>5994</v>
      </c>
      <c r="D232" s="345" t="s">
        <v>5995</v>
      </c>
      <c r="I232" s="167" t="s">
        <v>6114</v>
      </c>
      <c r="J232" s="167" t="s">
        <v>7437</v>
      </c>
      <c r="L232" t="s">
        <v>9038</v>
      </c>
    </row>
    <row r="233" spans="3:12" x14ac:dyDescent="0.35">
      <c r="C233" s="50" t="s">
        <v>5980</v>
      </c>
      <c r="D233" s="344" t="s">
        <v>5981</v>
      </c>
      <c r="I233" s="167" t="s">
        <v>30</v>
      </c>
      <c r="J233" s="167" t="s">
        <v>7725</v>
      </c>
      <c r="L233" t="s">
        <v>9039</v>
      </c>
    </row>
    <row r="234" spans="3:12" x14ac:dyDescent="0.35">
      <c r="C234" s="50" t="s">
        <v>5982</v>
      </c>
      <c r="D234" s="345" t="s">
        <v>5983</v>
      </c>
      <c r="I234" s="167" t="s">
        <v>29</v>
      </c>
      <c r="J234" s="167" t="s">
        <v>8683</v>
      </c>
      <c r="L234" t="s">
        <v>9040</v>
      </c>
    </row>
    <row r="235" spans="3:12" x14ac:dyDescent="0.35">
      <c r="C235" s="50" t="s">
        <v>5990</v>
      </c>
      <c r="D235" s="344" t="s">
        <v>5991</v>
      </c>
      <c r="I235" s="167" t="s">
        <v>27</v>
      </c>
      <c r="J235" s="167" t="s">
        <v>8685</v>
      </c>
      <c r="L235" t="s">
        <v>9041</v>
      </c>
    </row>
    <row r="236" spans="3:12" x14ac:dyDescent="0.35">
      <c r="C236" s="50" t="s">
        <v>5984</v>
      </c>
      <c r="D236" s="345" t="s">
        <v>5985</v>
      </c>
      <c r="I236" s="167" t="s">
        <v>5076</v>
      </c>
      <c r="J236" s="167" t="s">
        <v>7438</v>
      </c>
      <c r="L236" t="s">
        <v>9042</v>
      </c>
    </row>
    <row r="237" spans="3:12" x14ac:dyDescent="0.35">
      <c r="C237" s="50" t="s">
        <v>5986</v>
      </c>
      <c r="D237" s="344" t="s">
        <v>5987</v>
      </c>
      <c r="I237" s="167" t="s">
        <v>5078</v>
      </c>
      <c r="J237" s="167" t="s">
        <v>7439</v>
      </c>
      <c r="L237" t="s">
        <v>9043</v>
      </c>
    </row>
    <row r="238" spans="3:12" x14ac:dyDescent="0.35">
      <c r="C238" s="50" t="s">
        <v>5992</v>
      </c>
      <c r="D238" s="345" t="s">
        <v>5993</v>
      </c>
      <c r="I238" s="167" t="s">
        <v>5080</v>
      </c>
      <c r="J238" s="167" t="s">
        <v>7440</v>
      </c>
      <c r="L238" t="s">
        <v>9044</v>
      </c>
    </row>
    <row r="239" spans="3:12" x14ac:dyDescent="0.35">
      <c r="C239" s="213" t="s">
        <v>5968</v>
      </c>
      <c r="D239" s="344" t="s">
        <v>5969</v>
      </c>
      <c r="I239" s="167" t="s">
        <v>5082</v>
      </c>
      <c r="J239" s="167" t="s">
        <v>7441</v>
      </c>
      <c r="L239" t="s">
        <v>9045</v>
      </c>
    </row>
    <row r="240" spans="3:12" x14ac:dyDescent="0.35">
      <c r="C240" s="213" t="s">
        <v>5954</v>
      </c>
      <c r="D240" s="345" t="s">
        <v>5955</v>
      </c>
      <c r="I240" s="167" t="s">
        <v>5084</v>
      </c>
      <c r="J240" s="167" t="s">
        <v>7442</v>
      </c>
      <c r="L240" t="s">
        <v>9046</v>
      </c>
    </row>
    <row r="241" spans="3:12" x14ac:dyDescent="0.35">
      <c r="C241" s="213" t="s">
        <v>5956</v>
      </c>
      <c r="D241" s="344" t="s">
        <v>5957</v>
      </c>
      <c r="I241" s="167" t="s">
        <v>25</v>
      </c>
      <c r="J241" s="167" t="s">
        <v>7714</v>
      </c>
      <c r="L241" t="s">
        <v>9047</v>
      </c>
    </row>
    <row r="242" spans="3:12" x14ac:dyDescent="0.35">
      <c r="C242" s="50" t="s">
        <v>5964</v>
      </c>
      <c r="D242" s="345" t="s">
        <v>5965</v>
      </c>
      <c r="I242" s="167" t="s">
        <v>5086</v>
      </c>
      <c r="J242" s="167" t="s">
        <v>7443</v>
      </c>
      <c r="L242" t="s">
        <v>9048</v>
      </c>
    </row>
    <row r="243" spans="3:12" x14ac:dyDescent="0.35">
      <c r="C243" s="50" t="s">
        <v>5958</v>
      </c>
      <c r="D243" s="344" t="s">
        <v>5959</v>
      </c>
      <c r="I243" s="167" t="s">
        <v>6137</v>
      </c>
      <c r="J243" s="167" t="s">
        <v>7444</v>
      </c>
      <c r="L243" t="s">
        <v>9049</v>
      </c>
    </row>
    <row r="244" spans="3:12" x14ac:dyDescent="0.35">
      <c r="C244" s="50" t="s">
        <v>5960</v>
      </c>
      <c r="D244" s="345" t="s">
        <v>5961</v>
      </c>
      <c r="I244" s="167" t="s">
        <v>5088</v>
      </c>
      <c r="J244" s="167" t="s">
        <v>7445</v>
      </c>
      <c r="L244" t="s">
        <v>9050</v>
      </c>
    </row>
    <row r="245" spans="3:12" x14ac:dyDescent="0.35">
      <c r="C245" s="50" t="s">
        <v>5966</v>
      </c>
      <c r="D245" s="344" t="s">
        <v>5967</v>
      </c>
      <c r="I245" s="167" t="s">
        <v>5090</v>
      </c>
      <c r="J245" s="167" t="s">
        <v>7446</v>
      </c>
      <c r="L245" t="s">
        <v>9051</v>
      </c>
    </row>
    <row r="246" spans="3:12" x14ac:dyDescent="0.35">
      <c r="C246" s="50" t="s">
        <v>5926</v>
      </c>
      <c r="D246" s="345" t="s">
        <v>5927</v>
      </c>
      <c r="I246" s="167" t="s">
        <v>5092</v>
      </c>
      <c r="J246" s="167" t="s">
        <v>7447</v>
      </c>
      <c r="L246" t="s">
        <v>9052</v>
      </c>
    </row>
    <row r="247" spans="3:12" x14ac:dyDescent="0.35">
      <c r="C247" s="50" t="s">
        <v>5928</v>
      </c>
      <c r="D247" s="344" t="s">
        <v>5929</v>
      </c>
      <c r="I247" s="167" t="s">
        <v>5094</v>
      </c>
      <c r="J247" s="167" t="s">
        <v>7448</v>
      </c>
      <c r="L247" t="s">
        <v>9053</v>
      </c>
    </row>
    <row r="248" spans="3:12" x14ac:dyDescent="0.35">
      <c r="C248" s="50" t="s">
        <v>5940</v>
      </c>
      <c r="D248" s="345" t="s">
        <v>5941</v>
      </c>
      <c r="I248" s="167" t="s">
        <v>5096</v>
      </c>
      <c r="J248" s="167" t="s">
        <v>7449</v>
      </c>
      <c r="L248" t="s">
        <v>9054</v>
      </c>
    </row>
    <row r="249" spans="3:12" x14ac:dyDescent="0.35">
      <c r="C249" s="50" t="s">
        <v>5942</v>
      </c>
      <c r="D249" s="344" t="s">
        <v>5943</v>
      </c>
      <c r="I249" s="167" t="s">
        <v>5098</v>
      </c>
      <c r="J249" s="167" t="s">
        <v>7450</v>
      </c>
      <c r="L249" t="s">
        <v>9055</v>
      </c>
    </row>
    <row r="250" spans="3:12" x14ac:dyDescent="0.35">
      <c r="C250" s="50" t="s">
        <v>5930</v>
      </c>
      <c r="D250" s="345" t="s">
        <v>5931</v>
      </c>
      <c r="I250" s="167" t="s">
        <v>5100</v>
      </c>
      <c r="J250" s="167" t="s">
        <v>7451</v>
      </c>
      <c r="L250" t="s">
        <v>9056</v>
      </c>
    </row>
    <row r="251" spans="3:12" x14ac:dyDescent="0.35">
      <c r="C251" s="50" t="s">
        <v>5932</v>
      </c>
      <c r="D251" s="344" t="s">
        <v>5933</v>
      </c>
      <c r="I251" s="167" t="s">
        <v>5102</v>
      </c>
      <c r="J251" s="167" t="s">
        <v>7452</v>
      </c>
      <c r="L251" t="s">
        <v>9057</v>
      </c>
    </row>
    <row r="252" spans="3:12" x14ac:dyDescent="0.35">
      <c r="C252" s="50" t="s">
        <v>5944</v>
      </c>
      <c r="D252" s="345" t="s">
        <v>5945</v>
      </c>
      <c r="I252" s="167" t="s">
        <v>24</v>
      </c>
      <c r="J252" s="167" t="s">
        <v>7715</v>
      </c>
      <c r="L252" t="s">
        <v>9058</v>
      </c>
    </row>
    <row r="253" spans="3:12" x14ac:dyDescent="0.35">
      <c r="C253" s="50" t="s">
        <v>5934</v>
      </c>
      <c r="D253" s="344" t="s">
        <v>5935</v>
      </c>
      <c r="I253" s="167" t="s">
        <v>22</v>
      </c>
      <c r="J253" s="167" t="s">
        <v>7716</v>
      </c>
      <c r="L253" t="s">
        <v>9059</v>
      </c>
    </row>
    <row r="254" spans="3:12" x14ac:dyDescent="0.35">
      <c r="C254" s="50" t="s">
        <v>5936</v>
      </c>
      <c r="D254" s="345" t="s">
        <v>5937</v>
      </c>
      <c r="I254" s="167" t="s">
        <v>6111</v>
      </c>
      <c r="J254" s="167" t="s">
        <v>7453</v>
      </c>
      <c r="L254" t="s">
        <v>9060</v>
      </c>
    </row>
    <row r="255" spans="3:12" x14ac:dyDescent="0.35">
      <c r="C255" s="50" t="s">
        <v>3635</v>
      </c>
      <c r="D255" s="344" t="s">
        <v>3636</v>
      </c>
      <c r="I255" s="167" t="s">
        <v>20</v>
      </c>
      <c r="J255" s="167" t="s">
        <v>7717</v>
      </c>
      <c r="L255" t="s">
        <v>9061</v>
      </c>
    </row>
    <row r="256" spans="3:12" x14ac:dyDescent="0.35">
      <c r="C256" s="50" t="s">
        <v>5559</v>
      </c>
      <c r="D256" s="345" t="s">
        <v>5572</v>
      </c>
      <c r="I256" s="167" t="s">
        <v>6140</v>
      </c>
      <c r="J256" s="167" t="s">
        <v>7454</v>
      </c>
      <c r="L256" t="s">
        <v>9062</v>
      </c>
    </row>
    <row r="257" spans="3:12" x14ac:dyDescent="0.35">
      <c r="C257" s="50" t="s">
        <v>5546</v>
      </c>
      <c r="D257" s="344" t="s">
        <v>5560</v>
      </c>
      <c r="I257" s="167" t="s">
        <v>19</v>
      </c>
      <c r="J257" s="167" t="s">
        <v>7718</v>
      </c>
      <c r="L257" t="s">
        <v>9063</v>
      </c>
    </row>
    <row r="258" spans="3:12" x14ac:dyDescent="0.35">
      <c r="C258" s="50" t="s">
        <v>5725</v>
      </c>
      <c r="D258" s="345" t="s">
        <v>5738</v>
      </c>
      <c r="I258" s="167" t="s">
        <v>6142</v>
      </c>
      <c r="J258" s="167" t="s">
        <v>7455</v>
      </c>
      <c r="L258" t="s">
        <v>9064</v>
      </c>
    </row>
    <row r="259" spans="3:12" x14ac:dyDescent="0.35">
      <c r="C259" s="50" t="s">
        <v>5726</v>
      </c>
      <c r="D259" s="344" t="s">
        <v>5739</v>
      </c>
      <c r="I259" s="167" t="s">
        <v>18</v>
      </c>
      <c r="J259" s="167" t="s">
        <v>7719</v>
      </c>
      <c r="L259" t="s">
        <v>9065</v>
      </c>
    </row>
    <row r="260" spans="3:12" x14ac:dyDescent="0.35">
      <c r="C260" s="50" t="s">
        <v>5731</v>
      </c>
      <c r="D260" s="345" t="s">
        <v>5751</v>
      </c>
      <c r="I260" s="167" t="s">
        <v>17</v>
      </c>
      <c r="J260" s="167" t="s">
        <v>7720</v>
      </c>
      <c r="L260" t="s">
        <v>9066</v>
      </c>
    </row>
    <row r="261" spans="3:12" x14ac:dyDescent="0.35">
      <c r="C261" s="50" t="s">
        <v>5727</v>
      </c>
      <c r="D261" s="344" t="s">
        <v>5740</v>
      </c>
      <c r="I261" s="167" t="s">
        <v>6065</v>
      </c>
      <c r="J261" s="167" t="s">
        <v>7456</v>
      </c>
      <c r="L261" t="s">
        <v>9067</v>
      </c>
    </row>
    <row r="262" spans="3:12" x14ac:dyDescent="0.35">
      <c r="C262" s="50" t="s">
        <v>5732</v>
      </c>
      <c r="D262" s="345" t="s">
        <v>5754</v>
      </c>
      <c r="I262" s="167" t="s">
        <v>15</v>
      </c>
      <c r="J262" s="167" t="s">
        <v>7721</v>
      </c>
      <c r="L262" t="s">
        <v>9068</v>
      </c>
    </row>
    <row r="263" spans="3:12" x14ac:dyDescent="0.35">
      <c r="C263" s="50" t="s">
        <v>5728</v>
      </c>
      <c r="D263" s="344" t="s">
        <v>5741</v>
      </c>
      <c r="I263" s="167" t="s">
        <v>6146</v>
      </c>
      <c r="J263" s="167" t="s">
        <v>7457</v>
      </c>
      <c r="L263" t="s">
        <v>9069</v>
      </c>
    </row>
    <row r="264" spans="3:12" x14ac:dyDescent="0.35">
      <c r="C264" s="50" t="s">
        <v>5729</v>
      </c>
      <c r="D264" s="345" t="s">
        <v>5742</v>
      </c>
      <c r="I264" s="167" t="s">
        <v>13</v>
      </c>
      <c r="J264" s="167" t="s">
        <v>7722</v>
      </c>
      <c r="L264" t="s">
        <v>9070</v>
      </c>
    </row>
    <row r="265" spans="3:12" x14ac:dyDescent="0.35">
      <c r="C265" s="50" t="s">
        <v>5721</v>
      </c>
      <c r="D265" s="344" t="s">
        <v>5752</v>
      </c>
      <c r="I265" s="167" t="s">
        <v>679</v>
      </c>
      <c r="J265" s="167" t="s">
        <v>7935</v>
      </c>
      <c r="L265" t="s">
        <v>9071</v>
      </c>
    </row>
    <row r="266" spans="3:12" x14ac:dyDescent="0.35">
      <c r="C266" s="50" t="s">
        <v>5706</v>
      </c>
      <c r="D266" s="345" t="s">
        <v>5737</v>
      </c>
      <c r="I266" s="167" t="s">
        <v>676</v>
      </c>
      <c r="J266" s="167" t="s">
        <v>7936</v>
      </c>
      <c r="L266" t="s">
        <v>9072</v>
      </c>
    </row>
    <row r="267" spans="3:12" x14ac:dyDescent="0.35">
      <c r="C267" s="50" t="s">
        <v>5730</v>
      </c>
      <c r="D267" s="344" t="s">
        <v>5743</v>
      </c>
      <c r="I267" s="167" t="s">
        <v>673</v>
      </c>
      <c r="J267" s="167" t="s">
        <v>7937</v>
      </c>
      <c r="L267" t="s">
        <v>9073</v>
      </c>
    </row>
    <row r="268" spans="3:12" x14ac:dyDescent="0.35">
      <c r="C268" s="50" t="s">
        <v>5719</v>
      </c>
      <c r="D268" s="345" t="s">
        <v>5750</v>
      </c>
      <c r="I268" s="167" t="s">
        <v>670</v>
      </c>
      <c r="J268" s="167" t="s">
        <v>7938</v>
      </c>
      <c r="L268" t="s">
        <v>9074</v>
      </c>
    </row>
    <row r="269" spans="3:12" x14ac:dyDescent="0.35">
      <c r="C269" s="50" t="s">
        <v>5722</v>
      </c>
      <c r="D269" s="344" t="s">
        <v>5753</v>
      </c>
      <c r="I269" s="167" t="s">
        <v>667</v>
      </c>
      <c r="J269" s="167" t="s">
        <v>8699</v>
      </c>
      <c r="L269" t="s">
        <v>9075</v>
      </c>
    </row>
    <row r="270" spans="3:12" x14ac:dyDescent="0.35">
      <c r="C270" s="50" t="s">
        <v>3601</v>
      </c>
      <c r="D270" s="345" t="s">
        <v>3600</v>
      </c>
      <c r="I270" s="167" t="s">
        <v>664</v>
      </c>
      <c r="J270" s="167" t="s">
        <v>8701</v>
      </c>
      <c r="L270" t="s">
        <v>9076</v>
      </c>
    </row>
    <row r="271" spans="3:12" x14ac:dyDescent="0.35">
      <c r="C271" s="50" t="s">
        <v>3668</v>
      </c>
      <c r="D271" s="344" t="s">
        <v>3669</v>
      </c>
      <c r="I271" s="167" t="s">
        <v>3183</v>
      </c>
      <c r="J271" s="167" t="s">
        <v>8877</v>
      </c>
      <c r="L271" t="s">
        <v>9077</v>
      </c>
    </row>
    <row r="272" spans="3:12" x14ac:dyDescent="0.35">
      <c r="C272" s="50" t="s">
        <v>3618</v>
      </c>
      <c r="D272" s="345" t="s">
        <v>3619</v>
      </c>
      <c r="I272" s="167" t="s">
        <v>3180</v>
      </c>
      <c r="J272" s="167" t="s">
        <v>8878</v>
      </c>
      <c r="L272" t="s">
        <v>9078</v>
      </c>
    </row>
    <row r="273" spans="3:12" x14ac:dyDescent="0.35">
      <c r="C273" s="50" t="s">
        <v>3592</v>
      </c>
      <c r="D273" s="344" t="s">
        <v>3593</v>
      </c>
      <c r="I273" s="167" t="s">
        <v>3177</v>
      </c>
      <c r="J273" s="167" t="s">
        <v>8879</v>
      </c>
      <c r="L273" t="s">
        <v>9079</v>
      </c>
    </row>
    <row r="274" spans="3:12" x14ac:dyDescent="0.35">
      <c r="C274" s="50" t="s">
        <v>3621</v>
      </c>
      <c r="D274" s="345" t="s">
        <v>3620</v>
      </c>
      <c r="I274" s="167" t="s">
        <v>8503</v>
      </c>
      <c r="J274" s="167" t="s">
        <v>8504</v>
      </c>
      <c r="L274" t="s">
        <v>9079</v>
      </c>
    </row>
    <row r="275" spans="3:12" x14ac:dyDescent="0.35">
      <c r="C275" s="50" t="s">
        <v>6223</v>
      </c>
      <c r="D275" s="344" t="s">
        <v>6223</v>
      </c>
      <c r="I275" s="167" t="s">
        <v>8505</v>
      </c>
      <c r="J275" s="167" t="s">
        <v>8880</v>
      </c>
      <c r="L275" t="s">
        <v>9079</v>
      </c>
    </row>
    <row r="276" spans="3:12" x14ac:dyDescent="0.35">
      <c r="C276" s="50" t="s">
        <v>6224</v>
      </c>
      <c r="D276" s="345" t="s">
        <v>6224</v>
      </c>
      <c r="I276" s="167" t="s">
        <v>8506</v>
      </c>
      <c r="J276" s="167" t="s">
        <v>8881</v>
      </c>
      <c r="L276" t="s">
        <v>9079</v>
      </c>
    </row>
    <row r="277" spans="3:12" x14ac:dyDescent="0.35">
      <c r="C277" s="50" t="s">
        <v>6225</v>
      </c>
      <c r="D277" s="344" t="s">
        <v>6225</v>
      </c>
      <c r="I277" s="167" t="s">
        <v>2951</v>
      </c>
      <c r="J277" s="167" t="s">
        <v>8832</v>
      </c>
      <c r="L277" t="s">
        <v>9079</v>
      </c>
    </row>
    <row r="278" spans="3:12" x14ac:dyDescent="0.35">
      <c r="C278" s="50" t="s">
        <v>6226</v>
      </c>
      <c r="D278" s="345" t="s">
        <v>6226</v>
      </c>
      <c r="I278" s="167" t="s">
        <v>2948</v>
      </c>
      <c r="J278" s="167" t="s">
        <v>8833</v>
      </c>
      <c r="L278" t="s">
        <v>9079</v>
      </c>
    </row>
    <row r="279" spans="3:12" x14ac:dyDescent="0.35">
      <c r="C279" s="50" t="s">
        <v>6227</v>
      </c>
      <c r="D279" s="344" t="s">
        <v>6227</v>
      </c>
      <c r="I279" s="167" t="s">
        <v>2945</v>
      </c>
      <c r="J279" s="167" t="s">
        <v>8808</v>
      </c>
      <c r="L279" t="s">
        <v>9079</v>
      </c>
    </row>
    <row r="280" spans="3:12" x14ac:dyDescent="0.35">
      <c r="C280" s="50" t="s">
        <v>6228</v>
      </c>
      <c r="D280" s="345" t="s">
        <v>6228</v>
      </c>
      <c r="I280" s="167" t="s">
        <v>662</v>
      </c>
      <c r="J280" s="167" t="s">
        <v>9338</v>
      </c>
      <c r="L280" t="s">
        <v>9079</v>
      </c>
    </row>
    <row r="281" spans="3:12" x14ac:dyDescent="0.35">
      <c r="C281" s="50" t="s">
        <v>6229</v>
      </c>
      <c r="D281" s="344" t="s">
        <v>6229</v>
      </c>
      <c r="I281" s="167" t="s">
        <v>661</v>
      </c>
      <c r="J281" s="167" t="s">
        <v>9344</v>
      </c>
      <c r="L281" t="s">
        <v>9079</v>
      </c>
    </row>
    <row r="282" spans="3:12" x14ac:dyDescent="0.35">
      <c r="C282" s="50" t="s">
        <v>7555</v>
      </c>
      <c r="D282" s="345" t="s">
        <v>7555</v>
      </c>
      <c r="I282" s="167" t="s">
        <v>660</v>
      </c>
      <c r="J282" s="167" t="s">
        <v>8883</v>
      </c>
      <c r="L282" t="s">
        <v>9079</v>
      </c>
    </row>
    <row r="283" spans="3:12" x14ac:dyDescent="0.35">
      <c r="C283" s="50" t="s">
        <v>5919</v>
      </c>
      <c r="D283" s="344" t="s">
        <v>5913</v>
      </c>
      <c r="I283" s="167" t="s">
        <v>3851</v>
      </c>
      <c r="J283" s="167" t="s">
        <v>9508</v>
      </c>
      <c r="L283" t="s">
        <v>9080</v>
      </c>
    </row>
    <row r="284" spans="3:12" x14ac:dyDescent="0.35">
      <c r="C284" s="50" t="s">
        <v>5525</v>
      </c>
      <c r="D284" s="345" t="s">
        <v>5539</v>
      </c>
      <c r="I284" s="167" t="s">
        <v>3848</v>
      </c>
      <c r="J284" s="167" t="s">
        <v>9570</v>
      </c>
      <c r="L284" t="s">
        <v>9081</v>
      </c>
    </row>
    <row r="285" spans="3:12" x14ac:dyDescent="0.35">
      <c r="C285" s="50" t="s">
        <v>5914</v>
      </c>
      <c r="D285" s="344" t="s">
        <v>5879</v>
      </c>
      <c r="I285" s="167" t="s">
        <v>3588</v>
      </c>
      <c r="J285" s="167" t="s">
        <v>9609</v>
      </c>
      <c r="L285" t="s">
        <v>9082</v>
      </c>
    </row>
    <row r="286" spans="3:12" x14ac:dyDescent="0.35">
      <c r="C286" s="213" t="s">
        <v>5915</v>
      </c>
      <c r="D286" s="345" t="s">
        <v>5880</v>
      </c>
      <c r="I286" s="167" t="s">
        <v>5629</v>
      </c>
      <c r="J286" s="167" t="s">
        <v>9515</v>
      </c>
      <c r="L286" t="s">
        <v>9083</v>
      </c>
    </row>
    <row r="287" spans="3:12" x14ac:dyDescent="0.35">
      <c r="C287" s="213" t="s">
        <v>5916</v>
      </c>
      <c r="D287" s="344" t="s">
        <v>5881</v>
      </c>
      <c r="I287" s="167" t="s">
        <v>5627</v>
      </c>
      <c r="J287" s="167" t="s">
        <v>9580</v>
      </c>
      <c r="L287" t="s">
        <v>9084</v>
      </c>
    </row>
    <row r="288" spans="3:12" x14ac:dyDescent="0.35">
      <c r="C288" s="213" t="s">
        <v>5520</v>
      </c>
      <c r="D288" s="345" t="s">
        <v>5521</v>
      </c>
      <c r="I288" s="167" t="s">
        <v>5617</v>
      </c>
      <c r="J288" s="167" t="s">
        <v>9616</v>
      </c>
      <c r="L288" t="s">
        <v>9085</v>
      </c>
    </row>
    <row r="289" spans="3:12" x14ac:dyDescent="0.35">
      <c r="C289" s="50" t="s">
        <v>5918</v>
      </c>
      <c r="D289" s="344" t="s">
        <v>5912</v>
      </c>
      <c r="I289" s="167" t="s">
        <v>5616</v>
      </c>
      <c r="J289" s="167" t="s">
        <v>9718</v>
      </c>
      <c r="L289" t="s">
        <v>9086</v>
      </c>
    </row>
    <row r="290" spans="3:12" x14ac:dyDescent="0.35">
      <c r="C290" s="50" t="s">
        <v>5524</v>
      </c>
      <c r="D290" s="345" t="s">
        <v>5522</v>
      </c>
      <c r="I290" s="167" t="s">
        <v>5628</v>
      </c>
      <c r="J290" s="167" t="s">
        <v>9516</v>
      </c>
      <c r="L290" t="s">
        <v>9087</v>
      </c>
    </row>
    <row r="291" spans="3:12" x14ac:dyDescent="0.35">
      <c r="C291" s="50" t="s">
        <v>5922</v>
      </c>
      <c r="D291" s="344" t="s">
        <v>5923</v>
      </c>
      <c r="I291" s="167" t="s">
        <v>5626</v>
      </c>
      <c r="J291" s="167" t="s">
        <v>9581</v>
      </c>
      <c r="L291" t="s">
        <v>9088</v>
      </c>
    </row>
    <row r="292" spans="3:12" x14ac:dyDescent="0.35">
      <c r="C292" s="50" t="s">
        <v>5924</v>
      </c>
      <c r="D292" s="345" t="s">
        <v>5925</v>
      </c>
      <c r="I292" s="167" t="s">
        <v>5618</v>
      </c>
      <c r="J292" s="167" t="s">
        <v>9617</v>
      </c>
      <c r="L292" t="s">
        <v>9089</v>
      </c>
    </row>
    <row r="293" spans="3:12" x14ac:dyDescent="0.35">
      <c r="C293" s="50" t="s">
        <v>3868</v>
      </c>
      <c r="D293" s="344" t="s">
        <v>3869</v>
      </c>
      <c r="I293" s="167" t="s">
        <v>3562</v>
      </c>
      <c r="J293" s="167" t="s">
        <v>9405</v>
      </c>
      <c r="L293" t="s">
        <v>9090</v>
      </c>
    </row>
    <row r="294" spans="3:12" x14ac:dyDescent="0.35">
      <c r="C294" s="50" t="s">
        <v>3672</v>
      </c>
      <c r="D294" s="345" t="s">
        <v>3673</v>
      </c>
      <c r="I294" s="167" t="s">
        <v>3849</v>
      </c>
      <c r="J294" s="167" t="s">
        <v>9509</v>
      </c>
      <c r="L294" t="s">
        <v>9091</v>
      </c>
    </row>
    <row r="295" spans="3:12" x14ac:dyDescent="0.35">
      <c r="C295" s="50" t="s">
        <v>5834</v>
      </c>
      <c r="D295" s="344" t="s">
        <v>5835</v>
      </c>
      <c r="I295" s="167" t="s">
        <v>3845</v>
      </c>
      <c r="J295" s="167" t="s">
        <v>9571</v>
      </c>
      <c r="L295" t="s">
        <v>9092</v>
      </c>
    </row>
    <row r="296" spans="3:12" x14ac:dyDescent="0.35">
      <c r="C296" s="50" t="s">
        <v>5876</v>
      </c>
      <c r="D296" s="345" t="s">
        <v>5878</v>
      </c>
      <c r="I296" s="167" t="s">
        <v>3616</v>
      </c>
      <c r="J296" s="167" t="s">
        <v>9610</v>
      </c>
      <c r="L296" t="s">
        <v>9093</v>
      </c>
    </row>
    <row r="297" spans="3:12" x14ac:dyDescent="0.35">
      <c r="C297" s="50" t="s">
        <v>5537</v>
      </c>
      <c r="D297" s="344" t="s">
        <v>5536</v>
      </c>
      <c r="I297" s="167" t="s">
        <v>2942</v>
      </c>
      <c r="J297" s="167" t="s">
        <v>8884</v>
      </c>
      <c r="L297" t="s">
        <v>9094</v>
      </c>
    </row>
    <row r="298" spans="3:12" x14ac:dyDescent="0.35">
      <c r="C298" s="50" t="s">
        <v>3739</v>
      </c>
      <c r="D298" s="345" t="s">
        <v>3745</v>
      </c>
      <c r="I298" s="167" t="s">
        <v>2939</v>
      </c>
      <c r="J298" s="167" t="s">
        <v>8885</v>
      </c>
      <c r="L298" t="s">
        <v>9095</v>
      </c>
    </row>
    <row r="299" spans="3:12" x14ac:dyDescent="0.35">
      <c r="C299" s="50" t="s">
        <v>3742</v>
      </c>
      <c r="D299" s="344" t="s">
        <v>3749</v>
      </c>
      <c r="I299" s="167" t="s">
        <v>2936</v>
      </c>
      <c r="J299" s="167" t="s">
        <v>8886</v>
      </c>
      <c r="L299" t="s">
        <v>9096</v>
      </c>
    </row>
    <row r="300" spans="3:12" x14ac:dyDescent="0.35">
      <c r="C300" s="50" t="s">
        <v>5600</v>
      </c>
      <c r="D300" s="344" t="s">
        <v>5604</v>
      </c>
      <c r="I300" s="167" t="s">
        <v>2933</v>
      </c>
      <c r="J300" s="167" t="s">
        <v>8887</v>
      </c>
      <c r="L300" t="s">
        <v>9097</v>
      </c>
    </row>
    <row r="301" spans="3:12" x14ac:dyDescent="0.35">
      <c r="C301" s="50" t="s">
        <v>5601</v>
      </c>
      <c r="D301" s="344" t="s">
        <v>5605</v>
      </c>
      <c r="I301" s="167" t="s">
        <v>2930</v>
      </c>
      <c r="J301" s="167" t="s">
        <v>8888</v>
      </c>
      <c r="L301" t="s">
        <v>9098</v>
      </c>
    </row>
    <row r="302" spans="3:12" x14ac:dyDescent="0.35">
      <c r="C302" s="50" t="s">
        <v>5602</v>
      </c>
      <c r="D302" s="344" t="s">
        <v>5603</v>
      </c>
      <c r="I302" s="167" t="s">
        <v>2927</v>
      </c>
      <c r="J302" s="167" t="s">
        <v>8889</v>
      </c>
      <c r="L302" t="s">
        <v>9099</v>
      </c>
    </row>
    <row r="303" spans="3:12" x14ac:dyDescent="0.35">
      <c r="C303" s="50" t="s">
        <v>5523</v>
      </c>
      <c r="D303" s="344" t="s">
        <v>5513</v>
      </c>
      <c r="I303" s="167" t="s">
        <v>8500</v>
      </c>
      <c r="J303" s="167" t="s">
        <v>8890</v>
      </c>
      <c r="L303" t="s">
        <v>9100</v>
      </c>
    </row>
    <row r="304" spans="3:12" x14ac:dyDescent="0.35">
      <c r="C304" s="50" t="s">
        <v>3589</v>
      </c>
      <c r="D304" s="345" t="s">
        <v>5534</v>
      </c>
      <c r="I304" s="167" t="s">
        <v>8501</v>
      </c>
      <c r="J304" s="167" t="s">
        <v>8891</v>
      </c>
      <c r="L304" t="s">
        <v>9101</v>
      </c>
    </row>
    <row r="305" spans="3:12" x14ac:dyDescent="0.35">
      <c r="C305" s="50" t="s">
        <v>3716</v>
      </c>
      <c r="D305" s="344" t="s">
        <v>3718</v>
      </c>
      <c r="I305" s="167" t="s">
        <v>8502</v>
      </c>
      <c r="J305" s="167" t="s">
        <v>8892</v>
      </c>
      <c r="L305" t="s">
        <v>9102</v>
      </c>
    </row>
    <row r="306" spans="3:12" x14ac:dyDescent="0.35">
      <c r="C306" s="50" t="s">
        <v>3721</v>
      </c>
      <c r="D306" s="345" t="s">
        <v>3719</v>
      </c>
      <c r="I306" s="167" t="s">
        <v>2924</v>
      </c>
      <c r="J306" s="167" t="s">
        <v>8893</v>
      </c>
      <c r="L306" t="s">
        <v>9103</v>
      </c>
    </row>
    <row r="307" spans="3:12" x14ac:dyDescent="0.35">
      <c r="C307" s="50" t="s">
        <v>3722</v>
      </c>
      <c r="D307" s="344" t="s">
        <v>3720</v>
      </c>
      <c r="I307" s="167" t="s">
        <v>2921</v>
      </c>
      <c r="J307" s="167" t="s">
        <v>8894</v>
      </c>
      <c r="L307" t="s">
        <v>9104</v>
      </c>
    </row>
    <row r="308" spans="3:12" x14ac:dyDescent="0.35">
      <c r="C308" s="50" t="s">
        <v>3609</v>
      </c>
      <c r="D308" s="345" t="s">
        <v>3608</v>
      </c>
      <c r="I308" s="167" t="s">
        <v>5162</v>
      </c>
      <c r="J308" s="349" t="s">
        <v>10224</v>
      </c>
      <c r="L308" t="s">
        <v>9105</v>
      </c>
    </row>
    <row r="309" spans="3:12" x14ac:dyDescent="0.35">
      <c r="C309" s="50" t="s">
        <v>3885</v>
      </c>
      <c r="D309" s="344" t="s">
        <v>3888</v>
      </c>
      <c r="I309" s="167" t="s">
        <v>5157</v>
      </c>
      <c r="J309" s="349" t="s">
        <v>10225</v>
      </c>
      <c r="L309" t="s">
        <v>9106</v>
      </c>
    </row>
    <row r="310" spans="3:12" x14ac:dyDescent="0.35">
      <c r="C310" s="50" t="s">
        <v>3887</v>
      </c>
      <c r="D310" s="345" t="s">
        <v>3890</v>
      </c>
      <c r="I310" s="167" t="s">
        <v>5259</v>
      </c>
      <c r="J310" s="349" t="s">
        <v>10227</v>
      </c>
      <c r="L310" t="s">
        <v>9107</v>
      </c>
    </row>
    <row r="311" spans="3:12" x14ac:dyDescent="0.35">
      <c r="C311" s="50" t="s">
        <v>3891</v>
      </c>
      <c r="D311" s="344" t="s">
        <v>3892</v>
      </c>
      <c r="I311" s="167" t="s">
        <v>5048</v>
      </c>
      <c r="J311" s="349" t="s">
        <v>10226</v>
      </c>
      <c r="L311" t="s">
        <v>9108</v>
      </c>
    </row>
    <row r="312" spans="3:12" x14ac:dyDescent="0.35">
      <c r="C312" s="50" t="s">
        <v>3900</v>
      </c>
      <c r="D312" s="345" t="s">
        <v>3893</v>
      </c>
      <c r="I312" s="167" t="s">
        <v>5172</v>
      </c>
      <c r="J312" s="349" t="s">
        <v>10228</v>
      </c>
      <c r="L312" t="s">
        <v>9109</v>
      </c>
    </row>
    <row r="313" spans="3:12" x14ac:dyDescent="0.35">
      <c r="C313" s="50" t="s">
        <v>3899</v>
      </c>
      <c r="D313" s="344" t="s">
        <v>3895</v>
      </c>
      <c r="I313" s="167" t="s">
        <v>5217</v>
      </c>
      <c r="J313" s="349" t="s">
        <v>10209</v>
      </c>
      <c r="L313" t="s">
        <v>9110</v>
      </c>
    </row>
    <row r="314" spans="3:12" x14ac:dyDescent="0.35">
      <c r="C314" s="50" t="s">
        <v>3886</v>
      </c>
      <c r="D314" s="345" t="s">
        <v>3889</v>
      </c>
      <c r="I314" s="167" t="s">
        <v>12</v>
      </c>
      <c r="J314" s="167" t="s">
        <v>9168</v>
      </c>
      <c r="L314" t="s">
        <v>9111</v>
      </c>
    </row>
    <row r="315" spans="3:12" x14ac:dyDescent="0.35">
      <c r="C315" s="50" t="s">
        <v>3884</v>
      </c>
      <c r="D315" s="344" t="s">
        <v>3883</v>
      </c>
      <c r="I315" s="167" t="s">
        <v>6252</v>
      </c>
      <c r="J315" s="167" t="s">
        <v>7458</v>
      </c>
      <c r="L315" t="s">
        <v>9112</v>
      </c>
    </row>
    <row r="316" spans="3:12" x14ac:dyDescent="0.35">
      <c r="C316" s="50" t="s">
        <v>3738</v>
      </c>
      <c r="D316" s="345" t="s">
        <v>3747</v>
      </c>
      <c r="I316" s="167" t="s">
        <v>6187</v>
      </c>
      <c r="J316" s="167" t="s">
        <v>9419</v>
      </c>
      <c r="L316" t="s">
        <v>9113</v>
      </c>
    </row>
    <row r="317" spans="3:12" x14ac:dyDescent="0.35">
      <c r="C317" s="50" t="s">
        <v>3882</v>
      </c>
      <c r="D317" s="344" t="s">
        <v>5538</v>
      </c>
      <c r="I317" s="167" t="s">
        <v>6270</v>
      </c>
      <c r="J317" s="167" t="s">
        <v>9420</v>
      </c>
      <c r="L317" t="s">
        <v>9114</v>
      </c>
    </row>
    <row r="318" spans="3:12" x14ac:dyDescent="0.35">
      <c r="C318" s="50" t="s">
        <v>3898</v>
      </c>
      <c r="D318" s="345" t="s">
        <v>3894</v>
      </c>
      <c r="I318" s="167" t="s">
        <v>6186</v>
      </c>
      <c r="J318" s="167" t="s">
        <v>9421</v>
      </c>
      <c r="L318" t="s">
        <v>9115</v>
      </c>
    </row>
    <row r="319" spans="3:12" x14ac:dyDescent="0.35">
      <c r="C319" s="50" t="s">
        <v>3897</v>
      </c>
      <c r="D319" s="344" t="s">
        <v>3896</v>
      </c>
      <c r="I319" s="167" t="s">
        <v>657</v>
      </c>
      <c r="J319" s="167" t="s">
        <v>8895</v>
      </c>
      <c r="L319" t="s">
        <v>9116</v>
      </c>
    </row>
    <row r="320" spans="3:12" x14ac:dyDescent="0.35">
      <c r="C320" s="50" t="s">
        <v>3744</v>
      </c>
      <c r="D320" s="345" t="s">
        <v>3751</v>
      </c>
      <c r="I320" s="167" t="s">
        <v>8000</v>
      </c>
      <c r="J320" s="167" t="s">
        <v>8001</v>
      </c>
      <c r="L320" t="s">
        <v>9117</v>
      </c>
    </row>
    <row r="321" spans="3:12" x14ac:dyDescent="0.35">
      <c r="C321" s="50" t="s">
        <v>5527</v>
      </c>
      <c r="D321" s="344" t="s">
        <v>5500</v>
      </c>
      <c r="I321" s="167" t="s">
        <v>7990</v>
      </c>
      <c r="J321" s="167" t="s">
        <v>7991</v>
      </c>
      <c r="L321" t="s">
        <v>9118</v>
      </c>
    </row>
    <row r="322" spans="3:12" x14ac:dyDescent="0.35">
      <c r="C322" s="50" t="s">
        <v>5528</v>
      </c>
      <c r="D322" s="345" t="s">
        <v>5501</v>
      </c>
      <c r="I322" s="167" t="s">
        <v>8002</v>
      </c>
      <c r="J322" s="167" t="s">
        <v>8003</v>
      </c>
      <c r="L322" t="s">
        <v>9119</v>
      </c>
    </row>
    <row r="323" spans="3:12" x14ac:dyDescent="0.35">
      <c r="C323" s="50" t="s">
        <v>5529</v>
      </c>
      <c r="D323" s="344" t="s">
        <v>5502</v>
      </c>
      <c r="I323" s="167" t="s">
        <v>7998</v>
      </c>
      <c r="J323" s="167" t="s">
        <v>7999</v>
      </c>
      <c r="L323" t="s">
        <v>9120</v>
      </c>
    </row>
    <row r="324" spans="3:12" x14ac:dyDescent="0.35">
      <c r="C324" s="213" t="s">
        <v>5530</v>
      </c>
      <c r="D324" s="345" t="s">
        <v>5503</v>
      </c>
      <c r="I324" s="167" t="s">
        <v>7994</v>
      </c>
      <c r="J324" s="167" t="s">
        <v>7995</v>
      </c>
      <c r="L324" t="s">
        <v>9121</v>
      </c>
    </row>
    <row r="325" spans="3:12" x14ac:dyDescent="0.35">
      <c r="C325" s="213" t="s">
        <v>5531</v>
      </c>
      <c r="D325" s="344" t="s">
        <v>5504</v>
      </c>
      <c r="I325" s="167" t="s">
        <v>7996</v>
      </c>
      <c r="J325" s="167" t="s">
        <v>7997</v>
      </c>
      <c r="L325" t="s">
        <v>9122</v>
      </c>
    </row>
    <row r="326" spans="3:12" x14ac:dyDescent="0.35">
      <c r="C326" s="213" t="s">
        <v>5532</v>
      </c>
      <c r="D326" s="345" t="s">
        <v>5505</v>
      </c>
      <c r="I326" s="167" t="s">
        <v>8008</v>
      </c>
      <c r="J326" s="167" t="s">
        <v>8009</v>
      </c>
      <c r="L326" t="s">
        <v>9123</v>
      </c>
    </row>
    <row r="327" spans="3:12" x14ac:dyDescent="0.35">
      <c r="C327" s="50" t="s">
        <v>5533</v>
      </c>
      <c r="D327" s="344" t="s">
        <v>5506</v>
      </c>
      <c r="I327" s="167" t="s">
        <v>8014</v>
      </c>
      <c r="J327" s="167" t="s">
        <v>8015</v>
      </c>
      <c r="L327" t="s">
        <v>9124</v>
      </c>
    </row>
    <row r="328" spans="3:12" x14ac:dyDescent="0.35">
      <c r="C328" s="50" t="s">
        <v>6193</v>
      </c>
      <c r="D328" s="345" t="s">
        <v>6193</v>
      </c>
      <c r="I328" s="167" t="s">
        <v>8004</v>
      </c>
      <c r="J328" s="167" t="s">
        <v>8005</v>
      </c>
      <c r="L328" t="s">
        <v>9125</v>
      </c>
    </row>
    <row r="329" spans="3:12" x14ac:dyDescent="0.35">
      <c r="C329" s="50" t="s">
        <v>6194</v>
      </c>
      <c r="D329" s="344" t="s">
        <v>6194</v>
      </c>
      <c r="I329" s="167" t="s">
        <v>8016</v>
      </c>
      <c r="J329" s="167" t="s">
        <v>8017</v>
      </c>
      <c r="L329" t="s">
        <v>9126</v>
      </c>
    </row>
    <row r="330" spans="3:12" x14ac:dyDescent="0.35">
      <c r="C330" s="50" t="s">
        <v>6200</v>
      </c>
      <c r="D330" s="345" t="s">
        <v>6200</v>
      </c>
      <c r="I330" s="167" t="s">
        <v>8012</v>
      </c>
      <c r="J330" s="167" t="s">
        <v>8013</v>
      </c>
      <c r="L330" t="s">
        <v>9127</v>
      </c>
    </row>
    <row r="331" spans="3:12" x14ac:dyDescent="0.35">
      <c r="C331" s="50" t="s">
        <v>6312</v>
      </c>
      <c r="D331" s="344" t="s">
        <v>6313</v>
      </c>
      <c r="I331" s="167" t="s">
        <v>8006</v>
      </c>
      <c r="J331" s="167" t="s">
        <v>8007</v>
      </c>
      <c r="L331" t="s">
        <v>9128</v>
      </c>
    </row>
    <row r="332" spans="3:12" x14ac:dyDescent="0.35">
      <c r="C332" s="50" t="s">
        <v>6198</v>
      </c>
      <c r="D332" s="345" t="s">
        <v>6198</v>
      </c>
      <c r="I332" s="167" t="s">
        <v>8010</v>
      </c>
      <c r="J332" s="167" t="s">
        <v>8011</v>
      </c>
      <c r="L332" t="s">
        <v>9129</v>
      </c>
    </row>
    <row r="333" spans="3:12" x14ac:dyDescent="0.35">
      <c r="C333" s="50" t="s">
        <v>6197</v>
      </c>
      <c r="D333" s="344" t="s">
        <v>6197</v>
      </c>
      <c r="I333" s="167" t="s">
        <v>8018</v>
      </c>
      <c r="J333" s="167" t="s">
        <v>8019</v>
      </c>
      <c r="L333" t="s">
        <v>9130</v>
      </c>
    </row>
    <row r="334" spans="3:12" x14ac:dyDescent="0.35">
      <c r="C334" s="50" t="s">
        <v>6199</v>
      </c>
      <c r="D334" s="345" t="s">
        <v>6199</v>
      </c>
      <c r="I334" s="167" t="s">
        <v>653</v>
      </c>
      <c r="J334" s="167" t="s">
        <v>7860</v>
      </c>
      <c r="L334" t="s">
        <v>9131</v>
      </c>
    </row>
    <row r="335" spans="3:12" x14ac:dyDescent="0.35">
      <c r="C335" s="50" t="s">
        <v>4884</v>
      </c>
      <c r="D335" s="344" t="s">
        <v>4884</v>
      </c>
      <c r="I335" s="167" t="s">
        <v>656</v>
      </c>
      <c r="J335" s="167" t="s">
        <v>7921</v>
      </c>
      <c r="L335" t="s">
        <v>9132</v>
      </c>
    </row>
    <row r="336" spans="3:12" x14ac:dyDescent="0.35">
      <c r="C336" s="50" t="s">
        <v>6195</v>
      </c>
      <c r="D336" s="345" t="s">
        <v>6195</v>
      </c>
      <c r="I336" s="167" t="s">
        <v>649</v>
      </c>
      <c r="J336" s="167" t="s">
        <v>7861</v>
      </c>
      <c r="L336" t="s">
        <v>9133</v>
      </c>
    </row>
    <row r="337" spans="3:12" x14ac:dyDescent="0.35">
      <c r="C337" s="50" t="s">
        <v>6196</v>
      </c>
      <c r="D337" s="344" t="s">
        <v>6196</v>
      </c>
      <c r="I337" s="167" t="s">
        <v>646</v>
      </c>
      <c r="J337" s="167" t="s">
        <v>7862</v>
      </c>
      <c r="L337" t="s">
        <v>9134</v>
      </c>
    </row>
    <row r="338" spans="3:12" x14ac:dyDescent="0.35">
      <c r="C338" s="50" t="s">
        <v>5670</v>
      </c>
      <c r="D338" s="345" t="s">
        <v>5679</v>
      </c>
      <c r="I338" s="167" t="s">
        <v>642</v>
      </c>
      <c r="J338" s="167" t="s">
        <v>7863</v>
      </c>
      <c r="L338" t="s">
        <v>9135</v>
      </c>
    </row>
    <row r="339" spans="3:12" x14ac:dyDescent="0.35">
      <c r="C339" s="50" t="s">
        <v>5657</v>
      </c>
      <c r="D339" s="344" t="s">
        <v>5687</v>
      </c>
      <c r="I339" s="167" t="s">
        <v>645</v>
      </c>
      <c r="J339" s="167" t="s">
        <v>7922</v>
      </c>
      <c r="L339" t="s">
        <v>9136</v>
      </c>
    </row>
    <row r="340" spans="3:12" x14ac:dyDescent="0.35">
      <c r="C340" s="50" t="s">
        <v>5658</v>
      </c>
      <c r="D340" s="345" t="s">
        <v>5688</v>
      </c>
      <c r="I340" s="167" t="s">
        <v>635</v>
      </c>
      <c r="J340" s="167" t="s">
        <v>7864</v>
      </c>
      <c r="L340" t="s">
        <v>9137</v>
      </c>
    </row>
    <row r="341" spans="3:12" x14ac:dyDescent="0.35">
      <c r="C341" s="50" t="s">
        <v>5673</v>
      </c>
      <c r="D341" s="344" t="s">
        <v>5682</v>
      </c>
      <c r="I341" s="167" t="s">
        <v>638</v>
      </c>
      <c r="J341" s="167" t="s">
        <v>7923</v>
      </c>
      <c r="L341" t="s">
        <v>9138</v>
      </c>
    </row>
    <row r="342" spans="3:12" x14ac:dyDescent="0.35">
      <c r="C342" s="50" t="s">
        <v>5671</v>
      </c>
      <c r="D342" s="345" t="s">
        <v>5680</v>
      </c>
      <c r="I342" s="167" t="s">
        <v>632</v>
      </c>
      <c r="J342" s="167" t="s">
        <v>8655</v>
      </c>
      <c r="L342" t="s">
        <v>9139</v>
      </c>
    </row>
    <row r="343" spans="3:12" x14ac:dyDescent="0.35">
      <c r="C343" s="50" t="s">
        <v>5672</v>
      </c>
      <c r="D343" s="344" t="s">
        <v>5681</v>
      </c>
      <c r="I343" s="167" t="s">
        <v>393</v>
      </c>
      <c r="J343" s="167" t="s">
        <v>8676</v>
      </c>
      <c r="L343" t="s">
        <v>9140</v>
      </c>
    </row>
    <row r="344" spans="3:12" x14ac:dyDescent="0.35">
      <c r="C344" s="50" t="s">
        <v>5674</v>
      </c>
      <c r="D344" s="345" t="s">
        <v>5683</v>
      </c>
      <c r="I344" s="167" t="s">
        <v>155</v>
      </c>
      <c r="J344" s="167" t="s">
        <v>8897</v>
      </c>
      <c r="L344" t="s">
        <v>9141</v>
      </c>
    </row>
    <row r="345" spans="3:12" x14ac:dyDescent="0.35">
      <c r="C345" s="50" t="s">
        <v>5656</v>
      </c>
      <c r="D345" s="344" t="s">
        <v>5678</v>
      </c>
      <c r="I345" s="167" t="s">
        <v>3174</v>
      </c>
      <c r="J345" s="167" t="s">
        <v>8900</v>
      </c>
      <c r="L345" t="s">
        <v>9142</v>
      </c>
    </row>
    <row r="346" spans="3:12" x14ac:dyDescent="0.35">
      <c r="C346" s="50" t="s">
        <v>5675</v>
      </c>
      <c r="D346" s="345" t="s">
        <v>5684</v>
      </c>
      <c r="I346" s="167" t="s">
        <v>7964</v>
      </c>
      <c r="J346" s="167" t="s">
        <v>8901</v>
      </c>
      <c r="L346" t="s">
        <v>9143</v>
      </c>
    </row>
    <row r="347" spans="3:12" x14ac:dyDescent="0.35">
      <c r="C347" s="50" t="s">
        <v>5659</v>
      </c>
      <c r="D347" s="344" t="s">
        <v>5689</v>
      </c>
      <c r="I347" s="167" t="s">
        <v>2154</v>
      </c>
      <c r="J347" s="167" t="s">
        <v>8769</v>
      </c>
      <c r="L347" t="s">
        <v>9144</v>
      </c>
    </row>
    <row r="348" spans="3:12" x14ac:dyDescent="0.35">
      <c r="C348" s="50" t="s">
        <v>3561</v>
      </c>
      <c r="D348" s="345" t="s">
        <v>3563</v>
      </c>
      <c r="I348" s="167" t="s">
        <v>2156</v>
      </c>
      <c r="J348" s="167" t="s">
        <v>7687</v>
      </c>
      <c r="L348" t="s">
        <v>9145</v>
      </c>
    </row>
    <row r="349" spans="3:12" x14ac:dyDescent="0.35">
      <c r="C349" s="213" t="s">
        <v>3569</v>
      </c>
      <c r="D349" s="344" t="s">
        <v>3570</v>
      </c>
      <c r="I349" s="167" t="s">
        <v>3731</v>
      </c>
      <c r="J349" s="167" t="s">
        <v>9466</v>
      </c>
      <c r="L349" t="s">
        <v>9146</v>
      </c>
    </row>
    <row r="350" spans="3:12" x14ac:dyDescent="0.35">
      <c r="C350" s="213" t="s">
        <v>3603</v>
      </c>
      <c r="D350" s="345" t="s">
        <v>3602</v>
      </c>
      <c r="I350" s="167" t="s">
        <v>3732</v>
      </c>
      <c r="J350" s="167" t="s">
        <v>9467</v>
      </c>
      <c r="L350" t="s">
        <v>9147</v>
      </c>
    </row>
    <row r="351" spans="3:12" x14ac:dyDescent="0.35">
      <c r="C351" s="50" t="s">
        <v>5677</v>
      </c>
      <c r="D351" s="344" t="s">
        <v>5690</v>
      </c>
      <c r="I351" s="167" t="s">
        <v>2158</v>
      </c>
      <c r="J351" s="167" t="s">
        <v>7685</v>
      </c>
      <c r="L351" t="s">
        <v>9148</v>
      </c>
    </row>
    <row r="352" spans="3:12" x14ac:dyDescent="0.35">
      <c r="C352" s="213" t="s">
        <v>5665</v>
      </c>
      <c r="D352" s="345" t="s">
        <v>5694</v>
      </c>
      <c r="I352" s="167" t="s">
        <v>3565</v>
      </c>
      <c r="J352" s="167" t="s">
        <v>9422</v>
      </c>
      <c r="L352" t="s">
        <v>9149</v>
      </c>
    </row>
    <row r="353" spans="3:12" x14ac:dyDescent="0.35">
      <c r="C353" s="50" t="s">
        <v>5666</v>
      </c>
      <c r="D353" s="344" t="s">
        <v>5695</v>
      </c>
      <c r="I353" s="167" t="s">
        <v>3630</v>
      </c>
      <c r="J353" s="167" t="s">
        <v>9423</v>
      </c>
      <c r="L353" t="s">
        <v>9150</v>
      </c>
    </row>
    <row r="354" spans="3:12" x14ac:dyDescent="0.35">
      <c r="C354" s="213" t="s">
        <v>5676</v>
      </c>
      <c r="D354" s="345" t="s">
        <v>5692</v>
      </c>
      <c r="I354" s="167" t="s">
        <v>3571</v>
      </c>
      <c r="J354" s="167" t="s">
        <v>9424</v>
      </c>
      <c r="L354" t="s">
        <v>9151</v>
      </c>
    </row>
    <row r="355" spans="3:12" x14ac:dyDescent="0.35">
      <c r="C355" s="50" t="s">
        <v>3740</v>
      </c>
      <c r="D355" s="344" t="s">
        <v>3746</v>
      </c>
      <c r="I355" s="167" t="s">
        <v>3736</v>
      </c>
      <c r="J355" s="167" t="s">
        <v>9426</v>
      </c>
      <c r="L355" t="s">
        <v>9152</v>
      </c>
    </row>
    <row r="356" spans="3:12" x14ac:dyDescent="0.35">
      <c r="C356" s="213" t="s">
        <v>3743</v>
      </c>
      <c r="D356" s="345" t="s">
        <v>3750</v>
      </c>
      <c r="I356" s="167" t="s">
        <v>3631</v>
      </c>
      <c r="J356" s="167" t="s">
        <v>9425</v>
      </c>
      <c r="L356" t="s">
        <v>9153</v>
      </c>
    </row>
    <row r="357" spans="3:12" x14ac:dyDescent="0.35">
      <c r="C357" s="50" t="s">
        <v>3633</v>
      </c>
      <c r="D357" s="344" t="s">
        <v>3634</v>
      </c>
      <c r="I357" s="167" t="s">
        <v>3741</v>
      </c>
      <c r="J357" s="167" t="s">
        <v>9427</v>
      </c>
      <c r="L357" t="s">
        <v>9154</v>
      </c>
    </row>
    <row r="358" spans="3:12" x14ac:dyDescent="0.35">
      <c r="C358" s="213" t="s">
        <v>3591</v>
      </c>
      <c r="D358" s="345" t="s">
        <v>3590</v>
      </c>
      <c r="I358" s="167" t="s">
        <v>2160</v>
      </c>
      <c r="J358" s="167" t="s">
        <v>7660</v>
      </c>
      <c r="L358" t="s">
        <v>9155</v>
      </c>
    </row>
    <row r="359" spans="3:12" x14ac:dyDescent="0.35">
      <c r="C359" s="50" t="s">
        <v>5715</v>
      </c>
      <c r="D359" s="344" t="s">
        <v>5746</v>
      </c>
      <c r="I359" s="167" t="s">
        <v>2162</v>
      </c>
      <c r="J359" s="167" t="s">
        <v>8715</v>
      </c>
      <c r="L359" t="s">
        <v>9156</v>
      </c>
    </row>
    <row r="360" spans="3:12" x14ac:dyDescent="0.35">
      <c r="C360" s="213" t="s">
        <v>5619</v>
      </c>
      <c r="D360" s="345" t="s">
        <v>5620</v>
      </c>
      <c r="I360" s="167" t="s">
        <v>2150</v>
      </c>
      <c r="J360" s="167" t="s">
        <v>8716</v>
      </c>
      <c r="L360" t="s">
        <v>9157</v>
      </c>
    </row>
    <row r="361" spans="3:12" x14ac:dyDescent="0.35">
      <c r="C361" s="50" t="s">
        <v>5606</v>
      </c>
      <c r="D361" s="344" t="s">
        <v>5607</v>
      </c>
      <c r="I361" s="167" t="s">
        <v>2165</v>
      </c>
      <c r="J361" s="167" t="s">
        <v>8766</v>
      </c>
      <c r="L361" t="s">
        <v>9158</v>
      </c>
    </row>
    <row r="362" spans="3:12" x14ac:dyDescent="0.35">
      <c r="C362" s="213" t="s">
        <v>5608</v>
      </c>
      <c r="D362" s="345" t="s">
        <v>5609</v>
      </c>
      <c r="I362" s="167" t="s">
        <v>3638</v>
      </c>
      <c r="J362" s="167" t="s">
        <v>9517</v>
      </c>
      <c r="L362" t="s">
        <v>9159</v>
      </c>
    </row>
    <row r="363" spans="3:12" x14ac:dyDescent="0.35">
      <c r="C363" s="50" t="s">
        <v>5610</v>
      </c>
      <c r="D363" s="344" t="s">
        <v>5611</v>
      </c>
      <c r="I363" s="167" t="s">
        <v>2163</v>
      </c>
      <c r="J363" s="167" t="s">
        <v>8711</v>
      </c>
      <c r="L363" t="s">
        <v>9160</v>
      </c>
    </row>
    <row r="364" spans="3:12" x14ac:dyDescent="0.35">
      <c r="C364" s="213" t="s">
        <v>5623</v>
      </c>
      <c r="D364" s="345" t="s">
        <v>5624</v>
      </c>
      <c r="I364" s="167" t="s">
        <v>2167</v>
      </c>
      <c r="J364" s="167" t="s">
        <v>7682</v>
      </c>
      <c r="L364" t="s">
        <v>9161</v>
      </c>
    </row>
    <row r="365" spans="3:12" x14ac:dyDescent="0.35">
      <c r="C365" s="50" t="s">
        <v>5621</v>
      </c>
      <c r="D365" s="344" t="s">
        <v>5622</v>
      </c>
      <c r="I365" s="167" t="s">
        <v>2169</v>
      </c>
      <c r="J365" s="167" t="s">
        <v>7686</v>
      </c>
      <c r="L365" t="s">
        <v>9162</v>
      </c>
    </row>
    <row r="366" spans="3:12" x14ac:dyDescent="0.35">
      <c r="C366" s="213" t="s">
        <v>3683</v>
      </c>
      <c r="D366" s="345" t="s">
        <v>3684</v>
      </c>
      <c r="I366" s="167" t="s">
        <v>3715</v>
      </c>
      <c r="J366" s="167" t="s">
        <v>9396</v>
      </c>
      <c r="L366" t="s">
        <v>9163</v>
      </c>
    </row>
    <row r="367" spans="3:12" x14ac:dyDescent="0.35">
      <c r="C367" s="50" t="s">
        <v>3723</v>
      </c>
      <c r="D367" s="344" t="s">
        <v>3724</v>
      </c>
      <c r="I367" s="167" t="s">
        <v>2173</v>
      </c>
      <c r="J367" s="167" t="s">
        <v>8787</v>
      </c>
      <c r="L367" t="s">
        <v>9164</v>
      </c>
    </row>
    <row r="368" spans="3:12" x14ac:dyDescent="0.35">
      <c r="C368" s="213" t="s">
        <v>3685</v>
      </c>
      <c r="D368" s="345" t="s">
        <v>3686</v>
      </c>
      <c r="I368" s="167" t="s">
        <v>2171</v>
      </c>
      <c r="J368" s="167" t="s">
        <v>8776</v>
      </c>
      <c r="L368" t="s">
        <v>9165</v>
      </c>
    </row>
    <row r="369" spans="3:12" x14ac:dyDescent="0.35">
      <c r="C369" s="50" t="s">
        <v>3727</v>
      </c>
      <c r="D369" s="344" t="s">
        <v>3728</v>
      </c>
      <c r="I369" s="167" t="s">
        <v>2175</v>
      </c>
      <c r="J369" s="167" t="s">
        <v>7688</v>
      </c>
      <c r="L369" t="s">
        <v>9166</v>
      </c>
    </row>
    <row r="370" spans="3:12" x14ac:dyDescent="0.35">
      <c r="C370" s="213" t="s">
        <v>5856</v>
      </c>
      <c r="D370" s="345" t="s">
        <v>5857</v>
      </c>
      <c r="I370" s="167" t="s">
        <v>2177</v>
      </c>
      <c r="J370" s="167" t="s">
        <v>7662</v>
      </c>
      <c r="L370" t="s">
        <v>9167</v>
      </c>
    </row>
    <row r="371" spans="3:12" x14ac:dyDescent="0.35">
      <c r="C371" s="50" t="s">
        <v>5836</v>
      </c>
      <c r="D371" s="344" t="s">
        <v>5837</v>
      </c>
      <c r="I371" s="167" t="s">
        <v>2183</v>
      </c>
      <c r="J371" s="167" t="s">
        <v>8798</v>
      </c>
      <c r="L371" t="s">
        <v>9168</v>
      </c>
    </row>
    <row r="372" spans="3:12" x14ac:dyDescent="0.35">
      <c r="C372" s="50" t="s">
        <v>5838</v>
      </c>
      <c r="D372" s="345" t="s">
        <v>5839</v>
      </c>
      <c r="I372" s="167" t="s">
        <v>2185</v>
      </c>
      <c r="J372" s="167" t="s">
        <v>7681</v>
      </c>
      <c r="L372" t="s">
        <v>9169</v>
      </c>
    </row>
    <row r="373" spans="3:12" x14ac:dyDescent="0.35">
      <c r="C373" s="213" t="s">
        <v>5840</v>
      </c>
      <c r="D373" s="344" t="s">
        <v>5841</v>
      </c>
      <c r="I373" s="167" t="s">
        <v>2187</v>
      </c>
      <c r="J373" s="167" t="s">
        <v>7661</v>
      </c>
      <c r="L373" t="s">
        <v>9170</v>
      </c>
    </row>
    <row r="374" spans="3:12" x14ac:dyDescent="0.35">
      <c r="C374" s="213" t="s">
        <v>5842</v>
      </c>
      <c r="D374" s="345" t="s">
        <v>5843</v>
      </c>
      <c r="I374" s="167" t="s">
        <v>2179</v>
      </c>
      <c r="J374" s="167" t="s">
        <v>7689</v>
      </c>
      <c r="L374" t="s">
        <v>9171</v>
      </c>
    </row>
    <row r="375" spans="3:12" x14ac:dyDescent="0.35">
      <c r="C375" s="213" t="s">
        <v>5844</v>
      </c>
      <c r="D375" s="344" t="s">
        <v>5845</v>
      </c>
      <c r="I375" s="167" t="s">
        <v>2181</v>
      </c>
      <c r="J375" s="167" t="s">
        <v>8775</v>
      </c>
      <c r="L375" t="s">
        <v>9172</v>
      </c>
    </row>
    <row r="376" spans="3:12" x14ac:dyDescent="0.35">
      <c r="C376" s="50" t="s">
        <v>5900</v>
      </c>
      <c r="D376" s="345" t="s">
        <v>5901</v>
      </c>
      <c r="I376" s="167" t="s">
        <v>2189</v>
      </c>
      <c r="J376" s="167" t="s">
        <v>8773</v>
      </c>
      <c r="L376" t="s">
        <v>9173</v>
      </c>
    </row>
    <row r="377" spans="3:12" x14ac:dyDescent="0.35">
      <c r="C377" s="50" t="s">
        <v>5902</v>
      </c>
      <c r="D377" s="344" t="s">
        <v>5903</v>
      </c>
      <c r="I377" s="167" t="s">
        <v>2191</v>
      </c>
      <c r="J377" s="167" t="s">
        <v>8774</v>
      </c>
      <c r="L377" t="s">
        <v>9174</v>
      </c>
    </row>
    <row r="378" spans="3:12" x14ac:dyDescent="0.35">
      <c r="C378" s="50" t="s">
        <v>5904</v>
      </c>
      <c r="D378" s="345" t="s">
        <v>5905</v>
      </c>
      <c r="I378" s="167" t="s">
        <v>2193</v>
      </c>
      <c r="J378" s="167" t="s">
        <v>7684</v>
      </c>
      <c r="L378" t="s">
        <v>9175</v>
      </c>
    </row>
    <row r="379" spans="3:12" x14ac:dyDescent="0.35">
      <c r="C379" s="50" t="s">
        <v>5938</v>
      </c>
      <c r="D379" s="344" t="s">
        <v>5939</v>
      </c>
      <c r="I379" s="167" t="s">
        <v>2195</v>
      </c>
      <c r="J379" s="167" t="s">
        <v>7683</v>
      </c>
      <c r="L379" t="s">
        <v>9176</v>
      </c>
    </row>
    <row r="380" spans="3:12" x14ac:dyDescent="0.35">
      <c r="C380" s="50" t="s">
        <v>3681</v>
      </c>
      <c r="D380" s="345" t="s">
        <v>3682</v>
      </c>
      <c r="I380" s="167" t="s">
        <v>2152</v>
      </c>
      <c r="J380" s="167" t="s">
        <v>8756</v>
      </c>
      <c r="L380" t="s">
        <v>9177</v>
      </c>
    </row>
    <row r="381" spans="3:12" x14ac:dyDescent="0.35">
      <c r="C381" s="50" t="s">
        <v>3678</v>
      </c>
      <c r="D381" s="344" t="s">
        <v>3680</v>
      </c>
      <c r="I381" s="167" t="s">
        <v>2197</v>
      </c>
      <c r="J381" s="167" t="s">
        <v>8759</v>
      </c>
      <c r="L381" t="s">
        <v>9178</v>
      </c>
    </row>
    <row r="382" spans="3:12" x14ac:dyDescent="0.35">
      <c r="C382" s="50" t="s">
        <v>5558</v>
      </c>
      <c r="D382" s="345" t="s">
        <v>5571</v>
      </c>
      <c r="I382" s="167" t="s">
        <v>3879</v>
      </c>
      <c r="J382" s="167" t="s">
        <v>9428</v>
      </c>
      <c r="L382" t="s">
        <v>9179</v>
      </c>
    </row>
    <row r="383" spans="3:12" x14ac:dyDescent="0.35">
      <c r="C383" s="50" t="s">
        <v>5557</v>
      </c>
      <c r="D383" s="344" t="s">
        <v>5570</v>
      </c>
      <c r="I383" s="167" t="s">
        <v>3878</v>
      </c>
      <c r="J383" s="167" t="s">
        <v>9429</v>
      </c>
      <c r="L383" t="s">
        <v>9180</v>
      </c>
    </row>
    <row r="384" spans="3:12" x14ac:dyDescent="0.35">
      <c r="C384" s="50" t="s">
        <v>5549</v>
      </c>
      <c r="D384" s="345" t="s">
        <v>5562</v>
      </c>
      <c r="I384" s="167" t="s">
        <v>7962</v>
      </c>
      <c r="J384" s="167" t="s">
        <v>8902</v>
      </c>
      <c r="L384" t="s">
        <v>9181</v>
      </c>
    </row>
    <row r="385" spans="3:12" x14ac:dyDescent="0.35">
      <c r="C385" s="50" t="s">
        <v>5550</v>
      </c>
      <c r="D385" s="344" t="s">
        <v>5563</v>
      </c>
      <c r="I385" s="167" t="s">
        <v>7961</v>
      </c>
      <c r="J385" s="167" t="s">
        <v>8903</v>
      </c>
      <c r="L385" t="s">
        <v>9182</v>
      </c>
    </row>
    <row r="386" spans="3:12" x14ac:dyDescent="0.35">
      <c r="C386" s="213" t="s">
        <v>5551</v>
      </c>
      <c r="D386" s="345" t="s">
        <v>5564</v>
      </c>
      <c r="I386" s="167" t="s">
        <v>7963</v>
      </c>
      <c r="J386" s="167" t="s">
        <v>8904</v>
      </c>
      <c r="L386" t="s">
        <v>9183</v>
      </c>
    </row>
    <row r="387" spans="3:12" x14ac:dyDescent="0.35">
      <c r="C387" s="213" t="s">
        <v>5548</v>
      </c>
      <c r="D387" s="344" t="s">
        <v>5561</v>
      </c>
      <c r="I387" s="167" t="s">
        <v>7590</v>
      </c>
      <c r="J387" s="167" t="s">
        <v>8905</v>
      </c>
      <c r="L387" t="s">
        <v>9184</v>
      </c>
    </row>
    <row r="388" spans="3:12" x14ac:dyDescent="0.35">
      <c r="C388" s="213" t="s">
        <v>5552</v>
      </c>
      <c r="D388" s="345" t="s">
        <v>5565</v>
      </c>
      <c r="I388" s="167" t="s">
        <v>7526</v>
      </c>
      <c r="J388" s="167" t="s">
        <v>8907</v>
      </c>
      <c r="L388" t="s">
        <v>9185</v>
      </c>
    </row>
    <row r="389" spans="3:12" x14ac:dyDescent="0.35">
      <c r="C389" s="213" t="s">
        <v>5553</v>
      </c>
      <c r="D389" s="344" t="s">
        <v>5566</v>
      </c>
      <c r="I389" s="167" t="s">
        <v>7513</v>
      </c>
      <c r="J389" s="167" t="s">
        <v>8908</v>
      </c>
      <c r="L389" t="s">
        <v>9186</v>
      </c>
    </row>
    <row r="390" spans="3:12" x14ac:dyDescent="0.35">
      <c r="C390" s="213" t="s">
        <v>5554</v>
      </c>
      <c r="D390" s="345" t="s">
        <v>5567</v>
      </c>
      <c r="I390" s="167" t="s">
        <v>7479</v>
      </c>
      <c r="J390" s="167" t="s">
        <v>8909</v>
      </c>
      <c r="L390" t="s">
        <v>9187</v>
      </c>
    </row>
    <row r="391" spans="3:12" x14ac:dyDescent="0.35">
      <c r="C391" s="213" t="s">
        <v>5547</v>
      </c>
      <c r="D391" s="344" t="s">
        <v>5573</v>
      </c>
      <c r="I391" s="167" t="s">
        <v>7480</v>
      </c>
      <c r="J391" s="167" t="s">
        <v>8910</v>
      </c>
      <c r="L391" t="s">
        <v>9188</v>
      </c>
    </row>
    <row r="392" spans="3:12" x14ac:dyDescent="0.35">
      <c r="C392" s="213" t="s">
        <v>5556</v>
      </c>
      <c r="D392" s="345" t="s">
        <v>5569</v>
      </c>
      <c r="I392" s="167" t="s">
        <v>7520</v>
      </c>
      <c r="J392" s="167" t="s">
        <v>8911</v>
      </c>
      <c r="L392" t="s">
        <v>9189</v>
      </c>
    </row>
    <row r="393" spans="3:12" x14ac:dyDescent="0.35">
      <c r="C393" s="213" t="s">
        <v>5555</v>
      </c>
      <c r="D393" s="344" t="s">
        <v>5568</v>
      </c>
      <c r="I393" s="167" t="s">
        <v>7481</v>
      </c>
      <c r="J393" s="167" t="s">
        <v>8912</v>
      </c>
      <c r="L393" t="s">
        <v>9190</v>
      </c>
    </row>
    <row r="394" spans="3:12" x14ac:dyDescent="0.35">
      <c r="C394" s="213" t="s">
        <v>3862</v>
      </c>
      <c r="D394" s="345" t="s">
        <v>3863</v>
      </c>
      <c r="I394" s="167" t="s">
        <v>7530</v>
      </c>
      <c r="J394" s="167" t="s">
        <v>8913</v>
      </c>
      <c r="L394" t="s">
        <v>9191</v>
      </c>
    </row>
    <row r="395" spans="3:12" x14ac:dyDescent="0.35">
      <c r="C395" s="213" t="s">
        <v>3626</v>
      </c>
      <c r="D395" s="344" t="s">
        <v>3627</v>
      </c>
      <c r="I395" s="167" t="s">
        <v>7624</v>
      </c>
      <c r="J395" s="167" t="s">
        <v>8914</v>
      </c>
      <c r="L395" t="s">
        <v>9192</v>
      </c>
    </row>
    <row r="396" spans="3:12" x14ac:dyDescent="0.35">
      <c r="C396" s="213" t="s">
        <v>5709</v>
      </c>
      <c r="D396" s="345" t="s">
        <v>5710</v>
      </c>
      <c r="I396" s="167" t="s">
        <v>7531</v>
      </c>
      <c r="J396" s="167" t="s">
        <v>8915</v>
      </c>
      <c r="L396" t="s">
        <v>9193</v>
      </c>
    </row>
    <row r="397" spans="3:12" x14ac:dyDescent="0.35">
      <c r="C397" s="213" t="s">
        <v>5707</v>
      </c>
      <c r="D397" s="344" t="s">
        <v>5708</v>
      </c>
      <c r="I397" s="167" t="s">
        <v>7521</v>
      </c>
      <c r="J397" s="167" t="s">
        <v>8916</v>
      </c>
      <c r="L397" t="s">
        <v>9194</v>
      </c>
    </row>
    <row r="398" spans="3:12" x14ac:dyDescent="0.35">
      <c r="C398" s="213" t="s">
        <v>5711</v>
      </c>
      <c r="D398" s="345" t="s">
        <v>5712</v>
      </c>
      <c r="I398" s="167" t="s">
        <v>7614</v>
      </c>
      <c r="J398" s="167" t="s">
        <v>8906</v>
      </c>
      <c r="L398" t="s">
        <v>9195</v>
      </c>
    </row>
    <row r="399" spans="3:12" x14ac:dyDescent="0.35">
      <c r="C399" s="213" t="s">
        <v>5713</v>
      </c>
      <c r="D399" s="344" t="s">
        <v>5744</v>
      </c>
      <c r="I399" s="167" t="s">
        <v>7519</v>
      </c>
      <c r="J399" s="167" t="s">
        <v>8917</v>
      </c>
      <c r="L399" t="s">
        <v>9196</v>
      </c>
    </row>
    <row r="400" spans="3:12" x14ac:dyDescent="0.35">
      <c r="C400" s="213" t="s">
        <v>5714</v>
      </c>
      <c r="D400" s="345" t="s">
        <v>5745</v>
      </c>
      <c r="I400" s="167" t="s">
        <v>7524</v>
      </c>
      <c r="J400" s="167" t="s">
        <v>8918</v>
      </c>
      <c r="L400" t="s">
        <v>9197</v>
      </c>
    </row>
    <row r="401" spans="3:12" x14ac:dyDescent="0.35">
      <c r="C401" s="213" t="s">
        <v>5574</v>
      </c>
      <c r="D401" s="344" t="s">
        <v>5575</v>
      </c>
      <c r="I401" s="167" t="s">
        <v>7549</v>
      </c>
      <c r="J401" s="167" t="s">
        <v>8919</v>
      </c>
      <c r="L401" t="s">
        <v>9198</v>
      </c>
    </row>
    <row r="402" spans="3:12" x14ac:dyDescent="0.35">
      <c r="C402" s="213" t="s">
        <v>5576</v>
      </c>
      <c r="D402" s="344" t="s">
        <v>5577</v>
      </c>
      <c r="I402" s="167" t="s">
        <v>7605</v>
      </c>
      <c r="J402" s="167" t="s">
        <v>8920</v>
      </c>
      <c r="L402" t="s">
        <v>9199</v>
      </c>
    </row>
    <row r="403" spans="3:12" x14ac:dyDescent="0.35">
      <c r="C403" s="213" t="s">
        <v>5578</v>
      </c>
      <c r="D403" s="344" t="s">
        <v>5579</v>
      </c>
      <c r="I403" s="167" t="s">
        <v>7941</v>
      </c>
      <c r="J403" s="167" t="s">
        <v>7942</v>
      </c>
      <c r="L403" t="s">
        <v>9200</v>
      </c>
    </row>
    <row r="404" spans="3:12" x14ac:dyDescent="0.35">
      <c r="C404" s="213" t="s">
        <v>5580</v>
      </c>
      <c r="D404" s="344" t="s">
        <v>5581</v>
      </c>
      <c r="I404" s="167" t="s">
        <v>7939</v>
      </c>
      <c r="J404" s="167" t="s">
        <v>7940</v>
      </c>
      <c r="L404" t="s">
        <v>9201</v>
      </c>
    </row>
    <row r="405" spans="3:12" x14ac:dyDescent="0.35">
      <c r="C405" s="213" t="s">
        <v>5582</v>
      </c>
      <c r="D405" s="344" t="s">
        <v>5583</v>
      </c>
      <c r="I405" s="167" t="s">
        <v>7619</v>
      </c>
      <c r="J405" s="167" t="s">
        <v>8922</v>
      </c>
      <c r="L405" t="s">
        <v>9202</v>
      </c>
    </row>
    <row r="406" spans="3:12" x14ac:dyDescent="0.35">
      <c r="C406" s="213" t="s">
        <v>5584</v>
      </c>
      <c r="D406" s="344" t="s">
        <v>5585</v>
      </c>
      <c r="I406" s="167" t="s">
        <v>7606</v>
      </c>
      <c r="J406" s="167" t="s">
        <v>8924</v>
      </c>
      <c r="L406" t="s">
        <v>9203</v>
      </c>
    </row>
    <row r="407" spans="3:12" x14ac:dyDescent="0.35">
      <c r="C407" s="213" t="s">
        <v>5586</v>
      </c>
      <c r="D407" s="344" t="s">
        <v>5587</v>
      </c>
      <c r="I407" s="167" t="s">
        <v>7597</v>
      </c>
      <c r="J407" s="167" t="s">
        <v>8925</v>
      </c>
      <c r="L407" t="s">
        <v>9204</v>
      </c>
    </row>
    <row r="408" spans="3:12" x14ac:dyDescent="0.35">
      <c r="C408" s="213" t="s">
        <v>5588</v>
      </c>
      <c r="D408" s="344" t="s">
        <v>5589</v>
      </c>
      <c r="I408" s="167" t="s">
        <v>7625</v>
      </c>
      <c r="J408" s="167" t="s">
        <v>8926</v>
      </c>
      <c r="L408" t="s">
        <v>9205</v>
      </c>
    </row>
    <row r="409" spans="3:12" x14ac:dyDescent="0.35">
      <c r="C409" s="213" t="s">
        <v>5590</v>
      </c>
      <c r="D409" s="344" t="s">
        <v>5591</v>
      </c>
      <c r="I409" s="167" t="s">
        <v>7525</v>
      </c>
      <c r="J409" s="167" t="s">
        <v>8921</v>
      </c>
      <c r="L409" t="s">
        <v>9206</v>
      </c>
    </row>
    <row r="410" spans="3:12" x14ac:dyDescent="0.35">
      <c r="C410" s="213" t="s">
        <v>5598</v>
      </c>
      <c r="D410" s="345" t="s">
        <v>5599</v>
      </c>
      <c r="I410" s="167" t="s">
        <v>7594</v>
      </c>
      <c r="J410" s="167" t="s">
        <v>8923</v>
      </c>
      <c r="L410" t="s">
        <v>9207</v>
      </c>
    </row>
    <row r="411" spans="3:12" x14ac:dyDescent="0.35">
      <c r="C411" s="213" t="s">
        <v>5592</v>
      </c>
      <c r="D411" s="344" t="s">
        <v>5593</v>
      </c>
      <c r="I411" s="167" t="s">
        <v>7595</v>
      </c>
      <c r="J411" s="167" t="s">
        <v>8927</v>
      </c>
      <c r="L411" t="s">
        <v>9208</v>
      </c>
    </row>
    <row r="412" spans="3:12" x14ac:dyDescent="0.35">
      <c r="C412" s="213" t="s">
        <v>5596</v>
      </c>
      <c r="D412" s="344" t="s">
        <v>5597</v>
      </c>
      <c r="I412" s="167" t="s">
        <v>7598</v>
      </c>
      <c r="J412" s="167" t="s">
        <v>8928</v>
      </c>
      <c r="L412" t="s">
        <v>9209</v>
      </c>
    </row>
    <row r="413" spans="3:12" x14ac:dyDescent="0.35">
      <c r="C413" s="213" t="s">
        <v>5594</v>
      </c>
      <c r="D413" s="344" t="s">
        <v>5595</v>
      </c>
      <c r="I413" s="167" t="s">
        <v>7527</v>
      </c>
      <c r="J413" s="167" t="s">
        <v>8929</v>
      </c>
      <c r="L413" t="s">
        <v>9210</v>
      </c>
    </row>
    <row r="414" spans="3:12" x14ac:dyDescent="0.35">
      <c r="C414" s="213" t="s">
        <v>3625</v>
      </c>
      <c r="D414" s="345" t="s">
        <v>3624</v>
      </c>
      <c r="I414" s="167" t="s">
        <v>7591</v>
      </c>
      <c r="J414" s="167" t="s">
        <v>8968</v>
      </c>
      <c r="L414" t="s">
        <v>9211</v>
      </c>
    </row>
    <row r="415" spans="3:12" x14ac:dyDescent="0.35">
      <c r="C415" s="213" t="s">
        <v>3656</v>
      </c>
      <c r="D415" s="344" t="s">
        <v>3657</v>
      </c>
      <c r="I415" s="167" t="s">
        <v>7589</v>
      </c>
      <c r="J415" s="167" t="s">
        <v>8930</v>
      </c>
      <c r="L415" t="s">
        <v>9212</v>
      </c>
    </row>
    <row r="416" spans="3:12" x14ac:dyDescent="0.35">
      <c r="C416" s="213" t="s">
        <v>3676</v>
      </c>
      <c r="D416" s="345" t="s">
        <v>3677</v>
      </c>
      <c r="I416" s="167" t="s">
        <v>7528</v>
      </c>
      <c r="J416" s="167" t="s">
        <v>8932</v>
      </c>
      <c r="L416" t="s">
        <v>9213</v>
      </c>
    </row>
    <row r="417" spans="3:12" x14ac:dyDescent="0.35">
      <c r="C417" s="213" t="s">
        <v>3607</v>
      </c>
      <c r="D417" s="344" t="s">
        <v>3606</v>
      </c>
      <c r="I417" s="167" t="s">
        <v>7529</v>
      </c>
      <c r="J417" s="167" t="s">
        <v>8933</v>
      </c>
      <c r="L417" t="s">
        <v>9214</v>
      </c>
    </row>
    <row r="418" spans="3:12" x14ac:dyDescent="0.35">
      <c r="C418" s="213" t="s">
        <v>3639</v>
      </c>
      <c r="D418" s="345" t="s">
        <v>3640</v>
      </c>
      <c r="I418" s="167" t="s">
        <v>7600</v>
      </c>
      <c r="J418" s="167" t="s">
        <v>8934</v>
      </c>
      <c r="L418" t="s">
        <v>9215</v>
      </c>
    </row>
    <row r="419" spans="3:12" x14ac:dyDescent="0.35">
      <c r="C419" s="213" t="s">
        <v>3652</v>
      </c>
      <c r="D419" s="344" t="s">
        <v>3653</v>
      </c>
      <c r="I419" s="167" t="s">
        <v>7545</v>
      </c>
      <c r="J419" s="167" t="s">
        <v>8935</v>
      </c>
      <c r="L419" t="s">
        <v>9216</v>
      </c>
    </row>
    <row r="420" spans="3:12" x14ac:dyDescent="0.35">
      <c r="C420" s="213" t="s">
        <v>3632</v>
      </c>
      <c r="D420" s="345" t="s">
        <v>3651</v>
      </c>
      <c r="I420" s="167" t="s">
        <v>7603</v>
      </c>
      <c r="J420" s="167" t="s">
        <v>8936</v>
      </c>
      <c r="L420" t="s">
        <v>9217</v>
      </c>
    </row>
    <row r="421" spans="3:12" x14ac:dyDescent="0.35">
      <c r="C421" s="213" t="s">
        <v>3901</v>
      </c>
      <c r="D421" s="344" t="s">
        <v>3902</v>
      </c>
      <c r="I421" s="167" t="s">
        <v>7585</v>
      </c>
      <c r="J421" s="167" t="s">
        <v>8937</v>
      </c>
      <c r="L421" t="s">
        <v>9218</v>
      </c>
    </row>
    <row r="422" spans="3:12" x14ac:dyDescent="0.35">
      <c r="C422" s="213" t="s">
        <v>3654</v>
      </c>
      <c r="D422" s="345" t="s">
        <v>3655</v>
      </c>
      <c r="I422" s="167" t="s">
        <v>7484</v>
      </c>
      <c r="J422" s="167" t="s">
        <v>8938</v>
      </c>
      <c r="L422" t="s">
        <v>9219</v>
      </c>
    </row>
    <row r="423" spans="3:12" x14ac:dyDescent="0.35">
      <c r="C423" s="213" t="s">
        <v>5648</v>
      </c>
      <c r="D423" s="344" t="s">
        <v>5649</v>
      </c>
      <c r="I423" s="167" t="s">
        <v>7514</v>
      </c>
      <c r="J423" s="167" t="s">
        <v>8939</v>
      </c>
      <c r="L423" t="s">
        <v>9220</v>
      </c>
    </row>
    <row r="424" spans="3:12" x14ac:dyDescent="0.35">
      <c r="C424" s="213" t="s">
        <v>5650</v>
      </c>
      <c r="D424" s="345" t="s">
        <v>5651</v>
      </c>
      <c r="I424" s="167" t="s">
        <v>7516</v>
      </c>
      <c r="J424" s="167" t="s">
        <v>8940</v>
      </c>
      <c r="L424" t="s">
        <v>9221</v>
      </c>
    </row>
    <row r="425" spans="3:12" x14ac:dyDescent="0.35">
      <c r="C425" s="213" t="s">
        <v>5652</v>
      </c>
      <c r="D425" s="344" t="s">
        <v>5653</v>
      </c>
      <c r="I425" s="167" t="s">
        <v>7548</v>
      </c>
      <c r="J425" s="167" t="s">
        <v>8898</v>
      </c>
      <c r="L425" t="s">
        <v>9222</v>
      </c>
    </row>
    <row r="426" spans="3:12" x14ac:dyDescent="0.35">
      <c r="C426" s="213" t="s">
        <v>5654</v>
      </c>
      <c r="D426" s="345" t="s">
        <v>5655</v>
      </c>
      <c r="I426" s="167" t="s">
        <v>7547</v>
      </c>
      <c r="J426" s="167" t="s">
        <v>8941</v>
      </c>
      <c r="L426" t="s">
        <v>9223</v>
      </c>
    </row>
    <row r="427" spans="3:12" x14ac:dyDescent="0.35">
      <c r="C427" s="213" t="s">
        <v>5661</v>
      </c>
      <c r="D427" s="344" t="s">
        <v>5662</v>
      </c>
      <c r="I427" s="167" t="s">
        <v>8561</v>
      </c>
      <c r="J427" s="167" t="s">
        <v>8942</v>
      </c>
      <c r="L427" t="s">
        <v>9224</v>
      </c>
    </row>
    <row r="428" spans="3:12" x14ac:dyDescent="0.35">
      <c r="C428" s="213" t="s">
        <v>5663</v>
      </c>
      <c r="D428" s="345" t="s">
        <v>5664</v>
      </c>
      <c r="I428" s="167" t="s">
        <v>7615</v>
      </c>
      <c r="J428" s="167" t="s">
        <v>8943</v>
      </c>
      <c r="L428" t="s">
        <v>9225</v>
      </c>
    </row>
    <row r="429" spans="3:12" x14ac:dyDescent="0.35">
      <c r="C429" s="213" t="s">
        <v>3853</v>
      </c>
      <c r="D429" s="344" t="s">
        <v>3854</v>
      </c>
      <c r="I429" s="167" t="s">
        <v>7522</v>
      </c>
      <c r="J429" s="167" t="s">
        <v>8944</v>
      </c>
      <c r="L429" t="s">
        <v>9226</v>
      </c>
    </row>
    <row r="430" spans="3:12" x14ac:dyDescent="0.35">
      <c r="C430" s="213" t="s">
        <v>3647</v>
      </c>
      <c r="D430" s="345" t="s">
        <v>3648</v>
      </c>
      <c r="I430" s="167" t="s">
        <v>7515</v>
      </c>
      <c r="J430" s="167" t="s">
        <v>8899</v>
      </c>
      <c r="L430" t="s">
        <v>9227</v>
      </c>
    </row>
    <row r="431" spans="3:12" x14ac:dyDescent="0.35">
      <c r="C431" s="213" t="s">
        <v>3667</v>
      </c>
      <c r="D431" s="344" t="s">
        <v>3667</v>
      </c>
      <c r="I431" s="167" t="s">
        <v>855</v>
      </c>
      <c r="J431" s="167" t="s">
        <v>7739</v>
      </c>
      <c r="L431" t="s">
        <v>9228</v>
      </c>
    </row>
    <row r="432" spans="3:12" x14ac:dyDescent="0.35">
      <c r="C432" s="213" t="s">
        <v>3613</v>
      </c>
      <c r="D432" s="345" t="s">
        <v>3612</v>
      </c>
      <c r="I432" s="167" t="s">
        <v>631</v>
      </c>
      <c r="J432" s="167" t="s">
        <v>7739</v>
      </c>
      <c r="L432" t="s">
        <v>9229</v>
      </c>
    </row>
    <row r="433" spans="3:12" x14ac:dyDescent="0.35">
      <c r="C433" s="213" t="s">
        <v>3615</v>
      </c>
      <c r="D433" s="344" t="s">
        <v>3614</v>
      </c>
      <c r="I433" s="167" t="s">
        <v>8703</v>
      </c>
      <c r="J433" s="167" t="s">
        <v>8704</v>
      </c>
      <c r="L433" t="s">
        <v>9230</v>
      </c>
    </row>
    <row r="434" spans="3:12" x14ac:dyDescent="0.35">
      <c r="C434" s="213" t="s">
        <v>3701</v>
      </c>
      <c r="D434" s="345" t="s">
        <v>3702</v>
      </c>
      <c r="I434" s="167" t="s">
        <v>8705</v>
      </c>
      <c r="J434" s="167" t="s">
        <v>8706</v>
      </c>
      <c r="L434" t="s">
        <v>9231</v>
      </c>
    </row>
    <row r="435" spans="3:12" x14ac:dyDescent="0.35">
      <c r="C435" s="213" t="s">
        <v>3665</v>
      </c>
      <c r="D435" s="344" t="s">
        <v>3666</v>
      </c>
      <c r="I435" s="167" t="s">
        <v>8708</v>
      </c>
      <c r="J435" s="167" t="s">
        <v>8709</v>
      </c>
      <c r="L435" t="s">
        <v>9232</v>
      </c>
    </row>
    <row r="436" spans="3:12" x14ac:dyDescent="0.35">
      <c r="C436" s="213" t="s">
        <v>3699</v>
      </c>
      <c r="D436" s="345" t="s">
        <v>3700</v>
      </c>
      <c r="I436" s="167" t="s">
        <v>7482</v>
      </c>
      <c r="J436" s="167" t="s">
        <v>8946</v>
      </c>
      <c r="L436" t="s">
        <v>9233</v>
      </c>
    </row>
    <row r="437" spans="3:12" x14ac:dyDescent="0.35">
      <c r="C437" s="213" t="s">
        <v>3733</v>
      </c>
      <c r="D437" s="344" t="s">
        <v>3734</v>
      </c>
      <c r="I437" s="167" t="s">
        <v>7586</v>
      </c>
      <c r="J437" s="167" t="s">
        <v>8947</v>
      </c>
      <c r="L437" t="s">
        <v>9234</v>
      </c>
    </row>
    <row r="438" spans="3:12" x14ac:dyDescent="0.35">
      <c r="C438" s="213" t="s">
        <v>3694</v>
      </c>
      <c r="D438" s="345" t="s">
        <v>3693</v>
      </c>
      <c r="I438" s="167" t="s">
        <v>7608</v>
      </c>
      <c r="J438" s="167" t="s">
        <v>8948</v>
      </c>
      <c r="L438" t="s">
        <v>9235</v>
      </c>
    </row>
    <row r="439" spans="3:12" x14ac:dyDescent="0.35">
      <c r="C439" s="213" t="s">
        <v>3696</v>
      </c>
      <c r="D439" s="344" t="s">
        <v>3695</v>
      </c>
      <c r="I439" s="167" t="s">
        <v>7623</v>
      </c>
      <c r="J439" s="167" t="s">
        <v>8949</v>
      </c>
      <c r="L439" t="s">
        <v>9236</v>
      </c>
    </row>
    <row r="440" spans="3:12" x14ac:dyDescent="0.35">
      <c r="C440" s="213" t="s">
        <v>3698</v>
      </c>
      <c r="D440" s="345" t="s">
        <v>3697</v>
      </c>
      <c r="I440" s="167" t="s">
        <v>7599</v>
      </c>
      <c r="J440" s="167" t="s">
        <v>8950</v>
      </c>
      <c r="L440" t="s">
        <v>9237</v>
      </c>
    </row>
    <row r="441" spans="3:12" x14ac:dyDescent="0.35">
      <c r="C441" s="213" t="s">
        <v>3706</v>
      </c>
      <c r="D441" s="344" t="s">
        <v>3705</v>
      </c>
      <c r="I441" s="167" t="s">
        <v>7510</v>
      </c>
      <c r="J441" s="167" t="s">
        <v>8951</v>
      </c>
      <c r="L441" t="s">
        <v>9238</v>
      </c>
    </row>
    <row r="442" spans="3:12" x14ac:dyDescent="0.35">
      <c r="C442" s="213" t="s">
        <v>3691</v>
      </c>
      <c r="D442" s="345" t="s">
        <v>3692</v>
      </c>
      <c r="I442" s="167" t="s">
        <v>7610</v>
      </c>
      <c r="J442" s="167" t="s">
        <v>8952</v>
      </c>
      <c r="L442" t="s">
        <v>9239</v>
      </c>
    </row>
    <row r="443" spans="3:12" x14ac:dyDescent="0.35">
      <c r="C443" s="213" t="s">
        <v>3703</v>
      </c>
      <c r="D443" s="344" t="s">
        <v>3704</v>
      </c>
      <c r="I443" s="167" t="s">
        <v>8571</v>
      </c>
      <c r="J443" s="167" t="s">
        <v>8953</v>
      </c>
      <c r="L443" t="s">
        <v>9240</v>
      </c>
    </row>
    <row r="444" spans="3:12" x14ac:dyDescent="0.35">
      <c r="C444" s="213" t="s">
        <v>6242</v>
      </c>
      <c r="D444" s="345" t="s">
        <v>6293</v>
      </c>
      <c r="I444" s="167" t="s">
        <v>7518</v>
      </c>
      <c r="J444" s="167" t="s">
        <v>8954</v>
      </c>
      <c r="L444" t="s">
        <v>9241</v>
      </c>
    </row>
    <row r="445" spans="3:12" x14ac:dyDescent="0.35">
      <c r="C445" s="213" t="s">
        <v>5482</v>
      </c>
      <c r="D445" s="344" t="s">
        <v>5483</v>
      </c>
      <c r="I445" s="167" t="s">
        <v>7609</v>
      </c>
      <c r="J445" s="167" t="s">
        <v>8955</v>
      </c>
      <c r="L445" t="s">
        <v>9242</v>
      </c>
    </row>
    <row r="446" spans="3:12" x14ac:dyDescent="0.35">
      <c r="C446" s="50" t="s">
        <v>5453</v>
      </c>
      <c r="D446" s="345" t="s">
        <v>5458</v>
      </c>
      <c r="I446" s="167" t="s">
        <v>7517</v>
      </c>
      <c r="J446" s="167" t="s">
        <v>8956</v>
      </c>
      <c r="L446" t="s">
        <v>9243</v>
      </c>
    </row>
    <row r="447" spans="3:12" x14ac:dyDescent="0.35">
      <c r="C447" s="213" t="s">
        <v>5480</v>
      </c>
      <c r="D447" s="344" t="s">
        <v>5481</v>
      </c>
      <c r="I447" s="167" t="s">
        <v>7546</v>
      </c>
      <c r="J447" s="167" t="s">
        <v>8957</v>
      </c>
      <c r="L447" t="s">
        <v>9244</v>
      </c>
    </row>
    <row r="448" spans="3:12" x14ac:dyDescent="0.35">
      <c r="C448" s="213" t="s">
        <v>5452</v>
      </c>
      <c r="D448" s="345" t="s">
        <v>5459</v>
      </c>
      <c r="I448" s="167" t="s">
        <v>7616</v>
      </c>
      <c r="J448" s="167" t="s">
        <v>8958</v>
      </c>
      <c r="L448" t="s">
        <v>9245</v>
      </c>
    </row>
    <row r="449" spans="3:12" x14ac:dyDescent="0.35">
      <c r="C449" s="213" t="s">
        <v>3605</v>
      </c>
      <c r="D449" s="344" t="s">
        <v>3604</v>
      </c>
      <c r="I449" s="167" t="s">
        <v>7523</v>
      </c>
      <c r="J449" s="167" t="s">
        <v>8959</v>
      </c>
      <c r="L449" t="s">
        <v>9246</v>
      </c>
    </row>
    <row r="450" spans="3:12" x14ac:dyDescent="0.35">
      <c r="C450" s="213" t="s">
        <v>3670</v>
      </c>
      <c r="D450" s="345" t="s">
        <v>3671</v>
      </c>
      <c r="I450" s="167" t="s">
        <v>7544</v>
      </c>
      <c r="J450" s="167" t="s">
        <v>8960</v>
      </c>
      <c r="L450" t="s">
        <v>9247</v>
      </c>
    </row>
    <row r="451" spans="3:12" x14ac:dyDescent="0.35">
      <c r="C451" s="213" t="s">
        <v>3725</v>
      </c>
      <c r="D451" s="344" t="s">
        <v>3726</v>
      </c>
      <c r="I451" s="167" t="s">
        <v>7596</v>
      </c>
      <c r="J451" s="167" t="s">
        <v>8961</v>
      </c>
      <c r="L451" t="s">
        <v>9248</v>
      </c>
    </row>
    <row r="452" spans="3:12" x14ac:dyDescent="0.35">
      <c r="C452" s="213" t="s">
        <v>5716</v>
      </c>
      <c r="D452" s="345" t="s">
        <v>5747</v>
      </c>
      <c r="I452" s="167" t="s">
        <v>7483</v>
      </c>
      <c r="J452" s="167" t="s">
        <v>8962</v>
      </c>
      <c r="L452" t="s">
        <v>9249</v>
      </c>
    </row>
    <row r="453" spans="3:12" x14ac:dyDescent="0.35">
      <c r="C453" s="213" t="s">
        <v>6243</v>
      </c>
      <c r="D453" s="344" t="s">
        <v>6294</v>
      </c>
      <c r="I453" s="167" t="s">
        <v>7601</v>
      </c>
      <c r="J453" s="167" t="s">
        <v>8963</v>
      </c>
      <c r="L453" t="s">
        <v>9250</v>
      </c>
    </row>
    <row r="454" spans="3:12" x14ac:dyDescent="0.35">
      <c r="C454" s="213" t="s">
        <v>6251</v>
      </c>
      <c r="D454" s="345" t="s">
        <v>6248</v>
      </c>
      <c r="I454" s="167" t="s">
        <v>7511</v>
      </c>
      <c r="J454" s="167" t="s">
        <v>8964</v>
      </c>
      <c r="L454" t="s">
        <v>9251</v>
      </c>
    </row>
    <row r="455" spans="3:12" x14ac:dyDescent="0.35">
      <c r="C455" s="213" t="s">
        <v>5507</v>
      </c>
      <c r="D455" s="344" t="s">
        <v>5508</v>
      </c>
      <c r="I455" s="167" t="s">
        <v>7602</v>
      </c>
      <c r="J455" s="167" t="s">
        <v>8965</v>
      </c>
      <c r="L455" t="s">
        <v>9252</v>
      </c>
    </row>
    <row r="456" spans="3:12" x14ac:dyDescent="0.35">
      <c r="C456" s="213" t="s">
        <v>5509</v>
      </c>
      <c r="D456" s="345" t="s">
        <v>5510</v>
      </c>
      <c r="I456" s="167" t="s">
        <v>7512</v>
      </c>
      <c r="J456" s="167" t="s">
        <v>8966</v>
      </c>
      <c r="L456" t="s">
        <v>9253</v>
      </c>
    </row>
    <row r="457" spans="3:12" x14ac:dyDescent="0.35">
      <c r="C457" s="213" t="s">
        <v>5511</v>
      </c>
      <c r="D457" s="344" t="s">
        <v>5512</v>
      </c>
      <c r="I457" s="167" t="s">
        <v>1371</v>
      </c>
      <c r="J457" s="167" t="s">
        <v>9328</v>
      </c>
      <c r="L457" t="s">
        <v>9254</v>
      </c>
    </row>
    <row r="458" spans="3:12" x14ac:dyDescent="0.35">
      <c r="C458" s="213" t="s">
        <v>6048</v>
      </c>
      <c r="D458" s="345" t="s">
        <v>6049</v>
      </c>
      <c r="I458" s="167" t="s">
        <v>7738</v>
      </c>
      <c r="J458" s="167" t="s">
        <v>9329</v>
      </c>
      <c r="L458" t="s">
        <v>9255</v>
      </c>
    </row>
    <row r="459" spans="3:12" x14ac:dyDescent="0.35">
      <c r="C459" s="213" t="s">
        <v>6022</v>
      </c>
      <c r="D459" s="344" t="s">
        <v>6023</v>
      </c>
      <c r="I459" s="167" t="s">
        <v>2199</v>
      </c>
      <c r="J459" s="167" t="s">
        <v>7558</v>
      </c>
      <c r="L459" t="s">
        <v>9256</v>
      </c>
    </row>
    <row r="460" spans="3:12" x14ac:dyDescent="0.35">
      <c r="C460" s="213" t="s">
        <v>5996</v>
      </c>
      <c r="D460" s="345" t="s">
        <v>5997</v>
      </c>
      <c r="I460" s="167" t="s">
        <v>7560</v>
      </c>
      <c r="J460" s="167" t="s">
        <v>9080</v>
      </c>
      <c r="L460" t="s">
        <v>9257</v>
      </c>
    </row>
    <row r="461" spans="3:12" x14ac:dyDescent="0.35">
      <c r="C461" s="213" t="s">
        <v>5970</v>
      </c>
      <c r="D461" s="344" t="s">
        <v>5971</v>
      </c>
      <c r="I461" s="167" t="s">
        <v>2200</v>
      </c>
      <c r="J461" s="167" t="s">
        <v>7558</v>
      </c>
      <c r="L461" t="s">
        <v>9258</v>
      </c>
    </row>
    <row r="462" spans="3:12" x14ac:dyDescent="0.35">
      <c r="C462" s="213" t="s">
        <v>3860</v>
      </c>
      <c r="D462" s="345" t="s">
        <v>3858</v>
      </c>
      <c r="I462" s="167" t="s">
        <v>211</v>
      </c>
      <c r="J462" s="167" t="s">
        <v>8967</v>
      </c>
      <c r="L462" t="s">
        <v>9259</v>
      </c>
    </row>
    <row r="463" spans="3:12" x14ac:dyDescent="0.35">
      <c r="C463" s="213" t="s">
        <v>5724</v>
      </c>
      <c r="D463" s="344" t="s">
        <v>5756</v>
      </c>
      <c r="I463" s="167" t="s">
        <v>7957</v>
      </c>
      <c r="J463" s="167" t="s">
        <v>8969</v>
      </c>
      <c r="L463" t="s">
        <v>9260</v>
      </c>
    </row>
    <row r="464" spans="3:12" x14ac:dyDescent="0.35">
      <c r="C464" s="95" t="s">
        <v>5723</v>
      </c>
      <c r="D464" s="345" t="s">
        <v>5755</v>
      </c>
      <c r="I464" s="167" t="s">
        <v>7953</v>
      </c>
      <c r="J464" s="167" t="s">
        <v>8970</v>
      </c>
      <c r="L464" t="s">
        <v>9261</v>
      </c>
    </row>
    <row r="465" spans="3:12" x14ac:dyDescent="0.35">
      <c r="C465" s="95" t="s">
        <v>3861</v>
      </c>
      <c r="D465" s="344" t="s">
        <v>3859</v>
      </c>
      <c r="I465" s="167" t="s">
        <v>7955</v>
      </c>
      <c r="J465" s="167" t="s">
        <v>8971</v>
      </c>
      <c r="L465" t="s">
        <v>9262</v>
      </c>
    </row>
    <row r="466" spans="3:12" x14ac:dyDescent="0.35">
      <c r="C466" s="95" t="s">
        <v>3870</v>
      </c>
      <c r="D466" s="345" t="s">
        <v>3875</v>
      </c>
      <c r="I466" s="167" t="s">
        <v>7959</v>
      </c>
      <c r="J466" s="167" t="s">
        <v>8972</v>
      </c>
      <c r="L466" t="s">
        <v>9263</v>
      </c>
    </row>
    <row r="467" spans="3:12" x14ac:dyDescent="0.35">
      <c r="C467" s="95" t="s">
        <v>3872</v>
      </c>
      <c r="D467" s="344" t="s">
        <v>3873</v>
      </c>
      <c r="I467" s="167" t="s">
        <v>7947</v>
      </c>
      <c r="J467" s="167" t="s">
        <v>8973</v>
      </c>
      <c r="L467" t="s">
        <v>9264</v>
      </c>
    </row>
    <row r="468" spans="3:12" x14ac:dyDescent="0.35">
      <c r="C468" s="95" t="s">
        <v>5612</v>
      </c>
      <c r="D468" s="345" t="s">
        <v>5630</v>
      </c>
      <c r="I468" s="167" t="s">
        <v>7943</v>
      </c>
      <c r="J468" s="167" t="s">
        <v>8974</v>
      </c>
      <c r="L468" t="s">
        <v>9265</v>
      </c>
    </row>
    <row r="469" spans="3:12" x14ac:dyDescent="0.35">
      <c r="C469" s="95" t="s">
        <v>5613</v>
      </c>
      <c r="D469" s="344" t="s">
        <v>5631</v>
      </c>
      <c r="I469" s="167" t="s">
        <v>7945</v>
      </c>
      <c r="J469" s="167" t="s">
        <v>8975</v>
      </c>
      <c r="L469" t="s">
        <v>9266</v>
      </c>
    </row>
    <row r="470" spans="3:12" x14ac:dyDescent="0.35">
      <c r="C470" s="95" t="s">
        <v>5614</v>
      </c>
      <c r="D470" s="345" t="s">
        <v>5632</v>
      </c>
      <c r="I470" s="167" t="s">
        <v>7949</v>
      </c>
      <c r="J470" s="167" t="s">
        <v>8976</v>
      </c>
      <c r="L470" t="s">
        <v>9267</v>
      </c>
    </row>
    <row r="471" spans="3:12" x14ac:dyDescent="0.35">
      <c r="C471" s="95" t="s">
        <v>5615</v>
      </c>
      <c r="D471" s="344" t="s">
        <v>5633</v>
      </c>
      <c r="I471" s="167" t="s">
        <v>7951</v>
      </c>
      <c r="J471" s="167" t="s">
        <v>8977</v>
      </c>
      <c r="L471" t="s">
        <v>9268</v>
      </c>
    </row>
    <row r="472" spans="3:12" x14ac:dyDescent="0.35">
      <c r="C472" s="95" t="s">
        <v>5625</v>
      </c>
      <c r="D472" s="345" t="s">
        <v>5640</v>
      </c>
      <c r="I472" s="167" t="s">
        <v>3171</v>
      </c>
      <c r="J472" s="167" t="s">
        <v>8978</v>
      </c>
      <c r="L472" t="s">
        <v>9269</v>
      </c>
    </row>
    <row r="473" spans="3:12" x14ac:dyDescent="0.35">
      <c r="C473" s="95" t="s">
        <v>3759</v>
      </c>
      <c r="D473" s="344" t="s">
        <v>3758</v>
      </c>
      <c r="I473" s="167" t="s">
        <v>4880</v>
      </c>
      <c r="J473" s="167" t="s">
        <v>9438</v>
      </c>
      <c r="L473" t="s">
        <v>9270</v>
      </c>
    </row>
    <row r="474" spans="3:12" x14ac:dyDescent="0.35">
      <c r="C474" s="213" t="s">
        <v>3649</v>
      </c>
      <c r="D474" s="345" t="s">
        <v>3650</v>
      </c>
      <c r="I474" s="167" t="s">
        <v>4860</v>
      </c>
      <c r="J474" s="167" t="s">
        <v>9439</v>
      </c>
      <c r="L474" t="s">
        <v>9271</v>
      </c>
    </row>
    <row r="475" spans="3:12" x14ac:dyDescent="0.35">
      <c r="C475" s="213" t="s">
        <v>3713</v>
      </c>
      <c r="D475" s="344" t="s">
        <v>3714</v>
      </c>
      <c r="I475" s="167" t="s">
        <v>6201</v>
      </c>
      <c r="J475" s="167" t="s">
        <v>9440</v>
      </c>
      <c r="L475" t="s">
        <v>9272</v>
      </c>
    </row>
    <row r="476" spans="3:12" x14ac:dyDescent="0.35">
      <c r="C476" s="213" t="s">
        <v>3711</v>
      </c>
      <c r="D476" s="345" t="s">
        <v>3712</v>
      </c>
      <c r="I476" s="167" t="s">
        <v>6202</v>
      </c>
      <c r="J476" s="167" t="s">
        <v>9441</v>
      </c>
      <c r="L476" t="s">
        <v>9273</v>
      </c>
    </row>
    <row r="477" spans="3:12" x14ac:dyDescent="0.35">
      <c r="C477" s="213" t="s">
        <v>5717</v>
      </c>
      <c r="D477" s="344" t="s">
        <v>5748</v>
      </c>
      <c r="I477" s="167" t="s">
        <v>3168</v>
      </c>
      <c r="J477" s="167" t="s">
        <v>8498</v>
      </c>
      <c r="L477" t="s">
        <v>9274</v>
      </c>
    </row>
    <row r="478" spans="3:12" x14ac:dyDescent="0.35">
      <c r="C478" s="213" t="s">
        <v>5718</v>
      </c>
      <c r="D478" s="345" t="s">
        <v>5749</v>
      </c>
      <c r="I478" s="167" t="s">
        <v>2201</v>
      </c>
      <c r="J478" s="167" t="s">
        <v>8591</v>
      </c>
      <c r="L478" t="s">
        <v>9275</v>
      </c>
    </row>
    <row r="479" spans="3:12" x14ac:dyDescent="0.35">
      <c r="C479" s="213" t="s">
        <v>5667</v>
      </c>
      <c r="D479" s="344" t="s">
        <v>5685</v>
      </c>
      <c r="I479" s="167" t="s">
        <v>8592</v>
      </c>
      <c r="J479" s="167" t="s">
        <v>8593</v>
      </c>
      <c r="L479" t="s">
        <v>9276</v>
      </c>
    </row>
    <row r="480" spans="3:12" x14ac:dyDescent="0.35">
      <c r="C480" s="213" t="s">
        <v>5668</v>
      </c>
      <c r="D480" s="345" t="s">
        <v>5686</v>
      </c>
      <c r="I480" s="167" t="s">
        <v>7400</v>
      </c>
      <c r="J480" s="167" t="s">
        <v>8979</v>
      </c>
      <c r="L480" t="s">
        <v>9277</v>
      </c>
    </row>
    <row r="481" spans="3:12" x14ac:dyDescent="0.35">
      <c r="C481" s="213" t="s">
        <v>5669</v>
      </c>
      <c r="D481" s="344" t="s">
        <v>5691</v>
      </c>
      <c r="I481" s="167" t="s">
        <v>8587</v>
      </c>
      <c r="J481" s="167" t="s">
        <v>8980</v>
      </c>
      <c r="L481" t="s">
        <v>9278</v>
      </c>
    </row>
    <row r="482" spans="3:12" x14ac:dyDescent="0.35">
      <c r="C482" s="213" t="s">
        <v>3623</v>
      </c>
      <c r="D482" s="345" t="s">
        <v>3622</v>
      </c>
      <c r="I482" s="167" t="s">
        <v>7399</v>
      </c>
      <c r="J482" s="167" t="s">
        <v>8931</v>
      </c>
      <c r="L482" t="s">
        <v>9279</v>
      </c>
    </row>
    <row r="483" spans="3:12" x14ac:dyDescent="0.35">
      <c r="C483" s="213" t="s">
        <v>3877</v>
      </c>
      <c r="D483" s="344" t="s">
        <v>3664</v>
      </c>
      <c r="I483" s="167" t="s">
        <v>7398</v>
      </c>
      <c r="J483" s="167" t="s">
        <v>9020</v>
      </c>
      <c r="L483" t="s">
        <v>9280</v>
      </c>
    </row>
    <row r="484" spans="3:12" x14ac:dyDescent="0.35">
      <c r="C484" s="50" t="s">
        <v>3645</v>
      </c>
      <c r="D484" s="345" t="s">
        <v>3646</v>
      </c>
      <c r="I484" s="167" t="s">
        <v>7397</v>
      </c>
      <c r="J484" s="167" t="s">
        <v>8981</v>
      </c>
      <c r="L484" t="s">
        <v>9281</v>
      </c>
    </row>
    <row r="485" spans="3:12" x14ac:dyDescent="0.35">
      <c r="C485" s="214" t="s">
        <v>3586</v>
      </c>
      <c r="D485" s="348" t="s">
        <v>3585</v>
      </c>
      <c r="I485" s="167" t="s">
        <v>7396</v>
      </c>
      <c r="J485" s="167" t="s">
        <v>8997</v>
      </c>
      <c r="L485" t="s">
        <v>9282</v>
      </c>
    </row>
    <row r="486" spans="3:12" x14ac:dyDescent="0.35">
      <c r="I486" s="167" t="s">
        <v>7395</v>
      </c>
      <c r="J486" s="167" t="s">
        <v>8982</v>
      </c>
      <c r="L486" t="s">
        <v>9283</v>
      </c>
    </row>
    <row r="487" spans="3:12" x14ac:dyDescent="0.35">
      <c r="I487" s="167" t="s">
        <v>7394</v>
      </c>
      <c r="J487" s="167" t="s">
        <v>9337</v>
      </c>
      <c r="L487" t="s">
        <v>9284</v>
      </c>
    </row>
    <row r="488" spans="3:12" x14ac:dyDescent="0.35">
      <c r="I488" s="167" t="s">
        <v>2203</v>
      </c>
      <c r="J488" s="167" t="s">
        <v>7708</v>
      </c>
      <c r="L488" t="s">
        <v>9285</v>
      </c>
    </row>
    <row r="489" spans="3:12" x14ac:dyDescent="0.35">
      <c r="I489" s="167" t="s">
        <v>2205</v>
      </c>
      <c r="J489" s="167" t="s">
        <v>7705</v>
      </c>
      <c r="L489" t="s">
        <v>9286</v>
      </c>
    </row>
    <row r="490" spans="3:12" x14ac:dyDescent="0.35">
      <c r="I490" s="167" t="s">
        <v>2207</v>
      </c>
      <c r="J490" s="167" t="s">
        <v>8633</v>
      </c>
      <c r="L490" t="s">
        <v>9287</v>
      </c>
    </row>
    <row r="491" spans="3:12" x14ac:dyDescent="0.35">
      <c r="I491" s="167" t="s">
        <v>7664</v>
      </c>
      <c r="J491" s="167" t="s">
        <v>8983</v>
      </c>
      <c r="L491" t="s">
        <v>9288</v>
      </c>
    </row>
    <row r="492" spans="3:12" x14ac:dyDescent="0.35">
      <c r="I492" s="167" t="s">
        <v>7384</v>
      </c>
      <c r="J492" s="167" t="s">
        <v>8995</v>
      </c>
      <c r="L492" t="s">
        <v>9289</v>
      </c>
    </row>
    <row r="493" spans="3:12" x14ac:dyDescent="0.35">
      <c r="I493" s="167" t="s">
        <v>2210</v>
      </c>
      <c r="J493" s="167" t="s">
        <v>7709</v>
      </c>
      <c r="L493" t="s">
        <v>9290</v>
      </c>
    </row>
    <row r="494" spans="3:12" x14ac:dyDescent="0.35">
      <c r="I494" s="167" t="s">
        <v>2212</v>
      </c>
      <c r="J494" s="167" t="s">
        <v>8631</v>
      </c>
      <c r="L494" t="s">
        <v>9291</v>
      </c>
    </row>
    <row r="495" spans="3:12" x14ac:dyDescent="0.35">
      <c r="I495" s="167" t="s">
        <v>2215</v>
      </c>
      <c r="J495" s="167" t="s">
        <v>8649</v>
      </c>
      <c r="L495" t="s">
        <v>9292</v>
      </c>
    </row>
    <row r="496" spans="3:12" x14ac:dyDescent="0.35">
      <c r="I496" s="167" t="s">
        <v>2214</v>
      </c>
      <c r="J496" s="167" t="s">
        <v>8670</v>
      </c>
      <c r="L496" t="s">
        <v>9293</v>
      </c>
    </row>
    <row r="497" spans="9:12" x14ac:dyDescent="0.35">
      <c r="I497" s="167" t="s">
        <v>7392</v>
      </c>
      <c r="J497" s="167" t="s">
        <v>8649</v>
      </c>
      <c r="L497" t="s">
        <v>9294</v>
      </c>
    </row>
    <row r="498" spans="9:12" x14ac:dyDescent="0.35">
      <c r="I498" s="167" t="s">
        <v>7393</v>
      </c>
      <c r="J498" s="167" t="s">
        <v>8670</v>
      </c>
      <c r="L498" t="s">
        <v>9295</v>
      </c>
    </row>
    <row r="499" spans="9:12" x14ac:dyDescent="0.35">
      <c r="I499" s="167" t="s">
        <v>7391</v>
      </c>
      <c r="J499" s="167" t="s">
        <v>8650</v>
      </c>
      <c r="L499" t="s">
        <v>9296</v>
      </c>
    </row>
    <row r="500" spans="9:12" x14ac:dyDescent="0.35">
      <c r="I500" s="167" t="s">
        <v>7390</v>
      </c>
      <c r="J500" s="167" t="s">
        <v>8648</v>
      </c>
      <c r="L500" t="s">
        <v>9297</v>
      </c>
    </row>
    <row r="501" spans="9:12" x14ac:dyDescent="0.35">
      <c r="I501" s="167" t="s">
        <v>7389</v>
      </c>
      <c r="J501" s="167" t="s">
        <v>8668</v>
      </c>
      <c r="L501" t="s">
        <v>9298</v>
      </c>
    </row>
    <row r="502" spans="9:12" x14ac:dyDescent="0.35">
      <c r="I502" s="167" t="s">
        <v>7387</v>
      </c>
      <c r="J502" s="167" t="s">
        <v>8669</v>
      </c>
      <c r="L502" t="s">
        <v>9299</v>
      </c>
    </row>
    <row r="503" spans="9:12" x14ac:dyDescent="0.35">
      <c r="I503" s="167" t="s">
        <v>7385</v>
      </c>
      <c r="J503" s="167" t="s">
        <v>8651</v>
      </c>
      <c r="L503" t="s">
        <v>9300</v>
      </c>
    </row>
    <row r="504" spans="9:12" x14ac:dyDescent="0.35">
      <c r="I504" s="167" t="s">
        <v>2216</v>
      </c>
      <c r="J504" s="167" t="s">
        <v>8650</v>
      </c>
      <c r="L504" t="s">
        <v>9301</v>
      </c>
    </row>
    <row r="505" spans="9:12" x14ac:dyDescent="0.35">
      <c r="I505" s="167" t="s">
        <v>3838</v>
      </c>
      <c r="J505" s="167" t="s">
        <v>9705</v>
      </c>
      <c r="L505" t="s">
        <v>9302</v>
      </c>
    </row>
    <row r="506" spans="9:12" x14ac:dyDescent="0.35">
      <c r="I506" s="167" t="s">
        <v>2217</v>
      </c>
      <c r="J506" s="167" t="s">
        <v>8648</v>
      </c>
      <c r="L506" t="s">
        <v>9303</v>
      </c>
    </row>
    <row r="507" spans="9:12" x14ac:dyDescent="0.35">
      <c r="I507" s="167" t="s">
        <v>2218</v>
      </c>
      <c r="J507" s="167" t="s">
        <v>8668</v>
      </c>
      <c r="L507" t="s">
        <v>9304</v>
      </c>
    </row>
    <row r="508" spans="9:12" x14ac:dyDescent="0.35">
      <c r="I508" s="167" t="s">
        <v>2219</v>
      </c>
      <c r="J508" s="167" t="s">
        <v>8669</v>
      </c>
      <c r="L508" t="s">
        <v>9305</v>
      </c>
    </row>
    <row r="509" spans="9:12" x14ac:dyDescent="0.35">
      <c r="I509" s="167" t="s">
        <v>2220</v>
      </c>
      <c r="J509" s="167" t="s">
        <v>8651</v>
      </c>
      <c r="L509" t="s">
        <v>9306</v>
      </c>
    </row>
    <row r="510" spans="9:12" x14ac:dyDescent="0.35">
      <c r="I510" s="167" t="s">
        <v>623</v>
      </c>
      <c r="J510" s="167" t="s">
        <v>8649</v>
      </c>
      <c r="L510" t="s">
        <v>9307</v>
      </c>
    </row>
    <row r="511" spans="9:12" x14ac:dyDescent="0.35">
      <c r="I511" s="167" t="s">
        <v>626</v>
      </c>
      <c r="J511" s="167" t="s">
        <v>8670</v>
      </c>
      <c r="L511" t="s">
        <v>9308</v>
      </c>
    </row>
    <row r="512" spans="9:12" x14ac:dyDescent="0.35">
      <c r="I512" s="167" t="s">
        <v>5192</v>
      </c>
      <c r="J512" s="167" t="s">
        <v>9442</v>
      </c>
      <c r="L512" t="s">
        <v>9309</v>
      </c>
    </row>
    <row r="513" spans="9:12" x14ac:dyDescent="0.35">
      <c r="I513" s="167" t="s">
        <v>5193</v>
      </c>
      <c r="J513" s="167" t="s">
        <v>9443</v>
      </c>
      <c r="L513" t="s">
        <v>9310</v>
      </c>
    </row>
    <row r="514" spans="9:12" x14ac:dyDescent="0.35">
      <c r="I514" s="167" t="s">
        <v>5194</v>
      </c>
      <c r="J514" s="167" t="s">
        <v>9444</v>
      </c>
      <c r="L514" t="s">
        <v>9311</v>
      </c>
    </row>
    <row r="515" spans="9:12" x14ac:dyDescent="0.35">
      <c r="I515" s="167" t="s">
        <v>620</v>
      </c>
      <c r="J515" s="167" t="s">
        <v>8650</v>
      </c>
      <c r="L515" t="s">
        <v>9312</v>
      </c>
    </row>
    <row r="516" spans="9:12" x14ac:dyDescent="0.35">
      <c r="I516" s="167" t="s">
        <v>618</v>
      </c>
      <c r="J516" s="167" t="s">
        <v>8648</v>
      </c>
      <c r="L516" t="s">
        <v>9313</v>
      </c>
    </row>
    <row r="517" spans="9:12" x14ac:dyDescent="0.35">
      <c r="I517" s="167" t="s">
        <v>5195</v>
      </c>
      <c r="J517" s="167" t="s">
        <v>9445</v>
      </c>
      <c r="L517" t="s">
        <v>9314</v>
      </c>
    </row>
    <row r="518" spans="9:12" x14ac:dyDescent="0.35">
      <c r="I518" s="167" t="s">
        <v>5196</v>
      </c>
      <c r="J518" s="167" t="s">
        <v>9446</v>
      </c>
      <c r="L518" t="s">
        <v>9315</v>
      </c>
    </row>
    <row r="519" spans="9:12" x14ac:dyDescent="0.35">
      <c r="I519" s="167" t="s">
        <v>5197</v>
      </c>
      <c r="J519" s="167" t="s">
        <v>9447</v>
      </c>
      <c r="L519" t="s">
        <v>9316</v>
      </c>
    </row>
    <row r="520" spans="9:12" x14ac:dyDescent="0.35">
      <c r="I520" s="167" t="s">
        <v>5245</v>
      </c>
      <c r="J520" s="167" t="s">
        <v>9448</v>
      </c>
      <c r="L520" t="s">
        <v>9317</v>
      </c>
    </row>
    <row r="521" spans="9:12" x14ac:dyDescent="0.35">
      <c r="I521" s="167" t="s">
        <v>616</v>
      </c>
      <c r="J521" s="167" t="s">
        <v>8668</v>
      </c>
      <c r="L521" t="s">
        <v>9318</v>
      </c>
    </row>
    <row r="522" spans="9:12" x14ac:dyDescent="0.35">
      <c r="I522" s="167" t="s">
        <v>613</v>
      </c>
      <c r="J522" s="167" t="s">
        <v>8669</v>
      </c>
      <c r="L522" t="s">
        <v>9319</v>
      </c>
    </row>
    <row r="523" spans="9:12" x14ac:dyDescent="0.35">
      <c r="I523" s="167" t="s">
        <v>5198</v>
      </c>
      <c r="J523" s="167" t="s">
        <v>9449</v>
      </c>
      <c r="L523" t="s">
        <v>9320</v>
      </c>
    </row>
    <row r="524" spans="9:12" x14ac:dyDescent="0.35">
      <c r="I524" s="167" t="s">
        <v>5199</v>
      </c>
      <c r="J524" s="167" t="s">
        <v>9450</v>
      </c>
      <c r="L524" t="s">
        <v>9321</v>
      </c>
    </row>
    <row r="525" spans="9:12" x14ac:dyDescent="0.35">
      <c r="I525" s="167" t="s">
        <v>11541</v>
      </c>
      <c r="J525" s="167" t="s">
        <v>11544</v>
      </c>
      <c r="L525" t="s">
        <v>9322</v>
      </c>
    </row>
    <row r="526" spans="9:12" x14ac:dyDescent="0.35">
      <c r="I526" s="167" t="s">
        <v>11542</v>
      </c>
      <c r="J526" s="167" t="s">
        <v>11545</v>
      </c>
      <c r="L526" t="s">
        <v>9323</v>
      </c>
    </row>
    <row r="527" spans="9:12" x14ac:dyDescent="0.35">
      <c r="I527" s="167" t="s">
        <v>11543</v>
      </c>
      <c r="J527" s="167" t="s">
        <v>11546</v>
      </c>
      <c r="L527" t="s">
        <v>9324</v>
      </c>
    </row>
    <row r="528" spans="9:12" x14ac:dyDescent="0.35">
      <c r="I528" s="167" t="s">
        <v>5200</v>
      </c>
      <c r="J528" s="167" t="s">
        <v>9451</v>
      </c>
      <c r="L528" t="s">
        <v>9325</v>
      </c>
    </row>
    <row r="529" spans="9:12" x14ac:dyDescent="0.35">
      <c r="I529" s="167" t="s">
        <v>5265</v>
      </c>
      <c r="J529" s="167" t="s">
        <v>9452</v>
      </c>
      <c r="L529" t="s">
        <v>9326</v>
      </c>
    </row>
    <row r="530" spans="9:12" x14ac:dyDescent="0.35">
      <c r="I530" s="167" t="s">
        <v>5201</v>
      </c>
      <c r="J530" s="167" t="s">
        <v>9453</v>
      </c>
      <c r="L530" t="s">
        <v>9327</v>
      </c>
    </row>
    <row r="531" spans="9:12" x14ac:dyDescent="0.35">
      <c r="I531" s="167" t="s">
        <v>610</v>
      </c>
      <c r="J531" s="167" t="s">
        <v>8651</v>
      </c>
      <c r="L531" t="s">
        <v>9328</v>
      </c>
    </row>
    <row r="532" spans="9:12" x14ac:dyDescent="0.35">
      <c r="I532" s="167" t="s">
        <v>2221</v>
      </c>
      <c r="J532" s="167" t="s">
        <v>8594</v>
      </c>
      <c r="L532" t="s">
        <v>9329</v>
      </c>
    </row>
    <row r="533" spans="9:12" x14ac:dyDescent="0.35">
      <c r="I533" s="167" t="s">
        <v>2223</v>
      </c>
      <c r="J533" s="167" t="s">
        <v>8635</v>
      </c>
      <c r="L533" t="s">
        <v>9330</v>
      </c>
    </row>
    <row r="534" spans="9:12" x14ac:dyDescent="0.35">
      <c r="I534" s="167" t="s">
        <v>7650</v>
      </c>
      <c r="J534" s="167" t="s">
        <v>8984</v>
      </c>
      <c r="L534" t="s">
        <v>9331</v>
      </c>
    </row>
    <row r="535" spans="9:12" x14ac:dyDescent="0.35">
      <c r="I535" s="167" t="s">
        <v>7653</v>
      </c>
      <c r="J535" s="167" t="s">
        <v>8985</v>
      </c>
      <c r="L535" t="s">
        <v>9332</v>
      </c>
    </row>
    <row r="536" spans="9:12" x14ac:dyDescent="0.35">
      <c r="I536" s="167" t="s">
        <v>7649</v>
      </c>
      <c r="J536" s="167" t="s">
        <v>8986</v>
      </c>
      <c r="L536" t="s">
        <v>9333</v>
      </c>
    </row>
    <row r="537" spans="9:12" x14ac:dyDescent="0.35">
      <c r="I537" s="167" t="s">
        <v>7652</v>
      </c>
      <c r="J537" s="167" t="s">
        <v>8987</v>
      </c>
      <c r="L537" t="s">
        <v>9334</v>
      </c>
    </row>
    <row r="538" spans="9:12" x14ac:dyDescent="0.35">
      <c r="I538" s="167" t="s">
        <v>7383</v>
      </c>
      <c r="J538" s="167" t="s">
        <v>8988</v>
      </c>
      <c r="L538" t="s">
        <v>9335</v>
      </c>
    </row>
    <row r="539" spans="9:12" x14ac:dyDescent="0.35">
      <c r="I539" s="167" t="s">
        <v>7651</v>
      </c>
      <c r="J539" s="167" t="s">
        <v>8989</v>
      </c>
      <c r="L539" t="s">
        <v>9336</v>
      </c>
    </row>
    <row r="540" spans="9:12" x14ac:dyDescent="0.35">
      <c r="I540" s="167" t="s">
        <v>7382</v>
      </c>
      <c r="J540" s="167" t="s">
        <v>8990</v>
      </c>
      <c r="L540" t="s">
        <v>9337</v>
      </c>
    </row>
    <row r="541" spans="9:12" x14ac:dyDescent="0.35">
      <c r="I541" s="167" t="s">
        <v>7654</v>
      </c>
      <c r="J541" s="167" t="s">
        <v>8991</v>
      </c>
      <c r="L541" t="s">
        <v>9338</v>
      </c>
    </row>
    <row r="542" spans="9:12" x14ac:dyDescent="0.35">
      <c r="I542" s="167" t="s">
        <v>7381</v>
      </c>
      <c r="J542" s="167" t="s">
        <v>8992</v>
      </c>
      <c r="L542" t="s">
        <v>9339</v>
      </c>
    </row>
    <row r="543" spans="9:12" x14ac:dyDescent="0.35">
      <c r="I543" s="167" t="s">
        <v>7710</v>
      </c>
      <c r="J543" s="167" t="s">
        <v>9330</v>
      </c>
      <c r="L543" t="s">
        <v>9340</v>
      </c>
    </row>
    <row r="544" spans="9:12" x14ac:dyDescent="0.35">
      <c r="I544" s="167" t="s">
        <v>7711</v>
      </c>
      <c r="J544" s="167" t="s">
        <v>7712</v>
      </c>
      <c r="L544" t="s">
        <v>9341</v>
      </c>
    </row>
    <row r="545" spans="9:12" x14ac:dyDescent="0.35">
      <c r="I545" s="167" t="s">
        <v>599</v>
      </c>
      <c r="J545" s="167" t="s">
        <v>7708</v>
      </c>
      <c r="L545" t="s">
        <v>9342</v>
      </c>
    </row>
    <row r="546" spans="9:12" x14ac:dyDescent="0.35">
      <c r="I546" s="167" t="s">
        <v>7906</v>
      </c>
      <c r="J546" s="167" t="s">
        <v>8994</v>
      </c>
      <c r="L546" t="s">
        <v>9343</v>
      </c>
    </row>
    <row r="547" spans="9:12" x14ac:dyDescent="0.35">
      <c r="I547" s="167" t="s">
        <v>2234</v>
      </c>
      <c r="J547" s="167" t="s">
        <v>7708</v>
      </c>
      <c r="L547" t="s">
        <v>9344</v>
      </c>
    </row>
    <row r="548" spans="9:12" x14ac:dyDescent="0.35">
      <c r="I548" s="167" t="s">
        <v>7380</v>
      </c>
      <c r="J548" s="167" t="s">
        <v>8994</v>
      </c>
      <c r="L548" t="s">
        <v>9345</v>
      </c>
    </row>
    <row r="549" spans="9:12" x14ac:dyDescent="0.35">
      <c r="I549" s="167" t="s">
        <v>2235</v>
      </c>
      <c r="J549" s="167" t="s">
        <v>7705</v>
      </c>
      <c r="L549" t="s">
        <v>9346</v>
      </c>
    </row>
    <row r="550" spans="9:12" x14ac:dyDescent="0.35">
      <c r="I550" s="167" t="s">
        <v>7379</v>
      </c>
      <c r="J550" s="167" t="s">
        <v>8998</v>
      </c>
      <c r="L550" t="s">
        <v>9347</v>
      </c>
    </row>
    <row r="551" spans="9:12" x14ac:dyDescent="0.35">
      <c r="I551" s="167" t="s">
        <v>598</v>
      </c>
      <c r="J551" s="167" t="s">
        <v>7705</v>
      </c>
      <c r="L551" t="s">
        <v>9348</v>
      </c>
    </row>
    <row r="552" spans="9:12" x14ac:dyDescent="0.35">
      <c r="I552" s="167" t="s">
        <v>596</v>
      </c>
      <c r="J552" s="167" t="s">
        <v>7706</v>
      </c>
      <c r="L552" t="s">
        <v>9349</v>
      </c>
    </row>
    <row r="553" spans="9:12" x14ac:dyDescent="0.35">
      <c r="I553" s="167" t="s">
        <v>2236</v>
      </c>
      <c r="J553" s="167" t="s">
        <v>7706</v>
      </c>
      <c r="L553" t="s">
        <v>9350</v>
      </c>
    </row>
    <row r="554" spans="9:12" x14ac:dyDescent="0.35">
      <c r="I554" s="167" t="s">
        <v>7378</v>
      </c>
      <c r="J554" s="167" t="s">
        <v>8995</v>
      </c>
      <c r="L554" t="s">
        <v>9351</v>
      </c>
    </row>
    <row r="555" spans="9:12" x14ac:dyDescent="0.35">
      <c r="I555" s="167" t="s">
        <v>807</v>
      </c>
      <c r="J555" s="167" t="s">
        <v>7459</v>
      </c>
      <c r="L555" t="s">
        <v>9352</v>
      </c>
    </row>
    <row r="556" spans="9:12" x14ac:dyDescent="0.35">
      <c r="I556" s="167" t="s">
        <v>6179</v>
      </c>
      <c r="J556" s="167" t="s">
        <v>7459</v>
      </c>
      <c r="L556" t="s">
        <v>9353</v>
      </c>
    </row>
    <row r="557" spans="9:12" x14ac:dyDescent="0.35">
      <c r="I557" s="167" t="s">
        <v>82</v>
      </c>
      <c r="J557" s="167" t="s">
        <v>7775</v>
      </c>
      <c r="L557" t="s">
        <v>9354</v>
      </c>
    </row>
    <row r="558" spans="9:12" x14ac:dyDescent="0.35">
      <c r="I558" s="167" t="s">
        <v>7770</v>
      </c>
      <c r="J558" s="167" t="s">
        <v>7771</v>
      </c>
      <c r="L558" t="s">
        <v>9355</v>
      </c>
    </row>
    <row r="559" spans="9:12" x14ac:dyDescent="0.35">
      <c r="I559" s="167" t="s">
        <v>7772</v>
      </c>
      <c r="J559" s="167" t="s">
        <v>7773</v>
      </c>
      <c r="L559" t="s">
        <v>9356</v>
      </c>
    </row>
    <row r="560" spans="9:12" x14ac:dyDescent="0.35">
      <c r="I560" s="167" t="s">
        <v>811</v>
      </c>
      <c r="J560" s="167" t="s">
        <v>7460</v>
      </c>
      <c r="L560" t="s">
        <v>9357</v>
      </c>
    </row>
    <row r="561" spans="9:12" x14ac:dyDescent="0.35">
      <c r="I561" s="167" t="s">
        <v>6180</v>
      </c>
      <c r="J561" s="167" t="s">
        <v>7460</v>
      </c>
      <c r="L561" t="s">
        <v>9358</v>
      </c>
    </row>
    <row r="562" spans="9:12" x14ac:dyDescent="0.35">
      <c r="I562" s="167" t="s">
        <v>6203</v>
      </c>
      <c r="J562" s="167" t="s">
        <v>7461</v>
      </c>
      <c r="L562" t="s">
        <v>9359</v>
      </c>
    </row>
    <row r="563" spans="9:12" x14ac:dyDescent="0.35">
      <c r="I563" s="167" t="s">
        <v>99</v>
      </c>
      <c r="J563" s="167" t="s">
        <v>8997</v>
      </c>
      <c r="L563" t="s">
        <v>9360</v>
      </c>
    </row>
    <row r="564" spans="9:12" x14ac:dyDescent="0.35">
      <c r="I564" s="167" t="s">
        <v>7713</v>
      </c>
      <c r="J564" s="167" t="s">
        <v>9331</v>
      </c>
      <c r="L564" t="s">
        <v>9361</v>
      </c>
    </row>
    <row r="565" spans="9:12" x14ac:dyDescent="0.35">
      <c r="I565" s="167" t="s">
        <v>2237</v>
      </c>
      <c r="J565" s="167" t="s">
        <v>7707</v>
      </c>
      <c r="L565" t="s">
        <v>9362</v>
      </c>
    </row>
    <row r="566" spans="9:12" x14ac:dyDescent="0.35">
      <c r="I566" s="167" t="s">
        <v>7377</v>
      </c>
      <c r="J566" s="167" t="s">
        <v>8999</v>
      </c>
      <c r="L566" t="s">
        <v>9363</v>
      </c>
    </row>
    <row r="567" spans="9:12" x14ac:dyDescent="0.35">
      <c r="I567" s="167" t="s">
        <v>591</v>
      </c>
      <c r="J567" s="167" t="s">
        <v>7707</v>
      </c>
      <c r="L567" t="s">
        <v>9364</v>
      </c>
    </row>
    <row r="568" spans="9:12" x14ac:dyDescent="0.35">
      <c r="I568" s="167" t="s">
        <v>589</v>
      </c>
      <c r="J568" s="167" t="s">
        <v>9000</v>
      </c>
      <c r="L568" t="s">
        <v>9365</v>
      </c>
    </row>
    <row r="569" spans="9:12" x14ac:dyDescent="0.35">
      <c r="I569" s="167" t="s">
        <v>2238</v>
      </c>
      <c r="J569" s="167" t="s">
        <v>7663</v>
      </c>
      <c r="L569" t="s">
        <v>9366</v>
      </c>
    </row>
    <row r="570" spans="9:12" x14ac:dyDescent="0.35">
      <c r="I570" s="167" t="s">
        <v>44</v>
      </c>
      <c r="J570" s="167" t="s">
        <v>8931</v>
      </c>
      <c r="L570" t="s">
        <v>9367</v>
      </c>
    </row>
    <row r="571" spans="9:12" x14ac:dyDescent="0.35">
      <c r="I571" s="167" t="s">
        <v>2226</v>
      </c>
      <c r="J571" t="s">
        <v>8595</v>
      </c>
      <c r="L571" t="s">
        <v>9368</v>
      </c>
    </row>
    <row r="572" spans="9:12" x14ac:dyDescent="0.35">
      <c r="I572" s="167" t="s">
        <v>2228</v>
      </c>
      <c r="J572" t="s">
        <v>7707</v>
      </c>
    </row>
    <row r="573" spans="9:12" x14ac:dyDescent="0.35">
      <c r="I573" s="167" t="s">
        <v>7376</v>
      </c>
      <c r="J573" t="s">
        <v>8993</v>
      </c>
    </row>
    <row r="574" spans="9:12" x14ac:dyDescent="0.35">
      <c r="I574" s="167" t="s">
        <v>2230</v>
      </c>
      <c r="J574" t="s">
        <v>7663</v>
      </c>
    </row>
    <row r="575" spans="9:12" x14ac:dyDescent="0.35">
      <c r="I575" s="167" t="s">
        <v>2232</v>
      </c>
      <c r="J575" t="s">
        <v>8629</v>
      </c>
    </row>
    <row r="576" spans="9:12" x14ac:dyDescent="0.35">
      <c r="I576" s="167" t="s">
        <v>609</v>
      </c>
      <c r="J576" t="s">
        <v>9002</v>
      </c>
    </row>
    <row r="577" spans="9:10" x14ac:dyDescent="0.35">
      <c r="I577" s="167" t="s">
        <v>8590</v>
      </c>
      <c r="J577" t="s">
        <v>9003</v>
      </c>
    </row>
    <row r="578" spans="9:10" x14ac:dyDescent="0.35">
      <c r="I578" s="167" t="s">
        <v>4915</v>
      </c>
      <c r="J578" t="s">
        <v>9454</v>
      </c>
    </row>
    <row r="579" spans="9:10" x14ac:dyDescent="0.35">
      <c r="I579" s="167" t="s">
        <v>607</v>
      </c>
      <c r="J579" t="s">
        <v>8996</v>
      </c>
    </row>
    <row r="580" spans="9:10" x14ac:dyDescent="0.35">
      <c r="I580" s="167" t="s">
        <v>606</v>
      </c>
      <c r="J580" t="s">
        <v>9004</v>
      </c>
    </row>
    <row r="581" spans="9:10" x14ac:dyDescent="0.35">
      <c r="I581" s="167" t="s">
        <v>5224</v>
      </c>
      <c r="J581" t="s">
        <v>9455</v>
      </c>
    </row>
    <row r="582" spans="9:10" x14ac:dyDescent="0.35">
      <c r="I582" s="167" t="s">
        <v>4919</v>
      </c>
      <c r="J582" t="s">
        <v>9456</v>
      </c>
    </row>
    <row r="583" spans="9:10" x14ac:dyDescent="0.35">
      <c r="I583" s="167" t="s">
        <v>604</v>
      </c>
      <c r="J583" t="s">
        <v>9005</v>
      </c>
    </row>
    <row r="584" spans="9:10" x14ac:dyDescent="0.35">
      <c r="I584" s="167" t="s">
        <v>4921</v>
      </c>
      <c r="J584" t="s">
        <v>9457</v>
      </c>
    </row>
    <row r="585" spans="9:10" x14ac:dyDescent="0.35">
      <c r="I585" s="167" t="s">
        <v>4922</v>
      </c>
      <c r="J585" t="s">
        <v>9458</v>
      </c>
    </row>
    <row r="586" spans="9:10" x14ac:dyDescent="0.35">
      <c r="I586" s="167" t="s">
        <v>5264</v>
      </c>
      <c r="J586" t="s">
        <v>9459</v>
      </c>
    </row>
    <row r="587" spans="9:10" x14ac:dyDescent="0.35">
      <c r="I587" s="167" t="s">
        <v>4924</v>
      </c>
      <c r="J587" t="s">
        <v>9460</v>
      </c>
    </row>
    <row r="588" spans="9:10" x14ac:dyDescent="0.35">
      <c r="I588" s="167" t="s">
        <v>602</v>
      </c>
      <c r="J588" t="s">
        <v>9001</v>
      </c>
    </row>
    <row r="589" spans="9:10" x14ac:dyDescent="0.35">
      <c r="I589" s="167" t="s">
        <v>117</v>
      </c>
      <c r="J589" t="s">
        <v>9006</v>
      </c>
    </row>
    <row r="590" spans="9:10" x14ac:dyDescent="0.35">
      <c r="I590" s="167" t="s">
        <v>7743</v>
      </c>
      <c r="J590" t="s">
        <v>7744</v>
      </c>
    </row>
    <row r="591" spans="9:10" x14ac:dyDescent="0.35">
      <c r="I591" s="167" t="s">
        <v>7803</v>
      </c>
      <c r="J591" t="s">
        <v>7744</v>
      </c>
    </row>
    <row r="592" spans="9:10" x14ac:dyDescent="0.35">
      <c r="I592" s="167" t="s">
        <v>2239</v>
      </c>
      <c r="J592" t="s">
        <v>9190</v>
      </c>
    </row>
    <row r="593" spans="9:10" x14ac:dyDescent="0.35">
      <c r="I593" s="167" t="s">
        <v>3662</v>
      </c>
      <c r="J593" t="s">
        <v>9007</v>
      </c>
    </row>
    <row r="594" spans="9:10" x14ac:dyDescent="0.35">
      <c r="I594" s="167" t="s">
        <v>3579</v>
      </c>
      <c r="J594" t="s">
        <v>9008</v>
      </c>
    </row>
    <row r="595" spans="9:10" x14ac:dyDescent="0.35">
      <c r="I595" s="167" t="s">
        <v>3660</v>
      </c>
      <c r="J595" t="s">
        <v>9009</v>
      </c>
    </row>
    <row r="596" spans="9:10" x14ac:dyDescent="0.35">
      <c r="I596" s="167" t="s">
        <v>3658</v>
      </c>
      <c r="J596" t="s">
        <v>9010</v>
      </c>
    </row>
    <row r="597" spans="9:10" x14ac:dyDescent="0.35">
      <c r="I597" s="167" t="s">
        <v>3580</v>
      </c>
      <c r="J597" t="s">
        <v>9011</v>
      </c>
    </row>
    <row r="598" spans="9:10" x14ac:dyDescent="0.35">
      <c r="I598" s="167" t="s">
        <v>3641</v>
      </c>
      <c r="J598" t="s">
        <v>9012</v>
      </c>
    </row>
    <row r="599" spans="9:10" x14ac:dyDescent="0.35">
      <c r="I599" s="167" t="s">
        <v>3581</v>
      </c>
      <c r="J599" t="s">
        <v>9013</v>
      </c>
    </row>
    <row r="600" spans="9:10" x14ac:dyDescent="0.35">
      <c r="I600" s="167" t="s">
        <v>3643</v>
      </c>
      <c r="J600" t="s">
        <v>9014</v>
      </c>
    </row>
    <row r="601" spans="9:10" x14ac:dyDescent="0.35">
      <c r="I601" s="167" t="s">
        <v>3768</v>
      </c>
      <c r="J601" t="s">
        <v>9015</v>
      </c>
    </row>
    <row r="602" spans="9:10" x14ac:dyDescent="0.35">
      <c r="I602" s="167" t="s">
        <v>320</v>
      </c>
      <c r="J602" t="s">
        <v>7778</v>
      </c>
    </row>
    <row r="603" spans="9:10" x14ac:dyDescent="0.35">
      <c r="I603" s="167" t="s">
        <v>6417</v>
      </c>
      <c r="J603" s="349" t="s">
        <v>10103</v>
      </c>
    </row>
    <row r="604" spans="9:10" x14ac:dyDescent="0.35">
      <c r="I604" s="167" t="s">
        <v>6418</v>
      </c>
      <c r="J604" s="349" t="s">
        <v>10104</v>
      </c>
    </row>
    <row r="605" spans="9:10" x14ac:dyDescent="0.35">
      <c r="I605" s="167" t="s">
        <v>6419</v>
      </c>
      <c r="J605" s="349" t="s">
        <v>10105</v>
      </c>
    </row>
    <row r="606" spans="9:10" x14ac:dyDescent="0.35">
      <c r="I606" s="167" t="s">
        <v>321</v>
      </c>
      <c r="J606" t="s">
        <v>7779</v>
      </c>
    </row>
    <row r="607" spans="9:10" x14ac:dyDescent="0.35">
      <c r="I607" s="167" t="s">
        <v>585</v>
      </c>
      <c r="J607" t="s">
        <v>8672</v>
      </c>
    </row>
    <row r="608" spans="9:10" x14ac:dyDescent="0.35">
      <c r="I608" s="167" t="s">
        <v>5244</v>
      </c>
      <c r="J608" s="349" t="s">
        <v>10229</v>
      </c>
    </row>
    <row r="609" spans="9:10" x14ac:dyDescent="0.35">
      <c r="I609" s="167" t="s">
        <v>5242</v>
      </c>
      <c r="J609" s="349" t="s">
        <v>10232</v>
      </c>
    </row>
    <row r="610" spans="9:10" x14ac:dyDescent="0.35">
      <c r="I610" s="167" t="s">
        <v>5247</v>
      </c>
      <c r="J610" s="349" t="s">
        <v>10230</v>
      </c>
    </row>
    <row r="611" spans="9:10" x14ac:dyDescent="0.35">
      <c r="I611" s="167" t="s">
        <v>5249</v>
      </c>
      <c r="J611" s="349" t="s">
        <v>10233</v>
      </c>
    </row>
    <row r="612" spans="9:10" x14ac:dyDescent="0.35">
      <c r="I612" s="167" t="s">
        <v>5302</v>
      </c>
      <c r="J612" s="349" t="s">
        <v>10231</v>
      </c>
    </row>
    <row r="613" spans="9:10" x14ac:dyDescent="0.35">
      <c r="I613" s="167" t="s">
        <v>5250</v>
      </c>
      <c r="J613" s="349" t="s">
        <v>10234</v>
      </c>
    </row>
    <row r="614" spans="9:10" x14ac:dyDescent="0.35">
      <c r="I614" s="167" t="s">
        <v>5253</v>
      </c>
      <c r="J614" s="349" t="s">
        <v>10236</v>
      </c>
    </row>
    <row r="615" spans="9:10" x14ac:dyDescent="0.35">
      <c r="I615" s="167" t="s">
        <v>5050</v>
      </c>
      <c r="J615" s="349" t="s">
        <v>10235</v>
      </c>
    </row>
    <row r="616" spans="9:10" x14ac:dyDescent="0.35">
      <c r="I616" s="167" t="s">
        <v>5223</v>
      </c>
      <c r="J616" s="349" t="s">
        <v>10239</v>
      </c>
    </row>
    <row r="617" spans="9:10" x14ac:dyDescent="0.35">
      <c r="I617" s="167" t="s">
        <v>5226</v>
      </c>
      <c r="J617" s="349" t="s">
        <v>10242</v>
      </c>
    </row>
    <row r="618" spans="9:10" x14ac:dyDescent="0.35">
      <c r="I618" s="167" t="s">
        <v>5228</v>
      </c>
      <c r="J618" s="349" t="s">
        <v>10243</v>
      </c>
    </row>
    <row r="619" spans="9:10" x14ac:dyDescent="0.35">
      <c r="I619" s="167" t="s">
        <v>5231</v>
      </c>
      <c r="J619" s="349" t="s">
        <v>10240</v>
      </c>
    </row>
    <row r="620" spans="9:10" x14ac:dyDescent="0.35">
      <c r="I620" s="167" t="s">
        <v>5232</v>
      </c>
      <c r="J620" s="349" t="s">
        <v>10241</v>
      </c>
    </row>
    <row r="621" spans="9:10" x14ac:dyDescent="0.35">
      <c r="I621" s="167" t="s">
        <v>5234</v>
      </c>
      <c r="J621" s="349" t="s">
        <v>10244</v>
      </c>
    </row>
    <row r="622" spans="9:10" x14ac:dyDescent="0.35">
      <c r="I622" s="167" t="s">
        <v>5238</v>
      </c>
      <c r="J622" s="349" t="s">
        <v>10246</v>
      </c>
    </row>
    <row r="623" spans="9:10" x14ac:dyDescent="0.35">
      <c r="I623" s="167" t="s">
        <v>5240</v>
      </c>
      <c r="J623" s="349" t="s">
        <v>10247</v>
      </c>
    </row>
    <row r="624" spans="9:10" x14ac:dyDescent="0.35">
      <c r="I624" s="167" t="s">
        <v>5236</v>
      </c>
      <c r="J624" s="349" t="s">
        <v>10245</v>
      </c>
    </row>
    <row r="625" spans="9:10" x14ac:dyDescent="0.35">
      <c r="I625" s="167" t="s">
        <v>6486</v>
      </c>
      <c r="J625" s="349" t="s">
        <v>10111</v>
      </c>
    </row>
    <row r="626" spans="9:10" x14ac:dyDescent="0.35">
      <c r="I626" s="167" t="s">
        <v>6485</v>
      </c>
      <c r="J626" s="349" t="s">
        <v>10273</v>
      </c>
    </row>
    <row r="627" spans="9:10" x14ac:dyDescent="0.35">
      <c r="I627" s="167" t="s">
        <v>6484</v>
      </c>
      <c r="J627" s="349" t="s">
        <v>10113</v>
      </c>
    </row>
    <row r="628" spans="9:10" x14ac:dyDescent="0.35">
      <c r="I628" s="167" t="s">
        <v>6494</v>
      </c>
      <c r="J628" s="349" t="s">
        <v>10291</v>
      </c>
    </row>
    <row r="629" spans="9:10" x14ac:dyDescent="0.35">
      <c r="I629" s="167" t="s">
        <v>6805</v>
      </c>
      <c r="J629" s="349" t="s">
        <v>10112</v>
      </c>
    </row>
    <row r="630" spans="9:10" x14ac:dyDescent="0.35">
      <c r="I630" s="167" t="s">
        <v>213</v>
      </c>
      <c r="J630" t="s">
        <v>8654</v>
      </c>
    </row>
    <row r="631" spans="9:10" x14ac:dyDescent="0.35">
      <c r="I631" s="167" t="s">
        <v>6629</v>
      </c>
      <c r="J631" s="349" t="s">
        <v>10315</v>
      </c>
    </row>
    <row r="632" spans="9:10" x14ac:dyDescent="0.35">
      <c r="I632" s="167" t="s">
        <v>6628</v>
      </c>
      <c r="J632" s="349" t="s">
        <v>10314</v>
      </c>
    </row>
    <row r="633" spans="9:10" x14ac:dyDescent="0.35">
      <c r="I633" s="167" t="s">
        <v>6627</v>
      </c>
      <c r="J633" s="349" t="s">
        <v>10313</v>
      </c>
    </row>
    <row r="634" spans="9:10" x14ac:dyDescent="0.35">
      <c r="I634" s="167" t="s">
        <v>6626</v>
      </c>
      <c r="J634" s="349" t="s">
        <v>10312</v>
      </c>
    </row>
    <row r="635" spans="9:10" x14ac:dyDescent="0.35">
      <c r="I635" s="167" t="s">
        <v>6625</v>
      </c>
      <c r="J635" s="349" t="s">
        <v>10311</v>
      </c>
    </row>
    <row r="636" spans="9:10" x14ac:dyDescent="0.35">
      <c r="I636" s="167" t="s">
        <v>217</v>
      </c>
      <c r="J636" t="s">
        <v>7852</v>
      </c>
    </row>
    <row r="637" spans="9:10" x14ac:dyDescent="0.35">
      <c r="I637" s="167" t="s">
        <v>6615</v>
      </c>
      <c r="J637" s="349" t="s">
        <v>10301</v>
      </c>
    </row>
    <row r="638" spans="9:10" x14ac:dyDescent="0.35">
      <c r="I638" s="167" t="s">
        <v>6614</v>
      </c>
      <c r="J638" s="349" t="s">
        <v>10300</v>
      </c>
    </row>
    <row r="639" spans="9:10" x14ac:dyDescent="0.35">
      <c r="I639" s="167" t="s">
        <v>6613</v>
      </c>
      <c r="J639" s="349" t="s">
        <v>10299</v>
      </c>
    </row>
    <row r="640" spans="9:10" x14ac:dyDescent="0.35">
      <c r="I640" s="167" t="s">
        <v>6612</v>
      </c>
      <c r="J640" s="349" t="s">
        <v>10298</v>
      </c>
    </row>
    <row r="641" spans="9:10" x14ac:dyDescent="0.35">
      <c r="I641" s="167" t="s">
        <v>218</v>
      </c>
      <c r="J641" t="s">
        <v>7870</v>
      </c>
    </row>
    <row r="642" spans="9:10" x14ac:dyDescent="0.35">
      <c r="I642" s="167" t="s">
        <v>6624</v>
      </c>
      <c r="J642" s="349" t="s">
        <v>10310</v>
      </c>
    </row>
    <row r="643" spans="9:10" x14ac:dyDescent="0.35">
      <c r="I643" s="167" t="s">
        <v>6623</v>
      </c>
      <c r="J643" s="349" t="s">
        <v>10309</v>
      </c>
    </row>
    <row r="644" spans="9:10" x14ac:dyDescent="0.35">
      <c r="I644" s="167" t="s">
        <v>6622</v>
      </c>
      <c r="J644" s="349" t="s">
        <v>10308</v>
      </c>
    </row>
    <row r="645" spans="9:10" x14ac:dyDescent="0.35">
      <c r="I645" s="167" t="s">
        <v>6621</v>
      </c>
      <c r="J645" s="349" t="s">
        <v>10307</v>
      </c>
    </row>
    <row r="646" spans="9:10" x14ac:dyDescent="0.35">
      <c r="I646" s="167" t="s">
        <v>6620</v>
      </c>
      <c r="J646" s="349" t="s">
        <v>10306</v>
      </c>
    </row>
    <row r="647" spans="9:10" x14ac:dyDescent="0.35">
      <c r="I647" s="167" t="s">
        <v>6619</v>
      </c>
      <c r="J647" s="349" t="s">
        <v>10305</v>
      </c>
    </row>
    <row r="648" spans="9:10" x14ac:dyDescent="0.35">
      <c r="I648" s="167" t="s">
        <v>6618</v>
      </c>
      <c r="J648" s="349" t="s">
        <v>10304</v>
      </c>
    </row>
    <row r="649" spans="9:10" x14ac:dyDescent="0.35">
      <c r="I649" s="167" t="s">
        <v>6617</v>
      </c>
      <c r="J649" s="349" t="s">
        <v>10303</v>
      </c>
    </row>
    <row r="650" spans="9:10" x14ac:dyDescent="0.35">
      <c r="I650" s="167" t="s">
        <v>6616</v>
      </c>
      <c r="J650" s="349" t="s">
        <v>10302</v>
      </c>
    </row>
    <row r="651" spans="9:10" x14ac:dyDescent="0.35">
      <c r="I651" s="167" t="s">
        <v>215</v>
      </c>
      <c r="J651" t="s">
        <v>8637</v>
      </c>
    </row>
    <row r="652" spans="9:10" x14ac:dyDescent="0.35">
      <c r="I652" s="167" t="s">
        <v>219</v>
      </c>
      <c r="J652" t="s">
        <v>8092</v>
      </c>
    </row>
    <row r="653" spans="9:10" x14ac:dyDescent="0.35">
      <c r="I653" s="167" t="s">
        <v>220</v>
      </c>
      <c r="J653" t="s">
        <v>8559</v>
      </c>
    </row>
    <row r="654" spans="9:10" x14ac:dyDescent="0.35">
      <c r="I654" s="167" t="s">
        <v>221</v>
      </c>
      <c r="J654" t="s">
        <v>8093</v>
      </c>
    </row>
    <row r="655" spans="9:10" x14ac:dyDescent="0.35">
      <c r="I655" s="167" t="s">
        <v>6493</v>
      </c>
      <c r="J655" s="349" t="s">
        <v>10289</v>
      </c>
    </row>
    <row r="656" spans="9:10" x14ac:dyDescent="0.35">
      <c r="I656" s="167" t="s">
        <v>6495</v>
      </c>
      <c r="J656" s="349" t="s">
        <v>10292</v>
      </c>
    </row>
    <row r="657" spans="9:10" x14ac:dyDescent="0.35">
      <c r="I657" s="167" t="s">
        <v>222</v>
      </c>
      <c r="J657" t="s">
        <v>8096</v>
      </c>
    </row>
    <row r="658" spans="9:10" x14ac:dyDescent="0.35">
      <c r="I658" s="167" t="s">
        <v>223</v>
      </c>
      <c r="J658" t="s">
        <v>8690</v>
      </c>
    </row>
    <row r="659" spans="9:10" x14ac:dyDescent="0.35">
      <c r="I659" s="167" t="s">
        <v>226</v>
      </c>
      <c r="J659" t="s">
        <v>8098</v>
      </c>
    </row>
    <row r="660" spans="9:10" x14ac:dyDescent="0.35">
      <c r="I660" s="167" t="s">
        <v>227</v>
      </c>
      <c r="J660" t="s">
        <v>8095</v>
      </c>
    </row>
    <row r="661" spans="9:10" x14ac:dyDescent="0.35">
      <c r="I661" s="167" t="s">
        <v>225</v>
      </c>
      <c r="J661" t="s">
        <v>8641</v>
      </c>
    </row>
    <row r="662" spans="9:10" x14ac:dyDescent="0.35">
      <c r="I662" s="167" t="s">
        <v>228</v>
      </c>
      <c r="J662" t="s">
        <v>8099</v>
      </c>
    </row>
    <row r="663" spans="9:10" x14ac:dyDescent="0.35">
      <c r="I663" s="167" t="s">
        <v>229</v>
      </c>
      <c r="J663" t="s">
        <v>8663</v>
      </c>
    </row>
    <row r="664" spans="9:10" x14ac:dyDescent="0.35">
      <c r="I664" s="167" t="s">
        <v>230</v>
      </c>
      <c r="J664" t="s">
        <v>7853</v>
      </c>
    </row>
    <row r="665" spans="9:10" x14ac:dyDescent="0.35">
      <c r="I665" s="167" t="s">
        <v>231</v>
      </c>
      <c r="J665" t="s">
        <v>8556</v>
      </c>
    </row>
    <row r="666" spans="9:10" x14ac:dyDescent="0.35">
      <c r="I666" s="167" t="s">
        <v>232</v>
      </c>
      <c r="J666" t="s">
        <v>8557</v>
      </c>
    </row>
    <row r="667" spans="9:10" x14ac:dyDescent="0.35">
      <c r="I667" s="167" t="s">
        <v>233</v>
      </c>
      <c r="J667" t="s">
        <v>7859</v>
      </c>
    </row>
    <row r="668" spans="9:10" x14ac:dyDescent="0.35">
      <c r="I668" s="167" t="s">
        <v>6803</v>
      </c>
      <c r="J668" s="349" t="s">
        <v>10290</v>
      </c>
    </row>
    <row r="669" spans="9:10" x14ac:dyDescent="0.35">
      <c r="I669" s="167" t="s">
        <v>6492</v>
      </c>
      <c r="J669" s="349" t="s">
        <v>10269</v>
      </c>
    </row>
    <row r="670" spans="9:10" x14ac:dyDescent="0.35">
      <c r="I670" s="167" t="s">
        <v>6496</v>
      </c>
      <c r="J670" s="349" t="s">
        <v>10293</v>
      </c>
    </row>
    <row r="671" spans="9:10" x14ac:dyDescent="0.35">
      <c r="I671" s="167" t="s">
        <v>234</v>
      </c>
      <c r="J671" t="s">
        <v>7821</v>
      </c>
    </row>
    <row r="672" spans="9:10" x14ac:dyDescent="0.35">
      <c r="I672" s="167" t="s">
        <v>6497</v>
      </c>
      <c r="J672" s="349" t="s">
        <v>10294</v>
      </c>
    </row>
    <row r="673" spans="9:10" x14ac:dyDescent="0.35">
      <c r="I673" s="167" t="s">
        <v>235</v>
      </c>
      <c r="J673" t="s">
        <v>7815</v>
      </c>
    </row>
    <row r="674" spans="9:10" x14ac:dyDescent="0.35">
      <c r="I674" s="167" t="s">
        <v>237</v>
      </c>
      <c r="J674" t="s">
        <v>7814</v>
      </c>
    </row>
    <row r="675" spans="9:10" x14ac:dyDescent="0.35">
      <c r="I675" s="167" t="s">
        <v>9</v>
      </c>
      <c r="J675" t="s">
        <v>9017</v>
      </c>
    </row>
    <row r="676" spans="9:10" x14ac:dyDescent="0.35">
      <c r="I676" s="167" t="s">
        <v>6344</v>
      </c>
      <c r="J676" t="s">
        <v>7462</v>
      </c>
    </row>
    <row r="677" spans="9:10" x14ac:dyDescent="0.35">
      <c r="I677" s="167" t="s">
        <v>6189</v>
      </c>
      <c r="J677" t="s">
        <v>9462</v>
      </c>
    </row>
    <row r="678" spans="9:10" x14ac:dyDescent="0.35">
      <c r="I678" s="167" t="s">
        <v>6191</v>
      </c>
      <c r="J678" t="s">
        <v>9463</v>
      </c>
    </row>
    <row r="679" spans="9:10" x14ac:dyDescent="0.35">
      <c r="I679" s="167" t="s">
        <v>6192</v>
      </c>
      <c r="J679" t="s">
        <v>9464</v>
      </c>
    </row>
    <row r="680" spans="9:10" x14ac:dyDescent="0.35">
      <c r="I680" s="167" t="s">
        <v>6190</v>
      </c>
      <c r="J680" t="s">
        <v>9465</v>
      </c>
    </row>
    <row r="681" spans="9:10" x14ac:dyDescent="0.35">
      <c r="I681" s="167" t="s">
        <v>581</v>
      </c>
      <c r="J681" t="s">
        <v>7706</v>
      </c>
    </row>
    <row r="682" spans="9:10" x14ac:dyDescent="0.35">
      <c r="I682" s="167" t="s">
        <v>578</v>
      </c>
      <c r="J682" t="s">
        <v>7865</v>
      </c>
    </row>
    <row r="683" spans="9:10" x14ac:dyDescent="0.35">
      <c r="I683" s="167" t="s">
        <v>313</v>
      </c>
      <c r="J683" t="s">
        <v>9019</v>
      </c>
    </row>
    <row r="684" spans="9:10" x14ac:dyDescent="0.35">
      <c r="I684" s="167" t="s">
        <v>244</v>
      </c>
      <c r="J684" t="s">
        <v>7835</v>
      </c>
    </row>
    <row r="685" spans="9:10" x14ac:dyDescent="0.35">
      <c r="I685" s="167" t="s">
        <v>6597</v>
      </c>
      <c r="J685" s="349" t="s">
        <v>10266</v>
      </c>
    </row>
    <row r="686" spans="9:10" x14ac:dyDescent="0.35">
      <c r="I686" s="167" t="s">
        <v>246</v>
      </c>
      <c r="J686" t="s">
        <v>7836</v>
      </c>
    </row>
    <row r="687" spans="9:10" x14ac:dyDescent="0.35">
      <c r="I687" s="167" t="s">
        <v>247</v>
      </c>
      <c r="J687" t="s">
        <v>7837</v>
      </c>
    </row>
    <row r="688" spans="9:10" x14ac:dyDescent="0.35">
      <c r="I688" s="167" t="s">
        <v>248</v>
      </c>
      <c r="J688" t="s">
        <v>7838</v>
      </c>
    </row>
    <row r="689" spans="9:10" x14ac:dyDescent="0.35">
      <c r="I689" s="167" t="s">
        <v>249</v>
      </c>
      <c r="J689" t="s">
        <v>7839</v>
      </c>
    </row>
    <row r="690" spans="9:10" x14ac:dyDescent="0.35">
      <c r="I690" s="167" t="s">
        <v>250</v>
      </c>
      <c r="J690" t="s">
        <v>7840</v>
      </c>
    </row>
    <row r="691" spans="9:10" x14ac:dyDescent="0.35">
      <c r="I691" s="167" t="s">
        <v>6340</v>
      </c>
      <c r="J691" s="349" t="s">
        <v>10135</v>
      </c>
    </row>
    <row r="692" spans="9:10" x14ac:dyDescent="0.35">
      <c r="I692" s="167" t="s">
        <v>6569</v>
      </c>
      <c r="J692" s="349" t="s">
        <v>10141</v>
      </c>
    </row>
    <row r="693" spans="9:10" x14ac:dyDescent="0.35">
      <c r="I693" s="167" t="s">
        <v>6595</v>
      </c>
      <c r="J693" s="349" t="s">
        <v>10265</v>
      </c>
    </row>
    <row r="694" spans="9:10" x14ac:dyDescent="0.35">
      <c r="I694" s="167" t="s">
        <v>238</v>
      </c>
      <c r="J694" t="s">
        <v>7857</v>
      </c>
    </row>
    <row r="695" spans="9:10" x14ac:dyDescent="0.35">
      <c r="I695" s="167" t="s">
        <v>240</v>
      </c>
      <c r="J695" t="s">
        <v>7856</v>
      </c>
    </row>
    <row r="696" spans="9:10" x14ac:dyDescent="0.35">
      <c r="I696" s="167" t="s">
        <v>241</v>
      </c>
      <c r="J696" t="s">
        <v>7858</v>
      </c>
    </row>
    <row r="697" spans="9:10" x14ac:dyDescent="0.35">
      <c r="I697" s="167" t="s">
        <v>242</v>
      </c>
      <c r="J697" t="s">
        <v>8555</v>
      </c>
    </row>
    <row r="698" spans="9:10" x14ac:dyDescent="0.35">
      <c r="I698" s="167" t="s">
        <v>8481</v>
      </c>
      <c r="J698" t="s">
        <v>9021</v>
      </c>
    </row>
    <row r="699" spans="9:10" x14ac:dyDescent="0.35">
      <c r="I699" s="167" t="s">
        <v>8480</v>
      </c>
      <c r="J699" t="s">
        <v>9022</v>
      </c>
    </row>
    <row r="700" spans="9:10" x14ac:dyDescent="0.35">
      <c r="I700" s="167" t="s">
        <v>80</v>
      </c>
      <c r="J700" t="s">
        <v>7765</v>
      </c>
    </row>
    <row r="701" spans="9:10" x14ac:dyDescent="0.35">
      <c r="I701" s="167" t="s">
        <v>7766</v>
      </c>
      <c r="J701" t="s">
        <v>7767</v>
      </c>
    </row>
    <row r="702" spans="9:10" x14ac:dyDescent="0.35">
      <c r="I702" s="167" t="s">
        <v>7768</v>
      </c>
      <c r="J702" t="s">
        <v>7769</v>
      </c>
    </row>
    <row r="703" spans="9:10" x14ac:dyDescent="0.35">
      <c r="I703" s="167" t="s">
        <v>5808</v>
      </c>
      <c r="J703" t="s">
        <v>9407</v>
      </c>
    </row>
    <row r="704" spans="9:10" x14ac:dyDescent="0.35">
      <c r="I704" s="167" t="s">
        <v>5810</v>
      </c>
      <c r="J704" t="s">
        <v>9430</v>
      </c>
    </row>
    <row r="705" spans="9:10" x14ac:dyDescent="0.35">
      <c r="I705" s="167" t="s">
        <v>5860</v>
      </c>
      <c r="J705" t="s">
        <v>9468</v>
      </c>
    </row>
    <row r="706" spans="9:10" x14ac:dyDescent="0.35">
      <c r="I706" s="167" t="s">
        <v>5858</v>
      </c>
      <c r="J706" t="s">
        <v>9469</v>
      </c>
    </row>
    <row r="707" spans="9:10" x14ac:dyDescent="0.35">
      <c r="I707" s="167" t="s">
        <v>5812</v>
      </c>
      <c r="J707" t="s">
        <v>9470</v>
      </c>
    </row>
    <row r="708" spans="9:10" x14ac:dyDescent="0.35">
      <c r="I708" s="167" t="s">
        <v>5846</v>
      </c>
      <c r="J708" t="s">
        <v>9476</v>
      </c>
    </row>
    <row r="709" spans="9:10" x14ac:dyDescent="0.35">
      <c r="I709" s="167" t="s">
        <v>5450</v>
      </c>
      <c r="J709" t="s">
        <v>9477</v>
      </c>
    </row>
    <row r="710" spans="9:10" x14ac:dyDescent="0.35">
      <c r="I710" s="167" t="s">
        <v>5848</v>
      </c>
      <c r="J710" t="s">
        <v>9478</v>
      </c>
    </row>
    <row r="711" spans="9:10" x14ac:dyDescent="0.35">
      <c r="I711" s="167" t="s">
        <v>5862</v>
      </c>
      <c r="J711" t="s">
        <v>9480</v>
      </c>
    </row>
    <row r="712" spans="9:10" x14ac:dyDescent="0.35">
      <c r="I712" s="167" t="s">
        <v>5850</v>
      </c>
      <c r="J712" t="s">
        <v>9479</v>
      </c>
    </row>
    <row r="713" spans="9:10" x14ac:dyDescent="0.35">
      <c r="I713" s="167" t="s">
        <v>5864</v>
      </c>
      <c r="J713" t="s">
        <v>9481</v>
      </c>
    </row>
    <row r="714" spans="9:10" x14ac:dyDescent="0.35">
      <c r="I714" s="167" t="s">
        <v>5484</v>
      </c>
      <c r="J714" t="s">
        <v>9498</v>
      </c>
    </row>
    <row r="715" spans="9:10" x14ac:dyDescent="0.35">
      <c r="I715" s="167" t="s">
        <v>5814</v>
      </c>
      <c r="J715" t="s">
        <v>9500</v>
      </c>
    </row>
    <row r="716" spans="9:10" x14ac:dyDescent="0.35">
      <c r="I716" s="167" t="s">
        <v>5804</v>
      </c>
      <c r="J716" t="s">
        <v>9486</v>
      </c>
    </row>
    <row r="717" spans="9:10" x14ac:dyDescent="0.35">
      <c r="I717" s="167" t="s">
        <v>5818</v>
      </c>
      <c r="J717" t="s">
        <v>9730</v>
      </c>
    </row>
    <row r="718" spans="9:10" x14ac:dyDescent="0.35">
      <c r="I718" s="167" t="s">
        <v>5852</v>
      </c>
      <c r="J718" t="s">
        <v>9518</v>
      </c>
    </row>
    <row r="719" spans="9:10" x14ac:dyDescent="0.35">
      <c r="I719" s="167" t="s">
        <v>5816</v>
      </c>
      <c r="J719" t="s">
        <v>9520</v>
      </c>
    </row>
    <row r="720" spans="9:10" x14ac:dyDescent="0.35">
      <c r="I720" s="167" t="s">
        <v>5820</v>
      </c>
      <c r="J720" t="s">
        <v>9487</v>
      </c>
    </row>
    <row r="721" spans="9:10" x14ac:dyDescent="0.35">
      <c r="I721" s="167" t="s">
        <v>5486</v>
      </c>
      <c r="J721" t="s">
        <v>9397</v>
      </c>
    </row>
    <row r="722" spans="9:10" x14ac:dyDescent="0.35">
      <c r="I722" s="167" t="s">
        <v>5854</v>
      </c>
      <c r="J722" t="s">
        <v>9398</v>
      </c>
    </row>
    <row r="723" spans="9:10" x14ac:dyDescent="0.35">
      <c r="I723" s="167" t="s">
        <v>5822</v>
      </c>
      <c r="J723" t="s">
        <v>9547</v>
      </c>
    </row>
    <row r="724" spans="9:10" x14ac:dyDescent="0.35">
      <c r="I724" s="167" t="s">
        <v>5488</v>
      </c>
      <c r="J724" t="s">
        <v>9546</v>
      </c>
    </row>
    <row r="725" spans="9:10" x14ac:dyDescent="0.35">
      <c r="I725" s="167" t="s">
        <v>5490</v>
      </c>
      <c r="J725" t="s">
        <v>9555</v>
      </c>
    </row>
    <row r="726" spans="9:10" x14ac:dyDescent="0.35">
      <c r="I726" s="167" t="s">
        <v>5456</v>
      </c>
      <c r="J726" t="s">
        <v>9577</v>
      </c>
    </row>
    <row r="727" spans="9:10" x14ac:dyDescent="0.35">
      <c r="I727" s="167" t="s">
        <v>5455</v>
      </c>
      <c r="J727" t="s">
        <v>9572</v>
      </c>
    </row>
    <row r="728" spans="9:10" x14ac:dyDescent="0.35">
      <c r="I728" s="167" t="s">
        <v>5494</v>
      </c>
      <c r="J728" t="s">
        <v>9595</v>
      </c>
    </row>
    <row r="729" spans="9:10" x14ac:dyDescent="0.35">
      <c r="I729" s="167" t="s">
        <v>5826</v>
      </c>
      <c r="J729" t="s">
        <v>9597</v>
      </c>
    </row>
    <row r="730" spans="9:10" x14ac:dyDescent="0.35">
      <c r="I730" s="167" t="s">
        <v>5496</v>
      </c>
      <c r="J730" t="s">
        <v>9618</v>
      </c>
    </row>
    <row r="731" spans="9:10" x14ac:dyDescent="0.35">
      <c r="I731" s="167" t="s">
        <v>5492</v>
      </c>
      <c r="J731" t="s">
        <v>9605</v>
      </c>
    </row>
    <row r="732" spans="9:10" x14ac:dyDescent="0.35">
      <c r="I732" s="167" t="s">
        <v>5824</v>
      </c>
      <c r="J732" t="s">
        <v>9606</v>
      </c>
    </row>
    <row r="733" spans="9:10" x14ac:dyDescent="0.35">
      <c r="I733" s="167" t="s">
        <v>5498</v>
      </c>
      <c r="J733" t="s">
        <v>9611</v>
      </c>
    </row>
    <row r="734" spans="9:10" x14ac:dyDescent="0.35">
      <c r="I734" s="167" t="s">
        <v>5828</v>
      </c>
      <c r="J734" t="s">
        <v>9612</v>
      </c>
    </row>
    <row r="735" spans="9:10" x14ac:dyDescent="0.35">
      <c r="I735" s="167" t="s">
        <v>5830</v>
      </c>
      <c r="J735" t="s">
        <v>9701</v>
      </c>
    </row>
    <row r="736" spans="9:10" x14ac:dyDescent="0.35">
      <c r="I736" s="167" t="s">
        <v>5806</v>
      </c>
      <c r="J736" t="s">
        <v>9431</v>
      </c>
    </row>
    <row r="737" spans="9:10" x14ac:dyDescent="0.35">
      <c r="I737" s="167" t="s">
        <v>5832</v>
      </c>
      <c r="J737" t="s">
        <v>9556</v>
      </c>
    </row>
    <row r="738" spans="9:10" x14ac:dyDescent="0.35">
      <c r="I738" s="167" t="s">
        <v>5868</v>
      </c>
      <c r="J738" t="s">
        <v>9482</v>
      </c>
    </row>
    <row r="739" spans="9:10" x14ac:dyDescent="0.35">
      <c r="I739" s="167" t="s">
        <v>5866</v>
      </c>
      <c r="J739" t="s">
        <v>9483</v>
      </c>
    </row>
    <row r="740" spans="9:10" x14ac:dyDescent="0.35">
      <c r="I740" s="167" t="s">
        <v>4876</v>
      </c>
      <c r="J740" t="s">
        <v>7424</v>
      </c>
    </row>
    <row r="741" spans="9:10" x14ac:dyDescent="0.35">
      <c r="I741" s="167" t="s">
        <v>577</v>
      </c>
      <c r="J741" t="s">
        <v>8652</v>
      </c>
    </row>
    <row r="742" spans="9:10" x14ac:dyDescent="0.35">
      <c r="I742" s="167" t="s">
        <v>575</v>
      </c>
      <c r="J742" t="s">
        <v>8653</v>
      </c>
    </row>
    <row r="743" spans="9:10" x14ac:dyDescent="0.35">
      <c r="I743" s="167" t="s">
        <v>97</v>
      </c>
      <c r="J743" t="s">
        <v>8218</v>
      </c>
    </row>
    <row r="744" spans="9:10" x14ac:dyDescent="0.35">
      <c r="I744" s="167" t="s">
        <v>3164</v>
      </c>
      <c r="J744" t="s">
        <v>8809</v>
      </c>
    </row>
    <row r="745" spans="9:10" x14ac:dyDescent="0.35">
      <c r="I745" s="167" t="s">
        <v>77</v>
      </c>
      <c r="J745" t="s">
        <v>7755</v>
      </c>
    </row>
    <row r="746" spans="9:10" x14ac:dyDescent="0.35">
      <c r="I746" s="167" t="s">
        <v>7756</v>
      </c>
      <c r="J746" t="s">
        <v>7757</v>
      </c>
    </row>
    <row r="747" spans="9:10" x14ac:dyDescent="0.35">
      <c r="I747" s="167" t="s">
        <v>7758</v>
      </c>
      <c r="J747" t="s">
        <v>7759</v>
      </c>
    </row>
    <row r="748" spans="9:10" x14ac:dyDescent="0.35">
      <c r="I748" s="167" t="s">
        <v>2917</v>
      </c>
      <c r="J748" t="s">
        <v>8810</v>
      </c>
    </row>
    <row r="749" spans="9:10" x14ac:dyDescent="0.35">
      <c r="I749" s="167" t="s">
        <v>569</v>
      </c>
      <c r="J749" t="s">
        <v>7871</v>
      </c>
    </row>
    <row r="750" spans="9:10" x14ac:dyDescent="0.35">
      <c r="I750" s="167" t="s">
        <v>7872</v>
      </c>
      <c r="J750" t="s">
        <v>7815</v>
      </c>
    </row>
    <row r="751" spans="9:10" x14ac:dyDescent="0.35">
      <c r="I751" s="167" t="s">
        <v>8553</v>
      </c>
      <c r="J751" t="s">
        <v>9025</v>
      </c>
    </row>
    <row r="752" spans="9:10" x14ac:dyDescent="0.35">
      <c r="I752" s="167" t="s">
        <v>566</v>
      </c>
      <c r="J752" t="s">
        <v>7866</v>
      </c>
    </row>
    <row r="753" spans="9:10" x14ac:dyDescent="0.35">
      <c r="I753" s="167" t="s">
        <v>7867</v>
      </c>
      <c r="J753" t="s">
        <v>7852</v>
      </c>
    </row>
    <row r="754" spans="9:10" x14ac:dyDescent="0.35">
      <c r="I754" s="167" t="s">
        <v>561</v>
      </c>
      <c r="J754" t="s">
        <v>7868</v>
      </c>
    </row>
    <row r="755" spans="9:10" x14ac:dyDescent="0.35">
      <c r="I755" s="167" t="s">
        <v>7869</v>
      </c>
      <c r="J755" t="s">
        <v>7870</v>
      </c>
    </row>
    <row r="756" spans="9:10" x14ac:dyDescent="0.35">
      <c r="I756" s="167" t="s">
        <v>573</v>
      </c>
      <c r="J756" t="s">
        <v>8636</v>
      </c>
    </row>
    <row r="757" spans="9:10" x14ac:dyDescent="0.35">
      <c r="I757" s="167" t="s">
        <v>5917</v>
      </c>
      <c r="J757" t="s">
        <v>9377</v>
      </c>
    </row>
    <row r="758" spans="9:10" x14ac:dyDescent="0.35">
      <c r="I758" s="167" t="s">
        <v>5883</v>
      </c>
      <c r="J758" t="s">
        <v>9433</v>
      </c>
    </row>
    <row r="759" spans="9:10" x14ac:dyDescent="0.35">
      <c r="I759" s="167" t="s">
        <v>5885</v>
      </c>
      <c r="J759" t="s">
        <v>9474</v>
      </c>
    </row>
    <row r="760" spans="9:10" x14ac:dyDescent="0.35">
      <c r="I760" s="167" t="s">
        <v>5887</v>
      </c>
      <c r="J760" t="s">
        <v>9531</v>
      </c>
    </row>
    <row r="761" spans="9:10" x14ac:dyDescent="0.35">
      <c r="I761" s="167" t="s">
        <v>5889</v>
      </c>
      <c r="J761" t="s">
        <v>9548</v>
      </c>
    </row>
    <row r="762" spans="9:10" x14ac:dyDescent="0.35">
      <c r="I762" s="167" t="s">
        <v>5514</v>
      </c>
      <c r="J762" t="s">
        <v>9522</v>
      </c>
    </row>
    <row r="763" spans="9:10" x14ac:dyDescent="0.35">
      <c r="I763" s="167" t="s">
        <v>5891</v>
      </c>
      <c r="J763" t="s">
        <v>9489</v>
      </c>
    </row>
    <row r="764" spans="9:10" x14ac:dyDescent="0.35">
      <c r="I764" s="167" t="s">
        <v>5906</v>
      </c>
      <c r="J764" t="s">
        <v>9399</v>
      </c>
    </row>
    <row r="765" spans="9:10" x14ac:dyDescent="0.35">
      <c r="I765" s="167" t="s">
        <v>5908</v>
      </c>
      <c r="J765" t="s">
        <v>9534</v>
      </c>
    </row>
    <row r="766" spans="9:10" x14ac:dyDescent="0.35">
      <c r="I766" s="167" t="s">
        <v>5454</v>
      </c>
      <c r="J766" t="s">
        <v>9573</v>
      </c>
    </row>
    <row r="767" spans="9:10" x14ac:dyDescent="0.35">
      <c r="I767" s="167" t="s">
        <v>5892</v>
      </c>
      <c r="J767" t="s">
        <v>9599</v>
      </c>
    </row>
    <row r="768" spans="9:10" x14ac:dyDescent="0.35">
      <c r="I768" s="167" t="s">
        <v>5894</v>
      </c>
      <c r="J768" t="s">
        <v>9637</v>
      </c>
    </row>
    <row r="769" spans="9:10" x14ac:dyDescent="0.35">
      <c r="I769" s="167" t="s">
        <v>5910</v>
      </c>
      <c r="J769" t="s">
        <v>9626</v>
      </c>
    </row>
    <row r="770" spans="9:10" x14ac:dyDescent="0.35">
      <c r="I770" s="167" t="s">
        <v>5896</v>
      </c>
      <c r="J770" t="s">
        <v>9693</v>
      </c>
    </row>
    <row r="771" spans="9:10" x14ac:dyDescent="0.35">
      <c r="I771" s="167" t="s">
        <v>5516</v>
      </c>
      <c r="J771" t="s">
        <v>9708</v>
      </c>
    </row>
    <row r="772" spans="9:10" x14ac:dyDescent="0.35">
      <c r="I772" s="167" t="s">
        <v>5898</v>
      </c>
      <c r="J772" t="s">
        <v>9709</v>
      </c>
    </row>
    <row r="773" spans="9:10" x14ac:dyDescent="0.35">
      <c r="I773" s="167" t="s">
        <v>5644</v>
      </c>
      <c r="J773" t="s">
        <v>9496</v>
      </c>
    </row>
    <row r="774" spans="9:10" x14ac:dyDescent="0.35">
      <c r="I774" s="167" t="s">
        <v>5660</v>
      </c>
      <c r="J774" t="s">
        <v>9525</v>
      </c>
    </row>
    <row r="775" spans="9:10" x14ac:dyDescent="0.35">
      <c r="I775" s="167" t="s">
        <v>5645</v>
      </c>
      <c r="J775" t="s">
        <v>9568</v>
      </c>
    </row>
    <row r="776" spans="9:10" x14ac:dyDescent="0.35">
      <c r="I776" s="167" t="s">
        <v>5646</v>
      </c>
      <c r="J776" t="s">
        <v>9417</v>
      </c>
    </row>
    <row r="777" spans="9:10" x14ac:dyDescent="0.35">
      <c r="I777" s="167" t="s">
        <v>5647</v>
      </c>
      <c r="J777" t="s">
        <v>9569</v>
      </c>
    </row>
    <row r="778" spans="9:10" x14ac:dyDescent="0.35">
      <c r="I778" s="167" t="s">
        <v>2241</v>
      </c>
      <c r="J778" t="s">
        <v>8752</v>
      </c>
    </row>
    <row r="779" spans="9:10" x14ac:dyDescent="0.35">
      <c r="I779" s="167" t="s">
        <v>3709</v>
      </c>
      <c r="J779" t="s">
        <v>9524</v>
      </c>
    </row>
    <row r="780" spans="9:10" x14ac:dyDescent="0.35">
      <c r="I780" s="167" t="s">
        <v>2243</v>
      </c>
      <c r="J780" t="s">
        <v>8751</v>
      </c>
    </row>
    <row r="781" spans="9:10" x14ac:dyDescent="0.35">
      <c r="I781" s="167" t="s">
        <v>2245</v>
      </c>
      <c r="J781" t="s">
        <v>8754</v>
      </c>
    </row>
    <row r="782" spans="9:10" x14ac:dyDescent="0.35">
      <c r="I782" s="167" t="s">
        <v>2247</v>
      </c>
      <c r="J782" t="s">
        <v>8753</v>
      </c>
    </row>
    <row r="783" spans="9:10" x14ac:dyDescent="0.35">
      <c r="I783" s="167" t="s">
        <v>5768</v>
      </c>
      <c r="J783" t="s">
        <v>9412</v>
      </c>
    </row>
    <row r="784" spans="9:10" x14ac:dyDescent="0.35">
      <c r="I784" s="167" t="s">
        <v>5462</v>
      </c>
      <c r="J784" t="s">
        <v>9471</v>
      </c>
    </row>
    <row r="785" spans="9:10" x14ac:dyDescent="0.35">
      <c r="I785" s="167" t="s">
        <v>5770</v>
      </c>
      <c r="J785" t="s">
        <v>9472</v>
      </c>
    </row>
    <row r="786" spans="9:10" x14ac:dyDescent="0.35">
      <c r="I786" s="167" t="s">
        <v>5792</v>
      </c>
      <c r="J786" t="s">
        <v>9526</v>
      </c>
    </row>
    <row r="787" spans="9:10" x14ac:dyDescent="0.35">
      <c r="I787" s="167" t="s">
        <v>5464</v>
      </c>
      <c r="J787" t="s">
        <v>9502</v>
      </c>
    </row>
    <row r="788" spans="9:10" x14ac:dyDescent="0.35">
      <c r="I788" s="167" t="s">
        <v>5772</v>
      </c>
      <c r="J788" t="s">
        <v>9503</v>
      </c>
    </row>
    <row r="789" spans="9:10" x14ac:dyDescent="0.35">
      <c r="I789" s="167" t="s">
        <v>5774</v>
      </c>
      <c r="J789" t="s">
        <v>9560</v>
      </c>
    </row>
    <row r="790" spans="9:10" x14ac:dyDescent="0.35">
      <c r="I790" s="167" t="s">
        <v>5447</v>
      </c>
      <c r="J790" t="s">
        <v>9574</v>
      </c>
    </row>
    <row r="791" spans="9:10" x14ac:dyDescent="0.35">
      <c r="I791" s="167" t="s">
        <v>5446</v>
      </c>
      <c r="J791" t="s">
        <v>9582</v>
      </c>
    </row>
    <row r="792" spans="9:10" x14ac:dyDescent="0.35">
      <c r="I792" s="167" t="s">
        <v>5776</v>
      </c>
      <c r="J792" t="s">
        <v>9575</v>
      </c>
    </row>
    <row r="793" spans="9:10" x14ac:dyDescent="0.35">
      <c r="I793" s="167" t="s">
        <v>5449</v>
      </c>
      <c r="J793" t="s">
        <v>9576</v>
      </c>
    </row>
    <row r="794" spans="9:10" x14ac:dyDescent="0.35">
      <c r="I794" s="167" t="s">
        <v>5466</v>
      </c>
      <c r="J794" t="s">
        <v>9583</v>
      </c>
    </row>
    <row r="795" spans="9:10" x14ac:dyDescent="0.35">
      <c r="I795" s="167" t="s">
        <v>5782</v>
      </c>
      <c r="J795" t="s">
        <v>9600</v>
      </c>
    </row>
    <row r="796" spans="9:10" x14ac:dyDescent="0.35">
      <c r="I796" s="167" t="s">
        <v>5778</v>
      </c>
      <c r="J796" t="s">
        <v>9585</v>
      </c>
    </row>
    <row r="797" spans="9:10" x14ac:dyDescent="0.35">
      <c r="I797" s="167" t="s">
        <v>5468</v>
      </c>
      <c r="J797" t="s">
        <v>9753</v>
      </c>
    </row>
    <row r="798" spans="9:10" x14ac:dyDescent="0.35">
      <c r="I798" s="167" t="s">
        <v>5476</v>
      </c>
      <c r="J798" t="s">
        <v>9619</v>
      </c>
    </row>
    <row r="799" spans="9:10" x14ac:dyDescent="0.35">
      <c r="I799" s="167" t="s">
        <v>5794</v>
      </c>
      <c r="J799" t="s">
        <v>9620</v>
      </c>
    </row>
    <row r="800" spans="9:10" x14ac:dyDescent="0.35">
      <c r="I800" s="167" t="s">
        <v>5470</v>
      </c>
      <c r="J800" t="s">
        <v>9607</v>
      </c>
    </row>
    <row r="801" spans="9:10" x14ac:dyDescent="0.35">
      <c r="I801" s="167" t="s">
        <v>5780</v>
      </c>
      <c r="J801" t="s">
        <v>9608</v>
      </c>
    </row>
    <row r="802" spans="9:10" x14ac:dyDescent="0.35">
      <c r="I802" s="167" t="s">
        <v>5540</v>
      </c>
      <c r="J802" t="s">
        <v>9604</v>
      </c>
    </row>
    <row r="803" spans="9:10" x14ac:dyDescent="0.35">
      <c r="I803" s="167" t="s">
        <v>5472</v>
      </c>
      <c r="J803" t="s">
        <v>9613</v>
      </c>
    </row>
    <row r="804" spans="9:10" x14ac:dyDescent="0.35">
      <c r="I804" s="167" t="s">
        <v>5784</v>
      </c>
      <c r="J804" t="s">
        <v>9614</v>
      </c>
    </row>
    <row r="805" spans="9:10" x14ac:dyDescent="0.35">
      <c r="I805" s="167" t="s">
        <v>5474</v>
      </c>
      <c r="J805" t="s">
        <v>9655</v>
      </c>
    </row>
    <row r="806" spans="9:10" x14ac:dyDescent="0.35">
      <c r="I806" s="167" t="s">
        <v>5786</v>
      </c>
      <c r="J806" t="s">
        <v>9656</v>
      </c>
    </row>
    <row r="807" spans="9:10" x14ac:dyDescent="0.35">
      <c r="I807" s="167" t="s">
        <v>5788</v>
      </c>
      <c r="J807" t="s">
        <v>9702</v>
      </c>
    </row>
    <row r="808" spans="9:10" x14ac:dyDescent="0.35">
      <c r="I808" s="167" t="s">
        <v>5766</v>
      </c>
      <c r="J808" t="s">
        <v>9434</v>
      </c>
    </row>
    <row r="809" spans="9:10" x14ac:dyDescent="0.35">
      <c r="I809" s="167" t="s">
        <v>5790</v>
      </c>
      <c r="J809" t="s">
        <v>9559</v>
      </c>
    </row>
    <row r="810" spans="9:10" x14ac:dyDescent="0.35">
      <c r="I810" s="167" t="s">
        <v>6030</v>
      </c>
      <c r="J810" t="s">
        <v>9408</v>
      </c>
    </row>
    <row r="811" spans="9:10" x14ac:dyDescent="0.35">
      <c r="I811" s="167" t="s">
        <v>6046</v>
      </c>
      <c r="J811" t="s">
        <v>9630</v>
      </c>
    </row>
    <row r="812" spans="9:10" x14ac:dyDescent="0.35">
      <c r="I812" s="167" t="s">
        <v>6032</v>
      </c>
      <c r="J812" t="s">
        <v>9694</v>
      </c>
    </row>
    <row r="813" spans="9:10" x14ac:dyDescent="0.35">
      <c r="I813" s="167" t="s">
        <v>6034</v>
      </c>
      <c r="J813" t="s">
        <v>9710</v>
      </c>
    </row>
    <row r="814" spans="9:10" x14ac:dyDescent="0.35">
      <c r="I814" s="167" t="s">
        <v>6042</v>
      </c>
      <c r="J814" t="s">
        <v>9379</v>
      </c>
    </row>
    <row r="815" spans="9:10" x14ac:dyDescent="0.35">
      <c r="I815" s="167" t="s">
        <v>6036</v>
      </c>
      <c r="J815" t="s">
        <v>9490</v>
      </c>
    </row>
    <row r="816" spans="9:10" x14ac:dyDescent="0.35">
      <c r="I816" s="167" t="s">
        <v>6038</v>
      </c>
      <c r="J816" t="s">
        <v>9535</v>
      </c>
    </row>
    <row r="817" spans="9:10" x14ac:dyDescent="0.35">
      <c r="I817" s="167" t="s">
        <v>6044</v>
      </c>
      <c r="J817" t="s">
        <v>9733</v>
      </c>
    </row>
    <row r="818" spans="9:10" x14ac:dyDescent="0.35">
      <c r="I818" s="167" t="s">
        <v>6004</v>
      </c>
      <c r="J818" t="s">
        <v>9409</v>
      </c>
    </row>
    <row r="819" spans="9:10" x14ac:dyDescent="0.35">
      <c r="I819" s="167" t="s">
        <v>6020</v>
      </c>
      <c r="J819" t="s">
        <v>9631</v>
      </c>
    </row>
    <row r="820" spans="9:10" x14ac:dyDescent="0.35">
      <c r="I820" s="167" t="s">
        <v>6006</v>
      </c>
      <c r="J820" t="s">
        <v>9695</v>
      </c>
    </row>
    <row r="821" spans="9:10" x14ac:dyDescent="0.35">
      <c r="I821" s="167" t="s">
        <v>6008</v>
      </c>
      <c r="J821" t="s">
        <v>9711</v>
      </c>
    </row>
    <row r="822" spans="9:10" x14ac:dyDescent="0.35">
      <c r="I822" s="167" t="s">
        <v>6016</v>
      </c>
      <c r="J822" t="s">
        <v>9380</v>
      </c>
    </row>
    <row r="823" spans="9:10" x14ac:dyDescent="0.35">
      <c r="I823" s="167" t="s">
        <v>6010</v>
      </c>
      <c r="J823" t="s">
        <v>9491</v>
      </c>
    </row>
    <row r="824" spans="9:10" x14ac:dyDescent="0.35">
      <c r="I824" s="167" t="s">
        <v>6012</v>
      </c>
      <c r="J824" t="s">
        <v>9536</v>
      </c>
    </row>
    <row r="825" spans="9:10" x14ac:dyDescent="0.35">
      <c r="I825" s="167" t="s">
        <v>6018</v>
      </c>
      <c r="J825" t="s">
        <v>9734</v>
      </c>
    </row>
    <row r="826" spans="9:10" x14ac:dyDescent="0.35">
      <c r="I826" s="167" t="s">
        <v>5952</v>
      </c>
      <c r="J826" t="s">
        <v>9410</v>
      </c>
    </row>
    <row r="827" spans="9:10" x14ac:dyDescent="0.35">
      <c r="I827" s="167" t="s">
        <v>5978</v>
      </c>
      <c r="J827" t="s">
        <v>9411</v>
      </c>
    </row>
    <row r="828" spans="9:10" x14ac:dyDescent="0.35">
      <c r="I828" s="167" t="s">
        <v>5994</v>
      </c>
      <c r="J828" t="s">
        <v>9633</v>
      </c>
    </row>
    <row r="829" spans="9:10" x14ac:dyDescent="0.35">
      <c r="I829" s="167" t="s">
        <v>5980</v>
      </c>
      <c r="J829" t="s">
        <v>9697</v>
      </c>
    </row>
    <row r="830" spans="9:10" x14ac:dyDescent="0.35">
      <c r="I830" s="167" t="s">
        <v>5982</v>
      </c>
      <c r="J830" t="s">
        <v>9713</v>
      </c>
    </row>
    <row r="831" spans="9:10" x14ac:dyDescent="0.35">
      <c r="I831" s="167" t="s">
        <v>5990</v>
      </c>
      <c r="J831" t="s">
        <v>9382</v>
      </c>
    </row>
    <row r="832" spans="9:10" x14ac:dyDescent="0.35">
      <c r="I832" s="167" t="s">
        <v>5984</v>
      </c>
      <c r="J832" t="s">
        <v>9493</v>
      </c>
    </row>
    <row r="833" spans="9:10" x14ac:dyDescent="0.35">
      <c r="I833" s="167" t="s">
        <v>5986</v>
      </c>
      <c r="J833" t="s">
        <v>9538</v>
      </c>
    </row>
    <row r="834" spans="9:10" x14ac:dyDescent="0.35">
      <c r="I834" s="167" t="s">
        <v>5992</v>
      </c>
      <c r="J834" t="s">
        <v>9736</v>
      </c>
    </row>
    <row r="835" spans="9:10" x14ac:dyDescent="0.35">
      <c r="I835" s="167" t="s">
        <v>5968</v>
      </c>
      <c r="J835" t="s">
        <v>9632</v>
      </c>
    </row>
    <row r="836" spans="9:10" x14ac:dyDescent="0.35">
      <c r="I836" s="167" t="s">
        <v>5954</v>
      </c>
      <c r="J836" t="s">
        <v>9696</v>
      </c>
    </row>
    <row r="837" spans="9:10" x14ac:dyDescent="0.35">
      <c r="I837" s="167" t="s">
        <v>5956</v>
      </c>
      <c r="J837" t="s">
        <v>9712</v>
      </c>
    </row>
    <row r="838" spans="9:10" x14ac:dyDescent="0.35">
      <c r="I838" s="167" t="s">
        <v>5964</v>
      </c>
      <c r="J838" t="s">
        <v>9381</v>
      </c>
    </row>
    <row r="839" spans="9:10" x14ac:dyDescent="0.35">
      <c r="I839" s="167" t="s">
        <v>5958</v>
      </c>
      <c r="J839" t="s">
        <v>9492</v>
      </c>
    </row>
    <row r="840" spans="9:10" x14ac:dyDescent="0.35">
      <c r="I840" s="167" t="s">
        <v>5960</v>
      </c>
      <c r="J840" t="s">
        <v>9537</v>
      </c>
    </row>
    <row r="841" spans="9:10" x14ac:dyDescent="0.35">
      <c r="I841" s="167" t="s">
        <v>5966</v>
      </c>
      <c r="J841" t="s">
        <v>9735</v>
      </c>
    </row>
    <row r="842" spans="9:10" x14ac:dyDescent="0.35">
      <c r="I842" s="167" t="s">
        <v>5926</v>
      </c>
      <c r="J842" t="s">
        <v>9475</v>
      </c>
    </row>
    <row r="843" spans="9:10" x14ac:dyDescent="0.35">
      <c r="I843" s="167" t="s">
        <v>5928</v>
      </c>
      <c r="J843" t="s">
        <v>9494</v>
      </c>
    </row>
    <row r="844" spans="9:10" x14ac:dyDescent="0.35">
      <c r="I844" s="167" t="s">
        <v>5940</v>
      </c>
      <c r="J844" t="s">
        <v>9400</v>
      </c>
    </row>
    <row r="845" spans="9:10" x14ac:dyDescent="0.35">
      <c r="I845" s="167" t="s">
        <v>5942</v>
      </c>
      <c r="J845" t="s">
        <v>9539</v>
      </c>
    </row>
    <row r="846" spans="9:10" x14ac:dyDescent="0.35">
      <c r="I846" s="167" t="s">
        <v>5930</v>
      </c>
      <c r="J846" t="s">
        <v>9601</v>
      </c>
    </row>
    <row r="847" spans="9:10" x14ac:dyDescent="0.35">
      <c r="I847" s="167" t="s">
        <v>5932</v>
      </c>
      <c r="J847" t="s">
        <v>9642</v>
      </c>
    </row>
    <row r="848" spans="9:10" x14ac:dyDescent="0.35">
      <c r="I848" s="167" t="s">
        <v>5944</v>
      </c>
      <c r="J848" t="s">
        <v>9627</v>
      </c>
    </row>
    <row r="849" spans="9:10" x14ac:dyDescent="0.35">
      <c r="I849" s="167" t="s">
        <v>5934</v>
      </c>
      <c r="J849" t="s">
        <v>9698</v>
      </c>
    </row>
    <row r="850" spans="9:10" x14ac:dyDescent="0.35">
      <c r="I850" s="167" t="s">
        <v>5936</v>
      </c>
      <c r="J850" t="s">
        <v>9714</v>
      </c>
    </row>
    <row r="851" spans="9:10" x14ac:dyDescent="0.35">
      <c r="I851" s="167" t="s">
        <v>3161</v>
      </c>
      <c r="J851" t="s">
        <v>8834</v>
      </c>
    </row>
    <row r="852" spans="9:10" x14ac:dyDescent="0.35">
      <c r="I852" s="167" t="s">
        <v>556</v>
      </c>
      <c r="J852" t="s">
        <v>7874</v>
      </c>
    </row>
    <row r="853" spans="9:10" x14ac:dyDescent="0.35">
      <c r="I853" s="167" t="s">
        <v>560</v>
      </c>
      <c r="J853" t="s">
        <v>7924</v>
      </c>
    </row>
    <row r="854" spans="9:10" x14ac:dyDescent="0.35">
      <c r="I854" s="167" t="s">
        <v>552</v>
      </c>
      <c r="J854" t="s">
        <v>7873</v>
      </c>
    </row>
    <row r="855" spans="9:10" x14ac:dyDescent="0.35">
      <c r="I855" s="167" t="s">
        <v>555</v>
      </c>
      <c r="J855" t="s">
        <v>8603</v>
      </c>
    </row>
    <row r="856" spans="9:10" x14ac:dyDescent="0.35">
      <c r="I856" s="167" t="s">
        <v>549</v>
      </c>
      <c r="J856" t="s">
        <v>8662</v>
      </c>
    </row>
    <row r="857" spans="9:10" x14ac:dyDescent="0.35">
      <c r="I857" s="167" t="s">
        <v>3157</v>
      </c>
      <c r="J857" t="s">
        <v>8811</v>
      </c>
    </row>
    <row r="858" spans="9:10" x14ac:dyDescent="0.35">
      <c r="I858" s="167" t="s">
        <v>543</v>
      </c>
      <c r="J858" t="s">
        <v>7920</v>
      </c>
    </row>
    <row r="859" spans="9:10" x14ac:dyDescent="0.35">
      <c r="I859" s="167" t="s">
        <v>8661</v>
      </c>
      <c r="J859" t="s">
        <v>9028</v>
      </c>
    </row>
    <row r="860" spans="9:10" x14ac:dyDescent="0.35">
      <c r="I860" s="167" t="s">
        <v>3635</v>
      </c>
      <c r="J860" t="s">
        <v>9374</v>
      </c>
    </row>
    <row r="861" spans="9:10" x14ac:dyDescent="0.35">
      <c r="I861" s="167" t="s">
        <v>2249</v>
      </c>
      <c r="J861" t="s">
        <v>8835</v>
      </c>
    </row>
    <row r="862" spans="9:10" x14ac:dyDescent="0.35">
      <c r="I862" s="167" t="s">
        <v>5559</v>
      </c>
      <c r="J862" t="s">
        <v>9029</v>
      </c>
    </row>
    <row r="863" spans="9:10" x14ac:dyDescent="0.35">
      <c r="I863" s="167" t="s">
        <v>5546</v>
      </c>
      <c r="J863" t="s">
        <v>9030</v>
      </c>
    </row>
    <row r="864" spans="9:10" x14ac:dyDescent="0.35">
      <c r="I864" s="167" t="s">
        <v>93</v>
      </c>
      <c r="J864" t="s">
        <v>7777</v>
      </c>
    </row>
    <row r="865" spans="9:10" x14ac:dyDescent="0.35">
      <c r="I865" s="167" t="s">
        <v>3156</v>
      </c>
      <c r="J865" t="s">
        <v>9031</v>
      </c>
    </row>
    <row r="866" spans="9:10" x14ac:dyDescent="0.35">
      <c r="I866" s="167" t="s">
        <v>3153</v>
      </c>
      <c r="J866" t="s">
        <v>9032</v>
      </c>
    </row>
    <row r="867" spans="9:10" x14ac:dyDescent="0.35">
      <c r="I867" s="167" t="s">
        <v>3150</v>
      </c>
      <c r="J867" t="s">
        <v>9033</v>
      </c>
    </row>
    <row r="868" spans="9:10" x14ac:dyDescent="0.35">
      <c r="I868" s="167" t="s">
        <v>3147</v>
      </c>
      <c r="J868" t="s">
        <v>9034</v>
      </c>
    </row>
    <row r="869" spans="9:10" x14ac:dyDescent="0.35">
      <c r="I869" s="167" t="s">
        <v>3144</v>
      </c>
      <c r="J869" t="s">
        <v>9035</v>
      </c>
    </row>
    <row r="870" spans="9:10" x14ac:dyDescent="0.35">
      <c r="I870" s="167" t="s">
        <v>251</v>
      </c>
      <c r="J870" t="s">
        <v>8495</v>
      </c>
    </row>
    <row r="871" spans="9:10" x14ac:dyDescent="0.35">
      <c r="I871" s="167" t="s">
        <v>2256</v>
      </c>
      <c r="J871" t="s">
        <v>8771</v>
      </c>
    </row>
    <row r="872" spans="9:10" x14ac:dyDescent="0.35">
      <c r="I872" s="167" t="s">
        <v>5725</v>
      </c>
      <c r="J872" t="s">
        <v>9414</v>
      </c>
    </row>
    <row r="873" spans="9:10" x14ac:dyDescent="0.35">
      <c r="I873" s="167" t="s">
        <v>5726</v>
      </c>
      <c r="J873" t="s">
        <v>9375</v>
      </c>
    </row>
    <row r="874" spans="9:10" x14ac:dyDescent="0.35">
      <c r="I874" s="167" t="s">
        <v>5731</v>
      </c>
      <c r="J874" t="s">
        <v>9550</v>
      </c>
    </row>
    <row r="875" spans="9:10" x14ac:dyDescent="0.35">
      <c r="I875" s="167" t="s">
        <v>5727</v>
      </c>
      <c r="J875" t="s">
        <v>9731</v>
      </c>
    </row>
    <row r="876" spans="9:10" x14ac:dyDescent="0.35">
      <c r="I876" s="167" t="s">
        <v>5732</v>
      </c>
      <c r="J876" t="s">
        <v>9635</v>
      </c>
    </row>
    <row r="877" spans="9:10" x14ac:dyDescent="0.35">
      <c r="I877" s="167" t="s">
        <v>5728</v>
      </c>
      <c r="J877" t="s">
        <v>9700</v>
      </c>
    </row>
    <row r="878" spans="9:10" x14ac:dyDescent="0.35">
      <c r="I878" s="167" t="s">
        <v>5729</v>
      </c>
      <c r="J878" t="s">
        <v>9717</v>
      </c>
    </row>
    <row r="879" spans="9:10" x14ac:dyDescent="0.35">
      <c r="I879" s="167" t="s">
        <v>5721</v>
      </c>
      <c r="J879" t="s">
        <v>9386</v>
      </c>
    </row>
    <row r="880" spans="9:10" x14ac:dyDescent="0.35">
      <c r="I880" s="167" t="s">
        <v>5706</v>
      </c>
      <c r="J880" t="s">
        <v>9436</v>
      </c>
    </row>
    <row r="881" spans="9:10" x14ac:dyDescent="0.35">
      <c r="I881" s="167" t="s">
        <v>5730</v>
      </c>
      <c r="J881" t="s">
        <v>9495</v>
      </c>
    </row>
    <row r="882" spans="9:10" x14ac:dyDescent="0.35">
      <c r="I882" s="167" t="s">
        <v>5719</v>
      </c>
      <c r="J882" t="s">
        <v>9543</v>
      </c>
    </row>
    <row r="883" spans="9:10" x14ac:dyDescent="0.35">
      <c r="I883" s="167" t="s">
        <v>5722</v>
      </c>
      <c r="J883" t="s">
        <v>9738</v>
      </c>
    </row>
    <row r="884" spans="9:10" x14ac:dyDescent="0.35">
      <c r="I884" s="167" t="s">
        <v>2258</v>
      </c>
      <c r="J884" t="s">
        <v>8857</v>
      </c>
    </row>
    <row r="885" spans="9:10" x14ac:dyDescent="0.35">
      <c r="I885" s="167" t="s">
        <v>3601</v>
      </c>
      <c r="J885" t="s">
        <v>9549</v>
      </c>
    </row>
    <row r="886" spans="9:10" x14ac:dyDescent="0.35">
      <c r="I886" s="167" t="s">
        <v>2260</v>
      </c>
      <c r="J886" t="s">
        <v>8768</v>
      </c>
    </row>
    <row r="887" spans="9:10" x14ac:dyDescent="0.35">
      <c r="I887" s="167" t="s">
        <v>3668</v>
      </c>
      <c r="J887" t="s">
        <v>9634</v>
      </c>
    </row>
    <row r="888" spans="9:10" x14ac:dyDescent="0.35">
      <c r="I888" s="167" t="s">
        <v>2262</v>
      </c>
      <c r="J888" t="s">
        <v>8762</v>
      </c>
    </row>
    <row r="889" spans="9:10" x14ac:dyDescent="0.35">
      <c r="I889" s="167" t="s">
        <v>2264</v>
      </c>
      <c r="J889" t="s">
        <v>8761</v>
      </c>
    </row>
    <row r="890" spans="9:10" x14ac:dyDescent="0.35">
      <c r="I890" s="167" t="s">
        <v>3618</v>
      </c>
      <c r="J890" t="s">
        <v>9384</v>
      </c>
    </row>
    <row r="891" spans="9:10" x14ac:dyDescent="0.35">
      <c r="I891" s="167" t="s">
        <v>2254</v>
      </c>
      <c r="J891" t="s">
        <v>8758</v>
      </c>
    </row>
    <row r="892" spans="9:10" x14ac:dyDescent="0.35">
      <c r="I892" s="167" t="s">
        <v>2266</v>
      </c>
      <c r="J892" t="s">
        <v>8760</v>
      </c>
    </row>
    <row r="893" spans="9:10" x14ac:dyDescent="0.35">
      <c r="I893" s="167" t="s">
        <v>3592</v>
      </c>
      <c r="J893" t="s">
        <v>9540</v>
      </c>
    </row>
    <row r="894" spans="9:10" x14ac:dyDescent="0.35">
      <c r="I894" s="167" t="s">
        <v>3621</v>
      </c>
      <c r="J894" t="s">
        <v>9737</v>
      </c>
    </row>
    <row r="895" spans="9:10" x14ac:dyDescent="0.35">
      <c r="I895" s="167" t="s">
        <v>392</v>
      </c>
      <c r="J895" t="s">
        <v>8675</v>
      </c>
    </row>
    <row r="896" spans="9:10" x14ac:dyDescent="0.35">
      <c r="I896" s="167" t="s">
        <v>6223</v>
      </c>
      <c r="J896" t="s">
        <v>9587</v>
      </c>
    </row>
    <row r="897" spans="9:10" x14ac:dyDescent="0.35">
      <c r="I897" s="167" t="s">
        <v>6224</v>
      </c>
      <c r="J897" t="s">
        <v>9588</v>
      </c>
    </row>
    <row r="898" spans="9:10" x14ac:dyDescent="0.35">
      <c r="I898" s="167" t="s">
        <v>6225</v>
      </c>
      <c r="J898" t="s">
        <v>9589</v>
      </c>
    </row>
    <row r="899" spans="9:10" x14ac:dyDescent="0.35">
      <c r="I899" s="167" t="s">
        <v>6226</v>
      </c>
      <c r="J899" t="s">
        <v>9590</v>
      </c>
    </row>
    <row r="900" spans="9:10" x14ac:dyDescent="0.35">
      <c r="I900" s="167" t="s">
        <v>6227</v>
      </c>
      <c r="J900" t="s">
        <v>9591</v>
      </c>
    </row>
    <row r="901" spans="9:10" x14ac:dyDescent="0.35">
      <c r="I901" s="167" t="s">
        <v>6228</v>
      </c>
      <c r="J901" t="s">
        <v>9592</v>
      </c>
    </row>
    <row r="902" spans="9:10" x14ac:dyDescent="0.35">
      <c r="I902" s="167" t="s">
        <v>6229</v>
      </c>
      <c r="J902" t="s">
        <v>9593</v>
      </c>
    </row>
    <row r="903" spans="9:10" x14ac:dyDescent="0.35">
      <c r="I903" s="167" t="s">
        <v>7555</v>
      </c>
      <c r="J903" t="s">
        <v>9594</v>
      </c>
    </row>
    <row r="904" spans="9:10" x14ac:dyDescent="0.35">
      <c r="I904" s="167" t="s">
        <v>540</v>
      </c>
      <c r="J904" t="s">
        <v>7875</v>
      </c>
    </row>
    <row r="905" spans="9:10" x14ac:dyDescent="0.35">
      <c r="I905" s="167" t="s">
        <v>542</v>
      </c>
      <c r="J905" t="s">
        <v>7841</v>
      </c>
    </row>
    <row r="906" spans="9:10" x14ac:dyDescent="0.35">
      <c r="I906" s="167" t="s">
        <v>541</v>
      </c>
      <c r="J906" t="s">
        <v>7925</v>
      </c>
    </row>
    <row r="907" spans="9:10" x14ac:dyDescent="0.35">
      <c r="I907" s="167" t="s">
        <v>534</v>
      </c>
      <c r="J907" t="s">
        <v>7876</v>
      </c>
    </row>
    <row r="908" spans="9:10" x14ac:dyDescent="0.35">
      <c r="I908" s="167" t="s">
        <v>539</v>
      </c>
      <c r="J908" t="s">
        <v>7842</v>
      </c>
    </row>
    <row r="909" spans="9:10" x14ac:dyDescent="0.35">
      <c r="I909" s="167" t="s">
        <v>538</v>
      </c>
      <c r="J909" t="s">
        <v>7926</v>
      </c>
    </row>
    <row r="910" spans="9:10" x14ac:dyDescent="0.35">
      <c r="I910" s="167" t="s">
        <v>529</v>
      </c>
      <c r="J910" t="s">
        <v>7877</v>
      </c>
    </row>
    <row r="911" spans="9:10" x14ac:dyDescent="0.35">
      <c r="I911" s="167" t="s">
        <v>533</v>
      </c>
      <c r="J911" t="s">
        <v>7843</v>
      </c>
    </row>
    <row r="912" spans="9:10" x14ac:dyDescent="0.35">
      <c r="I912" s="167" t="s">
        <v>532</v>
      </c>
      <c r="J912" t="s">
        <v>7927</v>
      </c>
    </row>
    <row r="913" spans="9:10" x14ac:dyDescent="0.35">
      <c r="I913" s="167" t="s">
        <v>523</v>
      </c>
      <c r="J913" t="s">
        <v>7878</v>
      </c>
    </row>
    <row r="914" spans="9:10" x14ac:dyDescent="0.35">
      <c r="I914" s="167" t="s">
        <v>528</v>
      </c>
      <c r="J914" t="s">
        <v>9036</v>
      </c>
    </row>
    <row r="915" spans="9:10" x14ac:dyDescent="0.35">
      <c r="I915" s="167" t="s">
        <v>527</v>
      </c>
      <c r="J915" t="s">
        <v>7928</v>
      </c>
    </row>
    <row r="916" spans="9:10" x14ac:dyDescent="0.35">
      <c r="I916" s="167" t="s">
        <v>518</v>
      </c>
      <c r="J916" t="s">
        <v>8697</v>
      </c>
    </row>
    <row r="917" spans="9:10" x14ac:dyDescent="0.35">
      <c r="I917" s="167" t="s">
        <v>2913</v>
      </c>
      <c r="J917" t="s">
        <v>9037</v>
      </c>
    </row>
    <row r="918" spans="9:10" x14ac:dyDescent="0.35">
      <c r="I918" s="167" t="s">
        <v>517</v>
      </c>
      <c r="J918" t="s">
        <v>7879</v>
      </c>
    </row>
    <row r="919" spans="9:10" x14ac:dyDescent="0.35">
      <c r="I919" s="167" t="s">
        <v>514</v>
      </c>
      <c r="J919" t="s">
        <v>7882</v>
      </c>
    </row>
    <row r="920" spans="9:10" x14ac:dyDescent="0.35">
      <c r="I920" s="167" t="s">
        <v>8560</v>
      </c>
      <c r="J920" t="s">
        <v>9038</v>
      </c>
    </row>
    <row r="921" spans="9:10" x14ac:dyDescent="0.35">
      <c r="I921" s="167" t="s">
        <v>510</v>
      </c>
      <c r="J921" t="s">
        <v>7881</v>
      </c>
    </row>
    <row r="922" spans="9:10" x14ac:dyDescent="0.35">
      <c r="I922" s="167" t="s">
        <v>507</v>
      </c>
      <c r="J922" t="s">
        <v>7883</v>
      </c>
    </row>
    <row r="923" spans="9:10" x14ac:dyDescent="0.35">
      <c r="I923" s="167" t="s">
        <v>503</v>
      </c>
      <c r="J923" t="s">
        <v>7880</v>
      </c>
    </row>
    <row r="924" spans="9:10" x14ac:dyDescent="0.35">
      <c r="I924" s="167" t="s">
        <v>8558</v>
      </c>
      <c r="J924" t="s">
        <v>9169</v>
      </c>
    </row>
    <row r="925" spans="9:10" x14ac:dyDescent="0.35">
      <c r="I925" s="167" t="s">
        <v>386</v>
      </c>
      <c r="J925" t="s">
        <v>8680</v>
      </c>
    </row>
    <row r="926" spans="9:10" x14ac:dyDescent="0.35">
      <c r="I926" s="167" t="s">
        <v>500</v>
      </c>
      <c r="J926" t="s">
        <v>7884</v>
      </c>
    </row>
    <row r="927" spans="9:10" x14ac:dyDescent="0.35">
      <c r="I927" s="167" t="s">
        <v>494</v>
      </c>
      <c r="J927" t="s">
        <v>7885</v>
      </c>
    </row>
    <row r="928" spans="9:10" x14ac:dyDescent="0.35">
      <c r="I928" s="167" t="s">
        <v>7886</v>
      </c>
      <c r="J928" t="s">
        <v>7887</v>
      </c>
    </row>
    <row r="929" spans="9:10" x14ac:dyDescent="0.35">
      <c r="I929" s="167" t="s">
        <v>492</v>
      </c>
      <c r="J929" t="s">
        <v>7888</v>
      </c>
    </row>
    <row r="930" spans="9:10" x14ac:dyDescent="0.35">
      <c r="I930" s="167" t="s">
        <v>7889</v>
      </c>
      <c r="J930" t="s">
        <v>7890</v>
      </c>
    </row>
    <row r="931" spans="9:10" x14ac:dyDescent="0.35">
      <c r="I931" s="167" t="s">
        <v>488</v>
      </c>
      <c r="J931" t="s">
        <v>7891</v>
      </c>
    </row>
    <row r="932" spans="9:10" x14ac:dyDescent="0.35">
      <c r="I932" s="167" t="s">
        <v>7892</v>
      </c>
      <c r="J932" t="s">
        <v>7893</v>
      </c>
    </row>
    <row r="933" spans="9:10" x14ac:dyDescent="0.35">
      <c r="I933" s="167" t="s">
        <v>484</v>
      </c>
      <c r="J933" t="s">
        <v>8689</v>
      </c>
    </row>
    <row r="934" spans="9:10" x14ac:dyDescent="0.35">
      <c r="I934" s="167" t="s">
        <v>498</v>
      </c>
      <c r="J934" t="s">
        <v>8640</v>
      </c>
    </row>
    <row r="935" spans="9:10" x14ac:dyDescent="0.35">
      <c r="I935" s="167" t="s">
        <v>2251</v>
      </c>
      <c r="J935" t="s">
        <v>8591</v>
      </c>
    </row>
    <row r="936" spans="9:10" x14ac:dyDescent="0.35">
      <c r="I936" s="167" t="s">
        <v>2252</v>
      </c>
      <c r="J936" t="s">
        <v>8594</v>
      </c>
    </row>
    <row r="937" spans="9:10" x14ac:dyDescent="0.35">
      <c r="I937" s="167" t="s">
        <v>2253</v>
      </c>
      <c r="J937" t="s">
        <v>8595</v>
      </c>
    </row>
    <row r="938" spans="9:10" x14ac:dyDescent="0.35">
      <c r="I938" s="167" t="s">
        <v>3140</v>
      </c>
      <c r="J938" t="s">
        <v>8837</v>
      </c>
    </row>
    <row r="939" spans="9:10" x14ac:dyDescent="0.35">
      <c r="I939" s="167" t="s">
        <v>85</v>
      </c>
      <c r="J939" t="s">
        <v>7774</v>
      </c>
    </row>
    <row r="940" spans="9:10" x14ac:dyDescent="0.35">
      <c r="I940" s="167" t="s">
        <v>7915</v>
      </c>
      <c r="J940" t="s">
        <v>9040</v>
      </c>
    </row>
    <row r="941" spans="9:10" x14ac:dyDescent="0.35">
      <c r="I941" s="167" t="s">
        <v>210</v>
      </c>
      <c r="J941" t="s">
        <v>9041</v>
      </c>
    </row>
    <row r="942" spans="9:10" x14ac:dyDescent="0.35">
      <c r="I942" s="167" t="s">
        <v>7967</v>
      </c>
      <c r="J942" t="s">
        <v>7968</v>
      </c>
    </row>
    <row r="943" spans="9:10" x14ac:dyDescent="0.35">
      <c r="I943" s="167" t="s">
        <v>8607</v>
      </c>
      <c r="J943" t="s">
        <v>9042</v>
      </c>
    </row>
    <row r="944" spans="9:10" x14ac:dyDescent="0.35">
      <c r="I944" s="167" t="s">
        <v>92</v>
      </c>
      <c r="J944" t="s">
        <v>9043</v>
      </c>
    </row>
    <row r="945" spans="9:10" x14ac:dyDescent="0.35">
      <c r="I945" s="167" t="s">
        <v>7965</v>
      </c>
      <c r="J945" t="s">
        <v>7966</v>
      </c>
    </row>
    <row r="946" spans="9:10" x14ac:dyDescent="0.35">
      <c r="I946" s="167" t="s">
        <v>7502</v>
      </c>
      <c r="J946" t="s">
        <v>9081</v>
      </c>
    </row>
    <row r="947" spans="9:10" x14ac:dyDescent="0.35">
      <c r="I947" s="167" t="s">
        <v>7478</v>
      </c>
      <c r="J947" t="s">
        <v>9082</v>
      </c>
    </row>
    <row r="948" spans="9:10" x14ac:dyDescent="0.35">
      <c r="I948" s="167" t="s">
        <v>7477</v>
      </c>
      <c r="J948" t="s">
        <v>9083</v>
      </c>
    </row>
    <row r="949" spans="9:10" x14ac:dyDescent="0.35">
      <c r="I949" s="167" t="s">
        <v>7467</v>
      </c>
      <c r="J949" t="s">
        <v>9084</v>
      </c>
    </row>
    <row r="950" spans="9:10" x14ac:dyDescent="0.35">
      <c r="I950" s="167" t="s">
        <v>7468</v>
      </c>
      <c r="J950" t="s">
        <v>9085</v>
      </c>
    </row>
    <row r="951" spans="9:10" x14ac:dyDescent="0.35">
      <c r="I951" s="167" t="s">
        <v>7509</v>
      </c>
      <c r="J951" t="s">
        <v>9086</v>
      </c>
    </row>
    <row r="952" spans="9:10" x14ac:dyDescent="0.35">
      <c r="I952" s="167" t="s">
        <v>7466</v>
      </c>
      <c r="J952" t="s">
        <v>9087</v>
      </c>
    </row>
    <row r="953" spans="9:10" x14ac:dyDescent="0.35">
      <c r="I953" s="167" t="s">
        <v>7465</v>
      </c>
      <c r="J953" t="s">
        <v>9088</v>
      </c>
    </row>
    <row r="954" spans="9:10" x14ac:dyDescent="0.35">
      <c r="I954" s="167" t="s">
        <v>7469</v>
      </c>
      <c r="J954" t="s">
        <v>9089</v>
      </c>
    </row>
    <row r="955" spans="9:10" x14ac:dyDescent="0.35">
      <c r="I955" s="167" t="s">
        <v>7476</v>
      </c>
      <c r="J955" t="s">
        <v>9090</v>
      </c>
    </row>
    <row r="956" spans="9:10" x14ac:dyDescent="0.35">
      <c r="I956" s="167" t="s">
        <v>7508</v>
      </c>
      <c r="J956" t="s">
        <v>9091</v>
      </c>
    </row>
    <row r="957" spans="9:10" x14ac:dyDescent="0.35">
      <c r="I957" s="167" t="s">
        <v>7470</v>
      </c>
      <c r="J957" t="s">
        <v>9092</v>
      </c>
    </row>
    <row r="958" spans="9:10" x14ac:dyDescent="0.35">
      <c r="I958" s="167" t="s">
        <v>7507</v>
      </c>
      <c r="J958" t="s">
        <v>9093</v>
      </c>
    </row>
    <row r="959" spans="9:10" x14ac:dyDescent="0.35">
      <c r="I959" s="167" t="s">
        <v>7504</v>
      </c>
      <c r="J959" t="s">
        <v>9094</v>
      </c>
    </row>
    <row r="960" spans="9:10" x14ac:dyDescent="0.35">
      <c r="I960" s="167" t="s">
        <v>7505</v>
      </c>
      <c r="J960" t="s">
        <v>9095</v>
      </c>
    </row>
    <row r="961" spans="9:10" x14ac:dyDescent="0.35">
      <c r="I961" s="167" t="s">
        <v>7475</v>
      </c>
      <c r="J961" t="s">
        <v>9096</v>
      </c>
    </row>
    <row r="962" spans="9:10" x14ac:dyDescent="0.35">
      <c r="I962" s="167" t="s">
        <v>7495</v>
      </c>
      <c r="J962" t="s">
        <v>9098</v>
      </c>
    </row>
    <row r="963" spans="9:10" x14ac:dyDescent="0.35">
      <c r="I963" s="167" t="s">
        <v>7501</v>
      </c>
      <c r="J963" t="s">
        <v>9097</v>
      </c>
    </row>
    <row r="964" spans="9:10" x14ac:dyDescent="0.35">
      <c r="I964" s="167" t="s">
        <v>7474</v>
      </c>
      <c r="J964" t="s">
        <v>9099</v>
      </c>
    </row>
    <row r="965" spans="9:10" x14ac:dyDescent="0.35">
      <c r="I965" s="167" t="s">
        <v>7472</v>
      </c>
      <c r="J965" t="s">
        <v>9100</v>
      </c>
    </row>
    <row r="966" spans="9:10" x14ac:dyDescent="0.35">
      <c r="I966" s="167" t="s">
        <v>7473</v>
      </c>
      <c r="J966" t="s">
        <v>9101</v>
      </c>
    </row>
    <row r="967" spans="9:10" x14ac:dyDescent="0.35">
      <c r="I967" s="167" t="s">
        <v>7503</v>
      </c>
      <c r="J967" t="s">
        <v>9102</v>
      </c>
    </row>
    <row r="968" spans="9:10" x14ac:dyDescent="0.35">
      <c r="I968" s="167" t="s">
        <v>7506</v>
      </c>
      <c r="J968" t="s">
        <v>9103</v>
      </c>
    </row>
    <row r="969" spans="9:10" x14ac:dyDescent="0.35">
      <c r="I969" s="167" t="s">
        <v>7471</v>
      </c>
      <c r="J969" t="s">
        <v>9104</v>
      </c>
    </row>
    <row r="970" spans="9:10" x14ac:dyDescent="0.35">
      <c r="I970" s="167" t="s">
        <v>253</v>
      </c>
      <c r="J970" t="s">
        <v>9105</v>
      </c>
    </row>
    <row r="971" spans="9:10" x14ac:dyDescent="0.35">
      <c r="I971" s="167" t="s">
        <v>2910</v>
      </c>
      <c r="J971" t="s">
        <v>8838</v>
      </c>
    </row>
    <row r="972" spans="9:10" x14ac:dyDescent="0.35">
      <c r="I972" s="167" t="s">
        <v>7987</v>
      </c>
      <c r="J972" t="s">
        <v>9106</v>
      </c>
    </row>
    <row r="973" spans="9:10" x14ac:dyDescent="0.35">
      <c r="I973" s="167" t="s">
        <v>7988</v>
      </c>
      <c r="J973" t="s">
        <v>9107</v>
      </c>
    </row>
    <row r="974" spans="9:10" x14ac:dyDescent="0.35">
      <c r="I974" s="167" t="s">
        <v>3225</v>
      </c>
      <c r="J974" t="s">
        <v>8606</v>
      </c>
    </row>
    <row r="975" spans="9:10" x14ac:dyDescent="0.35">
      <c r="I975" s="167" t="s">
        <v>3222</v>
      </c>
      <c r="J975" t="s">
        <v>8606</v>
      </c>
    </row>
    <row r="976" spans="9:10" x14ac:dyDescent="0.35">
      <c r="I976" s="167" t="s">
        <v>7645</v>
      </c>
      <c r="J976" t="s">
        <v>9108</v>
      </c>
    </row>
    <row r="977" spans="9:10" x14ac:dyDescent="0.35">
      <c r="I977" s="167" t="s">
        <v>7730</v>
      </c>
      <c r="J977" t="s">
        <v>9110</v>
      </c>
    </row>
    <row r="978" spans="9:10" x14ac:dyDescent="0.35">
      <c r="I978" s="167" t="s">
        <v>7493</v>
      </c>
      <c r="J978" t="s">
        <v>9111</v>
      </c>
    </row>
    <row r="979" spans="9:10" x14ac:dyDescent="0.35">
      <c r="I979" s="167" t="s">
        <v>7917</v>
      </c>
      <c r="J979" t="s">
        <v>9112</v>
      </c>
    </row>
    <row r="980" spans="9:10" x14ac:dyDescent="0.35">
      <c r="I980" s="167" t="s">
        <v>3237</v>
      </c>
      <c r="J980" t="s">
        <v>9113</v>
      </c>
    </row>
    <row r="981" spans="9:10" x14ac:dyDescent="0.35">
      <c r="I981" s="167" t="s">
        <v>3236</v>
      </c>
      <c r="J981" t="s">
        <v>9114</v>
      </c>
    </row>
    <row r="982" spans="9:10" x14ac:dyDescent="0.35">
      <c r="I982" s="167" t="s">
        <v>7492</v>
      </c>
      <c r="J982" t="s">
        <v>9115</v>
      </c>
    </row>
    <row r="983" spans="9:10" x14ac:dyDescent="0.35">
      <c r="I983" s="167" t="s">
        <v>3235</v>
      </c>
      <c r="J983" t="s">
        <v>9116</v>
      </c>
    </row>
    <row r="984" spans="9:10" x14ac:dyDescent="0.35">
      <c r="I984" s="167" t="s">
        <v>7491</v>
      </c>
      <c r="J984" t="s">
        <v>9109</v>
      </c>
    </row>
    <row r="985" spans="9:10" x14ac:dyDescent="0.35">
      <c r="I985" s="167" t="s">
        <v>7981</v>
      </c>
      <c r="J985" t="s">
        <v>9117</v>
      </c>
    </row>
    <row r="986" spans="9:10" x14ac:dyDescent="0.35">
      <c r="I986" s="167" t="s">
        <v>7983</v>
      </c>
      <c r="J986" t="s">
        <v>9118</v>
      </c>
    </row>
    <row r="987" spans="9:10" x14ac:dyDescent="0.35">
      <c r="I987" s="167" t="s">
        <v>7985</v>
      </c>
      <c r="J987" t="s">
        <v>9119</v>
      </c>
    </row>
    <row r="988" spans="9:10" x14ac:dyDescent="0.35">
      <c r="I988" s="167" t="s">
        <v>7640</v>
      </c>
      <c r="J988" t="s">
        <v>9120</v>
      </c>
    </row>
    <row r="989" spans="9:10" x14ac:dyDescent="0.35">
      <c r="I989" s="167" t="s">
        <v>7533</v>
      </c>
      <c r="J989" t="s">
        <v>9121</v>
      </c>
    </row>
    <row r="990" spans="9:10" x14ac:dyDescent="0.35">
      <c r="I990" s="167" t="s">
        <v>7540</v>
      </c>
      <c r="J990" t="s">
        <v>9122</v>
      </c>
    </row>
    <row r="991" spans="9:10" x14ac:dyDescent="0.35">
      <c r="I991" s="167" t="s">
        <v>7542</v>
      </c>
      <c r="J991" t="s">
        <v>9123</v>
      </c>
    </row>
    <row r="992" spans="9:10" x14ac:dyDescent="0.35">
      <c r="I992" s="167" t="s">
        <v>7537</v>
      </c>
      <c r="J992" t="s">
        <v>9124</v>
      </c>
    </row>
    <row r="993" spans="9:10" x14ac:dyDescent="0.35">
      <c r="I993" s="167" t="s">
        <v>7538</v>
      </c>
      <c r="J993" t="s">
        <v>9126</v>
      </c>
    </row>
    <row r="994" spans="9:10" x14ac:dyDescent="0.35">
      <c r="I994" s="167" t="s">
        <v>7552</v>
      </c>
      <c r="J994" t="s">
        <v>9127</v>
      </c>
    </row>
    <row r="995" spans="9:10" x14ac:dyDescent="0.35">
      <c r="I995" s="167" t="s">
        <v>7487</v>
      </c>
      <c r="J995" t="s">
        <v>9125</v>
      </c>
    </row>
    <row r="996" spans="9:10" x14ac:dyDescent="0.35">
      <c r="I996" s="167" t="s">
        <v>7539</v>
      </c>
      <c r="J996" t="s">
        <v>9128</v>
      </c>
    </row>
    <row r="997" spans="9:10" x14ac:dyDescent="0.35">
      <c r="I997" s="167" t="s">
        <v>7486</v>
      </c>
      <c r="J997" t="s">
        <v>9129</v>
      </c>
    </row>
    <row r="998" spans="9:10" x14ac:dyDescent="0.35">
      <c r="I998" s="167" t="s">
        <v>7541</v>
      </c>
      <c r="J998" t="s">
        <v>9130</v>
      </c>
    </row>
    <row r="999" spans="9:10" x14ac:dyDescent="0.35">
      <c r="I999" s="167" t="s">
        <v>7498</v>
      </c>
      <c r="J999" t="s">
        <v>9131</v>
      </c>
    </row>
    <row r="1000" spans="9:10" x14ac:dyDescent="0.35">
      <c r="I1000" s="167" t="s">
        <v>7488</v>
      </c>
      <c r="J1000" t="s">
        <v>9132</v>
      </c>
    </row>
    <row r="1001" spans="9:10" x14ac:dyDescent="0.35">
      <c r="I1001" s="167" t="s">
        <v>7553</v>
      </c>
      <c r="J1001" t="s">
        <v>9134</v>
      </c>
    </row>
    <row r="1002" spans="9:10" x14ac:dyDescent="0.35">
      <c r="I1002" s="167" t="s">
        <v>7550</v>
      </c>
      <c r="J1002" t="s">
        <v>9135</v>
      </c>
    </row>
    <row r="1003" spans="9:10" x14ac:dyDescent="0.35">
      <c r="I1003" s="167" t="s">
        <v>7490</v>
      </c>
      <c r="J1003" t="s">
        <v>9136</v>
      </c>
    </row>
    <row r="1004" spans="9:10" x14ac:dyDescent="0.35">
      <c r="I1004" s="167" t="s">
        <v>7496</v>
      </c>
      <c r="J1004" t="s">
        <v>9137</v>
      </c>
    </row>
    <row r="1005" spans="9:10" x14ac:dyDescent="0.35">
      <c r="I1005" s="167" t="s">
        <v>7551</v>
      </c>
      <c r="J1005" t="s">
        <v>9138</v>
      </c>
    </row>
    <row r="1006" spans="9:10" x14ac:dyDescent="0.35">
      <c r="I1006" s="167" t="s">
        <v>7532</v>
      </c>
      <c r="J1006" t="s">
        <v>9140</v>
      </c>
    </row>
    <row r="1007" spans="9:10" x14ac:dyDescent="0.35">
      <c r="I1007" s="167" t="s">
        <v>7489</v>
      </c>
      <c r="J1007" t="s">
        <v>9133</v>
      </c>
    </row>
    <row r="1008" spans="9:10" x14ac:dyDescent="0.35">
      <c r="I1008" s="167" t="s">
        <v>7536</v>
      </c>
      <c r="J1008" t="s">
        <v>9139</v>
      </c>
    </row>
    <row r="1009" spans="9:10" x14ac:dyDescent="0.35">
      <c r="I1009" s="167" t="s">
        <v>7485</v>
      </c>
      <c r="J1009" t="s">
        <v>9141</v>
      </c>
    </row>
    <row r="1010" spans="9:10" x14ac:dyDescent="0.35">
      <c r="I1010" s="167" t="s">
        <v>7534</v>
      </c>
      <c r="J1010" t="s">
        <v>9142</v>
      </c>
    </row>
    <row r="1011" spans="9:10" x14ac:dyDescent="0.35">
      <c r="I1011" s="167" t="s">
        <v>7535</v>
      </c>
      <c r="J1011" t="s">
        <v>9143</v>
      </c>
    </row>
    <row r="1012" spans="9:10" x14ac:dyDescent="0.35">
      <c r="I1012" s="167" t="s">
        <v>7971</v>
      </c>
      <c r="J1012" t="s">
        <v>9144</v>
      </c>
    </row>
    <row r="1013" spans="9:10" x14ac:dyDescent="0.35">
      <c r="I1013" s="167" t="s">
        <v>7973</v>
      </c>
      <c r="J1013" t="s">
        <v>9145</v>
      </c>
    </row>
    <row r="1014" spans="9:10" x14ac:dyDescent="0.35">
      <c r="I1014" s="167" t="s">
        <v>7969</v>
      </c>
      <c r="J1014" t="s">
        <v>9146</v>
      </c>
    </row>
    <row r="1015" spans="9:10" x14ac:dyDescent="0.35">
      <c r="I1015" s="167" t="s">
        <v>7977</v>
      </c>
      <c r="J1015" t="s">
        <v>9147</v>
      </c>
    </row>
    <row r="1016" spans="9:10" x14ac:dyDescent="0.35">
      <c r="I1016" s="167" t="s">
        <v>7975</v>
      </c>
      <c r="J1016" t="s">
        <v>9148</v>
      </c>
    </row>
    <row r="1017" spans="9:10" x14ac:dyDescent="0.35">
      <c r="I1017" s="167" t="s">
        <v>7979</v>
      </c>
      <c r="J1017" t="s">
        <v>9149</v>
      </c>
    </row>
    <row r="1018" spans="9:10" x14ac:dyDescent="0.35">
      <c r="I1018" s="167" t="s">
        <v>3139</v>
      </c>
      <c r="J1018" t="s">
        <v>8510</v>
      </c>
    </row>
    <row r="1019" spans="9:10" x14ac:dyDescent="0.35">
      <c r="I1019" s="167" t="s">
        <v>3135</v>
      </c>
      <c r="J1019" t="s">
        <v>8499</v>
      </c>
    </row>
    <row r="1020" spans="9:10" x14ac:dyDescent="0.35">
      <c r="I1020" s="167" t="s">
        <v>3131</v>
      </c>
      <c r="J1020" t="s">
        <v>9150</v>
      </c>
    </row>
    <row r="1021" spans="9:10" x14ac:dyDescent="0.35">
      <c r="I1021" s="167" t="s">
        <v>3128</v>
      </c>
      <c r="J1021" t="s">
        <v>9151</v>
      </c>
    </row>
    <row r="1022" spans="9:10" x14ac:dyDescent="0.35">
      <c r="I1022" s="167" t="s">
        <v>255</v>
      </c>
      <c r="J1022" t="s">
        <v>8692</v>
      </c>
    </row>
    <row r="1023" spans="9:10" x14ac:dyDescent="0.35">
      <c r="I1023" s="167" t="s">
        <v>256</v>
      </c>
      <c r="J1023" t="s">
        <v>8105</v>
      </c>
    </row>
    <row r="1024" spans="9:10" x14ac:dyDescent="0.35">
      <c r="I1024" s="167" t="s">
        <v>257</v>
      </c>
      <c r="J1024" t="s">
        <v>8106</v>
      </c>
    </row>
    <row r="1025" spans="9:10" x14ac:dyDescent="0.35">
      <c r="I1025" s="167" t="s">
        <v>209</v>
      </c>
      <c r="J1025" t="s">
        <v>8667</v>
      </c>
    </row>
    <row r="1026" spans="9:10" x14ac:dyDescent="0.35">
      <c r="I1026" s="167" t="s">
        <v>6608</v>
      </c>
      <c r="J1026" s="349" t="s">
        <v>10297</v>
      </c>
    </row>
    <row r="1027" spans="9:10" x14ac:dyDescent="0.35">
      <c r="I1027" s="167" t="s">
        <v>2278</v>
      </c>
      <c r="J1027" t="s">
        <v>7558</v>
      </c>
    </row>
    <row r="1028" spans="9:10" x14ac:dyDescent="0.35">
      <c r="I1028" s="167" t="s">
        <v>5919</v>
      </c>
      <c r="J1028" t="s">
        <v>9510</v>
      </c>
    </row>
    <row r="1029" spans="9:10" x14ac:dyDescent="0.35">
      <c r="I1029" s="167" t="s">
        <v>5525</v>
      </c>
      <c r="J1029" t="s">
        <v>9750</v>
      </c>
    </row>
    <row r="1030" spans="9:10" x14ac:dyDescent="0.35">
      <c r="I1030" s="167" t="s">
        <v>5914</v>
      </c>
      <c r="J1030" t="s">
        <v>9378</v>
      </c>
    </row>
    <row r="1031" spans="9:10" x14ac:dyDescent="0.35">
      <c r="I1031" s="167" t="s">
        <v>5915</v>
      </c>
      <c r="J1031" t="s">
        <v>9370</v>
      </c>
    </row>
    <row r="1032" spans="9:10" x14ac:dyDescent="0.35">
      <c r="I1032" s="167" t="s">
        <v>5916</v>
      </c>
      <c r="J1032" t="s">
        <v>9532</v>
      </c>
    </row>
    <row r="1033" spans="9:10" x14ac:dyDescent="0.35">
      <c r="I1033" s="167" t="s">
        <v>5520</v>
      </c>
      <c r="J1033" t="s">
        <v>9752</v>
      </c>
    </row>
    <row r="1034" spans="9:10" x14ac:dyDescent="0.35">
      <c r="I1034" s="167" t="s">
        <v>5918</v>
      </c>
      <c r="J1034" t="s">
        <v>9511</v>
      </c>
    </row>
    <row r="1035" spans="9:10" x14ac:dyDescent="0.35">
      <c r="I1035" s="167" t="s">
        <v>5524</v>
      </c>
      <c r="J1035" t="s">
        <v>9751</v>
      </c>
    </row>
    <row r="1036" spans="9:10" x14ac:dyDescent="0.35">
      <c r="I1036" s="167" t="s">
        <v>5922</v>
      </c>
      <c r="J1036" t="s">
        <v>9383</v>
      </c>
    </row>
    <row r="1037" spans="9:10" x14ac:dyDescent="0.35">
      <c r="I1037" s="167" t="s">
        <v>5924</v>
      </c>
      <c r="J1037" t="s">
        <v>9533</v>
      </c>
    </row>
    <row r="1038" spans="9:10" x14ac:dyDescent="0.35">
      <c r="I1038" s="167" t="s">
        <v>2279</v>
      </c>
      <c r="J1038" t="s">
        <v>8600</v>
      </c>
    </row>
    <row r="1039" spans="9:10" x14ac:dyDescent="0.35">
      <c r="I1039" s="167" t="s">
        <v>2281</v>
      </c>
      <c r="J1039" t="s">
        <v>8599</v>
      </c>
    </row>
    <row r="1040" spans="9:10" x14ac:dyDescent="0.35">
      <c r="I1040" s="167" t="s">
        <v>2283</v>
      </c>
      <c r="J1040" t="s">
        <v>8598</v>
      </c>
    </row>
    <row r="1041" spans="9:10" x14ac:dyDescent="0.35">
      <c r="I1041" s="167" t="s">
        <v>2285</v>
      </c>
      <c r="J1041" t="s">
        <v>8597</v>
      </c>
    </row>
    <row r="1042" spans="9:10" x14ac:dyDescent="0.35">
      <c r="I1042" s="167" t="s">
        <v>3868</v>
      </c>
      <c r="J1042" t="s">
        <v>9512</v>
      </c>
    </row>
    <row r="1043" spans="9:10" x14ac:dyDescent="0.35">
      <c r="I1043" s="167" t="s">
        <v>3672</v>
      </c>
      <c r="J1043" t="s">
        <v>9513</v>
      </c>
    </row>
    <row r="1044" spans="9:10" x14ac:dyDescent="0.35">
      <c r="I1044" s="167" t="s">
        <v>2268</v>
      </c>
      <c r="J1044" t="s">
        <v>7685</v>
      </c>
    </row>
    <row r="1045" spans="9:10" x14ac:dyDescent="0.35">
      <c r="I1045" s="167" t="s">
        <v>2269</v>
      </c>
      <c r="J1045" t="s">
        <v>7660</v>
      </c>
    </row>
    <row r="1046" spans="9:10" x14ac:dyDescent="0.35">
      <c r="I1046" s="167" t="s">
        <v>2270</v>
      </c>
      <c r="J1046" t="s">
        <v>7688</v>
      </c>
    </row>
    <row r="1047" spans="9:10" x14ac:dyDescent="0.35">
      <c r="I1047" s="167" t="s">
        <v>2271</v>
      </c>
      <c r="J1047" t="s">
        <v>7681</v>
      </c>
    </row>
    <row r="1048" spans="9:10" x14ac:dyDescent="0.35">
      <c r="I1048" s="167" t="s">
        <v>2272</v>
      </c>
      <c r="J1048" t="s">
        <v>8585</v>
      </c>
    </row>
    <row r="1049" spans="9:10" x14ac:dyDescent="0.35">
      <c r="I1049" s="167" t="s">
        <v>2274</v>
      </c>
      <c r="J1049" t="s">
        <v>7683</v>
      </c>
    </row>
    <row r="1050" spans="9:10" x14ac:dyDescent="0.35">
      <c r="I1050" s="167" t="s">
        <v>5834</v>
      </c>
      <c r="J1050" t="s">
        <v>9652</v>
      </c>
    </row>
    <row r="1051" spans="9:10" x14ac:dyDescent="0.35">
      <c r="I1051" s="167" t="s">
        <v>5876</v>
      </c>
      <c r="J1051" t="s">
        <v>9432</v>
      </c>
    </row>
    <row r="1052" spans="9:10" x14ac:dyDescent="0.35">
      <c r="I1052" s="167" t="s">
        <v>5537</v>
      </c>
      <c r="J1052" t="s">
        <v>9435</v>
      </c>
    </row>
    <row r="1053" spans="9:10" x14ac:dyDescent="0.35">
      <c r="I1053" s="167" t="s">
        <v>2275</v>
      </c>
      <c r="J1053" t="s">
        <v>7693</v>
      </c>
    </row>
    <row r="1054" spans="9:10" x14ac:dyDescent="0.35">
      <c r="I1054" s="167" t="s">
        <v>2277</v>
      </c>
      <c r="J1054" t="s">
        <v>7692</v>
      </c>
    </row>
    <row r="1055" spans="9:10" x14ac:dyDescent="0.35">
      <c r="I1055" s="167" t="s">
        <v>2287</v>
      </c>
      <c r="J1055" t="s">
        <v>9202</v>
      </c>
    </row>
    <row r="1056" spans="9:10" x14ac:dyDescent="0.35">
      <c r="I1056" s="167" t="s">
        <v>2289</v>
      </c>
      <c r="J1056" t="s">
        <v>9201</v>
      </c>
    </row>
    <row r="1057" spans="9:10" x14ac:dyDescent="0.35">
      <c r="I1057" s="167" t="s">
        <v>2291</v>
      </c>
      <c r="J1057" t="s">
        <v>9152</v>
      </c>
    </row>
    <row r="1058" spans="9:10" x14ac:dyDescent="0.35">
      <c r="I1058" s="167" t="s">
        <v>3739</v>
      </c>
      <c r="J1058" t="s">
        <v>9624</v>
      </c>
    </row>
    <row r="1059" spans="9:10" x14ac:dyDescent="0.35">
      <c r="I1059" s="167" t="s">
        <v>3742</v>
      </c>
      <c r="J1059" t="s">
        <v>9625</v>
      </c>
    </row>
    <row r="1060" spans="9:10" x14ac:dyDescent="0.35">
      <c r="I1060" s="167" t="s">
        <v>2293</v>
      </c>
      <c r="J1060" t="s">
        <v>8839</v>
      </c>
    </row>
    <row r="1061" spans="9:10" x14ac:dyDescent="0.35">
      <c r="I1061" s="167" t="s">
        <v>5600</v>
      </c>
      <c r="J1061" t="s">
        <v>9706</v>
      </c>
    </row>
    <row r="1062" spans="9:10" x14ac:dyDescent="0.35">
      <c r="I1062" s="167" t="s">
        <v>5601</v>
      </c>
      <c r="J1062" t="s">
        <v>9707</v>
      </c>
    </row>
    <row r="1063" spans="9:10" x14ac:dyDescent="0.35">
      <c r="I1063" s="167" t="s">
        <v>5602</v>
      </c>
      <c r="J1063" t="s">
        <v>9643</v>
      </c>
    </row>
    <row r="1064" spans="9:10" x14ac:dyDescent="0.35">
      <c r="I1064" s="167" t="s">
        <v>7931</v>
      </c>
      <c r="J1064" t="s">
        <v>7932</v>
      </c>
    </row>
    <row r="1065" spans="9:10" x14ac:dyDescent="0.35">
      <c r="I1065" s="167" t="s">
        <v>5523</v>
      </c>
      <c r="J1065" t="s">
        <v>9376</v>
      </c>
    </row>
    <row r="1066" spans="9:10" x14ac:dyDescent="0.35">
      <c r="I1066" s="167" t="s">
        <v>2297</v>
      </c>
      <c r="J1066" t="s">
        <v>8858</v>
      </c>
    </row>
    <row r="1067" spans="9:10" x14ac:dyDescent="0.35">
      <c r="I1067" s="167" t="s">
        <v>2295</v>
      </c>
      <c r="J1067" t="s">
        <v>8841</v>
      </c>
    </row>
    <row r="1068" spans="9:10" x14ac:dyDescent="0.35">
      <c r="I1068" s="167" t="s">
        <v>3125</v>
      </c>
      <c r="J1068" t="s">
        <v>9153</v>
      </c>
    </row>
    <row r="1069" spans="9:10" x14ac:dyDescent="0.35">
      <c r="I1069" s="167" t="s">
        <v>262</v>
      </c>
      <c r="J1069" t="s">
        <v>7841</v>
      </c>
    </row>
    <row r="1070" spans="9:10" x14ac:dyDescent="0.35">
      <c r="I1070" s="167" t="s">
        <v>263</v>
      </c>
      <c r="J1070" t="s">
        <v>7842</v>
      </c>
    </row>
    <row r="1071" spans="9:10" x14ac:dyDescent="0.35">
      <c r="I1071" s="167" t="s">
        <v>264</v>
      </c>
      <c r="J1071" t="s">
        <v>7843</v>
      </c>
    </row>
    <row r="1072" spans="9:10" x14ac:dyDescent="0.35">
      <c r="I1072" s="167" t="s">
        <v>265</v>
      </c>
      <c r="J1072" t="s">
        <v>7844</v>
      </c>
    </row>
    <row r="1073" spans="9:10" x14ac:dyDescent="0.35">
      <c r="I1073" s="167" t="s">
        <v>266</v>
      </c>
      <c r="J1073" t="s">
        <v>7845</v>
      </c>
    </row>
    <row r="1074" spans="9:10" x14ac:dyDescent="0.35">
      <c r="I1074" s="167" t="s">
        <v>267</v>
      </c>
      <c r="J1074" t="s">
        <v>7846</v>
      </c>
    </row>
    <row r="1075" spans="9:10" x14ac:dyDescent="0.35">
      <c r="I1075" s="167" t="s">
        <v>258</v>
      </c>
      <c r="J1075" t="s">
        <v>8656</v>
      </c>
    </row>
    <row r="1076" spans="9:10" x14ac:dyDescent="0.35">
      <c r="I1076" s="167" t="s">
        <v>6784</v>
      </c>
      <c r="J1076" s="349" t="s">
        <v>10149</v>
      </c>
    </row>
    <row r="1077" spans="9:10" x14ac:dyDescent="0.35">
      <c r="I1077" s="167" t="s">
        <v>260</v>
      </c>
      <c r="J1077" t="s">
        <v>8104</v>
      </c>
    </row>
    <row r="1078" spans="9:10" x14ac:dyDescent="0.35">
      <c r="I1078" s="167" t="s">
        <v>3122</v>
      </c>
      <c r="J1078" t="s">
        <v>9154</v>
      </c>
    </row>
    <row r="1079" spans="9:10" x14ac:dyDescent="0.35">
      <c r="I1079" s="167" t="s">
        <v>3119</v>
      </c>
      <c r="J1079" t="s">
        <v>9155</v>
      </c>
    </row>
    <row r="1080" spans="9:10" x14ac:dyDescent="0.35">
      <c r="I1080" s="167" t="s">
        <v>3116</v>
      </c>
      <c r="J1080" t="s">
        <v>8812</v>
      </c>
    </row>
    <row r="1081" spans="9:10" x14ac:dyDescent="0.35">
      <c r="I1081" s="167" t="s">
        <v>3113</v>
      </c>
      <c r="J1081" t="s">
        <v>8813</v>
      </c>
    </row>
    <row r="1082" spans="9:10" x14ac:dyDescent="0.35">
      <c r="I1082" s="167" t="s">
        <v>3110</v>
      </c>
      <c r="J1082" t="s">
        <v>8814</v>
      </c>
    </row>
    <row r="1083" spans="9:10" x14ac:dyDescent="0.35">
      <c r="I1083" s="167" t="s">
        <v>468</v>
      </c>
      <c r="J1083" t="s">
        <v>9023</v>
      </c>
    </row>
    <row r="1084" spans="9:10" x14ac:dyDescent="0.35">
      <c r="I1084" s="167" t="s">
        <v>463</v>
      </c>
      <c r="J1084" t="s">
        <v>8638</v>
      </c>
    </row>
    <row r="1085" spans="9:10" x14ac:dyDescent="0.35">
      <c r="I1085" s="167" t="s">
        <v>268</v>
      </c>
      <c r="J1085" t="s">
        <v>8639</v>
      </c>
    </row>
    <row r="1086" spans="9:10" x14ac:dyDescent="0.35">
      <c r="I1086" s="167" t="s">
        <v>6768</v>
      </c>
      <c r="J1086" s="349" t="s">
        <v>10179</v>
      </c>
    </row>
    <row r="1087" spans="9:10" x14ac:dyDescent="0.35">
      <c r="I1087" s="167" t="s">
        <v>6777</v>
      </c>
      <c r="J1087" s="349" t="s">
        <v>10281</v>
      </c>
    </row>
    <row r="1088" spans="9:10" x14ac:dyDescent="0.35">
      <c r="I1088" s="167" t="s">
        <v>6769</v>
      </c>
      <c r="J1088" s="349" t="s">
        <v>10182</v>
      </c>
    </row>
    <row r="1089" spans="9:10" x14ac:dyDescent="0.35">
      <c r="I1089" s="167" t="s">
        <v>6774</v>
      </c>
      <c r="J1089" s="349" t="s">
        <v>10275</v>
      </c>
    </row>
    <row r="1090" spans="9:10" x14ac:dyDescent="0.35">
      <c r="I1090" s="167" t="s">
        <v>6776</v>
      </c>
      <c r="J1090" s="349" t="s">
        <v>10279</v>
      </c>
    </row>
    <row r="1091" spans="9:10" x14ac:dyDescent="0.35">
      <c r="I1091" s="167" t="s">
        <v>6775</v>
      </c>
      <c r="J1091" s="349" t="s">
        <v>10277</v>
      </c>
    </row>
    <row r="1092" spans="9:10" x14ac:dyDescent="0.35">
      <c r="I1092" s="167" t="s">
        <v>6770</v>
      </c>
      <c r="J1092" s="349" t="s">
        <v>10187</v>
      </c>
    </row>
    <row r="1093" spans="9:10" x14ac:dyDescent="0.35">
      <c r="I1093" s="167" t="s">
        <v>6771</v>
      </c>
      <c r="J1093" s="349" t="s">
        <v>10190</v>
      </c>
    </row>
    <row r="1094" spans="9:10" x14ac:dyDescent="0.35">
      <c r="I1094" s="167" t="s">
        <v>6773</v>
      </c>
      <c r="J1094" s="349" t="s">
        <v>10192</v>
      </c>
    </row>
    <row r="1095" spans="9:10" x14ac:dyDescent="0.35">
      <c r="I1095" s="167" t="s">
        <v>6779</v>
      </c>
      <c r="J1095" s="349" t="s">
        <v>10286</v>
      </c>
    </row>
    <row r="1096" spans="9:10" x14ac:dyDescent="0.35">
      <c r="I1096" s="167" t="s">
        <v>6780</v>
      </c>
      <c r="J1096" s="349" t="s">
        <v>10288</v>
      </c>
    </row>
    <row r="1097" spans="9:10" x14ac:dyDescent="0.35">
      <c r="I1097" s="167" t="s">
        <v>6778</v>
      </c>
      <c r="J1097" s="349" t="s">
        <v>10283</v>
      </c>
    </row>
    <row r="1098" spans="9:10" x14ac:dyDescent="0.35">
      <c r="I1098" s="167" t="s">
        <v>6772</v>
      </c>
      <c r="J1098" s="349" t="s">
        <v>10196</v>
      </c>
    </row>
    <row r="1099" spans="9:10" x14ac:dyDescent="0.35">
      <c r="I1099" s="167" t="s">
        <v>3107</v>
      </c>
      <c r="J1099" t="s">
        <v>8815</v>
      </c>
    </row>
    <row r="1100" spans="9:10" x14ac:dyDescent="0.35">
      <c r="I1100" s="167" t="s">
        <v>7741</v>
      </c>
      <c r="J1100" t="s">
        <v>9332</v>
      </c>
    </row>
    <row r="1101" spans="9:10" x14ac:dyDescent="0.35">
      <c r="I1101" s="167" t="s">
        <v>3104</v>
      </c>
      <c r="J1101" t="s">
        <v>9156</v>
      </c>
    </row>
    <row r="1102" spans="9:10" x14ac:dyDescent="0.35">
      <c r="I1102" s="167" t="s">
        <v>2299</v>
      </c>
      <c r="J1102" t="s">
        <v>7693</v>
      </c>
    </row>
    <row r="1103" spans="9:10" x14ac:dyDescent="0.35">
      <c r="I1103" s="167" t="s">
        <v>2300</v>
      </c>
      <c r="J1103" t="s">
        <v>8778</v>
      </c>
    </row>
    <row r="1104" spans="9:10" x14ac:dyDescent="0.35">
      <c r="I1104" s="167" t="s">
        <v>2302</v>
      </c>
      <c r="J1104" t="s">
        <v>8777</v>
      </c>
    </row>
    <row r="1105" spans="9:10" x14ac:dyDescent="0.35">
      <c r="I1105" s="167" t="s">
        <v>2304</v>
      </c>
      <c r="J1105" t="s">
        <v>8788</v>
      </c>
    </row>
    <row r="1106" spans="9:10" x14ac:dyDescent="0.35">
      <c r="I1106" s="167" t="s">
        <v>3589</v>
      </c>
      <c r="J1106" t="s">
        <v>9523</v>
      </c>
    </row>
    <row r="1107" spans="9:10" x14ac:dyDescent="0.35">
      <c r="I1107" s="167" t="s">
        <v>2306</v>
      </c>
      <c r="J1107" t="s">
        <v>7692</v>
      </c>
    </row>
    <row r="1108" spans="9:10" x14ac:dyDescent="0.35">
      <c r="I1108" s="167" t="s">
        <v>3716</v>
      </c>
      <c r="J1108" t="s">
        <v>9401</v>
      </c>
    </row>
    <row r="1109" spans="9:10" x14ac:dyDescent="0.35">
      <c r="I1109" s="167" t="s">
        <v>3721</v>
      </c>
      <c r="J1109" t="s">
        <v>9541</v>
      </c>
    </row>
    <row r="1110" spans="9:10" x14ac:dyDescent="0.35">
      <c r="I1110" s="167" t="s">
        <v>2307</v>
      </c>
      <c r="J1110" t="s">
        <v>7690</v>
      </c>
    </row>
    <row r="1111" spans="9:10" x14ac:dyDescent="0.35">
      <c r="I1111" s="167" t="s">
        <v>2309</v>
      </c>
      <c r="J1111" t="s">
        <v>7691</v>
      </c>
    </row>
    <row r="1112" spans="9:10" x14ac:dyDescent="0.35">
      <c r="I1112" s="167" t="s">
        <v>2311</v>
      </c>
      <c r="J1112" t="s">
        <v>7691</v>
      </c>
    </row>
    <row r="1113" spans="9:10" x14ac:dyDescent="0.35">
      <c r="I1113" s="167" t="s">
        <v>2312</v>
      </c>
      <c r="J1113" t="s">
        <v>8779</v>
      </c>
    </row>
    <row r="1114" spans="9:10" x14ac:dyDescent="0.35">
      <c r="I1114" s="167" t="s">
        <v>3722</v>
      </c>
      <c r="J1114" t="s">
        <v>9628</v>
      </c>
    </row>
    <row r="1115" spans="9:10" x14ac:dyDescent="0.35">
      <c r="I1115" s="167" t="s">
        <v>2314</v>
      </c>
      <c r="J1115" t="s">
        <v>8731</v>
      </c>
    </row>
    <row r="1116" spans="9:10" x14ac:dyDescent="0.35">
      <c r="I1116" s="167" t="s">
        <v>3609</v>
      </c>
      <c r="J1116" t="s">
        <v>9715</v>
      </c>
    </row>
    <row r="1117" spans="9:10" x14ac:dyDescent="0.35">
      <c r="I1117" s="167" t="s">
        <v>2316</v>
      </c>
      <c r="J1117" t="s">
        <v>8597</v>
      </c>
    </row>
    <row r="1118" spans="9:10" x14ac:dyDescent="0.35">
      <c r="I1118" s="167" t="s">
        <v>459</v>
      </c>
      <c r="J1118" t="s">
        <v>7914</v>
      </c>
    </row>
    <row r="1119" spans="9:10" x14ac:dyDescent="0.35">
      <c r="I1119" s="167" t="s">
        <v>453</v>
      </c>
      <c r="J1119" t="s">
        <v>7913</v>
      </c>
    </row>
    <row r="1120" spans="9:10" x14ac:dyDescent="0.35">
      <c r="I1120" s="167" t="s">
        <v>319</v>
      </c>
      <c r="J1120" t="s">
        <v>7781</v>
      </c>
    </row>
    <row r="1121" spans="9:10" x14ac:dyDescent="0.35">
      <c r="I1121" s="167" t="s">
        <v>7742</v>
      </c>
      <c r="J1121" t="s">
        <v>9333</v>
      </c>
    </row>
    <row r="1122" spans="9:10" x14ac:dyDescent="0.35">
      <c r="I1122" s="167" t="s">
        <v>446</v>
      </c>
      <c r="J1122" t="s">
        <v>7894</v>
      </c>
    </row>
    <row r="1123" spans="9:10" x14ac:dyDescent="0.35">
      <c r="I1123" s="167" t="s">
        <v>452</v>
      </c>
      <c r="J1123" t="s">
        <v>7929</v>
      </c>
    </row>
    <row r="1124" spans="9:10" x14ac:dyDescent="0.35">
      <c r="I1124" s="167" t="s">
        <v>439</v>
      </c>
      <c r="J1124" t="s">
        <v>7895</v>
      </c>
    </row>
    <row r="1125" spans="9:10" x14ac:dyDescent="0.35">
      <c r="I1125" s="167" t="s">
        <v>445</v>
      </c>
      <c r="J1125" t="s">
        <v>7930</v>
      </c>
    </row>
    <row r="1126" spans="9:10" x14ac:dyDescent="0.35">
      <c r="I1126" s="167" t="s">
        <v>433</v>
      </c>
      <c r="J1126" t="s">
        <v>7896</v>
      </c>
    </row>
    <row r="1127" spans="9:10" x14ac:dyDescent="0.35">
      <c r="I1127" s="167" t="s">
        <v>850</v>
      </c>
      <c r="J1127" t="s">
        <v>7739</v>
      </c>
    </row>
    <row r="1128" spans="9:10" x14ac:dyDescent="0.35">
      <c r="I1128" s="167" t="s">
        <v>5357</v>
      </c>
      <c r="J1128" t="s">
        <v>8704</v>
      </c>
    </row>
    <row r="1129" spans="9:10" x14ac:dyDescent="0.35">
      <c r="I1129" s="167" t="s">
        <v>8707</v>
      </c>
      <c r="J1129" t="s">
        <v>8706</v>
      </c>
    </row>
    <row r="1130" spans="9:10" x14ac:dyDescent="0.35">
      <c r="I1130" s="167" t="s">
        <v>8710</v>
      </c>
      <c r="J1130" t="s">
        <v>8709</v>
      </c>
    </row>
    <row r="1131" spans="9:10" x14ac:dyDescent="0.35">
      <c r="I1131" s="167" t="s">
        <v>8021</v>
      </c>
      <c r="J1131" t="s">
        <v>8022</v>
      </c>
    </row>
    <row r="1132" spans="9:10" x14ac:dyDescent="0.35">
      <c r="I1132" s="167" t="s">
        <v>8023</v>
      </c>
      <c r="J1132" t="s">
        <v>8024</v>
      </c>
    </row>
    <row r="1133" spans="9:10" x14ac:dyDescent="0.35">
      <c r="I1133" s="167" t="s">
        <v>8025</v>
      </c>
      <c r="J1133" t="s">
        <v>8026</v>
      </c>
    </row>
    <row r="1134" spans="9:10" x14ac:dyDescent="0.35">
      <c r="I1134" s="167" t="s">
        <v>856</v>
      </c>
      <c r="J1134" t="s">
        <v>8020</v>
      </c>
    </row>
    <row r="1135" spans="9:10" x14ac:dyDescent="0.35">
      <c r="I1135" s="167" t="s">
        <v>860</v>
      </c>
      <c r="J1135" t="s">
        <v>8027</v>
      </c>
    </row>
    <row r="1136" spans="9:10" x14ac:dyDescent="0.35">
      <c r="I1136" s="167" t="s">
        <v>870</v>
      </c>
      <c r="J1136" t="s">
        <v>8028</v>
      </c>
    </row>
    <row r="1137" spans="9:10" x14ac:dyDescent="0.35">
      <c r="I1137" s="167" t="s">
        <v>872</v>
      </c>
      <c r="J1137" t="s">
        <v>8029</v>
      </c>
    </row>
    <row r="1138" spans="9:10" x14ac:dyDescent="0.35">
      <c r="I1138" s="167" t="s">
        <v>874</v>
      </c>
      <c r="J1138" t="s">
        <v>8030</v>
      </c>
    </row>
    <row r="1139" spans="9:10" x14ac:dyDescent="0.35">
      <c r="I1139" s="167" t="s">
        <v>878</v>
      </c>
      <c r="J1139" t="s">
        <v>8031</v>
      </c>
    </row>
    <row r="1140" spans="9:10" x14ac:dyDescent="0.35">
      <c r="I1140" s="167" t="s">
        <v>880</v>
      </c>
      <c r="J1140" t="s">
        <v>8032</v>
      </c>
    </row>
    <row r="1141" spans="9:10" x14ac:dyDescent="0.35">
      <c r="I1141" s="167" t="s">
        <v>882</v>
      </c>
      <c r="J1141" t="s">
        <v>8642</v>
      </c>
    </row>
    <row r="1142" spans="9:10" x14ac:dyDescent="0.35">
      <c r="I1142" s="167" t="s">
        <v>884</v>
      </c>
      <c r="J1142" t="s">
        <v>8643</v>
      </c>
    </row>
    <row r="1143" spans="9:10" x14ac:dyDescent="0.35">
      <c r="I1143" s="167" t="s">
        <v>886</v>
      </c>
      <c r="J1143" t="s">
        <v>8644</v>
      </c>
    </row>
    <row r="1144" spans="9:10" x14ac:dyDescent="0.35">
      <c r="I1144" s="167" t="s">
        <v>893</v>
      </c>
      <c r="J1144" t="s">
        <v>8649</v>
      </c>
    </row>
    <row r="1145" spans="9:10" x14ac:dyDescent="0.35">
      <c r="I1145" s="167" t="s">
        <v>888</v>
      </c>
      <c r="J1145" t="s">
        <v>8670</v>
      </c>
    </row>
    <row r="1146" spans="9:10" x14ac:dyDescent="0.35">
      <c r="I1146" s="167" t="s">
        <v>897</v>
      </c>
      <c r="J1146" t="s">
        <v>8650</v>
      </c>
    </row>
    <row r="1147" spans="9:10" x14ac:dyDescent="0.35">
      <c r="I1147" s="167" t="s">
        <v>901</v>
      </c>
      <c r="J1147" t="s">
        <v>8648</v>
      </c>
    </row>
    <row r="1148" spans="9:10" x14ac:dyDescent="0.35">
      <c r="I1148" s="167" t="s">
        <v>906</v>
      </c>
      <c r="J1148" t="s">
        <v>8668</v>
      </c>
    </row>
    <row r="1149" spans="9:10" x14ac:dyDescent="0.35">
      <c r="I1149" s="167" t="s">
        <v>910</v>
      </c>
      <c r="J1149" t="s">
        <v>8669</v>
      </c>
    </row>
    <row r="1150" spans="9:10" x14ac:dyDescent="0.35">
      <c r="I1150" s="167" t="s">
        <v>914</v>
      </c>
      <c r="J1150" t="s">
        <v>8651</v>
      </c>
    </row>
    <row r="1151" spans="9:10" x14ac:dyDescent="0.35">
      <c r="I1151" s="167" t="s">
        <v>8071</v>
      </c>
      <c r="J1151" t="s">
        <v>7776</v>
      </c>
    </row>
    <row r="1152" spans="9:10" x14ac:dyDescent="0.35">
      <c r="I1152" s="167" t="s">
        <v>8072</v>
      </c>
      <c r="J1152" t="s">
        <v>7775</v>
      </c>
    </row>
    <row r="1153" spans="9:10" x14ac:dyDescent="0.35">
      <c r="I1153" s="167" t="s">
        <v>8073</v>
      </c>
      <c r="J1153" t="s">
        <v>7771</v>
      </c>
    </row>
    <row r="1154" spans="9:10" x14ac:dyDescent="0.35">
      <c r="I1154" s="167" t="s">
        <v>8074</v>
      </c>
      <c r="J1154" t="s">
        <v>7773</v>
      </c>
    </row>
    <row r="1155" spans="9:10" x14ac:dyDescent="0.35">
      <c r="I1155" s="167" t="s">
        <v>918</v>
      </c>
      <c r="J1155" t="s">
        <v>8033</v>
      </c>
    </row>
    <row r="1156" spans="9:10" x14ac:dyDescent="0.35">
      <c r="I1156" s="167" t="s">
        <v>925</v>
      </c>
      <c r="J1156" t="s">
        <v>8034</v>
      </c>
    </row>
    <row r="1157" spans="9:10" x14ac:dyDescent="0.35">
      <c r="I1157" s="167" t="s">
        <v>865</v>
      </c>
      <c r="J1157" t="s">
        <v>8035</v>
      </c>
    </row>
    <row r="1158" spans="9:10" x14ac:dyDescent="0.35">
      <c r="I1158" s="167" t="s">
        <v>891</v>
      </c>
      <c r="J1158" t="s">
        <v>8036</v>
      </c>
    </row>
    <row r="1159" spans="9:10" x14ac:dyDescent="0.35">
      <c r="I1159" s="167" t="s">
        <v>931</v>
      </c>
      <c r="J1159" t="s">
        <v>8037</v>
      </c>
    </row>
    <row r="1160" spans="9:10" x14ac:dyDescent="0.35">
      <c r="I1160" s="167" t="s">
        <v>877</v>
      </c>
      <c r="J1160" t="s">
        <v>8038</v>
      </c>
    </row>
    <row r="1161" spans="9:10" x14ac:dyDescent="0.35">
      <c r="I1161" s="167" t="s">
        <v>934</v>
      </c>
      <c r="J1161" t="s">
        <v>8039</v>
      </c>
    </row>
    <row r="1162" spans="9:10" x14ac:dyDescent="0.35">
      <c r="I1162" s="167" t="s">
        <v>937</v>
      </c>
      <c r="J1162" t="s">
        <v>8040</v>
      </c>
    </row>
    <row r="1163" spans="9:10" x14ac:dyDescent="0.35">
      <c r="I1163" s="167" t="s">
        <v>939</v>
      </c>
      <c r="J1163" t="s">
        <v>8041</v>
      </c>
    </row>
    <row r="1164" spans="9:10" x14ac:dyDescent="0.35">
      <c r="I1164" s="167" t="s">
        <v>8632</v>
      </c>
      <c r="J1164" t="s">
        <v>9060</v>
      </c>
    </row>
    <row r="1165" spans="9:10" x14ac:dyDescent="0.35">
      <c r="I1165" s="167" t="s">
        <v>8634</v>
      </c>
      <c r="J1165" t="s">
        <v>9061</v>
      </c>
    </row>
    <row r="1166" spans="9:10" x14ac:dyDescent="0.35">
      <c r="I1166" s="167" t="s">
        <v>941</v>
      </c>
      <c r="J1166" t="s">
        <v>7557</v>
      </c>
    </row>
    <row r="1167" spans="9:10" x14ac:dyDescent="0.35">
      <c r="I1167" s="167" t="s">
        <v>8055</v>
      </c>
      <c r="J1167" t="s">
        <v>9077</v>
      </c>
    </row>
    <row r="1168" spans="9:10" x14ac:dyDescent="0.35">
      <c r="I1168" s="167" t="s">
        <v>8067</v>
      </c>
      <c r="J1168" t="s">
        <v>8068</v>
      </c>
    </row>
    <row r="1169" spans="9:10" x14ac:dyDescent="0.35">
      <c r="I1169" s="167" t="s">
        <v>8044</v>
      </c>
      <c r="J1169" t="s">
        <v>8045</v>
      </c>
    </row>
    <row r="1170" spans="9:10" x14ac:dyDescent="0.35">
      <c r="I1170" s="167" t="s">
        <v>8057</v>
      </c>
      <c r="J1170" t="s">
        <v>8058</v>
      </c>
    </row>
    <row r="1171" spans="9:10" x14ac:dyDescent="0.35">
      <c r="I1171" s="167" t="s">
        <v>8046</v>
      </c>
      <c r="J1171" t="s">
        <v>8047</v>
      </c>
    </row>
    <row r="1172" spans="9:10" x14ac:dyDescent="0.35">
      <c r="I1172" s="167" t="s">
        <v>8059</v>
      </c>
      <c r="J1172" t="s">
        <v>8060</v>
      </c>
    </row>
    <row r="1173" spans="9:10" x14ac:dyDescent="0.35">
      <c r="I1173" s="167" t="s">
        <v>8048</v>
      </c>
      <c r="J1173" t="s">
        <v>8049</v>
      </c>
    </row>
    <row r="1174" spans="9:10" x14ac:dyDescent="0.35">
      <c r="I1174" s="167" t="s">
        <v>8630</v>
      </c>
      <c r="J1174" t="s">
        <v>9063</v>
      </c>
    </row>
    <row r="1175" spans="9:10" x14ac:dyDescent="0.35">
      <c r="I1175" s="167" t="s">
        <v>8056</v>
      </c>
      <c r="J1175" t="s">
        <v>9062</v>
      </c>
    </row>
    <row r="1176" spans="9:10" x14ac:dyDescent="0.35">
      <c r="I1176" s="167" t="s">
        <v>8069</v>
      </c>
      <c r="J1176" t="s">
        <v>8070</v>
      </c>
    </row>
    <row r="1177" spans="9:10" x14ac:dyDescent="0.35">
      <c r="I1177" s="167" t="s">
        <v>8050</v>
      </c>
      <c r="J1177" t="s">
        <v>8051</v>
      </c>
    </row>
    <row r="1178" spans="9:10" x14ac:dyDescent="0.35">
      <c r="I1178" s="167" t="s">
        <v>8054</v>
      </c>
      <c r="J1178" t="s">
        <v>9066</v>
      </c>
    </row>
    <row r="1179" spans="9:10" x14ac:dyDescent="0.35">
      <c r="I1179" s="167" t="s">
        <v>8065</v>
      </c>
      <c r="J1179" t="s">
        <v>8066</v>
      </c>
    </row>
    <row r="1180" spans="9:10" x14ac:dyDescent="0.35">
      <c r="I1180" s="167" t="s">
        <v>8052</v>
      </c>
      <c r="J1180" t="s">
        <v>9065</v>
      </c>
    </row>
    <row r="1181" spans="9:10" x14ac:dyDescent="0.35">
      <c r="I1181" s="167" t="s">
        <v>8061</v>
      </c>
      <c r="J1181" t="s">
        <v>8062</v>
      </c>
    </row>
    <row r="1182" spans="9:10" x14ac:dyDescent="0.35">
      <c r="I1182" s="167" t="s">
        <v>8053</v>
      </c>
      <c r="J1182" t="s">
        <v>9052</v>
      </c>
    </row>
    <row r="1183" spans="9:10" x14ac:dyDescent="0.35">
      <c r="I1183" s="167" t="s">
        <v>8063</v>
      </c>
      <c r="J1183" t="s">
        <v>8064</v>
      </c>
    </row>
    <row r="1184" spans="9:10" x14ac:dyDescent="0.35">
      <c r="I1184" s="167" t="s">
        <v>8628</v>
      </c>
      <c r="J1184" t="s">
        <v>9078</v>
      </c>
    </row>
    <row r="1185" spans="9:10" x14ac:dyDescent="0.35">
      <c r="I1185" s="167" t="s">
        <v>946</v>
      </c>
      <c r="J1185" t="s">
        <v>8692</v>
      </c>
    </row>
    <row r="1186" spans="9:10" x14ac:dyDescent="0.35">
      <c r="I1186" s="167" t="s">
        <v>951</v>
      </c>
      <c r="J1186" t="s">
        <v>7818</v>
      </c>
    </row>
    <row r="1187" spans="9:10" x14ac:dyDescent="0.35">
      <c r="I1187" s="167" t="s">
        <v>955</v>
      </c>
      <c r="J1187" t="s">
        <v>7819</v>
      </c>
    </row>
    <row r="1188" spans="9:10" x14ac:dyDescent="0.35">
      <c r="I1188" s="167" t="s">
        <v>959</v>
      </c>
      <c r="J1188" t="s">
        <v>7820</v>
      </c>
    </row>
    <row r="1189" spans="9:10" x14ac:dyDescent="0.35">
      <c r="I1189" s="167" t="s">
        <v>8090</v>
      </c>
      <c r="J1189" t="s">
        <v>8091</v>
      </c>
    </row>
    <row r="1190" spans="9:10" x14ac:dyDescent="0.35">
      <c r="I1190" s="167" t="s">
        <v>963</v>
      </c>
      <c r="J1190" t="s">
        <v>8656</v>
      </c>
    </row>
    <row r="1191" spans="9:10" x14ac:dyDescent="0.35">
      <c r="I1191" s="167" t="s">
        <v>968</v>
      </c>
      <c r="J1191" t="s">
        <v>8673</v>
      </c>
    </row>
    <row r="1192" spans="9:10" x14ac:dyDescent="0.35">
      <c r="I1192" s="167" t="s">
        <v>975</v>
      </c>
      <c r="J1192" t="s">
        <v>8092</v>
      </c>
    </row>
    <row r="1193" spans="9:10" x14ac:dyDescent="0.35">
      <c r="I1193" s="167" t="s">
        <v>972</v>
      </c>
      <c r="J1193" t="s">
        <v>8690</v>
      </c>
    </row>
    <row r="1194" spans="9:10" x14ac:dyDescent="0.35">
      <c r="I1194" s="167" t="s">
        <v>978</v>
      </c>
      <c r="J1194" t="s">
        <v>7857</v>
      </c>
    </row>
    <row r="1195" spans="9:10" x14ac:dyDescent="0.35">
      <c r="I1195" s="167" t="s">
        <v>981</v>
      </c>
      <c r="J1195" t="s">
        <v>7858</v>
      </c>
    </row>
    <row r="1196" spans="9:10" x14ac:dyDescent="0.35">
      <c r="I1196" s="167" t="s">
        <v>985</v>
      </c>
      <c r="J1196" t="s">
        <v>7809</v>
      </c>
    </row>
    <row r="1197" spans="9:10" x14ac:dyDescent="0.35">
      <c r="I1197" s="167" t="s">
        <v>988</v>
      </c>
      <c r="J1197" t="s">
        <v>8075</v>
      </c>
    </row>
    <row r="1198" spans="9:10" x14ac:dyDescent="0.35">
      <c r="I1198" s="167" t="s">
        <v>8076</v>
      </c>
      <c r="J1198" t="s">
        <v>8077</v>
      </c>
    </row>
    <row r="1199" spans="9:10" x14ac:dyDescent="0.35">
      <c r="I1199" s="167" t="s">
        <v>991</v>
      </c>
      <c r="J1199" t="s">
        <v>8654</v>
      </c>
    </row>
    <row r="1200" spans="9:10" x14ac:dyDescent="0.35">
      <c r="I1200" s="167" t="s">
        <v>995</v>
      </c>
      <c r="J1200" t="s">
        <v>7852</v>
      </c>
    </row>
    <row r="1201" spans="9:10" x14ac:dyDescent="0.35">
      <c r="I1201" s="167" t="s">
        <v>999</v>
      </c>
      <c r="J1201" t="s">
        <v>8637</v>
      </c>
    </row>
    <row r="1202" spans="9:10" x14ac:dyDescent="0.35">
      <c r="I1202" s="167" t="s">
        <v>1006</v>
      </c>
      <c r="J1202" t="s">
        <v>8097</v>
      </c>
    </row>
    <row r="1203" spans="9:10" x14ac:dyDescent="0.35">
      <c r="I1203" s="167" t="s">
        <v>1003</v>
      </c>
      <c r="J1203" t="s">
        <v>8093</v>
      </c>
    </row>
    <row r="1204" spans="9:10" x14ac:dyDescent="0.35">
      <c r="I1204" s="167" t="s">
        <v>1010</v>
      </c>
      <c r="J1204" t="s">
        <v>8094</v>
      </c>
    </row>
    <row r="1205" spans="9:10" x14ac:dyDescent="0.35">
      <c r="I1205" s="167" t="s">
        <v>1014</v>
      </c>
      <c r="J1205" t="s">
        <v>7870</v>
      </c>
    </row>
    <row r="1206" spans="9:10" x14ac:dyDescent="0.35">
      <c r="I1206" s="167" t="s">
        <v>1018</v>
      </c>
      <c r="J1206" t="s">
        <v>8095</v>
      </c>
    </row>
    <row r="1207" spans="9:10" x14ac:dyDescent="0.35">
      <c r="I1207" s="167" t="s">
        <v>1023</v>
      </c>
      <c r="J1207" t="s">
        <v>7821</v>
      </c>
    </row>
    <row r="1208" spans="9:10" x14ac:dyDescent="0.35">
      <c r="I1208" s="167" t="s">
        <v>1031</v>
      </c>
      <c r="J1208" t="s">
        <v>8674</v>
      </c>
    </row>
    <row r="1209" spans="9:10" x14ac:dyDescent="0.35">
      <c r="I1209" s="167" t="s">
        <v>1037</v>
      </c>
      <c r="J1209" t="s">
        <v>8096</v>
      </c>
    </row>
    <row r="1210" spans="9:10" x14ac:dyDescent="0.35">
      <c r="I1210" s="167" t="s">
        <v>1021</v>
      </c>
      <c r="J1210" t="s">
        <v>8098</v>
      </c>
    </row>
    <row r="1211" spans="9:10" x14ac:dyDescent="0.35">
      <c r="I1211" s="167" t="s">
        <v>1044</v>
      </c>
      <c r="J1211" t="s">
        <v>8641</v>
      </c>
    </row>
    <row r="1212" spans="9:10" x14ac:dyDescent="0.35">
      <c r="I1212" s="167" t="s">
        <v>1027</v>
      </c>
      <c r="J1212" t="s">
        <v>8099</v>
      </c>
    </row>
    <row r="1213" spans="9:10" x14ac:dyDescent="0.35">
      <c r="I1213" s="167" t="s">
        <v>1048</v>
      </c>
      <c r="J1213" t="s">
        <v>7841</v>
      </c>
    </row>
    <row r="1214" spans="9:10" x14ac:dyDescent="0.35">
      <c r="I1214" s="167" t="s">
        <v>8100</v>
      </c>
      <c r="J1214" t="s">
        <v>7843</v>
      </c>
    </row>
    <row r="1215" spans="9:10" x14ac:dyDescent="0.35">
      <c r="I1215" s="167" t="s">
        <v>1052</v>
      </c>
      <c r="J1215" t="s">
        <v>7844</v>
      </c>
    </row>
    <row r="1216" spans="9:10" x14ac:dyDescent="0.35">
      <c r="I1216" s="167" t="s">
        <v>1056</v>
      </c>
      <c r="J1216" t="s">
        <v>7845</v>
      </c>
    </row>
    <row r="1217" spans="9:10" x14ac:dyDescent="0.35">
      <c r="I1217" s="167" t="s">
        <v>1060</v>
      </c>
      <c r="J1217" t="s">
        <v>7839</v>
      </c>
    </row>
    <row r="1218" spans="9:10" x14ac:dyDescent="0.35">
      <c r="I1218" s="167" t="s">
        <v>8604</v>
      </c>
      <c r="J1218" t="s">
        <v>9076</v>
      </c>
    </row>
    <row r="1219" spans="9:10" x14ac:dyDescent="0.35">
      <c r="I1219" s="167" t="s">
        <v>1064</v>
      </c>
      <c r="J1219" t="s">
        <v>8663</v>
      </c>
    </row>
    <row r="1220" spans="9:10" x14ac:dyDescent="0.35">
      <c r="I1220" s="167" t="s">
        <v>1068</v>
      </c>
      <c r="J1220" t="s">
        <v>8639</v>
      </c>
    </row>
    <row r="1221" spans="9:10" x14ac:dyDescent="0.35">
      <c r="I1221" s="167" t="s">
        <v>1072</v>
      </c>
      <c r="J1221" t="s">
        <v>7853</v>
      </c>
    </row>
    <row r="1222" spans="9:10" x14ac:dyDescent="0.35">
      <c r="I1222" s="167" t="s">
        <v>1076</v>
      </c>
      <c r="J1222" t="s">
        <v>7856</v>
      </c>
    </row>
    <row r="1223" spans="9:10" x14ac:dyDescent="0.35">
      <c r="I1223" s="167" t="s">
        <v>1079</v>
      </c>
      <c r="J1223" t="s">
        <v>8102</v>
      </c>
    </row>
    <row r="1224" spans="9:10" x14ac:dyDescent="0.35">
      <c r="I1224" s="167" t="s">
        <v>1082</v>
      </c>
      <c r="J1224" t="s">
        <v>7859</v>
      </c>
    </row>
    <row r="1225" spans="9:10" x14ac:dyDescent="0.35">
      <c r="I1225" s="167" t="s">
        <v>8103</v>
      </c>
      <c r="J1225" t="s">
        <v>9051</v>
      </c>
    </row>
    <row r="1226" spans="9:10" x14ac:dyDescent="0.35">
      <c r="I1226" s="167" t="s">
        <v>1085</v>
      </c>
      <c r="J1226" t="s">
        <v>7815</v>
      </c>
    </row>
    <row r="1227" spans="9:10" x14ac:dyDescent="0.35">
      <c r="I1227" s="167" t="s">
        <v>1089</v>
      </c>
      <c r="J1227" t="s">
        <v>8104</v>
      </c>
    </row>
    <row r="1228" spans="9:10" x14ac:dyDescent="0.35">
      <c r="I1228" s="167" t="s">
        <v>1092</v>
      </c>
      <c r="J1228" t="s">
        <v>7814</v>
      </c>
    </row>
    <row r="1229" spans="9:10" x14ac:dyDescent="0.35">
      <c r="I1229" s="167" t="s">
        <v>1096</v>
      </c>
      <c r="J1229" t="s">
        <v>8105</v>
      </c>
    </row>
    <row r="1230" spans="9:10" x14ac:dyDescent="0.35">
      <c r="I1230" s="167" t="s">
        <v>1100</v>
      </c>
      <c r="J1230" t="s">
        <v>8106</v>
      </c>
    </row>
    <row r="1231" spans="9:10" x14ac:dyDescent="0.35">
      <c r="I1231" s="167" t="s">
        <v>1104</v>
      </c>
      <c r="J1231" t="s">
        <v>8667</v>
      </c>
    </row>
    <row r="1232" spans="9:10" x14ac:dyDescent="0.35">
      <c r="I1232" s="167" t="s">
        <v>8677</v>
      </c>
      <c r="J1232" t="s">
        <v>8676</v>
      </c>
    </row>
    <row r="1233" spans="9:10" x14ac:dyDescent="0.35">
      <c r="I1233" s="167" t="s">
        <v>8681</v>
      </c>
      <c r="J1233" t="s">
        <v>8680</v>
      </c>
    </row>
    <row r="1234" spans="9:10" x14ac:dyDescent="0.35">
      <c r="I1234" s="167" t="s">
        <v>8679</v>
      </c>
      <c r="J1234" t="s">
        <v>8678</v>
      </c>
    </row>
    <row r="1235" spans="9:10" x14ac:dyDescent="0.35">
      <c r="I1235" s="167" t="s">
        <v>1121</v>
      </c>
      <c r="J1235" t="s">
        <v>7847</v>
      </c>
    </row>
    <row r="1236" spans="9:10" x14ac:dyDescent="0.35">
      <c r="I1236" s="167" t="s">
        <v>8107</v>
      </c>
      <c r="J1236" t="s">
        <v>7849</v>
      </c>
    </row>
    <row r="1237" spans="9:10" x14ac:dyDescent="0.35">
      <c r="I1237" s="167" t="s">
        <v>1124</v>
      </c>
      <c r="J1237" t="s">
        <v>7835</v>
      </c>
    </row>
    <row r="1238" spans="9:10" x14ac:dyDescent="0.35">
      <c r="I1238" s="167" t="s">
        <v>8108</v>
      </c>
      <c r="J1238" t="s">
        <v>7837</v>
      </c>
    </row>
    <row r="1239" spans="9:10" x14ac:dyDescent="0.35">
      <c r="I1239" s="167" t="s">
        <v>8109</v>
      </c>
      <c r="J1239" t="s">
        <v>8110</v>
      </c>
    </row>
    <row r="1240" spans="9:10" x14ac:dyDescent="0.35">
      <c r="I1240" s="167" t="s">
        <v>8111</v>
      </c>
      <c r="J1240" t="s">
        <v>7839</v>
      </c>
    </row>
    <row r="1241" spans="9:10" x14ac:dyDescent="0.35">
      <c r="I1241" s="167" t="s">
        <v>1128</v>
      </c>
      <c r="J1241" t="s">
        <v>7840</v>
      </c>
    </row>
    <row r="1242" spans="9:10" x14ac:dyDescent="0.35">
      <c r="I1242" s="167" t="s">
        <v>1132</v>
      </c>
      <c r="J1242" t="s">
        <v>7824</v>
      </c>
    </row>
    <row r="1243" spans="9:10" x14ac:dyDescent="0.35">
      <c r="I1243" s="167" t="s">
        <v>1173</v>
      </c>
      <c r="J1243" t="s">
        <v>7829</v>
      </c>
    </row>
    <row r="1244" spans="9:10" x14ac:dyDescent="0.35">
      <c r="I1244" s="167" t="s">
        <v>1177</v>
      </c>
      <c r="J1244" t="s">
        <v>7830</v>
      </c>
    </row>
    <row r="1245" spans="9:10" x14ac:dyDescent="0.35">
      <c r="I1245" s="167" t="s">
        <v>1180</v>
      </c>
      <c r="J1245" t="s">
        <v>7831</v>
      </c>
    </row>
    <row r="1246" spans="9:10" x14ac:dyDescent="0.35">
      <c r="I1246" s="167" t="s">
        <v>1183</v>
      </c>
      <c r="J1246" t="s">
        <v>7832</v>
      </c>
    </row>
    <row r="1247" spans="9:10" x14ac:dyDescent="0.35">
      <c r="I1247" s="167" t="s">
        <v>8112</v>
      </c>
      <c r="J1247" t="s">
        <v>7833</v>
      </c>
    </row>
    <row r="1248" spans="9:10" x14ac:dyDescent="0.35">
      <c r="I1248" s="167" t="s">
        <v>1187</v>
      </c>
      <c r="J1248" t="s">
        <v>7834</v>
      </c>
    </row>
    <row r="1249" spans="9:10" x14ac:dyDescent="0.35">
      <c r="I1249" s="167" t="s">
        <v>1138</v>
      </c>
      <c r="J1249" t="s">
        <v>8113</v>
      </c>
    </row>
    <row r="1250" spans="9:10" x14ac:dyDescent="0.35">
      <c r="I1250" s="167" t="s">
        <v>1141</v>
      </c>
      <c r="J1250" t="s">
        <v>8695</v>
      </c>
    </row>
    <row r="1251" spans="9:10" x14ac:dyDescent="0.35">
      <c r="I1251" s="167" t="s">
        <v>1144</v>
      </c>
      <c r="J1251" t="s">
        <v>8116</v>
      </c>
    </row>
    <row r="1252" spans="9:10" x14ac:dyDescent="0.35">
      <c r="I1252" s="167" t="s">
        <v>1147</v>
      </c>
      <c r="J1252" t="s">
        <v>8115</v>
      </c>
    </row>
    <row r="1253" spans="9:10" x14ac:dyDescent="0.35">
      <c r="I1253" s="167" t="s">
        <v>8114</v>
      </c>
      <c r="J1253" t="s">
        <v>9064</v>
      </c>
    </row>
    <row r="1254" spans="9:10" x14ac:dyDescent="0.35">
      <c r="I1254" s="167" t="s">
        <v>1150</v>
      </c>
      <c r="J1254" t="s">
        <v>7854</v>
      </c>
    </row>
    <row r="1255" spans="9:10" x14ac:dyDescent="0.35">
      <c r="I1255" s="167" t="s">
        <v>1153</v>
      </c>
      <c r="J1255" t="s">
        <v>8694</v>
      </c>
    </row>
    <row r="1256" spans="9:10" x14ac:dyDescent="0.35">
      <c r="I1256" s="167" t="s">
        <v>1156</v>
      </c>
      <c r="J1256" t="s">
        <v>7855</v>
      </c>
    </row>
    <row r="1257" spans="9:10" x14ac:dyDescent="0.35">
      <c r="I1257" s="167" t="s">
        <v>1159</v>
      </c>
      <c r="J1257" t="s">
        <v>8117</v>
      </c>
    </row>
    <row r="1258" spans="9:10" x14ac:dyDescent="0.35">
      <c r="I1258" s="167" t="s">
        <v>1162</v>
      </c>
      <c r="J1258" t="s">
        <v>8693</v>
      </c>
    </row>
    <row r="1259" spans="9:10" x14ac:dyDescent="0.35">
      <c r="I1259" s="167" t="s">
        <v>1166</v>
      </c>
      <c r="J1259" t="s">
        <v>8696</v>
      </c>
    </row>
    <row r="1260" spans="9:10" x14ac:dyDescent="0.35">
      <c r="I1260" s="167" t="s">
        <v>1169</v>
      </c>
      <c r="J1260" t="s">
        <v>8698</v>
      </c>
    </row>
    <row r="1261" spans="9:10" x14ac:dyDescent="0.35">
      <c r="I1261" s="167" t="s">
        <v>1191</v>
      </c>
      <c r="J1261" t="s">
        <v>8078</v>
      </c>
    </row>
    <row r="1262" spans="9:10" x14ac:dyDescent="0.35">
      <c r="I1262" s="167" t="s">
        <v>1197</v>
      </c>
      <c r="J1262" t="s">
        <v>8079</v>
      </c>
    </row>
    <row r="1263" spans="9:10" x14ac:dyDescent="0.35">
      <c r="I1263" s="167" t="s">
        <v>1199</v>
      </c>
      <c r="J1263" t="s">
        <v>8080</v>
      </c>
    </row>
    <row r="1264" spans="9:10" x14ac:dyDescent="0.35">
      <c r="I1264" s="167" t="s">
        <v>966</v>
      </c>
      <c r="J1264" t="s">
        <v>8081</v>
      </c>
    </row>
    <row r="1265" spans="9:10" x14ac:dyDescent="0.35">
      <c r="I1265" s="167" t="s">
        <v>1111</v>
      </c>
      <c r="J1265" t="s">
        <v>8082</v>
      </c>
    </row>
    <row r="1266" spans="9:10" x14ac:dyDescent="0.35">
      <c r="I1266" s="167" t="s">
        <v>1205</v>
      </c>
      <c r="J1266" t="s">
        <v>8083</v>
      </c>
    </row>
    <row r="1267" spans="9:10" x14ac:dyDescent="0.35">
      <c r="I1267" s="167" t="s">
        <v>1165</v>
      </c>
      <c r="J1267" t="s">
        <v>8084</v>
      </c>
    </row>
    <row r="1268" spans="9:10" x14ac:dyDescent="0.35">
      <c r="I1268" s="167" t="s">
        <v>1210</v>
      </c>
      <c r="J1268" t="s">
        <v>8085</v>
      </c>
    </row>
    <row r="1269" spans="9:10" x14ac:dyDescent="0.35">
      <c r="I1269" s="167" t="s">
        <v>1212</v>
      </c>
      <c r="J1269" t="s">
        <v>8086</v>
      </c>
    </row>
    <row r="1270" spans="9:10" x14ac:dyDescent="0.35">
      <c r="I1270" s="167" t="s">
        <v>1036</v>
      </c>
      <c r="J1270" t="s">
        <v>8087</v>
      </c>
    </row>
    <row r="1271" spans="9:10" x14ac:dyDescent="0.35">
      <c r="I1271" s="167" t="s">
        <v>1215</v>
      </c>
      <c r="J1271" t="s">
        <v>8088</v>
      </c>
    </row>
    <row r="1272" spans="9:10" x14ac:dyDescent="0.35">
      <c r="I1272" s="167" t="s">
        <v>1217</v>
      </c>
      <c r="J1272" t="s">
        <v>8089</v>
      </c>
    </row>
    <row r="1273" spans="9:10" x14ac:dyDescent="0.35">
      <c r="I1273" s="167" t="s">
        <v>1135</v>
      </c>
      <c r="J1273" t="s">
        <v>7825</v>
      </c>
    </row>
    <row r="1274" spans="9:10" x14ac:dyDescent="0.35">
      <c r="I1274" s="167" t="s">
        <v>8101</v>
      </c>
      <c r="J1274" t="s">
        <v>7853</v>
      </c>
    </row>
    <row r="1275" spans="9:10" x14ac:dyDescent="0.35">
      <c r="I1275" s="167" t="s">
        <v>180</v>
      </c>
      <c r="J1275" t="s">
        <v>9157</v>
      </c>
    </row>
    <row r="1276" spans="9:10" x14ac:dyDescent="0.35">
      <c r="I1276" s="167" t="s">
        <v>3885</v>
      </c>
      <c r="J1276" t="s">
        <v>9658</v>
      </c>
    </row>
    <row r="1277" spans="9:10" x14ac:dyDescent="0.35">
      <c r="I1277" s="167" t="s">
        <v>3887</v>
      </c>
      <c r="J1277" t="s">
        <v>9659</v>
      </c>
    </row>
    <row r="1278" spans="9:10" x14ac:dyDescent="0.35">
      <c r="I1278" s="167" t="s">
        <v>3891</v>
      </c>
      <c r="J1278" t="s">
        <v>9660</v>
      </c>
    </row>
    <row r="1279" spans="9:10" x14ac:dyDescent="0.35">
      <c r="I1279" s="167" t="s">
        <v>3900</v>
      </c>
      <c r="J1279" t="s">
        <v>9661</v>
      </c>
    </row>
    <row r="1280" spans="9:10" x14ac:dyDescent="0.35">
      <c r="I1280" s="167" t="s">
        <v>3899</v>
      </c>
      <c r="J1280" t="s">
        <v>9662</v>
      </c>
    </row>
    <row r="1281" spans="9:10" x14ac:dyDescent="0.35">
      <c r="I1281" s="167" t="s">
        <v>3886</v>
      </c>
      <c r="J1281" t="s">
        <v>9663</v>
      </c>
    </row>
    <row r="1282" spans="9:10" x14ac:dyDescent="0.35">
      <c r="I1282" s="167" t="s">
        <v>2317</v>
      </c>
      <c r="J1282" t="s">
        <v>8842</v>
      </c>
    </row>
    <row r="1283" spans="9:10" x14ac:dyDescent="0.35">
      <c r="I1283" s="167" t="s">
        <v>3884</v>
      </c>
      <c r="J1283" t="s">
        <v>9664</v>
      </c>
    </row>
    <row r="1284" spans="9:10" x14ac:dyDescent="0.35">
      <c r="I1284" s="167" t="s">
        <v>3738</v>
      </c>
      <c r="J1284" t="s">
        <v>9665</v>
      </c>
    </row>
    <row r="1285" spans="9:10" x14ac:dyDescent="0.35">
      <c r="I1285" s="167" t="s">
        <v>3882</v>
      </c>
      <c r="J1285" t="s">
        <v>9666</v>
      </c>
    </row>
    <row r="1286" spans="9:10" x14ac:dyDescent="0.35">
      <c r="I1286" s="167" t="s">
        <v>3898</v>
      </c>
      <c r="J1286" t="s">
        <v>9667</v>
      </c>
    </row>
    <row r="1287" spans="9:10" x14ac:dyDescent="0.35">
      <c r="I1287" s="167" t="s">
        <v>3897</v>
      </c>
      <c r="J1287" t="s">
        <v>9668</v>
      </c>
    </row>
    <row r="1288" spans="9:10" x14ac:dyDescent="0.35">
      <c r="I1288" s="167" t="s">
        <v>3744</v>
      </c>
      <c r="J1288" t="s">
        <v>9669</v>
      </c>
    </row>
    <row r="1289" spans="9:10" x14ac:dyDescent="0.35">
      <c r="I1289" s="167" t="s">
        <v>8546</v>
      </c>
      <c r="J1289" t="s">
        <v>8547</v>
      </c>
    </row>
    <row r="1290" spans="9:10" x14ac:dyDescent="0.35">
      <c r="I1290" s="167" t="s">
        <v>8548</v>
      </c>
      <c r="J1290" t="s">
        <v>8540</v>
      </c>
    </row>
    <row r="1291" spans="9:10" x14ac:dyDescent="0.35">
      <c r="I1291" s="167" t="s">
        <v>8549</v>
      </c>
      <c r="J1291" t="s">
        <v>8528</v>
      </c>
    </row>
    <row r="1292" spans="9:10" x14ac:dyDescent="0.35">
      <c r="I1292" s="167" t="s">
        <v>8550</v>
      </c>
      <c r="J1292" t="s">
        <v>8538</v>
      </c>
    </row>
    <row r="1293" spans="9:10" x14ac:dyDescent="0.35">
      <c r="I1293" s="167" t="s">
        <v>8551</v>
      </c>
      <c r="J1293" t="s">
        <v>8532</v>
      </c>
    </row>
    <row r="1294" spans="9:10" x14ac:dyDescent="0.35">
      <c r="I1294" s="167" t="s">
        <v>8552</v>
      </c>
      <c r="J1294" t="s">
        <v>8534</v>
      </c>
    </row>
    <row r="1295" spans="9:10" x14ac:dyDescent="0.35">
      <c r="I1295" s="167" t="s">
        <v>432</v>
      </c>
      <c r="J1295" t="s">
        <v>7898</v>
      </c>
    </row>
    <row r="1296" spans="9:10" x14ac:dyDescent="0.35">
      <c r="I1296" s="167" t="s">
        <v>429</v>
      </c>
      <c r="J1296" t="s">
        <v>7901</v>
      </c>
    </row>
    <row r="1297" spans="9:10" x14ac:dyDescent="0.35">
      <c r="I1297" s="167" t="s">
        <v>425</v>
      </c>
      <c r="J1297" t="s">
        <v>7900</v>
      </c>
    </row>
    <row r="1298" spans="9:10" x14ac:dyDescent="0.35">
      <c r="I1298" s="167" t="s">
        <v>8584</v>
      </c>
      <c r="J1298" t="s">
        <v>9160</v>
      </c>
    </row>
    <row r="1299" spans="9:10" x14ac:dyDescent="0.35">
      <c r="I1299" s="167" t="s">
        <v>424</v>
      </c>
      <c r="J1299" t="s">
        <v>7707</v>
      </c>
    </row>
    <row r="1300" spans="9:10" x14ac:dyDescent="0.35">
      <c r="I1300" s="167" t="s">
        <v>413</v>
      </c>
      <c r="J1300" t="s">
        <v>7897</v>
      </c>
    </row>
    <row r="1301" spans="9:10" x14ac:dyDescent="0.35">
      <c r="I1301" s="167" t="s">
        <v>8554</v>
      </c>
      <c r="J1301" t="s">
        <v>9161</v>
      </c>
    </row>
    <row r="1302" spans="9:10" x14ac:dyDescent="0.35">
      <c r="I1302" s="167" t="s">
        <v>412</v>
      </c>
      <c r="J1302" t="s">
        <v>7899</v>
      </c>
    </row>
    <row r="1303" spans="9:10" x14ac:dyDescent="0.35">
      <c r="I1303" s="167" t="s">
        <v>418</v>
      </c>
      <c r="J1303" t="s">
        <v>8665</v>
      </c>
    </row>
    <row r="1304" spans="9:10" x14ac:dyDescent="0.35">
      <c r="I1304" s="167" t="s">
        <v>381</v>
      </c>
      <c r="J1304" t="s">
        <v>8678</v>
      </c>
    </row>
    <row r="1305" spans="9:10" x14ac:dyDescent="0.35">
      <c r="I1305" s="167" t="s">
        <v>408</v>
      </c>
      <c r="J1305" t="s">
        <v>7902</v>
      </c>
    </row>
    <row r="1306" spans="9:10" x14ac:dyDescent="0.35">
      <c r="I1306" s="167" t="s">
        <v>405</v>
      </c>
      <c r="J1306" t="s">
        <v>7905</v>
      </c>
    </row>
    <row r="1307" spans="9:10" x14ac:dyDescent="0.35">
      <c r="I1307" s="167" t="s">
        <v>402</v>
      </c>
      <c r="J1307" t="s">
        <v>7904</v>
      </c>
    </row>
    <row r="1308" spans="9:10" x14ac:dyDescent="0.35">
      <c r="I1308" s="167" t="s">
        <v>399</v>
      </c>
      <c r="J1308" t="s">
        <v>7903</v>
      </c>
    </row>
    <row r="1309" spans="9:10" x14ac:dyDescent="0.35">
      <c r="I1309" s="167" t="s">
        <v>423</v>
      </c>
      <c r="J1309" t="s">
        <v>8666</v>
      </c>
    </row>
    <row r="1310" spans="9:10" x14ac:dyDescent="0.35">
      <c r="I1310" s="167" t="s">
        <v>5527</v>
      </c>
      <c r="J1310" t="s">
        <v>9672</v>
      </c>
    </row>
    <row r="1311" spans="9:10" x14ac:dyDescent="0.35">
      <c r="I1311" s="167" t="s">
        <v>5528</v>
      </c>
      <c r="J1311" t="s">
        <v>9673</v>
      </c>
    </row>
    <row r="1312" spans="9:10" x14ac:dyDescent="0.35">
      <c r="I1312" s="167" t="s">
        <v>5529</v>
      </c>
      <c r="J1312" t="s">
        <v>9674</v>
      </c>
    </row>
    <row r="1313" spans="9:10" x14ac:dyDescent="0.35">
      <c r="I1313" s="167" t="s">
        <v>5530</v>
      </c>
      <c r="J1313" t="s">
        <v>9675</v>
      </c>
    </row>
    <row r="1314" spans="9:10" x14ac:dyDescent="0.35">
      <c r="I1314" s="167" t="s">
        <v>5531</v>
      </c>
      <c r="J1314" t="s">
        <v>9676</v>
      </c>
    </row>
    <row r="1315" spans="9:10" x14ac:dyDescent="0.35">
      <c r="I1315" s="167" t="s">
        <v>5532</v>
      </c>
      <c r="J1315" t="s">
        <v>9677</v>
      </c>
    </row>
    <row r="1316" spans="9:10" x14ac:dyDescent="0.35">
      <c r="I1316" s="167" t="s">
        <v>5533</v>
      </c>
      <c r="J1316" t="s">
        <v>9678</v>
      </c>
    </row>
    <row r="1317" spans="9:10" x14ac:dyDescent="0.35">
      <c r="I1317" s="167" t="s">
        <v>3101</v>
      </c>
      <c r="J1317" t="s">
        <v>8843</v>
      </c>
    </row>
    <row r="1318" spans="9:10" x14ac:dyDescent="0.35">
      <c r="I1318" s="167" t="s">
        <v>854</v>
      </c>
      <c r="J1318" t="s">
        <v>8118</v>
      </c>
    </row>
    <row r="1319" spans="9:10" x14ac:dyDescent="0.35">
      <c r="I1319" s="167" t="s">
        <v>944</v>
      </c>
      <c r="J1319" t="s">
        <v>7811</v>
      </c>
    </row>
    <row r="1320" spans="9:10" x14ac:dyDescent="0.35">
      <c r="I1320" s="167" t="s">
        <v>8119</v>
      </c>
      <c r="J1320" t="s">
        <v>9055</v>
      </c>
    </row>
    <row r="1321" spans="9:10" x14ac:dyDescent="0.35">
      <c r="I1321" s="167" t="s">
        <v>8120</v>
      </c>
      <c r="J1321" t="s">
        <v>9053</v>
      </c>
    </row>
    <row r="1322" spans="9:10" x14ac:dyDescent="0.35">
      <c r="I1322" s="167" t="s">
        <v>8121</v>
      </c>
      <c r="J1322" t="s">
        <v>9054</v>
      </c>
    </row>
    <row r="1323" spans="9:10" x14ac:dyDescent="0.35">
      <c r="I1323" s="167" t="s">
        <v>8122</v>
      </c>
      <c r="J1323" t="s">
        <v>9069</v>
      </c>
    </row>
    <row r="1324" spans="9:10" x14ac:dyDescent="0.35">
      <c r="I1324" s="167" t="s">
        <v>8123</v>
      </c>
      <c r="J1324" t="s">
        <v>9067</v>
      </c>
    </row>
    <row r="1325" spans="9:10" x14ac:dyDescent="0.35">
      <c r="I1325" s="167" t="s">
        <v>8124</v>
      </c>
      <c r="J1325" t="s">
        <v>9068</v>
      </c>
    </row>
    <row r="1326" spans="9:10" x14ac:dyDescent="0.35">
      <c r="I1326" s="167" t="s">
        <v>8125</v>
      </c>
      <c r="J1326" t="s">
        <v>9046</v>
      </c>
    </row>
    <row r="1327" spans="9:10" x14ac:dyDescent="0.35">
      <c r="I1327" s="167" t="s">
        <v>8126</v>
      </c>
      <c r="J1327" t="s">
        <v>9044</v>
      </c>
    </row>
    <row r="1328" spans="9:10" x14ac:dyDescent="0.35">
      <c r="I1328" s="167" t="s">
        <v>8127</v>
      </c>
      <c r="J1328" t="s">
        <v>9045</v>
      </c>
    </row>
    <row r="1329" spans="9:10" x14ac:dyDescent="0.35">
      <c r="I1329" s="167" t="s">
        <v>922</v>
      </c>
      <c r="J1329" t="s">
        <v>7797</v>
      </c>
    </row>
    <row r="1330" spans="9:10" x14ac:dyDescent="0.35">
      <c r="I1330" s="167" t="s">
        <v>1228</v>
      </c>
      <c r="J1330" t="s">
        <v>8128</v>
      </c>
    </row>
    <row r="1331" spans="9:10" x14ac:dyDescent="0.35">
      <c r="I1331" s="167" t="s">
        <v>8129</v>
      </c>
      <c r="J1331" t="s">
        <v>9056</v>
      </c>
    </row>
    <row r="1332" spans="9:10" x14ac:dyDescent="0.35">
      <c r="I1332" s="167" t="s">
        <v>8130</v>
      </c>
      <c r="J1332" t="s">
        <v>9057</v>
      </c>
    </row>
    <row r="1333" spans="9:10" x14ac:dyDescent="0.35">
      <c r="I1333" s="167" t="s">
        <v>1233</v>
      </c>
      <c r="J1333" t="s">
        <v>8131</v>
      </c>
    </row>
    <row r="1334" spans="9:10" x14ac:dyDescent="0.35">
      <c r="I1334" s="167" t="s">
        <v>8132</v>
      </c>
      <c r="J1334" t="s">
        <v>9070</v>
      </c>
    </row>
    <row r="1335" spans="9:10" x14ac:dyDescent="0.35">
      <c r="I1335" s="167" t="s">
        <v>8133</v>
      </c>
      <c r="J1335" t="s">
        <v>9071</v>
      </c>
    </row>
    <row r="1336" spans="9:10" x14ac:dyDescent="0.35">
      <c r="I1336" s="167" t="s">
        <v>1237</v>
      </c>
      <c r="J1336" t="s">
        <v>8134</v>
      </c>
    </row>
    <row r="1337" spans="9:10" x14ac:dyDescent="0.35">
      <c r="I1337" s="167" t="s">
        <v>8135</v>
      </c>
      <c r="J1337" t="s">
        <v>9047</v>
      </c>
    </row>
    <row r="1338" spans="9:10" x14ac:dyDescent="0.35">
      <c r="I1338" s="167" t="s">
        <v>1240</v>
      </c>
      <c r="J1338" t="s">
        <v>8136</v>
      </c>
    </row>
    <row r="1339" spans="9:10" x14ac:dyDescent="0.35">
      <c r="I1339" s="167" t="s">
        <v>8137</v>
      </c>
      <c r="J1339" t="s">
        <v>8138</v>
      </c>
    </row>
    <row r="1340" spans="9:10" x14ac:dyDescent="0.35">
      <c r="I1340" s="167" t="s">
        <v>1242</v>
      </c>
      <c r="J1340" t="s">
        <v>8139</v>
      </c>
    </row>
    <row r="1341" spans="9:10" x14ac:dyDescent="0.35">
      <c r="I1341" s="167" t="s">
        <v>1246</v>
      </c>
      <c r="J1341" t="s">
        <v>8140</v>
      </c>
    </row>
    <row r="1342" spans="9:10" x14ac:dyDescent="0.35">
      <c r="I1342" s="167" t="s">
        <v>1248</v>
      </c>
      <c r="J1342" t="s">
        <v>8141</v>
      </c>
    </row>
    <row r="1343" spans="9:10" x14ac:dyDescent="0.35">
      <c r="I1343" s="167" t="s">
        <v>1250</v>
      </c>
      <c r="J1343" t="s">
        <v>8142</v>
      </c>
    </row>
    <row r="1344" spans="9:10" x14ac:dyDescent="0.35">
      <c r="I1344" s="167" t="s">
        <v>1253</v>
      </c>
      <c r="J1344" t="s">
        <v>8143</v>
      </c>
    </row>
    <row r="1345" spans="9:10" x14ac:dyDescent="0.35">
      <c r="I1345" s="167" t="s">
        <v>1255</v>
      </c>
      <c r="J1345" t="s">
        <v>8144</v>
      </c>
    </row>
    <row r="1346" spans="9:10" x14ac:dyDescent="0.35">
      <c r="I1346" s="167" t="s">
        <v>1257</v>
      </c>
      <c r="J1346" t="s">
        <v>8145</v>
      </c>
    </row>
    <row r="1347" spans="9:10" x14ac:dyDescent="0.35">
      <c r="I1347" s="167" t="s">
        <v>1260</v>
      </c>
      <c r="J1347" t="s">
        <v>8146</v>
      </c>
    </row>
    <row r="1348" spans="9:10" x14ac:dyDescent="0.35">
      <c r="I1348" s="167" t="s">
        <v>1262</v>
      </c>
      <c r="J1348" t="s">
        <v>8147</v>
      </c>
    </row>
    <row r="1349" spans="9:10" x14ac:dyDescent="0.35">
      <c r="I1349" s="167" t="s">
        <v>1227</v>
      </c>
      <c r="J1349" t="s">
        <v>7799</v>
      </c>
    </row>
    <row r="1350" spans="9:10" x14ac:dyDescent="0.35">
      <c r="I1350" s="167" t="s">
        <v>1264</v>
      </c>
      <c r="J1350" t="s">
        <v>8148</v>
      </c>
    </row>
    <row r="1351" spans="9:10" x14ac:dyDescent="0.35">
      <c r="I1351" s="167" t="s">
        <v>1269</v>
      </c>
      <c r="J1351" t="s">
        <v>8625</v>
      </c>
    </row>
    <row r="1352" spans="9:10" x14ac:dyDescent="0.35">
      <c r="I1352" s="167" t="s">
        <v>1271</v>
      </c>
      <c r="J1352" t="s">
        <v>8626</v>
      </c>
    </row>
    <row r="1353" spans="9:10" x14ac:dyDescent="0.35">
      <c r="I1353" s="167" t="s">
        <v>1273</v>
      </c>
      <c r="J1353" t="s">
        <v>8149</v>
      </c>
    </row>
    <row r="1354" spans="9:10" x14ac:dyDescent="0.35">
      <c r="I1354" s="167" t="s">
        <v>1277</v>
      </c>
      <c r="J1354" t="s">
        <v>8624</v>
      </c>
    </row>
    <row r="1355" spans="9:10" x14ac:dyDescent="0.35">
      <c r="I1355" s="167" t="s">
        <v>1279</v>
      </c>
      <c r="J1355" t="s">
        <v>8627</v>
      </c>
    </row>
    <row r="1356" spans="9:10" x14ac:dyDescent="0.35">
      <c r="I1356" s="167" t="s">
        <v>1284</v>
      </c>
      <c r="J1356" t="s">
        <v>8150</v>
      </c>
    </row>
    <row r="1357" spans="9:10" x14ac:dyDescent="0.35">
      <c r="I1357" s="167" t="s">
        <v>923</v>
      </c>
      <c r="J1357" t="s">
        <v>7801</v>
      </c>
    </row>
    <row r="1358" spans="9:10" x14ac:dyDescent="0.35">
      <c r="I1358" s="167" t="s">
        <v>1289</v>
      </c>
      <c r="J1358" t="s">
        <v>8163</v>
      </c>
    </row>
    <row r="1359" spans="9:10" x14ac:dyDescent="0.35">
      <c r="I1359" s="167" t="s">
        <v>1294</v>
      </c>
      <c r="J1359" t="s">
        <v>8164</v>
      </c>
    </row>
    <row r="1360" spans="9:10" x14ac:dyDescent="0.35">
      <c r="I1360" s="167" t="s">
        <v>1236</v>
      </c>
      <c r="J1360" t="s">
        <v>8165</v>
      </c>
    </row>
    <row r="1361" spans="9:10" x14ac:dyDescent="0.35">
      <c r="I1361" s="167" t="s">
        <v>930</v>
      </c>
      <c r="J1361" t="s">
        <v>8166</v>
      </c>
    </row>
    <row r="1362" spans="9:10" x14ac:dyDescent="0.35">
      <c r="I1362" s="167" t="s">
        <v>1299</v>
      </c>
      <c r="J1362" t="s">
        <v>8167</v>
      </c>
    </row>
    <row r="1363" spans="9:10" x14ac:dyDescent="0.35">
      <c r="I1363" s="167" t="s">
        <v>1301</v>
      </c>
      <c r="J1363" t="s">
        <v>8168</v>
      </c>
    </row>
    <row r="1364" spans="9:10" x14ac:dyDescent="0.35">
      <c r="I1364" s="167" t="s">
        <v>1276</v>
      </c>
      <c r="J1364" t="s">
        <v>8169</v>
      </c>
    </row>
    <row r="1365" spans="9:10" x14ac:dyDescent="0.35">
      <c r="I1365" s="167" t="s">
        <v>1305</v>
      </c>
      <c r="J1365" t="s">
        <v>8170</v>
      </c>
    </row>
    <row r="1366" spans="9:10" x14ac:dyDescent="0.35">
      <c r="I1366" s="167" t="s">
        <v>1307</v>
      </c>
      <c r="J1366" t="s">
        <v>8171</v>
      </c>
    </row>
    <row r="1367" spans="9:10" x14ac:dyDescent="0.35">
      <c r="I1367" s="167" t="s">
        <v>1309</v>
      </c>
      <c r="J1367" t="s">
        <v>8151</v>
      </c>
    </row>
    <row r="1368" spans="9:10" x14ac:dyDescent="0.35">
      <c r="I1368" s="167" t="s">
        <v>8152</v>
      </c>
      <c r="J1368" t="s">
        <v>9058</v>
      </c>
    </row>
    <row r="1369" spans="9:10" x14ac:dyDescent="0.35">
      <c r="I1369" s="167" t="s">
        <v>8153</v>
      </c>
      <c r="J1369" t="s">
        <v>9059</v>
      </c>
    </row>
    <row r="1370" spans="9:10" x14ac:dyDescent="0.35">
      <c r="I1370" s="167" t="s">
        <v>1314</v>
      </c>
      <c r="J1370" t="s">
        <v>8154</v>
      </c>
    </row>
    <row r="1371" spans="9:10" x14ac:dyDescent="0.35">
      <c r="I1371" s="167" t="s">
        <v>8155</v>
      </c>
      <c r="J1371" t="s">
        <v>9072</v>
      </c>
    </row>
    <row r="1372" spans="9:10" x14ac:dyDescent="0.35">
      <c r="I1372" s="167" t="s">
        <v>1317</v>
      </c>
      <c r="J1372" t="s">
        <v>8156</v>
      </c>
    </row>
    <row r="1373" spans="9:10" x14ac:dyDescent="0.35">
      <c r="I1373" s="167" t="s">
        <v>8157</v>
      </c>
      <c r="J1373" t="s">
        <v>8158</v>
      </c>
    </row>
    <row r="1374" spans="9:10" x14ac:dyDescent="0.35">
      <c r="I1374" s="167" t="s">
        <v>8159</v>
      </c>
      <c r="J1374" t="s">
        <v>8160</v>
      </c>
    </row>
    <row r="1375" spans="9:10" x14ac:dyDescent="0.35">
      <c r="I1375" s="167" t="s">
        <v>8161</v>
      </c>
      <c r="J1375" t="s">
        <v>8162</v>
      </c>
    </row>
    <row r="1376" spans="9:10" x14ac:dyDescent="0.35">
      <c r="I1376" s="167" t="s">
        <v>945</v>
      </c>
      <c r="J1376" t="s">
        <v>7810</v>
      </c>
    </row>
    <row r="1377" spans="9:10" x14ac:dyDescent="0.35">
      <c r="I1377" s="167" t="s">
        <v>8180</v>
      </c>
      <c r="J1377" t="s">
        <v>9075</v>
      </c>
    </row>
    <row r="1378" spans="9:10" x14ac:dyDescent="0.35">
      <c r="I1378" s="167" t="s">
        <v>8181</v>
      </c>
      <c r="J1378" t="s">
        <v>9073</v>
      </c>
    </row>
    <row r="1379" spans="9:10" x14ac:dyDescent="0.35">
      <c r="I1379" s="167" t="s">
        <v>8182</v>
      </c>
      <c r="J1379" t="s">
        <v>9074</v>
      </c>
    </row>
    <row r="1380" spans="9:10" x14ac:dyDescent="0.35">
      <c r="I1380" s="167" t="s">
        <v>8183</v>
      </c>
      <c r="J1380" t="s">
        <v>9050</v>
      </c>
    </row>
    <row r="1381" spans="9:10" x14ac:dyDescent="0.35">
      <c r="I1381" s="167" t="s">
        <v>8184</v>
      </c>
      <c r="J1381" t="s">
        <v>9048</v>
      </c>
    </row>
    <row r="1382" spans="9:10" x14ac:dyDescent="0.35">
      <c r="I1382" s="167" t="s">
        <v>8185</v>
      </c>
      <c r="J1382" t="s">
        <v>9049</v>
      </c>
    </row>
    <row r="1383" spans="9:10" x14ac:dyDescent="0.35">
      <c r="I1383" s="167" t="s">
        <v>1322</v>
      </c>
      <c r="J1383" t="s">
        <v>7851</v>
      </c>
    </row>
    <row r="1384" spans="9:10" x14ac:dyDescent="0.35">
      <c r="I1384" s="167" t="s">
        <v>1325</v>
      </c>
      <c r="J1384" t="s">
        <v>8172</v>
      </c>
    </row>
    <row r="1385" spans="9:10" x14ac:dyDescent="0.35">
      <c r="I1385" s="167" t="s">
        <v>1329</v>
      </c>
      <c r="J1385" t="s">
        <v>8173</v>
      </c>
    </row>
    <row r="1386" spans="9:10" x14ac:dyDescent="0.35">
      <c r="I1386" s="167" t="s">
        <v>1331</v>
      </c>
      <c r="J1386" t="s">
        <v>8174</v>
      </c>
    </row>
    <row r="1387" spans="9:10" x14ac:dyDescent="0.35">
      <c r="I1387" s="167" t="s">
        <v>1333</v>
      </c>
      <c r="J1387" t="s">
        <v>8175</v>
      </c>
    </row>
    <row r="1388" spans="9:10" x14ac:dyDescent="0.35">
      <c r="I1388" s="167" t="s">
        <v>1336</v>
      </c>
      <c r="J1388" t="s">
        <v>8176</v>
      </c>
    </row>
    <row r="1389" spans="9:10" x14ac:dyDescent="0.35">
      <c r="I1389" s="167" t="s">
        <v>1338</v>
      </c>
      <c r="J1389" t="s">
        <v>8177</v>
      </c>
    </row>
    <row r="1390" spans="9:10" x14ac:dyDescent="0.35">
      <c r="I1390" s="167" t="s">
        <v>8178</v>
      </c>
      <c r="J1390" t="s">
        <v>8179</v>
      </c>
    </row>
    <row r="1391" spans="9:10" x14ac:dyDescent="0.35">
      <c r="I1391" s="167" t="s">
        <v>1340</v>
      </c>
      <c r="J1391" t="s">
        <v>8042</v>
      </c>
    </row>
    <row r="1392" spans="9:10" x14ac:dyDescent="0.35">
      <c r="I1392" s="167" t="s">
        <v>8186</v>
      </c>
      <c r="J1392" t="s">
        <v>8187</v>
      </c>
    </row>
    <row r="1393" spans="9:10" x14ac:dyDescent="0.35">
      <c r="I1393" s="167" t="s">
        <v>8188</v>
      </c>
      <c r="J1393" t="s">
        <v>8189</v>
      </c>
    </row>
    <row r="1394" spans="9:10" x14ac:dyDescent="0.35">
      <c r="I1394" s="167" t="s">
        <v>8190</v>
      </c>
      <c r="J1394" t="s">
        <v>8191</v>
      </c>
    </row>
    <row r="1395" spans="9:10" x14ac:dyDescent="0.35">
      <c r="I1395" s="167" t="s">
        <v>8192</v>
      </c>
      <c r="J1395" t="s">
        <v>8193</v>
      </c>
    </row>
    <row r="1396" spans="9:10" x14ac:dyDescent="0.35">
      <c r="I1396" s="167" t="s">
        <v>8194</v>
      </c>
      <c r="J1396" t="s">
        <v>8195</v>
      </c>
    </row>
    <row r="1397" spans="9:10" x14ac:dyDescent="0.35">
      <c r="I1397" s="167" t="s">
        <v>8196</v>
      </c>
      <c r="J1397" t="s">
        <v>8197</v>
      </c>
    </row>
    <row r="1398" spans="9:10" x14ac:dyDescent="0.35">
      <c r="I1398" s="167" t="s">
        <v>1343</v>
      </c>
      <c r="J1398" t="s">
        <v>8210</v>
      </c>
    </row>
    <row r="1399" spans="9:10" x14ac:dyDescent="0.35">
      <c r="I1399" s="167" t="s">
        <v>8198</v>
      </c>
      <c r="J1399" t="s">
        <v>8199</v>
      </c>
    </row>
    <row r="1400" spans="9:10" x14ac:dyDescent="0.35">
      <c r="I1400" s="167" t="s">
        <v>8200</v>
      </c>
      <c r="J1400" t="s">
        <v>8201</v>
      </c>
    </row>
    <row r="1401" spans="9:10" x14ac:dyDescent="0.35">
      <c r="I1401" s="167" t="s">
        <v>8202</v>
      </c>
      <c r="J1401" t="s">
        <v>8203</v>
      </c>
    </row>
    <row r="1402" spans="9:10" x14ac:dyDescent="0.35">
      <c r="I1402" s="167" t="s">
        <v>8204</v>
      </c>
      <c r="J1402" t="s">
        <v>8205</v>
      </c>
    </row>
    <row r="1403" spans="9:10" x14ac:dyDescent="0.35">
      <c r="I1403" s="167" t="s">
        <v>8206</v>
      </c>
      <c r="J1403" t="s">
        <v>8207</v>
      </c>
    </row>
    <row r="1404" spans="9:10" x14ac:dyDescent="0.35">
      <c r="I1404" s="167" t="s">
        <v>8208</v>
      </c>
      <c r="J1404" t="s">
        <v>8209</v>
      </c>
    </row>
    <row r="1405" spans="9:10" x14ac:dyDescent="0.35">
      <c r="I1405" s="167" t="s">
        <v>1349</v>
      </c>
      <c r="J1405" t="s">
        <v>7826</v>
      </c>
    </row>
    <row r="1406" spans="9:10" x14ac:dyDescent="0.35">
      <c r="I1406" s="167" t="s">
        <v>1354</v>
      </c>
      <c r="J1406" t="s">
        <v>8223</v>
      </c>
    </row>
    <row r="1407" spans="9:10" x14ac:dyDescent="0.35">
      <c r="I1407" s="167" t="s">
        <v>8224</v>
      </c>
      <c r="J1407" t="s">
        <v>8225</v>
      </c>
    </row>
    <row r="1408" spans="9:10" x14ac:dyDescent="0.35">
      <c r="I1408" s="167" t="s">
        <v>8226</v>
      </c>
      <c r="J1408" t="s">
        <v>8227</v>
      </c>
    </row>
    <row r="1409" spans="9:10" x14ac:dyDescent="0.35">
      <c r="I1409" s="167" t="s">
        <v>8228</v>
      </c>
      <c r="J1409" t="s">
        <v>8229</v>
      </c>
    </row>
    <row r="1410" spans="9:10" x14ac:dyDescent="0.35">
      <c r="I1410" s="167" t="s">
        <v>1358</v>
      </c>
      <c r="J1410" t="s">
        <v>7780</v>
      </c>
    </row>
    <row r="1411" spans="9:10" x14ac:dyDescent="0.35">
      <c r="I1411" s="167" t="s">
        <v>990</v>
      </c>
      <c r="J1411" t="s">
        <v>8213</v>
      </c>
    </row>
    <row r="1412" spans="9:10" x14ac:dyDescent="0.35">
      <c r="I1412" s="167" t="s">
        <v>1203</v>
      </c>
      <c r="J1412" t="s">
        <v>8214</v>
      </c>
    </row>
    <row r="1413" spans="9:10" x14ac:dyDescent="0.35">
      <c r="I1413" s="167" t="s">
        <v>1209</v>
      </c>
      <c r="J1413" t="s">
        <v>8215</v>
      </c>
    </row>
    <row r="1414" spans="9:10" x14ac:dyDescent="0.35">
      <c r="I1414" s="167" t="s">
        <v>1287</v>
      </c>
      <c r="J1414" t="s">
        <v>8216</v>
      </c>
    </row>
    <row r="1415" spans="9:10" x14ac:dyDescent="0.35">
      <c r="I1415" s="167" t="s">
        <v>8219</v>
      </c>
      <c r="J1415" t="s">
        <v>8220</v>
      </c>
    </row>
    <row r="1416" spans="9:10" x14ac:dyDescent="0.35">
      <c r="I1416" s="167" t="s">
        <v>8217</v>
      </c>
      <c r="J1416" t="s">
        <v>8218</v>
      </c>
    </row>
    <row r="1417" spans="9:10" x14ac:dyDescent="0.35">
      <c r="I1417" s="167" t="s">
        <v>8221</v>
      </c>
      <c r="J1417" t="s">
        <v>8222</v>
      </c>
    </row>
    <row r="1418" spans="9:10" x14ac:dyDescent="0.35">
      <c r="I1418" s="167" t="s">
        <v>1379</v>
      </c>
      <c r="J1418" t="s">
        <v>8218</v>
      </c>
    </row>
    <row r="1419" spans="9:10" x14ac:dyDescent="0.35">
      <c r="I1419" s="167" t="s">
        <v>8601</v>
      </c>
      <c r="J1419" t="s">
        <v>9162</v>
      </c>
    </row>
    <row r="1420" spans="9:10" x14ac:dyDescent="0.35">
      <c r="I1420" s="167" t="s">
        <v>1381</v>
      </c>
      <c r="J1420" t="s">
        <v>7781</v>
      </c>
    </row>
    <row r="1421" spans="9:10" x14ac:dyDescent="0.35">
      <c r="I1421" s="167" t="s">
        <v>8247</v>
      </c>
      <c r="J1421" t="s">
        <v>8248</v>
      </c>
    </row>
    <row r="1422" spans="9:10" x14ac:dyDescent="0.35">
      <c r="I1422" s="167" t="s">
        <v>1384</v>
      </c>
      <c r="J1422" t="s">
        <v>8250</v>
      </c>
    </row>
    <row r="1423" spans="9:10" x14ac:dyDescent="0.35">
      <c r="I1423" s="167" t="s">
        <v>8249</v>
      </c>
      <c r="J1423" t="s">
        <v>8250</v>
      </c>
    </row>
    <row r="1424" spans="9:10" x14ac:dyDescent="0.35">
      <c r="I1424" s="167" t="s">
        <v>8251</v>
      </c>
      <c r="J1424" t="s">
        <v>8252</v>
      </c>
    </row>
    <row r="1425" spans="9:10" x14ac:dyDescent="0.35">
      <c r="I1425" s="167" t="s">
        <v>8253</v>
      </c>
      <c r="J1425" t="s">
        <v>8254</v>
      </c>
    </row>
    <row r="1426" spans="9:10" x14ac:dyDescent="0.35">
      <c r="I1426" s="167" t="s">
        <v>8255</v>
      </c>
      <c r="J1426" t="s">
        <v>8256</v>
      </c>
    </row>
    <row r="1427" spans="9:10" x14ac:dyDescent="0.35">
      <c r="I1427" s="167" t="s">
        <v>8660</v>
      </c>
      <c r="J1427" t="s">
        <v>8657</v>
      </c>
    </row>
    <row r="1428" spans="9:10" x14ac:dyDescent="0.35">
      <c r="I1428" s="167" t="s">
        <v>1222</v>
      </c>
      <c r="J1428" t="s">
        <v>7783</v>
      </c>
    </row>
    <row r="1429" spans="9:10" x14ac:dyDescent="0.35">
      <c r="I1429" s="167" t="s">
        <v>1391</v>
      </c>
      <c r="J1429" t="s">
        <v>7784</v>
      </c>
    </row>
    <row r="1430" spans="9:10" x14ac:dyDescent="0.35">
      <c r="I1430" s="167" t="s">
        <v>1390</v>
      </c>
      <c r="J1430" t="s">
        <v>7785</v>
      </c>
    </row>
    <row r="1431" spans="9:10" x14ac:dyDescent="0.35">
      <c r="I1431" s="167" t="s">
        <v>1352</v>
      </c>
      <c r="J1431" t="s">
        <v>8211</v>
      </c>
    </row>
    <row r="1432" spans="9:10" x14ac:dyDescent="0.35">
      <c r="I1432" s="167" t="s">
        <v>1402</v>
      </c>
      <c r="J1432" t="s">
        <v>8622</v>
      </c>
    </row>
    <row r="1433" spans="9:10" x14ac:dyDescent="0.35">
      <c r="I1433" s="167" t="s">
        <v>1367</v>
      </c>
      <c r="J1433" t="s">
        <v>8623</v>
      </c>
    </row>
    <row r="1434" spans="9:10" x14ac:dyDescent="0.35">
      <c r="I1434" s="167" t="s">
        <v>1396</v>
      </c>
      <c r="J1434" t="s">
        <v>8657</v>
      </c>
    </row>
    <row r="1435" spans="9:10" x14ac:dyDescent="0.35">
      <c r="I1435" s="167" t="s">
        <v>1407</v>
      </c>
      <c r="J1435" t="s">
        <v>8658</v>
      </c>
    </row>
    <row r="1436" spans="9:10" x14ac:dyDescent="0.35">
      <c r="I1436" s="167" t="s">
        <v>1387</v>
      </c>
      <c r="J1436" t="s">
        <v>8659</v>
      </c>
    </row>
    <row r="1437" spans="9:10" x14ac:dyDescent="0.35">
      <c r="I1437" s="167" t="s">
        <v>1414</v>
      </c>
      <c r="J1437" t="s">
        <v>8212</v>
      </c>
    </row>
    <row r="1438" spans="9:10" x14ac:dyDescent="0.35">
      <c r="I1438" s="167" t="s">
        <v>1416</v>
      </c>
      <c r="J1438" t="s">
        <v>8671</v>
      </c>
    </row>
    <row r="1439" spans="9:10" x14ac:dyDescent="0.35">
      <c r="I1439" s="167" t="s">
        <v>1418</v>
      </c>
      <c r="J1439" t="s">
        <v>7793</v>
      </c>
    </row>
    <row r="1440" spans="9:10" x14ac:dyDescent="0.35">
      <c r="I1440" s="167" t="s">
        <v>8243</v>
      </c>
      <c r="J1440" t="s">
        <v>8244</v>
      </c>
    </row>
    <row r="1441" spans="9:10" x14ac:dyDescent="0.35">
      <c r="I1441" s="167" t="s">
        <v>8245</v>
      </c>
      <c r="J1441" t="s">
        <v>8246</v>
      </c>
    </row>
    <row r="1442" spans="9:10" x14ac:dyDescent="0.35">
      <c r="I1442" s="167" t="s">
        <v>1410</v>
      </c>
      <c r="J1442" t="s">
        <v>7827</v>
      </c>
    </row>
    <row r="1443" spans="9:10" x14ac:dyDescent="0.35">
      <c r="I1443" s="167" t="s">
        <v>1423</v>
      </c>
      <c r="J1443" t="s">
        <v>8230</v>
      </c>
    </row>
    <row r="1444" spans="9:10" x14ac:dyDescent="0.35">
      <c r="I1444" s="167" t="s">
        <v>8231</v>
      </c>
      <c r="J1444" t="s">
        <v>8232</v>
      </c>
    </row>
    <row r="1445" spans="9:10" x14ac:dyDescent="0.35">
      <c r="I1445" s="167" t="s">
        <v>8233</v>
      </c>
      <c r="J1445" t="s">
        <v>8234</v>
      </c>
    </row>
    <row r="1446" spans="9:10" x14ac:dyDescent="0.35">
      <c r="I1446" s="167" t="s">
        <v>8235</v>
      </c>
      <c r="J1446" t="s">
        <v>8236</v>
      </c>
    </row>
    <row r="1447" spans="9:10" x14ac:dyDescent="0.35">
      <c r="I1447" s="167" t="s">
        <v>1411</v>
      </c>
      <c r="J1447" t="s">
        <v>7828</v>
      </c>
    </row>
    <row r="1448" spans="9:10" x14ac:dyDescent="0.35">
      <c r="I1448" s="167" t="s">
        <v>1429</v>
      </c>
      <c r="J1448" t="s">
        <v>7790</v>
      </c>
    </row>
    <row r="1449" spans="9:10" x14ac:dyDescent="0.35">
      <c r="I1449" s="167" t="s">
        <v>8237</v>
      </c>
      <c r="J1449" t="s">
        <v>8238</v>
      </c>
    </row>
    <row r="1450" spans="9:10" x14ac:dyDescent="0.35">
      <c r="I1450" s="167" t="s">
        <v>8239</v>
      </c>
      <c r="J1450" t="s">
        <v>8240</v>
      </c>
    </row>
    <row r="1451" spans="9:10" x14ac:dyDescent="0.35">
      <c r="I1451" s="167" t="s">
        <v>8241</v>
      </c>
      <c r="J1451" t="s">
        <v>8242</v>
      </c>
    </row>
    <row r="1452" spans="9:10" x14ac:dyDescent="0.35">
      <c r="I1452" s="167" t="s">
        <v>3098</v>
      </c>
      <c r="J1452" t="s">
        <v>9163</v>
      </c>
    </row>
    <row r="1453" spans="9:10" x14ac:dyDescent="0.35">
      <c r="I1453" s="167" t="s">
        <v>3095</v>
      </c>
      <c r="J1453" t="s">
        <v>8816</v>
      </c>
    </row>
    <row r="1454" spans="9:10" x14ac:dyDescent="0.35">
      <c r="I1454" s="167" t="s">
        <v>3092</v>
      </c>
      <c r="J1454" t="s">
        <v>9164</v>
      </c>
    </row>
    <row r="1455" spans="9:10" x14ac:dyDescent="0.35">
      <c r="I1455" s="167" t="s">
        <v>3089</v>
      </c>
      <c r="J1455" t="s">
        <v>9165</v>
      </c>
    </row>
    <row r="1456" spans="9:10" x14ac:dyDescent="0.35">
      <c r="I1456" s="167" t="s">
        <v>3086</v>
      </c>
      <c r="J1456" t="s">
        <v>9166</v>
      </c>
    </row>
    <row r="1457" spans="9:10" x14ac:dyDescent="0.35">
      <c r="I1457" s="167" t="s">
        <v>3083</v>
      </c>
      <c r="J1457" t="s">
        <v>8844</v>
      </c>
    </row>
    <row r="1458" spans="9:10" x14ac:dyDescent="0.35">
      <c r="I1458" s="167" t="s">
        <v>3080</v>
      </c>
      <c r="J1458" t="s">
        <v>8845</v>
      </c>
    </row>
    <row r="1459" spans="9:10" x14ac:dyDescent="0.35">
      <c r="I1459" s="167" t="s">
        <v>3077</v>
      </c>
      <c r="J1459" t="s">
        <v>8846</v>
      </c>
    </row>
    <row r="1460" spans="9:10" x14ac:dyDescent="0.35">
      <c r="I1460" s="167" t="s">
        <v>3074</v>
      </c>
      <c r="J1460" t="s">
        <v>8847</v>
      </c>
    </row>
    <row r="1461" spans="9:10" x14ac:dyDescent="0.35">
      <c r="I1461" s="167" t="s">
        <v>1433</v>
      </c>
      <c r="J1461" t="s">
        <v>8257</v>
      </c>
    </row>
    <row r="1462" spans="9:10" x14ac:dyDescent="0.35">
      <c r="I1462" s="167" t="s">
        <v>1438</v>
      </c>
      <c r="J1462" t="s">
        <v>8258</v>
      </c>
    </row>
    <row r="1463" spans="9:10" x14ac:dyDescent="0.35">
      <c r="I1463" s="167" t="s">
        <v>1440</v>
      </c>
      <c r="J1463" t="s">
        <v>8259</v>
      </c>
    </row>
    <row r="1464" spans="9:10" x14ac:dyDescent="0.35">
      <c r="I1464" s="167" t="s">
        <v>1442</v>
      </c>
      <c r="J1464" t="s">
        <v>8260</v>
      </c>
    </row>
    <row r="1465" spans="9:10" x14ac:dyDescent="0.35">
      <c r="I1465" s="167" t="s">
        <v>1446</v>
      </c>
      <c r="J1465" t="s">
        <v>8261</v>
      </c>
    </row>
    <row r="1466" spans="9:10" x14ac:dyDescent="0.35">
      <c r="I1466" s="167" t="s">
        <v>1448</v>
      </c>
      <c r="J1466" t="s">
        <v>8262</v>
      </c>
    </row>
    <row r="1467" spans="9:10" x14ac:dyDescent="0.35">
      <c r="I1467" s="167" t="s">
        <v>1450</v>
      </c>
      <c r="J1467" t="s">
        <v>8645</v>
      </c>
    </row>
    <row r="1468" spans="9:10" x14ac:dyDescent="0.35">
      <c r="I1468" s="167" t="s">
        <v>1453</v>
      </c>
      <c r="J1468" t="s">
        <v>8646</v>
      </c>
    </row>
    <row r="1469" spans="9:10" x14ac:dyDescent="0.35">
      <c r="I1469" s="167" t="s">
        <v>1455</v>
      </c>
      <c r="J1469" t="s">
        <v>8647</v>
      </c>
    </row>
    <row r="1470" spans="9:10" x14ac:dyDescent="0.35">
      <c r="I1470" s="167" t="s">
        <v>1457</v>
      </c>
      <c r="J1470" t="s">
        <v>8263</v>
      </c>
    </row>
    <row r="1471" spans="9:10" x14ac:dyDescent="0.35">
      <c r="I1471" s="167" t="s">
        <v>1460</v>
      </c>
      <c r="J1471" t="s">
        <v>8264</v>
      </c>
    </row>
    <row r="1472" spans="9:10" x14ac:dyDescent="0.35">
      <c r="I1472" s="167" t="s">
        <v>1464</v>
      </c>
      <c r="J1472" t="s">
        <v>8265</v>
      </c>
    </row>
    <row r="1473" spans="9:10" x14ac:dyDescent="0.35">
      <c r="I1473" s="167" t="s">
        <v>1469</v>
      </c>
      <c r="J1473" t="s">
        <v>8266</v>
      </c>
    </row>
    <row r="1474" spans="9:10" x14ac:dyDescent="0.35">
      <c r="I1474" s="167" t="s">
        <v>1473</v>
      </c>
      <c r="J1474" t="s">
        <v>8267</v>
      </c>
    </row>
    <row r="1475" spans="9:10" x14ac:dyDescent="0.35">
      <c r="I1475" s="167" t="s">
        <v>1476</v>
      </c>
      <c r="J1475" t="s">
        <v>8268</v>
      </c>
    </row>
    <row r="1476" spans="9:10" x14ac:dyDescent="0.35">
      <c r="I1476" s="167" t="s">
        <v>1479</v>
      </c>
      <c r="J1476" t="s">
        <v>8269</v>
      </c>
    </row>
    <row r="1477" spans="9:10" x14ac:dyDescent="0.35">
      <c r="I1477" s="167" t="s">
        <v>1484</v>
      </c>
      <c r="J1477" t="s">
        <v>8270</v>
      </c>
    </row>
    <row r="1478" spans="9:10" x14ac:dyDescent="0.35">
      <c r="I1478" s="167" t="s">
        <v>1488</v>
      </c>
      <c r="J1478" t="s">
        <v>8271</v>
      </c>
    </row>
    <row r="1479" spans="9:10" x14ac:dyDescent="0.35">
      <c r="I1479" s="167" t="s">
        <v>1492</v>
      </c>
      <c r="J1479" t="s">
        <v>8272</v>
      </c>
    </row>
    <row r="1480" spans="9:10" x14ac:dyDescent="0.35">
      <c r="I1480" s="167" t="s">
        <v>1491</v>
      </c>
      <c r="J1480" t="s">
        <v>8273</v>
      </c>
    </row>
    <row r="1481" spans="9:10" x14ac:dyDescent="0.35">
      <c r="I1481" s="167" t="s">
        <v>1499</v>
      </c>
      <c r="J1481" t="s">
        <v>8274</v>
      </c>
    </row>
    <row r="1482" spans="9:10" x14ac:dyDescent="0.35">
      <c r="I1482" s="167" t="s">
        <v>1503</v>
      </c>
      <c r="J1482" t="s">
        <v>8682</v>
      </c>
    </row>
    <row r="1483" spans="9:10" x14ac:dyDescent="0.35">
      <c r="I1483" s="167" t="s">
        <v>1507</v>
      </c>
      <c r="J1483" t="s">
        <v>8684</v>
      </c>
    </row>
    <row r="1484" spans="9:10" x14ac:dyDescent="0.35">
      <c r="I1484" s="167" t="s">
        <v>1283</v>
      </c>
      <c r="J1484" t="s">
        <v>8275</v>
      </c>
    </row>
    <row r="1485" spans="9:10" x14ac:dyDescent="0.35">
      <c r="I1485" s="167" t="s">
        <v>1514</v>
      </c>
      <c r="J1485" t="s">
        <v>8276</v>
      </c>
    </row>
    <row r="1486" spans="9:10" x14ac:dyDescent="0.35">
      <c r="I1486" s="167" t="s">
        <v>1516</v>
      </c>
      <c r="J1486" t="s">
        <v>8277</v>
      </c>
    </row>
    <row r="1487" spans="9:10" x14ac:dyDescent="0.35">
      <c r="I1487" s="167" t="s">
        <v>1502</v>
      </c>
      <c r="J1487" t="s">
        <v>8278</v>
      </c>
    </row>
    <row r="1488" spans="9:10" x14ac:dyDescent="0.35">
      <c r="I1488" s="167" t="s">
        <v>1468</v>
      </c>
      <c r="J1488" t="s">
        <v>8279</v>
      </c>
    </row>
    <row r="1489" spans="9:10" x14ac:dyDescent="0.35">
      <c r="I1489" s="167" t="s">
        <v>1482</v>
      </c>
      <c r="J1489" t="s">
        <v>8280</v>
      </c>
    </row>
    <row r="1490" spans="9:10" x14ac:dyDescent="0.35">
      <c r="I1490" s="167" t="s">
        <v>1496</v>
      </c>
      <c r="J1490" t="s">
        <v>8281</v>
      </c>
    </row>
    <row r="1491" spans="9:10" x14ac:dyDescent="0.35">
      <c r="I1491" s="167" t="s">
        <v>1524</v>
      </c>
      <c r="J1491" t="s">
        <v>8282</v>
      </c>
    </row>
    <row r="1492" spans="9:10" x14ac:dyDescent="0.35">
      <c r="I1492" s="167" t="s">
        <v>1506</v>
      </c>
      <c r="J1492" t="s">
        <v>8283</v>
      </c>
    </row>
    <row r="1493" spans="9:10" x14ac:dyDescent="0.35">
      <c r="I1493" s="167" t="s">
        <v>1472</v>
      </c>
      <c r="J1493" t="s">
        <v>8284</v>
      </c>
    </row>
    <row r="1494" spans="9:10" x14ac:dyDescent="0.35">
      <c r="I1494" s="167" t="s">
        <v>1487</v>
      </c>
      <c r="J1494" t="s">
        <v>8285</v>
      </c>
    </row>
    <row r="1495" spans="9:10" x14ac:dyDescent="0.35">
      <c r="I1495" s="167" t="s">
        <v>1437</v>
      </c>
      <c r="J1495" t="s">
        <v>8286</v>
      </c>
    </row>
    <row r="1496" spans="9:10" x14ac:dyDescent="0.35">
      <c r="I1496" s="167" t="s">
        <v>1463</v>
      </c>
      <c r="J1496" t="s">
        <v>8287</v>
      </c>
    </row>
    <row r="1497" spans="9:10" x14ac:dyDescent="0.35">
      <c r="I1497" s="167" t="s">
        <v>1533</v>
      </c>
      <c r="J1497" t="s">
        <v>8288</v>
      </c>
    </row>
    <row r="1498" spans="9:10" x14ac:dyDescent="0.35">
      <c r="I1498" s="167" t="s">
        <v>1445</v>
      </c>
      <c r="J1498" t="s">
        <v>8289</v>
      </c>
    </row>
    <row r="1499" spans="9:10" x14ac:dyDescent="0.35">
      <c r="I1499" s="167" t="s">
        <v>1467</v>
      </c>
      <c r="J1499" t="s">
        <v>8290</v>
      </c>
    </row>
    <row r="1500" spans="9:10" x14ac:dyDescent="0.35">
      <c r="I1500" s="167" t="s">
        <v>1483</v>
      </c>
      <c r="J1500" t="s">
        <v>8291</v>
      </c>
    </row>
    <row r="1501" spans="9:10" x14ac:dyDescent="0.35">
      <c r="I1501" s="167" t="s">
        <v>1495</v>
      </c>
      <c r="J1501" t="s">
        <v>8292</v>
      </c>
    </row>
    <row r="1502" spans="9:10" x14ac:dyDescent="0.35">
      <c r="I1502" s="167" t="s">
        <v>1540</v>
      </c>
      <c r="J1502" t="s">
        <v>8296</v>
      </c>
    </row>
    <row r="1503" spans="9:10" x14ac:dyDescent="0.35">
      <c r="I1503" s="167" t="s">
        <v>8297</v>
      </c>
      <c r="J1503" t="s">
        <v>8298</v>
      </c>
    </row>
    <row r="1504" spans="9:10" x14ac:dyDescent="0.35">
      <c r="I1504" s="167" t="s">
        <v>1543</v>
      </c>
      <c r="J1504" t="s">
        <v>8293</v>
      </c>
    </row>
    <row r="1505" spans="9:10" x14ac:dyDescent="0.35">
      <c r="I1505" s="167" t="s">
        <v>8294</v>
      </c>
      <c r="J1505" t="s">
        <v>8295</v>
      </c>
    </row>
    <row r="1506" spans="9:10" x14ac:dyDescent="0.35">
      <c r="I1506" s="167" t="s">
        <v>1546</v>
      </c>
      <c r="J1506" t="s">
        <v>8299</v>
      </c>
    </row>
    <row r="1507" spans="9:10" x14ac:dyDescent="0.35">
      <c r="I1507" s="167" t="s">
        <v>8300</v>
      </c>
      <c r="J1507" t="s">
        <v>8301</v>
      </c>
    </row>
    <row r="1508" spans="9:10" x14ac:dyDescent="0.35">
      <c r="I1508" s="167" t="s">
        <v>1321</v>
      </c>
      <c r="J1508" t="s">
        <v>8302</v>
      </c>
    </row>
    <row r="1509" spans="9:10" x14ac:dyDescent="0.35">
      <c r="I1509" s="167" t="s">
        <v>8303</v>
      </c>
      <c r="J1509" t="s">
        <v>8304</v>
      </c>
    </row>
    <row r="1510" spans="9:10" x14ac:dyDescent="0.35">
      <c r="I1510" s="167" t="s">
        <v>1551</v>
      </c>
      <c r="J1510" t="s">
        <v>8305</v>
      </c>
    </row>
    <row r="1511" spans="9:10" x14ac:dyDescent="0.35">
      <c r="I1511" s="167" t="s">
        <v>8306</v>
      </c>
      <c r="J1511" t="s">
        <v>8307</v>
      </c>
    </row>
    <row r="1512" spans="9:10" x14ac:dyDescent="0.35">
      <c r="I1512" s="167" t="s">
        <v>8308</v>
      </c>
      <c r="J1512" t="s">
        <v>7909</v>
      </c>
    </row>
    <row r="1513" spans="9:10" x14ac:dyDescent="0.35">
      <c r="I1513" s="167" t="s">
        <v>954</v>
      </c>
      <c r="J1513" t="s">
        <v>7910</v>
      </c>
    </row>
    <row r="1514" spans="9:10" x14ac:dyDescent="0.35">
      <c r="I1514" s="167" t="s">
        <v>958</v>
      </c>
      <c r="J1514" t="s">
        <v>7914</v>
      </c>
    </row>
    <row r="1515" spans="9:10" x14ac:dyDescent="0.35">
      <c r="I1515" s="167" t="s">
        <v>962</v>
      </c>
      <c r="J1515" t="s">
        <v>7913</v>
      </c>
    </row>
    <row r="1516" spans="9:10" x14ac:dyDescent="0.35">
      <c r="I1516" s="167" t="s">
        <v>1554</v>
      </c>
      <c r="J1516" t="s">
        <v>8309</v>
      </c>
    </row>
    <row r="1517" spans="9:10" x14ac:dyDescent="0.35">
      <c r="I1517" s="167" t="s">
        <v>1559</v>
      </c>
      <c r="J1517" t="s">
        <v>8310</v>
      </c>
    </row>
    <row r="1518" spans="9:10" x14ac:dyDescent="0.35">
      <c r="I1518" s="167" t="s">
        <v>1563</v>
      </c>
      <c r="J1518" t="s">
        <v>8311</v>
      </c>
    </row>
    <row r="1519" spans="9:10" x14ac:dyDescent="0.35">
      <c r="I1519" s="167" t="s">
        <v>1566</v>
      </c>
      <c r="J1519" t="s">
        <v>8312</v>
      </c>
    </row>
    <row r="1520" spans="9:10" x14ac:dyDescent="0.35">
      <c r="I1520" s="167" t="s">
        <v>1572</v>
      </c>
      <c r="J1520" t="s">
        <v>8313</v>
      </c>
    </row>
    <row r="1521" spans="9:10" x14ac:dyDescent="0.35">
      <c r="I1521" s="167" t="s">
        <v>1574</v>
      </c>
      <c r="J1521" t="s">
        <v>8314</v>
      </c>
    </row>
    <row r="1522" spans="9:10" x14ac:dyDescent="0.35">
      <c r="I1522" s="167" t="s">
        <v>1576</v>
      </c>
      <c r="J1522" t="s">
        <v>8315</v>
      </c>
    </row>
    <row r="1523" spans="9:10" x14ac:dyDescent="0.35">
      <c r="I1523" s="167" t="s">
        <v>1580</v>
      </c>
      <c r="J1523" t="s">
        <v>8316</v>
      </c>
    </row>
    <row r="1524" spans="9:10" x14ac:dyDescent="0.35">
      <c r="I1524" s="167" t="s">
        <v>1582</v>
      </c>
      <c r="J1524" t="s">
        <v>8317</v>
      </c>
    </row>
    <row r="1525" spans="9:10" x14ac:dyDescent="0.35">
      <c r="I1525" s="167" t="s">
        <v>1584</v>
      </c>
      <c r="J1525" t="s">
        <v>8318</v>
      </c>
    </row>
    <row r="1526" spans="9:10" x14ac:dyDescent="0.35">
      <c r="I1526" s="167" t="s">
        <v>1590</v>
      </c>
      <c r="J1526" t="s">
        <v>8319</v>
      </c>
    </row>
    <row r="1527" spans="9:10" x14ac:dyDescent="0.35">
      <c r="I1527" s="167" t="s">
        <v>1592</v>
      </c>
      <c r="J1527" t="s">
        <v>8320</v>
      </c>
    </row>
    <row r="1528" spans="9:10" x14ac:dyDescent="0.35">
      <c r="I1528" s="167" t="s">
        <v>1594</v>
      </c>
      <c r="J1528" t="s">
        <v>8321</v>
      </c>
    </row>
    <row r="1529" spans="9:10" x14ac:dyDescent="0.35">
      <c r="I1529" s="167" t="s">
        <v>1598</v>
      </c>
      <c r="J1529" t="s">
        <v>8322</v>
      </c>
    </row>
    <row r="1530" spans="9:10" x14ac:dyDescent="0.35">
      <c r="I1530" s="167" t="s">
        <v>1600</v>
      </c>
      <c r="J1530" t="s">
        <v>8323</v>
      </c>
    </row>
    <row r="1531" spans="9:10" x14ac:dyDescent="0.35">
      <c r="I1531" s="167" t="s">
        <v>950</v>
      </c>
      <c r="J1531" t="s">
        <v>8691</v>
      </c>
    </row>
    <row r="1532" spans="9:10" x14ac:dyDescent="0.35">
      <c r="I1532" s="167" t="s">
        <v>1616</v>
      </c>
      <c r="J1532" t="s">
        <v>8324</v>
      </c>
    </row>
    <row r="1533" spans="9:10" x14ac:dyDescent="0.35">
      <c r="I1533" s="167" t="s">
        <v>1626</v>
      </c>
      <c r="J1533" t="s">
        <v>8325</v>
      </c>
    </row>
    <row r="1534" spans="9:10" x14ac:dyDescent="0.35">
      <c r="I1534" s="167" t="s">
        <v>1629</v>
      </c>
      <c r="J1534" t="s">
        <v>8326</v>
      </c>
    </row>
    <row r="1535" spans="9:10" x14ac:dyDescent="0.35">
      <c r="I1535" s="167" t="s">
        <v>1633</v>
      </c>
      <c r="J1535" t="s">
        <v>8327</v>
      </c>
    </row>
    <row r="1536" spans="9:10" x14ac:dyDescent="0.35">
      <c r="I1536" s="167" t="s">
        <v>1637</v>
      </c>
      <c r="J1536" t="s">
        <v>8700</v>
      </c>
    </row>
    <row r="1537" spans="9:10" x14ac:dyDescent="0.35">
      <c r="I1537" s="167" t="s">
        <v>1640</v>
      </c>
      <c r="J1537" t="s">
        <v>8702</v>
      </c>
    </row>
    <row r="1538" spans="9:10" x14ac:dyDescent="0.35">
      <c r="I1538" s="167" t="s">
        <v>1612</v>
      </c>
      <c r="J1538" t="s">
        <v>8328</v>
      </c>
    </row>
    <row r="1539" spans="9:10" x14ac:dyDescent="0.35">
      <c r="I1539" s="167" t="s">
        <v>1618</v>
      </c>
      <c r="J1539" t="s">
        <v>8329</v>
      </c>
    </row>
    <row r="1540" spans="9:10" x14ac:dyDescent="0.35">
      <c r="I1540" s="167" t="s">
        <v>1621</v>
      </c>
      <c r="J1540" t="s">
        <v>8330</v>
      </c>
    </row>
    <row r="1541" spans="9:10" x14ac:dyDescent="0.35">
      <c r="I1541" s="167" t="s">
        <v>1055</v>
      </c>
      <c r="J1541" t="s">
        <v>7860</v>
      </c>
    </row>
    <row r="1542" spans="9:10" x14ac:dyDescent="0.35">
      <c r="I1542" s="167" t="s">
        <v>905</v>
      </c>
      <c r="J1542" t="s">
        <v>7861</v>
      </c>
    </row>
    <row r="1543" spans="9:10" x14ac:dyDescent="0.35">
      <c r="I1543" s="167" t="s">
        <v>1186</v>
      </c>
      <c r="J1543" t="s">
        <v>7862</v>
      </c>
    </row>
    <row r="1544" spans="9:10" x14ac:dyDescent="0.35">
      <c r="I1544" s="167" t="s">
        <v>902</v>
      </c>
      <c r="J1544" t="s">
        <v>7863</v>
      </c>
    </row>
    <row r="1545" spans="9:10" x14ac:dyDescent="0.35">
      <c r="I1545" s="167" t="s">
        <v>896</v>
      </c>
      <c r="J1545" t="s">
        <v>7864</v>
      </c>
    </row>
    <row r="1546" spans="9:10" x14ac:dyDescent="0.35">
      <c r="I1546" s="167" t="s">
        <v>967</v>
      </c>
      <c r="J1546" t="s">
        <v>8655</v>
      </c>
    </row>
    <row r="1547" spans="9:10" x14ac:dyDescent="0.35">
      <c r="I1547" s="167" t="s">
        <v>1643</v>
      </c>
      <c r="J1547" t="s">
        <v>8331</v>
      </c>
    </row>
    <row r="1548" spans="9:10" x14ac:dyDescent="0.35">
      <c r="I1548" s="167" t="s">
        <v>1647</v>
      </c>
      <c r="J1548" t="s">
        <v>8332</v>
      </c>
    </row>
    <row r="1549" spans="9:10" x14ac:dyDescent="0.35">
      <c r="I1549" s="167" t="s">
        <v>1650</v>
      </c>
      <c r="J1549" t="s">
        <v>8333</v>
      </c>
    </row>
    <row r="1550" spans="9:10" x14ac:dyDescent="0.35">
      <c r="I1550" s="167" t="s">
        <v>1646</v>
      </c>
      <c r="J1550" t="s">
        <v>8334</v>
      </c>
    </row>
    <row r="1551" spans="9:10" x14ac:dyDescent="0.35">
      <c r="I1551" s="167" t="s">
        <v>1654</v>
      </c>
      <c r="J1551" t="s">
        <v>8335</v>
      </c>
    </row>
    <row r="1552" spans="9:10" x14ac:dyDescent="0.35">
      <c r="I1552" s="167" t="s">
        <v>1656</v>
      </c>
      <c r="J1552" t="s">
        <v>8336</v>
      </c>
    </row>
    <row r="1553" spans="9:10" x14ac:dyDescent="0.35">
      <c r="I1553" s="167" t="s">
        <v>1110</v>
      </c>
      <c r="J1553" t="s">
        <v>8337</v>
      </c>
    </row>
    <row r="1554" spans="9:10" x14ac:dyDescent="0.35">
      <c r="I1554" s="167" t="s">
        <v>1660</v>
      </c>
      <c r="J1554" t="s">
        <v>8338</v>
      </c>
    </row>
    <row r="1555" spans="9:10" x14ac:dyDescent="0.35">
      <c r="I1555" s="167" t="s">
        <v>1579</v>
      </c>
      <c r="J1555" t="s">
        <v>8339</v>
      </c>
    </row>
    <row r="1556" spans="9:10" x14ac:dyDescent="0.35">
      <c r="I1556" s="167" t="s">
        <v>1664</v>
      </c>
      <c r="J1556" t="s">
        <v>8340</v>
      </c>
    </row>
    <row r="1557" spans="9:10" x14ac:dyDescent="0.35">
      <c r="I1557" s="167" t="s">
        <v>1666</v>
      </c>
      <c r="J1557" t="s">
        <v>8341</v>
      </c>
    </row>
    <row r="1558" spans="9:10" x14ac:dyDescent="0.35">
      <c r="I1558" s="167" t="s">
        <v>1668</v>
      </c>
      <c r="J1558" t="s">
        <v>8342</v>
      </c>
    </row>
    <row r="1559" spans="9:10" x14ac:dyDescent="0.35">
      <c r="I1559" s="167" t="s">
        <v>1671</v>
      </c>
      <c r="J1559" t="s">
        <v>8343</v>
      </c>
    </row>
    <row r="1560" spans="9:10" x14ac:dyDescent="0.35">
      <c r="I1560" s="167" t="s">
        <v>1673</v>
      </c>
      <c r="J1560" t="s">
        <v>8344</v>
      </c>
    </row>
    <row r="1561" spans="9:10" x14ac:dyDescent="0.35">
      <c r="I1561" s="167" t="s">
        <v>1597</v>
      </c>
      <c r="J1561" t="s">
        <v>8345</v>
      </c>
    </row>
    <row r="1562" spans="9:10" x14ac:dyDescent="0.35">
      <c r="I1562" s="167" t="s">
        <v>1677</v>
      </c>
      <c r="J1562" t="s">
        <v>8346</v>
      </c>
    </row>
    <row r="1563" spans="9:10" x14ac:dyDescent="0.35">
      <c r="I1563" s="167" t="s">
        <v>1679</v>
      </c>
      <c r="J1563" t="s">
        <v>8347</v>
      </c>
    </row>
    <row r="1564" spans="9:10" x14ac:dyDescent="0.35">
      <c r="I1564" s="167" t="s">
        <v>971</v>
      </c>
      <c r="J1564" t="s">
        <v>8672</v>
      </c>
    </row>
    <row r="1565" spans="9:10" x14ac:dyDescent="0.35">
      <c r="I1565" s="167" t="s">
        <v>1695</v>
      </c>
      <c r="J1565" t="s">
        <v>8348</v>
      </c>
    </row>
    <row r="1566" spans="9:10" x14ac:dyDescent="0.35">
      <c r="I1566" s="167" t="s">
        <v>8349</v>
      </c>
      <c r="J1566" t="s">
        <v>8350</v>
      </c>
    </row>
    <row r="1567" spans="9:10" x14ac:dyDescent="0.35">
      <c r="I1567" s="167" t="s">
        <v>8351</v>
      </c>
      <c r="J1567" t="s">
        <v>8352</v>
      </c>
    </row>
    <row r="1568" spans="9:10" x14ac:dyDescent="0.35">
      <c r="I1568" s="167" t="s">
        <v>1698</v>
      </c>
      <c r="J1568" t="s">
        <v>8353</v>
      </c>
    </row>
    <row r="1569" spans="9:10" x14ac:dyDescent="0.35">
      <c r="I1569" s="167" t="s">
        <v>1701</v>
      </c>
      <c r="J1569" t="s">
        <v>8354</v>
      </c>
    </row>
    <row r="1570" spans="9:10" x14ac:dyDescent="0.35">
      <c r="I1570" s="167" t="s">
        <v>1703</v>
      </c>
      <c r="J1570" t="s">
        <v>8355</v>
      </c>
    </row>
    <row r="1571" spans="9:10" x14ac:dyDescent="0.35">
      <c r="I1571" s="167" t="s">
        <v>1611</v>
      </c>
      <c r="J1571" t="s">
        <v>8356</v>
      </c>
    </row>
    <row r="1572" spans="9:10" x14ac:dyDescent="0.35">
      <c r="I1572" s="167" t="s">
        <v>1707</v>
      </c>
      <c r="J1572" t="s">
        <v>8357</v>
      </c>
    </row>
    <row r="1573" spans="9:10" x14ac:dyDescent="0.35">
      <c r="I1573" s="167" t="s">
        <v>1709</v>
      </c>
      <c r="J1573" t="s">
        <v>8358</v>
      </c>
    </row>
    <row r="1574" spans="9:10" x14ac:dyDescent="0.35">
      <c r="I1574" s="167" t="s">
        <v>1013</v>
      </c>
      <c r="J1574" t="s">
        <v>8368</v>
      </c>
    </row>
    <row r="1575" spans="9:10" x14ac:dyDescent="0.35">
      <c r="I1575" s="167" t="s">
        <v>1059</v>
      </c>
      <c r="J1575" t="s">
        <v>7706</v>
      </c>
    </row>
    <row r="1576" spans="9:10" x14ac:dyDescent="0.35">
      <c r="I1576" s="167" t="s">
        <v>1715</v>
      </c>
      <c r="J1576" t="s">
        <v>8359</v>
      </c>
    </row>
    <row r="1577" spans="9:10" x14ac:dyDescent="0.35">
      <c r="I1577" s="167" t="s">
        <v>1718</v>
      </c>
      <c r="J1577" t="s">
        <v>8360</v>
      </c>
    </row>
    <row r="1578" spans="9:10" x14ac:dyDescent="0.35">
      <c r="I1578" s="167" t="s">
        <v>1632</v>
      </c>
      <c r="J1578" t="s">
        <v>8361</v>
      </c>
    </row>
    <row r="1579" spans="9:10" x14ac:dyDescent="0.35">
      <c r="I1579" s="167" t="s">
        <v>1714</v>
      </c>
      <c r="J1579" t="s">
        <v>8362</v>
      </c>
    </row>
    <row r="1580" spans="9:10" x14ac:dyDescent="0.35">
      <c r="I1580" s="167" t="s">
        <v>1636</v>
      </c>
      <c r="J1580" t="s">
        <v>8363</v>
      </c>
    </row>
    <row r="1581" spans="9:10" x14ac:dyDescent="0.35">
      <c r="I1581" s="167" t="s">
        <v>1724</v>
      </c>
      <c r="J1581" t="s">
        <v>8364</v>
      </c>
    </row>
    <row r="1582" spans="9:10" x14ac:dyDescent="0.35">
      <c r="I1582" s="167" t="s">
        <v>1726</v>
      </c>
      <c r="J1582" t="s">
        <v>8686</v>
      </c>
    </row>
    <row r="1583" spans="9:10" x14ac:dyDescent="0.35">
      <c r="I1583" s="167" t="s">
        <v>1729</v>
      </c>
      <c r="J1583" t="s">
        <v>8687</v>
      </c>
    </row>
    <row r="1584" spans="9:10" x14ac:dyDescent="0.35">
      <c r="I1584" s="167" t="s">
        <v>1731</v>
      </c>
      <c r="J1584" t="s">
        <v>8688</v>
      </c>
    </row>
    <row r="1585" spans="9:13" x14ac:dyDescent="0.35">
      <c r="I1585" s="167" t="s">
        <v>1733</v>
      </c>
      <c r="J1585" t="s">
        <v>8365</v>
      </c>
    </row>
    <row r="1586" spans="9:13" x14ac:dyDescent="0.35">
      <c r="I1586" s="167" t="s">
        <v>1736</v>
      </c>
      <c r="J1586" t="s">
        <v>8366</v>
      </c>
    </row>
    <row r="1587" spans="9:13" x14ac:dyDescent="0.35">
      <c r="I1587" s="167" t="s">
        <v>1738</v>
      </c>
      <c r="J1587" t="s">
        <v>8367</v>
      </c>
    </row>
    <row r="1588" spans="9:13" x14ac:dyDescent="0.35">
      <c r="I1588" s="167" t="s">
        <v>1088</v>
      </c>
      <c r="J1588" t="s">
        <v>8370</v>
      </c>
    </row>
    <row r="1589" spans="9:13" x14ac:dyDescent="0.35">
      <c r="I1589" s="167" t="s">
        <v>1562</v>
      </c>
      <c r="J1589" t="s">
        <v>8371</v>
      </c>
    </row>
    <row r="1590" spans="9:13" x14ac:dyDescent="0.35">
      <c r="I1590" s="167" t="s">
        <v>1744</v>
      </c>
      <c r="J1590" t="s">
        <v>8372</v>
      </c>
    </row>
    <row r="1591" spans="9:13" x14ac:dyDescent="0.35">
      <c r="I1591" s="167" t="s">
        <v>1746</v>
      </c>
      <c r="J1591" t="s">
        <v>8373</v>
      </c>
    </row>
    <row r="1592" spans="9:13" x14ac:dyDescent="0.35">
      <c r="I1592" s="167" t="s">
        <v>1749</v>
      </c>
      <c r="J1592" t="s">
        <v>8374</v>
      </c>
    </row>
    <row r="1593" spans="9:13" x14ac:dyDescent="0.35">
      <c r="I1593" s="167" t="s">
        <v>1752</v>
      </c>
      <c r="J1593" t="s">
        <v>8375</v>
      </c>
    </row>
    <row r="1594" spans="9:13" x14ac:dyDescent="0.35">
      <c r="I1594" s="167" t="s">
        <v>1754</v>
      </c>
      <c r="J1594" s="167" t="s">
        <v>8376</v>
      </c>
      <c r="M1594" t="s">
        <v>9369</v>
      </c>
    </row>
    <row r="1595" spans="9:13" x14ac:dyDescent="0.35">
      <c r="I1595" s="167" t="s">
        <v>1756</v>
      </c>
      <c r="J1595" s="167" t="s">
        <v>8377</v>
      </c>
      <c r="M1595" t="s">
        <v>9370</v>
      </c>
    </row>
    <row r="1596" spans="9:13" x14ac:dyDescent="0.35">
      <c r="I1596" s="167" t="s">
        <v>1759</v>
      </c>
      <c r="J1596" s="167" t="s">
        <v>8378</v>
      </c>
      <c r="M1596" t="s">
        <v>9371</v>
      </c>
    </row>
    <row r="1597" spans="9:13" x14ac:dyDescent="0.35">
      <c r="I1597" s="167" t="s">
        <v>1761</v>
      </c>
      <c r="J1597" s="167" t="s">
        <v>8379</v>
      </c>
      <c r="M1597" t="s">
        <v>9372</v>
      </c>
    </row>
    <row r="1598" spans="9:13" x14ac:dyDescent="0.35">
      <c r="I1598" s="167" t="s">
        <v>1002</v>
      </c>
      <c r="J1598" s="167" t="s">
        <v>8636</v>
      </c>
      <c r="M1598" t="s">
        <v>9373</v>
      </c>
    </row>
    <row r="1599" spans="9:13" x14ac:dyDescent="0.35">
      <c r="I1599" s="167" t="s">
        <v>998</v>
      </c>
      <c r="J1599" s="167" t="s">
        <v>7866</v>
      </c>
      <c r="M1599" t="s">
        <v>9374</v>
      </c>
    </row>
    <row r="1600" spans="9:13" x14ac:dyDescent="0.35">
      <c r="I1600" s="167" t="s">
        <v>1765</v>
      </c>
      <c r="J1600" s="167" t="s">
        <v>8380</v>
      </c>
      <c r="M1600" t="s">
        <v>9375</v>
      </c>
    </row>
    <row r="1601" spans="9:13" x14ac:dyDescent="0.35">
      <c r="I1601" s="167" t="s">
        <v>1768</v>
      </c>
      <c r="J1601" s="167" t="s">
        <v>8381</v>
      </c>
      <c r="M1601" t="s">
        <v>9376</v>
      </c>
    </row>
    <row r="1602" spans="9:13" x14ac:dyDescent="0.35">
      <c r="I1602" s="167" t="s">
        <v>1770</v>
      </c>
      <c r="J1602" s="167" t="s">
        <v>8382</v>
      </c>
      <c r="M1602" t="s">
        <v>9377</v>
      </c>
    </row>
    <row r="1603" spans="9:13" x14ac:dyDescent="0.35">
      <c r="I1603" s="167" t="s">
        <v>1772</v>
      </c>
      <c r="J1603" s="167" t="s">
        <v>8383</v>
      </c>
      <c r="M1603" t="s">
        <v>9378</v>
      </c>
    </row>
    <row r="1604" spans="9:13" x14ac:dyDescent="0.35">
      <c r="I1604" s="167" t="s">
        <v>8416</v>
      </c>
      <c r="J1604" s="167" t="s">
        <v>7882</v>
      </c>
      <c r="M1604" t="s">
        <v>9379</v>
      </c>
    </row>
    <row r="1605" spans="9:13" x14ac:dyDescent="0.35">
      <c r="I1605" s="167" t="s">
        <v>1017</v>
      </c>
      <c r="J1605" s="167" t="s">
        <v>8369</v>
      </c>
      <c r="M1605" t="s">
        <v>9380</v>
      </c>
    </row>
    <row r="1606" spans="9:13" x14ac:dyDescent="0.35">
      <c r="I1606" s="167" t="s">
        <v>994</v>
      </c>
      <c r="J1606" s="167" t="s">
        <v>8652</v>
      </c>
      <c r="M1606" t="s">
        <v>9381</v>
      </c>
    </row>
    <row r="1607" spans="9:13" x14ac:dyDescent="0.35">
      <c r="I1607" s="167" t="s">
        <v>1075</v>
      </c>
      <c r="J1607" s="167" t="s">
        <v>8384</v>
      </c>
      <c r="M1607" t="s">
        <v>9382</v>
      </c>
    </row>
    <row r="1608" spans="9:13" x14ac:dyDescent="0.35">
      <c r="I1608" s="167" t="s">
        <v>909</v>
      </c>
      <c r="J1608" s="167" t="s">
        <v>7874</v>
      </c>
      <c r="M1608" t="s">
        <v>9383</v>
      </c>
    </row>
    <row r="1609" spans="9:13" x14ac:dyDescent="0.35">
      <c r="I1609" s="167" t="s">
        <v>1787</v>
      </c>
      <c r="J1609" s="167" t="s">
        <v>7920</v>
      </c>
      <c r="M1609" t="s">
        <v>9384</v>
      </c>
    </row>
    <row r="1610" spans="9:13" x14ac:dyDescent="0.35">
      <c r="I1610" s="167" t="s">
        <v>8415</v>
      </c>
      <c r="J1610" s="167" t="s">
        <v>7880</v>
      </c>
      <c r="M1610" t="s">
        <v>9385</v>
      </c>
    </row>
    <row r="1611" spans="9:13" x14ac:dyDescent="0.35">
      <c r="I1611" s="167" t="s">
        <v>1127</v>
      </c>
      <c r="J1611" s="167" t="s">
        <v>7875</v>
      </c>
      <c r="M1611" t="s">
        <v>9386</v>
      </c>
    </row>
    <row r="1612" spans="9:13" x14ac:dyDescent="0.35">
      <c r="I1612" s="167" t="s">
        <v>1606</v>
      </c>
      <c r="J1612" s="167" t="s">
        <v>7876</v>
      </c>
      <c r="M1612" t="s">
        <v>9387</v>
      </c>
    </row>
    <row r="1613" spans="9:13" x14ac:dyDescent="0.35">
      <c r="I1613" s="167" t="s">
        <v>1176</v>
      </c>
      <c r="J1613" s="167" t="s">
        <v>7877</v>
      </c>
      <c r="M1613" t="s">
        <v>7420</v>
      </c>
    </row>
    <row r="1614" spans="9:13" x14ac:dyDescent="0.35">
      <c r="I1614" s="167" t="s">
        <v>1091</v>
      </c>
      <c r="J1614" s="167" t="s">
        <v>7878</v>
      </c>
      <c r="M1614" t="s">
        <v>9388</v>
      </c>
    </row>
    <row r="1615" spans="9:13" x14ac:dyDescent="0.35">
      <c r="I1615" s="167" t="s">
        <v>1172</v>
      </c>
      <c r="J1615" s="167" t="s">
        <v>8697</v>
      </c>
      <c r="M1615" t="s">
        <v>9389</v>
      </c>
    </row>
    <row r="1616" spans="9:13" x14ac:dyDescent="0.35">
      <c r="I1616" s="167" t="s">
        <v>1051</v>
      </c>
      <c r="J1616" s="167" t="s">
        <v>8385</v>
      </c>
      <c r="M1616" t="s">
        <v>9390</v>
      </c>
    </row>
    <row r="1617" spans="9:13" x14ac:dyDescent="0.35">
      <c r="I1617" s="167" t="s">
        <v>1796</v>
      </c>
      <c r="J1617" s="167" t="s">
        <v>8386</v>
      </c>
      <c r="M1617" t="s">
        <v>9391</v>
      </c>
    </row>
    <row r="1618" spans="9:13" x14ac:dyDescent="0.35">
      <c r="I1618" s="167" t="s">
        <v>1799</v>
      </c>
      <c r="J1618" s="167" t="s">
        <v>8387</v>
      </c>
      <c r="M1618" t="s">
        <v>9392</v>
      </c>
    </row>
    <row r="1619" spans="9:13" x14ac:dyDescent="0.35">
      <c r="I1619" s="167" t="s">
        <v>1801</v>
      </c>
      <c r="J1619" s="167" t="s">
        <v>8388</v>
      </c>
      <c r="M1619" t="s">
        <v>9393</v>
      </c>
    </row>
    <row r="1620" spans="9:13" x14ac:dyDescent="0.35">
      <c r="I1620" s="167" t="s">
        <v>1803</v>
      </c>
      <c r="J1620" s="167" t="s">
        <v>8389</v>
      </c>
      <c r="M1620" t="s">
        <v>7431</v>
      </c>
    </row>
    <row r="1621" spans="9:13" x14ac:dyDescent="0.35">
      <c r="I1621" s="167" t="s">
        <v>1805</v>
      </c>
      <c r="J1621" s="167" t="s">
        <v>8390</v>
      </c>
      <c r="M1621" t="s">
        <v>7431</v>
      </c>
    </row>
    <row r="1622" spans="9:13" x14ac:dyDescent="0.35">
      <c r="I1622" s="167" t="s">
        <v>1807</v>
      </c>
      <c r="J1622" s="167" t="s">
        <v>8391</v>
      </c>
      <c r="M1622" t="s">
        <v>9394</v>
      </c>
    </row>
    <row r="1623" spans="9:13" x14ac:dyDescent="0.35">
      <c r="I1623" s="167" t="s">
        <v>1809</v>
      </c>
      <c r="J1623" s="167" t="s">
        <v>8392</v>
      </c>
      <c r="M1623" t="s">
        <v>9395</v>
      </c>
    </row>
    <row r="1624" spans="9:13" x14ac:dyDescent="0.35">
      <c r="I1624" s="167" t="s">
        <v>8393</v>
      </c>
      <c r="J1624" s="167" t="s">
        <v>8394</v>
      </c>
      <c r="M1624" t="s">
        <v>9396</v>
      </c>
    </row>
    <row r="1625" spans="9:13" x14ac:dyDescent="0.35">
      <c r="I1625" s="167" t="s">
        <v>1589</v>
      </c>
      <c r="J1625" s="167" t="s">
        <v>8395</v>
      </c>
      <c r="M1625" t="s">
        <v>9397</v>
      </c>
    </row>
    <row r="1626" spans="9:13" x14ac:dyDescent="0.35">
      <c r="I1626" s="167" t="s">
        <v>1813</v>
      </c>
      <c r="J1626" s="167" t="s">
        <v>8396</v>
      </c>
      <c r="M1626" t="s">
        <v>9398</v>
      </c>
    </row>
    <row r="1627" spans="9:13" x14ac:dyDescent="0.35">
      <c r="I1627" s="167" t="s">
        <v>1816</v>
      </c>
      <c r="J1627" s="167" t="s">
        <v>8397</v>
      </c>
      <c r="M1627" t="s">
        <v>9399</v>
      </c>
    </row>
    <row r="1628" spans="9:13" x14ac:dyDescent="0.35">
      <c r="I1628" s="167" t="s">
        <v>892</v>
      </c>
      <c r="J1628" s="167" t="s">
        <v>7879</v>
      </c>
      <c r="M1628" t="s">
        <v>9400</v>
      </c>
    </row>
    <row r="1629" spans="9:13" x14ac:dyDescent="0.35">
      <c r="I1629" s="167" t="s">
        <v>1831</v>
      </c>
      <c r="J1629" s="167" t="s">
        <v>8398</v>
      </c>
      <c r="M1629" t="s">
        <v>9401</v>
      </c>
    </row>
    <row r="1630" spans="9:13" x14ac:dyDescent="0.35">
      <c r="I1630" s="167" t="s">
        <v>1835</v>
      </c>
      <c r="J1630" s="167" t="s">
        <v>8399</v>
      </c>
      <c r="M1630" t="s">
        <v>9402</v>
      </c>
    </row>
    <row r="1631" spans="9:13" x14ac:dyDescent="0.35">
      <c r="I1631" s="167" t="s">
        <v>1834</v>
      </c>
      <c r="J1631" s="167" t="s">
        <v>8400</v>
      </c>
      <c r="M1631" t="s">
        <v>9403</v>
      </c>
    </row>
    <row r="1632" spans="9:13" x14ac:dyDescent="0.35">
      <c r="I1632" s="167" t="s">
        <v>1782</v>
      </c>
      <c r="J1632" s="167" t="s">
        <v>8401</v>
      </c>
      <c r="M1632" t="s">
        <v>9404</v>
      </c>
    </row>
    <row r="1633" spans="9:13" x14ac:dyDescent="0.35">
      <c r="I1633" s="167" t="s">
        <v>1842</v>
      </c>
      <c r="J1633" s="167" t="s">
        <v>8402</v>
      </c>
      <c r="M1633" t="s">
        <v>9405</v>
      </c>
    </row>
    <row r="1634" spans="9:13" x14ac:dyDescent="0.35">
      <c r="I1634" s="167" t="s">
        <v>8414</v>
      </c>
      <c r="J1634" s="167" t="s">
        <v>7881</v>
      </c>
      <c r="M1634" t="s">
        <v>7440</v>
      </c>
    </row>
    <row r="1635" spans="9:13" x14ac:dyDescent="0.35">
      <c r="I1635" s="167" t="s">
        <v>1099</v>
      </c>
      <c r="J1635" s="167" t="s">
        <v>7883</v>
      </c>
      <c r="M1635" t="s">
        <v>7433</v>
      </c>
    </row>
    <row r="1636" spans="9:13" x14ac:dyDescent="0.35">
      <c r="I1636" s="167" t="s">
        <v>1840</v>
      </c>
      <c r="J1636" s="167" t="s">
        <v>8403</v>
      </c>
      <c r="M1636" t="s">
        <v>9406</v>
      </c>
    </row>
    <row r="1637" spans="9:13" x14ac:dyDescent="0.35">
      <c r="I1637" s="167" t="s">
        <v>1849</v>
      </c>
      <c r="J1637" s="167" t="s">
        <v>8404</v>
      </c>
      <c r="M1637" t="s">
        <v>9407</v>
      </c>
    </row>
    <row r="1638" spans="9:13" x14ac:dyDescent="0.35">
      <c r="I1638" s="167" t="s">
        <v>1115</v>
      </c>
      <c r="J1638" s="167" t="s">
        <v>8405</v>
      </c>
      <c r="M1638" t="s">
        <v>9408</v>
      </c>
    </row>
    <row r="1639" spans="9:13" x14ac:dyDescent="0.35">
      <c r="I1639" s="167" t="s">
        <v>8406</v>
      </c>
      <c r="J1639" s="167" t="s">
        <v>8407</v>
      </c>
      <c r="M1639" t="s">
        <v>9409</v>
      </c>
    </row>
    <row r="1640" spans="9:13" x14ac:dyDescent="0.35">
      <c r="I1640" s="167" t="s">
        <v>8408</v>
      </c>
      <c r="J1640" s="167" t="s">
        <v>8409</v>
      </c>
      <c r="M1640" t="s">
        <v>9410</v>
      </c>
    </row>
    <row r="1641" spans="9:13" x14ac:dyDescent="0.35">
      <c r="I1641" s="167" t="s">
        <v>8410</v>
      </c>
      <c r="J1641" s="167" t="s">
        <v>8411</v>
      </c>
      <c r="M1641" t="s">
        <v>9411</v>
      </c>
    </row>
    <row r="1642" spans="9:13" x14ac:dyDescent="0.35">
      <c r="I1642" s="167" t="s">
        <v>8412</v>
      </c>
      <c r="J1642" s="167" t="s">
        <v>8413</v>
      </c>
      <c r="M1642" t="s">
        <v>9412</v>
      </c>
    </row>
    <row r="1643" spans="9:13" x14ac:dyDescent="0.35">
      <c r="I1643" s="167" t="s">
        <v>1043</v>
      </c>
      <c r="J1643" s="167" t="s">
        <v>7885</v>
      </c>
      <c r="M1643" t="s">
        <v>9413</v>
      </c>
    </row>
    <row r="1644" spans="9:13" x14ac:dyDescent="0.35">
      <c r="I1644" s="167" t="s">
        <v>1022</v>
      </c>
      <c r="J1644" s="167" t="s">
        <v>8430</v>
      </c>
      <c r="M1644" t="s">
        <v>9414</v>
      </c>
    </row>
    <row r="1645" spans="9:13" x14ac:dyDescent="0.35">
      <c r="I1645" s="167" t="s">
        <v>1095</v>
      </c>
      <c r="J1645" s="167" t="s">
        <v>8431</v>
      </c>
      <c r="M1645" t="s">
        <v>9415</v>
      </c>
    </row>
    <row r="1646" spans="9:13" x14ac:dyDescent="0.35">
      <c r="I1646" s="167" t="s">
        <v>1353</v>
      </c>
      <c r="J1646" s="167" t="s">
        <v>8417</v>
      </c>
      <c r="M1646" t="s">
        <v>9416</v>
      </c>
    </row>
    <row r="1647" spans="9:13" x14ac:dyDescent="0.35">
      <c r="I1647" s="167" t="s">
        <v>1857</v>
      </c>
      <c r="J1647" s="167" t="s">
        <v>8418</v>
      </c>
      <c r="M1647" t="s">
        <v>9417</v>
      </c>
    </row>
    <row r="1648" spans="9:13" x14ac:dyDescent="0.35">
      <c r="I1648" s="167" t="s">
        <v>1860</v>
      </c>
      <c r="J1648" s="167" t="s">
        <v>8419</v>
      </c>
      <c r="M1648" t="s">
        <v>9418</v>
      </c>
    </row>
    <row r="1649" spans="9:13" x14ac:dyDescent="0.35">
      <c r="I1649" s="167" t="s">
        <v>1856</v>
      </c>
      <c r="J1649" s="167" t="s">
        <v>8420</v>
      </c>
      <c r="M1649" t="s">
        <v>9419</v>
      </c>
    </row>
    <row r="1650" spans="9:13" x14ac:dyDescent="0.35">
      <c r="I1650" s="167" t="s">
        <v>1615</v>
      </c>
      <c r="J1650" s="167" t="s">
        <v>8421</v>
      </c>
      <c r="M1650" t="s">
        <v>9420</v>
      </c>
    </row>
    <row r="1651" spans="9:13" x14ac:dyDescent="0.35">
      <c r="I1651" s="167" t="s">
        <v>1866</v>
      </c>
      <c r="J1651" s="167" t="s">
        <v>8422</v>
      </c>
      <c r="M1651" t="s">
        <v>9421</v>
      </c>
    </row>
    <row r="1652" spans="9:13" x14ac:dyDescent="0.35">
      <c r="I1652" s="167" t="s">
        <v>1779</v>
      </c>
      <c r="J1652" s="167" t="s">
        <v>8423</v>
      </c>
      <c r="M1652" t="s">
        <v>7445</v>
      </c>
    </row>
    <row r="1653" spans="9:13" x14ac:dyDescent="0.35">
      <c r="I1653" s="167" t="s">
        <v>1870</v>
      </c>
      <c r="J1653" s="167" t="s">
        <v>8424</v>
      </c>
      <c r="M1653" t="s">
        <v>9422</v>
      </c>
    </row>
    <row r="1654" spans="9:13" x14ac:dyDescent="0.35">
      <c r="I1654" s="167" t="s">
        <v>1872</v>
      </c>
      <c r="J1654" s="167" t="s">
        <v>8425</v>
      </c>
      <c r="M1654" t="s">
        <v>9423</v>
      </c>
    </row>
    <row r="1655" spans="9:13" x14ac:dyDescent="0.35">
      <c r="I1655" s="167" t="s">
        <v>1892</v>
      </c>
      <c r="J1655" s="167" t="s">
        <v>8689</v>
      </c>
      <c r="M1655" t="s">
        <v>9424</v>
      </c>
    </row>
    <row r="1656" spans="9:13" x14ac:dyDescent="0.35">
      <c r="I1656" s="167" t="s">
        <v>1047</v>
      </c>
      <c r="J1656" s="167" t="s">
        <v>8640</v>
      </c>
      <c r="M1656" t="s">
        <v>9425</v>
      </c>
    </row>
    <row r="1657" spans="9:13" x14ac:dyDescent="0.35">
      <c r="I1657" s="167" t="s">
        <v>1876</v>
      </c>
      <c r="J1657" s="167" t="s">
        <v>8426</v>
      </c>
      <c r="M1657" t="s">
        <v>9426</v>
      </c>
    </row>
    <row r="1658" spans="9:13" x14ac:dyDescent="0.35">
      <c r="I1658" s="167" t="s">
        <v>1879</v>
      </c>
      <c r="J1658" s="167" t="s">
        <v>8427</v>
      </c>
      <c r="M1658" t="s">
        <v>9427</v>
      </c>
    </row>
    <row r="1659" spans="9:13" x14ac:dyDescent="0.35">
      <c r="I1659" s="167" t="s">
        <v>1881</v>
      </c>
      <c r="J1659" s="167" t="s">
        <v>8428</v>
      </c>
      <c r="M1659" t="s">
        <v>9428</v>
      </c>
    </row>
    <row r="1660" spans="9:13" x14ac:dyDescent="0.35">
      <c r="I1660" s="167" t="s">
        <v>1883</v>
      </c>
      <c r="J1660" s="167" t="s">
        <v>8429</v>
      </c>
      <c r="M1660" t="s">
        <v>9429</v>
      </c>
    </row>
    <row r="1661" spans="9:13" x14ac:dyDescent="0.35">
      <c r="I1661" s="167" t="s">
        <v>1067</v>
      </c>
      <c r="J1661" s="167" t="s">
        <v>8662</v>
      </c>
      <c r="M1661" t="s">
        <v>9430</v>
      </c>
    </row>
    <row r="1662" spans="9:13" x14ac:dyDescent="0.35">
      <c r="I1662" s="167" t="s">
        <v>1071</v>
      </c>
      <c r="J1662" s="167" t="s">
        <v>8638</v>
      </c>
      <c r="M1662" t="s">
        <v>9431</v>
      </c>
    </row>
    <row r="1663" spans="9:13" x14ac:dyDescent="0.35">
      <c r="I1663" s="167" t="s">
        <v>1898</v>
      </c>
      <c r="J1663" s="167" t="s">
        <v>8432</v>
      </c>
      <c r="M1663" t="s">
        <v>9432</v>
      </c>
    </row>
    <row r="1664" spans="9:13" x14ac:dyDescent="0.35">
      <c r="I1664" s="167" t="s">
        <v>1901</v>
      </c>
      <c r="J1664" s="167" t="s">
        <v>8433</v>
      </c>
      <c r="M1664" t="s">
        <v>9433</v>
      </c>
    </row>
    <row r="1665" spans="9:13" x14ac:dyDescent="0.35">
      <c r="I1665" s="167" t="s">
        <v>1904</v>
      </c>
      <c r="J1665" s="167" t="s">
        <v>8434</v>
      </c>
      <c r="M1665" t="s">
        <v>9434</v>
      </c>
    </row>
    <row r="1666" spans="9:13" x14ac:dyDescent="0.35">
      <c r="I1666" s="167" t="s">
        <v>1906</v>
      </c>
      <c r="J1666" s="167" t="s">
        <v>8435</v>
      </c>
      <c r="M1666" t="s">
        <v>9435</v>
      </c>
    </row>
    <row r="1667" spans="9:13" x14ac:dyDescent="0.35">
      <c r="I1667" s="167" t="s">
        <v>984</v>
      </c>
      <c r="J1667" s="167" t="s">
        <v>7894</v>
      </c>
      <c r="M1667" t="s">
        <v>9436</v>
      </c>
    </row>
    <row r="1668" spans="9:13" x14ac:dyDescent="0.35">
      <c r="I1668" s="167" t="s">
        <v>913</v>
      </c>
      <c r="J1668" s="167" t="s">
        <v>7895</v>
      </c>
      <c r="M1668" t="s">
        <v>9437</v>
      </c>
    </row>
    <row r="1669" spans="9:13" x14ac:dyDescent="0.35">
      <c r="I1669" s="167" t="s">
        <v>1034</v>
      </c>
      <c r="J1669" s="167" t="s">
        <v>7896</v>
      </c>
      <c r="M1669" t="s">
        <v>7422</v>
      </c>
    </row>
    <row r="1670" spans="9:13" x14ac:dyDescent="0.35">
      <c r="I1670" s="167" t="s">
        <v>1908</v>
      </c>
      <c r="J1670" s="167" t="s">
        <v>8436</v>
      </c>
      <c r="M1670" t="s">
        <v>9438</v>
      </c>
    </row>
    <row r="1671" spans="9:13" x14ac:dyDescent="0.35">
      <c r="I1671" s="167" t="s">
        <v>1911</v>
      </c>
      <c r="J1671" s="167" t="s">
        <v>8437</v>
      </c>
      <c r="M1671" t="s">
        <v>7421</v>
      </c>
    </row>
    <row r="1672" spans="9:13" x14ac:dyDescent="0.35">
      <c r="I1672" s="167" t="s">
        <v>1035</v>
      </c>
      <c r="J1672" s="167" t="s">
        <v>8438</v>
      </c>
      <c r="M1672" t="s">
        <v>9439</v>
      </c>
    </row>
    <row r="1673" spans="9:13" x14ac:dyDescent="0.35">
      <c r="I1673" s="167" t="s">
        <v>1063</v>
      </c>
      <c r="J1673" s="167" t="s">
        <v>8471</v>
      </c>
      <c r="M1673" t="s">
        <v>9440</v>
      </c>
    </row>
    <row r="1674" spans="9:13" x14ac:dyDescent="0.35">
      <c r="I1674" s="167" t="s">
        <v>1030</v>
      </c>
      <c r="J1674" s="167" t="s">
        <v>7897</v>
      </c>
      <c r="M1674" t="s">
        <v>9441</v>
      </c>
    </row>
    <row r="1675" spans="9:13" x14ac:dyDescent="0.35">
      <c r="I1675" s="167" t="s">
        <v>1955</v>
      </c>
      <c r="J1675" s="167" t="s">
        <v>8472</v>
      </c>
      <c r="M1675" t="s">
        <v>9442</v>
      </c>
    </row>
    <row r="1676" spans="9:13" x14ac:dyDescent="0.35">
      <c r="I1676" s="167" t="s">
        <v>1131</v>
      </c>
      <c r="J1676" s="167" t="s">
        <v>7899</v>
      </c>
      <c r="M1676" t="s">
        <v>9443</v>
      </c>
    </row>
    <row r="1677" spans="9:13" x14ac:dyDescent="0.35">
      <c r="I1677" s="167" t="s">
        <v>1026</v>
      </c>
      <c r="J1677" s="167" t="s">
        <v>7900</v>
      </c>
      <c r="M1677" t="s">
        <v>9444</v>
      </c>
    </row>
    <row r="1678" spans="9:13" x14ac:dyDescent="0.35">
      <c r="I1678" s="167" t="s">
        <v>917</v>
      </c>
      <c r="J1678" s="167" t="s">
        <v>8473</v>
      </c>
      <c r="M1678" t="s">
        <v>9445</v>
      </c>
    </row>
    <row r="1679" spans="9:13" x14ac:dyDescent="0.35">
      <c r="I1679" s="167" t="s">
        <v>1920</v>
      </c>
      <c r="J1679" s="167" t="s">
        <v>8439</v>
      </c>
      <c r="M1679" t="s">
        <v>9446</v>
      </c>
    </row>
    <row r="1680" spans="9:13" x14ac:dyDescent="0.35">
      <c r="I1680" s="167" t="s">
        <v>1924</v>
      </c>
      <c r="J1680" s="167" t="s">
        <v>8440</v>
      </c>
      <c r="M1680" t="s">
        <v>9447</v>
      </c>
    </row>
    <row r="1681" spans="9:13" x14ac:dyDescent="0.35">
      <c r="I1681" s="167" t="s">
        <v>1927</v>
      </c>
      <c r="J1681" s="167" t="s">
        <v>8443</v>
      </c>
      <c r="M1681" t="s">
        <v>9448</v>
      </c>
    </row>
    <row r="1682" spans="9:13" x14ac:dyDescent="0.35">
      <c r="I1682" s="167" t="s">
        <v>1923</v>
      </c>
      <c r="J1682" s="167" t="s">
        <v>8444</v>
      </c>
      <c r="M1682" t="s">
        <v>9449</v>
      </c>
    </row>
    <row r="1683" spans="9:13" x14ac:dyDescent="0.35">
      <c r="I1683" s="167" t="s">
        <v>1931</v>
      </c>
      <c r="J1683" s="167" t="s">
        <v>8445</v>
      </c>
      <c r="M1683" t="s">
        <v>9450</v>
      </c>
    </row>
    <row r="1684" spans="9:13" x14ac:dyDescent="0.35">
      <c r="I1684" s="167" t="s">
        <v>1926</v>
      </c>
      <c r="J1684" s="167" t="s">
        <v>8446</v>
      </c>
      <c r="M1684" t="s">
        <v>11544</v>
      </c>
    </row>
    <row r="1685" spans="9:13" x14ac:dyDescent="0.35">
      <c r="I1685" s="167" t="s">
        <v>1935</v>
      </c>
      <c r="J1685" s="167" t="s">
        <v>8447</v>
      </c>
      <c r="M1685" t="s">
        <v>11545</v>
      </c>
    </row>
    <row r="1686" spans="9:13" x14ac:dyDescent="0.35">
      <c r="I1686" s="167" t="s">
        <v>1937</v>
      </c>
      <c r="J1686" s="167" t="s">
        <v>8448</v>
      </c>
      <c r="M1686" t="s">
        <v>11546</v>
      </c>
    </row>
    <row r="1687" spans="9:13" x14ac:dyDescent="0.35">
      <c r="I1687" s="167" t="s">
        <v>1939</v>
      </c>
      <c r="J1687" s="167" t="s">
        <v>8449</v>
      </c>
      <c r="M1687" t="s">
        <v>9451</v>
      </c>
    </row>
    <row r="1688" spans="9:13" x14ac:dyDescent="0.35">
      <c r="I1688" s="167" t="s">
        <v>1120</v>
      </c>
      <c r="J1688" s="167" t="s">
        <v>8450</v>
      </c>
      <c r="M1688" t="s">
        <v>9452</v>
      </c>
    </row>
    <row r="1689" spans="9:13" x14ac:dyDescent="0.35">
      <c r="I1689" s="167" t="s">
        <v>1942</v>
      </c>
      <c r="J1689" s="167" t="s">
        <v>8451</v>
      </c>
      <c r="M1689" t="s">
        <v>9453</v>
      </c>
    </row>
    <row r="1690" spans="9:13" x14ac:dyDescent="0.35">
      <c r="I1690" s="167" t="s">
        <v>1944</v>
      </c>
      <c r="J1690" s="167" t="s">
        <v>8452</v>
      </c>
      <c r="M1690" t="s">
        <v>7460</v>
      </c>
    </row>
    <row r="1691" spans="9:13" x14ac:dyDescent="0.35">
      <c r="I1691" s="167" t="s">
        <v>1947</v>
      </c>
      <c r="J1691" s="167" t="s">
        <v>8453</v>
      </c>
      <c r="M1691" t="s">
        <v>7460</v>
      </c>
    </row>
    <row r="1692" spans="9:13" x14ac:dyDescent="0.35">
      <c r="I1692" s="167" t="s">
        <v>1949</v>
      </c>
      <c r="J1692" s="167" t="s">
        <v>8454</v>
      </c>
      <c r="M1692" t="s">
        <v>9454</v>
      </c>
    </row>
    <row r="1693" spans="9:13" x14ac:dyDescent="0.35">
      <c r="I1693" s="167" t="s">
        <v>8455</v>
      </c>
      <c r="J1693" s="167" t="s">
        <v>8456</v>
      </c>
      <c r="M1693" t="s">
        <v>9455</v>
      </c>
    </row>
    <row r="1694" spans="9:13" x14ac:dyDescent="0.35">
      <c r="I1694" s="167" t="s">
        <v>8457</v>
      </c>
      <c r="J1694" s="167" t="s">
        <v>8458</v>
      </c>
      <c r="M1694" t="s">
        <v>9456</v>
      </c>
    </row>
    <row r="1695" spans="9:13" x14ac:dyDescent="0.35">
      <c r="I1695" s="167" t="s">
        <v>8459</v>
      </c>
      <c r="J1695" s="167" t="s">
        <v>8460</v>
      </c>
      <c r="M1695" t="s">
        <v>9457</v>
      </c>
    </row>
    <row r="1696" spans="9:13" x14ac:dyDescent="0.35">
      <c r="I1696" s="167" t="s">
        <v>1964</v>
      </c>
      <c r="J1696" s="167" t="s">
        <v>8441</v>
      </c>
      <c r="M1696" t="s">
        <v>9458</v>
      </c>
    </row>
    <row r="1697" spans="9:13" x14ac:dyDescent="0.35">
      <c r="I1697" s="167" t="s">
        <v>1119</v>
      </c>
      <c r="J1697" s="167" t="s">
        <v>8442</v>
      </c>
      <c r="M1697" t="s">
        <v>9459</v>
      </c>
    </row>
    <row r="1698" spans="9:13" x14ac:dyDescent="0.35">
      <c r="I1698" s="167" t="s">
        <v>8461</v>
      </c>
      <c r="J1698" s="167" t="s">
        <v>9079</v>
      </c>
      <c r="M1698" t="s">
        <v>9460</v>
      </c>
    </row>
    <row r="1699" spans="9:13" x14ac:dyDescent="0.35">
      <c r="I1699" s="167" t="s">
        <v>8462</v>
      </c>
      <c r="J1699" s="167" t="s">
        <v>9079</v>
      </c>
      <c r="M1699" t="s">
        <v>9461</v>
      </c>
    </row>
    <row r="1700" spans="9:13" x14ac:dyDescent="0.35">
      <c r="I1700" s="167" t="s">
        <v>8463</v>
      </c>
      <c r="J1700" s="167" t="s">
        <v>9079</v>
      </c>
      <c r="M1700" t="s">
        <v>7462</v>
      </c>
    </row>
    <row r="1701" spans="9:13" x14ac:dyDescent="0.35">
      <c r="I1701" s="167" t="s">
        <v>8464</v>
      </c>
      <c r="J1701" s="167" t="s">
        <v>9079</v>
      </c>
      <c r="M1701" t="s">
        <v>9462</v>
      </c>
    </row>
    <row r="1702" spans="9:13" x14ac:dyDescent="0.35">
      <c r="I1702" s="167" t="s">
        <v>8465</v>
      </c>
      <c r="J1702" s="167" t="s">
        <v>9079</v>
      </c>
      <c r="M1702" t="s">
        <v>9463</v>
      </c>
    </row>
    <row r="1703" spans="9:13" x14ac:dyDescent="0.35">
      <c r="I1703" s="167" t="s">
        <v>8466</v>
      </c>
      <c r="J1703" s="167" t="s">
        <v>9079</v>
      </c>
      <c r="M1703" t="s">
        <v>9464</v>
      </c>
    </row>
    <row r="1704" spans="9:13" x14ac:dyDescent="0.35">
      <c r="I1704" s="167" t="s">
        <v>8467</v>
      </c>
      <c r="J1704" s="167" t="s">
        <v>9079</v>
      </c>
      <c r="M1704" t="s">
        <v>9465</v>
      </c>
    </row>
    <row r="1705" spans="9:13" x14ac:dyDescent="0.35">
      <c r="I1705" s="167" t="s">
        <v>8468</v>
      </c>
      <c r="J1705" s="167" t="s">
        <v>9079</v>
      </c>
      <c r="M1705" t="s">
        <v>9466</v>
      </c>
    </row>
    <row r="1706" spans="9:13" x14ac:dyDescent="0.35">
      <c r="I1706" s="167" t="s">
        <v>8469</v>
      </c>
      <c r="J1706" s="167" t="s">
        <v>9079</v>
      </c>
      <c r="M1706" t="s">
        <v>9467</v>
      </c>
    </row>
    <row r="1707" spans="9:13" x14ac:dyDescent="0.35">
      <c r="I1707" s="167" t="s">
        <v>8470</v>
      </c>
      <c r="J1707" s="167" t="s">
        <v>9079</v>
      </c>
      <c r="M1707" t="s">
        <v>9468</v>
      </c>
    </row>
    <row r="1708" spans="9:13" x14ac:dyDescent="0.35">
      <c r="I1708" s="167" t="s">
        <v>1106</v>
      </c>
      <c r="J1708" s="167" t="s">
        <v>8664</v>
      </c>
      <c r="M1708" t="s">
        <v>9469</v>
      </c>
    </row>
    <row r="1709" spans="9:13" x14ac:dyDescent="0.35">
      <c r="I1709" s="167" t="s">
        <v>8474</v>
      </c>
      <c r="J1709" s="167" t="s">
        <v>8475</v>
      </c>
      <c r="M1709" t="s">
        <v>9470</v>
      </c>
    </row>
    <row r="1710" spans="9:13" x14ac:dyDescent="0.35">
      <c r="I1710" s="167" t="s">
        <v>4863</v>
      </c>
      <c r="J1710" s="167" t="s">
        <v>7425</v>
      </c>
      <c r="M1710" t="s">
        <v>9471</v>
      </c>
    </row>
    <row r="1711" spans="9:13" x14ac:dyDescent="0.35">
      <c r="I1711" s="167" t="s">
        <v>6193</v>
      </c>
      <c r="J1711" s="167" t="s">
        <v>9679</v>
      </c>
      <c r="M1711" t="s">
        <v>9472</v>
      </c>
    </row>
    <row r="1712" spans="9:13" x14ac:dyDescent="0.35">
      <c r="I1712" s="167" t="s">
        <v>6194</v>
      </c>
      <c r="J1712" s="167" t="s">
        <v>9680</v>
      </c>
      <c r="M1712" t="s">
        <v>9473</v>
      </c>
    </row>
    <row r="1713" spans="9:13" x14ac:dyDescent="0.35">
      <c r="I1713" s="167" t="s">
        <v>4873</v>
      </c>
      <c r="J1713" s="167" t="s">
        <v>7426</v>
      </c>
      <c r="M1713" t="s">
        <v>9474</v>
      </c>
    </row>
    <row r="1714" spans="9:13" x14ac:dyDescent="0.35">
      <c r="I1714" s="167" t="s">
        <v>6200</v>
      </c>
      <c r="J1714" s="167" t="s">
        <v>9681</v>
      </c>
      <c r="M1714" t="s">
        <v>9475</v>
      </c>
    </row>
    <row r="1715" spans="9:13" x14ac:dyDescent="0.35">
      <c r="I1715" s="167" t="s">
        <v>6312</v>
      </c>
      <c r="J1715" s="167" t="s">
        <v>9369</v>
      </c>
      <c r="M1715" t="s">
        <v>9476</v>
      </c>
    </row>
    <row r="1716" spans="9:13" x14ac:dyDescent="0.35">
      <c r="I1716" s="167" t="s">
        <v>4865</v>
      </c>
      <c r="J1716" s="167" t="s">
        <v>7427</v>
      </c>
      <c r="M1716" t="s">
        <v>9477</v>
      </c>
    </row>
    <row r="1717" spans="9:13" x14ac:dyDescent="0.35">
      <c r="I1717" s="167" t="s">
        <v>6198</v>
      </c>
      <c r="J1717" s="167" t="s">
        <v>9682</v>
      </c>
      <c r="M1717" t="s">
        <v>9478</v>
      </c>
    </row>
    <row r="1718" spans="9:13" x14ac:dyDescent="0.35">
      <c r="I1718" s="167" t="s">
        <v>6197</v>
      </c>
      <c r="J1718" s="167" t="s">
        <v>9683</v>
      </c>
      <c r="M1718" t="s">
        <v>9479</v>
      </c>
    </row>
    <row r="1719" spans="9:13" x14ac:dyDescent="0.35">
      <c r="I1719" s="167" t="s">
        <v>4869</v>
      </c>
      <c r="J1719" s="167" t="s">
        <v>7428</v>
      </c>
      <c r="M1719" t="s">
        <v>9480</v>
      </c>
    </row>
    <row r="1720" spans="9:13" x14ac:dyDescent="0.35">
      <c r="I1720" s="167" t="s">
        <v>4871</v>
      </c>
      <c r="J1720" s="167" t="s">
        <v>7429</v>
      </c>
      <c r="M1720" t="s">
        <v>9481</v>
      </c>
    </row>
    <row r="1721" spans="9:13" x14ac:dyDescent="0.35">
      <c r="I1721" s="167" t="s">
        <v>6199</v>
      </c>
      <c r="J1721" s="167" t="s">
        <v>9684</v>
      </c>
      <c r="M1721" t="s">
        <v>9482</v>
      </c>
    </row>
    <row r="1722" spans="9:13" x14ac:dyDescent="0.35">
      <c r="I1722" s="167" t="s">
        <v>4894</v>
      </c>
      <c r="J1722" s="349" t="s">
        <v>10211</v>
      </c>
      <c r="M1722" t="s">
        <v>9483</v>
      </c>
    </row>
    <row r="1723" spans="9:13" x14ac:dyDescent="0.35">
      <c r="I1723" s="167" t="s">
        <v>4884</v>
      </c>
      <c r="J1723" s="167" t="s">
        <v>9685</v>
      </c>
      <c r="M1723" t="s">
        <v>9484</v>
      </c>
    </row>
    <row r="1724" spans="9:13" x14ac:dyDescent="0.35">
      <c r="I1724" s="167" t="s">
        <v>4867</v>
      </c>
      <c r="J1724" s="167" t="s">
        <v>7430</v>
      </c>
      <c r="M1724" t="s">
        <v>9485</v>
      </c>
    </row>
    <row r="1725" spans="9:13" x14ac:dyDescent="0.35">
      <c r="I1725" s="167" t="s">
        <v>6195</v>
      </c>
      <c r="J1725" s="167" t="s">
        <v>9686</v>
      </c>
      <c r="M1725" t="s">
        <v>9486</v>
      </c>
    </row>
    <row r="1726" spans="9:13" x14ac:dyDescent="0.35">
      <c r="I1726" s="167" t="s">
        <v>6196</v>
      </c>
      <c r="J1726" s="167" t="s">
        <v>9687</v>
      </c>
      <c r="M1726" t="s">
        <v>9487</v>
      </c>
    </row>
    <row r="1727" spans="9:13" x14ac:dyDescent="0.35">
      <c r="I1727" s="167" t="s">
        <v>2489</v>
      </c>
      <c r="J1727" s="167" t="s">
        <v>8770</v>
      </c>
      <c r="M1727" t="s">
        <v>9488</v>
      </c>
    </row>
    <row r="1728" spans="9:13" x14ac:dyDescent="0.35">
      <c r="I1728" s="167" t="s">
        <v>5670</v>
      </c>
      <c r="J1728" s="167" t="s">
        <v>9416</v>
      </c>
      <c r="M1728" t="s">
        <v>9489</v>
      </c>
    </row>
    <row r="1729" spans="9:13" x14ac:dyDescent="0.35">
      <c r="I1729" s="167" t="s">
        <v>5657</v>
      </c>
      <c r="J1729" s="167" t="s">
        <v>9720</v>
      </c>
      <c r="M1729" t="s">
        <v>9490</v>
      </c>
    </row>
    <row r="1730" spans="9:13" x14ac:dyDescent="0.35">
      <c r="I1730" s="167" t="s">
        <v>5658</v>
      </c>
      <c r="J1730" s="167" t="s">
        <v>9721</v>
      </c>
      <c r="M1730" t="s">
        <v>9491</v>
      </c>
    </row>
    <row r="1731" spans="9:13" x14ac:dyDescent="0.35">
      <c r="I1731" s="167" t="s">
        <v>5673</v>
      </c>
      <c r="J1731" s="167" t="s">
        <v>9732</v>
      </c>
      <c r="M1731" t="s">
        <v>9492</v>
      </c>
    </row>
    <row r="1732" spans="9:13" x14ac:dyDescent="0.35">
      <c r="I1732" s="167" t="s">
        <v>5671</v>
      </c>
      <c r="J1732" s="167" t="s">
        <v>9519</v>
      </c>
      <c r="M1732" t="s">
        <v>9493</v>
      </c>
    </row>
    <row r="1733" spans="9:13" x14ac:dyDescent="0.35">
      <c r="I1733" s="167" t="s">
        <v>5672</v>
      </c>
      <c r="J1733" s="167" t="s">
        <v>9505</v>
      </c>
      <c r="M1733" t="s">
        <v>9494</v>
      </c>
    </row>
    <row r="1734" spans="9:13" x14ac:dyDescent="0.35">
      <c r="I1734" s="167" t="s">
        <v>5674</v>
      </c>
      <c r="J1734" s="167" t="s">
        <v>9653</v>
      </c>
      <c r="M1734" t="s">
        <v>9495</v>
      </c>
    </row>
    <row r="1735" spans="9:13" x14ac:dyDescent="0.35">
      <c r="I1735" s="167" t="s">
        <v>5656</v>
      </c>
      <c r="J1735" s="167" t="s">
        <v>9437</v>
      </c>
      <c r="M1735" t="s">
        <v>9496</v>
      </c>
    </row>
    <row r="1736" spans="9:13" x14ac:dyDescent="0.35">
      <c r="I1736" s="167" t="s">
        <v>5675</v>
      </c>
      <c r="J1736" s="167" t="s">
        <v>9506</v>
      </c>
      <c r="M1736" t="s">
        <v>7459</v>
      </c>
    </row>
    <row r="1737" spans="9:13" x14ac:dyDescent="0.35">
      <c r="I1737" s="167" t="s">
        <v>5659</v>
      </c>
      <c r="J1737" s="167" t="s">
        <v>9544</v>
      </c>
      <c r="M1737" t="s">
        <v>7459</v>
      </c>
    </row>
    <row r="1738" spans="9:13" x14ac:dyDescent="0.35">
      <c r="I1738" s="167" t="s">
        <v>3561</v>
      </c>
      <c r="J1738" s="167" t="s">
        <v>9689</v>
      </c>
      <c r="M1738" t="s">
        <v>9497</v>
      </c>
    </row>
    <row r="1739" spans="9:13" x14ac:dyDescent="0.35">
      <c r="I1739" s="167" t="s">
        <v>3569</v>
      </c>
      <c r="J1739" s="167" t="s">
        <v>9690</v>
      </c>
      <c r="M1739" t="s">
        <v>9498</v>
      </c>
    </row>
    <row r="1740" spans="9:13" x14ac:dyDescent="0.35">
      <c r="I1740" s="167" t="s">
        <v>2495</v>
      </c>
      <c r="J1740" s="167" t="s">
        <v>8767</v>
      </c>
      <c r="M1740" t="s">
        <v>9499</v>
      </c>
    </row>
    <row r="1741" spans="9:13" x14ac:dyDescent="0.35">
      <c r="I1741" s="167" t="s">
        <v>2491</v>
      </c>
      <c r="J1741" s="167" t="s">
        <v>8765</v>
      </c>
      <c r="M1741" t="s">
        <v>9500</v>
      </c>
    </row>
    <row r="1742" spans="9:13" x14ac:dyDescent="0.35">
      <c r="I1742" s="167" t="s">
        <v>2493</v>
      </c>
      <c r="J1742" s="167" t="s">
        <v>8797</v>
      </c>
      <c r="M1742" t="s">
        <v>9501</v>
      </c>
    </row>
    <row r="1743" spans="9:13" x14ac:dyDescent="0.35">
      <c r="I1743" s="167" t="s">
        <v>3603</v>
      </c>
      <c r="J1743" s="167" t="s">
        <v>9413</v>
      </c>
      <c r="M1743" t="s">
        <v>9502</v>
      </c>
    </row>
    <row r="1744" spans="9:13" x14ac:dyDescent="0.35">
      <c r="I1744" s="167" t="s">
        <v>5677</v>
      </c>
      <c r="J1744" s="167" t="s">
        <v>9415</v>
      </c>
      <c r="M1744" t="s">
        <v>9503</v>
      </c>
    </row>
    <row r="1745" spans="9:13" x14ac:dyDescent="0.35">
      <c r="I1745" s="167" t="s">
        <v>5665</v>
      </c>
      <c r="J1745" s="167" t="s">
        <v>9722</v>
      </c>
      <c r="M1745" t="s">
        <v>9504</v>
      </c>
    </row>
    <row r="1746" spans="9:13" x14ac:dyDescent="0.35">
      <c r="I1746" s="167" t="s">
        <v>5666</v>
      </c>
      <c r="J1746" s="167" t="s">
        <v>9723</v>
      </c>
      <c r="M1746" t="s">
        <v>9505</v>
      </c>
    </row>
    <row r="1747" spans="9:13" x14ac:dyDescent="0.35">
      <c r="I1747" s="167" t="s">
        <v>5676</v>
      </c>
      <c r="J1747" s="167" t="s">
        <v>9403</v>
      </c>
      <c r="M1747" t="s">
        <v>9506</v>
      </c>
    </row>
    <row r="1748" spans="9:13" x14ac:dyDescent="0.35">
      <c r="I1748" s="167" t="s">
        <v>3740</v>
      </c>
      <c r="J1748" s="167" t="s">
        <v>9691</v>
      </c>
      <c r="M1748" t="s">
        <v>9507</v>
      </c>
    </row>
    <row r="1749" spans="9:13" x14ac:dyDescent="0.35">
      <c r="I1749" s="167" t="s">
        <v>3743</v>
      </c>
      <c r="J1749" s="167" t="s">
        <v>9692</v>
      </c>
      <c r="M1749" t="s">
        <v>9508</v>
      </c>
    </row>
    <row r="1750" spans="9:13" x14ac:dyDescent="0.35">
      <c r="I1750" s="167" t="s">
        <v>3633</v>
      </c>
      <c r="J1750" s="167" t="s">
        <v>9402</v>
      </c>
      <c r="M1750" t="s">
        <v>9509</v>
      </c>
    </row>
    <row r="1751" spans="9:13" x14ac:dyDescent="0.35">
      <c r="I1751" s="167" t="s">
        <v>2497</v>
      </c>
      <c r="J1751" s="167" t="s">
        <v>8764</v>
      </c>
      <c r="M1751" t="s">
        <v>9510</v>
      </c>
    </row>
    <row r="1752" spans="9:13" x14ac:dyDescent="0.35">
      <c r="I1752" s="167" t="s">
        <v>2487</v>
      </c>
      <c r="J1752" s="167" t="s">
        <v>8757</v>
      </c>
      <c r="M1752" t="s">
        <v>9511</v>
      </c>
    </row>
    <row r="1753" spans="9:13" x14ac:dyDescent="0.35">
      <c r="I1753" s="167" t="s">
        <v>2499</v>
      </c>
      <c r="J1753" s="167" t="s">
        <v>8763</v>
      </c>
      <c r="M1753" t="s">
        <v>9512</v>
      </c>
    </row>
    <row r="1754" spans="9:13" x14ac:dyDescent="0.35">
      <c r="I1754" s="167" t="s">
        <v>3591</v>
      </c>
      <c r="J1754" s="167" t="s">
        <v>9542</v>
      </c>
      <c r="M1754" t="s">
        <v>9513</v>
      </c>
    </row>
    <row r="1755" spans="9:13" x14ac:dyDescent="0.35">
      <c r="I1755" s="167" t="s">
        <v>2501</v>
      </c>
      <c r="J1755" s="167" t="s">
        <v>8713</v>
      </c>
      <c r="M1755" t="s">
        <v>9514</v>
      </c>
    </row>
    <row r="1756" spans="9:13" x14ac:dyDescent="0.35">
      <c r="I1756" s="167" t="s">
        <v>5715</v>
      </c>
      <c r="J1756" s="167" t="s">
        <v>9699</v>
      </c>
      <c r="M1756" t="s">
        <v>9515</v>
      </c>
    </row>
    <row r="1757" spans="9:13" x14ac:dyDescent="0.35">
      <c r="I1757" s="167" t="s">
        <v>7782</v>
      </c>
      <c r="J1757" s="167" t="s">
        <v>7783</v>
      </c>
      <c r="M1757" t="s">
        <v>9516</v>
      </c>
    </row>
    <row r="1758" spans="9:13" x14ac:dyDescent="0.35">
      <c r="I1758" s="167" t="s">
        <v>271</v>
      </c>
      <c r="J1758" s="167" t="s">
        <v>7784</v>
      </c>
      <c r="M1758" t="s">
        <v>9517</v>
      </c>
    </row>
    <row r="1759" spans="9:13" x14ac:dyDescent="0.35">
      <c r="I1759" s="167" t="s">
        <v>275</v>
      </c>
      <c r="J1759" s="167" t="s">
        <v>7785</v>
      </c>
      <c r="M1759" t="s">
        <v>9518</v>
      </c>
    </row>
    <row r="1760" spans="9:13" x14ac:dyDescent="0.35">
      <c r="I1760" s="167" t="s">
        <v>278</v>
      </c>
      <c r="J1760" s="167" t="s">
        <v>8658</v>
      </c>
      <c r="M1760" t="s">
        <v>9519</v>
      </c>
    </row>
    <row r="1761" spans="9:13" x14ac:dyDescent="0.35">
      <c r="I1761" s="167" t="s">
        <v>5619</v>
      </c>
      <c r="J1761" s="167" t="s">
        <v>9170</v>
      </c>
      <c r="M1761" t="s">
        <v>9520</v>
      </c>
    </row>
    <row r="1762" spans="9:13" x14ac:dyDescent="0.35">
      <c r="I1762" s="167" t="s">
        <v>5606</v>
      </c>
      <c r="J1762" s="167" t="s">
        <v>9171</v>
      </c>
      <c r="M1762" t="s">
        <v>7424</v>
      </c>
    </row>
    <row r="1763" spans="9:13" x14ac:dyDescent="0.35">
      <c r="I1763" s="167" t="s">
        <v>5608</v>
      </c>
      <c r="J1763" s="167" t="s">
        <v>9172</v>
      </c>
      <c r="M1763" t="s">
        <v>9521</v>
      </c>
    </row>
    <row r="1764" spans="9:13" x14ac:dyDescent="0.35">
      <c r="I1764" s="167" t="s">
        <v>5610</v>
      </c>
      <c r="J1764" s="167" t="s">
        <v>9173</v>
      </c>
      <c r="M1764" t="s">
        <v>9522</v>
      </c>
    </row>
    <row r="1765" spans="9:13" x14ac:dyDescent="0.35">
      <c r="I1765" s="167" t="s">
        <v>5623</v>
      </c>
      <c r="J1765" s="167" t="s">
        <v>9174</v>
      </c>
      <c r="M1765" t="s">
        <v>9523</v>
      </c>
    </row>
    <row r="1766" spans="9:13" x14ac:dyDescent="0.35">
      <c r="I1766" s="167" t="s">
        <v>5621</v>
      </c>
      <c r="J1766" s="167" t="s">
        <v>9175</v>
      </c>
      <c r="M1766" t="s">
        <v>9524</v>
      </c>
    </row>
    <row r="1767" spans="9:13" x14ac:dyDescent="0.35">
      <c r="I1767" s="167" t="s">
        <v>3683</v>
      </c>
      <c r="J1767" s="167" t="s">
        <v>9176</v>
      </c>
      <c r="M1767" t="s">
        <v>9525</v>
      </c>
    </row>
    <row r="1768" spans="9:13" x14ac:dyDescent="0.35">
      <c r="I1768" s="167" t="s">
        <v>2319</v>
      </c>
      <c r="J1768" s="167" t="s">
        <v>9177</v>
      </c>
      <c r="M1768" t="s">
        <v>9526</v>
      </c>
    </row>
    <row r="1769" spans="9:13" x14ac:dyDescent="0.35">
      <c r="I1769" s="167" t="s">
        <v>2321</v>
      </c>
      <c r="J1769" s="167" t="s">
        <v>9178</v>
      </c>
      <c r="M1769" t="s">
        <v>9527</v>
      </c>
    </row>
    <row r="1770" spans="9:13" x14ac:dyDescent="0.35">
      <c r="I1770" s="167" t="s">
        <v>2323</v>
      </c>
      <c r="J1770" s="167" t="s">
        <v>9179</v>
      </c>
      <c r="M1770" t="s">
        <v>9528</v>
      </c>
    </row>
    <row r="1771" spans="9:13" x14ac:dyDescent="0.35">
      <c r="I1771" s="167" t="s">
        <v>3723</v>
      </c>
      <c r="J1771" s="167" t="s">
        <v>9180</v>
      </c>
      <c r="M1771" t="s">
        <v>9529</v>
      </c>
    </row>
    <row r="1772" spans="9:13" x14ac:dyDescent="0.35">
      <c r="I1772" s="167" t="s">
        <v>3685</v>
      </c>
      <c r="J1772" s="167" t="s">
        <v>9181</v>
      </c>
      <c r="M1772" t="s">
        <v>9530</v>
      </c>
    </row>
    <row r="1773" spans="9:13" x14ac:dyDescent="0.35">
      <c r="I1773" s="167" t="s">
        <v>2325</v>
      </c>
      <c r="J1773" s="167" t="s">
        <v>9182</v>
      </c>
      <c r="M1773" t="s">
        <v>9531</v>
      </c>
    </row>
    <row r="1774" spans="9:13" x14ac:dyDescent="0.35">
      <c r="I1774" s="167" t="s">
        <v>2327</v>
      </c>
      <c r="J1774" s="167" t="s">
        <v>9183</v>
      </c>
      <c r="M1774" t="s">
        <v>9532</v>
      </c>
    </row>
    <row r="1775" spans="9:13" x14ac:dyDescent="0.35">
      <c r="I1775" s="167" t="s">
        <v>2503</v>
      </c>
      <c r="J1775" s="167" t="s">
        <v>8621</v>
      </c>
      <c r="M1775" t="s">
        <v>9533</v>
      </c>
    </row>
    <row r="1776" spans="9:13" x14ac:dyDescent="0.35">
      <c r="I1776" s="167" t="s">
        <v>3727</v>
      </c>
      <c r="J1776" s="167" t="s">
        <v>9184</v>
      </c>
      <c r="M1776" t="s">
        <v>9534</v>
      </c>
    </row>
    <row r="1777" spans="5:13" x14ac:dyDescent="0.35">
      <c r="I1777" s="167" t="s">
        <v>2329</v>
      </c>
      <c r="J1777" s="167" t="s">
        <v>9185</v>
      </c>
      <c r="M1777" t="s">
        <v>9535</v>
      </c>
    </row>
    <row r="1778" spans="5:13" x14ac:dyDescent="0.35">
      <c r="I1778" s="167" t="s">
        <v>2331</v>
      </c>
      <c r="J1778" s="167" t="s">
        <v>9186</v>
      </c>
      <c r="M1778" t="s">
        <v>9536</v>
      </c>
    </row>
    <row r="1779" spans="5:13" x14ac:dyDescent="0.35">
      <c r="I1779" s="167" t="s">
        <v>2333</v>
      </c>
      <c r="J1779" s="167" t="s">
        <v>9187</v>
      </c>
      <c r="M1779" t="s">
        <v>9537</v>
      </c>
    </row>
    <row r="1780" spans="5:13" x14ac:dyDescent="0.35">
      <c r="I1780" s="167" t="s">
        <v>2335</v>
      </c>
      <c r="J1780" s="167" t="s">
        <v>9188</v>
      </c>
      <c r="M1780" t="s">
        <v>9538</v>
      </c>
    </row>
    <row r="1781" spans="5:13" x14ac:dyDescent="0.35">
      <c r="I1781" s="167" t="s">
        <v>2337</v>
      </c>
      <c r="J1781" s="167" t="s">
        <v>9189</v>
      </c>
      <c r="M1781" t="s">
        <v>9539</v>
      </c>
    </row>
    <row r="1782" spans="5:13" x14ac:dyDescent="0.35">
      <c r="I1782" s="167" t="s">
        <v>5856</v>
      </c>
      <c r="J1782" s="167" t="s">
        <v>9191</v>
      </c>
      <c r="M1782" t="s">
        <v>9540</v>
      </c>
    </row>
    <row r="1783" spans="5:13" x14ac:dyDescent="0.35">
      <c r="I1783" s="167" t="s">
        <v>5836</v>
      </c>
      <c r="J1783" s="167" t="s">
        <v>9192</v>
      </c>
      <c r="M1783" t="s">
        <v>9541</v>
      </c>
    </row>
    <row r="1784" spans="5:13" x14ac:dyDescent="0.35">
      <c r="I1784" s="167" t="s">
        <v>5838</v>
      </c>
      <c r="J1784" s="167" t="s">
        <v>9193</v>
      </c>
      <c r="M1784" t="s">
        <v>9542</v>
      </c>
    </row>
    <row r="1785" spans="5:13" x14ac:dyDescent="0.35">
      <c r="I1785" s="167" t="s">
        <v>5840</v>
      </c>
      <c r="J1785" s="167" t="s">
        <v>9194</v>
      </c>
      <c r="M1785" t="s">
        <v>9543</v>
      </c>
    </row>
    <row r="1786" spans="5:13" x14ac:dyDescent="0.35">
      <c r="I1786" s="167" t="s">
        <v>5842</v>
      </c>
      <c r="J1786" s="167" t="s">
        <v>9195</v>
      </c>
      <c r="M1786" t="s">
        <v>9544</v>
      </c>
    </row>
    <row r="1787" spans="5:13" x14ac:dyDescent="0.35">
      <c r="I1787" s="167" t="s">
        <v>5844</v>
      </c>
      <c r="J1787" s="167" t="s">
        <v>9196</v>
      </c>
      <c r="M1787" t="s">
        <v>9545</v>
      </c>
    </row>
    <row r="1788" spans="5:13" x14ac:dyDescent="0.35">
      <c r="I1788" s="167" t="s">
        <v>5900</v>
      </c>
      <c r="J1788" s="167" t="s">
        <v>9197</v>
      </c>
      <c r="M1788" t="s">
        <v>9546</v>
      </c>
    </row>
    <row r="1789" spans="5:13" x14ac:dyDescent="0.35">
      <c r="E1789">
        <v>1</v>
      </c>
      <c r="F1789" t="s">
        <v>11168</v>
      </c>
      <c r="I1789" s="167" t="s">
        <v>5902</v>
      </c>
      <c r="J1789" s="167" t="s">
        <v>9198</v>
      </c>
      <c r="M1789" t="s">
        <v>9547</v>
      </c>
    </row>
    <row r="1790" spans="5:13" x14ac:dyDescent="0.35">
      <c r="E1790">
        <v>2</v>
      </c>
      <c r="F1790" t="s">
        <v>11169</v>
      </c>
      <c r="I1790" s="167" t="s">
        <v>5904</v>
      </c>
      <c r="J1790" s="167" t="s">
        <v>9199</v>
      </c>
      <c r="M1790" t="s">
        <v>9548</v>
      </c>
    </row>
    <row r="1791" spans="5:13" x14ac:dyDescent="0.35">
      <c r="E1791">
        <v>3</v>
      </c>
      <c r="F1791" t="s">
        <v>11170</v>
      </c>
      <c r="I1791" s="167" t="s">
        <v>5938</v>
      </c>
      <c r="J1791" s="167" t="s">
        <v>9200</v>
      </c>
      <c r="M1791" t="s">
        <v>9549</v>
      </c>
    </row>
    <row r="1792" spans="5:13" x14ac:dyDescent="0.35">
      <c r="E1792" s="167">
        <v>4</v>
      </c>
      <c r="F1792" t="s">
        <v>11171</v>
      </c>
      <c r="I1792" s="167" t="s">
        <v>3681</v>
      </c>
      <c r="J1792" s="167" t="s">
        <v>9203</v>
      </c>
      <c r="M1792" t="s">
        <v>9550</v>
      </c>
    </row>
    <row r="1793" spans="5:13" x14ac:dyDescent="0.35">
      <c r="E1793" s="167">
        <v>5</v>
      </c>
      <c r="F1793" t="s">
        <v>11172</v>
      </c>
      <c r="I1793" s="167" t="s">
        <v>3678</v>
      </c>
      <c r="J1793" s="167" t="s">
        <v>9204</v>
      </c>
      <c r="M1793" t="s">
        <v>9551</v>
      </c>
    </row>
    <row r="1794" spans="5:13" x14ac:dyDescent="0.35">
      <c r="E1794" s="167">
        <v>6</v>
      </c>
      <c r="F1794" t="s">
        <v>11173</v>
      </c>
      <c r="I1794" s="167" t="s">
        <v>2341</v>
      </c>
      <c r="J1794" s="167" t="s">
        <v>9205</v>
      </c>
      <c r="M1794" t="s">
        <v>9552</v>
      </c>
    </row>
    <row r="1795" spans="5:13" x14ac:dyDescent="0.35">
      <c r="E1795" s="167">
        <v>7</v>
      </c>
      <c r="F1795" t="s">
        <v>11174</v>
      </c>
      <c r="I1795" s="167" t="s">
        <v>2343</v>
      </c>
      <c r="J1795" s="167" t="s">
        <v>9206</v>
      </c>
      <c r="M1795" t="s">
        <v>9553</v>
      </c>
    </row>
    <row r="1796" spans="5:13" x14ac:dyDescent="0.35">
      <c r="E1796" s="167">
        <v>8</v>
      </c>
      <c r="F1796" t="s">
        <v>11175</v>
      </c>
      <c r="I1796" s="167" t="s">
        <v>2345</v>
      </c>
      <c r="J1796" s="167" t="s">
        <v>9207</v>
      </c>
      <c r="M1796" t="s">
        <v>9554</v>
      </c>
    </row>
    <row r="1797" spans="5:13" x14ac:dyDescent="0.35">
      <c r="E1797" s="167">
        <v>9</v>
      </c>
      <c r="F1797" t="s">
        <v>11176</v>
      </c>
      <c r="I1797" s="167" t="s">
        <v>2339</v>
      </c>
      <c r="J1797" s="167" t="s">
        <v>9208</v>
      </c>
      <c r="M1797" t="s">
        <v>9555</v>
      </c>
    </row>
    <row r="1798" spans="5:13" x14ac:dyDescent="0.35">
      <c r="E1798" s="167">
        <v>10</v>
      </c>
      <c r="F1798" t="s">
        <v>11177</v>
      </c>
      <c r="I1798" s="167" t="s">
        <v>2347</v>
      </c>
      <c r="J1798" s="167" t="s">
        <v>9209</v>
      </c>
      <c r="M1798" t="s">
        <v>9556</v>
      </c>
    </row>
    <row r="1799" spans="5:13" x14ac:dyDescent="0.35">
      <c r="I1799" s="167" t="s">
        <v>5558</v>
      </c>
      <c r="J1799" s="167" t="s">
        <v>9210</v>
      </c>
      <c r="M1799" t="s">
        <v>9557</v>
      </c>
    </row>
    <row r="1800" spans="5:13" x14ac:dyDescent="0.35">
      <c r="I1800" s="167" t="s">
        <v>5557</v>
      </c>
      <c r="J1800" s="167" t="s">
        <v>9211</v>
      </c>
      <c r="M1800" t="s">
        <v>9558</v>
      </c>
    </row>
    <row r="1801" spans="5:13" x14ac:dyDescent="0.35">
      <c r="I1801" s="167" t="s">
        <v>5549</v>
      </c>
      <c r="J1801" s="167" t="s">
        <v>9212</v>
      </c>
      <c r="M1801" t="s">
        <v>9559</v>
      </c>
    </row>
    <row r="1802" spans="5:13" x14ac:dyDescent="0.35">
      <c r="I1802" s="167" t="s">
        <v>5550</v>
      </c>
      <c r="J1802" s="167" t="s">
        <v>9213</v>
      </c>
      <c r="M1802" t="s">
        <v>9560</v>
      </c>
    </row>
    <row r="1803" spans="5:13" x14ac:dyDescent="0.35">
      <c r="I1803" s="167" t="s">
        <v>5551</v>
      </c>
      <c r="J1803" s="167" t="s">
        <v>9214</v>
      </c>
      <c r="M1803" t="s">
        <v>9561</v>
      </c>
    </row>
    <row r="1804" spans="5:13" x14ac:dyDescent="0.35">
      <c r="I1804" s="167" t="s">
        <v>5548</v>
      </c>
      <c r="J1804" s="167" t="s">
        <v>9215</v>
      </c>
      <c r="M1804" t="s">
        <v>9562</v>
      </c>
    </row>
    <row r="1805" spans="5:13" x14ac:dyDescent="0.35">
      <c r="I1805" s="167" t="s">
        <v>5552</v>
      </c>
      <c r="J1805" s="167" t="s">
        <v>9216</v>
      </c>
      <c r="M1805" t="s">
        <v>9563</v>
      </c>
    </row>
    <row r="1806" spans="5:13" x14ac:dyDescent="0.35">
      <c r="I1806" s="167" t="s">
        <v>5553</v>
      </c>
      <c r="J1806" s="167" t="s">
        <v>9217</v>
      </c>
      <c r="M1806" t="s">
        <v>9564</v>
      </c>
    </row>
    <row r="1807" spans="5:13" x14ac:dyDescent="0.35">
      <c r="I1807" s="167" t="s">
        <v>5554</v>
      </c>
      <c r="J1807" s="167" t="s">
        <v>9218</v>
      </c>
      <c r="M1807" t="s">
        <v>9565</v>
      </c>
    </row>
    <row r="1808" spans="5:13" x14ac:dyDescent="0.35">
      <c r="I1808" s="167" t="s">
        <v>5547</v>
      </c>
      <c r="J1808" s="167" t="s">
        <v>9219</v>
      </c>
      <c r="M1808" t="s">
        <v>9566</v>
      </c>
    </row>
    <row r="1809" spans="9:13" x14ac:dyDescent="0.35">
      <c r="I1809" s="167" t="s">
        <v>5556</v>
      </c>
      <c r="J1809" s="167" t="s">
        <v>9220</v>
      </c>
      <c r="M1809" t="s">
        <v>9567</v>
      </c>
    </row>
    <row r="1810" spans="9:13" x14ac:dyDescent="0.35">
      <c r="I1810" s="167" t="s">
        <v>5555</v>
      </c>
      <c r="J1810" s="167" t="s">
        <v>9221</v>
      </c>
      <c r="M1810" t="s">
        <v>9568</v>
      </c>
    </row>
    <row r="1811" spans="9:13" x14ac:dyDescent="0.35">
      <c r="I1811" s="167" t="s">
        <v>2349</v>
      </c>
      <c r="J1811" s="167" t="s">
        <v>9222</v>
      </c>
      <c r="M1811" t="s">
        <v>9569</v>
      </c>
    </row>
    <row r="1812" spans="9:13" x14ac:dyDescent="0.35">
      <c r="I1812" s="167" t="s">
        <v>2351</v>
      </c>
      <c r="J1812" s="167" t="s">
        <v>9223</v>
      </c>
      <c r="M1812" t="s">
        <v>7438</v>
      </c>
    </row>
    <row r="1813" spans="9:13" x14ac:dyDescent="0.35">
      <c r="I1813" s="167" t="s">
        <v>3862</v>
      </c>
      <c r="J1813" s="167" t="s">
        <v>9224</v>
      </c>
      <c r="M1813" t="s">
        <v>9570</v>
      </c>
    </row>
    <row r="1814" spans="9:13" x14ac:dyDescent="0.35">
      <c r="I1814" s="167" t="s">
        <v>3626</v>
      </c>
      <c r="J1814" s="167" t="s">
        <v>9225</v>
      </c>
      <c r="M1814" t="s">
        <v>9571</v>
      </c>
    </row>
    <row r="1815" spans="9:13" x14ac:dyDescent="0.35">
      <c r="I1815" s="167" t="s">
        <v>2353</v>
      </c>
      <c r="J1815" s="167" t="s">
        <v>9226</v>
      </c>
      <c r="M1815" t="s">
        <v>9572</v>
      </c>
    </row>
    <row r="1816" spans="9:13" x14ac:dyDescent="0.35">
      <c r="I1816" s="167" t="s">
        <v>5709</v>
      </c>
      <c r="J1816" s="167" t="s">
        <v>9227</v>
      </c>
      <c r="M1816" t="s">
        <v>9573</v>
      </c>
    </row>
    <row r="1817" spans="9:13" x14ac:dyDescent="0.35">
      <c r="I1817" s="167" t="s">
        <v>5707</v>
      </c>
      <c r="J1817" s="167" t="s">
        <v>9228</v>
      </c>
      <c r="M1817" t="s">
        <v>9574</v>
      </c>
    </row>
    <row r="1818" spans="9:13" x14ac:dyDescent="0.35">
      <c r="I1818" s="167" t="s">
        <v>5711</v>
      </c>
      <c r="J1818" s="167" t="s">
        <v>9229</v>
      </c>
      <c r="M1818" t="s">
        <v>9575</v>
      </c>
    </row>
    <row r="1819" spans="9:13" x14ac:dyDescent="0.35">
      <c r="I1819" s="167" t="s">
        <v>5713</v>
      </c>
      <c r="J1819" s="167" t="s">
        <v>9484</v>
      </c>
      <c r="M1819" t="s">
        <v>9576</v>
      </c>
    </row>
    <row r="1820" spans="9:13" x14ac:dyDescent="0.35">
      <c r="I1820" s="167" t="s">
        <v>5714</v>
      </c>
      <c r="J1820" s="167" t="s">
        <v>9629</v>
      </c>
      <c r="M1820" t="s">
        <v>9577</v>
      </c>
    </row>
    <row r="1821" spans="9:13" x14ac:dyDescent="0.35">
      <c r="I1821" s="167" t="s">
        <v>2357</v>
      </c>
      <c r="J1821" s="167" t="s">
        <v>9230</v>
      </c>
      <c r="M1821" t="s">
        <v>9578</v>
      </c>
    </row>
    <row r="1822" spans="9:13" x14ac:dyDescent="0.35">
      <c r="I1822" s="167" t="s">
        <v>2355</v>
      </c>
      <c r="J1822" s="167" t="s">
        <v>9231</v>
      </c>
      <c r="M1822" t="s">
        <v>9579</v>
      </c>
    </row>
    <row r="1823" spans="9:13" x14ac:dyDescent="0.35">
      <c r="I1823" s="167" t="s">
        <v>2359</v>
      </c>
      <c r="J1823" s="167" t="s">
        <v>9232</v>
      </c>
      <c r="M1823" t="s">
        <v>9580</v>
      </c>
    </row>
    <row r="1824" spans="9:13" x14ac:dyDescent="0.35">
      <c r="I1824" s="167" t="s">
        <v>2361</v>
      </c>
      <c r="J1824" s="167" t="s">
        <v>8848</v>
      </c>
      <c r="M1824" t="s">
        <v>9581</v>
      </c>
    </row>
    <row r="1825" spans="9:13" x14ac:dyDescent="0.35">
      <c r="I1825" s="167" t="s">
        <v>2363</v>
      </c>
      <c r="J1825" s="167" t="s">
        <v>8849</v>
      </c>
      <c r="M1825" t="s">
        <v>9582</v>
      </c>
    </row>
    <row r="1826" spans="9:13" x14ac:dyDescent="0.35">
      <c r="I1826" s="167" t="s">
        <v>2365</v>
      </c>
      <c r="J1826" s="167" t="s">
        <v>9233</v>
      </c>
      <c r="M1826" t="s">
        <v>9583</v>
      </c>
    </row>
    <row r="1827" spans="9:13" x14ac:dyDescent="0.35">
      <c r="I1827" s="167" t="s">
        <v>2367</v>
      </c>
      <c r="J1827" s="167" t="s">
        <v>9234</v>
      </c>
      <c r="M1827" t="s">
        <v>9584</v>
      </c>
    </row>
    <row r="1828" spans="9:13" x14ac:dyDescent="0.35">
      <c r="I1828" s="167" t="s">
        <v>2369</v>
      </c>
      <c r="J1828" s="167" t="s">
        <v>9235</v>
      </c>
      <c r="M1828" t="s">
        <v>9585</v>
      </c>
    </row>
    <row r="1829" spans="9:13" x14ac:dyDescent="0.35">
      <c r="I1829" s="167" t="s">
        <v>2371</v>
      </c>
      <c r="J1829" s="167" t="s">
        <v>9236</v>
      </c>
      <c r="M1829" t="s">
        <v>9586</v>
      </c>
    </row>
    <row r="1830" spans="9:13" x14ac:dyDescent="0.35">
      <c r="I1830" s="167" t="s">
        <v>5574</v>
      </c>
      <c r="J1830" s="167" t="s">
        <v>9237</v>
      </c>
      <c r="M1830" t="s">
        <v>7442</v>
      </c>
    </row>
    <row r="1831" spans="9:13" x14ac:dyDescent="0.35">
      <c r="I1831" s="167" t="s">
        <v>5576</v>
      </c>
      <c r="J1831" s="167" t="s">
        <v>9238</v>
      </c>
      <c r="M1831" t="s">
        <v>9587</v>
      </c>
    </row>
    <row r="1832" spans="9:13" x14ac:dyDescent="0.35">
      <c r="I1832" s="167" t="s">
        <v>5578</v>
      </c>
      <c r="J1832" s="167" t="s">
        <v>9239</v>
      </c>
      <c r="M1832" t="s">
        <v>9588</v>
      </c>
    </row>
    <row r="1833" spans="9:13" x14ac:dyDescent="0.35">
      <c r="I1833" s="167" t="s">
        <v>5580</v>
      </c>
      <c r="J1833" s="167" t="s">
        <v>9240</v>
      </c>
      <c r="M1833" t="s">
        <v>9589</v>
      </c>
    </row>
    <row r="1834" spans="9:13" x14ac:dyDescent="0.35">
      <c r="I1834" s="167" t="s">
        <v>5582</v>
      </c>
      <c r="J1834" s="167" t="s">
        <v>9241</v>
      </c>
      <c r="M1834" t="s">
        <v>9590</v>
      </c>
    </row>
    <row r="1835" spans="9:13" x14ac:dyDescent="0.35">
      <c r="I1835" s="167" t="s">
        <v>5584</v>
      </c>
      <c r="J1835" s="167" t="s">
        <v>9242</v>
      </c>
      <c r="M1835" t="s">
        <v>9591</v>
      </c>
    </row>
    <row r="1836" spans="9:13" x14ac:dyDescent="0.35">
      <c r="I1836" s="167" t="s">
        <v>5586</v>
      </c>
      <c r="J1836" s="167" t="s">
        <v>9243</v>
      </c>
      <c r="M1836" t="s">
        <v>9592</v>
      </c>
    </row>
    <row r="1837" spans="9:13" x14ac:dyDescent="0.35">
      <c r="I1837" s="167" t="s">
        <v>5588</v>
      </c>
      <c r="J1837" s="167" t="s">
        <v>9244</v>
      </c>
      <c r="M1837" t="s">
        <v>9593</v>
      </c>
    </row>
    <row r="1838" spans="9:13" x14ac:dyDescent="0.35">
      <c r="I1838" s="167" t="s">
        <v>5590</v>
      </c>
      <c r="J1838" s="167" t="s">
        <v>9245</v>
      </c>
      <c r="M1838" t="s">
        <v>9594</v>
      </c>
    </row>
    <row r="1839" spans="9:13" x14ac:dyDescent="0.35">
      <c r="I1839" s="167" t="s">
        <v>5598</v>
      </c>
      <c r="J1839" s="167" t="s">
        <v>9246</v>
      </c>
      <c r="M1839" t="s">
        <v>7461</v>
      </c>
    </row>
    <row r="1840" spans="9:13" x14ac:dyDescent="0.35">
      <c r="I1840" s="167" t="s">
        <v>5592</v>
      </c>
      <c r="J1840" s="167" t="s">
        <v>9247</v>
      </c>
      <c r="M1840" t="s">
        <v>9595</v>
      </c>
    </row>
    <row r="1841" spans="9:13" x14ac:dyDescent="0.35">
      <c r="I1841" s="167" t="s">
        <v>5596</v>
      </c>
      <c r="J1841" s="167" t="s">
        <v>9248</v>
      </c>
      <c r="M1841" t="s">
        <v>9596</v>
      </c>
    </row>
    <row r="1842" spans="9:13" x14ac:dyDescent="0.35">
      <c r="I1842" s="167" t="s">
        <v>5594</v>
      </c>
      <c r="J1842" s="167" t="s">
        <v>9249</v>
      </c>
      <c r="M1842" t="s">
        <v>9597</v>
      </c>
    </row>
    <row r="1843" spans="9:13" x14ac:dyDescent="0.35">
      <c r="I1843" s="167" t="s">
        <v>2373</v>
      </c>
      <c r="J1843" s="167" t="s">
        <v>9250</v>
      </c>
      <c r="M1843" t="s">
        <v>9598</v>
      </c>
    </row>
    <row r="1844" spans="9:13" x14ac:dyDescent="0.35">
      <c r="I1844" s="167" t="s">
        <v>2375</v>
      </c>
      <c r="J1844" s="167" t="s">
        <v>9251</v>
      </c>
      <c r="M1844" t="s">
        <v>9599</v>
      </c>
    </row>
    <row r="1845" spans="9:13" x14ac:dyDescent="0.35">
      <c r="I1845" s="167" t="s">
        <v>2377</v>
      </c>
      <c r="J1845" s="167" t="s">
        <v>9252</v>
      </c>
      <c r="M1845" t="s">
        <v>9600</v>
      </c>
    </row>
    <row r="1846" spans="9:13" x14ac:dyDescent="0.35">
      <c r="I1846" s="167" t="s">
        <v>2379</v>
      </c>
      <c r="J1846" s="167" t="s">
        <v>9253</v>
      </c>
      <c r="M1846" t="s">
        <v>9601</v>
      </c>
    </row>
    <row r="1847" spans="9:13" x14ac:dyDescent="0.35">
      <c r="I1847" s="167" t="s">
        <v>2381</v>
      </c>
      <c r="J1847" s="167" t="s">
        <v>9254</v>
      </c>
      <c r="M1847" t="s">
        <v>9602</v>
      </c>
    </row>
    <row r="1848" spans="9:13" x14ac:dyDescent="0.35">
      <c r="I1848" s="167" t="s">
        <v>3625</v>
      </c>
      <c r="J1848" s="167" t="s">
        <v>9255</v>
      </c>
      <c r="M1848" t="s">
        <v>9603</v>
      </c>
    </row>
    <row r="1849" spans="9:13" x14ac:dyDescent="0.35">
      <c r="I1849" s="167" t="s">
        <v>2383</v>
      </c>
      <c r="J1849" s="167" t="s">
        <v>9256</v>
      </c>
      <c r="M1849" t="s">
        <v>9604</v>
      </c>
    </row>
    <row r="1850" spans="9:13" x14ac:dyDescent="0.35">
      <c r="I1850" s="167" t="s">
        <v>2387</v>
      </c>
      <c r="J1850" s="167" t="s">
        <v>9257</v>
      </c>
      <c r="M1850" t="s">
        <v>9605</v>
      </c>
    </row>
    <row r="1851" spans="9:13" x14ac:dyDescent="0.35">
      <c r="I1851" s="167" t="s">
        <v>2385</v>
      </c>
      <c r="J1851" s="167" t="s">
        <v>9258</v>
      </c>
      <c r="M1851" t="s">
        <v>9606</v>
      </c>
    </row>
    <row r="1852" spans="9:13" x14ac:dyDescent="0.35">
      <c r="I1852" s="167" t="s">
        <v>2389</v>
      </c>
      <c r="J1852" s="167" t="s">
        <v>9259</v>
      </c>
      <c r="M1852" t="s">
        <v>9607</v>
      </c>
    </row>
    <row r="1853" spans="9:13" x14ac:dyDescent="0.35">
      <c r="I1853" s="167" t="s">
        <v>2391</v>
      </c>
      <c r="J1853" s="167" t="s">
        <v>9260</v>
      </c>
      <c r="M1853" t="s">
        <v>9608</v>
      </c>
    </row>
    <row r="1854" spans="9:13" x14ac:dyDescent="0.35">
      <c r="I1854" s="167" t="s">
        <v>2393</v>
      </c>
      <c r="J1854" s="167" t="s">
        <v>9261</v>
      </c>
      <c r="M1854" t="s">
        <v>9609</v>
      </c>
    </row>
    <row r="1855" spans="9:13" x14ac:dyDescent="0.35">
      <c r="I1855" s="167" t="s">
        <v>2505</v>
      </c>
      <c r="J1855" s="167" t="s">
        <v>7692</v>
      </c>
      <c r="M1855" t="s">
        <v>9610</v>
      </c>
    </row>
    <row r="1856" spans="9:13" x14ac:dyDescent="0.35">
      <c r="I1856" s="167" t="s">
        <v>2395</v>
      </c>
      <c r="J1856" s="167" t="s">
        <v>9262</v>
      </c>
      <c r="M1856" t="s">
        <v>9611</v>
      </c>
    </row>
    <row r="1857" spans="9:13" x14ac:dyDescent="0.35">
      <c r="I1857" s="167" t="s">
        <v>3656</v>
      </c>
      <c r="J1857" s="167" t="s">
        <v>9263</v>
      </c>
      <c r="M1857" t="s">
        <v>9612</v>
      </c>
    </row>
    <row r="1858" spans="9:13" x14ac:dyDescent="0.35">
      <c r="I1858" s="167" t="s">
        <v>3676</v>
      </c>
      <c r="J1858" s="167" t="s">
        <v>9264</v>
      </c>
      <c r="M1858" t="s">
        <v>9613</v>
      </c>
    </row>
    <row r="1859" spans="9:13" x14ac:dyDescent="0.35">
      <c r="I1859" s="167" t="s">
        <v>3607</v>
      </c>
      <c r="J1859" s="167" t="s">
        <v>9265</v>
      </c>
      <c r="M1859" t="s">
        <v>9614</v>
      </c>
    </row>
    <row r="1860" spans="9:13" x14ac:dyDescent="0.35">
      <c r="I1860" s="167" t="s">
        <v>2397</v>
      </c>
      <c r="J1860" s="167" t="s">
        <v>9266</v>
      </c>
      <c r="M1860" t="s">
        <v>9615</v>
      </c>
    </row>
    <row r="1861" spans="9:13" x14ac:dyDescent="0.35">
      <c r="I1861" s="167" t="s">
        <v>2399</v>
      </c>
      <c r="J1861" s="167" t="s">
        <v>9267</v>
      </c>
      <c r="M1861" t="s">
        <v>9616</v>
      </c>
    </row>
    <row r="1862" spans="9:13" x14ac:dyDescent="0.35">
      <c r="I1862" s="167" t="s">
        <v>3639</v>
      </c>
      <c r="J1862" s="167" t="s">
        <v>9268</v>
      </c>
      <c r="M1862" t="s">
        <v>9617</v>
      </c>
    </row>
    <row r="1863" spans="9:13" x14ac:dyDescent="0.35">
      <c r="I1863" s="167" t="s">
        <v>2401</v>
      </c>
      <c r="J1863" s="167" t="s">
        <v>9269</v>
      </c>
      <c r="M1863" t="s">
        <v>9618</v>
      </c>
    </row>
    <row r="1864" spans="9:13" x14ac:dyDescent="0.35">
      <c r="I1864" s="167" t="s">
        <v>3652</v>
      </c>
      <c r="J1864" s="167" t="s">
        <v>9270</v>
      </c>
      <c r="M1864" t="s">
        <v>9619</v>
      </c>
    </row>
    <row r="1865" spans="9:13" x14ac:dyDescent="0.35">
      <c r="I1865" s="167" t="s">
        <v>2403</v>
      </c>
      <c r="J1865" s="167" t="s">
        <v>9271</v>
      </c>
      <c r="M1865" t="s">
        <v>9620</v>
      </c>
    </row>
    <row r="1866" spans="9:13" x14ac:dyDescent="0.35">
      <c r="I1866" s="167" t="s">
        <v>2405</v>
      </c>
      <c r="J1866" s="167" t="s">
        <v>8856</v>
      </c>
      <c r="M1866" t="s">
        <v>9621</v>
      </c>
    </row>
    <row r="1867" spans="9:13" x14ac:dyDescent="0.35">
      <c r="I1867" s="167" t="s">
        <v>3632</v>
      </c>
      <c r="J1867" s="167" t="s">
        <v>9272</v>
      </c>
      <c r="M1867" t="s">
        <v>9622</v>
      </c>
    </row>
    <row r="1868" spans="9:13" x14ac:dyDescent="0.35">
      <c r="I1868" s="167" t="s">
        <v>2407</v>
      </c>
      <c r="J1868" s="167" t="s">
        <v>9273</v>
      </c>
      <c r="M1868" t="s">
        <v>7453</v>
      </c>
    </row>
    <row r="1869" spans="9:13" x14ac:dyDescent="0.35">
      <c r="I1869" s="167" t="s">
        <v>2409</v>
      </c>
      <c r="J1869" s="167" t="s">
        <v>9274</v>
      </c>
      <c r="M1869" t="s">
        <v>7454</v>
      </c>
    </row>
    <row r="1870" spans="9:13" x14ac:dyDescent="0.35">
      <c r="I1870" s="167" t="s">
        <v>2411</v>
      </c>
      <c r="J1870" s="167" t="s">
        <v>9275</v>
      </c>
      <c r="M1870" t="s">
        <v>7444</v>
      </c>
    </row>
    <row r="1871" spans="9:13" x14ac:dyDescent="0.35">
      <c r="I1871" s="167" t="s">
        <v>2413</v>
      </c>
      <c r="J1871" s="167" t="s">
        <v>9276</v>
      </c>
      <c r="M1871" t="s">
        <v>7437</v>
      </c>
    </row>
    <row r="1872" spans="9:13" x14ac:dyDescent="0.35">
      <c r="I1872" s="167" t="s">
        <v>2415</v>
      </c>
      <c r="J1872" s="167" t="s">
        <v>9277</v>
      </c>
      <c r="M1872" t="s">
        <v>7455</v>
      </c>
    </row>
    <row r="1873" spans="9:13" x14ac:dyDescent="0.35">
      <c r="I1873" s="167" t="s">
        <v>2417</v>
      </c>
      <c r="J1873" s="167" t="s">
        <v>9278</v>
      </c>
      <c r="M1873" t="s">
        <v>7435</v>
      </c>
    </row>
    <row r="1874" spans="9:13" x14ac:dyDescent="0.35">
      <c r="I1874" s="167" t="s">
        <v>2419</v>
      </c>
      <c r="J1874" s="167" t="s">
        <v>9279</v>
      </c>
      <c r="M1874" t="s">
        <v>7456</v>
      </c>
    </row>
    <row r="1875" spans="9:13" x14ac:dyDescent="0.35">
      <c r="I1875" s="167" t="s">
        <v>3901</v>
      </c>
      <c r="J1875" s="167" t="s">
        <v>9461</v>
      </c>
      <c r="M1875" t="s">
        <v>7457</v>
      </c>
    </row>
    <row r="1876" spans="9:13" x14ac:dyDescent="0.35">
      <c r="I1876" s="167" t="s">
        <v>2421</v>
      </c>
      <c r="J1876" s="167" t="s">
        <v>8859</v>
      </c>
      <c r="M1876" t="s">
        <v>7464</v>
      </c>
    </row>
    <row r="1877" spans="9:13" x14ac:dyDescent="0.35">
      <c r="I1877" s="167" t="s">
        <v>3654</v>
      </c>
      <c r="J1877" s="167" t="s">
        <v>9485</v>
      </c>
      <c r="M1877" t="s">
        <v>9623</v>
      </c>
    </row>
    <row r="1878" spans="9:13" x14ac:dyDescent="0.35">
      <c r="I1878" s="167" t="s">
        <v>2423</v>
      </c>
      <c r="J1878" s="167" t="s">
        <v>8796</v>
      </c>
      <c r="M1878" t="s">
        <v>7436</v>
      </c>
    </row>
    <row r="1879" spans="9:13" x14ac:dyDescent="0.35">
      <c r="I1879" s="167" t="s">
        <v>2425</v>
      </c>
      <c r="J1879" s="167" t="s">
        <v>9280</v>
      </c>
      <c r="M1879" t="s">
        <v>9624</v>
      </c>
    </row>
    <row r="1880" spans="9:13" x14ac:dyDescent="0.35">
      <c r="I1880" s="167" t="s">
        <v>2427</v>
      </c>
      <c r="J1880" s="167" t="s">
        <v>9281</v>
      </c>
      <c r="M1880" t="s">
        <v>9625</v>
      </c>
    </row>
    <row r="1881" spans="9:13" x14ac:dyDescent="0.35">
      <c r="I1881" s="167" t="s">
        <v>2429</v>
      </c>
      <c r="J1881" s="167" t="s">
        <v>9282</v>
      </c>
      <c r="M1881" t="s">
        <v>7439</v>
      </c>
    </row>
    <row r="1882" spans="9:13" x14ac:dyDescent="0.35">
      <c r="I1882" s="167" t="s">
        <v>5648</v>
      </c>
      <c r="J1882" s="167" t="s">
        <v>9283</v>
      </c>
      <c r="M1882" t="s">
        <v>9626</v>
      </c>
    </row>
    <row r="1883" spans="9:13" x14ac:dyDescent="0.35">
      <c r="I1883" s="167" t="s">
        <v>5650</v>
      </c>
      <c r="J1883" s="167" t="s">
        <v>9284</v>
      </c>
      <c r="M1883" t="s">
        <v>9627</v>
      </c>
    </row>
    <row r="1884" spans="9:13" x14ac:dyDescent="0.35">
      <c r="I1884" s="167" t="s">
        <v>5652</v>
      </c>
      <c r="J1884" s="167" t="s">
        <v>9285</v>
      </c>
      <c r="M1884" t="s">
        <v>9628</v>
      </c>
    </row>
    <row r="1885" spans="9:13" x14ac:dyDescent="0.35">
      <c r="I1885" s="167" t="s">
        <v>5654</v>
      </c>
      <c r="J1885" s="167" t="s">
        <v>9286</v>
      </c>
      <c r="M1885" t="s">
        <v>9629</v>
      </c>
    </row>
    <row r="1886" spans="9:13" x14ac:dyDescent="0.35">
      <c r="I1886" s="167" t="s">
        <v>5661</v>
      </c>
      <c r="J1886" s="167" t="s">
        <v>9287</v>
      </c>
      <c r="M1886" t="s">
        <v>9630</v>
      </c>
    </row>
    <row r="1887" spans="9:13" x14ac:dyDescent="0.35">
      <c r="I1887" s="167" t="s">
        <v>2431</v>
      </c>
      <c r="J1887" s="167" t="s">
        <v>9288</v>
      </c>
      <c r="M1887" t="s">
        <v>9631</v>
      </c>
    </row>
    <row r="1888" spans="9:13" x14ac:dyDescent="0.35">
      <c r="I1888" s="167" t="s">
        <v>2433</v>
      </c>
      <c r="J1888" s="167" t="s">
        <v>9289</v>
      </c>
      <c r="M1888" t="s">
        <v>9632</v>
      </c>
    </row>
    <row r="1889" spans="9:13" x14ac:dyDescent="0.35">
      <c r="I1889" s="167" t="s">
        <v>2435</v>
      </c>
      <c r="J1889" s="167" t="s">
        <v>9290</v>
      </c>
      <c r="M1889" t="s">
        <v>9633</v>
      </c>
    </row>
    <row r="1890" spans="9:13" x14ac:dyDescent="0.35">
      <c r="I1890" s="167" t="s">
        <v>2437</v>
      </c>
      <c r="J1890" s="167" t="s">
        <v>9291</v>
      </c>
      <c r="M1890" t="s">
        <v>9634</v>
      </c>
    </row>
    <row r="1891" spans="9:13" x14ac:dyDescent="0.35">
      <c r="I1891" s="167" t="s">
        <v>2439</v>
      </c>
      <c r="J1891" s="167" t="s">
        <v>9292</v>
      </c>
      <c r="M1891" t="s">
        <v>9635</v>
      </c>
    </row>
    <row r="1892" spans="9:13" x14ac:dyDescent="0.35">
      <c r="I1892" s="167" t="s">
        <v>5663</v>
      </c>
      <c r="J1892" s="167" t="s">
        <v>9293</v>
      </c>
      <c r="M1892" t="s">
        <v>9636</v>
      </c>
    </row>
    <row r="1893" spans="9:13" x14ac:dyDescent="0.35">
      <c r="I1893" s="167" t="s">
        <v>2441</v>
      </c>
      <c r="J1893" s="167" t="s">
        <v>9294</v>
      </c>
      <c r="M1893" t="s">
        <v>9637</v>
      </c>
    </row>
    <row r="1894" spans="9:13" x14ac:dyDescent="0.35">
      <c r="I1894" s="167" t="s">
        <v>2443</v>
      </c>
      <c r="J1894" s="167" t="s">
        <v>9295</v>
      </c>
      <c r="M1894" t="s">
        <v>9638</v>
      </c>
    </row>
    <row r="1895" spans="9:13" x14ac:dyDescent="0.35">
      <c r="I1895" s="167" t="s">
        <v>3853</v>
      </c>
      <c r="J1895" s="167" t="s">
        <v>9296</v>
      </c>
      <c r="M1895" t="s">
        <v>9639</v>
      </c>
    </row>
    <row r="1896" spans="9:13" x14ac:dyDescent="0.35">
      <c r="I1896" s="167" t="s">
        <v>2445</v>
      </c>
      <c r="J1896" s="167" t="s">
        <v>9297</v>
      </c>
      <c r="M1896" t="s">
        <v>9640</v>
      </c>
    </row>
    <row r="1897" spans="9:13" x14ac:dyDescent="0.35">
      <c r="I1897" s="167" t="s">
        <v>2447</v>
      </c>
      <c r="J1897" s="167" t="s">
        <v>9298</v>
      </c>
      <c r="M1897" t="s">
        <v>9641</v>
      </c>
    </row>
    <row r="1898" spans="9:13" x14ac:dyDescent="0.35">
      <c r="I1898" s="167" t="s">
        <v>2451</v>
      </c>
      <c r="J1898" s="167" t="s">
        <v>9299</v>
      </c>
      <c r="M1898" t="s">
        <v>9642</v>
      </c>
    </row>
    <row r="1899" spans="9:13" x14ac:dyDescent="0.35">
      <c r="I1899" s="167" t="s">
        <v>2449</v>
      </c>
      <c r="J1899" s="167" t="s">
        <v>9300</v>
      </c>
      <c r="M1899" t="s">
        <v>9643</v>
      </c>
    </row>
    <row r="1900" spans="9:13" x14ac:dyDescent="0.35">
      <c r="I1900" s="167" t="s">
        <v>2453</v>
      </c>
      <c r="J1900" s="167" t="s">
        <v>9301</v>
      </c>
      <c r="M1900" t="s">
        <v>9644</v>
      </c>
    </row>
    <row r="1901" spans="9:13" x14ac:dyDescent="0.35">
      <c r="I1901" s="167" t="s">
        <v>2455</v>
      </c>
      <c r="J1901" s="167" t="s">
        <v>9302</v>
      </c>
      <c r="M1901" t="s">
        <v>7446</v>
      </c>
    </row>
    <row r="1902" spans="9:13" x14ac:dyDescent="0.35">
      <c r="I1902" s="167" t="s">
        <v>2457</v>
      </c>
      <c r="J1902" s="167" t="s">
        <v>9303</v>
      </c>
      <c r="M1902" t="s">
        <v>9645</v>
      </c>
    </row>
    <row r="1903" spans="9:13" x14ac:dyDescent="0.35">
      <c r="I1903" s="167" t="s">
        <v>3647</v>
      </c>
      <c r="J1903" s="167" t="s">
        <v>9724</v>
      </c>
      <c r="M1903" t="s">
        <v>9646</v>
      </c>
    </row>
    <row r="1904" spans="9:13" x14ac:dyDescent="0.35">
      <c r="I1904" s="167" t="s">
        <v>2459</v>
      </c>
      <c r="J1904" s="167" t="s">
        <v>9304</v>
      </c>
      <c r="M1904" t="s">
        <v>9647</v>
      </c>
    </row>
    <row r="1905" spans="9:13" x14ac:dyDescent="0.35">
      <c r="I1905" s="167" t="s">
        <v>3667</v>
      </c>
      <c r="J1905" s="167" t="s">
        <v>3735</v>
      </c>
      <c r="M1905" t="s">
        <v>9648</v>
      </c>
    </row>
    <row r="1906" spans="9:13" x14ac:dyDescent="0.35">
      <c r="I1906" s="167" t="s">
        <v>2463</v>
      </c>
      <c r="J1906" s="167" t="s">
        <v>9305</v>
      </c>
      <c r="M1906" t="s">
        <v>9649</v>
      </c>
    </row>
    <row r="1907" spans="9:13" x14ac:dyDescent="0.35">
      <c r="I1907" s="167" t="s">
        <v>3613</v>
      </c>
      <c r="J1907" s="167" t="s">
        <v>9725</v>
      </c>
      <c r="M1907" t="s">
        <v>9650</v>
      </c>
    </row>
    <row r="1908" spans="9:13" x14ac:dyDescent="0.35">
      <c r="I1908" s="167" t="s">
        <v>2461</v>
      </c>
      <c r="J1908" s="167" t="s">
        <v>9306</v>
      </c>
      <c r="M1908" t="s">
        <v>9651</v>
      </c>
    </row>
    <row r="1909" spans="9:13" x14ac:dyDescent="0.35">
      <c r="I1909" s="167" t="s">
        <v>3615</v>
      </c>
      <c r="J1909" s="167" t="s">
        <v>9726</v>
      </c>
      <c r="M1909" t="s">
        <v>9652</v>
      </c>
    </row>
    <row r="1910" spans="9:13" x14ac:dyDescent="0.35">
      <c r="I1910" s="167" t="s">
        <v>3701</v>
      </c>
      <c r="J1910" s="167" t="s">
        <v>9545</v>
      </c>
      <c r="M1910" t="s">
        <v>9653</v>
      </c>
    </row>
    <row r="1911" spans="9:13" x14ac:dyDescent="0.35">
      <c r="I1911" s="167" t="s">
        <v>3665</v>
      </c>
      <c r="J1911" s="167" t="s">
        <v>9727</v>
      </c>
      <c r="M1911" t="s">
        <v>9654</v>
      </c>
    </row>
    <row r="1912" spans="9:13" x14ac:dyDescent="0.35">
      <c r="I1912" s="167" t="s">
        <v>2465</v>
      </c>
      <c r="J1912" s="167" t="s">
        <v>9307</v>
      </c>
      <c r="M1912" t="s">
        <v>9655</v>
      </c>
    </row>
    <row r="1913" spans="9:13" x14ac:dyDescent="0.35">
      <c r="I1913" s="167" t="s">
        <v>3699</v>
      </c>
      <c r="J1913" s="167" t="s">
        <v>9728</v>
      </c>
      <c r="M1913" t="s">
        <v>9656</v>
      </c>
    </row>
    <row r="1914" spans="9:13" x14ac:dyDescent="0.35">
      <c r="I1914" s="167" t="s">
        <v>2467</v>
      </c>
      <c r="J1914" s="167" t="s">
        <v>9308</v>
      </c>
      <c r="M1914" t="s">
        <v>9657</v>
      </c>
    </row>
    <row r="1915" spans="9:13" x14ac:dyDescent="0.35">
      <c r="I1915" s="167" t="s">
        <v>2469</v>
      </c>
      <c r="J1915" s="167" t="s">
        <v>9309</v>
      </c>
      <c r="M1915" t="s">
        <v>9658</v>
      </c>
    </row>
    <row r="1916" spans="9:13" x14ac:dyDescent="0.35">
      <c r="I1916" s="167" t="s">
        <v>3733</v>
      </c>
      <c r="J1916" s="167" t="s">
        <v>9310</v>
      </c>
      <c r="M1916" t="s">
        <v>9659</v>
      </c>
    </row>
    <row r="1917" spans="9:13" x14ac:dyDescent="0.35">
      <c r="I1917" s="167" t="s">
        <v>2471</v>
      </c>
      <c r="J1917" s="167" t="s">
        <v>9311</v>
      </c>
      <c r="M1917" t="s">
        <v>9660</v>
      </c>
    </row>
    <row r="1918" spans="9:13" x14ac:dyDescent="0.35">
      <c r="I1918" s="167" t="s">
        <v>2473</v>
      </c>
      <c r="J1918" s="167" t="s">
        <v>9312</v>
      </c>
      <c r="M1918" t="s">
        <v>9661</v>
      </c>
    </row>
    <row r="1919" spans="9:13" x14ac:dyDescent="0.35">
      <c r="I1919" s="167" t="s">
        <v>2475</v>
      </c>
      <c r="J1919" s="167" t="s">
        <v>9313</v>
      </c>
      <c r="M1919" t="s">
        <v>9662</v>
      </c>
    </row>
    <row r="1920" spans="9:13" x14ac:dyDescent="0.35">
      <c r="I1920" s="167" t="s">
        <v>2477</v>
      </c>
      <c r="J1920" s="167" t="s">
        <v>9314</v>
      </c>
      <c r="M1920" t="s">
        <v>9663</v>
      </c>
    </row>
    <row r="1921" spans="9:13" x14ac:dyDescent="0.35">
      <c r="I1921" s="167" t="s">
        <v>3694</v>
      </c>
      <c r="J1921" s="167" t="s">
        <v>9756</v>
      </c>
      <c r="M1921" t="s">
        <v>9664</v>
      </c>
    </row>
    <row r="1922" spans="9:13" x14ac:dyDescent="0.35">
      <c r="I1922" s="167" t="s">
        <v>2479</v>
      </c>
      <c r="J1922" s="167" t="s">
        <v>9315</v>
      </c>
      <c r="M1922" t="s">
        <v>9665</v>
      </c>
    </row>
    <row r="1923" spans="9:13" x14ac:dyDescent="0.35">
      <c r="I1923" s="167" t="s">
        <v>3696</v>
      </c>
      <c r="J1923" s="167" t="s">
        <v>9757</v>
      </c>
      <c r="M1923" t="s">
        <v>9666</v>
      </c>
    </row>
    <row r="1924" spans="9:13" x14ac:dyDescent="0.35">
      <c r="I1924" s="167" t="s">
        <v>3698</v>
      </c>
      <c r="J1924" s="167" t="s">
        <v>9758</v>
      </c>
      <c r="M1924" t="s">
        <v>9667</v>
      </c>
    </row>
    <row r="1925" spans="9:13" x14ac:dyDescent="0.35">
      <c r="I1925" s="167" t="s">
        <v>2481</v>
      </c>
      <c r="J1925" s="167" t="s">
        <v>9316</v>
      </c>
      <c r="M1925" t="s">
        <v>9668</v>
      </c>
    </row>
    <row r="1926" spans="9:13" x14ac:dyDescent="0.35">
      <c r="I1926" s="167" t="s">
        <v>3706</v>
      </c>
      <c r="J1926" s="167" t="s">
        <v>9759</v>
      </c>
      <c r="M1926" t="s">
        <v>9669</v>
      </c>
    </row>
    <row r="1927" spans="9:13" x14ac:dyDescent="0.35">
      <c r="I1927" s="167" t="s">
        <v>3691</v>
      </c>
      <c r="J1927" s="167" t="s">
        <v>9760</v>
      </c>
      <c r="M1927" t="s">
        <v>7432</v>
      </c>
    </row>
    <row r="1928" spans="9:13" x14ac:dyDescent="0.35">
      <c r="I1928" s="167" t="s">
        <v>2483</v>
      </c>
      <c r="J1928" s="167" t="s">
        <v>9317</v>
      </c>
      <c r="M1928" t="s">
        <v>9670</v>
      </c>
    </row>
    <row r="1929" spans="9:13" x14ac:dyDescent="0.35">
      <c r="I1929" s="167" t="s">
        <v>2485</v>
      </c>
      <c r="J1929" s="167" t="s">
        <v>9318</v>
      </c>
      <c r="M1929" t="s">
        <v>9671</v>
      </c>
    </row>
    <row r="1930" spans="9:13" x14ac:dyDescent="0.35">
      <c r="I1930" s="167" t="s">
        <v>3703</v>
      </c>
      <c r="J1930" s="167" t="s">
        <v>9761</v>
      </c>
      <c r="M1930" t="s">
        <v>9672</v>
      </c>
    </row>
    <row r="1931" spans="9:13" x14ac:dyDescent="0.35">
      <c r="I1931" s="167" t="s">
        <v>43</v>
      </c>
      <c r="J1931" s="167" t="s">
        <v>7558</v>
      </c>
      <c r="M1931" t="s">
        <v>9673</v>
      </c>
    </row>
    <row r="1932" spans="9:13" x14ac:dyDescent="0.35">
      <c r="I1932" s="167" t="s">
        <v>7933</v>
      </c>
      <c r="J1932" s="167" t="s">
        <v>7934</v>
      </c>
      <c r="M1932" t="s">
        <v>9674</v>
      </c>
    </row>
    <row r="1933" spans="9:13" x14ac:dyDescent="0.35">
      <c r="I1933" s="167" t="s">
        <v>377</v>
      </c>
      <c r="J1933" s="167" t="s">
        <v>7793</v>
      </c>
      <c r="M1933" t="s">
        <v>9675</v>
      </c>
    </row>
    <row r="1934" spans="9:13" x14ac:dyDescent="0.35">
      <c r="I1934" s="167" t="s">
        <v>7737</v>
      </c>
      <c r="J1934" s="167" t="s">
        <v>9334</v>
      </c>
      <c r="M1934" t="s">
        <v>9676</v>
      </c>
    </row>
    <row r="1935" spans="9:13" x14ac:dyDescent="0.35">
      <c r="I1935" s="167" t="s">
        <v>7373</v>
      </c>
      <c r="J1935" s="167" t="s">
        <v>9552</v>
      </c>
      <c r="M1935" t="s">
        <v>9677</v>
      </c>
    </row>
    <row r="1936" spans="9:13" x14ac:dyDescent="0.35">
      <c r="I1936" s="167" t="s">
        <v>7667</v>
      </c>
      <c r="J1936" s="167" t="s">
        <v>9372</v>
      </c>
      <c r="M1936" t="s">
        <v>9678</v>
      </c>
    </row>
    <row r="1937" spans="9:13" x14ac:dyDescent="0.35">
      <c r="I1937" s="167" t="s">
        <v>5054</v>
      </c>
      <c r="J1937" s="349" t="s">
        <v>10248</v>
      </c>
      <c r="M1937" t="s">
        <v>9679</v>
      </c>
    </row>
    <row r="1938" spans="9:13" x14ac:dyDescent="0.35">
      <c r="I1938" s="167" t="s">
        <v>5055</v>
      </c>
      <c r="J1938" s="349" t="s">
        <v>10249</v>
      </c>
      <c r="M1938" t="s">
        <v>9680</v>
      </c>
    </row>
    <row r="1939" spans="9:13" x14ac:dyDescent="0.35">
      <c r="I1939" s="167" t="s">
        <v>5176</v>
      </c>
      <c r="J1939" s="349" t="s">
        <v>10250</v>
      </c>
      <c r="M1939" t="s">
        <v>7426</v>
      </c>
    </row>
    <row r="1940" spans="9:13" x14ac:dyDescent="0.35">
      <c r="I1940" s="167" t="s">
        <v>5180</v>
      </c>
      <c r="J1940" s="349" t="s">
        <v>10251</v>
      </c>
      <c r="M1940" t="s">
        <v>7425</v>
      </c>
    </row>
    <row r="1941" spans="9:13" x14ac:dyDescent="0.35">
      <c r="I1941" s="167" t="s">
        <v>5187</v>
      </c>
      <c r="J1941" s="349" t="s">
        <v>10253</v>
      </c>
      <c r="M1941" t="s">
        <v>9681</v>
      </c>
    </row>
    <row r="1942" spans="9:13" x14ac:dyDescent="0.35">
      <c r="I1942" s="167" t="s">
        <v>5057</v>
      </c>
      <c r="J1942" s="349" t="s">
        <v>10252</v>
      </c>
      <c r="M1942" t="s">
        <v>7427</v>
      </c>
    </row>
    <row r="1943" spans="9:13" x14ac:dyDescent="0.35">
      <c r="I1943" s="167" t="s">
        <v>5058</v>
      </c>
      <c r="J1943" s="349" t="s">
        <v>10254</v>
      </c>
      <c r="M1943" t="s">
        <v>7428</v>
      </c>
    </row>
    <row r="1944" spans="9:13" x14ac:dyDescent="0.35">
      <c r="I1944" s="167" t="s">
        <v>5059</v>
      </c>
      <c r="J1944" s="349" t="s">
        <v>10255</v>
      </c>
      <c r="M1944" t="s">
        <v>7429</v>
      </c>
    </row>
    <row r="1945" spans="9:13" x14ac:dyDescent="0.35">
      <c r="I1945" s="167" t="s">
        <v>5060</v>
      </c>
      <c r="J1945" s="349" t="s">
        <v>10256</v>
      </c>
      <c r="M1945" t="s">
        <v>7430</v>
      </c>
    </row>
    <row r="1946" spans="9:13" x14ac:dyDescent="0.35">
      <c r="I1946" s="167" t="s">
        <v>5061</v>
      </c>
      <c r="J1946" s="349" t="s">
        <v>10257</v>
      </c>
      <c r="M1946" t="s">
        <v>9682</v>
      </c>
    </row>
    <row r="1947" spans="9:13" x14ac:dyDescent="0.35">
      <c r="I1947" s="167" t="s">
        <v>5062</v>
      </c>
      <c r="J1947" s="349" t="s">
        <v>10258</v>
      </c>
      <c r="M1947" t="s">
        <v>9683</v>
      </c>
    </row>
    <row r="1948" spans="9:13" x14ac:dyDescent="0.35">
      <c r="I1948" s="167" t="s">
        <v>5063</v>
      </c>
      <c r="J1948" s="349" t="s">
        <v>10259</v>
      </c>
      <c r="M1948" t="s">
        <v>9684</v>
      </c>
    </row>
    <row r="1949" spans="9:13" x14ac:dyDescent="0.35">
      <c r="I1949" s="167" t="s">
        <v>5064</v>
      </c>
      <c r="J1949" s="349" t="s">
        <v>10260</v>
      </c>
      <c r="M1949" t="s">
        <v>9685</v>
      </c>
    </row>
    <row r="1950" spans="9:13" x14ac:dyDescent="0.35">
      <c r="I1950" s="167" t="s">
        <v>5065</v>
      </c>
      <c r="J1950" s="349" t="s">
        <v>10261</v>
      </c>
      <c r="M1950" t="s">
        <v>9686</v>
      </c>
    </row>
    <row r="1951" spans="9:13" x14ac:dyDescent="0.35">
      <c r="I1951" s="167" t="s">
        <v>7494</v>
      </c>
      <c r="J1951" s="167" t="s">
        <v>9553</v>
      </c>
      <c r="M1951" t="s">
        <v>9687</v>
      </c>
    </row>
    <row r="1952" spans="9:13" x14ac:dyDescent="0.35">
      <c r="I1952" s="167" t="s">
        <v>7497</v>
      </c>
      <c r="J1952" s="167" t="s">
        <v>9371</v>
      </c>
      <c r="M1952" t="s">
        <v>7458</v>
      </c>
    </row>
    <row r="1953" spans="9:13" x14ac:dyDescent="0.35">
      <c r="I1953" s="167" t="s">
        <v>2506</v>
      </c>
      <c r="J1953" s="167" t="s">
        <v>8042</v>
      </c>
      <c r="M1953" t="s">
        <v>9688</v>
      </c>
    </row>
    <row r="1954" spans="9:13" x14ac:dyDescent="0.35">
      <c r="I1954" s="167" t="s">
        <v>5</v>
      </c>
      <c r="J1954" s="167" t="s">
        <v>8043</v>
      </c>
      <c r="M1954" t="s">
        <v>9689</v>
      </c>
    </row>
    <row r="1955" spans="9:13" x14ac:dyDescent="0.35">
      <c r="I1955" s="167" t="s">
        <v>6242</v>
      </c>
      <c r="J1955" s="167" t="s">
        <v>7463</v>
      </c>
      <c r="M1955" t="s">
        <v>9690</v>
      </c>
    </row>
    <row r="1956" spans="9:13" x14ac:dyDescent="0.35">
      <c r="I1956" s="167" t="s">
        <v>7668</v>
      </c>
      <c r="J1956" s="167" t="s">
        <v>9554</v>
      </c>
      <c r="M1956" t="s">
        <v>9691</v>
      </c>
    </row>
    <row r="1957" spans="9:13" x14ac:dyDescent="0.35">
      <c r="I1957" s="167" t="s">
        <v>7669</v>
      </c>
      <c r="J1957" s="167" t="s">
        <v>9373</v>
      </c>
      <c r="M1957" t="s">
        <v>9692</v>
      </c>
    </row>
    <row r="1958" spans="9:13" x14ac:dyDescent="0.35">
      <c r="I1958" s="167" t="s">
        <v>270</v>
      </c>
      <c r="J1958" s="167" t="s">
        <v>8896</v>
      </c>
      <c r="M1958" t="s">
        <v>7441</v>
      </c>
    </row>
    <row r="1959" spans="9:13" x14ac:dyDescent="0.35">
      <c r="I1959" s="167" t="s">
        <v>269</v>
      </c>
      <c r="J1959" s="167" t="s">
        <v>7826</v>
      </c>
      <c r="M1959" t="s">
        <v>9693</v>
      </c>
    </row>
    <row r="1960" spans="9:13" x14ac:dyDescent="0.35">
      <c r="I1960" s="167" t="s">
        <v>6422</v>
      </c>
      <c r="J1960" s="349" t="s">
        <v>10159</v>
      </c>
      <c r="M1960" t="s">
        <v>9694</v>
      </c>
    </row>
    <row r="1961" spans="9:13" x14ac:dyDescent="0.35">
      <c r="I1961" s="167" t="s">
        <v>6423</v>
      </c>
      <c r="J1961" s="349" t="s">
        <v>10160</v>
      </c>
      <c r="M1961" t="s">
        <v>9695</v>
      </c>
    </row>
    <row r="1962" spans="9:13" x14ac:dyDescent="0.35">
      <c r="I1962" s="167" t="s">
        <v>1357</v>
      </c>
      <c r="J1962" s="167" t="s">
        <v>7789</v>
      </c>
      <c r="M1962" t="s">
        <v>9696</v>
      </c>
    </row>
    <row r="1963" spans="9:13" x14ac:dyDescent="0.35">
      <c r="I1963" s="167" t="s">
        <v>8482</v>
      </c>
      <c r="J1963" s="167" t="s">
        <v>9323</v>
      </c>
      <c r="M1963" t="s">
        <v>9697</v>
      </c>
    </row>
    <row r="1964" spans="9:13" x14ac:dyDescent="0.35">
      <c r="I1964" s="167" t="s">
        <v>8611</v>
      </c>
      <c r="J1964" s="167" t="s">
        <v>9324</v>
      </c>
      <c r="M1964" t="s">
        <v>9698</v>
      </c>
    </row>
    <row r="1965" spans="9:13" x14ac:dyDescent="0.35">
      <c r="I1965" s="167" t="s">
        <v>1989</v>
      </c>
      <c r="J1965" s="167" t="s">
        <v>7792</v>
      </c>
      <c r="M1965" t="s">
        <v>9699</v>
      </c>
    </row>
    <row r="1966" spans="9:13" x14ac:dyDescent="0.35">
      <c r="I1966" s="167" t="s">
        <v>8609</v>
      </c>
      <c r="J1966" s="167" t="s">
        <v>9325</v>
      </c>
      <c r="M1966" t="s">
        <v>9700</v>
      </c>
    </row>
    <row r="1967" spans="9:13" x14ac:dyDescent="0.35">
      <c r="I1967" s="167" t="s">
        <v>8613</v>
      </c>
      <c r="J1967" s="167" t="s">
        <v>9326</v>
      </c>
      <c r="M1967" t="s">
        <v>9701</v>
      </c>
    </row>
    <row r="1968" spans="9:13" x14ac:dyDescent="0.35">
      <c r="I1968" s="167" t="s">
        <v>8615</v>
      </c>
      <c r="J1968" s="167" t="s">
        <v>9327</v>
      </c>
      <c r="M1968" t="s">
        <v>9702</v>
      </c>
    </row>
    <row r="1969" spans="9:13" x14ac:dyDescent="0.35">
      <c r="I1969" s="167" t="s">
        <v>318</v>
      </c>
      <c r="J1969" s="167" t="s">
        <v>7788</v>
      </c>
      <c r="M1969" t="s">
        <v>3735</v>
      </c>
    </row>
    <row r="1970" spans="9:13" x14ac:dyDescent="0.35">
      <c r="I1970" s="167" t="s">
        <v>274</v>
      </c>
      <c r="J1970" s="167" t="s">
        <v>7783</v>
      </c>
      <c r="M1970" t="s">
        <v>9703</v>
      </c>
    </row>
    <row r="1971" spans="9:13" x14ac:dyDescent="0.35">
      <c r="I1971" s="167" t="s">
        <v>276</v>
      </c>
      <c r="J1971" s="167" t="s">
        <v>7784</v>
      </c>
      <c r="M1971" t="s">
        <v>9704</v>
      </c>
    </row>
    <row r="1972" spans="9:13" x14ac:dyDescent="0.35">
      <c r="I1972" s="167" t="s">
        <v>6399</v>
      </c>
      <c r="J1972" s="349" t="s">
        <v>10167</v>
      </c>
      <c r="M1972" t="s">
        <v>7451</v>
      </c>
    </row>
    <row r="1973" spans="9:13" x14ac:dyDescent="0.35">
      <c r="I1973" s="167" t="s">
        <v>6425</v>
      </c>
      <c r="J1973" s="349" t="s">
        <v>10165</v>
      </c>
      <c r="M1973" t="s">
        <v>7449</v>
      </c>
    </row>
    <row r="1974" spans="9:13" x14ac:dyDescent="0.35">
      <c r="I1974" s="167" t="s">
        <v>6426</v>
      </c>
      <c r="J1974" s="349" t="s">
        <v>10166</v>
      </c>
      <c r="M1974" t="s">
        <v>7448</v>
      </c>
    </row>
    <row r="1975" spans="9:13" x14ac:dyDescent="0.35">
      <c r="I1975" s="167" t="s">
        <v>6439</v>
      </c>
      <c r="J1975" s="349" t="s">
        <v>10163</v>
      </c>
      <c r="M1975" t="s">
        <v>7447</v>
      </c>
    </row>
    <row r="1976" spans="9:13" x14ac:dyDescent="0.35">
      <c r="I1976" s="167" t="s">
        <v>277</v>
      </c>
      <c r="J1976" s="167" t="s">
        <v>8659</v>
      </c>
      <c r="M1976" t="s">
        <v>7452</v>
      </c>
    </row>
    <row r="1977" spans="9:13" x14ac:dyDescent="0.35">
      <c r="I1977" s="167" t="s">
        <v>6441</v>
      </c>
      <c r="J1977" s="349" t="s">
        <v>10169</v>
      </c>
      <c r="M1977" t="s">
        <v>7450</v>
      </c>
    </row>
    <row r="1978" spans="9:13" x14ac:dyDescent="0.35">
      <c r="I1978" s="167" t="s">
        <v>279</v>
      </c>
      <c r="J1978" s="167" t="s">
        <v>8671</v>
      </c>
      <c r="M1978" t="s">
        <v>9705</v>
      </c>
    </row>
    <row r="1979" spans="9:13" x14ac:dyDescent="0.35">
      <c r="I1979" s="167" t="s">
        <v>6442</v>
      </c>
      <c r="J1979" s="349" t="s">
        <v>10171</v>
      </c>
      <c r="M1979" t="s">
        <v>7463</v>
      </c>
    </row>
    <row r="1980" spans="9:13" x14ac:dyDescent="0.35">
      <c r="I1980" s="167" t="s">
        <v>1432</v>
      </c>
      <c r="J1980" s="167" t="s">
        <v>7790</v>
      </c>
      <c r="M1980" t="s">
        <v>9706</v>
      </c>
    </row>
    <row r="1981" spans="9:13" x14ac:dyDescent="0.35">
      <c r="I1981" s="167" t="s">
        <v>272</v>
      </c>
      <c r="J1981" s="167" t="s">
        <v>7786</v>
      </c>
      <c r="M1981" t="s">
        <v>9707</v>
      </c>
    </row>
    <row r="1982" spans="9:13" x14ac:dyDescent="0.35">
      <c r="I1982" s="167" t="s">
        <v>280</v>
      </c>
      <c r="J1982" s="167" t="s">
        <v>7827</v>
      </c>
      <c r="M1982" t="s">
        <v>9708</v>
      </c>
    </row>
    <row r="1983" spans="9:13" x14ac:dyDescent="0.35">
      <c r="I1983" s="167" t="s">
        <v>1426</v>
      </c>
      <c r="J1983" s="167" t="s">
        <v>7791</v>
      </c>
      <c r="M1983" t="s">
        <v>9709</v>
      </c>
    </row>
    <row r="1984" spans="9:13" x14ac:dyDescent="0.35">
      <c r="I1984" s="167" t="s">
        <v>273</v>
      </c>
      <c r="J1984" s="167" t="s">
        <v>7786</v>
      </c>
      <c r="M1984" t="s">
        <v>9710</v>
      </c>
    </row>
    <row r="1985" spans="9:13" x14ac:dyDescent="0.35">
      <c r="I1985" s="167" t="s">
        <v>281</v>
      </c>
      <c r="J1985" s="167" t="s">
        <v>7828</v>
      </c>
      <c r="M1985" t="s">
        <v>9711</v>
      </c>
    </row>
    <row r="1986" spans="9:13" x14ac:dyDescent="0.35">
      <c r="I1986" s="167" t="s">
        <v>7850</v>
      </c>
      <c r="J1986" s="167" t="s">
        <v>7849</v>
      </c>
      <c r="M1986" t="s">
        <v>9712</v>
      </c>
    </row>
    <row r="1987" spans="9:13" x14ac:dyDescent="0.35">
      <c r="I1987" s="167" t="s">
        <v>61</v>
      </c>
      <c r="J1987" s="167" t="s">
        <v>7847</v>
      </c>
      <c r="M1987" t="s">
        <v>9713</v>
      </c>
    </row>
    <row r="1988" spans="9:13" x14ac:dyDescent="0.35">
      <c r="I1988" s="167" t="s">
        <v>5482</v>
      </c>
      <c r="J1988" s="167" t="s">
        <v>9514</v>
      </c>
      <c r="M1988" t="s">
        <v>9714</v>
      </c>
    </row>
    <row r="1989" spans="9:13" x14ac:dyDescent="0.35">
      <c r="I1989" s="167" t="s">
        <v>5453</v>
      </c>
      <c r="J1989" s="167" t="s">
        <v>9578</v>
      </c>
      <c r="M1989" t="s">
        <v>9715</v>
      </c>
    </row>
    <row r="1990" spans="9:13" x14ac:dyDescent="0.35">
      <c r="I1990" s="167" t="s">
        <v>5480</v>
      </c>
      <c r="J1990" s="167" t="s">
        <v>9615</v>
      </c>
      <c r="M1990" t="s">
        <v>9716</v>
      </c>
    </row>
    <row r="1991" spans="9:13" x14ac:dyDescent="0.35">
      <c r="I1991" s="167" t="s">
        <v>5452</v>
      </c>
      <c r="J1991" s="167" t="s">
        <v>9579</v>
      </c>
      <c r="M1991" t="s">
        <v>9717</v>
      </c>
    </row>
    <row r="1992" spans="9:13" x14ac:dyDescent="0.35">
      <c r="I1992" s="167" t="s">
        <v>3605</v>
      </c>
      <c r="J1992" s="167" t="s">
        <v>9473</v>
      </c>
      <c r="M1992" t="s">
        <v>9718</v>
      </c>
    </row>
    <row r="1993" spans="9:13" x14ac:dyDescent="0.35">
      <c r="I1993" s="167" t="s">
        <v>8789</v>
      </c>
      <c r="J1993" s="167" t="s">
        <v>8790</v>
      </c>
      <c r="M1993" t="s">
        <v>9719</v>
      </c>
    </row>
    <row r="1994" spans="9:13" x14ac:dyDescent="0.35">
      <c r="I1994" s="167" t="s">
        <v>2512</v>
      </c>
      <c r="J1994" s="167" t="s">
        <v>8860</v>
      </c>
      <c r="M1994" t="s">
        <v>9720</v>
      </c>
    </row>
    <row r="1995" spans="9:13" x14ac:dyDescent="0.35">
      <c r="I1995" s="167" t="s">
        <v>2514</v>
      </c>
      <c r="J1995" s="167" t="s">
        <v>8781</v>
      </c>
      <c r="M1995" t="s">
        <v>9721</v>
      </c>
    </row>
    <row r="1996" spans="9:13" x14ac:dyDescent="0.35">
      <c r="I1996" s="167" t="s">
        <v>3670</v>
      </c>
      <c r="J1996" s="167" t="s">
        <v>9636</v>
      </c>
      <c r="M1996" t="s">
        <v>9722</v>
      </c>
    </row>
    <row r="1997" spans="9:13" x14ac:dyDescent="0.35">
      <c r="I1997" s="167" t="s">
        <v>2516</v>
      </c>
      <c r="J1997" s="167" t="s">
        <v>8780</v>
      </c>
      <c r="M1997" t="s">
        <v>9723</v>
      </c>
    </row>
    <row r="1998" spans="9:13" x14ac:dyDescent="0.35">
      <c r="I1998" s="167" t="s">
        <v>3725</v>
      </c>
      <c r="J1998" s="167" t="s">
        <v>9650</v>
      </c>
      <c r="M1998" t="s">
        <v>9724</v>
      </c>
    </row>
    <row r="1999" spans="9:13" x14ac:dyDescent="0.35">
      <c r="I1999" s="167" t="s">
        <v>2508</v>
      </c>
      <c r="J1999" s="167" t="s">
        <v>8714</v>
      </c>
      <c r="M1999" t="s">
        <v>9725</v>
      </c>
    </row>
    <row r="2000" spans="9:13" x14ac:dyDescent="0.35">
      <c r="I2000" s="167" t="s">
        <v>5716</v>
      </c>
      <c r="J2000" s="167" t="s">
        <v>9716</v>
      </c>
      <c r="M2000" t="s">
        <v>9726</v>
      </c>
    </row>
    <row r="2001" spans="1:13" x14ac:dyDescent="0.35">
      <c r="I2001" s="167" t="s">
        <v>5145</v>
      </c>
      <c r="J2001" s="349" t="s">
        <v>10262</v>
      </c>
      <c r="M2001" t="s">
        <v>9727</v>
      </c>
    </row>
    <row r="2002" spans="1:13" x14ac:dyDescent="0.35">
      <c r="I2002" s="167" t="s">
        <v>5153</v>
      </c>
      <c r="J2002" s="349" t="s">
        <v>10264</v>
      </c>
      <c r="M2002" t="s">
        <v>9728</v>
      </c>
    </row>
    <row r="2003" spans="1:13" x14ac:dyDescent="0.35">
      <c r="I2003" s="167" t="s">
        <v>5215</v>
      </c>
      <c r="J2003" s="349" t="s">
        <v>10263</v>
      </c>
      <c r="M2003" t="s">
        <v>7423</v>
      </c>
    </row>
    <row r="2004" spans="1:13" x14ac:dyDescent="0.35">
      <c r="I2004" s="167" t="s">
        <v>282</v>
      </c>
      <c r="J2004" s="167" t="s">
        <v>7812</v>
      </c>
      <c r="M2004" t="s">
        <v>7434</v>
      </c>
    </row>
    <row r="2005" spans="1:13" x14ac:dyDescent="0.35">
      <c r="I2005" s="167" t="s">
        <v>283</v>
      </c>
      <c r="J2005" s="167" t="s">
        <v>7823</v>
      </c>
      <c r="M2005" t="s">
        <v>9729</v>
      </c>
    </row>
    <row r="2006" spans="1:13" x14ac:dyDescent="0.35">
      <c r="A2006" t="s">
        <v>6305</v>
      </c>
      <c r="B2006" t="s">
        <v>8827</v>
      </c>
      <c r="I2006" s="167" t="s">
        <v>147</v>
      </c>
      <c r="J2006" s="167" t="s">
        <v>9339</v>
      </c>
      <c r="M2006" t="s">
        <v>9730</v>
      </c>
    </row>
    <row r="2007" spans="1:13" x14ac:dyDescent="0.35">
      <c r="A2007" t="s">
        <v>3213</v>
      </c>
      <c r="B2007" t="s">
        <v>8828</v>
      </c>
      <c r="I2007" s="167" t="s">
        <v>285</v>
      </c>
      <c r="J2007" s="167" t="s">
        <v>7822</v>
      </c>
      <c r="M2007" t="s">
        <v>9731</v>
      </c>
    </row>
    <row r="2008" spans="1:13" x14ac:dyDescent="0.35">
      <c r="A2008" t="s">
        <v>3209</v>
      </c>
      <c r="B2008" t="s">
        <v>8829</v>
      </c>
      <c r="I2008" s="167" t="s">
        <v>74</v>
      </c>
      <c r="J2008" s="167" t="s">
        <v>7750</v>
      </c>
      <c r="M2008" t="s">
        <v>9732</v>
      </c>
    </row>
    <row r="2009" spans="1:13" x14ac:dyDescent="0.35">
      <c r="A2009" t="s">
        <v>2976</v>
      </c>
      <c r="B2009" t="s">
        <v>8799</v>
      </c>
      <c r="I2009" s="167" t="s">
        <v>7751</v>
      </c>
      <c r="J2009" s="167" t="s">
        <v>7752</v>
      </c>
      <c r="M2009" t="s">
        <v>9733</v>
      </c>
    </row>
    <row r="2010" spans="1:13" x14ac:dyDescent="0.35">
      <c r="A2010" t="s">
        <v>2973</v>
      </c>
      <c r="B2010" t="s">
        <v>8800</v>
      </c>
      <c r="I2010" s="167" t="s">
        <v>7753</v>
      </c>
      <c r="J2010" s="167" t="s">
        <v>7754</v>
      </c>
      <c r="M2010" t="s">
        <v>9734</v>
      </c>
    </row>
    <row r="2011" spans="1:13" x14ac:dyDescent="0.35">
      <c r="A2011" t="s">
        <v>2970</v>
      </c>
      <c r="B2011" t="s">
        <v>8801</v>
      </c>
      <c r="I2011" s="167" t="s">
        <v>2518</v>
      </c>
      <c r="J2011" s="167" t="s">
        <v>7557</v>
      </c>
      <c r="M2011" t="s">
        <v>9735</v>
      </c>
    </row>
    <row r="2012" spans="1:13" x14ac:dyDescent="0.35">
      <c r="A2012" t="s">
        <v>2967</v>
      </c>
      <c r="B2012" t="s">
        <v>8802</v>
      </c>
      <c r="I2012" s="167" t="s">
        <v>2</v>
      </c>
      <c r="J2012" s="167" t="s">
        <v>7726</v>
      </c>
      <c r="M2012" t="s">
        <v>9736</v>
      </c>
    </row>
    <row r="2013" spans="1:13" x14ac:dyDescent="0.35">
      <c r="A2013" t="s">
        <v>2964</v>
      </c>
      <c r="B2013" t="s">
        <v>8803</v>
      </c>
      <c r="I2013" s="167" t="s">
        <v>6243</v>
      </c>
      <c r="J2013" s="167" t="s">
        <v>7464</v>
      </c>
      <c r="M2013" t="s">
        <v>9737</v>
      </c>
    </row>
    <row r="2014" spans="1:13" x14ac:dyDescent="0.35">
      <c r="A2014" t="s">
        <v>2961</v>
      </c>
      <c r="B2014" t="s">
        <v>8804</v>
      </c>
      <c r="I2014" s="167" t="s">
        <v>2906</v>
      </c>
      <c r="J2014" s="167" t="s">
        <v>8817</v>
      </c>
      <c r="M2014" t="s">
        <v>9738</v>
      </c>
    </row>
    <row r="2015" spans="1:13" x14ac:dyDescent="0.35">
      <c r="A2015" t="s">
        <v>3203</v>
      </c>
      <c r="B2015" t="s">
        <v>8805</v>
      </c>
      <c r="I2015" s="167" t="s">
        <v>2903</v>
      </c>
      <c r="J2015" s="167" t="s">
        <v>8818</v>
      </c>
      <c r="M2015" t="s">
        <v>9739</v>
      </c>
    </row>
    <row r="2016" spans="1:13" x14ac:dyDescent="0.35">
      <c r="A2016" t="s">
        <v>3205</v>
      </c>
      <c r="B2016" t="s">
        <v>8806</v>
      </c>
      <c r="I2016" s="167" t="s">
        <v>3071</v>
      </c>
      <c r="J2016" s="167" t="s">
        <v>9340</v>
      </c>
      <c r="M2016" t="s">
        <v>9740</v>
      </c>
    </row>
    <row r="2017" spans="1:13" x14ac:dyDescent="0.35">
      <c r="A2017" t="s">
        <v>2957</v>
      </c>
      <c r="B2017" t="s">
        <v>8830</v>
      </c>
      <c r="I2017" s="167" t="s">
        <v>3068</v>
      </c>
      <c r="J2017" s="167" t="s">
        <v>9341</v>
      </c>
      <c r="M2017" t="s">
        <v>9741</v>
      </c>
    </row>
    <row r="2018" spans="1:13" x14ac:dyDescent="0.35">
      <c r="A2018" t="s">
        <v>2954</v>
      </c>
      <c r="B2018" t="s">
        <v>8831</v>
      </c>
      <c r="I2018" s="167" t="s">
        <v>3065</v>
      </c>
      <c r="J2018" s="167" t="s">
        <v>9342</v>
      </c>
      <c r="M2018" t="s">
        <v>9742</v>
      </c>
    </row>
    <row r="2019" spans="1:13" x14ac:dyDescent="0.35">
      <c r="A2019" t="s">
        <v>2951</v>
      </c>
      <c r="B2019" t="s">
        <v>8832</v>
      </c>
      <c r="I2019" s="167" t="s">
        <v>3062</v>
      </c>
      <c r="J2019" s="167" t="s">
        <v>9319</v>
      </c>
      <c r="M2019" t="s">
        <v>9743</v>
      </c>
    </row>
    <row r="2020" spans="1:13" x14ac:dyDescent="0.35">
      <c r="A2020" t="s">
        <v>2948</v>
      </c>
      <c r="B2020" t="s">
        <v>8833</v>
      </c>
      <c r="I2020" s="167" t="s">
        <v>3059</v>
      </c>
      <c r="J2020" s="167" t="s">
        <v>9320</v>
      </c>
      <c r="M2020" t="s">
        <v>9744</v>
      </c>
    </row>
    <row r="2021" spans="1:13" x14ac:dyDescent="0.35">
      <c r="A2021" t="s">
        <v>2945</v>
      </c>
      <c r="B2021" t="s">
        <v>8808</v>
      </c>
      <c r="I2021" s="167" t="s">
        <v>3056</v>
      </c>
      <c r="J2021" s="167" t="s">
        <v>9321</v>
      </c>
      <c r="M2021" t="s">
        <v>9745</v>
      </c>
    </row>
    <row r="2022" spans="1:13" x14ac:dyDescent="0.35">
      <c r="A2022" t="s">
        <v>3164</v>
      </c>
      <c r="B2022" t="s">
        <v>8809</v>
      </c>
      <c r="I2022" s="167" t="s">
        <v>6251</v>
      </c>
      <c r="J2022" s="167" t="s">
        <v>9623</v>
      </c>
      <c r="M2022" t="s">
        <v>9746</v>
      </c>
    </row>
    <row r="2023" spans="1:13" x14ac:dyDescent="0.35">
      <c r="A2023" t="s">
        <v>2917</v>
      </c>
      <c r="B2023" t="s">
        <v>8810</v>
      </c>
      <c r="I2023" s="167" t="s">
        <v>5507</v>
      </c>
      <c r="J2023" s="167" t="s">
        <v>9507</v>
      </c>
      <c r="M2023" t="s">
        <v>9747</v>
      </c>
    </row>
    <row r="2024" spans="1:13" x14ac:dyDescent="0.35">
      <c r="A2024" t="s">
        <v>3161</v>
      </c>
      <c r="B2024" t="s">
        <v>8834</v>
      </c>
      <c r="I2024" s="167" t="s">
        <v>5509</v>
      </c>
      <c r="J2024" s="167" t="s">
        <v>9418</v>
      </c>
      <c r="M2024" t="s">
        <v>9748</v>
      </c>
    </row>
    <row r="2025" spans="1:13" x14ac:dyDescent="0.35">
      <c r="A2025" t="s">
        <v>3157</v>
      </c>
      <c r="B2025" t="s">
        <v>8811</v>
      </c>
      <c r="I2025" s="167" t="s">
        <v>5511</v>
      </c>
      <c r="J2025" s="167" t="s">
        <v>9404</v>
      </c>
      <c r="M2025" t="s">
        <v>9749</v>
      </c>
    </row>
    <row r="2026" spans="1:13" x14ac:dyDescent="0.35">
      <c r="A2026" t="s">
        <v>2249</v>
      </c>
      <c r="B2026" t="s">
        <v>8835</v>
      </c>
      <c r="I2026" s="167" t="s">
        <v>7907</v>
      </c>
      <c r="J2026" s="167" t="s">
        <v>7875</v>
      </c>
      <c r="M2026" t="s">
        <v>9750</v>
      </c>
    </row>
    <row r="2027" spans="1:13" x14ac:dyDescent="0.35">
      <c r="A2027" t="s">
        <v>2258</v>
      </c>
      <c r="B2027" t="s">
        <v>8836</v>
      </c>
      <c r="I2027" s="167" t="s">
        <v>6048</v>
      </c>
      <c r="J2027" s="167" t="s">
        <v>9739</v>
      </c>
      <c r="M2027" t="s">
        <v>9751</v>
      </c>
    </row>
    <row r="2028" spans="1:13" x14ac:dyDescent="0.35">
      <c r="A2028" t="s">
        <v>3140</v>
      </c>
      <c r="B2028" t="s">
        <v>8837</v>
      </c>
      <c r="I2028" s="167" t="s">
        <v>6022</v>
      </c>
      <c r="J2028" s="167" t="s">
        <v>9740</v>
      </c>
      <c r="M2028" t="s">
        <v>9752</v>
      </c>
    </row>
    <row r="2029" spans="1:13" x14ac:dyDescent="0.35">
      <c r="A2029" t="s">
        <v>2910</v>
      </c>
      <c r="B2029" t="s">
        <v>8838</v>
      </c>
      <c r="I2029" s="167" t="s">
        <v>5996</v>
      </c>
      <c r="J2029" s="167" t="s">
        <v>9742</v>
      </c>
      <c r="M2029" t="s">
        <v>9753</v>
      </c>
    </row>
    <row r="2030" spans="1:13" x14ac:dyDescent="0.35">
      <c r="A2030" t="s">
        <v>2293</v>
      </c>
      <c r="B2030" t="s">
        <v>8839</v>
      </c>
      <c r="I2030" s="167" t="s">
        <v>5970</v>
      </c>
      <c r="J2030" s="167" t="s">
        <v>9741</v>
      </c>
      <c r="M2030" t="s">
        <v>9754</v>
      </c>
    </row>
    <row r="2031" spans="1:13" x14ac:dyDescent="0.35">
      <c r="A2031" t="s">
        <v>2297</v>
      </c>
      <c r="B2031" t="s">
        <v>8840</v>
      </c>
      <c r="I2031" s="167" t="s">
        <v>3860</v>
      </c>
      <c r="J2031" s="167" t="s">
        <v>9743</v>
      </c>
      <c r="M2031" t="s">
        <v>9755</v>
      </c>
    </row>
    <row r="2032" spans="1:13" x14ac:dyDescent="0.35">
      <c r="A2032" t="s">
        <v>2295</v>
      </c>
      <c r="B2032" t="s">
        <v>8841</v>
      </c>
      <c r="I2032" s="167" t="s">
        <v>5724</v>
      </c>
      <c r="J2032" s="167" t="s">
        <v>9746</v>
      </c>
      <c r="M2032" t="s">
        <v>9756</v>
      </c>
    </row>
    <row r="2033" spans="1:13" x14ac:dyDescent="0.35">
      <c r="A2033" t="s">
        <v>3116</v>
      </c>
      <c r="B2033" t="s">
        <v>8812</v>
      </c>
      <c r="I2033" s="167" t="s">
        <v>5723</v>
      </c>
      <c r="J2033" s="167" t="s">
        <v>9747</v>
      </c>
      <c r="M2033" t="s">
        <v>9757</v>
      </c>
    </row>
    <row r="2034" spans="1:13" x14ac:dyDescent="0.35">
      <c r="A2034" t="s">
        <v>3113</v>
      </c>
      <c r="B2034" t="s">
        <v>8813</v>
      </c>
      <c r="I2034" s="167" t="s">
        <v>3861</v>
      </c>
      <c r="J2034" s="167" t="s">
        <v>9744</v>
      </c>
      <c r="M2034" t="s">
        <v>9758</v>
      </c>
    </row>
    <row r="2035" spans="1:13" x14ac:dyDescent="0.35">
      <c r="A2035" t="s">
        <v>3110</v>
      </c>
      <c r="B2035" t="s">
        <v>8814</v>
      </c>
      <c r="I2035" s="167" t="s">
        <v>3870</v>
      </c>
      <c r="J2035" s="167" t="s">
        <v>9745</v>
      </c>
      <c r="M2035" t="s">
        <v>9759</v>
      </c>
    </row>
    <row r="2036" spans="1:13" x14ac:dyDescent="0.35">
      <c r="A2036" t="s">
        <v>3107</v>
      </c>
      <c r="B2036" t="s">
        <v>8815</v>
      </c>
      <c r="I2036" s="167" t="s">
        <v>3872</v>
      </c>
      <c r="J2036" s="167" t="s">
        <v>9749</v>
      </c>
      <c r="M2036" t="s">
        <v>9760</v>
      </c>
    </row>
    <row r="2037" spans="1:13" x14ac:dyDescent="0.35">
      <c r="A2037" t="s">
        <v>2317</v>
      </c>
      <c r="B2037" t="s">
        <v>8842</v>
      </c>
      <c r="I2037" s="167" t="s">
        <v>287</v>
      </c>
      <c r="J2037" s="167" t="s">
        <v>9345</v>
      </c>
      <c r="M2037" t="s">
        <v>9761</v>
      </c>
    </row>
    <row r="2038" spans="1:13" x14ac:dyDescent="0.35">
      <c r="A2038" t="s">
        <v>3101</v>
      </c>
      <c r="B2038" t="s">
        <v>8843</v>
      </c>
      <c r="I2038" s="167" t="s">
        <v>194</v>
      </c>
      <c r="J2038" s="167" t="s">
        <v>7787</v>
      </c>
      <c r="M2038" t="s">
        <v>7443</v>
      </c>
    </row>
    <row r="2039" spans="1:13" x14ac:dyDescent="0.35">
      <c r="A2039" t="s">
        <v>3095</v>
      </c>
      <c r="B2039" t="s">
        <v>8816</v>
      </c>
      <c r="I2039" s="167" t="s">
        <v>2519</v>
      </c>
      <c r="J2039" s="167" t="s">
        <v>8740</v>
      </c>
      <c r="M2039" t="s">
        <v>9762</v>
      </c>
    </row>
    <row r="2040" spans="1:13" x14ac:dyDescent="0.35">
      <c r="A2040" t="s">
        <v>3083</v>
      </c>
      <c r="B2040" t="s">
        <v>8844</v>
      </c>
      <c r="I2040" s="167" t="s">
        <v>2521</v>
      </c>
      <c r="J2040" s="167" t="s">
        <v>8739</v>
      </c>
      <c r="M2040" t="s">
        <v>9763</v>
      </c>
    </row>
    <row r="2041" spans="1:13" x14ac:dyDescent="0.35">
      <c r="A2041" t="s">
        <v>3080</v>
      </c>
      <c r="B2041" t="s">
        <v>8845</v>
      </c>
      <c r="I2041" s="167" t="s">
        <v>5612</v>
      </c>
      <c r="J2041" s="167" t="s">
        <v>9763</v>
      </c>
      <c r="M2041" t="s">
        <v>9764</v>
      </c>
    </row>
    <row r="2042" spans="1:13" x14ac:dyDescent="0.35">
      <c r="A2042" t="s">
        <v>3077</v>
      </c>
      <c r="B2042" t="s">
        <v>8846</v>
      </c>
      <c r="I2042" s="167" t="s">
        <v>5613</v>
      </c>
      <c r="J2042" s="167" t="s">
        <v>9764</v>
      </c>
      <c r="M2042" t="s">
        <v>9765</v>
      </c>
    </row>
    <row r="2043" spans="1:13" x14ac:dyDescent="0.35">
      <c r="A2043" t="s">
        <v>3074</v>
      </c>
      <c r="B2043" t="s">
        <v>8847</v>
      </c>
      <c r="I2043" s="167" t="s">
        <v>5614</v>
      </c>
      <c r="J2043" s="167" t="s">
        <v>9766</v>
      </c>
      <c r="M2043" t="s">
        <v>9766</v>
      </c>
    </row>
    <row r="2044" spans="1:13" x14ac:dyDescent="0.35">
      <c r="A2044" t="s">
        <v>2361</v>
      </c>
      <c r="B2044" t="s">
        <v>8848</v>
      </c>
      <c r="I2044" s="167" t="s">
        <v>5615</v>
      </c>
      <c r="J2044" s="167" t="s">
        <v>9769</v>
      </c>
      <c r="M2044" t="s">
        <v>9767</v>
      </c>
    </row>
    <row r="2045" spans="1:13" x14ac:dyDescent="0.35">
      <c r="A2045" t="s">
        <v>2363</v>
      </c>
      <c r="B2045" t="s">
        <v>8849</v>
      </c>
      <c r="I2045" s="167" t="s">
        <v>5625</v>
      </c>
      <c r="J2045" s="167" t="s">
        <v>9774</v>
      </c>
      <c r="M2045" t="s">
        <v>9768</v>
      </c>
    </row>
    <row r="2046" spans="1:13" x14ac:dyDescent="0.35">
      <c r="A2046" t="s">
        <v>8795</v>
      </c>
      <c r="I2046" s="167" t="s">
        <v>2523</v>
      </c>
      <c r="J2046" s="167" t="s">
        <v>8744</v>
      </c>
      <c r="M2046" t="s">
        <v>9769</v>
      </c>
    </row>
    <row r="2047" spans="1:13" x14ac:dyDescent="0.35">
      <c r="A2047" t="s">
        <v>2421</v>
      </c>
      <c r="B2047" t="s">
        <v>8850</v>
      </c>
      <c r="I2047" s="167" t="s">
        <v>2525</v>
      </c>
      <c r="J2047" s="167" t="s">
        <v>8743</v>
      </c>
      <c r="M2047" t="s">
        <v>9770</v>
      </c>
    </row>
    <row r="2048" spans="1:13" x14ac:dyDescent="0.35">
      <c r="A2048" t="s">
        <v>2512</v>
      </c>
      <c r="B2048" t="s">
        <v>8851</v>
      </c>
      <c r="I2048" s="167" t="s">
        <v>3759</v>
      </c>
      <c r="J2048" s="167" t="s">
        <v>9773</v>
      </c>
      <c r="M2048" t="s">
        <v>9771</v>
      </c>
    </row>
    <row r="2049" spans="1:13" x14ac:dyDescent="0.35">
      <c r="A2049" t="s">
        <v>2906</v>
      </c>
      <c r="B2049" t="s">
        <v>8817</v>
      </c>
      <c r="I2049" s="167" t="s">
        <v>2541</v>
      </c>
      <c r="J2049" s="167" t="s">
        <v>7680</v>
      </c>
      <c r="M2049" t="s">
        <v>9772</v>
      </c>
    </row>
    <row r="2050" spans="1:13" x14ac:dyDescent="0.35">
      <c r="A2050" t="s">
        <v>2903</v>
      </c>
      <c r="B2050" t="s">
        <v>8818</v>
      </c>
      <c r="I2050" s="167" t="s">
        <v>2543</v>
      </c>
      <c r="J2050" s="167" t="s">
        <v>8786</v>
      </c>
      <c r="M2050" t="s">
        <v>9773</v>
      </c>
    </row>
    <row r="2051" spans="1:13" x14ac:dyDescent="0.35">
      <c r="A2051" t="s">
        <v>2565</v>
      </c>
      <c r="B2051" t="s">
        <v>8852</v>
      </c>
      <c r="I2051" s="167" t="s">
        <v>2545</v>
      </c>
      <c r="J2051" s="167" t="s">
        <v>7657</v>
      </c>
      <c r="M2051" t="s">
        <v>9774</v>
      </c>
    </row>
    <row r="2052" spans="1:13" x14ac:dyDescent="0.35">
      <c r="A2052" t="s">
        <v>2571</v>
      </c>
      <c r="B2052" t="s">
        <v>8853</v>
      </c>
      <c r="I2052" s="167" t="s">
        <v>3649</v>
      </c>
      <c r="J2052" s="167" t="s">
        <v>9762</v>
      </c>
      <c r="M2052" t="s">
        <v>9775</v>
      </c>
    </row>
    <row r="2053" spans="1:13" x14ac:dyDescent="0.35">
      <c r="A2053" t="s">
        <v>1196</v>
      </c>
      <c r="B2053" t="s">
        <v>8819</v>
      </c>
      <c r="I2053" s="167" t="s">
        <v>2547</v>
      </c>
      <c r="J2053" s="167" t="s">
        <v>7675</v>
      </c>
      <c r="M2053" t="s">
        <v>9776</v>
      </c>
    </row>
    <row r="2054" spans="1:13" x14ac:dyDescent="0.35">
      <c r="A2054" t="s">
        <v>3052</v>
      </c>
      <c r="B2054" t="s">
        <v>8820</v>
      </c>
      <c r="I2054" s="167" t="s">
        <v>2549</v>
      </c>
      <c r="J2054" s="167" t="s">
        <v>7676</v>
      </c>
      <c r="M2054" t="s">
        <v>9777</v>
      </c>
    </row>
    <row r="2055" spans="1:13" x14ac:dyDescent="0.35">
      <c r="A2055" t="s">
        <v>3049</v>
      </c>
      <c r="B2055" t="s">
        <v>8854</v>
      </c>
      <c r="I2055" s="167" t="s">
        <v>2550</v>
      </c>
      <c r="J2055" s="167" t="s">
        <v>8712</v>
      </c>
      <c r="M2055" t="s">
        <v>9778</v>
      </c>
    </row>
    <row r="2056" spans="1:13" x14ac:dyDescent="0.35">
      <c r="A2056" t="s">
        <v>3046</v>
      </c>
      <c r="B2056" t="s">
        <v>8855</v>
      </c>
      <c r="I2056" s="167" t="s">
        <v>2551</v>
      </c>
      <c r="J2056" s="167" t="s">
        <v>7677</v>
      </c>
      <c r="M2056" t="s">
        <v>9779</v>
      </c>
    </row>
    <row r="2057" spans="1:13" x14ac:dyDescent="0.35">
      <c r="A2057" t="s">
        <v>3031</v>
      </c>
      <c r="B2057" t="s">
        <v>8821</v>
      </c>
      <c r="I2057" s="167" t="s">
        <v>2553</v>
      </c>
      <c r="J2057" s="167" t="s">
        <v>7656</v>
      </c>
      <c r="M2057" t="s">
        <v>9780</v>
      </c>
    </row>
    <row r="2058" spans="1:13" x14ac:dyDescent="0.35">
      <c r="A2058" t="s">
        <v>3028</v>
      </c>
      <c r="B2058" t="s">
        <v>8822</v>
      </c>
      <c r="I2058" s="167" t="s">
        <v>2555</v>
      </c>
      <c r="J2058" s="167" t="s">
        <v>7659</v>
      </c>
      <c r="M2058" t="s">
        <v>9781</v>
      </c>
    </row>
    <row r="2059" spans="1:13" x14ac:dyDescent="0.35">
      <c r="A2059" t="s">
        <v>3025</v>
      </c>
      <c r="B2059" t="s">
        <v>8823</v>
      </c>
      <c r="I2059" s="167" t="s">
        <v>2557</v>
      </c>
      <c r="J2059" s="167" t="s">
        <v>7655</v>
      </c>
    </row>
    <row r="2060" spans="1:13" x14ac:dyDescent="0.35">
      <c r="A2060" t="s">
        <v>3022</v>
      </c>
      <c r="B2060" t="s">
        <v>8824</v>
      </c>
      <c r="I2060" s="167" t="s">
        <v>2559</v>
      </c>
      <c r="J2060" s="167" t="s">
        <v>8785</v>
      </c>
    </row>
    <row r="2061" spans="1:13" x14ac:dyDescent="0.35">
      <c r="A2061" t="s">
        <v>3019</v>
      </c>
      <c r="B2061" t="s">
        <v>8825</v>
      </c>
      <c r="I2061" s="167" t="s">
        <v>7554</v>
      </c>
      <c r="J2061" s="167" t="s">
        <v>7559</v>
      </c>
    </row>
    <row r="2062" spans="1:13" x14ac:dyDescent="0.35">
      <c r="A2062" t="s">
        <v>3016</v>
      </c>
      <c r="B2062" t="s">
        <v>8826</v>
      </c>
      <c r="I2062" s="167" t="s">
        <v>2569</v>
      </c>
      <c r="J2062" s="167" t="s">
        <v>7670</v>
      </c>
    </row>
    <row r="2063" spans="1:13" x14ac:dyDescent="0.35">
      <c r="I2063" s="167" t="s">
        <v>2561</v>
      </c>
      <c r="J2063" s="167" t="s">
        <v>7559</v>
      </c>
    </row>
    <row r="2064" spans="1:13" x14ac:dyDescent="0.35">
      <c r="I2064" s="167" t="s">
        <v>2562</v>
      </c>
      <c r="J2064" s="167" t="s">
        <v>7674</v>
      </c>
    </row>
    <row r="2065" spans="9:10" x14ac:dyDescent="0.35">
      <c r="I2065" s="167" t="s">
        <v>2564</v>
      </c>
      <c r="J2065" s="167" t="s">
        <v>7673</v>
      </c>
    </row>
    <row r="2066" spans="9:10" x14ac:dyDescent="0.35">
      <c r="I2066" s="167" t="s">
        <v>3713</v>
      </c>
      <c r="J2066" s="167" t="s">
        <v>9621</v>
      </c>
    </row>
    <row r="2067" spans="9:10" x14ac:dyDescent="0.35">
      <c r="I2067" s="167" t="s">
        <v>3711</v>
      </c>
      <c r="J2067" s="167" t="s">
        <v>9622</v>
      </c>
    </row>
    <row r="2068" spans="9:10" x14ac:dyDescent="0.35">
      <c r="I2068" s="167" t="s">
        <v>2565</v>
      </c>
      <c r="J2068" s="167" t="s">
        <v>8852</v>
      </c>
    </row>
    <row r="2069" spans="9:10" x14ac:dyDescent="0.35">
      <c r="I2069" s="167" t="s">
        <v>2567</v>
      </c>
      <c r="J2069" s="167" t="s">
        <v>7679</v>
      </c>
    </row>
    <row r="2070" spans="9:10" x14ac:dyDescent="0.35">
      <c r="I2070" s="167" t="s">
        <v>2571</v>
      </c>
      <c r="J2070" s="167" t="s">
        <v>8853</v>
      </c>
    </row>
    <row r="2071" spans="9:10" x14ac:dyDescent="0.35">
      <c r="I2071" s="167" t="s">
        <v>2573</v>
      </c>
      <c r="J2071" s="167" t="s">
        <v>7678</v>
      </c>
    </row>
    <row r="2072" spans="9:10" x14ac:dyDescent="0.35">
      <c r="I2072" s="167" t="s">
        <v>2575</v>
      </c>
      <c r="J2072" s="167" t="s">
        <v>7672</v>
      </c>
    </row>
    <row r="2073" spans="9:10" x14ac:dyDescent="0.35">
      <c r="I2073" s="167" t="s">
        <v>2577</v>
      </c>
      <c r="J2073" s="167" t="s">
        <v>7671</v>
      </c>
    </row>
    <row r="2074" spans="9:10" x14ac:dyDescent="0.35">
      <c r="I2074" s="167" t="s">
        <v>2579</v>
      </c>
      <c r="J2074" s="167" t="s">
        <v>7658</v>
      </c>
    </row>
    <row r="2075" spans="9:10" x14ac:dyDescent="0.35">
      <c r="I2075" s="167" t="s">
        <v>2539</v>
      </c>
      <c r="J2075" s="167" t="s">
        <v>8755</v>
      </c>
    </row>
    <row r="2076" spans="9:10" x14ac:dyDescent="0.35">
      <c r="I2076" s="167" t="s">
        <v>2581</v>
      </c>
      <c r="J2076" s="167" t="s">
        <v>8772</v>
      </c>
    </row>
    <row r="2077" spans="9:10" x14ac:dyDescent="0.35">
      <c r="I2077" s="167" t="s">
        <v>5717</v>
      </c>
      <c r="J2077" s="167" t="s">
        <v>9767</v>
      </c>
    </row>
    <row r="2078" spans="9:10" x14ac:dyDescent="0.35">
      <c r="I2078" s="167" t="s">
        <v>5718</v>
      </c>
      <c r="J2078" s="167" t="s">
        <v>9770</v>
      </c>
    </row>
    <row r="2079" spans="9:10" x14ac:dyDescent="0.35">
      <c r="I2079" s="167" t="s">
        <v>2527</v>
      </c>
      <c r="J2079" s="167" t="s">
        <v>8748</v>
      </c>
    </row>
    <row r="2080" spans="9:10" x14ac:dyDescent="0.35">
      <c r="I2080" s="167" t="s">
        <v>2529</v>
      </c>
      <c r="J2080" s="167" t="s">
        <v>8747</v>
      </c>
    </row>
    <row r="2081" spans="9:10" x14ac:dyDescent="0.35">
      <c r="I2081" s="167" t="s">
        <v>2531</v>
      </c>
      <c r="J2081" s="167" t="s">
        <v>8742</v>
      </c>
    </row>
    <row r="2082" spans="9:10" x14ac:dyDescent="0.35">
      <c r="I2082" s="167" t="s">
        <v>2533</v>
      </c>
      <c r="J2082" s="167" t="s">
        <v>8741</v>
      </c>
    </row>
    <row r="2083" spans="9:10" x14ac:dyDescent="0.35">
      <c r="I2083" s="167" t="s">
        <v>5667</v>
      </c>
      <c r="J2083" s="167" t="s">
        <v>9765</v>
      </c>
    </row>
    <row r="2084" spans="9:10" x14ac:dyDescent="0.35">
      <c r="I2084" s="167" t="s">
        <v>5668</v>
      </c>
      <c r="J2084" s="167" t="s">
        <v>9768</v>
      </c>
    </row>
    <row r="2085" spans="9:10" x14ac:dyDescent="0.35">
      <c r="I2085" s="167" t="s">
        <v>5669</v>
      </c>
      <c r="J2085" s="167" t="s">
        <v>9772</v>
      </c>
    </row>
    <row r="2086" spans="9:10" x14ac:dyDescent="0.35">
      <c r="I2086" s="167" t="s">
        <v>2535</v>
      </c>
      <c r="J2086" s="167" t="s">
        <v>8746</v>
      </c>
    </row>
    <row r="2087" spans="9:10" x14ac:dyDescent="0.35">
      <c r="I2087" s="167" t="s">
        <v>2537</v>
      </c>
      <c r="J2087" s="167" t="s">
        <v>8745</v>
      </c>
    </row>
    <row r="2088" spans="9:10" x14ac:dyDescent="0.35">
      <c r="I2088" s="167" t="s">
        <v>3623</v>
      </c>
      <c r="J2088" s="167" t="s">
        <v>9771</v>
      </c>
    </row>
    <row r="2089" spans="9:10" x14ac:dyDescent="0.35">
      <c r="I2089" s="167" t="s">
        <v>71</v>
      </c>
      <c r="J2089" s="167" t="s">
        <v>7760</v>
      </c>
    </row>
    <row r="2090" spans="9:10" x14ac:dyDescent="0.35">
      <c r="I2090" s="167" t="s">
        <v>7761</v>
      </c>
      <c r="J2090" s="167" t="s">
        <v>7762</v>
      </c>
    </row>
    <row r="2091" spans="9:10" x14ac:dyDescent="0.35">
      <c r="I2091" s="167" t="s">
        <v>7763</v>
      </c>
      <c r="J2091" s="167" t="s">
        <v>7764</v>
      </c>
    </row>
    <row r="2092" spans="9:10" x14ac:dyDescent="0.35">
      <c r="I2092" s="167" t="s">
        <v>1196</v>
      </c>
      <c r="J2092" s="167" t="s">
        <v>8819</v>
      </c>
    </row>
    <row r="2093" spans="9:10" x14ac:dyDescent="0.35">
      <c r="I2093" s="167" t="s">
        <v>3052</v>
      </c>
      <c r="J2093" s="167" t="s">
        <v>8820</v>
      </c>
    </row>
    <row r="2094" spans="9:10" x14ac:dyDescent="0.35">
      <c r="I2094" s="167" t="s">
        <v>3049</v>
      </c>
      <c r="J2094" s="167" t="s">
        <v>8854</v>
      </c>
    </row>
    <row r="2095" spans="9:10" x14ac:dyDescent="0.35">
      <c r="I2095" s="167" t="s">
        <v>289</v>
      </c>
      <c r="J2095" s="167" t="s">
        <v>7824</v>
      </c>
    </row>
    <row r="2096" spans="9:10" x14ac:dyDescent="0.35">
      <c r="I2096" s="167" t="s">
        <v>3046</v>
      </c>
      <c r="J2096" s="167" t="s">
        <v>8855</v>
      </c>
    </row>
    <row r="2097" spans="9:10" x14ac:dyDescent="0.35">
      <c r="I2097" s="167" t="s">
        <v>305</v>
      </c>
      <c r="J2097" s="167" t="s">
        <v>7829</v>
      </c>
    </row>
    <row r="2098" spans="9:10" x14ac:dyDescent="0.35">
      <c r="I2098" s="167" t="s">
        <v>306</v>
      </c>
      <c r="J2098" s="167" t="s">
        <v>7830</v>
      </c>
    </row>
    <row r="2099" spans="9:10" x14ac:dyDescent="0.35">
      <c r="I2099" s="167" t="s">
        <v>307</v>
      </c>
      <c r="J2099" s="167" t="s">
        <v>7831</v>
      </c>
    </row>
    <row r="2100" spans="9:10" x14ac:dyDescent="0.35">
      <c r="I2100" s="167" t="s">
        <v>308</v>
      </c>
      <c r="J2100" s="167" t="s">
        <v>7832</v>
      </c>
    </row>
    <row r="2101" spans="9:10" x14ac:dyDescent="0.35">
      <c r="I2101" s="167" t="s">
        <v>309</v>
      </c>
      <c r="J2101" s="167" t="s">
        <v>7833</v>
      </c>
    </row>
    <row r="2102" spans="9:10" x14ac:dyDescent="0.35">
      <c r="I2102" s="167" t="s">
        <v>310</v>
      </c>
      <c r="J2102" s="167" t="s">
        <v>7834</v>
      </c>
    </row>
    <row r="2103" spans="9:10" x14ac:dyDescent="0.35">
      <c r="I2103" s="167" t="s">
        <v>5147</v>
      </c>
      <c r="J2103" s="349" t="s">
        <v>10270</v>
      </c>
    </row>
    <row r="2104" spans="9:10" x14ac:dyDescent="0.35">
      <c r="I2104" s="167" t="s">
        <v>5156</v>
      </c>
      <c r="J2104" s="349" t="s">
        <v>10271</v>
      </c>
    </row>
    <row r="2105" spans="9:10" x14ac:dyDescent="0.35">
      <c r="I2105" s="167" t="s">
        <v>5213</v>
      </c>
      <c r="J2105" s="349" t="s">
        <v>10272</v>
      </c>
    </row>
    <row r="2106" spans="9:10" x14ac:dyDescent="0.35">
      <c r="I2106" s="167" t="s">
        <v>5211</v>
      </c>
      <c r="J2106" s="349" t="s">
        <v>10280</v>
      </c>
    </row>
    <row r="2107" spans="9:10" x14ac:dyDescent="0.35">
      <c r="I2107" s="167" t="s">
        <v>5164</v>
      </c>
      <c r="J2107" s="349" t="s">
        <v>10274</v>
      </c>
    </row>
    <row r="2108" spans="9:10" x14ac:dyDescent="0.35">
      <c r="I2108" s="167" t="s">
        <v>5166</v>
      </c>
      <c r="J2108" s="349" t="s">
        <v>10278</v>
      </c>
    </row>
    <row r="2109" spans="9:10" x14ac:dyDescent="0.35">
      <c r="I2109" s="167" t="s">
        <v>5159</v>
      </c>
      <c r="J2109" s="349" t="s">
        <v>10276</v>
      </c>
    </row>
    <row r="2110" spans="9:10" x14ac:dyDescent="0.35">
      <c r="I2110" s="167" t="s">
        <v>5254</v>
      </c>
      <c r="J2110" s="349" t="s">
        <v>10284</v>
      </c>
    </row>
    <row r="2111" spans="9:10" x14ac:dyDescent="0.35">
      <c r="I2111" s="167" t="s">
        <v>5256</v>
      </c>
      <c r="J2111" s="349" t="s">
        <v>10285</v>
      </c>
    </row>
    <row r="2112" spans="9:10" x14ac:dyDescent="0.35">
      <c r="I2112" s="167" t="s">
        <v>5261</v>
      </c>
      <c r="J2112" s="349" t="s">
        <v>10287</v>
      </c>
    </row>
    <row r="2113" spans="9:10" x14ac:dyDescent="0.35">
      <c r="I2113" s="167" t="s">
        <v>5067</v>
      </c>
      <c r="J2113" s="349" t="s">
        <v>10282</v>
      </c>
    </row>
    <row r="2114" spans="9:10" x14ac:dyDescent="0.35">
      <c r="I2114" s="167" t="s">
        <v>5152</v>
      </c>
      <c r="J2114" s="349" t="s">
        <v>10267</v>
      </c>
    </row>
    <row r="2115" spans="9:10" x14ac:dyDescent="0.35">
      <c r="I2115" s="167" t="s">
        <v>292</v>
      </c>
      <c r="J2115" s="167" t="s">
        <v>8113</v>
      </c>
    </row>
    <row r="2116" spans="9:10" x14ac:dyDescent="0.35">
      <c r="I2116" s="167" t="s">
        <v>293</v>
      </c>
      <c r="J2116" s="167" t="s">
        <v>8695</v>
      </c>
    </row>
    <row r="2117" spans="9:10" x14ac:dyDescent="0.35">
      <c r="I2117" s="167" t="s">
        <v>294</v>
      </c>
      <c r="J2117" s="167" t="s">
        <v>8673</v>
      </c>
    </row>
    <row r="2118" spans="9:10" x14ac:dyDescent="0.35">
      <c r="I2118" s="167" t="s">
        <v>295</v>
      </c>
      <c r="J2118" s="167" t="s">
        <v>8116</v>
      </c>
    </row>
    <row r="2119" spans="9:10" x14ac:dyDescent="0.35">
      <c r="I2119" s="167" t="s">
        <v>296</v>
      </c>
      <c r="J2119" s="167" t="s">
        <v>8115</v>
      </c>
    </row>
    <row r="2120" spans="9:10" x14ac:dyDescent="0.35">
      <c r="I2120" s="167" t="s">
        <v>5372</v>
      </c>
      <c r="J2120" s="349" t="s">
        <v>10268</v>
      </c>
    </row>
    <row r="2121" spans="9:10" x14ac:dyDescent="0.35">
      <c r="I2121" s="167" t="s">
        <v>297</v>
      </c>
      <c r="J2121" s="167" t="s">
        <v>7813</v>
      </c>
    </row>
    <row r="2122" spans="9:10" x14ac:dyDescent="0.35">
      <c r="I2122" s="167" t="s">
        <v>298</v>
      </c>
      <c r="J2122" s="167" t="s">
        <v>7854</v>
      </c>
    </row>
    <row r="2123" spans="9:10" x14ac:dyDescent="0.35">
      <c r="I2123" s="167" t="s">
        <v>299</v>
      </c>
      <c r="J2123" s="167" t="s">
        <v>8694</v>
      </c>
    </row>
    <row r="2124" spans="9:10" x14ac:dyDescent="0.35">
      <c r="I2124" s="167" t="s">
        <v>300</v>
      </c>
      <c r="J2124" s="167" t="s">
        <v>7855</v>
      </c>
    </row>
    <row r="2125" spans="9:10" x14ac:dyDescent="0.35">
      <c r="I2125" s="167" t="s">
        <v>301</v>
      </c>
      <c r="J2125" s="167" t="s">
        <v>8117</v>
      </c>
    </row>
    <row r="2126" spans="9:10" x14ac:dyDescent="0.35">
      <c r="I2126" s="167" t="s">
        <v>302</v>
      </c>
      <c r="J2126" s="167" t="s">
        <v>8693</v>
      </c>
    </row>
    <row r="2127" spans="9:10" x14ac:dyDescent="0.35">
      <c r="I2127" s="167" t="s">
        <v>6606</v>
      </c>
      <c r="J2127" s="349" t="s">
        <v>10295</v>
      </c>
    </row>
    <row r="2128" spans="9:10" x14ac:dyDescent="0.35">
      <c r="I2128" s="167" t="s">
        <v>303</v>
      </c>
      <c r="J2128" s="167" t="s">
        <v>8696</v>
      </c>
    </row>
    <row r="2129" spans="9:10" x14ac:dyDescent="0.35">
      <c r="I2129" s="167" t="s">
        <v>6607</v>
      </c>
      <c r="J2129" s="349" t="s">
        <v>10296</v>
      </c>
    </row>
    <row r="2130" spans="9:10" x14ac:dyDescent="0.35">
      <c r="I2130" s="167" t="s">
        <v>304</v>
      </c>
      <c r="J2130" s="167" t="s">
        <v>8698</v>
      </c>
    </row>
    <row r="2131" spans="9:10" x14ac:dyDescent="0.35">
      <c r="I2131" s="167" t="s">
        <v>291</v>
      </c>
      <c r="J2131" s="167" t="s">
        <v>7825</v>
      </c>
    </row>
    <row r="2132" spans="9:10" x14ac:dyDescent="0.35">
      <c r="I2132" s="167" t="s">
        <v>3043</v>
      </c>
      <c r="J2132" s="167" t="s">
        <v>9350</v>
      </c>
    </row>
    <row r="2133" spans="9:10" x14ac:dyDescent="0.35">
      <c r="I2133" s="167" t="s">
        <v>3040</v>
      </c>
      <c r="J2133" s="167" t="s">
        <v>9351</v>
      </c>
    </row>
    <row r="2134" spans="9:10" x14ac:dyDescent="0.35">
      <c r="I2134" s="167" t="s">
        <v>3037</v>
      </c>
      <c r="J2134" s="167" t="s">
        <v>9352</v>
      </c>
    </row>
    <row r="2135" spans="9:10" x14ac:dyDescent="0.35">
      <c r="I2135" s="167" t="s">
        <v>3034</v>
      </c>
      <c r="J2135" s="167" t="s">
        <v>9353</v>
      </c>
    </row>
    <row r="2136" spans="9:10" x14ac:dyDescent="0.35">
      <c r="I2136" s="167" t="s">
        <v>68</v>
      </c>
      <c r="J2136" s="167" t="s">
        <v>7745</v>
      </c>
    </row>
    <row r="2137" spans="9:10" x14ac:dyDescent="0.35">
      <c r="I2137" s="167" t="s">
        <v>7746</v>
      </c>
      <c r="J2137" s="167" t="s">
        <v>7747</v>
      </c>
    </row>
    <row r="2138" spans="9:10" x14ac:dyDescent="0.35">
      <c r="I2138" s="167" t="s">
        <v>7748</v>
      </c>
      <c r="J2138" s="167" t="s">
        <v>7749</v>
      </c>
    </row>
    <row r="2139" spans="9:10" x14ac:dyDescent="0.35">
      <c r="I2139" s="167" t="s">
        <v>3031</v>
      </c>
      <c r="J2139" s="167" t="s">
        <v>8821</v>
      </c>
    </row>
    <row r="2140" spans="9:10" x14ac:dyDescent="0.35">
      <c r="I2140" s="167" t="s">
        <v>3028</v>
      </c>
      <c r="J2140" s="167" t="s">
        <v>8822</v>
      </c>
    </row>
    <row r="2141" spans="9:10" x14ac:dyDescent="0.35">
      <c r="I2141" s="167" t="s">
        <v>3025</v>
      </c>
      <c r="J2141" s="167" t="s">
        <v>8823</v>
      </c>
    </row>
    <row r="2142" spans="9:10" x14ac:dyDescent="0.35">
      <c r="I2142" s="167" t="s">
        <v>3022</v>
      </c>
      <c r="J2142" s="167" t="s">
        <v>8824</v>
      </c>
    </row>
    <row r="2143" spans="9:10" x14ac:dyDescent="0.35">
      <c r="I2143" s="167" t="s">
        <v>3019</v>
      </c>
      <c r="J2143" s="167" t="s">
        <v>8825</v>
      </c>
    </row>
    <row r="2144" spans="9:10" x14ac:dyDescent="0.35">
      <c r="I2144" s="167" t="s">
        <v>3016</v>
      </c>
      <c r="J2144" s="167" t="s">
        <v>8826</v>
      </c>
    </row>
    <row r="2145" spans="9:10" x14ac:dyDescent="0.35">
      <c r="I2145" s="167" t="s">
        <v>3013</v>
      </c>
      <c r="J2145" s="167" t="s">
        <v>8523</v>
      </c>
    </row>
    <row r="2146" spans="9:10" x14ac:dyDescent="0.35">
      <c r="I2146" s="167" t="s">
        <v>8517</v>
      </c>
      <c r="J2146" s="167" t="s">
        <v>9354</v>
      </c>
    </row>
    <row r="2147" spans="9:10" x14ac:dyDescent="0.35">
      <c r="I2147" s="167" t="s">
        <v>8518</v>
      </c>
      <c r="J2147" s="167" t="s">
        <v>9355</v>
      </c>
    </row>
    <row r="2148" spans="9:10" x14ac:dyDescent="0.35">
      <c r="I2148" s="167" t="s">
        <v>8519</v>
      </c>
      <c r="J2148" s="167" t="s">
        <v>9356</v>
      </c>
    </row>
    <row r="2149" spans="9:10" x14ac:dyDescent="0.35">
      <c r="I2149" s="167" t="s">
        <v>8520</v>
      </c>
      <c r="J2149" s="167" t="s">
        <v>9357</v>
      </c>
    </row>
    <row r="2150" spans="9:10" x14ac:dyDescent="0.35">
      <c r="I2150" s="167" t="s">
        <v>8521</v>
      </c>
      <c r="J2150" s="167" t="s">
        <v>9358</v>
      </c>
    </row>
    <row r="2151" spans="9:10" x14ac:dyDescent="0.35">
      <c r="I2151" s="167" t="s">
        <v>8522</v>
      </c>
      <c r="J2151" s="167" t="s">
        <v>9359</v>
      </c>
    </row>
    <row r="2152" spans="9:10" x14ac:dyDescent="0.35">
      <c r="I2152" s="167" t="s">
        <v>3010</v>
      </c>
      <c r="J2152" s="167" t="s">
        <v>9360</v>
      </c>
    </row>
    <row r="2153" spans="9:10" x14ac:dyDescent="0.35">
      <c r="I2153" s="167" t="s">
        <v>3007</v>
      </c>
      <c r="J2153" s="167" t="s">
        <v>9361</v>
      </c>
    </row>
    <row r="2154" spans="9:10" x14ac:dyDescent="0.35">
      <c r="I2154" s="167" t="s">
        <v>8514</v>
      </c>
      <c r="J2154" s="167" t="s">
        <v>9362</v>
      </c>
    </row>
    <row r="2155" spans="9:10" x14ac:dyDescent="0.35">
      <c r="I2155" s="167" t="s">
        <v>8515</v>
      </c>
      <c r="J2155" s="167" t="s">
        <v>9363</v>
      </c>
    </row>
    <row r="2156" spans="9:10" x14ac:dyDescent="0.35">
      <c r="I2156" s="167" t="s">
        <v>8516</v>
      </c>
      <c r="J2156" s="167" t="s">
        <v>9364</v>
      </c>
    </row>
    <row r="2157" spans="9:10" x14ac:dyDescent="0.35">
      <c r="I2157" s="167" t="s">
        <v>3004</v>
      </c>
      <c r="J2157" s="167" t="s">
        <v>9365</v>
      </c>
    </row>
    <row r="2158" spans="9:10" x14ac:dyDescent="0.35">
      <c r="I2158" s="167" t="s">
        <v>3001</v>
      </c>
      <c r="J2158" s="167" t="s">
        <v>8511</v>
      </c>
    </row>
    <row r="2159" spans="9:10" x14ac:dyDescent="0.35">
      <c r="I2159" s="167" t="s">
        <v>2998</v>
      </c>
      <c r="J2159" s="167" t="s">
        <v>8525</v>
      </c>
    </row>
    <row r="2160" spans="9:10" x14ac:dyDescent="0.35">
      <c r="I2160" s="167" t="s">
        <v>8512</v>
      </c>
      <c r="J2160" s="167" t="s">
        <v>8513</v>
      </c>
    </row>
    <row r="2161" spans="9:10" x14ac:dyDescent="0.35">
      <c r="I2161" s="167" t="s">
        <v>2995</v>
      </c>
      <c r="J2161" s="167" t="s">
        <v>8526</v>
      </c>
    </row>
    <row r="2162" spans="9:10" x14ac:dyDescent="0.35">
      <c r="I2162" s="167" t="s">
        <v>311</v>
      </c>
      <c r="J2162" s="167" t="s">
        <v>8596</v>
      </c>
    </row>
    <row r="2163" spans="9:10" x14ac:dyDescent="0.35">
      <c r="I2163" s="167" t="s">
        <v>2991</v>
      </c>
      <c r="J2163" s="167" t="s">
        <v>8524</v>
      </c>
    </row>
    <row r="2164" spans="9:10" x14ac:dyDescent="0.35">
      <c r="I2164" s="167" t="s">
        <v>2583</v>
      </c>
      <c r="J2164" s="167" t="s">
        <v>8782</v>
      </c>
    </row>
    <row r="2165" spans="9:10" x14ac:dyDescent="0.35">
      <c r="I2165" s="167" t="s">
        <v>3877</v>
      </c>
      <c r="J2165" s="167" t="s">
        <v>9521</v>
      </c>
    </row>
    <row r="2166" spans="9:10" x14ac:dyDescent="0.35">
      <c r="I2166" s="167" t="s">
        <v>2585</v>
      </c>
      <c r="J2166" s="167" t="s">
        <v>8784</v>
      </c>
    </row>
    <row r="2167" spans="9:10" x14ac:dyDescent="0.35">
      <c r="I2167" s="167" t="s">
        <v>8791</v>
      </c>
      <c r="J2167" s="167" t="s">
        <v>8792</v>
      </c>
    </row>
    <row r="2168" spans="9:10" x14ac:dyDescent="0.35">
      <c r="I2168" s="167" t="s">
        <v>2589</v>
      </c>
      <c r="J2168" s="167" t="s">
        <v>8783</v>
      </c>
    </row>
    <row r="2169" spans="9:10" x14ac:dyDescent="0.35">
      <c r="I2169" s="167" t="s">
        <v>3645</v>
      </c>
      <c r="J2169" s="167" t="s">
        <v>9651</v>
      </c>
    </row>
    <row r="2170" spans="9:10" x14ac:dyDescent="0.35">
      <c r="I2170" s="167" t="s">
        <v>8793</v>
      </c>
      <c r="J2170" s="167" t="s">
        <v>8794</v>
      </c>
    </row>
    <row r="2171" spans="9:10" x14ac:dyDescent="0.35">
      <c r="I2171" s="167" t="s">
        <v>3586</v>
      </c>
      <c r="J2171" s="167" t="s">
        <v>9704</v>
      </c>
    </row>
    <row r="2172" spans="9:10" x14ac:dyDescent="0.35">
      <c r="I2172" s="167" t="s">
        <v>312</v>
      </c>
      <c r="J2172" s="167" t="s">
        <v>8676</v>
      </c>
    </row>
    <row r="2173" spans="9:10" x14ac:dyDescent="0.35">
      <c r="I2173" s="167" t="s">
        <v>315</v>
      </c>
      <c r="J2173" s="167" t="s">
        <v>8674</v>
      </c>
    </row>
    <row r="2174" spans="9:10" x14ac:dyDescent="0.35">
      <c r="I2174" s="167" t="s">
        <v>316</v>
      </c>
      <c r="J2174" s="167" t="s">
        <v>8680</v>
      </c>
    </row>
    <row r="2175" spans="9:10" x14ac:dyDescent="0.35">
      <c r="I2175" s="167" t="s">
        <v>317</v>
      </c>
      <c r="J2175" s="167" t="s">
        <v>8678</v>
      </c>
    </row>
    <row r="2176" spans="9:10" x14ac:dyDescent="0.35">
      <c r="I2176" s="167" t="s">
        <v>8527</v>
      </c>
      <c r="J2176" s="167" t="s">
        <v>8528</v>
      </c>
    </row>
    <row r="2177" spans="9:10" x14ac:dyDescent="0.35">
      <c r="I2177" s="167" t="s">
        <v>8529</v>
      </c>
      <c r="J2177" s="167" t="s">
        <v>8530</v>
      </c>
    </row>
    <row r="2178" spans="9:10" x14ac:dyDescent="0.35">
      <c r="I2178" s="167" t="s">
        <v>8531</v>
      </c>
      <c r="J2178" s="167" t="s">
        <v>8532</v>
      </c>
    </row>
    <row r="2179" spans="9:10" x14ac:dyDescent="0.35">
      <c r="I2179" s="167" t="s">
        <v>8533</v>
      </c>
      <c r="J2179" s="167" t="s">
        <v>8534</v>
      </c>
    </row>
    <row r="2180" spans="9:10" x14ac:dyDescent="0.35">
      <c r="I2180" s="167" t="s">
        <v>8535</v>
      </c>
      <c r="J2180" s="167" t="s">
        <v>8536</v>
      </c>
    </row>
    <row r="2181" spans="9:10" x14ac:dyDescent="0.35">
      <c r="I2181" s="167" t="s">
        <v>8537</v>
      </c>
      <c r="J2181" s="167" t="s">
        <v>8538</v>
      </c>
    </row>
    <row r="2182" spans="9:10" x14ac:dyDescent="0.35">
      <c r="I2182" s="167" t="s">
        <v>8539</v>
      </c>
      <c r="J2182" s="167" t="s">
        <v>8540</v>
      </c>
    </row>
    <row r="2183" spans="9:10" x14ac:dyDescent="0.35">
      <c r="I2183" s="167" t="s">
        <v>8541</v>
      </c>
      <c r="J2183" s="167" t="s">
        <v>8862</v>
      </c>
    </row>
    <row r="2184" spans="9:10" x14ac:dyDescent="0.35">
      <c r="I2184" s="167" t="s">
        <v>8542</v>
      </c>
      <c r="J2184" s="167" t="s">
        <v>9346</v>
      </c>
    </row>
    <row r="2185" spans="9:10" x14ac:dyDescent="0.35">
      <c r="I2185" s="167" t="s">
        <v>8543</v>
      </c>
      <c r="J2185" s="167" t="s">
        <v>9016</v>
      </c>
    </row>
    <row r="2186" spans="9:10" x14ac:dyDescent="0.35">
      <c r="I2186" s="167" t="s">
        <v>8544</v>
      </c>
      <c r="J2186" s="167" t="s">
        <v>9039</v>
      </c>
    </row>
    <row r="2187" spans="9:10" x14ac:dyDescent="0.35">
      <c r="I2187" s="167" t="s">
        <v>8545</v>
      </c>
      <c r="J2187" s="167" t="s">
        <v>9024</v>
      </c>
    </row>
    <row r="2188" spans="9:10" x14ac:dyDescent="0.35">
      <c r="I2188" s="167" t="s">
        <v>0</v>
      </c>
      <c r="J2188" s="167" t="s">
        <v>9366</v>
      </c>
    </row>
    <row r="2189" spans="9:10" x14ac:dyDescent="0.35">
      <c r="I2189" s="167" t="s">
        <v>2899</v>
      </c>
      <c r="J2189" s="167" t="s">
        <v>9775</v>
      </c>
    </row>
    <row r="2190" spans="9:10" x14ac:dyDescent="0.35">
      <c r="I2190" s="167" t="s">
        <v>41</v>
      </c>
      <c r="J2190" s="167" t="s">
        <v>9776</v>
      </c>
    </row>
    <row r="2191" spans="9:10" x14ac:dyDescent="0.35">
      <c r="I2191" s="167" t="s">
        <v>7500</v>
      </c>
      <c r="J2191" s="167" t="s">
        <v>7556</v>
      </c>
    </row>
    <row r="2192" spans="9:10" x14ac:dyDescent="0.35">
      <c r="I2192" s="167" t="s">
        <v>116</v>
      </c>
      <c r="J2192" s="167" t="s">
        <v>9777</v>
      </c>
    </row>
    <row r="2193" spans="9:10" x14ac:dyDescent="0.35">
      <c r="I2193" s="167" t="s">
        <v>7740</v>
      </c>
      <c r="J2193" s="167" t="s">
        <v>9778</v>
      </c>
    </row>
    <row r="2194" spans="9:10" x14ac:dyDescent="0.35">
      <c r="I2194" s="167" t="s">
        <v>64</v>
      </c>
      <c r="J2194" s="167" t="s">
        <v>9779</v>
      </c>
    </row>
    <row r="2195" spans="9:10" x14ac:dyDescent="0.35">
      <c r="I2195" s="167" t="s">
        <v>90</v>
      </c>
      <c r="J2195" s="167" t="s">
        <v>9780</v>
      </c>
    </row>
    <row r="2196" spans="9:10" x14ac:dyDescent="0.35">
      <c r="I2196" s="167" t="s">
        <v>7989</v>
      </c>
      <c r="J2196" s="167" t="s">
        <v>9367</v>
      </c>
    </row>
    <row r="2197" spans="9:10" x14ac:dyDescent="0.35">
      <c r="I2197" s="167" t="s">
        <v>123</v>
      </c>
      <c r="J2197" s="167" t="s">
        <v>9781</v>
      </c>
    </row>
    <row r="2198" spans="9:10" x14ac:dyDescent="0.35">
      <c r="I2198" s="167" t="s">
        <v>353</v>
      </c>
      <c r="J2198" s="167" t="s">
        <v>9368</v>
      </c>
    </row>
    <row r="2199" spans="9:10" x14ac:dyDescent="0.35">
      <c r="I2199" s="167"/>
      <c r="J2199" s="349"/>
    </row>
    <row r="2200" spans="9:10" x14ac:dyDescent="0.35">
      <c r="I2200" s="167"/>
      <c r="J2200" s="349"/>
    </row>
    <row r="2201" spans="9:10" x14ac:dyDescent="0.35">
      <c r="I2201" s="167"/>
      <c r="J2201" s="349"/>
    </row>
    <row r="2202" spans="9:10" x14ac:dyDescent="0.35">
      <c r="I2202" s="167"/>
      <c r="J2202" s="349"/>
    </row>
    <row r="2203" spans="9:10" x14ac:dyDescent="0.35">
      <c r="I2203" s="167"/>
      <c r="J2203" s="349"/>
    </row>
    <row r="2204" spans="9:10" x14ac:dyDescent="0.35">
      <c r="I2204" s="167"/>
      <c r="J2204" s="349"/>
    </row>
    <row r="2205" spans="9:10" x14ac:dyDescent="0.35">
      <c r="I2205" s="167"/>
      <c r="J2205" s="349"/>
    </row>
    <row r="2206" spans="9:10" x14ac:dyDescent="0.35">
      <c r="I2206" s="167"/>
      <c r="J2206" s="349"/>
    </row>
    <row r="2207" spans="9:10" x14ac:dyDescent="0.35">
      <c r="I2207" s="167"/>
      <c r="J2207" s="349"/>
    </row>
    <row r="2208" spans="9:10" x14ac:dyDescent="0.35">
      <c r="I2208" s="167"/>
      <c r="J2208" s="349"/>
    </row>
    <row r="2209" spans="9:10" x14ac:dyDescent="0.35">
      <c r="I2209" s="167"/>
      <c r="J2209" s="349"/>
    </row>
    <row r="2210" spans="9:10" x14ac:dyDescent="0.35">
      <c r="I2210" s="167"/>
      <c r="J2210" s="349"/>
    </row>
    <row r="2211" spans="9:10" x14ac:dyDescent="0.35">
      <c r="I2211" s="167"/>
      <c r="J2211" s="349"/>
    </row>
    <row r="2212" spans="9:10" x14ac:dyDescent="0.35">
      <c r="I2212" s="167"/>
      <c r="J2212" s="349"/>
    </row>
    <row r="2213" spans="9:10" x14ac:dyDescent="0.35">
      <c r="I2213" s="167"/>
      <c r="J2213" s="349"/>
    </row>
    <row r="2214" spans="9:10" x14ac:dyDescent="0.35">
      <c r="I2214" s="167"/>
      <c r="J2214" s="349"/>
    </row>
    <row r="2215" spans="9:10" x14ac:dyDescent="0.35">
      <c r="I2215" s="167"/>
      <c r="J2215" s="349"/>
    </row>
    <row r="2216" spans="9:10" x14ac:dyDescent="0.35">
      <c r="I2216" s="167"/>
      <c r="J2216" s="349"/>
    </row>
    <row r="2217" spans="9:10" x14ac:dyDescent="0.35">
      <c r="I2217" s="167"/>
      <c r="J2217" s="349"/>
    </row>
    <row r="2218" spans="9:10" x14ac:dyDescent="0.35">
      <c r="I2218" s="167"/>
      <c r="J2218" s="349"/>
    </row>
    <row r="2219" spans="9:10" x14ac:dyDescent="0.35">
      <c r="I2219" s="167"/>
      <c r="J2219" s="349"/>
    </row>
    <row r="2220" spans="9:10" x14ac:dyDescent="0.35">
      <c r="I2220" s="167"/>
      <c r="J2220" s="349"/>
    </row>
    <row r="2221" spans="9:10" x14ac:dyDescent="0.35">
      <c r="I2221" s="167"/>
      <c r="J2221" s="349"/>
    </row>
    <row r="2222" spans="9:10" x14ac:dyDescent="0.35">
      <c r="I2222" s="167"/>
      <c r="J2222" s="349"/>
    </row>
    <row r="2223" spans="9:10" x14ac:dyDescent="0.35">
      <c r="I2223" s="167"/>
      <c r="J2223" s="349"/>
    </row>
    <row r="2224" spans="9:10" x14ac:dyDescent="0.35">
      <c r="I2224" s="167"/>
      <c r="J2224" s="349"/>
    </row>
    <row r="2225" spans="9:10" x14ac:dyDescent="0.35">
      <c r="I2225" s="167"/>
      <c r="J2225" s="349"/>
    </row>
    <row r="2226" spans="9:10" x14ac:dyDescent="0.35">
      <c r="I2226" s="167"/>
      <c r="J2226" s="349"/>
    </row>
    <row r="2227" spans="9:10" x14ac:dyDescent="0.35">
      <c r="I2227" s="167"/>
      <c r="J2227" s="349"/>
    </row>
    <row r="2228" spans="9:10" x14ac:dyDescent="0.35">
      <c r="I2228" s="167"/>
      <c r="J2228" s="349"/>
    </row>
    <row r="2229" spans="9:10" x14ac:dyDescent="0.35">
      <c r="I2229" s="167"/>
      <c r="J2229" s="349"/>
    </row>
    <row r="2230" spans="9:10" x14ac:dyDescent="0.35">
      <c r="I2230" s="167"/>
      <c r="J2230" s="349"/>
    </row>
    <row r="2231" spans="9:10" x14ac:dyDescent="0.35">
      <c r="I2231" s="167"/>
      <c r="J2231" s="349"/>
    </row>
    <row r="2232" spans="9:10" x14ac:dyDescent="0.35">
      <c r="I2232" s="167"/>
      <c r="J2232" s="349"/>
    </row>
    <row r="2233" spans="9:10" x14ac:dyDescent="0.35">
      <c r="I2233" s="167"/>
      <c r="J2233" s="349"/>
    </row>
    <row r="2234" spans="9:10" x14ac:dyDescent="0.35">
      <c r="I2234" s="167"/>
      <c r="J2234" s="349"/>
    </row>
    <row r="2235" spans="9:10" x14ac:dyDescent="0.35">
      <c r="I2235" s="167"/>
      <c r="J2235" s="349"/>
    </row>
    <row r="2236" spans="9:10" x14ac:dyDescent="0.35">
      <c r="I2236" s="167"/>
      <c r="J2236" s="349"/>
    </row>
    <row r="2237" spans="9:10" x14ac:dyDescent="0.35">
      <c r="I2237" s="167"/>
      <c r="J2237" s="349"/>
    </row>
    <row r="2238" spans="9:10" x14ac:dyDescent="0.35">
      <c r="I2238" s="167"/>
      <c r="J2238" s="349"/>
    </row>
    <row r="2239" spans="9:10" x14ac:dyDescent="0.35">
      <c r="I2239" s="167"/>
      <c r="J2239" s="349"/>
    </row>
    <row r="2240" spans="9:10" x14ac:dyDescent="0.35">
      <c r="I2240" s="167"/>
      <c r="J2240" s="349"/>
    </row>
    <row r="2241" spans="9:10" x14ac:dyDescent="0.35">
      <c r="I2241" s="167"/>
      <c r="J2241" s="349"/>
    </row>
    <row r="2242" spans="9:10" x14ac:dyDescent="0.35">
      <c r="I2242" s="167"/>
      <c r="J2242" s="349"/>
    </row>
    <row r="2243" spans="9:10" x14ac:dyDescent="0.35">
      <c r="I2243" s="167"/>
      <c r="J2243" s="349"/>
    </row>
    <row r="2244" spans="9:10" x14ac:dyDescent="0.35">
      <c r="I2244" s="167"/>
      <c r="J2244" s="349"/>
    </row>
    <row r="2245" spans="9:10" x14ac:dyDescent="0.35">
      <c r="I2245" s="167"/>
      <c r="J2245" s="349"/>
    </row>
    <row r="2246" spans="9:10" x14ac:dyDescent="0.35">
      <c r="I2246" s="167"/>
      <c r="J2246" s="349"/>
    </row>
    <row r="2247" spans="9:10" x14ac:dyDescent="0.35">
      <c r="I2247" s="167"/>
      <c r="J2247" s="349"/>
    </row>
    <row r="2248" spans="9:10" x14ac:dyDescent="0.35">
      <c r="I2248" s="167"/>
      <c r="J2248" s="349"/>
    </row>
    <row r="2249" spans="9:10" x14ac:dyDescent="0.35">
      <c r="I2249" s="167"/>
      <c r="J2249" s="349"/>
    </row>
    <row r="2250" spans="9:10" x14ac:dyDescent="0.35">
      <c r="I2250" s="167"/>
      <c r="J2250" s="349"/>
    </row>
    <row r="2251" spans="9:10" x14ac:dyDescent="0.35">
      <c r="I2251" s="167"/>
      <c r="J2251" s="349"/>
    </row>
    <row r="2252" spans="9:10" x14ac:dyDescent="0.35">
      <c r="I2252" s="167"/>
      <c r="J2252" s="349"/>
    </row>
    <row r="2253" spans="9:10" x14ac:dyDescent="0.35">
      <c r="I2253" s="167"/>
      <c r="J2253" s="349"/>
    </row>
    <row r="2254" spans="9:10" x14ac:dyDescent="0.35">
      <c r="I2254" s="167"/>
      <c r="J2254" s="349"/>
    </row>
    <row r="2255" spans="9:10" x14ac:dyDescent="0.35">
      <c r="I2255" s="167"/>
      <c r="J2255" s="349"/>
    </row>
    <row r="2256" spans="9:10" x14ac:dyDescent="0.35">
      <c r="I2256" s="167"/>
      <c r="J2256" s="349"/>
    </row>
    <row r="2257" spans="9:10" x14ac:dyDescent="0.35">
      <c r="I2257" s="167"/>
      <c r="J2257" s="349"/>
    </row>
    <row r="2258" spans="9:10" x14ac:dyDescent="0.35">
      <c r="I2258" s="167"/>
      <c r="J2258" s="349"/>
    </row>
    <row r="2259" spans="9:10" x14ac:dyDescent="0.35">
      <c r="I2259" s="167"/>
      <c r="J2259" s="349"/>
    </row>
    <row r="2260" spans="9:10" x14ac:dyDescent="0.35">
      <c r="I2260" s="167"/>
      <c r="J2260" s="349"/>
    </row>
    <row r="2261" spans="9:10" x14ac:dyDescent="0.35">
      <c r="I2261" s="167"/>
      <c r="J2261" s="349"/>
    </row>
    <row r="2262" spans="9:10" x14ac:dyDescent="0.35">
      <c r="I2262" s="167"/>
      <c r="J2262" s="349"/>
    </row>
    <row r="2263" spans="9:10" x14ac:dyDescent="0.35">
      <c r="I2263" s="167"/>
      <c r="J2263" s="349"/>
    </row>
    <row r="2264" spans="9:10" x14ac:dyDescent="0.35">
      <c r="I2264" s="167"/>
      <c r="J2264" s="349"/>
    </row>
    <row r="2265" spans="9:10" x14ac:dyDescent="0.35">
      <c r="I2265" s="167"/>
      <c r="J2265" s="349"/>
    </row>
    <row r="2266" spans="9:10" x14ac:dyDescent="0.35">
      <c r="I2266" s="167"/>
      <c r="J2266" s="349"/>
    </row>
    <row r="2267" spans="9:10" x14ac:dyDescent="0.35">
      <c r="I2267" s="167"/>
      <c r="J2267" s="349"/>
    </row>
    <row r="2268" spans="9:10" x14ac:dyDescent="0.35">
      <c r="I2268" s="167"/>
      <c r="J2268" s="349"/>
    </row>
    <row r="2269" spans="9:10" x14ac:dyDescent="0.35">
      <c r="I2269" s="167"/>
      <c r="J2269" s="349"/>
    </row>
    <row r="2270" spans="9:10" x14ac:dyDescent="0.35">
      <c r="I2270" s="167"/>
      <c r="J2270" s="349"/>
    </row>
    <row r="2271" spans="9:10" x14ac:dyDescent="0.35">
      <c r="I2271" s="167"/>
      <c r="J2271" s="349"/>
    </row>
    <row r="2272" spans="9:10" x14ac:dyDescent="0.35">
      <c r="I2272" s="167"/>
      <c r="J2272" s="349"/>
    </row>
    <row r="2273" spans="9:10" x14ac:dyDescent="0.35">
      <c r="I2273" s="167"/>
      <c r="J2273" s="349"/>
    </row>
    <row r="2274" spans="9:10" x14ac:dyDescent="0.35">
      <c r="I2274" s="167"/>
      <c r="J2274" s="349"/>
    </row>
    <row r="2275" spans="9:10" x14ac:dyDescent="0.35">
      <c r="I2275" s="167"/>
      <c r="J2275" s="349"/>
    </row>
    <row r="2276" spans="9:10" x14ac:dyDescent="0.35">
      <c r="I2276" s="167"/>
      <c r="J2276" s="349"/>
    </row>
    <row r="2277" spans="9:10" x14ac:dyDescent="0.35">
      <c r="I2277" s="167"/>
      <c r="J2277" s="349"/>
    </row>
    <row r="2278" spans="9:10" x14ac:dyDescent="0.35">
      <c r="I2278" s="167"/>
      <c r="J2278" s="349"/>
    </row>
    <row r="2279" spans="9:10" x14ac:dyDescent="0.35">
      <c r="I2279" s="167"/>
      <c r="J2279" s="349"/>
    </row>
    <row r="2280" spans="9:10" x14ac:dyDescent="0.35">
      <c r="I2280" s="167"/>
      <c r="J2280" s="349"/>
    </row>
    <row r="2281" spans="9:10" x14ac:dyDescent="0.35">
      <c r="I2281" s="167"/>
      <c r="J2281" s="349"/>
    </row>
    <row r="2282" spans="9:10" x14ac:dyDescent="0.35">
      <c r="I2282" s="167"/>
      <c r="J2282" s="349"/>
    </row>
    <row r="2283" spans="9:10" x14ac:dyDescent="0.35">
      <c r="I2283" s="167"/>
      <c r="J2283" s="349"/>
    </row>
    <row r="2284" spans="9:10" x14ac:dyDescent="0.35">
      <c r="I2284" s="167"/>
      <c r="J2284" s="349"/>
    </row>
    <row r="2285" spans="9:10" x14ac:dyDescent="0.35">
      <c r="I2285" s="167"/>
      <c r="J2285" s="349"/>
    </row>
    <row r="2286" spans="9:10" x14ac:dyDescent="0.35">
      <c r="I2286" s="167"/>
      <c r="J2286" s="349"/>
    </row>
    <row r="2287" spans="9:10" x14ac:dyDescent="0.35">
      <c r="I2287" s="167"/>
      <c r="J2287" s="349"/>
    </row>
    <row r="2288" spans="9:10" x14ac:dyDescent="0.35">
      <c r="I2288" s="167"/>
      <c r="J2288" s="349"/>
    </row>
    <row r="2289" spans="9:10" x14ac:dyDescent="0.35">
      <c r="I2289" s="167"/>
      <c r="J2289" s="349"/>
    </row>
    <row r="2290" spans="9:10" x14ac:dyDescent="0.35">
      <c r="I2290" s="167"/>
      <c r="J2290" s="349"/>
    </row>
    <row r="2291" spans="9:10" x14ac:dyDescent="0.35">
      <c r="I2291" s="167"/>
      <c r="J2291" s="349"/>
    </row>
    <row r="2292" spans="9:10" x14ac:dyDescent="0.35">
      <c r="I2292" s="167"/>
      <c r="J2292" s="349"/>
    </row>
    <row r="2293" spans="9:10" x14ac:dyDescent="0.35">
      <c r="I2293" s="167"/>
      <c r="J2293" s="349"/>
    </row>
    <row r="2294" spans="9:10" x14ac:dyDescent="0.35">
      <c r="I2294" s="167"/>
      <c r="J2294" s="349"/>
    </row>
    <row r="2295" spans="9:10" x14ac:dyDescent="0.35">
      <c r="I2295" s="167"/>
      <c r="J2295" s="349"/>
    </row>
    <row r="2296" spans="9:10" x14ac:dyDescent="0.35">
      <c r="I2296" s="167"/>
      <c r="J2296" s="349"/>
    </row>
    <row r="2297" spans="9:10" x14ac:dyDescent="0.35">
      <c r="I2297" s="167"/>
      <c r="J2297" s="349"/>
    </row>
    <row r="2298" spans="9:10" x14ac:dyDescent="0.35">
      <c r="I2298" s="167"/>
      <c r="J2298" s="349"/>
    </row>
    <row r="2299" spans="9:10" x14ac:dyDescent="0.35">
      <c r="I2299" s="167"/>
      <c r="J2299" s="349"/>
    </row>
    <row r="2300" spans="9:10" x14ac:dyDescent="0.35">
      <c r="I2300" s="167"/>
      <c r="J2300" s="349"/>
    </row>
    <row r="2301" spans="9:10" x14ac:dyDescent="0.35">
      <c r="I2301" s="167"/>
      <c r="J2301" s="349"/>
    </row>
    <row r="2302" spans="9:10" x14ac:dyDescent="0.35">
      <c r="I2302" s="167"/>
      <c r="J2302" s="349"/>
    </row>
    <row r="2303" spans="9:10" x14ac:dyDescent="0.35">
      <c r="I2303" s="167"/>
      <c r="J2303" s="349"/>
    </row>
    <row r="2304" spans="9:10" x14ac:dyDescent="0.35">
      <c r="I2304" s="167"/>
      <c r="J2304" s="349"/>
    </row>
    <row r="2305" spans="9:10" x14ac:dyDescent="0.35">
      <c r="I2305" s="167"/>
      <c r="J2305" s="349"/>
    </row>
    <row r="2306" spans="9:10" x14ac:dyDescent="0.35">
      <c r="I2306" s="167"/>
      <c r="J2306" s="349"/>
    </row>
    <row r="2307" spans="9:10" x14ac:dyDescent="0.35">
      <c r="I2307" s="167"/>
      <c r="J2307" s="349"/>
    </row>
    <row r="2308" spans="9:10" x14ac:dyDescent="0.35">
      <c r="I2308" s="167"/>
      <c r="J2308" s="349"/>
    </row>
    <row r="2309" spans="9:10" x14ac:dyDescent="0.35">
      <c r="I2309" s="167"/>
      <c r="J2309" s="349"/>
    </row>
    <row r="2310" spans="9:10" x14ac:dyDescent="0.35">
      <c r="I2310" s="167"/>
      <c r="J2310" s="349"/>
    </row>
    <row r="2311" spans="9:10" x14ac:dyDescent="0.35">
      <c r="I2311" s="167"/>
      <c r="J2311" s="349"/>
    </row>
    <row r="2312" spans="9:10" x14ac:dyDescent="0.35">
      <c r="I2312" s="167"/>
      <c r="J2312" s="349"/>
    </row>
    <row r="2313" spans="9:10" x14ac:dyDescent="0.35">
      <c r="I2313" s="167"/>
      <c r="J2313" s="349"/>
    </row>
    <row r="2314" spans="9:10" x14ac:dyDescent="0.35">
      <c r="I2314" s="167"/>
      <c r="J2314" s="349"/>
    </row>
    <row r="2315" spans="9:10" x14ac:dyDescent="0.35">
      <c r="I2315" s="167"/>
      <c r="J2315" s="349"/>
    </row>
    <row r="2316" spans="9:10" x14ac:dyDescent="0.35">
      <c r="I2316" s="167"/>
      <c r="J2316" s="349"/>
    </row>
    <row r="2317" spans="9:10" x14ac:dyDescent="0.35">
      <c r="I2317" s="167"/>
      <c r="J2317" s="349"/>
    </row>
    <row r="2318" spans="9:10" x14ac:dyDescent="0.35">
      <c r="I2318" s="167"/>
      <c r="J2318" s="349"/>
    </row>
    <row r="2319" spans="9:10" x14ac:dyDescent="0.35">
      <c r="I2319" s="167"/>
      <c r="J2319" s="349"/>
    </row>
  </sheetData>
  <conditionalFormatting sqref="C5:C485">
    <cfRule type="duplicateValues" dxfId="1336" priority="98"/>
    <cfRule type="duplicateValues" dxfId="1335" priority="197"/>
  </conditionalFormatting>
  <conditionalFormatting sqref="C476:C482 C464:C473 C430:C462 C5:C428">
    <cfRule type="expression" dxfId="1334" priority="196">
      <formula>ISBLANK(C5)</formula>
    </cfRule>
  </conditionalFormatting>
  <conditionalFormatting sqref="C430:C462 C5:C428">
    <cfRule type="duplicateValues" dxfId="1333" priority="195"/>
  </conditionalFormatting>
  <conditionalFormatting sqref="C163:C176">
    <cfRule type="expression" dxfId="1332" priority="194">
      <formula>ISBLANK(C163)</formula>
    </cfRule>
  </conditionalFormatting>
  <conditionalFormatting sqref="C163:C176">
    <cfRule type="duplicateValues" dxfId="1331" priority="193"/>
  </conditionalFormatting>
  <conditionalFormatting sqref="C177:C190">
    <cfRule type="expression" dxfId="1330" priority="192">
      <formula>ISBLANK(C177)</formula>
    </cfRule>
  </conditionalFormatting>
  <conditionalFormatting sqref="C177:C190">
    <cfRule type="duplicateValues" dxfId="1329" priority="191"/>
  </conditionalFormatting>
  <conditionalFormatting sqref="C191:C208">
    <cfRule type="expression" dxfId="1328" priority="190">
      <formula>ISBLANK(C191)</formula>
    </cfRule>
  </conditionalFormatting>
  <conditionalFormatting sqref="C191:C208">
    <cfRule type="duplicateValues" dxfId="1327" priority="189"/>
  </conditionalFormatting>
  <conditionalFormatting sqref="C209:C238">
    <cfRule type="expression" dxfId="1326" priority="188">
      <formula>ISBLANK(C209)</formula>
    </cfRule>
  </conditionalFormatting>
  <conditionalFormatting sqref="C209:C238">
    <cfRule type="duplicateValues" dxfId="1325" priority="187"/>
  </conditionalFormatting>
  <conditionalFormatting sqref="C239:C266">
    <cfRule type="expression" dxfId="1324" priority="186">
      <formula>ISBLANK(C239)</formula>
    </cfRule>
  </conditionalFormatting>
  <conditionalFormatting sqref="C239:C266">
    <cfRule type="duplicateValues" dxfId="1323" priority="185"/>
  </conditionalFormatting>
  <conditionalFormatting sqref="C267:C285">
    <cfRule type="duplicateValues" dxfId="1322" priority="184"/>
  </conditionalFormatting>
  <conditionalFormatting sqref="C286:C323">
    <cfRule type="duplicateValues" dxfId="1321" priority="183"/>
  </conditionalFormatting>
  <conditionalFormatting sqref="C324:C348">
    <cfRule type="duplicateValues" dxfId="1320" priority="182"/>
  </conditionalFormatting>
  <conditionalFormatting sqref="C349:C372">
    <cfRule type="duplicateValues" dxfId="1319" priority="181"/>
  </conditionalFormatting>
  <conditionalFormatting sqref="C373:C385">
    <cfRule type="duplicateValues" dxfId="1318" priority="180"/>
  </conditionalFormatting>
  <conditionalFormatting sqref="C386:C398">
    <cfRule type="expression" dxfId="1317" priority="179">
      <formula>ISBLANK(C386)</formula>
    </cfRule>
  </conditionalFormatting>
  <conditionalFormatting sqref="C386:C398">
    <cfRule type="duplicateValues" dxfId="1316" priority="178"/>
  </conditionalFormatting>
  <conditionalFormatting sqref="C386:C398">
    <cfRule type="duplicateValues" dxfId="1315" priority="177"/>
  </conditionalFormatting>
  <conditionalFormatting sqref="C399:C411">
    <cfRule type="expression" dxfId="1314" priority="176">
      <formula>ISBLANK(C399)</formula>
    </cfRule>
  </conditionalFormatting>
  <conditionalFormatting sqref="C399:C411">
    <cfRule type="duplicateValues" dxfId="1313" priority="175"/>
  </conditionalFormatting>
  <conditionalFormatting sqref="C399:C411">
    <cfRule type="expression" dxfId="1312" priority="174">
      <formula>ISBLANK(C399)</formula>
    </cfRule>
  </conditionalFormatting>
  <conditionalFormatting sqref="C399:C411">
    <cfRule type="duplicateValues" dxfId="1311" priority="173"/>
  </conditionalFormatting>
  <conditionalFormatting sqref="C399:C411">
    <cfRule type="duplicateValues" dxfId="1310" priority="172"/>
  </conditionalFormatting>
  <conditionalFormatting sqref="C412:C424">
    <cfRule type="expression" dxfId="1309" priority="171">
      <formula>ISBLANK(C412)</formula>
    </cfRule>
  </conditionalFormatting>
  <conditionalFormatting sqref="C412:C424">
    <cfRule type="duplicateValues" dxfId="1308" priority="170"/>
  </conditionalFormatting>
  <conditionalFormatting sqref="C412:C424">
    <cfRule type="expression" dxfId="1307" priority="169">
      <formula>ISBLANK(C412)</formula>
    </cfRule>
  </conditionalFormatting>
  <conditionalFormatting sqref="C412:C424">
    <cfRule type="duplicateValues" dxfId="1306" priority="168"/>
  </conditionalFormatting>
  <conditionalFormatting sqref="C412:C424">
    <cfRule type="expression" dxfId="1305" priority="167">
      <formula>ISBLANK(C412)</formula>
    </cfRule>
  </conditionalFormatting>
  <conditionalFormatting sqref="C412:C424">
    <cfRule type="duplicateValues" dxfId="1304" priority="166"/>
  </conditionalFormatting>
  <conditionalFormatting sqref="C412:C424">
    <cfRule type="duplicateValues" dxfId="1303" priority="165"/>
  </conditionalFormatting>
  <conditionalFormatting sqref="C425">
    <cfRule type="expression" dxfId="1302" priority="164">
      <formula>ISBLANK(C425)</formula>
    </cfRule>
  </conditionalFormatting>
  <conditionalFormatting sqref="C425">
    <cfRule type="duplicateValues" dxfId="1301" priority="163"/>
  </conditionalFormatting>
  <conditionalFormatting sqref="C429">
    <cfRule type="expression" dxfId="1300" priority="162">
      <formula>ISBLANK(C429)</formula>
    </cfRule>
  </conditionalFormatting>
  <conditionalFormatting sqref="C429">
    <cfRule type="duplicateValues" dxfId="1299" priority="161"/>
  </conditionalFormatting>
  <conditionalFormatting sqref="C463">
    <cfRule type="expression" dxfId="1298" priority="160">
      <formula>ISBLANK(C463)</formula>
    </cfRule>
  </conditionalFormatting>
  <conditionalFormatting sqref="C463">
    <cfRule type="duplicateValues" dxfId="1297" priority="159"/>
  </conditionalFormatting>
  <conditionalFormatting sqref="C474">
    <cfRule type="expression" dxfId="1296" priority="158">
      <formula>ISBLANK(C474)</formula>
    </cfRule>
  </conditionalFormatting>
  <conditionalFormatting sqref="C474">
    <cfRule type="duplicateValues" dxfId="1295" priority="157"/>
  </conditionalFormatting>
  <conditionalFormatting sqref="C483:C484">
    <cfRule type="expression" dxfId="1294" priority="156">
      <formula>ISBLANK(C483)</formula>
    </cfRule>
  </conditionalFormatting>
  <conditionalFormatting sqref="C483:C484">
    <cfRule type="duplicateValues" dxfId="1293" priority="155"/>
  </conditionalFormatting>
  <conditionalFormatting sqref="C485">
    <cfRule type="expression" dxfId="1292" priority="154">
      <formula>ISBLANK(C485)</formula>
    </cfRule>
  </conditionalFormatting>
  <conditionalFormatting sqref="C485">
    <cfRule type="duplicateValues" dxfId="1291" priority="153"/>
  </conditionalFormatting>
  <conditionalFormatting sqref="C476:C482">
    <cfRule type="duplicateValues" dxfId="1290" priority="152"/>
  </conditionalFormatting>
  <conditionalFormatting sqref="C475">
    <cfRule type="expression" dxfId="1289" priority="151">
      <formula>ISBLANK(C475)</formula>
    </cfRule>
  </conditionalFormatting>
  <conditionalFormatting sqref="C475">
    <cfRule type="duplicateValues" dxfId="1288" priority="150"/>
  </conditionalFormatting>
  <conditionalFormatting sqref="D476:D482 D430:D473 D5:D428">
    <cfRule type="expression" dxfId="1287" priority="149">
      <formula>ISBLANK(D5)</formula>
    </cfRule>
  </conditionalFormatting>
  <conditionalFormatting sqref="D430:D459 D5:D428">
    <cfRule type="duplicateValues" dxfId="1286" priority="148"/>
  </conditionalFormatting>
  <conditionalFormatting sqref="D163:D176">
    <cfRule type="expression" dxfId="1285" priority="147">
      <formula>ISBLANK(D163)</formula>
    </cfRule>
  </conditionalFormatting>
  <conditionalFormatting sqref="D163:D176">
    <cfRule type="duplicateValues" dxfId="1284" priority="146"/>
  </conditionalFormatting>
  <conditionalFormatting sqref="D177:D190">
    <cfRule type="expression" dxfId="1283" priority="145">
      <formula>ISBLANK(D177)</formula>
    </cfRule>
  </conditionalFormatting>
  <conditionalFormatting sqref="D177:D190">
    <cfRule type="duplicateValues" dxfId="1282" priority="144"/>
  </conditionalFormatting>
  <conditionalFormatting sqref="D191:D208">
    <cfRule type="expression" dxfId="1281" priority="143">
      <formula>ISBLANK(D191)</formula>
    </cfRule>
  </conditionalFormatting>
  <conditionalFormatting sqref="D191:D208">
    <cfRule type="duplicateValues" dxfId="1280" priority="142"/>
  </conditionalFormatting>
  <conditionalFormatting sqref="D209:D238">
    <cfRule type="expression" dxfId="1279" priority="141">
      <formula>ISBLANK(D209)</formula>
    </cfRule>
  </conditionalFormatting>
  <conditionalFormatting sqref="D209:D238">
    <cfRule type="duplicateValues" dxfId="1278" priority="140"/>
  </conditionalFormatting>
  <conditionalFormatting sqref="D239:D266">
    <cfRule type="expression" dxfId="1277" priority="139">
      <formula>ISBLANK(D239)</formula>
    </cfRule>
  </conditionalFormatting>
  <conditionalFormatting sqref="D239:D266">
    <cfRule type="duplicateValues" dxfId="1276" priority="138"/>
  </conditionalFormatting>
  <conditionalFormatting sqref="D267:D285">
    <cfRule type="duplicateValues" dxfId="1275" priority="137"/>
  </conditionalFormatting>
  <conditionalFormatting sqref="D286:D323">
    <cfRule type="duplicateValues" dxfId="1274" priority="136"/>
  </conditionalFormatting>
  <conditionalFormatting sqref="D324:D348">
    <cfRule type="duplicateValues" dxfId="1273" priority="135"/>
  </conditionalFormatting>
  <conditionalFormatting sqref="D349:D372">
    <cfRule type="duplicateValues" dxfId="1272" priority="134"/>
  </conditionalFormatting>
  <conditionalFormatting sqref="D373:D385">
    <cfRule type="duplicateValues" dxfId="1271" priority="133"/>
  </conditionalFormatting>
  <conditionalFormatting sqref="D386:D398">
    <cfRule type="expression" dxfId="1270" priority="132">
      <formula>ISBLANK(D386)</formula>
    </cfRule>
  </conditionalFormatting>
  <conditionalFormatting sqref="D386:D398">
    <cfRule type="duplicateValues" dxfId="1269" priority="131"/>
  </conditionalFormatting>
  <conditionalFormatting sqref="D386:D398">
    <cfRule type="duplicateValues" dxfId="1268" priority="130"/>
  </conditionalFormatting>
  <conditionalFormatting sqref="D399:D411">
    <cfRule type="expression" dxfId="1267" priority="129">
      <formula>ISBLANK(D399)</formula>
    </cfRule>
  </conditionalFormatting>
  <conditionalFormatting sqref="D399:D411">
    <cfRule type="duplicateValues" dxfId="1266" priority="128"/>
  </conditionalFormatting>
  <conditionalFormatting sqref="D399:D411">
    <cfRule type="expression" dxfId="1265" priority="127">
      <formula>ISBLANK(D399)</formula>
    </cfRule>
  </conditionalFormatting>
  <conditionalFormatting sqref="D399:D411">
    <cfRule type="duplicateValues" dxfId="1264" priority="126"/>
  </conditionalFormatting>
  <conditionalFormatting sqref="D399:D411">
    <cfRule type="duplicateValues" dxfId="1263" priority="125"/>
  </conditionalFormatting>
  <conditionalFormatting sqref="D412:D424">
    <cfRule type="expression" dxfId="1262" priority="124">
      <formula>ISBLANK(D412)</formula>
    </cfRule>
  </conditionalFormatting>
  <conditionalFormatting sqref="D412:D424">
    <cfRule type="duplicateValues" dxfId="1261" priority="123"/>
  </conditionalFormatting>
  <conditionalFormatting sqref="D412:D424">
    <cfRule type="expression" dxfId="1260" priority="122">
      <formula>ISBLANK(D412)</formula>
    </cfRule>
  </conditionalFormatting>
  <conditionalFormatting sqref="D412:D424">
    <cfRule type="duplicateValues" dxfId="1259" priority="121"/>
  </conditionalFormatting>
  <conditionalFormatting sqref="D412:D424">
    <cfRule type="expression" dxfId="1258" priority="120">
      <formula>ISBLANK(D412)</formula>
    </cfRule>
  </conditionalFormatting>
  <conditionalFormatting sqref="D412:D424">
    <cfRule type="duplicateValues" dxfId="1257" priority="119"/>
  </conditionalFormatting>
  <conditionalFormatting sqref="D412:D424">
    <cfRule type="duplicateValues" dxfId="1256" priority="118"/>
  </conditionalFormatting>
  <conditionalFormatting sqref="D425">
    <cfRule type="expression" dxfId="1255" priority="117">
      <formula>ISBLANK(D425)</formula>
    </cfRule>
  </conditionalFormatting>
  <conditionalFormatting sqref="D425">
    <cfRule type="duplicateValues" dxfId="1254" priority="116"/>
  </conditionalFormatting>
  <conditionalFormatting sqref="D429">
    <cfRule type="expression" dxfId="1253" priority="115">
      <formula>ISBLANK(D429)</formula>
    </cfRule>
  </conditionalFormatting>
  <conditionalFormatting sqref="D429">
    <cfRule type="duplicateValues" dxfId="1252" priority="114"/>
  </conditionalFormatting>
  <conditionalFormatting sqref="D460:D462">
    <cfRule type="duplicateValues" dxfId="1251" priority="113"/>
  </conditionalFormatting>
  <conditionalFormatting sqref="D474">
    <cfRule type="expression" dxfId="1250" priority="112">
      <formula>ISBLANK(D474)</formula>
    </cfRule>
  </conditionalFormatting>
  <conditionalFormatting sqref="D474">
    <cfRule type="duplicateValues" dxfId="1249" priority="111"/>
  </conditionalFormatting>
  <conditionalFormatting sqref="D483:D484">
    <cfRule type="expression" dxfId="1248" priority="110">
      <formula>ISBLANK(D483)</formula>
    </cfRule>
  </conditionalFormatting>
  <conditionalFormatting sqref="D483:D484">
    <cfRule type="duplicateValues" dxfId="1247" priority="109"/>
  </conditionalFormatting>
  <conditionalFormatting sqref="D485">
    <cfRule type="expression" dxfId="1246" priority="108">
      <formula>ISBLANK(D485)</formula>
    </cfRule>
  </conditionalFormatting>
  <conditionalFormatting sqref="D485">
    <cfRule type="duplicateValues" dxfId="1245" priority="107"/>
  </conditionalFormatting>
  <conditionalFormatting sqref="D476:D482">
    <cfRule type="duplicateValues" dxfId="1244" priority="106"/>
  </conditionalFormatting>
  <conditionalFormatting sqref="D475">
    <cfRule type="expression" dxfId="1243" priority="105">
      <formula>ISBLANK(D475)</formula>
    </cfRule>
  </conditionalFormatting>
  <conditionalFormatting sqref="D475">
    <cfRule type="duplicateValues" dxfId="1242" priority="104"/>
  </conditionalFormatting>
  <conditionalFormatting sqref="C4">
    <cfRule type="duplicateValues" dxfId="1241" priority="103"/>
  </conditionalFormatting>
  <conditionalFormatting sqref="C4">
    <cfRule type="expression" dxfId="1240" priority="102">
      <formula>ISBLANK(C4)</formula>
    </cfRule>
  </conditionalFormatting>
  <conditionalFormatting sqref="C4">
    <cfRule type="duplicateValues" dxfId="1239" priority="101"/>
  </conditionalFormatting>
  <conditionalFormatting sqref="D4">
    <cfRule type="expression" dxfId="1238" priority="100">
      <formula>ISBLANK(D4)</formula>
    </cfRule>
  </conditionalFormatting>
  <conditionalFormatting sqref="D4">
    <cfRule type="duplicateValues" dxfId="1237" priority="99"/>
  </conditionalFormatting>
  <conditionalFormatting sqref="D5:D485">
    <cfRule type="duplicateValues" dxfId="1236" priority="96"/>
    <cfRule type="duplicateValues" dxfId="1235" priority="97"/>
  </conditionalFormatting>
  <conditionalFormatting sqref="I6:I2005 I2320:I2553">
    <cfRule type="duplicateValues" dxfId="1234"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1233" priority="94">
      <formula>ISBLANK(I2059)</formula>
    </cfRule>
  </conditionalFormatting>
  <conditionalFormatting sqref="I2317:I2319 I2078:I2314 I2068:I2076 I2059:I2065">
    <cfRule type="duplicateValues" dxfId="1232" priority="93"/>
  </conditionalFormatting>
  <conditionalFormatting sqref="I2317:I2319 I2078:I2314 I2068:I2076 I2059:I2065">
    <cfRule type="duplicateValues" dxfId="1231" priority="92"/>
  </conditionalFormatting>
  <conditionalFormatting sqref="I2317 I2262:I2270 I2180:I2260 I2175:I2176 I2172 I2150:I2158 I2160:I2166 I2170 I2138:I2144 I2146:I2148 I2122:I2136 I2113:I2120 I2092:I2110 I2088 I2079:I2085 I2068:I2069 I2059:I2065">
    <cfRule type="duplicateValues" dxfId="1230" priority="91"/>
  </conditionalFormatting>
  <conditionalFormatting sqref="I2059:I2319">
    <cfRule type="duplicateValues" dxfId="1229" priority="90"/>
  </conditionalFormatting>
  <conditionalFormatting sqref="I2066">
    <cfRule type="expression" dxfId="1228" priority="89">
      <formula>ISBLANK(I2066)</formula>
    </cfRule>
  </conditionalFormatting>
  <conditionalFormatting sqref="I2066">
    <cfRule type="duplicateValues" dxfId="1227" priority="88"/>
  </conditionalFormatting>
  <conditionalFormatting sqref="I2066">
    <cfRule type="duplicateValues" dxfId="1226" priority="87"/>
  </conditionalFormatting>
  <conditionalFormatting sqref="I2066">
    <cfRule type="duplicateValues" dxfId="1225" priority="86"/>
  </conditionalFormatting>
  <conditionalFormatting sqref="I2067">
    <cfRule type="expression" dxfId="1224" priority="85">
      <formula>ISBLANK(I2067)</formula>
    </cfRule>
  </conditionalFormatting>
  <conditionalFormatting sqref="I2067">
    <cfRule type="duplicateValues" dxfId="1223" priority="84"/>
  </conditionalFormatting>
  <conditionalFormatting sqref="I2067">
    <cfRule type="duplicateValues" dxfId="1222" priority="83"/>
  </conditionalFormatting>
  <conditionalFormatting sqref="I2067">
    <cfRule type="duplicateValues" dxfId="1221" priority="82"/>
  </conditionalFormatting>
  <conditionalFormatting sqref="I2318:I2319 I2072:I2075 I2070">
    <cfRule type="duplicateValues" dxfId="1220" priority="81"/>
  </conditionalFormatting>
  <conditionalFormatting sqref="I2071">
    <cfRule type="expression" dxfId="1219" priority="80">
      <formula>ISBLANK(I2071)</formula>
    </cfRule>
  </conditionalFormatting>
  <conditionalFormatting sqref="I2071">
    <cfRule type="duplicateValues" dxfId="1218" priority="79"/>
  </conditionalFormatting>
  <conditionalFormatting sqref="I2076">
    <cfRule type="duplicateValues" dxfId="1217" priority="78"/>
  </conditionalFormatting>
  <conditionalFormatting sqref="I2076">
    <cfRule type="expression" dxfId="1216" priority="77">
      <formula>ISBLANK(I2076)</formula>
    </cfRule>
  </conditionalFormatting>
  <conditionalFormatting sqref="I2078">
    <cfRule type="expression" dxfId="1215" priority="76">
      <formula>ISBLANK(I2078)</formula>
    </cfRule>
  </conditionalFormatting>
  <conditionalFormatting sqref="I2078">
    <cfRule type="duplicateValues" dxfId="1214" priority="75"/>
  </conditionalFormatting>
  <conditionalFormatting sqref="I2077">
    <cfRule type="duplicateValues" dxfId="1213" priority="74"/>
  </conditionalFormatting>
  <conditionalFormatting sqref="I2077">
    <cfRule type="expression" dxfId="1212" priority="73">
      <formula>ISBLANK(I2077)</formula>
    </cfRule>
  </conditionalFormatting>
  <conditionalFormatting sqref="I2077">
    <cfRule type="duplicateValues" dxfId="1211" priority="72"/>
  </conditionalFormatting>
  <conditionalFormatting sqref="I2077">
    <cfRule type="duplicateValues" dxfId="1210" priority="71"/>
  </conditionalFormatting>
  <conditionalFormatting sqref="I2086:I2087">
    <cfRule type="expression" dxfId="1209" priority="70">
      <formula>ISBLANK(I2086)</formula>
    </cfRule>
  </conditionalFormatting>
  <conditionalFormatting sqref="I2086:I2087">
    <cfRule type="duplicateValues" dxfId="1208" priority="69"/>
  </conditionalFormatting>
  <conditionalFormatting sqref="I2089:I2091">
    <cfRule type="expression" dxfId="1207" priority="68">
      <formula>ISBLANK(I2089)</formula>
    </cfRule>
  </conditionalFormatting>
  <conditionalFormatting sqref="I2089:I2091">
    <cfRule type="duplicateValues" dxfId="1206" priority="67"/>
  </conditionalFormatting>
  <conditionalFormatting sqref="I2111">
    <cfRule type="expression" dxfId="1205" priority="66">
      <formula>ISBLANK(I2111)</formula>
    </cfRule>
  </conditionalFormatting>
  <conditionalFormatting sqref="I2111">
    <cfRule type="duplicateValues" dxfId="1204" priority="65"/>
  </conditionalFormatting>
  <conditionalFormatting sqref="I2112">
    <cfRule type="expression" dxfId="1203" priority="64">
      <formula>ISBLANK(I2112)</formula>
    </cfRule>
  </conditionalFormatting>
  <conditionalFormatting sqref="I2112">
    <cfRule type="duplicateValues" dxfId="1202" priority="63"/>
  </conditionalFormatting>
  <conditionalFormatting sqref="I2121">
    <cfRule type="expression" dxfId="1201" priority="62">
      <formula>ISBLANK(I2121)</formula>
    </cfRule>
  </conditionalFormatting>
  <conditionalFormatting sqref="I2121">
    <cfRule type="duplicateValues" dxfId="1200" priority="61"/>
  </conditionalFormatting>
  <conditionalFormatting sqref="I2149">
    <cfRule type="expression" dxfId="1199" priority="60">
      <formula>ISBLANK(I2149)</formula>
    </cfRule>
  </conditionalFormatting>
  <conditionalFormatting sqref="I2149">
    <cfRule type="duplicateValues" dxfId="1198" priority="59"/>
  </conditionalFormatting>
  <conditionalFormatting sqref="I2159">
    <cfRule type="expression" dxfId="1197" priority="58">
      <formula>ISBLANK(I2159)</formula>
    </cfRule>
  </conditionalFormatting>
  <conditionalFormatting sqref="I2159">
    <cfRule type="duplicateValues" dxfId="1196" priority="57"/>
  </conditionalFormatting>
  <conditionalFormatting sqref="I2167:I2169">
    <cfRule type="expression" dxfId="1195" priority="56">
      <formula>ISBLANK(I2167)</formula>
    </cfRule>
  </conditionalFormatting>
  <conditionalFormatting sqref="I2167:I2169">
    <cfRule type="duplicateValues" dxfId="1194" priority="55"/>
  </conditionalFormatting>
  <conditionalFormatting sqref="I2171">
    <cfRule type="expression" dxfId="1193" priority="54">
      <formula>ISBLANK(I2171)</formula>
    </cfRule>
  </conditionalFormatting>
  <conditionalFormatting sqref="I2171">
    <cfRule type="duplicateValues" dxfId="1192" priority="53"/>
  </conditionalFormatting>
  <conditionalFormatting sqref="I2137">
    <cfRule type="expression" dxfId="1191" priority="52">
      <formula>ISBLANK(I2137)</formula>
    </cfRule>
  </conditionalFormatting>
  <conditionalFormatting sqref="I2137">
    <cfRule type="duplicateValues" dxfId="1190" priority="51"/>
  </conditionalFormatting>
  <conditionalFormatting sqref="I2145">
    <cfRule type="expression" dxfId="1189" priority="50">
      <formula>ISBLANK(I2145)</formula>
    </cfRule>
  </conditionalFormatting>
  <conditionalFormatting sqref="I2145">
    <cfRule type="duplicateValues" dxfId="1188" priority="49"/>
  </conditionalFormatting>
  <conditionalFormatting sqref="I2174">
    <cfRule type="expression" dxfId="1187" priority="48">
      <formula>ISBLANK(I2174)</formula>
    </cfRule>
  </conditionalFormatting>
  <conditionalFormatting sqref="I2174">
    <cfRule type="duplicateValues" dxfId="1186" priority="47"/>
  </conditionalFormatting>
  <conditionalFormatting sqref="I2173">
    <cfRule type="expression" dxfId="1185" priority="46">
      <formula>ISBLANK(I2173)</formula>
    </cfRule>
  </conditionalFormatting>
  <conditionalFormatting sqref="I2173">
    <cfRule type="duplicateValues" dxfId="1184" priority="45"/>
  </conditionalFormatting>
  <conditionalFormatting sqref="I2179">
    <cfRule type="expression" dxfId="1183" priority="44">
      <formula>ISBLANK(I2179)</formula>
    </cfRule>
  </conditionalFormatting>
  <conditionalFormatting sqref="I2179">
    <cfRule type="duplicateValues" dxfId="1182" priority="43"/>
  </conditionalFormatting>
  <conditionalFormatting sqref="I2177">
    <cfRule type="expression" dxfId="1181" priority="42">
      <formula>ISBLANK(I2177)</formula>
    </cfRule>
  </conditionalFormatting>
  <conditionalFormatting sqref="I2177">
    <cfRule type="duplicateValues" dxfId="1180" priority="41"/>
  </conditionalFormatting>
  <conditionalFormatting sqref="I2178">
    <cfRule type="expression" dxfId="1179" priority="40">
      <formula>ISBLANK(I2178)</formula>
    </cfRule>
  </conditionalFormatting>
  <conditionalFormatting sqref="I2178">
    <cfRule type="duplicateValues" dxfId="1178" priority="39"/>
  </conditionalFormatting>
  <conditionalFormatting sqref="I2261">
    <cfRule type="expression" dxfId="1177" priority="38">
      <formula>ISBLANK(I2261)</formula>
    </cfRule>
  </conditionalFormatting>
  <conditionalFormatting sqref="I2261">
    <cfRule type="duplicateValues" dxfId="1176" priority="37"/>
  </conditionalFormatting>
  <conditionalFormatting sqref="I2274">
    <cfRule type="expression" dxfId="1175" priority="36">
      <formula>ISBLANK(I2274)</formula>
    </cfRule>
  </conditionalFormatting>
  <conditionalFormatting sqref="I2275">
    <cfRule type="expression" dxfId="1174" priority="35">
      <formula>ISBLANK(I2275)</formula>
    </cfRule>
  </conditionalFormatting>
  <conditionalFormatting sqref="I2275">
    <cfRule type="duplicateValues" dxfId="1173" priority="34"/>
  </conditionalFormatting>
  <conditionalFormatting sqref="I2276">
    <cfRule type="expression" dxfId="1172" priority="33">
      <formula>ISBLANK(I2276)</formula>
    </cfRule>
  </conditionalFormatting>
  <conditionalFormatting sqref="I2277">
    <cfRule type="expression" dxfId="1171" priority="32">
      <formula>ISBLANK(I2277)</formula>
    </cfRule>
  </conditionalFormatting>
  <conditionalFormatting sqref="I2277">
    <cfRule type="duplicateValues" dxfId="1170" priority="31"/>
  </conditionalFormatting>
  <conditionalFormatting sqref="I2278">
    <cfRule type="expression" dxfId="1169" priority="30">
      <formula>ISBLANK(I2278)</formula>
    </cfRule>
  </conditionalFormatting>
  <conditionalFormatting sqref="I2278">
    <cfRule type="duplicateValues" dxfId="1168" priority="29"/>
  </conditionalFormatting>
  <conditionalFormatting sqref="I2279">
    <cfRule type="expression" dxfId="1167" priority="28">
      <formula>ISBLANK(I2279)</formula>
    </cfRule>
  </conditionalFormatting>
  <conditionalFormatting sqref="I2276">
    <cfRule type="duplicateValues" dxfId="1166" priority="27"/>
  </conditionalFormatting>
  <conditionalFormatting sqref="I2279">
    <cfRule type="duplicateValues" dxfId="1165" priority="26"/>
  </conditionalFormatting>
  <conditionalFormatting sqref="I2271:I2274">
    <cfRule type="duplicateValues" dxfId="1164" priority="25"/>
  </conditionalFormatting>
  <conditionalFormatting sqref="I2281">
    <cfRule type="expression" dxfId="1163" priority="24">
      <formula>ISBLANK(I2281)</formula>
    </cfRule>
  </conditionalFormatting>
  <conditionalFormatting sqref="I2281">
    <cfRule type="duplicateValues" dxfId="1162" priority="23"/>
  </conditionalFormatting>
  <conditionalFormatting sqref="I2280">
    <cfRule type="expression" dxfId="1161" priority="22">
      <formula>ISBLANK(I2280)</formula>
    </cfRule>
  </conditionalFormatting>
  <conditionalFormatting sqref="I2280">
    <cfRule type="duplicateValues" dxfId="1160" priority="21"/>
  </conditionalFormatting>
  <conditionalFormatting sqref="I2282">
    <cfRule type="expression" dxfId="1159" priority="20">
      <formula>ISBLANK(I2282)</formula>
    </cfRule>
  </conditionalFormatting>
  <conditionalFormatting sqref="I2282">
    <cfRule type="duplicateValues" dxfId="1158" priority="19"/>
  </conditionalFormatting>
  <conditionalFormatting sqref="I2283:I2285">
    <cfRule type="expression" dxfId="1157" priority="18">
      <formula>ISBLANK(I2283)</formula>
    </cfRule>
  </conditionalFormatting>
  <conditionalFormatting sqref="I2283:I2285">
    <cfRule type="duplicateValues" dxfId="1156" priority="17"/>
  </conditionalFormatting>
  <conditionalFormatting sqref="I2298:I2299 I2286">
    <cfRule type="duplicateValues" dxfId="1155" priority="16"/>
  </conditionalFormatting>
  <conditionalFormatting sqref="I2287:I2297">
    <cfRule type="duplicateValues" dxfId="1154" priority="15"/>
  </conditionalFormatting>
  <conditionalFormatting sqref="I2300:I2303">
    <cfRule type="expression" dxfId="1153" priority="14">
      <formula>ISBLANK(I2300)</formula>
    </cfRule>
  </conditionalFormatting>
  <conditionalFormatting sqref="I2300:I2303">
    <cfRule type="duplicateValues" dxfId="1152" priority="13"/>
  </conditionalFormatting>
  <conditionalFormatting sqref="I2304:I2309">
    <cfRule type="expression" dxfId="1151" priority="12">
      <formula>ISBLANK(I2304)</formula>
    </cfRule>
  </conditionalFormatting>
  <conditionalFormatting sqref="I2304:I2309">
    <cfRule type="duplicateValues" dxfId="1150" priority="11"/>
  </conditionalFormatting>
  <conditionalFormatting sqref="I2310:I2314">
    <cfRule type="duplicateValues" dxfId="1149" priority="10"/>
  </conditionalFormatting>
  <conditionalFormatting sqref="I2315">
    <cfRule type="expression" dxfId="1148" priority="9">
      <formula>ISBLANK(I2315)</formula>
    </cfRule>
  </conditionalFormatting>
  <conditionalFormatting sqref="I2315">
    <cfRule type="duplicateValues" dxfId="1147" priority="8"/>
  </conditionalFormatting>
  <conditionalFormatting sqref="I2315">
    <cfRule type="duplicateValues" dxfId="1146" priority="7"/>
  </conditionalFormatting>
  <conditionalFormatting sqref="I2315">
    <cfRule type="duplicateValues" dxfId="1145" priority="6"/>
  </conditionalFormatting>
  <conditionalFormatting sqref="I2316">
    <cfRule type="expression" dxfId="1144" priority="5">
      <formula>ISBLANK(I2316)</formula>
    </cfRule>
  </conditionalFormatting>
  <conditionalFormatting sqref="I2316">
    <cfRule type="duplicateValues" dxfId="1143" priority="4"/>
  </conditionalFormatting>
  <conditionalFormatting sqref="I2316">
    <cfRule type="duplicateValues" dxfId="1142" priority="3"/>
  </conditionalFormatting>
  <conditionalFormatting sqref="I2316">
    <cfRule type="duplicateValues" dxfId="1141" priority="2"/>
  </conditionalFormatting>
  <conditionalFormatting sqref="I6:I2198">
    <cfRule type="duplicateValues" dxfId="1140"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D379" activePane="bottomRight" state="frozen"/>
      <selection activeCell="E10" sqref="E10"/>
      <selection pane="topRight" activeCell="E10" sqref="E10"/>
      <selection pane="bottomLeft" activeCell="E10" sqref="E10"/>
      <selection pane="bottomRight" activeCell="A3" sqref="A3:N1015"/>
    </sheetView>
  </sheetViews>
  <sheetFormatPr defaultRowHeight="14.5" x14ac:dyDescent="0.35"/>
  <cols>
    <col min="1" max="1" width="5" style="105" customWidth="1"/>
    <col min="2" max="2" width="30.36328125" style="104" customWidth="1"/>
    <col min="3" max="3" width="11.6328125" style="104" customWidth="1"/>
    <col min="4" max="4" width="18.54296875" style="104" customWidth="1"/>
    <col min="5" max="5" width="15.1796875" style="104" customWidth="1"/>
    <col min="6" max="7" width="12.6328125" style="104" customWidth="1"/>
    <col min="8" max="8" width="26.81640625" style="104" customWidth="1"/>
    <col min="9" max="9" width="31.90625" style="104" customWidth="1"/>
    <col min="10" max="10" width="13.453125" style="104" customWidth="1"/>
    <col min="11" max="11" width="17.08984375" style="104" customWidth="1"/>
    <col min="12" max="12" width="12.453125" style="104" customWidth="1"/>
    <col min="13" max="13" width="14.08984375" style="104" customWidth="1"/>
    <col min="14" max="14" width="21.90625" style="104" customWidth="1"/>
    <col min="15" max="15" width="8.7265625" style="104"/>
    <col min="16" max="42" width="10.81640625" style="104" customWidth="1"/>
    <col min="43" max="16384" width="8.7265625" style="104"/>
  </cols>
  <sheetData>
    <row r="1" spans="1:16" ht="20" customHeight="1" x14ac:dyDescent="0.35">
      <c r="A1" s="475" t="s">
        <v>2766</v>
      </c>
      <c r="B1" s="482"/>
      <c r="C1" s="103"/>
      <c r="D1" s="103"/>
      <c r="E1" s="103"/>
      <c r="F1" s="103"/>
      <c r="G1" s="103"/>
      <c r="H1" s="103"/>
      <c r="I1" s="103" t="s">
        <v>2894</v>
      </c>
      <c r="J1" s="103"/>
      <c r="K1" s="103"/>
      <c r="L1" s="103"/>
      <c r="M1" s="103"/>
      <c r="N1" s="103"/>
      <c r="O1" s="103"/>
      <c r="P1" s="103"/>
    </row>
    <row r="2" spans="1:16" ht="14.4" customHeight="1" x14ac:dyDescent="0.35">
      <c r="A2" s="105" t="s">
        <v>2756</v>
      </c>
      <c r="B2" s="104" t="s">
        <v>2765</v>
      </c>
      <c r="C2" s="104" t="s">
        <v>2734</v>
      </c>
      <c r="D2" s="104" t="s">
        <v>2735</v>
      </c>
      <c r="E2" s="104" t="s">
        <v>2736</v>
      </c>
      <c r="F2" s="104" t="s">
        <v>2737</v>
      </c>
      <c r="G2" s="90" t="s">
        <v>2758</v>
      </c>
      <c r="H2" s="104" t="s">
        <v>2680</v>
      </c>
      <c r="I2" s="104" t="s">
        <v>2682</v>
      </c>
      <c r="J2" s="104" t="s">
        <v>2738</v>
      </c>
      <c r="K2" s="104" t="s">
        <v>2739</v>
      </c>
      <c r="L2" s="104" t="s">
        <v>2740</v>
      </c>
      <c r="M2" s="104" t="s">
        <v>2698</v>
      </c>
      <c r="N2" s="104" t="s">
        <v>3300</v>
      </c>
    </row>
    <row r="3" spans="1:16" x14ac:dyDescent="0.35">
      <c r="A3" s="220">
        <v>1</v>
      </c>
      <c r="B3" s="50" t="s">
        <v>2199</v>
      </c>
      <c r="C3" s="376" t="s">
        <v>10463</v>
      </c>
      <c r="D3" s="219" t="s">
        <v>25</v>
      </c>
      <c r="E3" s="219"/>
      <c r="F3" s="219" t="s">
        <v>43</v>
      </c>
      <c r="G3" s="219"/>
      <c r="H3" s="219" t="s">
        <v>2199</v>
      </c>
      <c r="I3" s="219" t="s">
        <v>823</v>
      </c>
      <c r="J3" s="219" t="s">
        <v>68</v>
      </c>
      <c r="K3" s="219"/>
      <c r="L3" s="219"/>
      <c r="M3" s="219" t="s">
        <v>6913</v>
      </c>
      <c r="N3" s="219"/>
    </row>
    <row r="4" spans="1:16" x14ac:dyDescent="0.35">
      <c r="A4" s="220">
        <v>2</v>
      </c>
      <c r="B4" s="50" t="s">
        <v>2065</v>
      </c>
      <c r="C4" s="106"/>
      <c r="D4" s="107" t="s">
        <v>19</v>
      </c>
      <c r="E4" s="107"/>
      <c r="F4" s="107"/>
      <c r="G4" s="107"/>
      <c r="H4" s="107" t="s">
        <v>2065</v>
      </c>
      <c r="I4" s="107" t="s">
        <v>2066</v>
      </c>
      <c r="J4" s="107" t="s">
        <v>77</v>
      </c>
      <c r="K4" s="107"/>
      <c r="L4" s="107"/>
      <c r="M4" s="107" t="s">
        <v>2067</v>
      </c>
      <c r="N4" s="107" t="s">
        <v>529</v>
      </c>
    </row>
    <row r="5" spans="1:16" x14ac:dyDescent="0.35">
      <c r="A5" s="220">
        <v>3</v>
      </c>
      <c r="B5" s="50" t="s">
        <v>2068</v>
      </c>
      <c r="C5" s="106"/>
      <c r="D5" s="107" t="s">
        <v>19</v>
      </c>
      <c r="E5" s="107"/>
      <c r="F5" s="107"/>
      <c r="G5" s="107"/>
      <c r="H5" s="107" t="s">
        <v>2068</v>
      </c>
      <c r="I5" s="107" t="s">
        <v>2069</v>
      </c>
      <c r="J5" s="107" t="s">
        <v>77</v>
      </c>
      <c r="K5" s="107"/>
      <c r="L5" s="107"/>
      <c r="M5" s="107" t="s">
        <v>2067</v>
      </c>
      <c r="N5" s="107" t="s">
        <v>649</v>
      </c>
    </row>
    <row r="6" spans="1:16" x14ac:dyDescent="0.35">
      <c r="A6" s="220">
        <v>4</v>
      </c>
      <c r="B6" s="50" t="s">
        <v>2072</v>
      </c>
      <c r="C6" s="106"/>
      <c r="D6" s="107" t="s">
        <v>19</v>
      </c>
      <c r="E6" s="107"/>
      <c r="F6" s="107"/>
      <c r="G6" s="107"/>
      <c r="H6" s="107" t="s">
        <v>2072</v>
      </c>
      <c r="I6" s="107" t="s">
        <v>2073</v>
      </c>
      <c r="J6" s="107" t="s">
        <v>68</v>
      </c>
      <c r="K6" s="107"/>
      <c r="L6" s="107"/>
      <c r="M6" s="107" t="s">
        <v>2067</v>
      </c>
      <c r="N6" s="107" t="s">
        <v>529</v>
      </c>
    </row>
    <row r="7" spans="1:16" x14ac:dyDescent="0.35">
      <c r="A7" s="220">
        <v>5</v>
      </c>
      <c r="B7" s="50" t="s">
        <v>2074</v>
      </c>
      <c r="C7" s="106"/>
      <c r="D7" s="107" t="s">
        <v>30</v>
      </c>
      <c r="E7" s="107"/>
      <c r="F7" s="107"/>
      <c r="G7" s="107"/>
      <c r="H7" s="107" t="s">
        <v>2074</v>
      </c>
      <c r="I7" s="107" t="s">
        <v>2075</v>
      </c>
      <c r="J7" s="107" t="s">
        <v>74</v>
      </c>
      <c r="K7" s="107"/>
      <c r="L7" s="107"/>
      <c r="M7" s="107" t="s">
        <v>2067</v>
      </c>
      <c r="N7" s="107" t="s">
        <v>424</v>
      </c>
    </row>
    <row r="8" spans="1:16" x14ac:dyDescent="0.35">
      <c r="A8" s="220">
        <v>6</v>
      </c>
      <c r="B8" s="50" t="s">
        <v>2076</v>
      </c>
      <c r="C8" s="106"/>
      <c r="D8" s="107" t="s">
        <v>30</v>
      </c>
      <c r="E8" s="107"/>
      <c r="F8" s="107"/>
      <c r="G8" s="107"/>
      <c r="H8" s="107" t="s">
        <v>2076</v>
      </c>
      <c r="I8" s="107" t="s">
        <v>2077</v>
      </c>
      <c r="J8" s="107" t="s">
        <v>74</v>
      </c>
      <c r="K8" s="107"/>
      <c r="L8" s="107"/>
      <c r="M8" s="107" t="s">
        <v>2067</v>
      </c>
      <c r="N8" s="107" t="s">
        <v>556</v>
      </c>
    </row>
    <row r="9" spans="1:16" x14ac:dyDescent="0.35">
      <c r="A9" s="220">
        <v>7</v>
      </c>
      <c r="B9" s="50" t="s">
        <v>2078</v>
      </c>
      <c r="C9" s="106"/>
      <c r="D9" s="107" t="s">
        <v>30</v>
      </c>
      <c r="E9" s="107"/>
      <c r="F9" s="107"/>
      <c r="G9" s="107"/>
      <c r="H9" s="107" t="s">
        <v>2078</v>
      </c>
      <c r="I9" s="107" t="s">
        <v>2079</v>
      </c>
      <c r="J9" s="107" t="s">
        <v>74</v>
      </c>
      <c r="K9" s="107"/>
      <c r="L9" s="107"/>
      <c r="M9" s="107" t="s">
        <v>2067</v>
      </c>
      <c r="N9" s="107" t="s">
        <v>439</v>
      </c>
    </row>
    <row r="10" spans="1:16" x14ac:dyDescent="0.35">
      <c r="A10" s="220">
        <v>8</v>
      </c>
      <c r="B10" s="50" t="s">
        <v>2080</v>
      </c>
      <c r="C10" s="106"/>
      <c r="D10" s="107" t="s">
        <v>31</v>
      </c>
      <c r="E10" s="107"/>
      <c r="F10" s="107"/>
      <c r="G10" s="107"/>
      <c r="H10" s="107" t="s">
        <v>2080</v>
      </c>
      <c r="I10" s="107" t="s">
        <v>2081</v>
      </c>
      <c r="J10" s="107" t="s">
        <v>77</v>
      </c>
      <c r="K10" s="107"/>
      <c r="L10" s="107"/>
      <c r="M10" s="107" t="s">
        <v>2067</v>
      </c>
      <c r="N10" s="107" t="s">
        <v>646</v>
      </c>
    </row>
    <row r="11" spans="1:16" x14ac:dyDescent="0.35">
      <c r="A11" s="220">
        <v>9</v>
      </c>
      <c r="B11" s="50" t="s">
        <v>2082</v>
      </c>
      <c r="C11" s="106"/>
      <c r="D11" s="107" t="s">
        <v>31</v>
      </c>
      <c r="E11" s="107"/>
      <c r="F11" s="107"/>
      <c r="G11" s="107"/>
      <c r="H11" s="107" t="s">
        <v>2082</v>
      </c>
      <c r="I11" s="107" t="s">
        <v>2083</v>
      </c>
      <c r="J11" s="107" t="s">
        <v>77</v>
      </c>
      <c r="K11" s="107"/>
      <c r="L11" s="107"/>
      <c r="M11" s="107" t="s">
        <v>2067</v>
      </c>
      <c r="N11" s="107" t="s">
        <v>649</v>
      </c>
    </row>
    <row r="12" spans="1:16" x14ac:dyDescent="0.35">
      <c r="A12" s="220">
        <v>10</v>
      </c>
      <c r="B12" s="50" t="s">
        <v>2086</v>
      </c>
      <c r="C12" s="106"/>
      <c r="D12" s="107" t="s">
        <v>31</v>
      </c>
      <c r="E12" s="107"/>
      <c r="F12" s="107"/>
      <c r="G12" s="107"/>
      <c r="H12" s="107" t="s">
        <v>2086</v>
      </c>
      <c r="I12" s="107" t="s">
        <v>2087</v>
      </c>
      <c r="J12" s="107" t="s">
        <v>74</v>
      </c>
      <c r="K12" s="107"/>
      <c r="L12" s="107"/>
      <c r="M12" s="107" t="s">
        <v>2067</v>
      </c>
      <c r="N12" s="107" t="s">
        <v>424</v>
      </c>
    </row>
    <row r="13" spans="1:16" x14ac:dyDescent="0.35">
      <c r="A13" s="220">
        <v>11</v>
      </c>
      <c r="B13" s="50" t="s">
        <v>2088</v>
      </c>
      <c r="C13" s="106"/>
      <c r="D13" s="107" t="s">
        <v>19</v>
      </c>
      <c r="E13" s="107"/>
      <c r="F13" s="107"/>
      <c r="G13" s="107"/>
      <c r="H13" s="107" t="s">
        <v>2088</v>
      </c>
      <c r="I13" s="107" t="s">
        <v>2089</v>
      </c>
      <c r="J13" s="107" t="s">
        <v>74</v>
      </c>
      <c r="K13" s="107"/>
      <c r="L13" s="107" t="s">
        <v>93</v>
      </c>
      <c r="M13" s="107" t="s">
        <v>2067</v>
      </c>
      <c r="N13" s="107"/>
    </row>
    <row r="14" spans="1:16" x14ac:dyDescent="0.35">
      <c r="A14" s="220">
        <v>12</v>
      </c>
      <c r="B14" s="50" t="s">
        <v>2090</v>
      </c>
      <c r="C14" s="106"/>
      <c r="D14" s="107" t="s">
        <v>30</v>
      </c>
      <c r="E14" s="107"/>
      <c r="F14" s="107"/>
      <c r="G14" s="107"/>
      <c r="H14" s="107" t="s">
        <v>2090</v>
      </c>
      <c r="I14" s="107" t="s">
        <v>2091</v>
      </c>
      <c r="J14" s="107" t="s">
        <v>74</v>
      </c>
      <c r="K14" s="107"/>
      <c r="L14" s="107" t="s">
        <v>97</v>
      </c>
      <c r="M14" s="107" t="s">
        <v>2067</v>
      </c>
      <c r="N14" s="107"/>
    </row>
    <row r="15" spans="1:16" x14ac:dyDescent="0.35">
      <c r="A15" s="220">
        <v>13</v>
      </c>
      <c r="B15" s="50" t="s">
        <v>2092</v>
      </c>
      <c r="C15" s="106"/>
      <c r="D15" s="107" t="s">
        <v>17</v>
      </c>
      <c r="E15" s="107"/>
      <c r="F15" s="107"/>
      <c r="G15" s="107"/>
      <c r="H15" s="107" t="s">
        <v>2092</v>
      </c>
      <c r="I15" s="107" t="s">
        <v>2093</v>
      </c>
      <c r="J15" s="107" t="s">
        <v>74</v>
      </c>
      <c r="K15" s="107"/>
      <c r="L15" s="107"/>
      <c r="M15" s="107" t="s">
        <v>2067</v>
      </c>
      <c r="N15" s="107" t="s">
        <v>446</v>
      </c>
    </row>
    <row r="16" spans="1:16" x14ac:dyDescent="0.35">
      <c r="A16" s="220">
        <v>14</v>
      </c>
      <c r="B16" s="50" t="s">
        <v>2094</v>
      </c>
      <c r="C16" s="106"/>
      <c r="D16" s="107" t="s">
        <v>15</v>
      </c>
      <c r="E16" s="107"/>
      <c r="F16" s="107"/>
      <c r="G16" s="107"/>
      <c r="H16" s="107" t="s">
        <v>2094</v>
      </c>
      <c r="I16" s="107" t="s">
        <v>2095</v>
      </c>
      <c r="J16" s="107" t="s">
        <v>77</v>
      </c>
      <c r="K16" s="107"/>
      <c r="L16" s="107"/>
      <c r="M16" s="107" t="s">
        <v>2067</v>
      </c>
      <c r="N16" s="107" t="s">
        <v>649</v>
      </c>
    </row>
    <row r="17" spans="1:14" x14ac:dyDescent="0.35">
      <c r="A17" s="220">
        <v>15</v>
      </c>
      <c r="B17" s="50" t="s">
        <v>2096</v>
      </c>
      <c r="C17" s="106"/>
      <c r="D17" s="107" t="s">
        <v>15</v>
      </c>
      <c r="E17" s="107"/>
      <c r="F17" s="107"/>
      <c r="G17" s="107"/>
      <c r="H17" s="107" t="s">
        <v>2096</v>
      </c>
      <c r="I17" s="107" t="s">
        <v>2097</v>
      </c>
      <c r="J17" s="107" t="s">
        <v>74</v>
      </c>
      <c r="K17" s="107"/>
      <c r="L17" s="107"/>
      <c r="M17" s="107" t="s">
        <v>2067</v>
      </c>
      <c r="N17" s="107" t="s">
        <v>649</v>
      </c>
    </row>
    <row r="18" spans="1:14" x14ac:dyDescent="0.35">
      <c r="A18" s="220">
        <v>16</v>
      </c>
      <c r="B18" s="50" t="s">
        <v>2100</v>
      </c>
      <c r="C18" s="106"/>
      <c r="D18" s="107" t="s">
        <v>13</v>
      </c>
      <c r="E18" s="107"/>
      <c r="F18" s="107"/>
      <c r="G18" s="107"/>
      <c r="H18" s="107" t="s">
        <v>2100</v>
      </c>
      <c r="I18" s="107" t="s">
        <v>2101</v>
      </c>
      <c r="J18" s="107" t="s">
        <v>74</v>
      </c>
      <c r="K18" s="107"/>
      <c r="L18" s="107"/>
      <c r="M18" s="107" t="s">
        <v>2067</v>
      </c>
      <c r="N18" s="107" t="s">
        <v>446</v>
      </c>
    </row>
    <row r="19" spans="1:14" x14ac:dyDescent="0.35">
      <c r="A19" s="220">
        <v>17</v>
      </c>
      <c r="B19" s="50" t="s">
        <v>2104</v>
      </c>
      <c r="C19" s="106"/>
      <c r="D19" s="107" t="s">
        <v>33</v>
      </c>
      <c r="E19" s="107"/>
      <c r="F19" s="107"/>
      <c r="G19" s="107"/>
      <c r="H19" s="107" t="s">
        <v>2104</v>
      </c>
      <c r="I19" s="107" t="s">
        <v>2105</v>
      </c>
      <c r="J19" s="107" t="s">
        <v>74</v>
      </c>
      <c r="K19" s="107"/>
      <c r="L19" s="107"/>
      <c r="M19" s="107" t="s">
        <v>2067</v>
      </c>
      <c r="N19" s="107" t="s">
        <v>446</v>
      </c>
    </row>
    <row r="20" spans="1:14" x14ac:dyDescent="0.35">
      <c r="A20" s="220">
        <v>18</v>
      </c>
      <c r="B20" s="50" t="s">
        <v>2106</v>
      </c>
      <c r="C20" s="106"/>
      <c r="D20" s="107" t="s">
        <v>33</v>
      </c>
      <c r="E20" s="107"/>
      <c r="F20" s="107"/>
      <c r="G20" s="107"/>
      <c r="H20" s="107" t="s">
        <v>2106</v>
      </c>
      <c r="I20" s="107" t="s">
        <v>2107</v>
      </c>
      <c r="J20" s="107" t="s">
        <v>74</v>
      </c>
      <c r="K20" s="107"/>
      <c r="L20" s="107"/>
      <c r="M20" s="107" t="s">
        <v>2067</v>
      </c>
      <c r="N20" s="107" t="s">
        <v>439</v>
      </c>
    </row>
    <row r="21" spans="1:14" x14ac:dyDescent="0.35">
      <c r="A21" s="220">
        <v>19</v>
      </c>
      <c r="B21" s="50" t="s">
        <v>2110</v>
      </c>
      <c r="C21" s="106"/>
      <c r="D21" s="107" t="s">
        <v>33</v>
      </c>
      <c r="E21" s="107"/>
      <c r="F21" s="107"/>
      <c r="G21" s="107"/>
      <c r="H21" s="107" t="s">
        <v>2110</v>
      </c>
      <c r="I21" s="107" t="s">
        <v>2111</v>
      </c>
      <c r="J21" s="107" t="s">
        <v>74</v>
      </c>
      <c r="K21" s="107"/>
      <c r="L21" s="107"/>
      <c r="M21" s="107" t="s">
        <v>2067</v>
      </c>
      <c r="N21" s="107" t="s">
        <v>429</v>
      </c>
    </row>
    <row r="22" spans="1:14" x14ac:dyDescent="0.35">
      <c r="A22" s="220">
        <v>20</v>
      </c>
      <c r="B22" s="50" t="s">
        <v>2114</v>
      </c>
      <c r="C22" s="106"/>
      <c r="D22" s="107" t="s">
        <v>25</v>
      </c>
      <c r="E22" s="107"/>
      <c r="F22" s="107"/>
      <c r="G22" s="107"/>
      <c r="H22" s="107" t="s">
        <v>2114</v>
      </c>
      <c r="I22" s="107" t="s">
        <v>2115</v>
      </c>
      <c r="J22" s="107" t="s">
        <v>74</v>
      </c>
      <c r="K22" s="107"/>
      <c r="L22" s="107"/>
      <c r="M22" s="107" t="s">
        <v>2067</v>
      </c>
      <c r="N22" s="107" t="s">
        <v>540</v>
      </c>
    </row>
    <row r="23" spans="1:14" x14ac:dyDescent="0.35">
      <c r="A23" s="220">
        <v>21</v>
      </c>
      <c r="B23" s="50" t="s">
        <v>2116</v>
      </c>
      <c r="C23" s="106"/>
      <c r="D23" s="107" t="s">
        <v>25</v>
      </c>
      <c r="E23" s="107"/>
      <c r="F23" s="107"/>
      <c r="G23" s="107"/>
      <c r="H23" s="107" t="s">
        <v>2116</v>
      </c>
      <c r="I23" s="107" t="s">
        <v>2117</v>
      </c>
      <c r="J23" s="107" t="s">
        <v>74</v>
      </c>
      <c r="K23" s="107"/>
      <c r="L23" s="107"/>
      <c r="M23" s="107" t="s">
        <v>2067</v>
      </c>
      <c r="N23" s="107" t="s">
        <v>534</v>
      </c>
    </row>
    <row r="24" spans="1:14" x14ac:dyDescent="0.35">
      <c r="A24" s="220">
        <v>22</v>
      </c>
      <c r="B24" s="50" t="s">
        <v>2118</v>
      </c>
      <c r="C24" s="106"/>
      <c r="D24" s="107" t="s">
        <v>25</v>
      </c>
      <c r="E24" s="107"/>
      <c r="F24" s="107"/>
      <c r="G24" s="107"/>
      <c r="H24" s="107" t="s">
        <v>2118</v>
      </c>
      <c r="I24" s="107" t="s">
        <v>2119</v>
      </c>
      <c r="J24" s="107" t="s">
        <v>68</v>
      </c>
      <c r="K24" s="107"/>
      <c r="L24" s="107"/>
      <c r="M24" s="107" t="s">
        <v>2067</v>
      </c>
      <c r="N24" s="107" t="s">
        <v>529</v>
      </c>
    </row>
    <row r="25" spans="1:14" x14ac:dyDescent="0.35">
      <c r="A25" s="220">
        <v>23</v>
      </c>
      <c r="B25" s="50" t="s">
        <v>2122</v>
      </c>
      <c r="C25" s="106"/>
      <c r="D25" s="107" t="s">
        <v>25</v>
      </c>
      <c r="E25" s="107"/>
      <c r="F25" s="107"/>
      <c r="G25" s="107"/>
      <c r="H25" s="107" t="s">
        <v>2122</v>
      </c>
      <c r="I25" s="107" t="s">
        <v>2123</v>
      </c>
      <c r="J25" s="107" t="s">
        <v>68</v>
      </c>
      <c r="K25" s="107"/>
      <c r="L25" s="107"/>
      <c r="M25" s="107" t="s">
        <v>2067</v>
      </c>
      <c r="N25" s="107" t="s">
        <v>534</v>
      </c>
    </row>
    <row r="26" spans="1:14" x14ac:dyDescent="0.35">
      <c r="A26" s="220">
        <v>24</v>
      </c>
      <c r="B26" s="50" t="s">
        <v>2126</v>
      </c>
      <c r="C26" s="106"/>
      <c r="D26" s="107" t="s">
        <v>17</v>
      </c>
      <c r="E26" s="107"/>
      <c r="F26" s="107"/>
      <c r="G26" s="107"/>
      <c r="H26" s="107" t="s">
        <v>2126</v>
      </c>
      <c r="I26" s="107" t="s">
        <v>2127</v>
      </c>
      <c r="J26" s="107" t="s">
        <v>71</v>
      </c>
      <c r="K26" s="107"/>
      <c r="L26" s="107"/>
      <c r="M26" s="107" t="s">
        <v>2067</v>
      </c>
      <c r="N26" s="107" t="s">
        <v>408</v>
      </c>
    </row>
    <row r="27" spans="1:14" x14ac:dyDescent="0.35">
      <c r="A27" s="220">
        <v>25</v>
      </c>
      <c r="B27" s="50" t="s">
        <v>2128</v>
      </c>
      <c r="C27" s="106"/>
      <c r="D27" s="107" t="s">
        <v>40</v>
      </c>
      <c r="E27" s="107"/>
      <c r="F27" s="107"/>
      <c r="G27" s="107"/>
      <c r="H27" s="107" t="s">
        <v>2128</v>
      </c>
      <c r="I27" s="107" t="s">
        <v>2129</v>
      </c>
      <c r="J27" s="107" t="s">
        <v>84</v>
      </c>
      <c r="K27" s="107"/>
      <c r="L27" s="107"/>
      <c r="M27" s="107" t="s">
        <v>696</v>
      </c>
      <c r="N27" s="107"/>
    </row>
    <row r="28" spans="1:14" x14ac:dyDescent="0.35">
      <c r="A28" s="220">
        <v>26</v>
      </c>
      <c r="B28" s="50" t="s">
        <v>2130</v>
      </c>
      <c r="C28" s="106"/>
      <c r="D28" s="107" t="s">
        <v>40</v>
      </c>
      <c r="E28" s="107"/>
      <c r="F28" s="107"/>
      <c r="G28" s="107"/>
      <c r="H28" s="391" t="s">
        <v>2130</v>
      </c>
      <c r="I28" s="107" t="s">
        <v>2131</v>
      </c>
      <c r="J28" s="107" t="s">
        <v>84</v>
      </c>
      <c r="K28" s="107"/>
      <c r="L28" s="107"/>
      <c r="M28" s="107" t="s">
        <v>696</v>
      </c>
      <c r="N28" s="107" t="s">
        <v>690</v>
      </c>
    </row>
    <row r="29" spans="1:14" x14ac:dyDescent="0.35">
      <c r="A29" s="220">
        <v>27</v>
      </c>
      <c r="B29" s="50" t="s">
        <v>2132</v>
      </c>
      <c r="C29" s="106"/>
      <c r="D29" s="223" t="s">
        <v>6252</v>
      </c>
      <c r="E29" s="107"/>
      <c r="F29" s="107"/>
      <c r="G29" s="107"/>
      <c r="H29" s="391" t="s">
        <v>2132</v>
      </c>
      <c r="I29" s="107" t="s">
        <v>2133</v>
      </c>
      <c r="J29" s="107" t="s">
        <v>83</v>
      </c>
      <c r="K29" s="107"/>
      <c r="L29" s="107"/>
      <c r="M29" s="107" t="s">
        <v>2067</v>
      </c>
      <c r="N29" s="107" t="s">
        <v>657</v>
      </c>
    </row>
    <row r="30" spans="1:14" x14ac:dyDescent="0.35">
      <c r="A30" s="220">
        <v>28</v>
      </c>
      <c r="B30" s="50" t="s">
        <v>2134</v>
      </c>
      <c r="C30" s="106"/>
      <c r="D30" s="162" t="s">
        <v>6344</v>
      </c>
      <c r="E30" s="107"/>
      <c r="F30" s="107"/>
      <c r="G30" s="107"/>
      <c r="H30" s="391" t="s">
        <v>2134</v>
      </c>
      <c r="I30" s="107" t="s">
        <v>2135</v>
      </c>
      <c r="J30" s="107" t="s">
        <v>83</v>
      </c>
      <c r="K30" s="107"/>
      <c r="L30" s="107"/>
      <c r="M30" s="107" t="s">
        <v>2067</v>
      </c>
      <c r="N30" s="107" t="s">
        <v>657</v>
      </c>
    </row>
    <row r="31" spans="1:14" x14ac:dyDescent="0.35">
      <c r="A31" s="220">
        <v>29</v>
      </c>
      <c r="B31" s="50" t="s">
        <v>2136</v>
      </c>
      <c r="C31" s="106"/>
      <c r="D31" s="107" t="s">
        <v>6344</v>
      </c>
      <c r="E31" s="107"/>
      <c r="F31" s="107"/>
      <c r="G31" s="107"/>
      <c r="H31" s="391" t="s">
        <v>2136</v>
      </c>
      <c r="I31" s="107" t="s">
        <v>2137</v>
      </c>
      <c r="J31" s="107" t="s">
        <v>83</v>
      </c>
      <c r="K31" s="107"/>
      <c r="L31" s="107"/>
      <c r="M31" s="107" t="s">
        <v>2067</v>
      </c>
      <c r="N31" s="107" t="s">
        <v>691</v>
      </c>
    </row>
    <row r="32" spans="1:14" x14ac:dyDescent="0.35">
      <c r="A32" s="220">
        <v>30</v>
      </c>
      <c r="B32" s="50" t="s">
        <v>2138</v>
      </c>
      <c r="C32" s="106"/>
      <c r="D32" s="162" t="s">
        <v>6254</v>
      </c>
      <c r="E32" s="107"/>
      <c r="F32" s="107"/>
      <c r="G32" s="107"/>
      <c r="H32" s="391" t="s">
        <v>2138</v>
      </c>
      <c r="I32" s="107" t="s">
        <v>2139</v>
      </c>
      <c r="J32" s="107" t="s">
        <v>83</v>
      </c>
      <c r="K32" s="107"/>
      <c r="L32" s="107"/>
      <c r="M32" s="107" t="s">
        <v>2067</v>
      </c>
      <c r="N32" s="107" t="s">
        <v>682</v>
      </c>
    </row>
    <row r="33" spans="1:14" x14ac:dyDescent="0.35">
      <c r="A33" s="220">
        <v>31</v>
      </c>
      <c r="B33" s="50" t="s">
        <v>2140</v>
      </c>
      <c r="C33" s="106"/>
      <c r="D33" s="223" t="s">
        <v>6258</v>
      </c>
      <c r="E33" s="107"/>
      <c r="F33" s="107" t="s">
        <v>43</v>
      </c>
      <c r="G33" s="107"/>
      <c r="H33" s="107" t="s">
        <v>2140</v>
      </c>
      <c r="I33" s="107" t="s">
        <v>2141</v>
      </c>
      <c r="J33" s="107"/>
      <c r="K33" s="107"/>
      <c r="L33" s="107"/>
      <c r="M33" s="107" t="s">
        <v>2067</v>
      </c>
      <c r="N33" s="107"/>
    </row>
    <row r="34" spans="1:14" x14ac:dyDescent="0.35">
      <c r="A34" s="220">
        <v>32</v>
      </c>
      <c r="B34" s="50" t="s">
        <v>2142</v>
      </c>
      <c r="C34" s="106"/>
      <c r="D34" s="223" t="s">
        <v>6258</v>
      </c>
      <c r="E34" s="107"/>
      <c r="F34" s="107"/>
      <c r="G34" s="107"/>
      <c r="H34" s="391" t="s">
        <v>2142</v>
      </c>
      <c r="I34" s="107" t="s">
        <v>2143</v>
      </c>
      <c r="J34" s="107" t="s">
        <v>83</v>
      </c>
      <c r="K34" s="107"/>
      <c r="L34" s="107"/>
      <c r="M34" s="107" t="s">
        <v>2067</v>
      </c>
      <c r="N34" s="107" t="s">
        <v>683</v>
      </c>
    </row>
    <row r="35" spans="1:14" x14ac:dyDescent="0.35">
      <c r="A35" s="220">
        <v>33</v>
      </c>
      <c r="B35" s="50" t="s">
        <v>2144</v>
      </c>
      <c r="C35" s="106"/>
      <c r="D35" s="107" t="s">
        <v>37</v>
      </c>
      <c r="E35" s="107"/>
      <c r="F35" s="107"/>
      <c r="G35" s="107"/>
      <c r="H35" s="391" t="s">
        <v>2144</v>
      </c>
      <c r="I35" s="107" t="s">
        <v>2145</v>
      </c>
      <c r="J35" s="107" t="s">
        <v>83</v>
      </c>
      <c r="K35" s="107"/>
      <c r="L35" s="107"/>
      <c r="M35" s="107" t="s">
        <v>2067</v>
      </c>
      <c r="N35" s="107" t="s">
        <v>660</v>
      </c>
    </row>
    <row r="36" spans="1:14" x14ac:dyDescent="0.35">
      <c r="A36" s="220">
        <v>34</v>
      </c>
      <c r="B36" s="50" t="s">
        <v>2146</v>
      </c>
      <c r="C36" s="106"/>
      <c r="D36" s="107" t="s">
        <v>36</v>
      </c>
      <c r="E36" s="107"/>
      <c r="F36" s="107"/>
      <c r="G36" s="107"/>
      <c r="H36" s="391" t="s">
        <v>2146</v>
      </c>
      <c r="I36" s="107" t="s">
        <v>2147</v>
      </c>
      <c r="J36" s="107" t="s">
        <v>83</v>
      </c>
      <c r="K36" s="107"/>
      <c r="L36" s="107"/>
      <c r="M36" s="107" t="s">
        <v>2067</v>
      </c>
      <c r="N36" s="107" t="s">
        <v>683</v>
      </c>
    </row>
    <row r="37" spans="1:14" x14ac:dyDescent="0.35">
      <c r="A37" s="220">
        <v>35</v>
      </c>
      <c r="B37" s="50" t="s">
        <v>2148</v>
      </c>
      <c r="C37" s="106"/>
      <c r="D37" s="107" t="s">
        <v>35</v>
      </c>
      <c r="E37" s="107"/>
      <c r="F37" s="107"/>
      <c r="G37" s="107"/>
      <c r="H37" s="391" t="s">
        <v>2148</v>
      </c>
      <c r="I37" s="107" t="s">
        <v>2149</v>
      </c>
      <c r="J37" s="107" t="s">
        <v>83</v>
      </c>
      <c r="K37" s="107"/>
      <c r="L37" s="107"/>
      <c r="M37" s="107" t="s">
        <v>2067</v>
      </c>
      <c r="N37" s="107" t="s">
        <v>661</v>
      </c>
    </row>
    <row r="38" spans="1:14" x14ac:dyDescent="0.35">
      <c r="A38" s="220">
        <v>36</v>
      </c>
      <c r="B38" s="50" t="s">
        <v>2150</v>
      </c>
      <c r="C38" s="106"/>
      <c r="D38" s="107" t="s">
        <v>19</v>
      </c>
      <c r="E38" s="107"/>
      <c r="F38" s="107"/>
      <c r="G38" s="107"/>
      <c r="H38" s="107" t="s">
        <v>2150</v>
      </c>
      <c r="I38" s="107" t="s">
        <v>2151</v>
      </c>
      <c r="J38" s="107" t="s">
        <v>77</v>
      </c>
      <c r="K38" s="107"/>
      <c r="L38" s="107"/>
      <c r="M38" s="107" t="s">
        <v>2067</v>
      </c>
      <c r="N38" s="107" t="s">
        <v>646</v>
      </c>
    </row>
    <row r="39" spans="1:14" x14ac:dyDescent="0.35">
      <c r="A39" s="220">
        <v>37</v>
      </c>
      <c r="B39" s="50" t="s">
        <v>2152</v>
      </c>
      <c r="C39" s="106"/>
      <c r="D39" s="107" t="s">
        <v>19</v>
      </c>
      <c r="E39" s="107" t="s">
        <v>855</v>
      </c>
      <c r="F39" s="107"/>
      <c r="G39" s="107"/>
      <c r="H39" s="107" t="s">
        <v>2152</v>
      </c>
      <c r="I39" s="107" t="s">
        <v>2153</v>
      </c>
      <c r="J39" s="107" t="s">
        <v>74</v>
      </c>
      <c r="K39" s="107"/>
      <c r="L39" s="107"/>
      <c r="M39" s="107" t="s">
        <v>2067</v>
      </c>
      <c r="N39" s="107" t="s">
        <v>631</v>
      </c>
    </row>
    <row r="40" spans="1:14" x14ac:dyDescent="0.35">
      <c r="A40" s="220">
        <v>38</v>
      </c>
      <c r="B40" s="50" t="s">
        <v>2154</v>
      </c>
      <c r="C40" s="106"/>
      <c r="D40" s="107" t="s">
        <v>19</v>
      </c>
      <c r="E40" s="107"/>
      <c r="F40" s="107"/>
      <c r="G40" s="107"/>
      <c r="H40" s="107" t="s">
        <v>2154</v>
      </c>
      <c r="I40" s="107" t="s">
        <v>2155</v>
      </c>
      <c r="J40" s="107" t="s">
        <v>74</v>
      </c>
      <c r="K40" s="107"/>
      <c r="L40" s="107"/>
      <c r="M40" s="107" t="s">
        <v>2067</v>
      </c>
      <c r="N40" s="107" t="s">
        <v>432</v>
      </c>
    </row>
    <row r="41" spans="1:14" x14ac:dyDescent="0.35">
      <c r="A41" s="220">
        <v>39</v>
      </c>
      <c r="B41" s="50" t="s">
        <v>2156</v>
      </c>
      <c r="C41" s="106"/>
      <c r="D41" s="107" t="s">
        <v>19</v>
      </c>
      <c r="E41" s="107" t="s">
        <v>855</v>
      </c>
      <c r="F41" s="107"/>
      <c r="G41" s="107"/>
      <c r="H41" s="107" t="s">
        <v>2156</v>
      </c>
      <c r="I41" s="107" t="s">
        <v>2157</v>
      </c>
      <c r="J41" s="107" t="s">
        <v>80</v>
      </c>
      <c r="K41" s="107"/>
      <c r="L41" s="107"/>
      <c r="M41" s="107" t="s">
        <v>2067</v>
      </c>
      <c r="N41" s="107" t="s">
        <v>631</v>
      </c>
    </row>
    <row r="42" spans="1:14" x14ac:dyDescent="0.35">
      <c r="A42" s="220">
        <v>40</v>
      </c>
      <c r="B42" s="50" t="s">
        <v>2158</v>
      </c>
      <c r="C42" s="106"/>
      <c r="D42" s="107" t="s">
        <v>19</v>
      </c>
      <c r="E42" s="107"/>
      <c r="F42" s="107"/>
      <c r="G42" s="107"/>
      <c r="H42" s="107" t="s">
        <v>2158</v>
      </c>
      <c r="I42" s="107" t="s">
        <v>2159</v>
      </c>
      <c r="J42" s="107" t="s">
        <v>74</v>
      </c>
      <c r="K42" s="107"/>
      <c r="L42" s="107"/>
      <c r="M42" s="107" t="s">
        <v>2067</v>
      </c>
      <c r="N42" s="107" t="s">
        <v>581</v>
      </c>
    </row>
    <row r="43" spans="1:14" x14ac:dyDescent="0.35">
      <c r="A43" s="220">
        <v>41</v>
      </c>
      <c r="B43" s="50" t="s">
        <v>2160</v>
      </c>
      <c r="C43" s="106"/>
      <c r="D43" s="107" t="s">
        <v>19</v>
      </c>
      <c r="E43" s="107"/>
      <c r="F43" s="107"/>
      <c r="G43" s="107"/>
      <c r="H43" s="107" t="s">
        <v>2160</v>
      </c>
      <c r="I43" s="107" t="s">
        <v>2161</v>
      </c>
      <c r="J43" s="107" t="s">
        <v>80</v>
      </c>
      <c r="K43" s="107"/>
      <c r="L43" s="107"/>
      <c r="M43" s="107" t="s">
        <v>2067</v>
      </c>
      <c r="N43" s="107" t="s">
        <v>529</v>
      </c>
    </row>
    <row r="44" spans="1:14" x14ac:dyDescent="0.35">
      <c r="A44" s="220">
        <v>42</v>
      </c>
      <c r="B44" s="50" t="s">
        <v>2162</v>
      </c>
      <c r="C44" s="106"/>
      <c r="D44" s="107" t="s">
        <v>19</v>
      </c>
      <c r="E44" s="107"/>
      <c r="F44" s="107"/>
      <c r="G44" s="107"/>
      <c r="H44" s="107" t="s">
        <v>2162</v>
      </c>
      <c r="I44" s="107" t="s">
        <v>2071</v>
      </c>
      <c r="J44" s="107" t="s">
        <v>74</v>
      </c>
      <c r="K44" s="107"/>
      <c r="L44" s="107"/>
      <c r="M44" s="107" t="s">
        <v>2067</v>
      </c>
      <c r="N44" s="107" t="s">
        <v>529</v>
      </c>
    </row>
    <row r="45" spans="1:14" x14ac:dyDescent="0.35">
      <c r="A45" s="220">
        <v>43</v>
      </c>
      <c r="B45" s="50" t="s">
        <v>2163</v>
      </c>
      <c r="C45" s="106"/>
      <c r="D45" s="107" t="s">
        <v>19</v>
      </c>
      <c r="E45" s="107"/>
      <c r="F45" s="107"/>
      <c r="G45" s="107"/>
      <c r="H45" s="107" t="s">
        <v>2163</v>
      </c>
      <c r="I45" s="107" t="s">
        <v>2164</v>
      </c>
      <c r="J45" s="107" t="s">
        <v>77</v>
      </c>
      <c r="K45" s="107"/>
      <c r="L45" s="107" t="s">
        <v>97</v>
      </c>
      <c r="M45" s="107" t="s">
        <v>2067</v>
      </c>
      <c r="N45" s="107"/>
    </row>
    <row r="46" spans="1:14" x14ac:dyDescent="0.35">
      <c r="A46" s="220">
        <v>44</v>
      </c>
      <c r="B46" s="50" t="s">
        <v>2165</v>
      </c>
      <c r="C46" s="106"/>
      <c r="D46" s="107" t="s">
        <v>19</v>
      </c>
      <c r="E46" s="107"/>
      <c r="F46" s="107" t="s">
        <v>43</v>
      </c>
      <c r="G46" s="107"/>
      <c r="H46" s="107" t="s">
        <v>2165</v>
      </c>
      <c r="I46" s="107" t="s">
        <v>2166</v>
      </c>
      <c r="J46" s="107" t="s">
        <v>77</v>
      </c>
      <c r="K46" s="107"/>
      <c r="L46" s="107"/>
      <c r="M46" s="107" t="s">
        <v>2067</v>
      </c>
      <c r="N46" s="107"/>
    </row>
    <row r="47" spans="1:14" x14ac:dyDescent="0.35">
      <c r="A47" s="220">
        <v>45</v>
      </c>
      <c r="B47" s="50" t="s">
        <v>2167</v>
      </c>
      <c r="C47" s="106"/>
      <c r="D47" s="107" t="s">
        <v>19</v>
      </c>
      <c r="E47" s="107"/>
      <c r="F47" s="107"/>
      <c r="G47" s="107"/>
      <c r="H47" s="107" t="s">
        <v>2167</v>
      </c>
      <c r="I47" s="107" t="s">
        <v>2168</v>
      </c>
      <c r="J47" s="107" t="s">
        <v>74</v>
      </c>
      <c r="K47" s="107"/>
      <c r="L47" s="107"/>
      <c r="M47" s="107" t="s">
        <v>2067</v>
      </c>
      <c r="N47" s="107" t="s">
        <v>646</v>
      </c>
    </row>
    <row r="48" spans="1:14" x14ac:dyDescent="0.35">
      <c r="A48" s="220">
        <v>46</v>
      </c>
      <c r="B48" s="50" t="s">
        <v>2169</v>
      </c>
      <c r="C48" s="106"/>
      <c r="D48" s="107" t="s">
        <v>19</v>
      </c>
      <c r="E48" s="107"/>
      <c r="F48" s="107"/>
      <c r="G48" s="107"/>
      <c r="H48" s="107" t="s">
        <v>2169</v>
      </c>
      <c r="I48" s="107" t="s">
        <v>2170</v>
      </c>
      <c r="J48" s="107" t="s">
        <v>80</v>
      </c>
      <c r="K48" s="107"/>
      <c r="L48" s="107"/>
      <c r="M48" s="107" t="s">
        <v>2067</v>
      </c>
      <c r="N48" s="107" t="s">
        <v>492</v>
      </c>
    </row>
    <row r="49" spans="1:14" x14ac:dyDescent="0.35">
      <c r="A49" s="220">
        <v>47</v>
      </c>
      <c r="B49" s="50" t="s">
        <v>2171</v>
      </c>
      <c r="C49" s="106"/>
      <c r="D49" s="107" t="s">
        <v>19</v>
      </c>
      <c r="E49" s="107"/>
      <c r="F49" s="107"/>
      <c r="G49" s="107"/>
      <c r="H49" s="107" t="s">
        <v>2171</v>
      </c>
      <c r="I49" s="107" t="s">
        <v>2172</v>
      </c>
      <c r="J49" s="107" t="s">
        <v>80</v>
      </c>
      <c r="K49" s="107"/>
      <c r="L49" s="107"/>
      <c r="M49" s="107" t="s">
        <v>2067</v>
      </c>
      <c r="N49" s="107" t="s">
        <v>578</v>
      </c>
    </row>
    <row r="50" spans="1:14" x14ac:dyDescent="0.35">
      <c r="A50" s="220">
        <v>48</v>
      </c>
      <c r="B50" s="50" t="s">
        <v>2173</v>
      </c>
      <c r="C50" s="106"/>
      <c r="D50" s="107" t="s">
        <v>19</v>
      </c>
      <c r="E50" s="107"/>
      <c r="F50" s="107"/>
      <c r="G50" s="107"/>
      <c r="H50" s="107" t="s">
        <v>2173</v>
      </c>
      <c r="I50" s="107" t="s">
        <v>2174</v>
      </c>
      <c r="J50" s="107" t="s">
        <v>77</v>
      </c>
      <c r="K50" s="107"/>
      <c r="L50" s="107"/>
      <c r="M50" s="107" t="s">
        <v>2067</v>
      </c>
      <c r="N50" s="107" t="s">
        <v>578</v>
      </c>
    </row>
    <row r="51" spans="1:14" x14ac:dyDescent="0.35">
      <c r="A51" s="220">
        <v>49</v>
      </c>
      <c r="B51" s="50" t="s">
        <v>2175</v>
      </c>
      <c r="C51" s="106"/>
      <c r="D51" s="107" t="s">
        <v>19</v>
      </c>
      <c r="E51" s="107"/>
      <c r="F51" s="107"/>
      <c r="G51" s="107"/>
      <c r="H51" s="107" t="s">
        <v>2175</v>
      </c>
      <c r="I51" s="107" t="s">
        <v>2176</v>
      </c>
      <c r="J51" s="107" t="s">
        <v>80</v>
      </c>
      <c r="K51" s="107"/>
      <c r="L51" s="107"/>
      <c r="M51" s="107" t="s">
        <v>2067</v>
      </c>
      <c r="N51" s="107" t="s">
        <v>424</v>
      </c>
    </row>
    <row r="52" spans="1:14" x14ac:dyDescent="0.35">
      <c r="A52" s="220">
        <v>50</v>
      </c>
      <c r="B52" s="50" t="s">
        <v>2177</v>
      </c>
      <c r="C52" s="106"/>
      <c r="D52" s="107" t="s">
        <v>19</v>
      </c>
      <c r="E52" s="107"/>
      <c r="F52" s="107"/>
      <c r="G52" s="107"/>
      <c r="H52" s="107" t="s">
        <v>2177</v>
      </c>
      <c r="I52" s="107" t="s">
        <v>2178</v>
      </c>
      <c r="J52" s="107" t="s">
        <v>74</v>
      </c>
      <c r="K52" s="107"/>
      <c r="L52" s="107"/>
      <c r="M52" s="107" t="s">
        <v>2067</v>
      </c>
      <c r="N52" s="107" t="s">
        <v>653</v>
      </c>
    </row>
    <row r="53" spans="1:14" x14ac:dyDescent="0.35">
      <c r="A53" s="220">
        <v>51</v>
      </c>
      <c r="B53" s="50" t="s">
        <v>2179</v>
      </c>
      <c r="C53" s="106"/>
      <c r="D53" s="107" t="s">
        <v>19</v>
      </c>
      <c r="E53" s="107"/>
      <c r="F53" s="107"/>
      <c r="G53" s="107"/>
      <c r="H53" s="107" t="s">
        <v>2179</v>
      </c>
      <c r="I53" s="107" t="s">
        <v>2180</v>
      </c>
      <c r="J53" s="107" t="s">
        <v>80</v>
      </c>
      <c r="K53" s="107"/>
      <c r="L53" s="107"/>
      <c r="M53" s="107" t="s">
        <v>2067</v>
      </c>
      <c r="N53" s="107" t="s">
        <v>413</v>
      </c>
    </row>
    <row r="54" spans="1:14" x14ac:dyDescent="0.35">
      <c r="A54" s="220">
        <v>52</v>
      </c>
      <c r="B54" s="50" t="s">
        <v>2181</v>
      </c>
      <c r="C54" s="106"/>
      <c r="D54" s="107" t="s">
        <v>19</v>
      </c>
      <c r="E54" s="107"/>
      <c r="F54" s="107"/>
      <c r="G54" s="107"/>
      <c r="H54" s="107" t="s">
        <v>2181</v>
      </c>
      <c r="I54" s="107" t="s">
        <v>2182</v>
      </c>
      <c r="J54" s="107" t="s">
        <v>74</v>
      </c>
      <c r="K54" s="107"/>
      <c r="L54" s="107"/>
      <c r="M54" s="107" t="s">
        <v>2067</v>
      </c>
      <c r="N54" s="107" t="s">
        <v>413</v>
      </c>
    </row>
    <row r="55" spans="1:14" x14ac:dyDescent="0.35">
      <c r="A55" s="220">
        <v>53</v>
      </c>
      <c r="B55" s="50" t="s">
        <v>2183</v>
      </c>
      <c r="C55" s="106"/>
      <c r="D55" s="107" t="s">
        <v>19</v>
      </c>
      <c r="E55" s="107"/>
      <c r="F55" s="107"/>
      <c r="G55" s="107"/>
      <c r="H55" s="107" t="s">
        <v>2183</v>
      </c>
      <c r="I55" s="107" t="s">
        <v>2184</v>
      </c>
      <c r="J55" s="107" t="s">
        <v>80</v>
      </c>
      <c r="K55" s="107"/>
      <c r="L55" s="107"/>
      <c r="M55" s="107" t="s">
        <v>2067</v>
      </c>
      <c r="N55" s="107" t="s">
        <v>649</v>
      </c>
    </row>
    <row r="56" spans="1:14" x14ac:dyDescent="0.35">
      <c r="A56" s="220">
        <v>54</v>
      </c>
      <c r="B56" s="50" t="s">
        <v>2185</v>
      </c>
      <c r="C56" s="106"/>
      <c r="D56" s="107" t="s">
        <v>19</v>
      </c>
      <c r="E56" s="107"/>
      <c r="F56" s="107"/>
      <c r="G56" s="107"/>
      <c r="H56" s="107" t="s">
        <v>2185</v>
      </c>
      <c r="I56" s="107" t="s">
        <v>2186</v>
      </c>
      <c r="J56" s="107" t="s">
        <v>74</v>
      </c>
      <c r="K56" s="107"/>
      <c r="L56" s="107"/>
      <c r="M56" s="107" t="s">
        <v>2067</v>
      </c>
      <c r="N56" s="107" t="s">
        <v>649</v>
      </c>
    </row>
    <row r="57" spans="1:14" x14ac:dyDescent="0.35">
      <c r="A57" s="220">
        <v>55</v>
      </c>
      <c r="B57" s="50" t="s">
        <v>2187</v>
      </c>
      <c r="C57" s="106"/>
      <c r="D57" s="107" t="s">
        <v>19</v>
      </c>
      <c r="E57" s="107"/>
      <c r="F57" s="107"/>
      <c r="G57" s="107"/>
      <c r="H57" s="107" t="s">
        <v>2187</v>
      </c>
      <c r="I57" s="107" t="s">
        <v>2188</v>
      </c>
      <c r="J57" s="107" t="s">
        <v>80</v>
      </c>
      <c r="K57" s="107"/>
      <c r="L57" s="107"/>
      <c r="M57" s="107" t="s">
        <v>2067</v>
      </c>
      <c r="N57" s="107" t="s">
        <v>494</v>
      </c>
    </row>
    <row r="58" spans="1:14" x14ac:dyDescent="0.35">
      <c r="A58" s="220">
        <v>56</v>
      </c>
      <c r="B58" s="50" t="s">
        <v>2189</v>
      </c>
      <c r="C58" s="106"/>
      <c r="D58" s="107" t="s">
        <v>19</v>
      </c>
      <c r="E58" s="107"/>
      <c r="F58" s="107"/>
      <c r="G58" s="107"/>
      <c r="H58" s="107" t="s">
        <v>2189</v>
      </c>
      <c r="I58" s="107" t="s">
        <v>2190</v>
      </c>
      <c r="J58" s="107" t="s">
        <v>80</v>
      </c>
      <c r="K58" s="107"/>
      <c r="L58" s="107"/>
      <c r="M58" s="107" t="s">
        <v>2067</v>
      </c>
      <c r="N58" s="107" t="s">
        <v>412</v>
      </c>
    </row>
    <row r="59" spans="1:14" x14ac:dyDescent="0.35">
      <c r="A59" s="220">
        <v>57</v>
      </c>
      <c r="B59" s="50" t="s">
        <v>2191</v>
      </c>
      <c r="C59" s="106"/>
      <c r="D59" s="107" t="s">
        <v>19</v>
      </c>
      <c r="E59" s="107"/>
      <c r="F59" s="107"/>
      <c r="G59" s="107"/>
      <c r="H59" s="107" t="s">
        <v>2191</v>
      </c>
      <c r="I59" s="107" t="s">
        <v>2192</v>
      </c>
      <c r="J59" s="107" t="s">
        <v>74</v>
      </c>
      <c r="K59" s="107"/>
      <c r="L59" s="107"/>
      <c r="M59" s="107" t="s">
        <v>2067</v>
      </c>
      <c r="N59" s="107" t="s">
        <v>412</v>
      </c>
    </row>
    <row r="60" spans="1:14" x14ac:dyDescent="0.35">
      <c r="A60" s="220">
        <v>58</v>
      </c>
      <c r="B60" s="50" t="s">
        <v>2193</v>
      </c>
      <c r="C60" s="106"/>
      <c r="D60" s="107" t="s">
        <v>19</v>
      </c>
      <c r="E60" s="107"/>
      <c r="F60" s="107"/>
      <c r="G60" s="107"/>
      <c r="H60" s="107" t="s">
        <v>2193</v>
      </c>
      <c r="I60" s="107" t="s">
        <v>2194</v>
      </c>
      <c r="J60" s="107" t="s">
        <v>80</v>
      </c>
      <c r="K60" s="107" t="s">
        <v>275</v>
      </c>
      <c r="L60" s="107"/>
      <c r="M60" s="107" t="s">
        <v>2067</v>
      </c>
      <c r="N60" s="107"/>
    </row>
    <row r="61" spans="1:14" x14ac:dyDescent="0.35">
      <c r="A61" s="220">
        <v>59</v>
      </c>
      <c r="B61" s="50" t="s">
        <v>2195</v>
      </c>
      <c r="C61" s="106"/>
      <c r="D61" s="107" t="s">
        <v>19</v>
      </c>
      <c r="E61" s="107"/>
      <c r="F61" s="107" t="s">
        <v>43</v>
      </c>
      <c r="G61" s="107"/>
      <c r="H61" s="107" t="s">
        <v>2195</v>
      </c>
      <c r="I61" s="107" t="s">
        <v>2196</v>
      </c>
      <c r="J61" s="107" t="s">
        <v>74</v>
      </c>
      <c r="K61" s="107"/>
      <c r="L61" s="107"/>
      <c r="M61" s="107" t="s">
        <v>2067</v>
      </c>
      <c r="N61" s="107"/>
    </row>
    <row r="62" spans="1:14" x14ac:dyDescent="0.35">
      <c r="A62" s="220">
        <v>60</v>
      </c>
      <c r="B62" s="50" t="s">
        <v>2197</v>
      </c>
      <c r="C62" s="106"/>
      <c r="D62" s="107" t="s">
        <v>19</v>
      </c>
      <c r="E62" s="107"/>
      <c r="F62" s="107"/>
      <c r="G62" s="107"/>
      <c r="H62" s="107" t="s">
        <v>2197</v>
      </c>
      <c r="I62" s="107" t="s">
        <v>2198</v>
      </c>
      <c r="J62" s="107" t="s">
        <v>74</v>
      </c>
      <c r="K62" s="107"/>
      <c r="L62" s="107"/>
      <c r="M62" s="107" t="s">
        <v>2067</v>
      </c>
      <c r="N62" s="107" t="s">
        <v>424</v>
      </c>
    </row>
    <row r="63" spans="1:14" x14ac:dyDescent="0.35">
      <c r="A63" s="220">
        <v>61</v>
      </c>
      <c r="B63" s="50" t="s">
        <v>2200</v>
      </c>
      <c r="C63" s="106"/>
      <c r="D63" s="107" t="s">
        <v>25</v>
      </c>
      <c r="E63" s="107"/>
      <c r="F63" s="107" t="s">
        <v>43</v>
      </c>
      <c r="G63" s="107"/>
      <c r="H63" s="107" t="s">
        <v>2200</v>
      </c>
      <c r="I63" s="107" t="s">
        <v>823</v>
      </c>
      <c r="J63" s="107" t="s">
        <v>68</v>
      </c>
      <c r="K63" s="107"/>
      <c r="L63" s="107"/>
      <c r="M63" s="107" t="s">
        <v>2067</v>
      </c>
      <c r="N63" s="107"/>
    </row>
    <row r="64" spans="1:14" x14ac:dyDescent="0.35">
      <c r="A64" s="220">
        <v>62</v>
      </c>
      <c r="B64" s="50" t="s">
        <v>6251</v>
      </c>
      <c r="C64" s="376" t="s">
        <v>10463</v>
      </c>
      <c r="D64" s="162" t="s">
        <v>6117</v>
      </c>
      <c r="E64" s="107"/>
      <c r="F64" s="162" t="s">
        <v>6249</v>
      </c>
      <c r="G64" s="162"/>
      <c r="H64" s="162" t="s">
        <v>6251</v>
      </c>
      <c r="I64" s="162" t="s">
        <v>6248</v>
      </c>
      <c r="J64" s="162" t="s">
        <v>6106</v>
      </c>
      <c r="K64" s="107"/>
      <c r="L64" s="107"/>
      <c r="M64" s="162" t="s">
        <v>6913</v>
      </c>
      <c r="N64" s="107"/>
    </row>
    <row r="65" spans="1:14" x14ac:dyDescent="0.35">
      <c r="A65" s="220">
        <v>63</v>
      </c>
      <c r="B65" s="50" t="s">
        <v>2214</v>
      </c>
      <c r="C65" s="376" t="s">
        <v>10463</v>
      </c>
      <c r="D65" s="107" t="s">
        <v>6179</v>
      </c>
      <c r="E65" s="107"/>
      <c r="F65" s="107"/>
      <c r="G65" s="107"/>
      <c r="H65" s="107" t="s">
        <v>2214</v>
      </c>
      <c r="I65" s="107" t="s">
        <v>890</v>
      </c>
      <c r="J65" s="107" t="s">
        <v>6178</v>
      </c>
      <c r="K65" s="107"/>
      <c r="L65" s="107"/>
      <c r="M65" s="107" t="s">
        <v>809</v>
      </c>
      <c r="N65" s="107" t="s">
        <v>626</v>
      </c>
    </row>
    <row r="66" spans="1:14" x14ac:dyDescent="0.35">
      <c r="A66" s="220">
        <v>64</v>
      </c>
      <c r="B66" s="50" t="s">
        <v>2215</v>
      </c>
      <c r="C66" s="376" t="s">
        <v>10463</v>
      </c>
      <c r="D66" s="107" t="s">
        <v>6179</v>
      </c>
      <c r="E66" s="107"/>
      <c r="F66" s="107"/>
      <c r="G66" s="107"/>
      <c r="H66" s="107" t="s">
        <v>2215</v>
      </c>
      <c r="I66" s="107" t="s">
        <v>895</v>
      </c>
      <c r="J66" s="107" t="s">
        <v>6178</v>
      </c>
      <c r="K66" s="107"/>
      <c r="L66" s="107"/>
      <c r="M66" s="107" t="s">
        <v>809</v>
      </c>
      <c r="N66" s="107" t="s">
        <v>623</v>
      </c>
    </row>
    <row r="67" spans="1:14" x14ac:dyDescent="0.35">
      <c r="A67" s="220">
        <v>65</v>
      </c>
      <c r="B67" s="50" t="s">
        <v>2216</v>
      </c>
      <c r="C67" s="376" t="s">
        <v>10463</v>
      </c>
      <c r="D67" s="107" t="s">
        <v>6179</v>
      </c>
      <c r="E67" s="107"/>
      <c r="F67" s="107"/>
      <c r="G67" s="107"/>
      <c r="H67" s="107" t="s">
        <v>2216</v>
      </c>
      <c r="I67" s="107" t="s">
        <v>899</v>
      </c>
      <c r="J67" s="107" t="s">
        <v>6178</v>
      </c>
      <c r="K67" s="107"/>
      <c r="L67" s="107"/>
      <c r="M67" s="107" t="s">
        <v>809</v>
      </c>
      <c r="N67" s="107" t="s">
        <v>620</v>
      </c>
    </row>
    <row r="68" spans="1:14" x14ac:dyDescent="0.35">
      <c r="A68" s="220">
        <v>66</v>
      </c>
      <c r="B68" s="50" t="s">
        <v>2217</v>
      </c>
      <c r="C68" s="376" t="s">
        <v>10463</v>
      </c>
      <c r="D68" s="107" t="s">
        <v>6179</v>
      </c>
      <c r="E68" s="107"/>
      <c r="F68" s="107"/>
      <c r="G68" s="107"/>
      <c r="H68" s="107" t="s">
        <v>2217</v>
      </c>
      <c r="I68" s="107" t="s">
        <v>904</v>
      </c>
      <c r="J68" s="107" t="s">
        <v>6178</v>
      </c>
      <c r="K68" s="107"/>
      <c r="L68" s="107"/>
      <c r="M68" s="107" t="s">
        <v>809</v>
      </c>
      <c r="N68" s="107" t="s">
        <v>618</v>
      </c>
    </row>
    <row r="69" spans="1:14" x14ac:dyDescent="0.35">
      <c r="A69" s="220">
        <v>67</v>
      </c>
      <c r="B69" s="50" t="s">
        <v>2218</v>
      </c>
      <c r="C69" s="376" t="s">
        <v>10463</v>
      </c>
      <c r="D69" s="107" t="s">
        <v>6179</v>
      </c>
      <c r="E69" s="107"/>
      <c r="F69" s="107"/>
      <c r="G69" s="107"/>
      <c r="H69" s="107" t="s">
        <v>2218</v>
      </c>
      <c r="I69" s="107" t="s">
        <v>908</v>
      </c>
      <c r="J69" s="107" t="s">
        <v>6178</v>
      </c>
      <c r="K69" s="107"/>
      <c r="L69" s="107"/>
      <c r="M69" s="107" t="s">
        <v>809</v>
      </c>
      <c r="N69" s="107" t="s">
        <v>616</v>
      </c>
    </row>
    <row r="70" spans="1:14" x14ac:dyDescent="0.35">
      <c r="A70" s="220">
        <v>68</v>
      </c>
      <c r="B70" s="50" t="s">
        <v>2219</v>
      </c>
      <c r="C70" s="376" t="s">
        <v>10463</v>
      </c>
      <c r="D70" s="107" t="s">
        <v>6179</v>
      </c>
      <c r="E70" s="107"/>
      <c r="F70" s="107"/>
      <c r="G70" s="107"/>
      <c r="H70" s="107" t="s">
        <v>2219</v>
      </c>
      <c r="I70" s="107" t="s">
        <v>912</v>
      </c>
      <c r="J70" s="107" t="s">
        <v>6178</v>
      </c>
      <c r="K70" s="107"/>
      <c r="L70" s="107"/>
      <c r="M70" s="107" t="s">
        <v>809</v>
      </c>
      <c r="N70" s="107" t="s">
        <v>613</v>
      </c>
    </row>
    <row r="71" spans="1:14" x14ac:dyDescent="0.35">
      <c r="A71" s="220">
        <v>69</v>
      </c>
      <c r="B71" s="50" t="s">
        <v>2220</v>
      </c>
      <c r="C71" s="376" t="s">
        <v>10463</v>
      </c>
      <c r="D71" s="107" t="s">
        <v>6179</v>
      </c>
      <c r="E71" s="107"/>
      <c r="F71" s="107"/>
      <c r="G71" s="107"/>
      <c r="H71" s="107" t="s">
        <v>2220</v>
      </c>
      <c r="I71" s="107" t="s">
        <v>916</v>
      </c>
      <c r="J71" s="107" t="s">
        <v>6178</v>
      </c>
      <c r="K71" s="107"/>
      <c r="L71" s="107"/>
      <c r="M71" s="107" t="s">
        <v>809</v>
      </c>
      <c r="N71" s="107" t="s">
        <v>610</v>
      </c>
    </row>
    <row r="72" spans="1:14" x14ac:dyDescent="0.35">
      <c r="A72" s="220">
        <v>70</v>
      </c>
      <c r="B72" s="50" t="s">
        <v>3838</v>
      </c>
      <c r="C72" s="376" t="s">
        <v>10463</v>
      </c>
      <c r="D72" s="107" t="s">
        <v>6179</v>
      </c>
      <c r="E72" s="107"/>
      <c r="F72" s="107"/>
      <c r="G72" s="107"/>
      <c r="H72" s="107" t="s">
        <v>3838</v>
      </c>
      <c r="I72" s="107" t="s">
        <v>3836</v>
      </c>
      <c r="J72" s="107" t="s">
        <v>6178</v>
      </c>
      <c r="K72" s="107"/>
      <c r="L72" s="107"/>
      <c r="M72" s="107" t="s">
        <v>809</v>
      </c>
      <c r="N72" s="107" t="s">
        <v>3835</v>
      </c>
    </row>
    <row r="73" spans="1:14" x14ac:dyDescent="0.35">
      <c r="A73" s="220">
        <v>71</v>
      </c>
      <c r="B73" s="50" t="s">
        <v>5192</v>
      </c>
      <c r="C73" s="376" t="s">
        <v>10463</v>
      </c>
      <c r="D73" s="107" t="s">
        <v>6179</v>
      </c>
      <c r="E73" s="107"/>
      <c r="F73" s="107"/>
      <c r="G73" s="107"/>
      <c r="H73" s="107" t="s">
        <v>5192</v>
      </c>
      <c r="I73" s="107" t="s">
        <v>5192</v>
      </c>
      <c r="J73" s="107" t="s">
        <v>6178</v>
      </c>
      <c r="K73" s="107"/>
      <c r="L73" s="107"/>
      <c r="M73" s="107" t="s">
        <v>809</v>
      </c>
      <c r="N73" s="107" t="s">
        <v>5192</v>
      </c>
    </row>
    <row r="74" spans="1:14" x14ac:dyDescent="0.35">
      <c r="A74" s="220">
        <v>72</v>
      </c>
      <c r="B74" s="50" t="s">
        <v>5193</v>
      </c>
      <c r="C74" s="376" t="s">
        <v>10463</v>
      </c>
      <c r="D74" s="107" t="s">
        <v>6179</v>
      </c>
      <c r="E74" s="107"/>
      <c r="F74" s="107"/>
      <c r="G74" s="107"/>
      <c r="H74" s="107" t="s">
        <v>5193</v>
      </c>
      <c r="I74" s="107" t="s">
        <v>5193</v>
      </c>
      <c r="J74" s="107" t="s">
        <v>6178</v>
      </c>
      <c r="K74" s="107"/>
      <c r="L74" s="107"/>
      <c r="M74" s="107" t="s">
        <v>809</v>
      </c>
      <c r="N74" s="107" t="s">
        <v>5193</v>
      </c>
    </row>
    <row r="75" spans="1:14" x14ac:dyDescent="0.35">
      <c r="A75" s="220">
        <v>73</v>
      </c>
      <c r="B75" s="50" t="s">
        <v>5194</v>
      </c>
      <c r="C75" s="376" t="s">
        <v>10463</v>
      </c>
      <c r="D75" s="107" t="s">
        <v>6179</v>
      </c>
      <c r="E75" s="107"/>
      <c r="F75" s="107"/>
      <c r="G75" s="107"/>
      <c r="H75" s="107" t="s">
        <v>5194</v>
      </c>
      <c r="I75" s="107" t="s">
        <v>5194</v>
      </c>
      <c r="J75" s="107" t="s">
        <v>6178</v>
      </c>
      <c r="K75" s="107"/>
      <c r="L75" s="107"/>
      <c r="M75" s="107" t="s">
        <v>809</v>
      </c>
      <c r="N75" s="107" t="s">
        <v>5194</v>
      </c>
    </row>
    <row r="76" spans="1:14" x14ac:dyDescent="0.35">
      <c r="A76" s="220">
        <v>74</v>
      </c>
      <c r="B76" s="50" t="s">
        <v>5195</v>
      </c>
      <c r="C76" s="376" t="s">
        <v>10463</v>
      </c>
      <c r="D76" s="107" t="s">
        <v>6179</v>
      </c>
      <c r="E76" s="107"/>
      <c r="F76" s="107"/>
      <c r="G76" s="107"/>
      <c r="H76" s="107" t="s">
        <v>5195</v>
      </c>
      <c r="I76" s="107" t="s">
        <v>5195</v>
      </c>
      <c r="J76" s="107" t="s">
        <v>6178</v>
      </c>
      <c r="K76" s="107"/>
      <c r="L76" s="107"/>
      <c r="M76" s="107" t="s">
        <v>809</v>
      </c>
      <c r="N76" s="107" t="s">
        <v>5195</v>
      </c>
    </row>
    <row r="77" spans="1:14" x14ac:dyDescent="0.35">
      <c r="A77" s="220">
        <v>75</v>
      </c>
      <c r="B77" s="50" t="s">
        <v>5196</v>
      </c>
      <c r="C77" s="376" t="s">
        <v>10463</v>
      </c>
      <c r="D77" s="107" t="s">
        <v>6179</v>
      </c>
      <c r="E77" s="107"/>
      <c r="F77" s="107"/>
      <c r="G77" s="107"/>
      <c r="H77" s="107" t="s">
        <v>5196</v>
      </c>
      <c r="I77" s="107" t="s">
        <v>5196</v>
      </c>
      <c r="J77" s="107" t="s">
        <v>6178</v>
      </c>
      <c r="K77" s="107"/>
      <c r="L77" s="107"/>
      <c r="M77" s="107" t="s">
        <v>809</v>
      </c>
      <c r="N77" s="107" t="s">
        <v>5196</v>
      </c>
    </row>
    <row r="78" spans="1:14" x14ac:dyDescent="0.35">
      <c r="A78" s="220">
        <v>76</v>
      </c>
      <c r="B78" s="50" t="s">
        <v>5197</v>
      </c>
      <c r="C78" s="376" t="s">
        <v>10463</v>
      </c>
      <c r="D78" s="107" t="s">
        <v>6179</v>
      </c>
      <c r="E78" s="107"/>
      <c r="F78" s="107"/>
      <c r="G78" s="107"/>
      <c r="H78" s="107" t="s">
        <v>5197</v>
      </c>
      <c r="I78" s="107" t="s">
        <v>5197</v>
      </c>
      <c r="J78" s="107" t="s">
        <v>6178</v>
      </c>
      <c r="K78" s="107"/>
      <c r="L78" s="107"/>
      <c r="M78" s="107" t="s">
        <v>809</v>
      </c>
      <c r="N78" s="107" t="s">
        <v>5197</v>
      </c>
    </row>
    <row r="79" spans="1:14" x14ac:dyDescent="0.35">
      <c r="A79" s="220">
        <v>77</v>
      </c>
      <c r="B79" s="50" t="s">
        <v>5245</v>
      </c>
      <c r="C79" s="376" t="s">
        <v>10463</v>
      </c>
      <c r="D79" s="107" t="s">
        <v>6179</v>
      </c>
      <c r="E79" s="107"/>
      <c r="F79" s="107"/>
      <c r="G79" s="107"/>
      <c r="H79" s="107" t="s">
        <v>5245</v>
      </c>
      <c r="I79" s="107" t="s">
        <v>5245</v>
      </c>
      <c r="J79" s="107" t="s">
        <v>6178</v>
      </c>
      <c r="K79" s="107"/>
      <c r="L79" s="107"/>
      <c r="M79" s="107" t="s">
        <v>809</v>
      </c>
      <c r="N79" s="107" t="s">
        <v>5245</v>
      </c>
    </row>
    <row r="80" spans="1:14" x14ac:dyDescent="0.35">
      <c r="A80" s="220">
        <v>78</v>
      </c>
      <c r="B80" s="50" t="s">
        <v>5265</v>
      </c>
      <c r="C80" s="376" t="s">
        <v>10463</v>
      </c>
      <c r="D80" s="107" t="s">
        <v>6179</v>
      </c>
      <c r="E80" s="107"/>
      <c r="F80" s="107"/>
      <c r="G80" s="107"/>
      <c r="H80" s="107" t="s">
        <v>5265</v>
      </c>
      <c r="I80" s="107" t="s">
        <v>5265</v>
      </c>
      <c r="J80" s="107" t="s">
        <v>6178</v>
      </c>
      <c r="K80" s="107"/>
      <c r="L80" s="107"/>
      <c r="M80" s="107" t="s">
        <v>809</v>
      </c>
      <c r="N80" s="107" t="s">
        <v>5265</v>
      </c>
    </row>
    <row r="81" spans="1:14" x14ac:dyDescent="0.35">
      <c r="A81" s="220">
        <v>79</v>
      </c>
      <c r="B81" s="50" t="s">
        <v>2239</v>
      </c>
      <c r="C81" s="106"/>
      <c r="D81" s="263" t="s">
        <v>27</v>
      </c>
      <c r="E81" s="107"/>
      <c r="F81" s="107"/>
      <c r="G81" s="107"/>
      <c r="H81" s="107" t="s">
        <v>2239</v>
      </c>
      <c r="I81" s="107" t="s">
        <v>2240</v>
      </c>
      <c r="J81" s="107" t="s">
        <v>77</v>
      </c>
      <c r="K81" s="107"/>
      <c r="L81" s="107"/>
      <c r="M81" s="107" t="s">
        <v>2067</v>
      </c>
      <c r="N81" s="107" t="s">
        <v>503</v>
      </c>
    </row>
    <row r="82" spans="1:14" x14ac:dyDescent="0.35">
      <c r="A82" s="220">
        <v>80</v>
      </c>
      <c r="B82" s="50"/>
      <c r="C82" s="106"/>
      <c r="D82" s="107"/>
      <c r="E82" s="107"/>
      <c r="F82" s="107"/>
      <c r="G82" s="107"/>
      <c r="H82" s="107"/>
      <c r="I82" s="107"/>
      <c r="J82" s="107"/>
      <c r="K82" s="107"/>
      <c r="L82" s="107"/>
      <c r="M82" s="107"/>
      <c r="N82" s="107" t="s">
        <v>433</v>
      </c>
    </row>
    <row r="83" spans="1:14" x14ac:dyDescent="0.35">
      <c r="A83" s="220">
        <v>81</v>
      </c>
      <c r="B83" s="50" t="s">
        <v>2241</v>
      </c>
      <c r="C83" s="106"/>
      <c r="D83" s="107" t="s">
        <v>15</v>
      </c>
      <c r="E83" s="107"/>
      <c r="F83" s="107"/>
      <c r="G83" s="107"/>
      <c r="H83" s="107" t="s">
        <v>2241</v>
      </c>
      <c r="I83" s="107" t="s">
        <v>2242</v>
      </c>
      <c r="J83" s="107" t="s">
        <v>74</v>
      </c>
      <c r="K83" s="107"/>
      <c r="L83" s="107"/>
      <c r="M83" s="107" t="s">
        <v>2067</v>
      </c>
      <c r="N83" s="107" t="s">
        <v>646</v>
      </c>
    </row>
    <row r="84" spans="1:14" x14ac:dyDescent="0.35">
      <c r="A84" s="220">
        <v>82</v>
      </c>
      <c r="B84" s="50" t="s">
        <v>2243</v>
      </c>
      <c r="C84" s="106"/>
      <c r="D84" s="107" t="s">
        <v>15</v>
      </c>
      <c r="E84" s="107"/>
      <c r="F84" s="107"/>
      <c r="G84" s="107"/>
      <c r="H84" s="107" t="s">
        <v>2243</v>
      </c>
      <c r="I84" s="107" t="s">
        <v>2244</v>
      </c>
      <c r="J84" s="107" t="s">
        <v>74</v>
      </c>
      <c r="K84" s="107"/>
      <c r="L84" s="107"/>
      <c r="M84" s="107" t="s">
        <v>2067</v>
      </c>
      <c r="N84" s="107" t="s">
        <v>424</v>
      </c>
    </row>
    <row r="85" spans="1:14" x14ac:dyDescent="0.35">
      <c r="A85" s="220">
        <v>83</v>
      </c>
      <c r="B85" s="50" t="s">
        <v>2245</v>
      </c>
      <c r="C85" s="106"/>
      <c r="D85" s="107" t="s">
        <v>15</v>
      </c>
      <c r="E85" s="107"/>
      <c r="F85" s="107"/>
      <c r="G85" s="107"/>
      <c r="H85" s="107" t="s">
        <v>2245</v>
      </c>
      <c r="I85" s="107" t="s">
        <v>2246</v>
      </c>
      <c r="J85" s="107" t="s">
        <v>71</v>
      </c>
      <c r="K85" s="107"/>
      <c r="L85" s="107"/>
      <c r="M85" s="107" t="s">
        <v>2067</v>
      </c>
      <c r="N85" s="107" t="s">
        <v>408</v>
      </c>
    </row>
    <row r="86" spans="1:14" x14ac:dyDescent="0.35">
      <c r="A86" s="220">
        <v>84</v>
      </c>
      <c r="B86" s="50" t="s">
        <v>2247</v>
      </c>
      <c r="C86" s="106"/>
      <c r="D86" s="107" t="s">
        <v>15</v>
      </c>
      <c r="E86" s="107"/>
      <c r="F86" s="107"/>
      <c r="G86" s="107"/>
      <c r="H86" s="107" t="s">
        <v>2247</v>
      </c>
      <c r="I86" s="107" t="s">
        <v>2248</v>
      </c>
      <c r="J86" s="107" t="s">
        <v>71</v>
      </c>
      <c r="K86" s="107"/>
      <c r="L86" s="107"/>
      <c r="M86" s="107" t="s">
        <v>2067</v>
      </c>
      <c r="N86" s="107" t="s">
        <v>402</v>
      </c>
    </row>
    <row r="87" spans="1:14" x14ac:dyDescent="0.35">
      <c r="A87" s="220">
        <v>85</v>
      </c>
      <c r="B87" s="50" t="s">
        <v>2249</v>
      </c>
      <c r="C87" s="106"/>
      <c r="D87" s="107" t="s">
        <v>24</v>
      </c>
      <c r="E87" s="107"/>
      <c r="F87" s="107"/>
      <c r="G87" s="107"/>
      <c r="H87" s="107" t="s">
        <v>2249</v>
      </c>
      <c r="I87" s="107" t="s">
        <v>2250</v>
      </c>
      <c r="J87" s="107" t="s">
        <v>77</v>
      </c>
      <c r="K87" s="107"/>
      <c r="L87" s="107"/>
      <c r="M87" s="107" t="s">
        <v>2067</v>
      </c>
      <c r="N87" s="107" t="s">
        <v>556</v>
      </c>
    </row>
    <row r="88" spans="1:14" x14ac:dyDescent="0.35">
      <c r="A88" s="220">
        <v>86</v>
      </c>
      <c r="B88" s="50" t="s">
        <v>5198</v>
      </c>
      <c r="C88" s="376" t="s">
        <v>10463</v>
      </c>
      <c r="D88" s="107" t="s">
        <v>6179</v>
      </c>
      <c r="E88" s="107"/>
      <c r="F88" s="107"/>
      <c r="G88" s="107"/>
      <c r="H88" s="107" t="s">
        <v>5198</v>
      </c>
      <c r="I88" s="107" t="s">
        <v>5198</v>
      </c>
      <c r="J88" s="107" t="s">
        <v>6178</v>
      </c>
      <c r="K88" s="107"/>
      <c r="L88" s="107"/>
      <c r="M88" s="107" t="s">
        <v>809</v>
      </c>
      <c r="N88" s="107" t="s">
        <v>5198</v>
      </c>
    </row>
    <row r="89" spans="1:14" x14ac:dyDescent="0.35">
      <c r="A89" s="220">
        <v>87</v>
      </c>
      <c r="B89" s="50" t="s">
        <v>2254</v>
      </c>
      <c r="C89" s="106"/>
      <c r="D89" s="107" t="s">
        <v>30</v>
      </c>
      <c r="E89" s="107" t="s">
        <v>855</v>
      </c>
      <c r="F89" s="107"/>
      <c r="G89" s="107"/>
      <c r="H89" s="107" t="s">
        <v>2254</v>
      </c>
      <c r="I89" s="107" t="s">
        <v>2255</v>
      </c>
      <c r="J89" s="107" t="s">
        <v>74</v>
      </c>
      <c r="K89" s="107"/>
      <c r="L89" s="107"/>
      <c r="M89" s="107" t="s">
        <v>2067</v>
      </c>
      <c r="N89" s="107" t="s">
        <v>631</v>
      </c>
    </row>
    <row r="90" spans="1:14" x14ac:dyDescent="0.35">
      <c r="A90" s="220">
        <v>88</v>
      </c>
      <c r="B90" s="50" t="s">
        <v>2256</v>
      </c>
      <c r="C90" s="106"/>
      <c r="D90" s="107" t="s">
        <v>30</v>
      </c>
      <c r="E90" s="107"/>
      <c r="F90" s="107"/>
      <c r="G90" s="107"/>
      <c r="H90" s="107" t="s">
        <v>2256</v>
      </c>
      <c r="I90" s="107" t="s">
        <v>2257</v>
      </c>
      <c r="J90" s="107" t="s">
        <v>74</v>
      </c>
      <c r="K90" s="107"/>
      <c r="L90" s="107"/>
      <c r="M90" s="107" t="s">
        <v>2067</v>
      </c>
      <c r="N90" s="107" t="s">
        <v>432</v>
      </c>
    </row>
    <row r="91" spans="1:14" x14ac:dyDescent="0.35">
      <c r="A91" s="220">
        <v>89</v>
      </c>
      <c r="B91" s="50" t="s">
        <v>2258</v>
      </c>
      <c r="C91" s="106"/>
      <c r="D91" s="107" t="s">
        <v>30</v>
      </c>
      <c r="E91" s="107"/>
      <c r="F91" s="107"/>
      <c r="G91" s="107"/>
      <c r="H91" s="107" t="s">
        <v>2258</v>
      </c>
      <c r="I91" s="107" t="s">
        <v>2259</v>
      </c>
      <c r="J91" s="107" t="s">
        <v>77</v>
      </c>
      <c r="K91" s="107"/>
      <c r="L91" s="107"/>
      <c r="M91" s="107" t="s">
        <v>2067</v>
      </c>
      <c r="N91" s="107" t="s">
        <v>635</v>
      </c>
    </row>
    <row r="92" spans="1:14" x14ac:dyDescent="0.35">
      <c r="A92" s="220">
        <v>90</v>
      </c>
      <c r="B92" s="50" t="s">
        <v>2260</v>
      </c>
      <c r="C92" s="106"/>
      <c r="D92" s="107" t="s">
        <v>30</v>
      </c>
      <c r="E92" s="107"/>
      <c r="F92" s="107" t="s">
        <v>43</v>
      </c>
      <c r="G92" s="107"/>
      <c r="H92" s="107" t="s">
        <v>2260</v>
      </c>
      <c r="I92" s="107" t="s">
        <v>2261</v>
      </c>
      <c r="J92" s="107" t="s">
        <v>77</v>
      </c>
      <c r="K92" s="107"/>
      <c r="L92" s="107"/>
      <c r="M92" s="107" t="s">
        <v>2067</v>
      </c>
      <c r="N92" s="107"/>
    </row>
    <row r="93" spans="1:14" x14ac:dyDescent="0.35">
      <c r="A93" s="220">
        <v>91</v>
      </c>
      <c r="B93" s="50" t="s">
        <v>2262</v>
      </c>
      <c r="C93" s="106"/>
      <c r="D93" s="107" t="s">
        <v>30</v>
      </c>
      <c r="E93" s="107"/>
      <c r="F93" s="107"/>
      <c r="G93" s="107"/>
      <c r="H93" s="107" t="s">
        <v>2262</v>
      </c>
      <c r="I93" s="107" t="s">
        <v>2263</v>
      </c>
      <c r="J93" s="107" t="s">
        <v>74</v>
      </c>
      <c r="K93" s="107"/>
      <c r="L93" s="107"/>
      <c r="M93" s="107" t="s">
        <v>2067</v>
      </c>
      <c r="N93" s="107" t="s">
        <v>517</v>
      </c>
    </row>
    <row r="94" spans="1:14" x14ac:dyDescent="0.35">
      <c r="A94" s="220">
        <v>92</v>
      </c>
      <c r="B94" s="50" t="s">
        <v>2264</v>
      </c>
      <c r="C94" s="106"/>
      <c r="D94" s="107" t="s">
        <v>30</v>
      </c>
      <c r="E94" s="107"/>
      <c r="F94" s="107"/>
      <c r="G94" s="107"/>
      <c r="H94" s="107" t="s">
        <v>2264</v>
      </c>
      <c r="I94" s="107" t="s">
        <v>2265</v>
      </c>
      <c r="J94" s="107" t="s">
        <v>74</v>
      </c>
      <c r="K94" s="107"/>
      <c r="L94" s="107"/>
      <c r="M94" s="107" t="s">
        <v>2067</v>
      </c>
      <c r="N94" s="107" t="s">
        <v>429</v>
      </c>
    </row>
    <row r="95" spans="1:14" x14ac:dyDescent="0.35">
      <c r="A95" s="220">
        <v>93</v>
      </c>
      <c r="B95" s="50" t="s">
        <v>2266</v>
      </c>
      <c r="C95" s="106"/>
      <c r="D95" s="107" t="s">
        <v>30</v>
      </c>
      <c r="E95" s="107"/>
      <c r="F95" s="107"/>
      <c r="G95" s="107"/>
      <c r="H95" s="107" t="s">
        <v>2266</v>
      </c>
      <c r="I95" s="107" t="s">
        <v>2267</v>
      </c>
      <c r="J95" s="107" t="s">
        <v>74</v>
      </c>
      <c r="K95" s="107"/>
      <c r="L95" s="107"/>
      <c r="M95" s="107" t="s">
        <v>2067</v>
      </c>
      <c r="N95" s="107" t="s">
        <v>646</v>
      </c>
    </row>
    <row r="96" spans="1:14" x14ac:dyDescent="0.35">
      <c r="A96" s="220">
        <v>94</v>
      </c>
      <c r="B96" s="50" t="s">
        <v>2272</v>
      </c>
      <c r="C96" s="106"/>
      <c r="D96" s="107" t="s">
        <v>19</v>
      </c>
      <c r="E96" s="107"/>
      <c r="F96" s="107"/>
      <c r="G96" s="107"/>
      <c r="H96" s="107" t="s">
        <v>2272</v>
      </c>
      <c r="I96" s="107" t="s">
        <v>2273</v>
      </c>
      <c r="J96" s="107" t="s">
        <v>74</v>
      </c>
      <c r="K96" s="107"/>
      <c r="L96" s="107" t="s">
        <v>93</v>
      </c>
      <c r="M96" s="107" t="s">
        <v>2067</v>
      </c>
      <c r="N96" s="107"/>
    </row>
    <row r="97" spans="1:14" x14ac:dyDescent="0.35">
      <c r="A97" s="220">
        <v>95</v>
      </c>
      <c r="B97" s="50" t="s">
        <v>5537</v>
      </c>
      <c r="C97" s="106"/>
      <c r="D97" s="107" t="s">
        <v>31</v>
      </c>
      <c r="E97" s="107" t="s">
        <v>855</v>
      </c>
      <c r="F97" s="107"/>
      <c r="G97" s="107"/>
      <c r="H97" s="107" t="s">
        <v>2275</v>
      </c>
      <c r="I97" s="162" t="s">
        <v>5536</v>
      </c>
      <c r="J97" s="107" t="s">
        <v>80</v>
      </c>
      <c r="K97" s="107"/>
      <c r="L97" s="107"/>
      <c r="M97" s="107" t="s">
        <v>2067</v>
      </c>
      <c r="N97" s="107" t="s">
        <v>631</v>
      </c>
    </row>
    <row r="98" spans="1:14" x14ac:dyDescent="0.35">
      <c r="A98" s="220">
        <v>96</v>
      </c>
      <c r="B98" s="50" t="s">
        <v>2279</v>
      </c>
      <c r="C98" s="106"/>
      <c r="D98" s="107" t="s">
        <v>31</v>
      </c>
      <c r="E98" s="107"/>
      <c r="F98" s="107"/>
      <c r="G98" s="107"/>
      <c r="H98" s="107" t="s">
        <v>2279</v>
      </c>
      <c r="I98" s="107" t="s">
        <v>2280</v>
      </c>
      <c r="J98" s="107" t="s">
        <v>74</v>
      </c>
      <c r="K98" s="107"/>
      <c r="L98" s="107"/>
      <c r="M98" s="107" t="s">
        <v>2067</v>
      </c>
      <c r="N98" s="107" t="s">
        <v>523</v>
      </c>
    </row>
    <row r="99" spans="1:14" x14ac:dyDescent="0.35">
      <c r="A99" s="220">
        <v>97</v>
      </c>
      <c r="B99" s="50" t="s">
        <v>2281</v>
      </c>
      <c r="C99" s="106"/>
      <c r="D99" s="107" t="s">
        <v>31</v>
      </c>
      <c r="E99" s="107"/>
      <c r="F99" s="107"/>
      <c r="G99" s="107"/>
      <c r="H99" s="107" t="s">
        <v>2281</v>
      </c>
      <c r="I99" s="107" t="s">
        <v>2282</v>
      </c>
      <c r="J99" s="107" t="s">
        <v>80</v>
      </c>
      <c r="K99" s="107"/>
      <c r="L99" s="107"/>
      <c r="M99" s="107" t="s">
        <v>2067</v>
      </c>
      <c r="N99" s="107" t="s">
        <v>639</v>
      </c>
    </row>
    <row r="100" spans="1:14" x14ac:dyDescent="0.35">
      <c r="A100" s="220">
        <v>98</v>
      </c>
      <c r="B100" s="50" t="s">
        <v>2283</v>
      </c>
      <c r="C100" s="106"/>
      <c r="D100" s="107" t="s">
        <v>31</v>
      </c>
      <c r="E100" s="107"/>
      <c r="F100" s="107"/>
      <c r="G100" s="107"/>
      <c r="H100" s="107" t="s">
        <v>2283</v>
      </c>
      <c r="I100" s="107" t="s">
        <v>2284</v>
      </c>
      <c r="J100" s="107" t="s">
        <v>74</v>
      </c>
      <c r="K100" s="107"/>
      <c r="L100" s="107"/>
      <c r="M100" s="107" t="s">
        <v>2067</v>
      </c>
      <c r="N100" s="107" t="s">
        <v>642</v>
      </c>
    </row>
    <row r="101" spans="1:14" x14ac:dyDescent="0.35">
      <c r="A101" s="220">
        <v>99</v>
      </c>
      <c r="B101" s="50" t="s">
        <v>2287</v>
      </c>
      <c r="C101" s="106"/>
      <c r="D101" s="107" t="s">
        <v>25</v>
      </c>
      <c r="E101" s="107"/>
      <c r="F101" s="107"/>
      <c r="G101" s="107"/>
      <c r="H101" s="107" t="s">
        <v>2287</v>
      </c>
      <c r="I101" s="107" t="s">
        <v>2288</v>
      </c>
      <c r="J101" s="107" t="s">
        <v>71</v>
      </c>
      <c r="K101" s="107"/>
      <c r="L101" s="107"/>
      <c r="M101" s="107" t="s">
        <v>2067</v>
      </c>
      <c r="N101" s="107" t="s">
        <v>679</v>
      </c>
    </row>
    <row r="102" spans="1:14" x14ac:dyDescent="0.35">
      <c r="A102" s="220">
        <v>100</v>
      </c>
      <c r="B102" s="50" t="s">
        <v>2289</v>
      </c>
      <c r="C102" s="106"/>
      <c r="D102" s="107" t="s">
        <v>25</v>
      </c>
      <c r="E102" s="107"/>
      <c r="F102" s="107"/>
      <c r="G102" s="107"/>
      <c r="H102" s="107" t="s">
        <v>2289</v>
      </c>
      <c r="I102" s="107" t="s">
        <v>2290</v>
      </c>
      <c r="J102" s="107" t="s">
        <v>71</v>
      </c>
      <c r="K102" s="107"/>
      <c r="L102" s="107"/>
      <c r="M102" s="107" t="s">
        <v>2067</v>
      </c>
      <c r="N102" s="107" t="s">
        <v>402</v>
      </c>
    </row>
    <row r="103" spans="1:14" x14ac:dyDescent="0.35">
      <c r="A103" s="220">
        <v>101</v>
      </c>
      <c r="B103" s="50" t="s">
        <v>2291</v>
      </c>
      <c r="C103" s="106"/>
      <c r="D103" s="107" t="s">
        <v>19</v>
      </c>
      <c r="E103" s="107"/>
      <c r="F103" s="107"/>
      <c r="G103" s="107"/>
      <c r="H103" s="107" t="s">
        <v>2291</v>
      </c>
      <c r="I103" s="107" t="s">
        <v>2292</v>
      </c>
      <c r="J103" s="107" t="s">
        <v>80</v>
      </c>
      <c r="K103" s="107"/>
      <c r="L103" s="107"/>
      <c r="M103" s="107" t="s">
        <v>2067</v>
      </c>
      <c r="N103" s="107" t="s">
        <v>459</v>
      </c>
    </row>
    <row r="104" spans="1:14" x14ac:dyDescent="0.35">
      <c r="A104" s="220">
        <v>102</v>
      </c>
      <c r="B104" s="50" t="s">
        <v>2293</v>
      </c>
      <c r="C104" s="106"/>
      <c r="D104" s="107" t="s">
        <v>18</v>
      </c>
      <c r="E104" s="107"/>
      <c r="F104" s="107"/>
      <c r="G104" s="107"/>
      <c r="H104" s="107" t="s">
        <v>2293</v>
      </c>
      <c r="I104" s="107" t="s">
        <v>2294</v>
      </c>
      <c r="J104" s="107" t="s">
        <v>77</v>
      </c>
      <c r="K104" s="107"/>
      <c r="L104" s="107"/>
      <c r="M104" s="107" t="s">
        <v>2067</v>
      </c>
      <c r="N104" s="107" t="s">
        <v>556</v>
      </c>
    </row>
    <row r="105" spans="1:14" x14ac:dyDescent="0.35">
      <c r="A105" s="220">
        <v>103</v>
      </c>
      <c r="B105" s="50" t="s">
        <v>2295</v>
      </c>
      <c r="C105" s="106"/>
      <c r="D105" s="107" t="s">
        <v>31</v>
      </c>
      <c r="E105" s="107"/>
      <c r="F105" s="107"/>
      <c r="G105" s="107"/>
      <c r="H105" s="107" t="s">
        <v>2295</v>
      </c>
      <c r="I105" s="107" t="s">
        <v>2296</v>
      </c>
      <c r="J105" s="107" t="s">
        <v>80</v>
      </c>
      <c r="K105" s="107"/>
      <c r="L105" s="107"/>
      <c r="M105" s="107" t="s">
        <v>2067</v>
      </c>
      <c r="N105" s="107" t="s">
        <v>523</v>
      </c>
    </row>
    <row r="106" spans="1:14" x14ac:dyDescent="0.35">
      <c r="A106" s="220">
        <v>104</v>
      </c>
      <c r="B106" s="50" t="s">
        <v>2297</v>
      </c>
      <c r="C106" s="106"/>
      <c r="D106" s="107" t="s">
        <v>31</v>
      </c>
      <c r="E106" s="107"/>
      <c r="F106" s="107"/>
      <c r="G106" s="107"/>
      <c r="H106" s="107" t="s">
        <v>2297</v>
      </c>
      <c r="I106" s="107" t="s">
        <v>2298</v>
      </c>
      <c r="J106" s="107" t="s">
        <v>77</v>
      </c>
      <c r="K106" s="107"/>
      <c r="L106" s="107"/>
      <c r="M106" s="107" t="s">
        <v>2067</v>
      </c>
      <c r="N106" s="107" t="s">
        <v>523</v>
      </c>
    </row>
    <row r="107" spans="1:14" x14ac:dyDescent="0.35">
      <c r="A107" s="220">
        <v>105</v>
      </c>
      <c r="B107" s="50" t="s">
        <v>2299</v>
      </c>
      <c r="C107" s="106"/>
      <c r="D107" s="107" t="s">
        <v>31</v>
      </c>
      <c r="E107" s="107" t="s">
        <v>855</v>
      </c>
      <c r="F107" s="107"/>
      <c r="G107" s="107"/>
      <c r="H107" s="107" t="s">
        <v>2299</v>
      </c>
      <c r="I107" s="107" t="s">
        <v>2276</v>
      </c>
      <c r="J107" s="107" t="s">
        <v>74</v>
      </c>
      <c r="K107" s="107"/>
      <c r="L107" s="107"/>
      <c r="M107" s="107" t="s">
        <v>2067</v>
      </c>
      <c r="N107" s="107" t="s">
        <v>631</v>
      </c>
    </row>
    <row r="108" spans="1:14" x14ac:dyDescent="0.35">
      <c r="A108" s="220">
        <v>106</v>
      </c>
      <c r="B108" s="50" t="s">
        <v>2300</v>
      </c>
      <c r="C108" s="106"/>
      <c r="D108" s="107" t="s">
        <v>31</v>
      </c>
      <c r="E108" s="107"/>
      <c r="F108" s="107"/>
      <c r="G108" s="107"/>
      <c r="H108" s="107" t="s">
        <v>2300</v>
      </c>
      <c r="I108" s="107" t="s">
        <v>2301</v>
      </c>
      <c r="J108" s="107" t="s">
        <v>74</v>
      </c>
      <c r="K108" s="107"/>
      <c r="L108" s="107"/>
      <c r="M108" s="107" t="s">
        <v>2067</v>
      </c>
      <c r="N108" s="107" t="s">
        <v>433</v>
      </c>
    </row>
    <row r="109" spans="1:14" x14ac:dyDescent="0.35">
      <c r="A109" s="220">
        <v>107</v>
      </c>
      <c r="B109" s="50" t="s">
        <v>2302</v>
      </c>
      <c r="C109" s="106"/>
      <c r="D109" s="107" t="s">
        <v>31</v>
      </c>
      <c r="E109" s="107"/>
      <c r="F109" s="107"/>
      <c r="G109" s="107"/>
      <c r="H109" s="107" t="s">
        <v>2302</v>
      </c>
      <c r="I109" s="107" t="s">
        <v>2303</v>
      </c>
      <c r="J109" s="107" t="s">
        <v>77</v>
      </c>
      <c r="K109" s="107"/>
      <c r="L109" s="107"/>
      <c r="M109" s="107" t="s">
        <v>2067</v>
      </c>
      <c r="N109" s="107" t="s">
        <v>642</v>
      </c>
    </row>
    <row r="110" spans="1:14" x14ac:dyDescent="0.35">
      <c r="A110" s="220">
        <v>108</v>
      </c>
      <c r="B110" s="50" t="s">
        <v>2304</v>
      </c>
      <c r="C110" s="106"/>
      <c r="D110" s="107" t="s">
        <v>31</v>
      </c>
      <c r="E110" s="107"/>
      <c r="F110" s="107"/>
      <c r="G110" s="107"/>
      <c r="H110" s="107" t="s">
        <v>2304</v>
      </c>
      <c r="I110" s="107" t="s">
        <v>2305</v>
      </c>
      <c r="J110" s="107" t="s">
        <v>77</v>
      </c>
      <c r="K110" s="107"/>
      <c r="L110" s="107"/>
      <c r="M110" s="107" t="s">
        <v>2067</v>
      </c>
      <c r="N110" s="107" t="s">
        <v>578</v>
      </c>
    </row>
    <row r="111" spans="1:14" x14ac:dyDescent="0.35">
      <c r="A111" s="220">
        <v>109</v>
      </c>
      <c r="B111" s="50" t="s">
        <v>2306</v>
      </c>
      <c r="C111" s="106"/>
      <c r="D111" s="107" t="s">
        <v>31</v>
      </c>
      <c r="E111" s="107"/>
      <c r="F111" s="107"/>
      <c r="G111" s="107"/>
      <c r="H111" s="107" t="s">
        <v>2306</v>
      </c>
      <c r="I111" s="107" t="s">
        <v>2085</v>
      </c>
      <c r="J111" s="107" t="s">
        <v>74</v>
      </c>
      <c r="K111" s="107"/>
      <c r="L111" s="107"/>
      <c r="M111" s="107" t="s">
        <v>2067</v>
      </c>
      <c r="N111" s="107" t="s">
        <v>646</v>
      </c>
    </row>
    <row r="112" spans="1:14" x14ac:dyDescent="0.35">
      <c r="A112" s="220">
        <v>110</v>
      </c>
      <c r="B112" s="50" t="s">
        <v>2307</v>
      </c>
      <c r="C112" s="106"/>
      <c r="D112" s="107" t="s">
        <v>31</v>
      </c>
      <c r="E112" s="107"/>
      <c r="F112" s="107"/>
      <c r="G112" s="107"/>
      <c r="H112" s="107" t="s">
        <v>2307</v>
      </c>
      <c r="I112" s="107" t="s">
        <v>2308</v>
      </c>
      <c r="J112" s="107" t="s">
        <v>74</v>
      </c>
      <c r="K112" s="107"/>
      <c r="L112" s="107"/>
      <c r="M112" s="107" t="s">
        <v>2067</v>
      </c>
      <c r="N112" s="107" t="s">
        <v>653</v>
      </c>
    </row>
    <row r="113" spans="1:14" x14ac:dyDescent="0.35">
      <c r="A113" s="220">
        <v>111</v>
      </c>
      <c r="B113" s="50" t="s">
        <v>2309</v>
      </c>
      <c r="C113" s="106"/>
      <c r="D113" s="107" t="s">
        <v>31</v>
      </c>
      <c r="E113" s="107"/>
      <c r="F113" s="107"/>
      <c r="G113" s="107"/>
      <c r="H113" s="107" t="s">
        <v>2309</v>
      </c>
      <c r="I113" s="107" t="s">
        <v>2310</v>
      </c>
      <c r="J113" s="107" t="s">
        <v>74</v>
      </c>
      <c r="K113" s="107"/>
      <c r="L113" s="107"/>
      <c r="M113" s="107" t="s">
        <v>2067</v>
      </c>
      <c r="N113" s="107" t="s">
        <v>649</v>
      </c>
    </row>
    <row r="114" spans="1:14" x14ac:dyDescent="0.35">
      <c r="A114" s="220">
        <v>112</v>
      </c>
      <c r="B114" s="50" t="s">
        <v>2312</v>
      </c>
      <c r="C114" s="106"/>
      <c r="D114" s="107" t="s">
        <v>31</v>
      </c>
      <c r="E114" s="107"/>
      <c r="F114" s="107"/>
      <c r="G114" s="107"/>
      <c r="H114" s="107" t="s">
        <v>2312</v>
      </c>
      <c r="I114" s="107" t="s">
        <v>2313</v>
      </c>
      <c r="J114" s="107" t="s">
        <v>74</v>
      </c>
      <c r="K114" s="107"/>
      <c r="L114" s="107"/>
      <c r="M114" s="107" t="s">
        <v>2067</v>
      </c>
      <c r="N114" s="107" t="s">
        <v>556</v>
      </c>
    </row>
    <row r="115" spans="1:14" x14ac:dyDescent="0.35">
      <c r="A115" s="220">
        <v>113</v>
      </c>
      <c r="B115" s="50" t="s">
        <v>2314</v>
      </c>
      <c r="C115" s="106"/>
      <c r="D115" s="107" t="s">
        <v>31</v>
      </c>
      <c r="E115" s="107"/>
      <c r="F115" s="107"/>
      <c r="G115" s="107"/>
      <c r="H115" s="107" t="s">
        <v>2314</v>
      </c>
      <c r="I115" s="107" t="s">
        <v>2315</v>
      </c>
      <c r="J115" s="107" t="s">
        <v>74</v>
      </c>
      <c r="K115" s="107"/>
      <c r="L115" s="107"/>
      <c r="M115" s="107" t="s">
        <v>2067</v>
      </c>
      <c r="N115" s="107" t="s">
        <v>517</v>
      </c>
    </row>
    <row r="116" spans="1:14" x14ac:dyDescent="0.35">
      <c r="A116" s="220">
        <v>114</v>
      </c>
      <c r="B116" s="50" t="s">
        <v>2316</v>
      </c>
      <c r="C116" s="106"/>
      <c r="D116" s="107" t="s">
        <v>31</v>
      </c>
      <c r="E116" s="107"/>
      <c r="F116" s="107"/>
      <c r="G116" s="107"/>
      <c r="H116" s="107" t="s">
        <v>2316</v>
      </c>
      <c r="I116" s="107" t="s">
        <v>2286</v>
      </c>
      <c r="J116" s="107" t="s">
        <v>74</v>
      </c>
      <c r="K116" s="107"/>
      <c r="L116" s="107"/>
      <c r="M116" s="107" t="s">
        <v>2067</v>
      </c>
      <c r="N116" s="107" t="s">
        <v>429</v>
      </c>
    </row>
    <row r="117" spans="1:14" x14ac:dyDescent="0.35">
      <c r="A117" s="220">
        <v>115</v>
      </c>
      <c r="B117" s="50" t="s">
        <v>2317</v>
      </c>
      <c r="C117" s="106"/>
      <c r="D117" s="107" t="s">
        <v>29</v>
      </c>
      <c r="E117" s="107"/>
      <c r="F117" s="107"/>
      <c r="G117" s="107"/>
      <c r="H117" s="107" t="s">
        <v>2317</v>
      </c>
      <c r="I117" s="107" t="s">
        <v>2318</v>
      </c>
      <c r="J117" s="107" t="s">
        <v>74</v>
      </c>
      <c r="K117" s="107"/>
      <c r="L117" s="107"/>
      <c r="M117" s="107" t="s">
        <v>2067</v>
      </c>
      <c r="N117" s="107" t="s">
        <v>552</v>
      </c>
    </row>
    <row r="118" spans="1:14" x14ac:dyDescent="0.35">
      <c r="A118" s="220">
        <v>116</v>
      </c>
      <c r="B118" s="50" t="s">
        <v>2319</v>
      </c>
      <c r="C118" s="106"/>
      <c r="D118" s="107" t="s">
        <v>20</v>
      </c>
      <c r="E118" s="107"/>
      <c r="F118" s="107"/>
      <c r="G118" s="107"/>
      <c r="H118" s="107" t="s">
        <v>2319</v>
      </c>
      <c r="I118" s="107" t="s">
        <v>2320</v>
      </c>
      <c r="J118" s="107" t="s">
        <v>77</v>
      </c>
      <c r="K118" s="107"/>
      <c r="L118" s="107"/>
      <c r="M118" s="107" t="s">
        <v>2067</v>
      </c>
      <c r="N118" s="107" t="s">
        <v>529</v>
      </c>
    </row>
    <row r="119" spans="1:14" x14ac:dyDescent="0.35">
      <c r="A119" s="220">
        <v>117</v>
      </c>
      <c r="B119" s="50" t="s">
        <v>2321</v>
      </c>
      <c r="C119" s="106"/>
      <c r="D119" s="107" t="s">
        <v>20</v>
      </c>
      <c r="E119" s="107"/>
      <c r="F119" s="107"/>
      <c r="G119" s="107"/>
      <c r="H119" s="107" t="s">
        <v>2321</v>
      </c>
      <c r="I119" s="107" t="s">
        <v>2322</v>
      </c>
      <c r="J119" s="107" t="s">
        <v>77</v>
      </c>
      <c r="K119" s="107"/>
      <c r="L119" s="107" t="s">
        <v>93</v>
      </c>
      <c r="M119" s="107" t="s">
        <v>2067</v>
      </c>
      <c r="N119" s="107"/>
    </row>
    <row r="120" spans="1:14" x14ac:dyDescent="0.35">
      <c r="A120" s="220">
        <v>118</v>
      </c>
      <c r="B120" s="50" t="s">
        <v>2323</v>
      </c>
      <c r="C120" s="106"/>
      <c r="D120" s="107" t="s">
        <v>20</v>
      </c>
      <c r="E120" s="107"/>
      <c r="F120" s="107"/>
      <c r="G120" s="107"/>
      <c r="H120" s="107" t="s">
        <v>2323</v>
      </c>
      <c r="I120" s="107" t="s">
        <v>2324</v>
      </c>
      <c r="J120" s="107" t="s">
        <v>77</v>
      </c>
      <c r="K120" s="107" t="s">
        <v>275</v>
      </c>
      <c r="L120" s="107"/>
      <c r="M120" s="107" t="s">
        <v>2067</v>
      </c>
      <c r="N120" s="107"/>
    </row>
    <row r="121" spans="1:14" x14ac:dyDescent="0.35">
      <c r="A121" s="220">
        <v>119</v>
      </c>
      <c r="B121" s="50" t="s">
        <v>2329</v>
      </c>
      <c r="C121" s="106"/>
      <c r="D121" s="107" t="s">
        <v>19</v>
      </c>
      <c r="E121" s="107"/>
      <c r="F121" s="107"/>
      <c r="G121" s="107"/>
      <c r="H121" s="107" t="s">
        <v>2329</v>
      </c>
      <c r="I121" s="107" t="s">
        <v>2330</v>
      </c>
      <c r="J121" s="107" t="s">
        <v>77</v>
      </c>
      <c r="K121" s="107"/>
      <c r="L121" s="107"/>
      <c r="M121" s="107" t="s">
        <v>2067</v>
      </c>
      <c r="N121" s="107" t="s">
        <v>432</v>
      </c>
    </row>
    <row r="122" spans="1:14" x14ac:dyDescent="0.35">
      <c r="A122" s="220">
        <v>120</v>
      </c>
      <c r="B122" s="50" t="s">
        <v>2331</v>
      </c>
      <c r="C122" s="106"/>
      <c r="D122" s="107" t="s">
        <v>19</v>
      </c>
      <c r="E122" s="107"/>
      <c r="F122" s="107"/>
      <c r="G122" s="107"/>
      <c r="H122" s="107" t="s">
        <v>2331</v>
      </c>
      <c r="I122" s="107" t="s">
        <v>2332</v>
      </c>
      <c r="J122" s="107" t="s">
        <v>77</v>
      </c>
      <c r="K122" s="107"/>
      <c r="L122" s="107"/>
      <c r="M122" s="107" t="s">
        <v>2067</v>
      </c>
      <c r="N122" s="107" t="s">
        <v>529</v>
      </c>
    </row>
    <row r="123" spans="1:14" x14ac:dyDescent="0.35">
      <c r="A123" s="220">
        <v>121</v>
      </c>
      <c r="B123" s="50" t="s">
        <v>2333</v>
      </c>
      <c r="C123" s="106"/>
      <c r="D123" s="107" t="s">
        <v>19</v>
      </c>
      <c r="E123" s="107"/>
      <c r="F123" s="107"/>
      <c r="G123" s="107"/>
      <c r="H123" s="107" t="s">
        <v>2333</v>
      </c>
      <c r="I123" s="107" t="s">
        <v>2334</v>
      </c>
      <c r="J123" s="107" t="s">
        <v>77</v>
      </c>
      <c r="K123" s="107"/>
      <c r="L123" s="107"/>
      <c r="M123" s="107" t="s">
        <v>2067</v>
      </c>
      <c r="N123" s="107" t="s">
        <v>424</v>
      </c>
    </row>
    <row r="124" spans="1:14" x14ac:dyDescent="0.35">
      <c r="A124" s="220">
        <v>122</v>
      </c>
      <c r="B124" s="50" t="s">
        <v>2335</v>
      </c>
      <c r="C124" s="106"/>
      <c r="D124" s="107" t="s">
        <v>19</v>
      </c>
      <c r="E124" s="107"/>
      <c r="F124" s="107"/>
      <c r="G124" s="107"/>
      <c r="H124" s="107" t="s">
        <v>2335</v>
      </c>
      <c r="I124" s="107" t="s">
        <v>2336</v>
      </c>
      <c r="J124" s="107" t="s">
        <v>74</v>
      </c>
      <c r="K124" s="107"/>
      <c r="L124" s="107"/>
      <c r="M124" s="107" t="s">
        <v>2067</v>
      </c>
      <c r="N124" s="107" t="s">
        <v>642</v>
      </c>
    </row>
    <row r="125" spans="1:14" x14ac:dyDescent="0.35">
      <c r="A125" s="220">
        <v>123</v>
      </c>
      <c r="B125" s="50" t="s">
        <v>2337</v>
      </c>
      <c r="C125" s="106"/>
      <c r="D125" s="107" t="s">
        <v>19</v>
      </c>
      <c r="E125" s="107"/>
      <c r="F125" s="107"/>
      <c r="G125" s="107"/>
      <c r="H125" s="107" t="s">
        <v>2337</v>
      </c>
      <c r="I125" s="107" t="s">
        <v>2338</v>
      </c>
      <c r="J125" s="107" t="s">
        <v>74</v>
      </c>
      <c r="K125" s="107"/>
      <c r="L125" s="107"/>
      <c r="M125" s="107" t="s">
        <v>2067</v>
      </c>
      <c r="N125" s="107" t="s">
        <v>429</v>
      </c>
    </row>
    <row r="126" spans="1:14" x14ac:dyDescent="0.35">
      <c r="A126" s="220">
        <v>124</v>
      </c>
      <c r="B126" s="50" t="s">
        <v>2339</v>
      </c>
      <c r="C126" s="106"/>
      <c r="D126" s="107" t="s">
        <v>24</v>
      </c>
      <c r="E126" s="107"/>
      <c r="F126" s="107"/>
      <c r="G126" s="107"/>
      <c r="H126" s="107" t="s">
        <v>2339</v>
      </c>
      <c r="I126" s="107" t="s">
        <v>2340</v>
      </c>
      <c r="J126" s="107" t="s">
        <v>80</v>
      </c>
      <c r="K126" s="107"/>
      <c r="L126" s="107"/>
      <c r="M126" s="107" t="s">
        <v>2067</v>
      </c>
      <c r="N126" s="107" t="s">
        <v>523</v>
      </c>
    </row>
    <row r="127" spans="1:14" x14ac:dyDescent="0.35">
      <c r="A127" s="220">
        <v>125</v>
      </c>
      <c r="B127" s="50" t="s">
        <v>2341</v>
      </c>
      <c r="C127" s="106"/>
      <c r="D127" s="107" t="s">
        <v>24</v>
      </c>
      <c r="E127" s="107"/>
      <c r="F127" s="107"/>
      <c r="G127" s="107"/>
      <c r="H127" s="107" t="s">
        <v>2341</v>
      </c>
      <c r="I127" s="107" t="s">
        <v>2342</v>
      </c>
      <c r="J127" s="107" t="s">
        <v>77</v>
      </c>
      <c r="K127" s="107"/>
      <c r="L127" s="107"/>
      <c r="M127" s="107" t="s">
        <v>2067</v>
      </c>
      <c r="N127" s="107" t="s">
        <v>446</v>
      </c>
    </row>
    <row r="128" spans="1:14" x14ac:dyDescent="0.35">
      <c r="A128" s="220">
        <v>126</v>
      </c>
      <c r="B128" s="50" t="s">
        <v>2343</v>
      </c>
      <c r="C128" s="106"/>
      <c r="D128" s="107" t="s">
        <v>24</v>
      </c>
      <c r="E128" s="107"/>
      <c r="F128" s="107"/>
      <c r="G128" s="107"/>
      <c r="H128" s="107" t="s">
        <v>2343</v>
      </c>
      <c r="I128" s="107" t="s">
        <v>2344</v>
      </c>
      <c r="J128" s="107" t="s">
        <v>77</v>
      </c>
      <c r="K128" s="107"/>
      <c r="L128" s="107" t="s">
        <v>93</v>
      </c>
      <c r="M128" s="107" t="s">
        <v>2067</v>
      </c>
      <c r="N128" s="107"/>
    </row>
    <row r="129" spans="1:14" x14ac:dyDescent="0.35">
      <c r="A129" s="220">
        <v>127</v>
      </c>
      <c r="B129" s="50" t="s">
        <v>2345</v>
      </c>
      <c r="C129" s="106"/>
      <c r="D129" s="107" t="s">
        <v>24</v>
      </c>
      <c r="E129" s="107"/>
      <c r="F129" s="107"/>
      <c r="G129" s="107"/>
      <c r="H129" s="107" t="s">
        <v>2345</v>
      </c>
      <c r="I129" s="107" t="s">
        <v>2346</v>
      </c>
      <c r="J129" s="107" t="s">
        <v>77</v>
      </c>
      <c r="K129" s="107" t="s">
        <v>275</v>
      </c>
      <c r="L129" s="107"/>
      <c r="M129" s="107" t="s">
        <v>2067</v>
      </c>
      <c r="N129" s="107"/>
    </row>
    <row r="130" spans="1:14" x14ac:dyDescent="0.35">
      <c r="A130" s="220">
        <v>128</v>
      </c>
      <c r="B130" s="50" t="s">
        <v>2347</v>
      </c>
      <c r="C130" s="106"/>
      <c r="D130" s="107" t="s">
        <v>24</v>
      </c>
      <c r="E130" s="107"/>
      <c r="F130" s="107"/>
      <c r="G130" s="107"/>
      <c r="H130" s="107" t="s">
        <v>2347</v>
      </c>
      <c r="I130" s="107" t="s">
        <v>2348</v>
      </c>
      <c r="J130" s="107" t="s">
        <v>80</v>
      </c>
      <c r="K130" s="107"/>
      <c r="L130" s="107"/>
      <c r="M130" s="107" t="s">
        <v>2067</v>
      </c>
      <c r="N130" s="107" t="s">
        <v>446</v>
      </c>
    </row>
    <row r="131" spans="1:14" x14ac:dyDescent="0.35">
      <c r="A131" s="220">
        <v>129</v>
      </c>
      <c r="B131" s="50" t="s">
        <v>2349</v>
      </c>
      <c r="C131" s="106"/>
      <c r="D131" s="107" t="s">
        <v>24</v>
      </c>
      <c r="E131" s="107"/>
      <c r="F131" s="107"/>
      <c r="G131" s="107"/>
      <c r="H131" s="107" t="s">
        <v>2349</v>
      </c>
      <c r="I131" s="107" t="s">
        <v>2350</v>
      </c>
      <c r="J131" s="107" t="s">
        <v>74</v>
      </c>
      <c r="K131" s="107"/>
      <c r="L131" s="107"/>
      <c r="M131" s="107" t="s">
        <v>2067</v>
      </c>
      <c r="N131" s="107" t="s">
        <v>424</v>
      </c>
    </row>
    <row r="132" spans="1:14" x14ac:dyDescent="0.35">
      <c r="A132" s="220">
        <v>130</v>
      </c>
      <c r="B132" s="50" t="s">
        <v>2351</v>
      </c>
      <c r="C132" s="106"/>
      <c r="D132" s="107" t="s">
        <v>24</v>
      </c>
      <c r="E132" s="107"/>
      <c r="F132" s="107"/>
      <c r="G132" s="107"/>
      <c r="H132" s="107" t="s">
        <v>2351</v>
      </c>
      <c r="I132" s="107" t="s">
        <v>2352</v>
      </c>
      <c r="J132" s="107" t="s">
        <v>71</v>
      </c>
      <c r="K132" s="107"/>
      <c r="L132" s="107"/>
      <c r="M132" s="107" t="s">
        <v>2067</v>
      </c>
      <c r="N132" s="107" t="s">
        <v>408</v>
      </c>
    </row>
    <row r="133" spans="1:14" x14ac:dyDescent="0.35">
      <c r="A133" s="220">
        <v>131</v>
      </c>
      <c r="B133" s="50" t="s">
        <v>2353</v>
      </c>
      <c r="C133" s="106"/>
      <c r="D133" s="107" t="s">
        <v>24</v>
      </c>
      <c r="E133" s="107"/>
      <c r="F133" s="107"/>
      <c r="G133" s="107"/>
      <c r="H133" s="107" t="s">
        <v>2353</v>
      </c>
      <c r="I133" s="107" t="s">
        <v>2354</v>
      </c>
      <c r="J133" s="107" t="s">
        <v>71</v>
      </c>
      <c r="K133" s="107"/>
      <c r="L133" s="107"/>
      <c r="M133" s="107" t="s">
        <v>2067</v>
      </c>
      <c r="N133" s="107" t="s">
        <v>673</v>
      </c>
    </row>
    <row r="134" spans="1:14" x14ac:dyDescent="0.35">
      <c r="A134" s="220">
        <v>132</v>
      </c>
      <c r="B134" s="50" t="s">
        <v>2355</v>
      </c>
      <c r="C134" s="106"/>
      <c r="D134" s="107" t="s">
        <v>30</v>
      </c>
      <c r="E134" s="107"/>
      <c r="F134" s="107"/>
      <c r="G134" s="107"/>
      <c r="H134" s="107" t="s">
        <v>2355</v>
      </c>
      <c r="I134" s="107" t="s">
        <v>2356</v>
      </c>
      <c r="J134" s="107" t="s">
        <v>77</v>
      </c>
      <c r="K134" s="107"/>
      <c r="L134" s="107"/>
      <c r="M134" s="107" t="s">
        <v>2067</v>
      </c>
      <c r="N134" s="107" t="s">
        <v>642</v>
      </c>
    </row>
    <row r="135" spans="1:14" x14ac:dyDescent="0.35">
      <c r="A135" s="220">
        <v>133</v>
      </c>
      <c r="B135" s="50" t="s">
        <v>2357</v>
      </c>
      <c r="C135" s="106"/>
      <c r="D135" s="107" t="s">
        <v>30</v>
      </c>
      <c r="E135" s="107"/>
      <c r="F135" s="107"/>
      <c r="G135" s="107"/>
      <c r="H135" s="107" t="s">
        <v>2357</v>
      </c>
      <c r="I135" s="107" t="s">
        <v>2358</v>
      </c>
      <c r="J135" s="107" t="s">
        <v>77</v>
      </c>
      <c r="K135" s="107"/>
      <c r="L135" s="107"/>
      <c r="M135" s="107" t="s">
        <v>2067</v>
      </c>
      <c r="N135" s="107" t="s">
        <v>646</v>
      </c>
    </row>
    <row r="136" spans="1:14" x14ac:dyDescent="0.35">
      <c r="A136" s="220">
        <v>134</v>
      </c>
      <c r="B136" s="50" t="s">
        <v>2359</v>
      </c>
      <c r="C136" s="106"/>
      <c r="D136" s="107" t="s">
        <v>30</v>
      </c>
      <c r="E136" s="107"/>
      <c r="F136" s="107"/>
      <c r="G136" s="107"/>
      <c r="H136" s="107" t="s">
        <v>2359</v>
      </c>
      <c r="I136" s="107" t="s">
        <v>2360</v>
      </c>
      <c r="J136" s="107" t="s">
        <v>71</v>
      </c>
      <c r="K136" s="107"/>
      <c r="L136" s="107"/>
      <c r="M136" s="107" t="s">
        <v>2067</v>
      </c>
      <c r="N136" s="107" t="s">
        <v>408</v>
      </c>
    </row>
    <row r="137" spans="1:14" x14ac:dyDescent="0.35">
      <c r="A137" s="220">
        <v>135</v>
      </c>
      <c r="B137" s="50" t="s">
        <v>2361</v>
      </c>
      <c r="C137" s="106"/>
      <c r="D137" s="107" t="s">
        <v>30</v>
      </c>
      <c r="E137" s="107"/>
      <c r="F137" s="107"/>
      <c r="G137" s="107"/>
      <c r="H137" s="107" t="s">
        <v>2361</v>
      </c>
      <c r="I137" s="107" t="s">
        <v>2362</v>
      </c>
      <c r="J137" s="107" t="s">
        <v>71</v>
      </c>
      <c r="K137" s="107"/>
      <c r="L137" s="107"/>
      <c r="M137" s="107" t="s">
        <v>2067</v>
      </c>
      <c r="N137" s="107" t="s">
        <v>676</v>
      </c>
    </row>
    <row r="138" spans="1:14" x14ac:dyDescent="0.35">
      <c r="A138" s="220">
        <v>136</v>
      </c>
      <c r="B138" s="50" t="s">
        <v>2363</v>
      </c>
      <c r="C138" s="106"/>
      <c r="D138" s="107" t="s">
        <v>30</v>
      </c>
      <c r="E138" s="107"/>
      <c r="F138" s="107"/>
      <c r="G138" s="107"/>
      <c r="H138" s="107" t="s">
        <v>2363</v>
      </c>
      <c r="I138" s="107" t="s">
        <v>2364</v>
      </c>
      <c r="J138" s="107" t="s">
        <v>71</v>
      </c>
      <c r="K138" s="107"/>
      <c r="L138" s="107"/>
      <c r="M138" s="107" t="s">
        <v>2067</v>
      </c>
      <c r="N138" s="107" t="s">
        <v>673</v>
      </c>
    </row>
    <row r="139" spans="1:14" x14ac:dyDescent="0.35">
      <c r="A139" s="220">
        <v>137</v>
      </c>
      <c r="B139" s="50" t="s">
        <v>2365</v>
      </c>
      <c r="C139" s="106"/>
      <c r="D139" s="107" t="s">
        <v>18</v>
      </c>
      <c r="E139" s="107"/>
      <c r="F139" s="107"/>
      <c r="G139" s="107"/>
      <c r="H139" s="107" t="s">
        <v>2365</v>
      </c>
      <c r="I139" s="107" t="s">
        <v>2366</v>
      </c>
      <c r="J139" s="107" t="s">
        <v>77</v>
      </c>
      <c r="K139" s="107"/>
      <c r="L139" s="107"/>
      <c r="M139" s="107" t="s">
        <v>2067</v>
      </c>
      <c r="N139" s="107" t="s">
        <v>642</v>
      </c>
    </row>
    <row r="140" spans="1:14" x14ac:dyDescent="0.35">
      <c r="A140" s="220">
        <v>138</v>
      </c>
      <c r="B140" s="50" t="s">
        <v>2367</v>
      </c>
      <c r="C140" s="106"/>
      <c r="D140" s="107" t="s">
        <v>18</v>
      </c>
      <c r="E140" s="107"/>
      <c r="F140" s="107"/>
      <c r="G140" s="107"/>
      <c r="H140" s="107" t="s">
        <v>2367</v>
      </c>
      <c r="I140" s="107" t="s">
        <v>2368</v>
      </c>
      <c r="J140" s="107" t="s">
        <v>77</v>
      </c>
      <c r="K140" s="107"/>
      <c r="L140" s="107"/>
      <c r="M140" s="107" t="s">
        <v>2067</v>
      </c>
      <c r="N140" s="107" t="s">
        <v>429</v>
      </c>
    </row>
    <row r="141" spans="1:14" x14ac:dyDescent="0.35">
      <c r="A141" s="220">
        <v>139</v>
      </c>
      <c r="B141" s="50" t="s">
        <v>2369</v>
      </c>
      <c r="C141" s="106"/>
      <c r="D141" s="107" t="s">
        <v>18</v>
      </c>
      <c r="E141" s="107"/>
      <c r="F141" s="107"/>
      <c r="G141" s="107"/>
      <c r="H141" s="107" t="s">
        <v>2369</v>
      </c>
      <c r="I141" s="107" t="s">
        <v>2370</v>
      </c>
      <c r="J141" s="107" t="s">
        <v>80</v>
      </c>
      <c r="K141" s="107"/>
      <c r="L141" s="107"/>
      <c r="M141" s="107" t="s">
        <v>2067</v>
      </c>
      <c r="N141" s="107" t="s">
        <v>523</v>
      </c>
    </row>
    <row r="142" spans="1:14" x14ac:dyDescent="0.35">
      <c r="A142" s="220">
        <v>140</v>
      </c>
      <c r="B142" s="50" t="s">
        <v>2371</v>
      </c>
      <c r="C142" s="106"/>
      <c r="D142" s="107" t="s">
        <v>18</v>
      </c>
      <c r="E142" s="107"/>
      <c r="F142" s="107"/>
      <c r="G142" s="107"/>
      <c r="H142" s="107" t="s">
        <v>2371</v>
      </c>
      <c r="I142" s="107" t="s">
        <v>2372</v>
      </c>
      <c r="J142" s="107" t="s">
        <v>80</v>
      </c>
      <c r="K142" s="107"/>
      <c r="L142" s="107"/>
      <c r="M142" s="107" t="s">
        <v>2067</v>
      </c>
      <c r="N142" s="107" t="s">
        <v>432</v>
      </c>
    </row>
    <row r="143" spans="1:14" x14ac:dyDescent="0.35">
      <c r="A143" s="220">
        <v>141</v>
      </c>
      <c r="B143" s="50" t="s">
        <v>2373</v>
      </c>
      <c r="C143" s="106"/>
      <c r="D143" s="107" t="s">
        <v>18</v>
      </c>
      <c r="E143" s="107"/>
      <c r="F143" s="107"/>
      <c r="G143" s="107"/>
      <c r="H143" s="107" t="s">
        <v>2373</v>
      </c>
      <c r="I143" s="107" t="s">
        <v>2374</v>
      </c>
      <c r="J143" s="107" t="s">
        <v>74</v>
      </c>
      <c r="K143" s="107"/>
      <c r="L143" s="107"/>
      <c r="M143" s="107" t="s">
        <v>2067</v>
      </c>
      <c r="N143" s="107" t="s">
        <v>642</v>
      </c>
    </row>
    <row r="144" spans="1:14" x14ac:dyDescent="0.35">
      <c r="A144" s="220">
        <v>142</v>
      </c>
      <c r="B144" s="50" t="s">
        <v>2375</v>
      </c>
      <c r="C144" s="106"/>
      <c r="D144" s="107" t="s">
        <v>18</v>
      </c>
      <c r="E144" s="107"/>
      <c r="F144" s="107"/>
      <c r="G144" s="107"/>
      <c r="H144" s="107" t="s">
        <v>2375</v>
      </c>
      <c r="I144" s="107" t="s">
        <v>2376</v>
      </c>
      <c r="J144" s="107" t="s">
        <v>74</v>
      </c>
      <c r="K144" s="107"/>
      <c r="L144" s="107"/>
      <c r="M144" s="107" t="s">
        <v>2067</v>
      </c>
      <c r="N144" s="107" t="s">
        <v>439</v>
      </c>
    </row>
    <row r="145" spans="1:14" x14ac:dyDescent="0.35">
      <c r="A145" s="220">
        <v>143</v>
      </c>
      <c r="B145" s="50" t="s">
        <v>2377</v>
      </c>
      <c r="C145" s="106"/>
      <c r="D145" s="107" t="s">
        <v>18</v>
      </c>
      <c r="E145" s="107"/>
      <c r="F145" s="107"/>
      <c r="G145" s="107"/>
      <c r="H145" s="107" t="s">
        <v>2377</v>
      </c>
      <c r="I145" s="107" t="s">
        <v>2378</v>
      </c>
      <c r="J145" s="107" t="s">
        <v>74</v>
      </c>
      <c r="K145" s="107"/>
      <c r="L145" s="107" t="s">
        <v>93</v>
      </c>
      <c r="M145" s="107" t="s">
        <v>2067</v>
      </c>
      <c r="N145" s="107"/>
    </row>
    <row r="146" spans="1:14" x14ac:dyDescent="0.35">
      <c r="A146" s="220">
        <v>144</v>
      </c>
      <c r="B146" s="50" t="s">
        <v>2379</v>
      </c>
      <c r="C146" s="106"/>
      <c r="D146" s="107" t="s">
        <v>18</v>
      </c>
      <c r="E146" s="107"/>
      <c r="F146" s="107"/>
      <c r="G146" s="107"/>
      <c r="H146" s="107" t="s">
        <v>2379</v>
      </c>
      <c r="I146" s="107" t="s">
        <v>2380</v>
      </c>
      <c r="J146" s="107" t="s">
        <v>74</v>
      </c>
      <c r="K146" s="107"/>
      <c r="L146" s="107"/>
      <c r="M146" s="107" t="s">
        <v>2067</v>
      </c>
      <c r="N146" s="107" t="s">
        <v>429</v>
      </c>
    </row>
    <row r="147" spans="1:14" x14ac:dyDescent="0.35">
      <c r="A147" s="220">
        <v>145</v>
      </c>
      <c r="B147" s="50" t="s">
        <v>2381</v>
      </c>
      <c r="C147" s="106"/>
      <c r="D147" s="107" t="s">
        <v>18</v>
      </c>
      <c r="E147" s="107"/>
      <c r="F147" s="107"/>
      <c r="G147" s="107"/>
      <c r="H147" s="107" t="s">
        <v>2381</v>
      </c>
      <c r="I147" s="107" t="s">
        <v>2382</v>
      </c>
      <c r="J147" s="107" t="s">
        <v>71</v>
      </c>
      <c r="K147" s="107"/>
      <c r="L147" s="107"/>
      <c r="M147" s="107" t="s">
        <v>2067</v>
      </c>
      <c r="N147" s="107" t="s">
        <v>408</v>
      </c>
    </row>
    <row r="148" spans="1:14" x14ac:dyDescent="0.35">
      <c r="A148" s="220">
        <v>146</v>
      </c>
      <c r="B148" s="50" t="s">
        <v>2383</v>
      </c>
      <c r="C148" s="106"/>
      <c r="D148" s="107" t="s">
        <v>18</v>
      </c>
      <c r="E148" s="107"/>
      <c r="F148" s="107"/>
      <c r="G148" s="107"/>
      <c r="H148" s="107" t="s">
        <v>2383</v>
      </c>
      <c r="I148" s="107" t="s">
        <v>2384</v>
      </c>
      <c r="J148" s="107" t="s">
        <v>71</v>
      </c>
      <c r="K148" s="107"/>
      <c r="L148" s="107"/>
      <c r="M148" s="107" t="s">
        <v>2067</v>
      </c>
      <c r="N148" s="107" t="s">
        <v>673</v>
      </c>
    </row>
    <row r="149" spans="1:14" x14ac:dyDescent="0.35">
      <c r="A149" s="220">
        <v>147</v>
      </c>
      <c r="B149" s="50" t="s">
        <v>2385</v>
      </c>
      <c r="C149" s="106"/>
      <c r="D149" s="107" t="s">
        <v>18</v>
      </c>
      <c r="E149" s="107"/>
      <c r="F149" s="107"/>
      <c r="G149" s="107"/>
      <c r="H149" s="107" t="s">
        <v>2385</v>
      </c>
      <c r="I149" s="107" t="s">
        <v>2386</v>
      </c>
      <c r="J149" s="107" t="s">
        <v>71</v>
      </c>
      <c r="K149" s="107"/>
      <c r="L149" s="107"/>
      <c r="M149" s="107" t="s">
        <v>2067</v>
      </c>
      <c r="N149" s="107" t="s">
        <v>405</v>
      </c>
    </row>
    <row r="150" spans="1:14" x14ac:dyDescent="0.35">
      <c r="A150" s="220">
        <v>148</v>
      </c>
      <c r="B150" s="50" t="s">
        <v>2387</v>
      </c>
      <c r="C150" s="106"/>
      <c r="D150" s="107" t="s">
        <v>18</v>
      </c>
      <c r="E150" s="107"/>
      <c r="F150" s="107"/>
      <c r="G150" s="107"/>
      <c r="H150" s="107" t="s">
        <v>2387</v>
      </c>
      <c r="I150" s="107" t="s">
        <v>2388</v>
      </c>
      <c r="J150" s="107" t="s">
        <v>71</v>
      </c>
      <c r="K150" s="107"/>
      <c r="L150" s="107"/>
      <c r="M150" s="107" t="s">
        <v>2067</v>
      </c>
      <c r="N150" s="107" t="s">
        <v>670</v>
      </c>
    </row>
    <row r="151" spans="1:14" x14ac:dyDescent="0.35">
      <c r="A151" s="220">
        <v>149</v>
      </c>
      <c r="B151" s="50" t="s">
        <v>2389</v>
      </c>
      <c r="C151" s="106"/>
      <c r="D151" s="107" t="s">
        <v>31</v>
      </c>
      <c r="E151" s="107"/>
      <c r="F151" s="107"/>
      <c r="G151" s="107"/>
      <c r="H151" s="107" t="s">
        <v>2389</v>
      </c>
      <c r="I151" s="107" t="s">
        <v>2390</v>
      </c>
      <c r="J151" s="107" t="s">
        <v>77</v>
      </c>
      <c r="K151" s="107"/>
      <c r="L151" s="107"/>
      <c r="M151" s="107" t="s">
        <v>2067</v>
      </c>
      <c r="N151" s="107" t="s">
        <v>646</v>
      </c>
    </row>
    <row r="152" spans="1:14" x14ac:dyDescent="0.35">
      <c r="A152" s="220">
        <v>150</v>
      </c>
      <c r="B152" s="50" t="s">
        <v>2391</v>
      </c>
      <c r="C152" s="106"/>
      <c r="D152" s="107" t="s">
        <v>31</v>
      </c>
      <c r="E152" s="107"/>
      <c r="F152" s="107"/>
      <c r="G152" s="107"/>
      <c r="H152" s="107" t="s">
        <v>2391</v>
      </c>
      <c r="I152" s="107" t="s">
        <v>2392</v>
      </c>
      <c r="J152" s="107" t="s">
        <v>77</v>
      </c>
      <c r="K152" s="107"/>
      <c r="L152" s="107"/>
      <c r="M152" s="107" t="s">
        <v>2067</v>
      </c>
      <c r="N152" s="107" t="s">
        <v>424</v>
      </c>
    </row>
    <row r="153" spans="1:14" x14ac:dyDescent="0.35">
      <c r="A153" s="220">
        <v>151</v>
      </c>
      <c r="B153" s="50" t="s">
        <v>2395</v>
      </c>
      <c r="C153" s="106"/>
      <c r="D153" s="107" t="s">
        <v>31</v>
      </c>
      <c r="E153" s="107"/>
      <c r="F153" s="107"/>
      <c r="G153" s="107"/>
      <c r="H153" s="107" t="s">
        <v>2395</v>
      </c>
      <c r="I153" s="107" t="s">
        <v>2396</v>
      </c>
      <c r="J153" s="107" t="s">
        <v>74</v>
      </c>
      <c r="K153" s="107"/>
      <c r="L153" s="107"/>
      <c r="M153" s="107" t="s">
        <v>2067</v>
      </c>
      <c r="N153" s="107" t="s">
        <v>646</v>
      </c>
    </row>
    <row r="154" spans="1:14" x14ac:dyDescent="0.35">
      <c r="A154" s="220">
        <v>152</v>
      </c>
      <c r="B154" s="50" t="s">
        <v>2397</v>
      </c>
      <c r="C154" s="106"/>
      <c r="D154" s="107" t="s">
        <v>22</v>
      </c>
      <c r="E154" s="107"/>
      <c r="F154" s="107"/>
      <c r="G154" s="107"/>
      <c r="H154" s="107" t="s">
        <v>2397</v>
      </c>
      <c r="I154" s="107" t="s">
        <v>2398</v>
      </c>
      <c r="J154" s="107" t="s">
        <v>77</v>
      </c>
      <c r="K154" s="107"/>
      <c r="L154" s="107" t="s">
        <v>93</v>
      </c>
      <c r="M154" s="107" t="s">
        <v>2067</v>
      </c>
      <c r="N154" s="107"/>
    </row>
    <row r="155" spans="1:14" x14ac:dyDescent="0.35">
      <c r="A155" s="220">
        <v>153</v>
      </c>
      <c r="B155" s="50" t="s">
        <v>2399</v>
      </c>
      <c r="C155" s="106"/>
      <c r="D155" s="107" t="s">
        <v>22</v>
      </c>
      <c r="E155" s="107"/>
      <c r="F155" s="107"/>
      <c r="G155" s="107"/>
      <c r="H155" s="107" t="s">
        <v>2399</v>
      </c>
      <c r="I155" s="107" t="s">
        <v>2400</v>
      </c>
      <c r="J155" s="107" t="s">
        <v>77</v>
      </c>
      <c r="K155" s="107" t="s">
        <v>275</v>
      </c>
      <c r="L155" s="107"/>
      <c r="M155" s="107" t="s">
        <v>2067</v>
      </c>
      <c r="N155" s="107"/>
    </row>
    <row r="156" spans="1:14" x14ac:dyDescent="0.35">
      <c r="A156" s="220">
        <v>154</v>
      </c>
      <c r="B156" s="50" t="s">
        <v>2401</v>
      </c>
      <c r="C156" s="106"/>
      <c r="D156" s="107" t="s">
        <v>22</v>
      </c>
      <c r="E156" s="107"/>
      <c r="F156" s="107"/>
      <c r="G156" s="107"/>
      <c r="H156" s="107" t="s">
        <v>2401</v>
      </c>
      <c r="I156" s="107" t="s">
        <v>2402</v>
      </c>
      <c r="J156" s="107" t="s">
        <v>74</v>
      </c>
      <c r="K156" s="107"/>
      <c r="L156" s="107"/>
      <c r="M156" s="107" t="s">
        <v>2067</v>
      </c>
      <c r="N156" s="107" t="s">
        <v>446</v>
      </c>
    </row>
    <row r="157" spans="1:14" x14ac:dyDescent="0.35">
      <c r="A157" s="220">
        <v>155</v>
      </c>
      <c r="B157" s="50" t="s">
        <v>2403</v>
      </c>
      <c r="C157" s="106"/>
      <c r="D157" s="107" t="s">
        <v>22</v>
      </c>
      <c r="E157" s="107"/>
      <c r="F157" s="107"/>
      <c r="G157" s="107"/>
      <c r="H157" s="107" t="s">
        <v>2403</v>
      </c>
      <c r="I157" s="107" t="s">
        <v>2404</v>
      </c>
      <c r="J157" s="107" t="s">
        <v>71</v>
      </c>
      <c r="K157" s="107"/>
      <c r="L157" s="107"/>
      <c r="M157" s="107" t="s">
        <v>2067</v>
      </c>
      <c r="N157" s="107" t="s">
        <v>673</v>
      </c>
    </row>
    <row r="158" spans="1:14" x14ac:dyDescent="0.35">
      <c r="A158" s="220">
        <v>156</v>
      </c>
      <c r="B158" s="50" t="s">
        <v>2405</v>
      </c>
      <c r="C158" s="106"/>
      <c r="D158" s="107" t="s">
        <v>22</v>
      </c>
      <c r="E158" s="107"/>
      <c r="F158" s="107"/>
      <c r="G158" s="107"/>
      <c r="H158" s="107" t="s">
        <v>2405</v>
      </c>
      <c r="I158" s="107" t="s">
        <v>2406</v>
      </c>
      <c r="J158" s="107" t="s">
        <v>71</v>
      </c>
      <c r="K158" s="107"/>
      <c r="L158" s="107"/>
      <c r="M158" s="107" t="s">
        <v>2067</v>
      </c>
      <c r="N158" s="107" t="s">
        <v>500</v>
      </c>
    </row>
    <row r="159" spans="1:14" x14ac:dyDescent="0.35">
      <c r="A159" s="220">
        <v>157</v>
      </c>
      <c r="B159" s="50" t="s">
        <v>2407</v>
      </c>
      <c r="C159" s="106"/>
      <c r="D159" s="107" t="s">
        <v>17</v>
      </c>
      <c r="E159" s="107"/>
      <c r="F159" s="107"/>
      <c r="G159" s="107"/>
      <c r="H159" s="107" t="s">
        <v>2407</v>
      </c>
      <c r="I159" s="107" t="s">
        <v>2408</v>
      </c>
      <c r="J159" s="107" t="s">
        <v>77</v>
      </c>
      <c r="K159" s="107"/>
      <c r="L159" s="107"/>
      <c r="M159" s="107" t="s">
        <v>2067</v>
      </c>
      <c r="N159" s="107" t="s">
        <v>439</v>
      </c>
    </row>
    <row r="160" spans="1:14" x14ac:dyDescent="0.35">
      <c r="A160" s="220">
        <v>158</v>
      </c>
      <c r="B160" s="50" t="s">
        <v>2409</v>
      </c>
      <c r="C160" s="106"/>
      <c r="D160" s="107" t="s">
        <v>17</v>
      </c>
      <c r="E160" s="107"/>
      <c r="F160" s="107"/>
      <c r="G160" s="107"/>
      <c r="H160" s="107" t="s">
        <v>2409</v>
      </c>
      <c r="I160" s="107" t="s">
        <v>2410</v>
      </c>
      <c r="J160" s="107" t="s">
        <v>77</v>
      </c>
      <c r="K160" s="107"/>
      <c r="L160" s="107"/>
      <c r="M160" s="107" t="s">
        <v>2067</v>
      </c>
      <c r="N160" s="107" t="s">
        <v>517</v>
      </c>
    </row>
    <row r="161" spans="1:14" x14ac:dyDescent="0.35">
      <c r="A161" s="220">
        <v>159</v>
      </c>
      <c r="B161" s="50" t="s">
        <v>2411</v>
      </c>
      <c r="C161" s="106"/>
      <c r="D161" s="107" t="s">
        <v>17</v>
      </c>
      <c r="E161" s="107"/>
      <c r="F161" s="107"/>
      <c r="G161" s="107"/>
      <c r="H161" s="107" t="s">
        <v>2411</v>
      </c>
      <c r="I161" s="107" t="s">
        <v>2412</v>
      </c>
      <c r="J161" s="107" t="s">
        <v>80</v>
      </c>
      <c r="K161" s="107"/>
      <c r="L161" s="107"/>
      <c r="M161" s="107" t="s">
        <v>2067</v>
      </c>
      <c r="N161" s="107" t="s">
        <v>488</v>
      </c>
    </row>
    <row r="162" spans="1:14" x14ac:dyDescent="0.35">
      <c r="A162" s="220">
        <v>160</v>
      </c>
      <c r="B162" s="50" t="s">
        <v>2413</v>
      </c>
      <c r="C162" s="106"/>
      <c r="D162" s="107" t="s">
        <v>17</v>
      </c>
      <c r="E162" s="107"/>
      <c r="F162" s="107"/>
      <c r="G162" s="107"/>
      <c r="H162" s="107" t="s">
        <v>2413</v>
      </c>
      <c r="I162" s="107" t="s">
        <v>2414</v>
      </c>
      <c r="J162" s="107" t="s">
        <v>74</v>
      </c>
      <c r="K162" s="107"/>
      <c r="L162" s="107"/>
      <c r="M162" s="107" t="s">
        <v>2067</v>
      </c>
      <c r="N162" s="107" t="s">
        <v>552</v>
      </c>
    </row>
    <row r="163" spans="1:14" x14ac:dyDescent="0.35">
      <c r="A163" s="220">
        <v>161</v>
      </c>
      <c r="B163" s="50" t="s">
        <v>2415</v>
      </c>
      <c r="C163" s="106"/>
      <c r="D163" s="107" t="s">
        <v>17</v>
      </c>
      <c r="E163" s="107"/>
      <c r="F163" s="107"/>
      <c r="G163" s="107"/>
      <c r="H163" s="107" t="s">
        <v>2415</v>
      </c>
      <c r="I163" s="107" t="s">
        <v>2416</v>
      </c>
      <c r="J163" s="107" t="s">
        <v>74</v>
      </c>
      <c r="K163" s="107"/>
      <c r="L163" s="107"/>
      <c r="M163" s="107" t="s">
        <v>2067</v>
      </c>
      <c r="N163" s="107" t="s">
        <v>556</v>
      </c>
    </row>
    <row r="164" spans="1:14" x14ac:dyDescent="0.35">
      <c r="A164" s="220">
        <v>162</v>
      </c>
      <c r="B164" s="50" t="s">
        <v>2417</v>
      </c>
      <c r="C164" s="106"/>
      <c r="D164" s="107" t="s">
        <v>17</v>
      </c>
      <c r="E164" s="107"/>
      <c r="F164" s="107"/>
      <c r="G164" s="107"/>
      <c r="H164" s="107" t="s">
        <v>2417</v>
      </c>
      <c r="I164" s="107" t="s">
        <v>2418</v>
      </c>
      <c r="J164" s="107" t="s">
        <v>74</v>
      </c>
      <c r="K164" s="107"/>
      <c r="L164" s="107"/>
      <c r="M164" s="107" t="s">
        <v>2067</v>
      </c>
      <c r="N164" s="107" t="s">
        <v>439</v>
      </c>
    </row>
    <row r="165" spans="1:14" x14ac:dyDescent="0.35">
      <c r="A165" s="220">
        <v>163</v>
      </c>
      <c r="B165" s="50" t="s">
        <v>2419</v>
      </c>
      <c r="C165" s="106"/>
      <c r="D165" s="107" t="s">
        <v>17</v>
      </c>
      <c r="E165" s="107"/>
      <c r="F165" s="107"/>
      <c r="G165" s="107"/>
      <c r="H165" s="107" t="s">
        <v>2419</v>
      </c>
      <c r="I165" s="107" t="s">
        <v>2420</v>
      </c>
      <c r="J165" s="107" t="s">
        <v>74</v>
      </c>
      <c r="K165" s="107"/>
      <c r="L165" s="107"/>
      <c r="M165" s="107" t="s">
        <v>2067</v>
      </c>
      <c r="N165" s="107" t="s">
        <v>517</v>
      </c>
    </row>
    <row r="166" spans="1:14" x14ac:dyDescent="0.35">
      <c r="A166" s="220">
        <v>164</v>
      </c>
      <c r="B166" s="50" t="s">
        <v>2423</v>
      </c>
      <c r="C166" s="106"/>
      <c r="D166" s="107" t="s">
        <v>17</v>
      </c>
      <c r="E166" s="107"/>
      <c r="F166" s="107"/>
      <c r="G166" s="107"/>
      <c r="H166" s="107" t="s">
        <v>2423</v>
      </c>
      <c r="I166" s="107" t="s">
        <v>2424</v>
      </c>
      <c r="J166" s="107" t="s">
        <v>71</v>
      </c>
      <c r="K166" s="107"/>
      <c r="L166" s="107"/>
      <c r="M166" s="107" t="s">
        <v>2067</v>
      </c>
      <c r="N166" s="107" t="s">
        <v>667</v>
      </c>
    </row>
    <row r="167" spans="1:14" x14ac:dyDescent="0.35">
      <c r="A167" s="220">
        <v>165</v>
      </c>
      <c r="B167" s="50" t="s">
        <v>2425</v>
      </c>
      <c r="C167" s="106"/>
      <c r="D167" s="107" t="s">
        <v>17</v>
      </c>
      <c r="E167" s="107"/>
      <c r="F167" s="107"/>
      <c r="G167" s="107"/>
      <c r="H167" s="107" t="s">
        <v>2425</v>
      </c>
      <c r="I167" s="107" t="s">
        <v>2426</v>
      </c>
      <c r="J167" s="107" t="s">
        <v>71</v>
      </c>
      <c r="K167" s="107"/>
      <c r="L167" s="107"/>
      <c r="M167" s="107" t="s">
        <v>2067</v>
      </c>
      <c r="N167" s="107" t="s">
        <v>560</v>
      </c>
    </row>
    <row r="168" spans="1:14" x14ac:dyDescent="0.35">
      <c r="A168" s="220">
        <v>166</v>
      </c>
      <c r="B168" s="50" t="s">
        <v>2427</v>
      </c>
      <c r="C168" s="106"/>
      <c r="D168" s="107" t="s">
        <v>17</v>
      </c>
      <c r="E168" s="107"/>
      <c r="F168" s="107"/>
      <c r="G168" s="107"/>
      <c r="H168" s="107" t="s">
        <v>2427</v>
      </c>
      <c r="I168" s="107" t="s">
        <v>2428</v>
      </c>
      <c r="J168" s="107" t="s">
        <v>71</v>
      </c>
      <c r="K168" s="107"/>
      <c r="L168" s="107"/>
      <c r="M168" s="107" t="s">
        <v>2067</v>
      </c>
      <c r="N168" s="107" t="s">
        <v>500</v>
      </c>
    </row>
    <row r="169" spans="1:14" x14ac:dyDescent="0.35">
      <c r="A169" s="220">
        <v>167</v>
      </c>
      <c r="B169" s="50" t="s">
        <v>2429</v>
      </c>
      <c r="C169" s="106"/>
      <c r="D169" s="107" t="s">
        <v>17</v>
      </c>
      <c r="E169" s="107"/>
      <c r="F169" s="107"/>
      <c r="G169" s="107"/>
      <c r="H169" s="107" t="s">
        <v>2429</v>
      </c>
      <c r="I169" s="107" t="s">
        <v>2430</v>
      </c>
      <c r="J169" s="107" t="s">
        <v>71</v>
      </c>
      <c r="K169" s="107"/>
      <c r="L169" s="107"/>
      <c r="M169" s="107" t="s">
        <v>2067</v>
      </c>
      <c r="N169" s="107" t="s">
        <v>670</v>
      </c>
    </row>
    <row r="170" spans="1:14" x14ac:dyDescent="0.35">
      <c r="A170" s="220">
        <v>168</v>
      </c>
      <c r="B170" s="50" t="s">
        <v>2431</v>
      </c>
      <c r="C170" s="106"/>
      <c r="D170" s="107" t="s">
        <v>15</v>
      </c>
      <c r="E170" s="107"/>
      <c r="F170" s="107"/>
      <c r="G170" s="107"/>
      <c r="H170" s="107" t="s">
        <v>2431</v>
      </c>
      <c r="I170" s="107" t="s">
        <v>2432</v>
      </c>
      <c r="J170" s="107" t="s">
        <v>77</v>
      </c>
      <c r="K170" s="107"/>
      <c r="L170" s="107"/>
      <c r="M170" s="107" t="s">
        <v>2067</v>
      </c>
      <c r="N170" s="107" t="s">
        <v>523</v>
      </c>
    </row>
    <row r="171" spans="1:14" x14ac:dyDescent="0.35">
      <c r="A171" s="220">
        <v>169</v>
      </c>
      <c r="B171" s="50" t="s">
        <v>2433</v>
      </c>
      <c r="C171" s="106"/>
      <c r="D171" s="107" t="s">
        <v>15</v>
      </c>
      <c r="E171" s="107"/>
      <c r="F171" s="107"/>
      <c r="G171" s="107"/>
      <c r="H171" s="107" t="s">
        <v>2433</v>
      </c>
      <c r="I171" s="107" t="s">
        <v>2434</v>
      </c>
      <c r="J171" s="107" t="s">
        <v>77</v>
      </c>
      <c r="K171" s="107"/>
      <c r="L171" s="107"/>
      <c r="M171" s="107" t="s">
        <v>2067</v>
      </c>
      <c r="N171" s="107" t="s">
        <v>432</v>
      </c>
    </row>
    <row r="172" spans="1:14" x14ac:dyDescent="0.35">
      <c r="A172" s="220">
        <v>170</v>
      </c>
      <c r="B172" s="50" t="s">
        <v>2435</v>
      </c>
      <c r="C172" s="106"/>
      <c r="D172" s="107" t="s">
        <v>15</v>
      </c>
      <c r="E172" s="107"/>
      <c r="F172" s="107"/>
      <c r="G172" s="107"/>
      <c r="H172" s="107" t="s">
        <v>2435</v>
      </c>
      <c r="I172" s="107" t="s">
        <v>2436</v>
      </c>
      <c r="J172" s="107" t="s">
        <v>77</v>
      </c>
      <c r="K172" s="107"/>
      <c r="L172" s="107"/>
      <c r="M172" s="107" t="s">
        <v>2067</v>
      </c>
      <c r="N172" s="107" t="s">
        <v>492</v>
      </c>
    </row>
    <row r="173" spans="1:14" x14ac:dyDescent="0.35">
      <c r="A173" s="220">
        <v>171</v>
      </c>
      <c r="B173" s="50" t="s">
        <v>2437</v>
      </c>
      <c r="C173" s="106"/>
      <c r="D173" s="107" t="s">
        <v>15</v>
      </c>
      <c r="E173" s="107"/>
      <c r="F173" s="107"/>
      <c r="G173" s="107"/>
      <c r="H173" s="107" t="s">
        <v>2437</v>
      </c>
      <c r="I173" s="107" t="s">
        <v>2438</v>
      </c>
      <c r="J173" s="107" t="s">
        <v>77</v>
      </c>
      <c r="K173" s="107"/>
      <c r="L173" s="107"/>
      <c r="M173" s="107" t="s">
        <v>2067</v>
      </c>
      <c r="N173" s="107" t="s">
        <v>424</v>
      </c>
    </row>
    <row r="174" spans="1:14" x14ac:dyDescent="0.35">
      <c r="A174" s="220">
        <v>172</v>
      </c>
      <c r="B174" s="50" t="s">
        <v>2443</v>
      </c>
      <c r="C174" s="106"/>
      <c r="D174" s="107" t="s">
        <v>15</v>
      </c>
      <c r="E174" s="107"/>
      <c r="F174" s="107"/>
      <c r="G174" s="107"/>
      <c r="H174" s="107" t="s">
        <v>2443</v>
      </c>
      <c r="I174" s="107" t="s">
        <v>2444</v>
      </c>
      <c r="J174" s="107" t="s">
        <v>71</v>
      </c>
      <c r="K174" s="107"/>
      <c r="L174" s="107"/>
      <c r="M174" s="107" t="s">
        <v>2067</v>
      </c>
      <c r="N174" s="107" t="s">
        <v>676</v>
      </c>
    </row>
    <row r="175" spans="1:14" x14ac:dyDescent="0.35">
      <c r="A175" s="220">
        <v>173</v>
      </c>
      <c r="B175" s="50" t="s">
        <v>2445</v>
      </c>
      <c r="C175" s="106"/>
      <c r="D175" s="107" t="s">
        <v>13</v>
      </c>
      <c r="E175" s="107"/>
      <c r="F175" s="107"/>
      <c r="G175" s="107"/>
      <c r="H175" s="107" t="s">
        <v>2445</v>
      </c>
      <c r="I175" s="107" t="s">
        <v>2446</v>
      </c>
      <c r="J175" s="107" t="s">
        <v>77</v>
      </c>
      <c r="K175" s="107"/>
      <c r="L175" s="107"/>
      <c r="M175" s="107" t="s">
        <v>2067</v>
      </c>
      <c r="N175" s="107" t="s">
        <v>635</v>
      </c>
    </row>
    <row r="176" spans="1:14" x14ac:dyDescent="0.35">
      <c r="A176" s="220">
        <v>174</v>
      </c>
      <c r="B176" s="50" t="s">
        <v>2447</v>
      </c>
      <c r="C176" s="106"/>
      <c r="D176" s="107" t="s">
        <v>13</v>
      </c>
      <c r="E176" s="107"/>
      <c r="F176" s="107"/>
      <c r="G176" s="107"/>
      <c r="H176" s="107" t="s">
        <v>2447</v>
      </c>
      <c r="I176" s="107" t="s">
        <v>2448</v>
      </c>
      <c r="J176" s="107" t="s">
        <v>77</v>
      </c>
      <c r="K176" s="107"/>
      <c r="L176" s="107"/>
      <c r="M176" s="107" t="s">
        <v>2067</v>
      </c>
      <c r="N176" s="107" t="s">
        <v>433</v>
      </c>
    </row>
    <row r="177" spans="1:14" x14ac:dyDescent="0.35">
      <c r="A177" s="220">
        <v>175</v>
      </c>
      <c r="B177" s="50" t="s">
        <v>2449</v>
      </c>
      <c r="C177" s="106"/>
      <c r="D177" s="107" t="s">
        <v>13</v>
      </c>
      <c r="E177" s="107"/>
      <c r="F177" s="107"/>
      <c r="G177" s="107"/>
      <c r="H177" s="107" t="s">
        <v>2449</v>
      </c>
      <c r="I177" s="107" t="s">
        <v>2450</v>
      </c>
      <c r="J177" s="107" t="s">
        <v>77</v>
      </c>
      <c r="K177" s="107"/>
      <c r="L177" s="107"/>
      <c r="M177" s="107" t="s">
        <v>2067</v>
      </c>
      <c r="N177" s="107" t="s">
        <v>642</v>
      </c>
    </row>
    <row r="178" spans="1:14" x14ac:dyDescent="0.35">
      <c r="A178" s="220">
        <v>176</v>
      </c>
      <c r="B178" s="50" t="s">
        <v>2451</v>
      </c>
      <c r="C178" s="106"/>
      <c r="D178" s="107" t="s">
        <v>13</v>
      </c>
      <c r="E178" s="107"/>
      <c r="F178" s="107"/>
      <c r="G178" s="107"/>
      <c r="H178" s="107" t="s">
        <v>2451</v>
      </c>
      <c r="I178" s="107" t="s">
        <v>2452</v>
      </c>
      <c r="J178" s="107" t="s">
        <v>77</v>
      </c>
      <c r="K178" s="107"/>
      <c r="L178" s="107"/>
      <c r="M178" s="107" t="s">
        <v>2067</v>
      </c>
      <c r="N178" s="107" t="s">
        <v>646</v>
      </c>
    </row>
    <row r="179" spans="1:14" x14ac:dyDescent="0.35">
      <c r="A179" s="220">
        <v>177</v>
      </c>
      <c r="B179" s="50" t="s">
        <v>2453</v>
      </c>
      <c r="C179" s="106"/>
      <c r="D179" s="107" t="s">
        <v>13</v>
      </c>
      <c r="E179" s="107"/>
      <c r="F179" s="107"/>
      <c r="G179" s="107"/>
      <c r="H179" s="107" t="s">
        <v>2453</v>
      </c>
      <c r="I179" s="107" t="s">
        <v>2454</v>
      </c>
      <c r="J179" s="107" t="s">
        <v>77</v>
      </c>
      <c r="K179" s="107"/>
      <c r="L179" s="107"/>
      <c r="M179" s="107" t="s">
        <v>2067</v>
      </c>
      <c r="N179" s="107" t="s">
        <v>517</v>
      </c>
    </row>
    <row r="180" spans="1:14" x14ac:dyDescent="0.35">
      <c r="A180" s="220">
        <v>178</v>
      </c>
      <c r="B180" s="50" t="s">
        <v>2455</v>
      </c>
      <c r="C180" s="106"/>
      <c r="D180" s="107" t="s">
        <v>13</v>
      </c>
      <c r="E180" s="107"/>
      <c r="F180" s="107"/>
      <c r="G180" s="107"/>
      <c r="H180" s="107" t="s">
        <v>2455</v>
      </c>
      <c r="I180" s="107" t="s">
        <v>2456</v>
      </c>
      <c r="J180" s="107" t="s">
        <v>77</v>
      </c>
      <c r="K180" s="107"/>
      <c r="L180" s="107"/>
      <c r="M180" s="107" t="s">
        <v>2067</v>
      </c>
      <c r="N180" s="107" t="s">
        <v>429</v>
      </c>
    </row>
    <row r="181" spans="1:14" x14ac:dyDescent="0.35">
      <c r="A181" s="220">
        <v>179</v>
      </c>
      <c r="B181" s="50" t="s">
        <v>2457</v>
      </c>
      <c r="C181" s="106"/>
      <c r="D181" s="107" t="s">
        <v>13</v>
      </c>
      <c r="E181" s="107"/>
      <c r="F181" s="107"/>
      <c r="G181" s="107"/>
      <c r="H181" s="107" t="s">
        <v>2457</v>
      </c>
      <c r="I181" s="107" t="s">
        <v>2458</v>
      </c>
      <c r="J181" s="107" t="s">
        <v>74</v>
      </c>
      <c r="K181" s="107"/>
      <c r="L181" s="107"/>
      <c r="M181" s="107" t="s">
        <v>2067</v>
      </c>
      <c r="N181" s="107" t="s">
        <v>635</v>
      </c>
    </row>
    <row r="182" spans="1:14" x14ac:dyDescent="0.35">
      <c r="A182" s="220">
        <v>180</v>
      </c>
      <c r="B182" s="50" t="s">
        <v>2459</v>
      </c>
      <c r="C182" s="106"/>
      <c r="D182" s="107" t="s">
        <v>13</v>
      </c>
      <c r="E182" s="107"/>
      <c r="F182" s="107"/>
      <c r="G182" s="107"/>
      <c r="H182" s="107" t="s">
        <v>2459</v>
      </c>
      <c r="I182" s="107" t="s">
        <v>2460</v>
      </c>
      <c r="J182" s="107" t="s">
        <v>74</v>
      </c>
      <c r="K182" s="107"/>
      <c r="L182" s="107"/>
      <c r="M182" s="107" t="s">
        <v>2067</v>
      </c>
      <c r="N182" s="107" t="s">
        <v>433</v>
      </c>
    </row>
    <row r="183" spans="1:14" x14ac:dyDescent="0.35">
      <c r="A183" s="220">
        <v>181</v>
      </c>
      <c r="B183" s="50" t="s">
        <v>2461</v>
      </c>
      <c r="C183" s="106"/>
      <c r="D183" s="107" t="s">
        <v>13</v>
      </c>
      <c r="E183" s="107"/>
      <c r="F183" s="107"/>
      <c r="G183" s="107"/>
      <c r="H183" s="107" t="s">
        <v>2461</v>
      </c>
      <c r="I183" s="107" t="s">
        <v>2462</v>
      </c>
      <c r="J183" s="107" t="s">
        <v>74</v>
      </c>
      <c r="K183" s="107"/>
      <c r="L183" s="107"/>
      <c r="M183" s="107" t="s">
        <v>2067</v>
      </c>
      <c r="N183" s="107" t="s">
        <v>642</v>
      </c>
    </row>
    <row r="184" spans="1:14" x14ac:dyDescent="0.35">
      <c r="A184" s="220">
        <v>182</v>
      </c>
      <c r="B184" s="50" t="s">
        <v>2463</v>
      </c>
      <c r="C184" s="106"/>
      <c r="D184" s="107" t="s">
        <v>13</v>
      </c>
      <c r="E184" s="107"/>
      <c r="F184" s="107"/>
      <c r="G184" s="107"/>
      <c r="H184" s="107" t="s">
        <v>2463</v>
      </c>
      <c r="I184" s="107" t="s">
        <v>2464</v>
      </c>
      <c r="J184" s="107" t="s">
        <v>74</v>
      </c>
      <c r="K184" s="107"/>
      <c r="L184" s="107"/>
      <c r="M184" s="107" t="s">
        <v>2067</v>
      </c>
      <c r="N184" s="107" t="s">
        <v>646</v>
      </c>
    </row>
    <row r="185" spans="1:14" x14ac:dyDescent="0.35">
      <c r="A185" s="220">
        <v>183</v>
      </c>
      <c r="B185" s="50" t="s">
        <v>2465</v>
      </c>
      <c r="C185" s="106"/>
      <c r="D185" s="107" t="s">
        <v>13</v>
      </c>
      <c r="E185" s="107"/>
      <c r="F185" s="107"/>
      <c r="G185" s="107"/>
      <c r="H185" s="107" t="s">
        <v>2465</v>
      </c>
      <c r="I185" s="107" t="s">
        <v>2466</v>
      </c>
      <c r="J185" s="107" t="s">
        <v>74</v>
      </c>
      <c r="K185" s="107"/>
      <c r="L185" s="107"/>
      <c r="M185" s="107" t="s">
        <v>2067</v>
      </c>
      <c r="N185" s="107" t="s">
        <v>517</v>
      </c>
    </row>
    <row r="186" spans="1:14" x14ac:dyDescent="0.35">
      <c r="A186" s="220">
        <v>184</v>
      </c>
      <c r="B186" s="50" t="s">
        <v>2467</v>
      </c>
      <c r="C186" s="106"/>
      <c r="D186" s="107" t="s">
        <v>13</v>
      </c>
      <c r="E186" s="107"/>
      <c r="F186" s="107"/>
      <c r="G186" s="107"/>
      <c r="H186" s="107" t="s">
        <v>2467</v>
      </c>
      <c r="I186" s="107" t="s">
        <v>2468</v>
      </c>
      <c r="J186" s="107" t="s">
        <v>74</v>
      </c>
      <c r="K186" s="107"/>
      <c r="L186" s="107"/>
      <c r="M186" s="107" t="s">
        <v>2067</v>
      </c>
      <c r="N186" s="107" t="s">
        <v>429</v>
      </c>
    </row>
    <row r="187" spans="1:14" x14ac:dyDescent="0.35">
      <c r="A187" s="220">
        <v>185</v>
      </c>
      <c r="B187" s="50" t="s">
        <v>2469</v>
      </c>
      <c r="C187" s="106"/>
      <c r="D187" s="107" t="s">
        <v>33</v>
      </c>
      <c r="E187" s="107"/>
      <c r="F187" s="107"/>
      <c r="G187" s="107"/>
      <c r="H187" s="107" t="s">
        <v>2469</v>
      </c>
      <c r="I187" s="107" t="s">
        <v>2470</v>
      </c>
      <c r="J187" s="107" t="s">
        <v>77</v>
      </c>
      <c r="K187" s="107"/>
      <c r="L187" s="107"/>
      <c r="M187" s="107" t="s">
        <v>2067</v>
      </c>
      <c r="N187" s="107" t="s">
        <v>433</v>
      </c>
    </row>
    <row r="188" spans="1:14" x14ac:dyDescent="0.35">
      <c r="A188" s="220">
        <v>186</v>
      </c>
      <c r="B188" s="50" t="s">
        <v>2471</v>
      </c>
      <c r="C188" s="106"/>
      <c r="D188" s="107" t="s">
        <v>33</v>
      </c>
      <c r="E188" s="107"/>
      <c r="F188" s="107"/>
      <c r="G188" s="107"/>
      <c r="H188" s="107" t="s">
        <v>2471</v>
      </c>
      <c r="I188" s="107" t="s">
        <v>2472</v>
      </c>
      <c r="J188" s="107" t="s">
        <v>77</v>
      </c>
      <c r="K188" s="107"/>
      <c r="L188" s="107"/>
      <c r="M188" s="107" t="s">
        <v>2067</v>
      </c>
      <c r="N188" s="107" t="s">
        <v>556</v>
      </c>
    </row>
    <row r="189" spans="1:14" x14ac:dyDescent="0.35">
      <c r="A189" s="220">
        <v>187</v>
      </c>
      <c r="B189" s="50" t="s">
        <v>2473</v>
      </c>
      <c r="C189" s="106"/>
      <c r="D189" s="107" t="s">
        <v>33</v>
      </c>
      <c r="E189" s="107"/>
      <c r="F189" s="107"/>
      <c r="G189" s="107"/>
      <c r="H189" s="107" t="s">
        <v>2473</v>
      </c>
      <c r="I189" s="107" t="s">
        <v>2474</v>
      </c>
      <c r="J189" s="107" t="s">
        <v>77</v>
      </c>
      <c r="K189" s="107"/>
      <c r="L189" s="107"/>
      <c r="M189" s="107" t="s">
        <v>2067</v>
      </c>
      <c r="N189" s="107" t="s">
        <v>517</v>
      </c>
    </row>
    <row r="190" spans="1:14" x14ac:dyDescent="0.35">
      <c r="A190" s="220">
        <v>188</v>
      </c>
      <c r="B190" s="50" t="s">
        <v>2475</v>
      </c>
      <c r="C190" s="106"/>
      <c r="D190" s="107" t="s">
        <v>33</v>
      </c>
      <c r="E190" s="107"/>
      <c r="F190" s="107"/>
      <c r="G190" s="107"/>
      <c r="H190" s="107" t="s">
        <v>2475</v>
      </c>
      <c r="I190" s="107" t="s">
        <v>2476</v>
      </c>
      <c r="J190" s="107" t="s">
        <v>77</v>
      </c>
      <c r="K190" s="107"/>
      <c r="L190" s="107"/>
      <c r="M190" s="107" t="s">
        <v>2067</v>
      </c>
      <c r="N190" s="107" t="s">
        <v>503</v>
      </c>
    </row>
    <row r="191" spans="1:14" x14ac:dyDescent="0.35">
      <c r="A191" s="220">
        <v>189</v>
      </c>
      <c r="B191" s="50" t="s">
        <v>2477</v>
      </c>
      <c r="C191" s="106"/>
      <c r="D191" s="107" t="s">
        <v>33</v>
      </c>
      <c r="E191" s="107"/>
      <c r="F191" s="107"/>
      <c r="G191" s="107"/>
      <c r="H191" s="107" t="s">
        <v>2477</v>
      </c>
      <c r="I191" s="107" t="s">
        <v>2478</v>
      </c>
      <c r="J191" s="107" t="s">
        <v>74</v>
      </c>
      <c r="K191" s="107"/>
      <c r="L191" s="107"/>
      <c r="M191" s="107" t="s">
        <v>2067</v>
      </c>
      <c r="N191" s="107" t="s">
        <v>632</v>
      </c>
    </row>
    <row r="192" spans="1:14" x14ac:dyDescent="0.35">
      <c r="A192" s="220">
        <v>190</v>
      </c>
      <c r="B192" s="50" t="s">
        <v>2479</v>
      </c>
      <c r="C192" s="106"/>
      <c r="D192" s="107" t="s">
        <v>33</v>
      </c>
      <c r="E192" s="107"/>
      <c r="F192" s="107"/>
      <c r="G192" s="107"/>
      <c r="H192" s="107" t="s">
        <v>2479</v>
      </c>
      <c r="I192" s="107" t="s">
        <v>2480</v>
      </c>
      <c r="J192" s="107" t="s">
        <v>74</v>
      </c>
      <c r="K192" s="107"/>
      <c r="L192" s="107"/>
      <c r="M192" s="107" t="s">
        <v>2067</v>
      </c>
      <c r="N192" s="107" t="s">
        <v>433</v>
      </c>
    </row>
    <row r="193" spans="1:17" x14ac:dyDescent="0.35">
      <c r="A193" s="220">
        <v>191</v>
      </c>
      <c r="B193" s="50" t="s">
        <v>2483</v>
      </c>
      <c r="C193" s="106"/>
      <c r="D193" s="107" t="s">
        <v>33</v>
      </c>
      <c r="E193" s="107"/>
      <c r="F193" s="107"/>
      <c r="G193" s="107"/>
      <c r="H193" s="107" t="s">
        <v>2483</v>
      </c>
      <c r="I193" s="107" t="s">
        <v>2484</v>
      </c>
      <c r="J193" s="107" t="s">
        <v>74</v>
      </c>
      <c r="K193" s="107"/>
      <c r="L193" s="107"/>
      <c r="M193" s="107" t="s">
        <v>2067</v>
      </c>
      <c r="N193" s="107" t="s">
        <v>556</v>
      </c>
    </row>
    <row r="194" spans="1:17" x14ac:dyDescent="0.35">
      <c r="A194" s="220">
        <v>192</v>
      </c>
      <c r="B194" s="50" t="s">
        <v>2485</v>
      </c>
      <c r="C194" s="106"/>
      <c r="D194" s="107" t="s">
        <v>33</v>
      </c>
      <c r="E194" s="107"/>
      <c r="F194" s="107"/>
      <c r="G194" s="107"/>
      <c r="H194" s="107" t="s">
        <v>2485</v>
      </c>
      <c r="I194" s="107" t="s">
        <v>2486</v>
      </c>
      <c r="J194" s="107" t="s">
        <v>74</v>
      </c>
      <c r="K194" s="107"/>
      <c r="L194" s="107"/>
      <c r="M194" s="107" t="s">
        <v>2067</v>
      </c>
      <c r="N194" s="107" t="s">
        <v>517</v>
      </c>
    </row>
    <row r="195" spans="1:17" x14ac:dyDescent="0.35">
      <c r="A195" s="220">
        <v>193</v>
      </c>
      <c r="B195" s="50" t="s">
        <v>2487</v>
      </c>
      <c r="C195" s="106"/>
      <c r="D195" s="107" t="s">
        <v>15</v>
      </c>
      <c r="E195" s="107" t="s">
        <v>855</v>
      </c>
      <c r="F195" s="107"/>
      <c r="G195" s="107"/>
      <c r="H195" s="107" t="s">
        <v>2487</v>
      </c>
      <c r="I195" s="107" t="s">
        <v>2488</v>
      </c>
      <c r="J195" s="107" t="s">
        <v>74</v>
      </c>
      <c r="K195" s="107"/>
      <c r="L195" s="107"/>
      <c r="M195" s="107" t="s">
        <v>2067</v>
      </c>
      <c r="N195" s="107" t="s">
        <v>631</v>
      </c>
    </row>
    <row r="196" spans="1:17" x14ac:dyDescent="0.35">
      <c r="A196" s="220">
        <v>194</v>
      </c>
      <c r="B196" s="50" t="s">
        <v>2489</v>
      </c>
      <c r="C196" s="106"/>
      <c r="D196" s="107" t="s">
        <v>15</v>
      </c>
      <c r="E196" s="107"/>
      <c r="F196" s="107"/>
      <c r="G196" s="107"/>
      <c r="H196" s="107" t="s">
        <v>2489</v>
      </c>
      <c r="I196" s="107" t="s">
        <v>2490</v>
      </c>
      <c r="J196" s="107" t="s">
        <v>74</v>
      </c>
      <c r="K196" s="107"/>
      <c r="L196" s="107"/>
      <c r="M196" s="107" t="s">
        <v>2067</v>
      </c>
      <c r="N196" s="107" t="s">
        <v>432</v>
      </c>
    </row>
    <row r="197" spans="1:17" x14ac:dyDescent="0.35">
      <c r="A197" s="220">
        <v>195</v>
      </c>
      <c r="B197" s="50" t="s">
        <v>2491</v>
      </c>
      <c r="C197" s="106"/>
      <c r="D197" s="107" t="s">
        <v>15</v>
      </c>
      <c r="E197" s="107"/>
      <c r="F197" s="107"/>
      <c r="G197" s="107"/>
      <c r="H197" s="107" t="s">
        <v>2491</v>
      </c>
      <c r="I197" s="107" t="s">
        <v>2492</v>
      </c>
      <c r="J197" s="107" t="s">
        <v>77</v>
      </c>
      <c r="K197" s="107"/>
      <c r="L197" s="107" t="s">
        <v>97</v>
      </c>
      <c r="M197" s="107" t="s">
        <v>2067</v>
      </c>
      <c r="N197" s="107"/>
    </row>
    <row r="198" spans="1:17" x14ac:dyDescent="0.35">
      <c r="A198" s="220">
        <v>196</v>
      </c>
      <c r="B198" s="50" t="s">
        <v>2493</v>
      </c>
      <c r="C198" s="106"/>
      <c r="D198" s="107" t="s">
        <v>15</v>
      </c>
      <c r="E198" s="107"/>
      <c r="F198" s="107"/>
      <c r="G198" s="107"/>
      <c r="H198" s="107" t="s">
        <v>2493</v>
      </c>
      <c r="I198" s="107" t="s">
        <v>2494</v>
      </c>
      <c r="J198" s="107" t="s">
        <v>80</v>
      </c>
      <c r="K198" s="107"/>
      <c r="L198" s="107"/>
      <c r="M198" s="107" t="s">
        <v>2067</v>
      </c>
      <c r="N198" s="107" t="s">
        <v>529</v>
      </c>
    </row>
    <row r="199" spans="1:17" x14ac:dyDescent="0.35">
      <c r="A199" s="220">
        <v>197</v>
      </c>
      <c r="B199" s="50" t="s">
        <v>2495</v>
      </c>
      <c r="C199" s="106"/>
      <c r="D199" s="107" t="s">
        <v>15</v>
      </c>
      <c r="E199" s="107"/>
      <c r="F199" s="107" t="s">
        <v>43</v>
      </c>
      <c r="G199" s="107"/>
      <c r="H199" s="107" t="s">
        <v>2495</v>
      </c>
      <c r="I199" s="107" t="s">
        <v>2496</v>
      </c>
      <c r="J199" s="107" t="s">
        <v>77</v>
      </c>
      <c r="K199" s="107"/>
      <c r="L199" s="107"/>
      <c r="M199" s="107" t="s">
        <v>2067</v>
      </c>
      <c r="N199" s="107"/>
    </row>
    <row r="200" spans="1:17" x14ac:dyDescent="0.35">
      <c r="A200" s="220">
        <v>198</v>
      </c>
      <c r="B200" s="50" t="s">
        <v>2497</v>
      </c>
      <c r="C200" s="106"/>
      <c r="D200" s="107" t="s">
        <v>15</v>
      </c>
      <c r="E200" s="107"/>
      <c r="F200" s="107"/>
      <c r="G200" s="107"/>
      <c r="H200" s="107" t="s">
        <v>2497</v>
      </c>
      <c r="I200" s="107" t="s">
        <v>2498</v>
      </c>
      <c r="J200" s="107" t="s">
        <v>74</v>
      </c>
      <c r="K200" s="107"/>
      <c r="L200" s="107" t="s">
        <v>93</v>
      </c>
      <c r="M200" s="107" t="s">
        <v>2067</v>
      </c>
      <c r="N200" s="107"/>
    </row>
    <row r="201" spans="1:17" x14ac:dyDescent="0.35">
      <c r="A201" s="220">
        <v>199</v>
      </c>
      <c r="B201" s="50" t="s">
        <v>2499</v>
      </c>
      <c r="C201" s="106"/>
      <c r="D201" s="107" t="s">
        <v>15</v>
      </c>
      <c r="E201" s="107"/>
      <c r="F201" s="107"/>
      <c r="G201" s="107"/>
      <c r="H201" s="107" t="s">
        <v>2499</v>
      </c>
      <c r="I201" s="107" t="s">
        <v>2500</v>
      </c>
      <c r="J201" s="107" t="s">
        <v>74</v>
      </c>
      <c r="K201" s="107"/>
      <c r="L201" s="107"/>
      <c r="M201" s="107" t="s">
        <v>2067</v>
      </c>
      <c r="N201" s="107" t="s">
        <v>529</v>
      </c>
    </row>
    <row r="202" spans="1:17" x14ac:dyDescent="0.35">
      <c r="A202" s="220">
        <v>200</v>
      </c>
      <c r="B202" s="50" t="s">
        <v>2501</v>
      </c>
      <c r="C202" s="106"/>
      <c r="D202" s="107" t="s">
        <v>30</v>
      </c>
      <c r="E202" s="107"/>
      <c r="F202" s="107"/>
      <c r="G202" s="107"/>
      <c r="H202" s="107" t="s">
        <v>2501</v>
      </c>
      <c r="I202" s="107" t="s">
        <v>2502</v>
      </c>
      <c r="J202" s="107" t="s">
        <v>77</v>
      </c>
      <c r="K202" s="107"/>
      <c r="L202" s="107"/>
      <c r="M202" s="107" t="s">
        <v>2067</v>
      </c>
      <c r="N202" s="107" t="s">
        <v>517</v>
      </c>
    </row>
    <row r="203" spans="1:17" x14ac:dyDescent="0.35">
      <c r="A203" s="220">
        <v>201</v>
      </c>
      <c r="B203" s="50" t="s">
        <v>2506</v>
      </c>
      <c r="C203" s="376" t="s">
        <v>10463</v>
      </c>
      <c r="D203" s="107" t="s">
        <v>5</v>
      </c>
      <c r="E203" s="107"/>
      <c r="F203" s="107"/>
      <c r="G203" s="107"/>
      <c r="H203" s="107" t="s">
        <v>2506</v>
      </c>
      <c r="I203" s="107" t="s">
        <v>1342</v>
      </c>
      <c r="J203" s="107" t="s">
        <v>71</v>
      </c>
      <c r="K203" s="107"/>
      <c r="L203" s="107"/>
      <c r="M203" s="107" t="s">
        <v>2507</v>
      </c>
      <c r="N203" s="107"/>
    </row>
    <row r="204" spans="1:17" x14ac:dyDescent="0.35">
      <c r="A204" s="220">
        <v>202</v>
      </c>
      <c r="B204" s="50" t="s">
        <v>2508</v>
      </c>
      <c r="C204" s="106"/>
      <c r="D204" s="107" t="s">
        <v>30</v>
      </c>
      <c r="E204" s="107"/>
      <c r="F204" s="107"/>
      <c r="G204" s="107"/>
      <c r="H204" s="107" t="s">
        <v>2508</v>
      </c>
      <c r="I204" s="107" t="s">
        <v>2509</v>
      </c>
      <c r="J204" s="107" t="s">
        <v>77</v>
      </c>
      <c r="K204" s="107"/>
      <c r="L204" s="107"/>
      <c r="M204" s="107" t="s">
        <v>2067</v>
      </c>
      <c r="N204" s="107" t="s">
        <v>429</v>
      </c>
    </row>
    <row r="205" spans="1:17" x14ac:dyDescent="0.35">
      <c r="A205" s="220">
        <v>203</v>
      </c>
      <c r="B205" s="50" t="s">
        <v>2510</v>
      </c>
      <c r="C205" s="106"/>
      <c r="D205" s="107" t="s">
        <v>13</v>
      </c>
      <c r="E205" s="107"/>
      <c r="F205" s="107"/>
      <c r="G205" s="107"/>
      <c r="H205" s="107" t="s">
        <v>2510</v>
      </c>
      <c r="I205" s="107" t="s">
        <v>2511</v>
      </c>
      <c r="J205" s="107" t="s">
        <v>77</v>
      </c>
      <c r="K205" s="107"/>
      <c r="L205" s="107"/>
      <c r="M205" s="107" t="s">
        <v>2067</v>
      </c>
      <c r="N205" s="107" t="s">
        <v>556</v>
      </c>
    </row>
    <row r="206" spans="1:17" x14ac:dyDescent="0.35">
      <c r="A206" s="220">
        <v>204</v>
      </c>
      <c r="B206" s="50" t="s">
        <v>2512</v>
      </c>
      <c r="C206" s="106"/>
      <c r="D206" s="107" t="s">
        <v>13</v>
      </c>
      <c r="E206" s="107"/>
      <c r="F206" s="107"/>
      <c r="G206" s="107"/>
      <c r="H206" s="107" t="s">
        <v>2512</v>
      </c>
      <c r="I206" s="107" t="s">
        <v>2513</v>
      </c>
      <c r="J206" s="107" t="s">
        <v>77</v>
      </c>
      <c r="K206" s="107"/>
      <c r="L206" s="107"/>
      <c r="M206" s="107" t="s">
        <v>2067</v>
      </c>
      <c r="N206" s="107" t="s">
        <v>439</v>
      </c>
    </row>
    <row r="207" spans="1:17" x14ac:dyDescent="0.35">
      <c r="A207" s="220">
        <v>205</v>
      </c>
      <c r="B207" s="50" t="s">
        <v>2514</v>
      </c>
      <c r="C207" s="106"/>
      <c r="D207" s="107" t="s">
        <v>13</v>
      </c>
      <c r="E207" s="107"/>
      <c r="F207" s="107"/>
      <c r="G207" s="107"/>
      <c r="H207" s="107" t="s">
        <v>2514</v>
      </c>
      <c r="I207" s="107" t="s">
        <v>2515</v>
      </c>
      <c r="J207" s="107" t="s">
        <v>74</v>
      </c>
      <c r="K207" s="107"/>
      <c r="L207" s="107"/>
      <c r="M207" s="107" t="s">
        <v>2067</v>
      </c>
      <c r="N207" s="107" t="s">
        <v>577</v>
      </c>
    </row>
    <row r="208" spans="1:17" x14ac:dyDescent="0.35">
      <c r="A208" s="220">
        <v>206</v>
      </c>
      <c r="B208" s="50" t="s">
        <v>2516</v>
      </c>
      <c r="C208" s="106"/>
      <c r="D208" s="107" t="s">
        <v>13</v>
      </c>
      <c r="E208" s="107"/>
      <c r="F208" s="107"/>
      <c r="G208" s="107"/>
      <c r="H208" s="107" t="s">
        <v>2516</v>
      </c>
      <c r="I208" s="107" t="s">
        <v>2517</v>
      </c>
      <c r="J208" s="107" t="s">
        <v>74</v>
      </c>
      <c r="K208" s="107"/>
      <c r="L208" s="107"/>
      <c r="M208" s="107" t="s">
        <v>2067</v>
      </c>
      <c r="N208" s="107" t="s">
        <v>556</v>
      </c>
      <c r="Q208" s="104">
        <v>277</v>
      </c>
    </row>
    <row r="209" spans="1:17" x14ac:dyDescent="0.35">
      <c r="A209" s="220">
        <v>207</v>
      </c>
      <c r="B209" s="50" t="s">
        <v>2518</v>
      </c>
      <c r="C209" s="376" t="s">
        <v>10463</v>
      </c>
      <c r="D209" s="107" t="s">
        <v>2</v>
      </c>
      <c r="E209" s="107"/>
      <c r="F209" s="107"/>
      <c r="G209" s="107"/>
      <c r="H209" s="107" t="s">
        <v>2518</v>
      </c>
      <c r="I209" s="107" t="s">
        <v>943</v>
      </c>
      <c r="J209" s="107" t="s">
        <v>71</v>
      </c>
      <c r="K209" s="107"/>
      <c r="L209" s="107"/>
      <c r="M209" s="107" t="s">
        <v>817</v>
      </c>
      <c r="N209" s="107"/>
      <c r="Q209" s="104">
        <v>278</v>
      </c>
    </row>
    <row r="210" spans="1:17" x14ac:dyDescent="0.35">
      <c r="A210" s="220">
        <v>208</v>
      </c>
      <c r="B210" s="50" t="s">
        <v>2519</v>
      </c>
      <c r="C210" s="106"/>
      <c r="D210" s="107" t="s">
        <v>20</v>
      </c>
      <c r="E210" s="107"/>
      <c r="F210" s="107"/>
      <c r="G210" s="107"/>
      <c r="H210" s="107" t="s">
        <v>2519</v>
      </c>
      <c r="I210" s="107" t="s">
        <v>2520</v>
      </c>
      <c r="J210" s="107" t="s">
        <v>71</v>
      </c>
      <c r="K210" s="107"/>
      <c r="L210" s="107"/>
      <c r="M210" s="107" t="s">
        <v>2067</v>
      </c>
      <c r="N210" s="107" t="s">
        <v>408</v>
      </c>
      <c r="Q210" s="104">
        <v>279</v>
      </c>
    </row>
    <row r="211" spans="1:17" x14ac:dyDescent="0.35">
      <c r="A211" s="220">
        <v>209</v>
      </c>
      <c r="B211" s="50" t="s">
        <v>2521</v>
      </c>
      <c r="C211" s="106"/>
      <c r="D211" s="107" t="s">
        <v>20</v>
      </c>
      <c r="E211" s="107"/>
      <c r="F211" s="107"/>
      <c r="G211" s="107"/>
      <c r="H211" s="107" t="s">
        <v>2521</v>
      </c>
      <c r="I211" s="107" t="s">
        <v>2522</v>
      </c>
      <c r="J211" s="107" t="s">
        <v>71</v>
      </c>
      <c r="K211" s="107"/>
      <c r="L211" s="107"/>
      <c r="M211" s="107" t="s">
        <v>2067</v>
      </c>
      <c r="N211" s="107" t="s">
        <v>679</v>
      </c>
      <c r="Q211" s="104">
        <v>280</v>
      </c>
    </row>
    <row r="212" spans="1:17" x14ac:dyDescent="0.35">
      <c r="A212" s="220">
        <v>210</v>
      </c>
      <c r="B212" s="50" t="s">
        <v>2523</v>
      </c>
      <c r="C212" s="106"/>
      <c r="D212" s="107" t="s">
        <v>20</v>
      </c>
      <c r="E212" s="107"/>
      <c r="F212" s="107"/>
      <c r="G212" s="107"/>
      <c r="H212" s="107" t="s">
        <v>2523</v>
      </c>
      <c r="I212" s="107" t="s">
        <v>2524</v>
      </c>
      <c r="J212" s="107" t="s">
        <v>71</v>
      </c>
      <c r="K212" s="107"/>
      <c r="L212" s="107"/>
      <c r="M212" s="107" t="s">
        <v>2067</v>
      </c>
      <c r="N212" s="107" t="s">
        <v>645</v>
      </c>
      <c r="Q212" s="104">
        <v>281</v>
      </c>
    </row>
    <row r="213" spans="1:17" x14ac:dyDescent="0.35">
      <c r="A213" s="220">
        <v>211</v>
      </c>
      <c r="B213" s="50" t="s">
        <v>2525</v>
      </c>
      <c r="C213" s="106"/>
      <c r="D213" s="107" t="s">
        <v>20</v>
      </c>
      <c r="E213" s="107"/>
      <c r="F213" s="107"/>
      <c r="G213" s="107"/>
      <c r="H213" s="107" t="s">
        <v>2525</v>
      </c>
      <c r="I213" s="107" t="s">
        <v>2526</v>
      </c>
      <c r="J213" s="107" t="s">
        <v>71</v>
      </c>
      <c r="K213" s="107"/>
      <c r="L213" s="107"/>
      <c r="M213" s="107" t="s">
        <v>2067</v>
      </c>
      <c r="N213" s="107" t="s">
        <v>402</v>
      </c>
      <c r="Q213" s="104">
        <v>282</v>
      </c>
    </row>
    <row r="214" spans="1:17" x14ac:dyDescent="0.35">
      <c r="A214" s="220">
        <v>212</v>
      </c>
      <c r="B214" s="50" t="s">
        <v>2527</v>
      </c>
      <c r="C214" s="106"/>
      <c r="D214" s="107" t="s">
        <v>30</v>
      </c>
      <c r="E214" s="107"/>
      <c r="F214" s="107"/>
      <c r="G214" s="107"/>
      <c r="H214" s="107" t="s">
        <v>2527</v>
      </c>
      <c r="I214" s="107" t="s">
        <v>2528</v>
      </c>
      <c r="J214" s="107" t="s">
        <v>71</v>
      </c>
      <c r="K214" s="107"/>
      <c r="L214" s="107"/>
      <c r="M214" s="107" t="s">
        <v>2067</v>
      </c>
      <c r="N214" s="107" t="s">
        <v>645</v>
      </c>
      <c r="Q214" s="104">
        <v>283</v>
      </c>
    </row>
    <row r="215" spans="1:17" x14ac:dyDescent="0.35">
      <c r="A215" s="220">
        <v>213</v>
      </c>
      <c r="B215" s="50" t="s">
        <v>2529</v>
      </c>
      <c r="C215" s="106"/>
      <c r="D215" s="107" t="s">
        <v>30</v>
      </c>
      <c r="E215" s="107"/>
      <c r="F215" s="107"/>
      <c r="G215" s="107"/>
      <c r="H215" s="107" t="s">
        <v>2529</v>
      </c>
      <c r="I215" s="107" t="s">
        <v>2530</v>
      </c>
      <c r="J215" s="107" t="s">
        <v>71</v>
      </c>
      <c r="K215" s="107"/>
      <c r="L215" s="107"/>
      <c r="M215" s="107" t="s">
        <v>2067</v>
      </c>
      <c r="N215" s="107" t="s">
        <v>402</v>
      </c>
      <c r="Q215" s="104">
        <v>284</v>
      </c>
    </row>
    <row r="216" spans="1:17" x14ac:dyDescent="0.35">
      <c r="A216" s="220">
        <v>214</v>
      </c>
      <c r="B216" s="50" t="s">
        <v>2533</v>
      </c>
      <c r="C216" s="106"/>
      <c r="D216" s="107" t="s">
        <v>15</v>
      </c>
      <c r="E216" s="107"/>
      <c r="F216" s="107"/>
      <c r="G216" s="107"/>
      <c r="H216" s="107" t="s">
        <v>2533</v>
      </c>
      <c r="I216" s="107" t="s">
        <v>2534</v>
      </c>
      <c r="J216" s="107" t="s">
        <v>71</v>
      </c>
      <c r="K216" s="107"/>
      <c r="L216" s="107"/>
      <c r="M216" s="107" t="s">
        <v>2067</v>
      </c>
      <c r="N216" s="107" t="s">
        <v>679</v>
      </c>
      <c r="Q216" s="104">
        <v>285</v>
      </c>
    </row>
    <row r="217" spans="1:17" x14ac:dyDescent="0.35">
      <c r="A217" s="220">
        <v>215</v>
      </c>
      <c r="B217" s="50" t="s">
        <v>2535</v>
      </c>
      <c r="C217" s="106"/>
      <c r="D217" s="107" t="s">
        <v>15</v>
      </c>
      <c r="E217" s="107"/>
      <c r="F217" s="107"/>
      <c r="G217" s="107"/>
      <c r="H217" s="107" t="s">
        <v>2535</v>
      </c>
      <c r="I217" s="107" t="s">
        <v>2536</v>
      </c>
      <c r="J217" s="107" t="s">
        <v>71</v>
      </c>
      <c r="K217" s="107"/>
      <c r="L217" s="107"/>
      <c r="M217" s="107" t="s">
        <v>2067</v>
      </c>
      <c r="N217" s="107" t="s">
        <v>645</v>
      </c>
      <c r="Q217" s="104">
        <v>286</v>
      </c>
    </row>
    <row r="218" spans="1:17" x14ac:dyDescent="0.35">
      <c r="A218" s="220">
        <v>216</v>
      </c>
      <c r="B218" s="50" t="s">
        <v>2539</v>
      </c>
      <c r="C218" s="106"/>
      <c r="D218" s="107" t="s">
        <v>25</v>
      </c>
      <c r="E218" s="107" t="s">
        <v>855</v>
      </c>
      <c r="F218" s="107"/>
      <c r="G218" s="107"/>
      <c r="H218" s="107" t="s">
        <v>2539</v>
      </c>
      <c r="I218" s="107" t="s">
        <v>2540</v>
      </c>
      <c r="J218" s="107" t="s">
        <v>74</v>
      </c>
      <c r="K218" s="107"/>
      <c r="L218" s="107"/>
      <c r="M218" s="107" t="s">
        <v>2067</v>
      </c>
      <c r="N218" s="107" t="s">
        <v>631</v>
      </c>
      <c r="Q218" s="104">
        <v>287</v>
      </c>
    </row>
    <row r="219" spans="1:17" x14ac:dyDescent="0.35">
      <c r="A219" s="220">
        <v>217</v>
      </c>
      <c r="B219" s="50" t="s">
        <v>2541</v>
      </c>
      <c r="C219" s="106"/>
      <c r="D219" s="107" t="s">
        <v>25</v>
      </c>
      <c r="E219" s="107"/>
      <c r="F219" s="107"/>
      <c r="G219" s="107"/>
      <c r="H219" s="107" t="s">
        <v>2541</v>
      </c>
      <c r="I219" s="107" t="s">
        <v>2542</v>
      </c>
      <c r="J219" s="107" t="s">
        <v>68</v>
      </c>
      <c r="K219" s="107"/>
      <c r="L219" s="107"/>
      <c r="M219" s="107" t="s">
        <v>2067</v>
      </c>
      <c r="N219" s="107" t="s">
        <v>432</v>
      </c>
      <c r="Q219" s="104">
        <v>289</v>
      </c>
    </row>
    <row r="220" spans="1:17" x14ac:dyDescent="0.35">
      <c r="A220" s="220">
        <v>218</v>
      </c>
      <c r="B220" s="50" t="s">
        <v>2543</v>
      </c>
      <c r="C220" s="106"/>
      <c r="D220" s="107" t="s">
        <v>25</v>
      </c>
      <c r="E220" s="107"/>
      <c r="F220" s="107"/>
      <c r="G220" s="107"/>
      <c r="H220" s="107" t="s">
        <v>2543</v>
      </c>
      <c r="I220" s="107" t="s">
        <v>2544</v>
      </c>
      <c r="J220" s="107" t="s">
        <v>80</v>
      </c>
      <c r="K220" s="107"/>
      <c r="L220" s="107"/>
      <c r="M220" s="107" t="s">
        <v>2067</v>
      </c>
      <c r="N220" s="107" t="s">
        <v>581</v>
      </c>
      <c r="Q220" s="104">
        <v>290</v>
      </c>
    </row>
    <row r="221" spans="1:17" x14ac:dyDescent="0.35">
      <c r="A221" s="220">
        <v>219</v>
      </c>
      <c r="B221" s="50" t="s">
        <v>2545</v>
      </c>
      <c r="C221" s="106"/>
      <c r="D221" s="107" t="s">
        <v>25</v>
      </c>
      <c r="E221" s="107"/>
      <c r="F221" s="107"/>
      <c r="G221" s="107"/>
      <c r="H221" s="107" t="s">
        <v>2545</v>
      </c>
      <c r="I221" s="107" t="s">
        <v>2546</v>
      </c>
      <c r="J221" s="107" t="s">
        <v>68</v>
      </c>
      <c r="K221" s="107"/>
      <c r="L221" s="107"/>
      <c r="M221" s="107" t="s">
        <v>2067</v>
      </c>
      <c r="N221" s="107" t="s">
        <v>581</v>
      </c>
      <c r="Q221" s="104">
        <v>291</v>
      </c>
    </row>
    <row r="222" spans="1:17" x14ac:dyDescent="0.35">
      <c r="A222" s="220">
        <v>220</v>
      </c>
      <c r="B222" s="50" t="s">
        <v>2547</v>
      </c>
      <c r="C222" s="106"/>
      <c r="D222" s="107" t="s">
        <v>25</v>
      </c>
      <c r="E222" s="107"/>
      <c r="F222" s="107"/>
      <c r="G222" s="107"/>
      <c r="H222" s="107" t="s">
        <v>2547</v>
      </c>
      <c r="I222" s="107" t="s">
        <v>2548</v>
      </c>
      <c r="J222" s="107" t="s">
        <v>80</v>
      </c>
      <c r="K222" s="107"/>
      <c r="L222" s="107"/>
      <c r="M222" s="107" t="s">
        <v>2067</v>
      </c>
      <c r="N222" s="107" t="s">
        <v>529</v>
      </c>
      <c r="Q222" s="104">
        <v>292</v>
      </c>
    </row>
    <row r="223" spans="1:17" x14ac:dyDescent="0.35">
      <c r="A223" s="220">
        <v>221</v>
      </c>
      <c r="B223" s="50" t="s">
        <v>2549</v>
      </c>
      <c r="C223" s="106"/>
      <c r="D223" s="107" t="s">
        <v>25</v>
      </c>
      <c r="E223" s="107"/>
      <c r="F223" s="107"/>
      <c r="G223" s="107"/>
      <c r="H223" s="107" t="s">
        <v>2549</v>
      </c>
      <c r="I223" s="107" t="s">
        <v>2113</v>
      </c>
      <c r="J223" s="107" t="s">
        <v>74</v>
      </c>
      <c r="K223" s="107"/>
      <c r="L223" s="107"/>
      <c r="M223" s="107" t="s">
        <v>2067</v>
      </c>
      <c r="N223" s="107" t="s">
        <v>529</v>
      </c>
      <c r="Q223" s="104">
        <v>293</v>
      </c>
    </row>
    <row r="224" spans="1:17" x14ac:dyDescent="0.35">
      <c r="A224" s="220">
        <v>222</v>
      </c>
      <c r="B224" s="50" t="s">
        <v>2551</v>
      </c>
      <c r="C224" s="106"/>
      <c r="D224" s="107" t="s">
        <v>25</v>
      </c>
      <c r="E224" s="107"/>
      <c r="F224" s="107"/>
      <c r="G224" s="107"/>
      <c r="H224" s="107" t="s">
        <v>2551</v>
      </c>
      <c r="I224" s="107" t="s">
        <v>2552</v>
      </c>
      <c r="J224" s="107" t="s">
        <v>68</v>
      </c>
      <c r="K224" s="107"/>
      <c r="L224" s="107"/>
      <c r="M224" s="107" t="s">
        <v>2067</v>
      </c>
      <c r="N224" s="107" t="s">
        <v>424</v>
      </c>
      <c r="Q224" s="104">
        <v>294</v>
      </c>
    </row>
    <row r="225" spans="1:17" x14ac:dyDescent="0.35">
      <c r="A225" s="220">
        <v>223</v>
      </c>
      <c r="B225" s="50" t="s">
        <v>2553</v>
      </c>
      <c r="C225" s="106"/>
      <c r="D225" s="107" t="s">
        <v>25</v>
      </c>
      <c r="E225" s="107"/>
      <c r="F225" s="107"/>
      <c r="G225" s="107"/>
      <c r="H225" s="107" t="s">
        <v>2553</v>
      </c>
      <c r="I225" s="107" t="s">
        <v>2554</v>
      </c>
      <c r="J225" s="107" t="s">
        <v>80</v>
      </c>
      <c r="K225" s="107"/>
      <c r="L225" s="107"/>
      <c r="M225" s="107" t="s">
        <v>2067</v>
      </c>
      <c r="N225" s="107" t="s">
        <v>653</v>
      </c>
      <c r="Q225" s="104">
        <v>295</v>
      </c>
    </row>
    <row r="226" spans="1:17" x14ac:dyDescent="0.35">
      <c r="A226" s="220">
        <v>224</v>
      </c>
      <c r="B226" s="50" t="s">
        <v>2555</v>
      </c>
      <c r="C226" s="106"/>
      <c r="D226" s="107" t="s">
        <v>25</v>
      </c>
      <c r="E226" s="107"/>
      <c r="F226" s="107"/>
      <c r="G226" s="107"/>
      <c r="H226" s="107" t="s">
        <v>2555</v>
      </c>
      <c r="I226" s="107" t="s">
        <v>2556</v>
      </c>
      <c r="J226" s="107" t="s">
        <v>74</v>
      </c>
      <c r="K226" s="107"/>
      <c r="L226" s="107"/>
      <c r="M226" s="107" t="s">
        <v>2067</v>
      </c>
      <c r="N226" s="107" t="s">
        <v>653</v>
      </c>
      <c r="Q226" s="104">
        <v>296</v>
      </c>
    </row>
    <row r="227" spans="1:17" x14ac:dyDescent="0.35">
      <c r="A227" s="220">
        <v>225</v>
      </c>
      <c r="B227" s="50" t="s">
        <v>2557</v>
      </c>
      <c r="C227" s="106"/>
      <c r="D227" s="107" t="s">
        <v>25</v>
      </c>
      <c r="E227" s="107"/>
      <c r="F227" s="107"/>
      <c r="G227" s="107"/>
      <c r="H227" s="107" t="s">
        <v>2557</v>
      </c>
      <c r="I227" s="107" t="s">
        <v>2558</v>
      </c>
      <c r="J227" s="107" t="s">
        <v>68</v>
      </c>
      <c r="K227" s="107"/>
      <c r="L227" s="107"/>
      <c r="M227" s="107" t="s">
        <v>2067</v>
      </c>
      <c r="N227" s="107" t="s">
        <v>653</v>
      </c>
      <c r="Q227" s="104">
        <v>297</v>
      </c>
    </row>
    <row r="228" spans="1:17" x14ac:dyDescent="0.35">
      <c r="A228" s="220">
        <v>226</v>
      </c>
      <c r="B228" s="50" t="s">
        <v>2559</v>
      </c>
      <c r="C228" s="106"/>
      <c r="D228" s="107" t="s">
        <v>25</v>
      </c>
      <c r="E228" s="107"/>
      <c r="F228" s="107"/>
      <c r="G228" s="107"/>
      <c r="H228" s="107" t="s">
        <v>2559</v>
      </c>
      <c r="I228" s="107" t="s">
        <v>2560</v>
      </c>
      <c r="J228" s="107" t="s">
        <v>80</v>
      </c>
      <c r="K228" s="107"/>
      <c r="L228" s="107"/>
      <c r="M228" s="107" t="s">
        <v>2067</v>
      </c>
      <c r="N228" s="107" t="s">
        <v>540</v>
      </c>
      <c r="Q228" s="104">
        <v>298</v>
      </c>
    </row>
    <row r="229" spans="1:17" x14ac:dyDescent="0.35">
      <c r="A229" s="220">
        <v>227</v>
      </c>
      <c r="B229" s="50" t="s">
        <v>2561</v>
      </c>
      <c r="C229" s="106"/>
      <c r="D229" s="107" t="s">
        <v>25</v>
      </c>
      <c r="E229" s="107"/>
      <c r="F229" s="107"/>
      <c r="G229" s="107"/>
      <c r="H229" s="107" t="s">
        <v>2561</v>
      </c>
      <c r="I229" s="107" t="s">
        <v>2121</v>
      </c>
      <c r="J229" s="107" t="s">
        <v>68</v>
      </c>
      <c r="K229" s="107"/>
      <c r="L229" s="107"/>
      <c r="M229" s="107" t="s">
        <v>2067</v>
      </c>
      <c r="N229" s="107" t="s">
        <v>540</v>
      </c>
      <c r="Q229" s="104">
        <v>299</v>
      </c>
    </row>
    <row r="230" spans="1:17" x14ac:dyDescent="0.35">
      <c r="A230" s="220">
        <v>228</v>
      </c>
      <c r="B230" s="50" t="s">
        <v>2562</v>
      </c>
      <c r="C230" s="106"/>
      <c r="D230" s="107" t="s">
        <v>25</v>
      </c>
      <c r="E230" s="107"/>
      <c r="F230" s="107"/>
      <c r="G230" s="107"/>
      <c r="H230" s="107" t="s">
        <v>2562</v>
      </c>
      <c r="I230" s="107" t="s">
        <v>2563</v>
      </c>
      <c r="J230" s="107" t="s">
        <v>80</v>
      </c>
      <c r="K230" s="107"/>
      <c r="L230" s="107"/>
      <c r="M230" s="107" t="s">
        <v>2067</v>
      </c>
      <c r="N230" s="107" t="s">
        <v>534</v>
      </c>
      <c r="Q230" s="104">
        <v>300</v>
      </c>
    </row>
    <row r="231" spans="1:17" x14ac:dyDescent="0.35">
      <c r="A231" s="220">
        <v>229</v>
      </c>
      <c r="B231" s="50" t="s">
        <v>2565</v>
      </c>
      <c r="C231" s="106"/>
      <c r="D231" s="107" t="s">
        <v>25</v>
      </c>
      <c r="E231" s="107"/>
      <c r="F231" s="107"/>
      <c r="G231" s="107"/>
      <c r="H231" s="107" t="s">
        <v>2565</v>
      </c>
      <c r="I231" s="107" t="s">
        <v>2566</v>
      </c>
      <c r="J231" s="107" t="s">
        <v>80</v>
      </c>
      <c r="K231" s="107"/>
      <c r="L231" s="107"/>
      <c r="M231" s="107" t="s">
        <v>2067</v>
      </c>
      <c r="N231" s="107" t="s">
        <v>413</v>
      </c>
      <c r="Q231" s="104">
        <v>301</v>
      </c>
    </row>
    <row r="232" spans="1:17" x14ac:dyDescent="0.35">
      <c r="A232" s="220">
        <v>230</v>
      </c>
      <c r="B232" s="50" t="s">
        <v>2567</v>
      </c>
      <c r="C232" s="106"/>
      <c r="D232" s="107" t="s">
        <v>25</v>
      </c>
      <c r="E232" s="107"/>
      <c r="F232" s="107"/>
      <c r="G232" s="107"/>
      <c r="H232" s="107" t="s">
        <v>2567</v>
      </c>
      <c r="I232" s="107" t="s">
        <v>2568</v>
      </c>
      <c r="J232" s="107" t="s">
        <v>68</v>
      </c>
      <c r="K232" s="107"/>
      <c r="L232" s="107"/>
      <c r="M232" s="107" t="s">
        <v>2067</v>
      </c>
      <c r="N232" s="107" t="s">
        <v>413</v>
      </c>
      <c r="Q232" s="104">
        <v>302</v>
      </c>
    </row>
    <row r="233" spans="1:17" x14ac:dyDescent="0.35">
      <c r="A233" s="220">
        <v>231</v>
      </c>
      <c r="B233" s="50" t="s">
        <v>2569</v>
      </c>
      <c r="C233" s="106"/>
      <c r="D233" s="107" t="s">
        <v>25</v>
      </c>
      <c r="E233" s="107"/>
      <c r="F233" s="107"/>
      <c r="G233" s="107"/>
      <c r="H233" s="107" t="s">
        <v>2569</v>
      </c>
      <c r="I233" s="107" t="s">
        <v>2570</v>
      </c>
      <c r="J233" s="107" t="s">
        <v>74</v>
      </c>
      <c r="K233" s="107"/>
      <c r="L233" s="107"/>
      <c r="M233" s="107" t="s">
        <v>2067</v>
      </c>
      <c r="N233" s="107" t="s">
        <v>649</v>
      </c>
      <c r="Q233" s="104">
        <v>303</v>
      </c>
    </row>
    <row r="234" spans="1:17" x14ac:dyDescent="0.35">
      <c r="A234" s="220">
        <v>232</v>
      </c>
      <c r="B234" s="50" t="s">
        <v>2571</v>
      </c>
      <c r="C234" s="106"/>
      <c r="D234" s="107" t="s">
        <v>25</v>
      </c>
      <c r="E234" s="107"/>
      <c r="F234" s="107"/>
      <c r="G234" s="107"/>
      <c r="H234" s="107" t="s">
        <v>2571</v>
      </c>
      <c r="I234" s="107" t="s">
        <v>2572</v>
      </c>
      <c r="J234" s="107" t="s">
        <v>80</v>
      </c>
      <c r="K234" s="107"/>
      <c r="L234" s="107"/>
      <c r="M234" s="107" t="s">
        <v>2067</v>
      </c>
      <c r="N234" s="107" t="s">
        <v>412</v>
      </c>
      <c r="Q234" s="104">
        <v>304</v>
      </c>
    </row>
    <row r="235" spans="1:17" x14ac:dyDescent="0.35">
      <c r="A235" s="220">
        <v>233</v>
      </c>
      <c r="B235" s="50" t="s">
        <v>2573</v>
      </c>
      <c r="C235" s="106"/>
      <c r="D235" s="107" t="s">
        <v>25</v>
      </c>
      <c r="E235" s="107"/>
      <c r="F235" s="107"/>
      <c r="G235" s="107"/>
      <c r="H235" s="107" t="s">
        <v>2573</v>
      </c>
      <c r="I235" s="107" t="s">
        <v>2574</v>
      </c>
      <c r="J235" s="107" t="s">
        <v>68</v>
      </c>
      <c r="K235" s="107"/>
      <c r="L235" s="107"/>
      <c r="M235" s="107" t="s">
        <v>2067</v>
      </c>
      <c r="N235" s="107" t="s">
        <v>412</v>
      </c>
      <c r="Q235" s="104">
        <v>305</v>
      </c>
    </row>
    <row r="236" spans="1:17" x14ac:dyDescent="0.35">
      <c r="A236" s="220">
        <v>234</v>
      </c>
      <c r="B236" s="50" t="s">
        <v>2575</v>
      </c>
      <c r="C236" s="106"/>
      <c r="D236" s="107" t="s">
        <v>25</v>
      </c>
      <c r="E236" s="107"/>
      <c r="F236" s="107"/>
      <c r="G236" s="107"/>
      <c r="H236" s="107" t="s">
        <v>2575</v>
      </c>
      <c r="I236" s="107" t="s">
        <v>2576</v>
      </c>
      <c r="J236" s="107" t="s">
        <v>80</v>
      </c>
      <c r="K236" s="107"/>
      <c r="L236" s="107" t="s">
        <v>93</v>
      </c>
      <c r="M236" s="107" t="s">
        <v>2067</v>
      </c>
      <c r="N236" s="107"/>
      <c r="Q236" s="104">
        <v>306</v>
      </c>
    </row>
    <row r="237" spans="1:17" x14ac:dyDescent="0.35">
      <c r="A237" s="220">
        <v>235</v>
      </c>
      <c r="B237" s="50" t="s">
        <v>2577</v>
      </c>
      <c r="C237" s="106"/>
      <c r="D237" s="107" t="s">
        <v>25</v>
      </c>
      <c r="E237" s="107"/>
      <c r="F237" s="107"/>
      <c r="G237" s="107"/>
      <c r="H237" s="107" t="s">
        <v>2577</v>
      </c>
      <c r="I237" s="107" t="s">
        <v>2578</v>
      </c>
      <c r="J237" s="107" t="s">
        <v>68</v>
      </c>
      <c r="K237" s="107"/>
      <c r="L237" s="107" t="s">
        <v>93</v>
      </c>
      <c r="M237" s="107" t="s">
        <v>2067</v>
      </c>
      <c r="N237" s="107"/>
      <c r="Q237" s="104">
        <v>307</v>
      </c>
    </row>
    <row r="238" spans="1:17" x14ac:dyDescent="0.35">
      <c r="A238" s="220">
        <v>236</v>
      </c>
      <c r="B238" s="50" t="s">
        <v>2579</v>
      </c>
      <c r="C238" s="106"/>
      <c r="D238" s="107" t="s">
        <v>25</v>
      </c>
      <c r="E238" s="107"/>
      <c r="F238" s="107"/>
      <c r="G238" s="107"/>
      <c r="H238" s="107" t="s">
        <v>2579</v>
      </c>
      <c r="I238" s="107" t="s">
        <v>2580</v>
      </c>
      <c r="J238" s="107" t="s">
        <v>68</v>
      </c>
      <c r="K238" s="107" t="s">
        <v>275</v>
      </c>
      <c r="L238" s="107"/>
      <c r="M238" s="107" t="s">
        <v>2067</v>
      </c>
      <c r="N238" s="107"/>
      <c r="Q238" s="104">
        <v>308</v>
      </c>
    </row>
    <row r="239" spans="1:17" x14ac:dyDescent="0.35">
      <c r="A239" s="220">
        <v>237</v>
      </c>
      <c r="B239" s="50" t="s">
        <v>2581</v>
      </c>
      <c r="C239" s="106"/>
      <c r="D239" s="107" t="s">
        <v>25</v>
      </c>
      <c r="E239" s="107"/>
      <c r="F239" s="107"/>
      <c r="G239" s="107"/>
      <c r="H239" s="107" t="s">
        <v>2581</v>
      </c>
      <c r="I239" s="107" t="s">
        <v>2582</v>
      </c>
      <c r="J239" s="107" t="s">
        <v>74</v>
      </c>
      <c r="K239" s="107"/>
      <c r="L239" s="107"/>
      <c r="M239" s="107" t="s">
        <v>2067</v>
      </c>
      <c r="N239" s="107" t="s">
        <v>424</v>
      </c>
      <c r="Q239" s="104">
        <v>309</v>
      </c>
    </row>
    <row r="240" spans="1:17" x14ac:dyDescent="0.35">
      <c r="A240" s="220">
        <v>238</v>
      </c>
      <c r="B240" s="50" t="s">
        <v>2583</v>
      </c>
      <c r="C240" s="106"/>
      <c r="D240" s="107" t="s">
        <v>29</v>
      </c>
      <c r="E240" s="107"/>
      <c r="F240" s="107"/>
      <c r="G240" s="107"/>
      <c r="H240" s="107" t="s">
        <v>2583</v>
      </c>
      <c r="I240" s="107" t="s">
        <v>2584</v>
      </c>
      <c r="J240" s="107" t="s">
        <v>74</v>
      </c>
      <c r="K240" s="107"/>
      <c r="L240" s="107"/>
      <c r="M240" s="107" t="s">
        <v>2067</v>
      </c>
      <c r="N240" s="107" t="s">
        <v>433</v>
      </c>
      <c r="Q240" s="104">
        <v>310</v>
      </c>
    </row>
    <row r="241" spans="1:17" x14ac:dyDescent="0.35">
      <c r="A241" s="220">
        <v>239</v>
      </c>
      <c r="B241" s="50" t="s">
        <v>2585</v>
      </c>
      <c r="C241" s="106"/>
      <c r="D241" s="107" t="s">
        <v>29</v>
      </c>
      <c r="E241" s="107"/>
      <c r="F241" s="107"/>
      <c r="G241" s="107"/>
      <c r="H241" s="107" t="s">
        <v>2585</v>
      </c>
      <c r="I241" s="107" t="s">
        <v>2586</v>
      </c>
      <c r="J241" s="107" t="s">
        <v>74</v>
      </c>
      <c r="K241" s="107"/>
      <c r="L241" s="107"/>
      <c r="M241" s="107" t="s">
        <v>2067</v>
      </c>
      <c r="N241" s="107" t="s">
        <v>577</v>
      </c>
      <c r="Q241" s="104">
        <v>311</v>
      </c>
    </row>
    <row r="242" spans="1:17" x14ac:dyDescent="0.35">
      <c r="A242" s="220">
        <v>240</v>
      </c>
      <c r="B242" s="50" t="s">
        <v>2587</v>
      </c>
      <c r="C242" s="106"/>
      <c r="D242" s="107" t="s">
        <v>29</v>
      </c>
      <c r="E242" s="107"/>
      <c r="F242" s="107"/>
      <c r="G242" s="107"/>
      <c r="H242" s="107" t="s">
        <v>2587</v>
      </c>
      <c r="I242" s="107" t="s">
        <v>2588</v>
      </c>
      <c r="J242" s="107" t="s">
        <v>74</v>
      </c>
      <c r="K242" s="107"/>
      <c r="L242" s="107"/>
      <c r="M242" s="107" t="s">
        <v>2067</v>
      </c>
      <c r="N242" s="107" t="s">
        <v>549</v>
      </c>
      <c r="Q242" s="104">
        <v>312</v>
      </c>
    </row>
    <row r="243" spans="1:17" x14ac:dyDescent="0.35">
      <c r="A243" s="220">
        <v>241</v>
      </c>
      <c r="B243" s="50" t="s">
        <v>2589</v>
      </c>
      <c r="C243" s="106"/>
      <c r="D243" s="107" t="s">
        <v>29</v>
      </c>
      <c r="E243" s="107"/>
      <c r="F243" s="107"/>
      <c r="G243" s="107"/>
      <c r="H243" s="107" t="s">
        <v>2589</v>
      </c>
      <c r="I243" s="107" t="s">
        <v>2590</v>
      </c>
      <c r="J243" s="107" t="s">
        <v>74</v>
      </c>
      <c r="K243" s="107"/>
      <c r="L243" s="107"/>
      <c r="M243" s="107" t="s">
        <v>2067</v>
      </c>
      <c r="N243" s="107" t="s">
        <v>556</v>
      </c>
      <c r="Q243" s="104">
        <v>313</v>
      </c>
    </row>
    <row r="244" spans="1:17" x14ac:dyDescent="0.35">
      <c r="A244" s="220">
        <v>242</v>
      </c>
      <c r="B244" s="50" t="s">
        <v>2591</v>
      </c>
      <c r="C244" s="106"/>
      <c r="D244" s="107" t="s">
        <v>29</v>
      </c>
      <c r="E244" s="107"/>
      <c r="F244" s="107"/>
      <c r="G244" s="107"/>
      <c r="H244" s="107" t="s">
        <v>2591</v>
      </c>
      <c r="I244" s="107" t="s">
        <v>2592</v>
      </c>
      <c r="J244" s="107" t="s">
        <v>74</v>
      </c>
      <c r="K244" s="107"/>
      <c r="L244" s="107"/>
      <c r="M244" s="107" t="s">
        <v>2067</v>
      </c>
      <c r="N244" s="107" t="s">
        <v>517</v>
      </c>
      <c r="Q244" s="104">
        <v>314</v>
      </c>
    </row>
    <row r="245" spans="1:17" x14ac:dyDescent="0.35">
      <c r="A245" s="220">
        <v>243</v>
      </c>
      <c r="B245" s="50" t="s">
        <v>3561</v>
      </c>
      <c r="C245" s="106"/>
      <c r="D245" s="107" t="s">
        <v>15</v>
      </c>
      <c r="E245" s="107"/>
      <c r="F245" s="107"/>
      <c r="G245" s="107"/>
      <c r="H245" s="107" t="s">
        <v>3561</v>
      </c>
      <c r="I245" s="107" t="s">
        <v>3563</v>
      </c>
      <c r="J245" s="107" t="s">
        <v>713</v>
      </c>
      <c r="K245" s="107"/>
      <c r="L245" s="107"/>
      <c r="M245" s="107" t="s">
        <v>2067</v>
      </c>
      <c r="N245" s="107" t="s">
        <v>532</v>
      </c>
      <c r="Q245" s="104">
        <v>315</v>
      </c>
    </row>
    <row r="246" spans="1:17" x14ac:dyDescent="0.35">
      <c r="A246" s="220">
        <v>244</v>
      </c>
      <c r="B246" s="50" t="s">
        <v>3569</v>
      </c>
      <c r="C246" s="106"/>
      <c r="D246" s="107" t="s">
        <v>15</v>
      </c>
      <c r="E246" s="107"/>
      <c r="F246" s="107"/>
      <c r="G246" s="107"/>
      <c r="H246" s="107" t="s">
        <v>3569</v>
      </c>
      <c r="I246" s="107" t="s">
        <v>3570</v>
      </c>
      <c r="J246" s="107" t="s">
        <v>713</v>
      </c>
      <c r="K246" s="107"/>
      <c r="L246" s="107"/>
      <c r="M246" s="107" t="s">
        <v>2067</v>
      </c>
      <c r="N246" s="107" t="s">
        <v>3567</v>
      </c>
      <c r="Q246" s="104">
        <v>316</v>
      </c>
    </row>
    <row r="247" spans="1:17" x14ac:dyDescent="0.35">
      <c r="A247" s="220">
        <v>245</v>
      </c>
      <c r="B247" s="50" t="s">
        <v>3562</v>
      </c>
      <c r="C247" s="106"/>
      <c r="D247" s="107" t="s">
        <v>20</v>
      </c>
      <c r="E247" s="107"/>
      <c r="F247" s="107"/>
      <c r="G247" s="107"/>
      <c r="H247" s="107" t="s">
        <v>3562</v>
      </c>
      <c r="I247" s="107" t="s">
        <v>3564</v>
      </c>
      <c r="J247" s="107" t="s">
        <v>713</v>
      </c>
      <c r="K247" s="107"/>
      <c r="L247" s="107"/>
      <c r="M247" s="107" t="s">
        <v>2067</v>
      </c>
      <c r="N247" s="107" t="s">
        <v>532</v>
      </c>
      <c r="Q247" s="104">
        <v>317</v>
      </c>
    </row>
    <row r="248" spans="1:17" x14ac:dyDescent="0.35">
      <c r="A248" s="220">
        <v>246</v>
      </c>
      <c r="B248" s="50" t="s">
        <v>3565</v>
      </c>
      <c r="C248" s="106"/>
      <c r="D248" s="107" t="s">
        <v>19</v>
      </c>
      <c r="E248" s="107"/>
      <c r="F248" s="107"/>
      <c r="G248" s="107"/>
      <c r="H248" s="107" t="s">
        <v>3565</v>
      </c>
      <c r="I248" s="107" t="s">
        <v>3566</v>
      </c>
      <c r="J248" s="107" t="s">
        <v>713</v>
      </c>
      <c r="K248" s="107"/>
      <c r="L248" s="107"/>
      <c r="M248" s="107" t="s">
        <v>2067</v>
      </c>
      <c r="N248" s="107" t="s">
        <v>532</v>
      </c>
      <c r="Q248" s="104">
        <v>318</v>
      </c>
    </row>
    <row r="249" spans="1:17" x14ac:dyDescent="0.35">
      <c r="A249" s="220">
        <v>247</v>
      </c>
      <c r="B249" s="50" t="s">
        <v>3571</v>
      </c>
      <c r="C249" s="106"/>
      <c r="D249" s="107" t="s">
        <v>19</v>
      </c>
      <c r="E249" s="107"/>
      <c r="F249" s="107"/>
      <c r="G249" s="107"/>
      <c r="H249" s="107" t="s">
        <v>3571</v>
      </c>
      <c r="I249" s="107" t="s">
        <v>3572</v>
      </c>
      <c r="J249" s="107" t="s">
        <v>713</v>
      </c>
      <c r="K249" s="107"/>
      <c r="L249" s="107"/>
      <c r="M249" s="107" t="s">
        <v>2067</v>
      </c>
      <c r="N249" s="107" t="s">
        <v>3567</v>
      </c>
      <c r="Q249" s="104">
        <v>319</v>
      </c>
    </row>
    <row r="250" spans="1:17" x14ac:dyDescent="0.35">
      <c r="A250" s="220">
        <v>248</v>
      </c>
      <c r="B250" s="50" t="s">
        <v>3579</v>
      </c>
      <c r="C250" s="106"/>
      <c r="D250" s="263" t="s">
        <v>27</v>
      </c>
      <c r="E250" s="107"/>
      <c r="F250" s="107"/>
      <c r="G250" s="107"/>
      <c r="H250" s="107" t="s">
        <v>3579</v>
      </c>
      <c r="I250" s="107" t="s">
        <v>3584</v>
      </c>
      <c r="J250" s="107" t="s">
        <v>74</v>
      </c>
      <c r="K250" s="107"/>
      <c r="L250" s="107"/>
      <c r="M250" s="107" t="s">
        <v>2067</v>
      </c>
      <c r="N250" s="107" t="s">
        <v>433</v>
      </c>
      <c r="Q250" s="104">
        <v>320</v>
      </c>
    </row>
    <row r="251" spans="1:17" x14ac:dyDescent="0.35">
      <c r="A251" s="220">
        <v>249</v>
      </c>
      <c r="B251" s="50"/>
      <c r="C251" s="106"/>
      <c r="D251" s="107"/>
      <c r="E251" s="107"/>
      <c r="F251" s="107"/>
      <c r="G251" s="107"/>
      <c r="H251" s="107"/>
      <c r="I251" s="107"/>
      <c r="J251" s="107"/>
      <c r="K251" s="107"/>
      <c r="L251" s="107"/>
      <c r="M251" s="107"/>
      <c r="N251" s="107" t="s">
        <v>433</v>
      </c>
      <c r="Q251" s="104">
        <v>321</v>
      </c>
    </row>
    <row r="252" spans="1:17" x14ac:dyDescent="0.35">
      <c r="A252" s="220">
        <v>250</v>
      </c>
      <c r="B252" s="50" t="s">
        <v>3580</v>
      </c>
      <c r="C252" s="106"/>
      <c r="D252" s="263" t="s">
        <v>27</v>
      </c>
      <c r="E252" s="107"/>
      <c r="F252" s="107"/>
      <c r="G252" s="107"/>
      <c r="H252" s="107" t="s">
        <v>3580</v>
      </c>
      <c r="I252" s="107" t="s">
        <v>3583</v>
      </c>
      <c r="J252" s="107" t="s">
        <v>74</v>
      </c>
      <c r="K252" s="107"/>
      <c r="L252" s="107"/>
      <c r="M252" s="107" t="s">
        <v>2067</v>
      </c>
      <c r="N252" s="107" t="s">
        <v>577</v>
      </c>
      <c r="Q252" s="104">
        <v>322</v>
      </c>
    </row>
    <row r="253" spans="1:17" x14ac:dyDescent="0.35">
      <c r="A253" s="220">
        <v>251</v>
      </c>
      <c r="B253" s="50"/>
      <c r="C253" s="106"/>
      <c r="D253" s="107"/>
      <c r="E253" s="107"/>
      <c r="F253" s="107"/>
      <c r="G253" s="107"/>
      <c r="H253" s="107"/>
      <c r="I253" s="107"/>
      <c r="J253" s="107"/>
      <c r="K253" s="107"/>
      <c r="L253" s="107"/>
      <c r="M253" s="107"/>
      <c r="N253" s="107" t="s">
        <v>693</v>
      </c>
      <c r="Q253" s="104">
        <v>323</v>
      </c>
    </row>
    <row r="254" spans="1:17" x14ac:dyDescent="0.35">
      <c r="A254" s="220">
        <v>252</v>
      </c>
      <c r="B254" s="50" t="s">
        <v>3581</v>
      </c>
      <c r="C254" s="106"/>
      <c r="D254" s="263" t="s">
        <v>27</v>
      </c>
      <c r="E254" s="107"/>
      <c r="F254" s="107"/>
      <c r="G254" s="107"/>
      <c r="H254" s="107" t="s">
        <v>3581</v>
      </c>
      <c r="I254" s="107" t="s">
        <v>3582</v>
      </c>
      <c r="J254" s="107" t="s">
        <v>74</v>
      </c>
      <c r="K254" s="107"/>
      <c r="L254" s="107"/>
      <c r="M254" s="107" t="s">
        <v>2067</v>
      </c>
      <c r="N254" s="107" t="s">
        <v>503</v>
      </c>
      <c r="Q254" s="104">
        <v>324</v>
      </c>
    </row>
    <row r="255" spans="1:17" x14ac:dyDescent="0.35">
      <c r="A255" s="220">
        <v>253</v>
      </c>
      <c r="B255" s="50"/>
      <c r="C255" s="106"/>
      <c r="D255" s="107"/>
      <c r="E255" s="107"/>
      <c r="F255" s="107"/>
      <c r="G255" s="107"/>
      <c r="H255" s="107"/>
      <c r="I255" s="107"/>
      <c r="J255" s="107"/>
      <c r="K255" s="107"/>
      <c r="L255" s="107"/>
      <c r="M255" s="107"/>
      <c r="N255" s="107" t="s">
        <v>517</v>
      </c>
      <c r="Q255" s="104">
        <v>325</v>
      </c>
    </row>
    <row r="256" spans="1:17" x14ac:dyDescent="0.35">
      <c r="A256" s="220">
        <v>254</v>
      </c>
      <c r="B256" s="50" t="s">
        <v>3586</v>
      </c>
      <c r="C256" s="106"/>
      <c r="D256" s="107" t="s">
        <v>29</v>
      </c>
      <c r="E256" s="107"/>
      <c r="F256" s="107"/>
      <c r="G256" s="107"/>
      <c r="H256" s="107" t="s">
        <v>3586</v>
      </c>
      <c r="I256" s="107" t="s">
        <v>3585</v>
      </c>
      <c r="J256" s="107" t="s">
        <v>74</v>
      </c>
      <c r="K256" s="107"/>
      <c r="L256" s="107"/>
      <c r="M256" s="107" t="s">
        <v>2067</v>
      </c>
      <c r="N256" s="107" t="s">
        <v>693</v>
      </c>
      <c r="Q256" s="104">
        <v>326</v>
      </c>
    </row>
    <row r="257" spans="1:17" x14ac:dyDescent="0.35">
      <c r="A257" s="220">
        <v>255</v>
      </c>
      <c r="B257" s="50" t="s">
        <v>3588</v>
      </c>
      <c r="C257" s="106"/>
      <c r="D257" s="107" t="s">
        <v>20</v>
      </c>
      <c r="E257" s="107"/>
      <c r="F257" s="107"/>
      <c r="G257" s="107"/>
      <c r="H257" s="107" t="s">
        <v>3588</v>
      </c>
      <c r="I257" s="107" t="s">
        <v>3587</v>
      </c>
      <c r="J257" s="107" t="s">
        <v>80</v>
      </c>
      <c r="K257" s="107"/>
      <c r="L257" s="107"/>
      <c r="M257" s="107" t="s">
        <v>2067</v>
      </c>
      <c r="N257" s="107" t="s">
        <v>412</v>
      </c>
      <c r="Q257" s="104">
        <v>327</v>
      </c>
    </row>
    <row r="258" spans="1:17" x14ac:dyDescent="0.35">
      <c r="A258" s="220">
        <v>256</v>
      </c>
      <c r="B258" s="50" t="s">
        <v>3589</v>
      </c>
      <c r="C258" s="106"/>
      <c r="D258" s="107" t="s">
        <v>31</v>
      </c>
      <c r="E258" s="107"/>
      <c r="F258" s="107"/>
      <c r="G258" s="107"/>
      <c r="H258" s="107" t="s">
        <v>3589</v>
      </c>
      <c r="I258" s="162" t="s">
        <v>5534</v>
      </c>
      <c r="J258" s="107" t="s">
        <v>80</v>
      </c>
      <c r="K258" s="107"/>
      <c r="L258" s="107"/>
      <c r="M258" s="107" t="s">
        <v>2067</v>
      </c>
      <c r="N258" s="107" t="s">
        <v>642</v>
      </c>
      <c r="Q258" s="104">
        <v>328</v>
      </c>
    </row>
    <row r="259" spans="1:17" x14ac:dyDescent="0.35">
      <c r="A259" s="220">
        <v>257</v>
      </c>
      <c r="B259" s="50" t="s">
        <v>3591</v>
      </c>
      <c r="C259" s="106"/>
      <c r="D259" s="107" t="s">
        <v>15</v>
      </c>
      <c r="E259" s="107"/>
      <c r="F259" s="107"/>
      <c r="G259" s="107"/>
      <c r="H259" s="107" t="s">
        <v>3591</v>
      </c>
      <c r="I259" s="107" t="s">
        <v>3590</v>
      </c>
      <c r="J259" s="107" t="s">
        <v>74</v>
      </c>
      <c r="K259" s="107"/>
      <c r="L259" s="107"/>
      <c r="M259" s="107" t="s">
        <v>2067</v>
      </c>
      <c r="N259" s="107" t="s">
        <v>498</v>
      </c>
      <c r="Q259" s="104">
        <v>329</v>
      </c>
    </row>
    <row r="260" spans="1:17" x14ac:dyDescent="0.35">
      <c r="A260" s="220">
        <v>258</v>
      </c>
      <c r="B260" s="50" t="s">
        <v>3592</v>
      </c>
      <c r="C260" s="106"/>
      <c r="D260" s="107" t="s">
        <v>30</v>
      </c>
      <c r="E260" s="107"/>
      <c r="F260" s="107"/>
      <c r="G260" s="107"/>
      <c r="H260" s="107" t="s">
        <v>3592</v>
      </c>
      <c r="I260" s="107" t="s">
        <v>3593</v>
      </c>
      <c r="J260" s="107" t="s">
        <v>74</v>
      </c>
      <c r="K260" s="107"/>
      <c r="L260" s="107"/>
      <c r="M260" s="107" t="s">
        <v>2067</v>
      </c>
      <c r="N260" s="107" t="s">
        <v>498</v>
      </c>
      <c r="Q260" s="104">
        <v>330</v>
      </c>
    </row>
    <row r="261" spans="1:17" x14ac:dyDescent="0.35">
      <c r="A261" s="220">
        <v>259</v>
      </c>
      <c r="B261" s="50" t="s">
        <v>3596</v>
      </c>
      <c r="C261" s="106"/>
      <c r="D261" s="107" t="s">
        <v>33</v>
      </c>
      <c r="E261" s="107"/>
      <c r="F261" s="107"/>
      <c r="G261" s="107"/>
      <c r="H261" s="107" t="s">
        <v>3596</v>
      </c>
      <c r="I261" s="107" t="s">
        <v>3594</v>
      </c>
      <c r="J261" s="107" t="s">
        <v>74</v>
      </c>
      <c r="K261" s="107"/>
      <c r="L261" s="107"/>
      <c r="M261" s="107" t="s">
        <v>2067</v>
      </c>
      <c r="N261" s="107" t="s">
        <v>577</v>
      </c>
      <c r="Q261" s="104">
        <v>331</v>
      </c>
    </row>
    <row r="262" spans="1:17" x14ac:dyDescent="0.35">
      <c r="A262" s="220">
        <v>260</v>
      </c>
      <c r="B262" s="50" t="s">
        <v>3597</v>
      </c>
      <c r="C262" s="106"/>
      <c r="D262" s="107" t="s">
        <v>33</v>
      </c>
      <c r="E262" s="107"/>
      <c r="F262" s="107"/>
      <c r="G262" s="107"/>
      <c r="H262" s="107" t="s">
        <v>3597</v>
      </c>
      <c r="I262" s="107" t="s">
        <v>3595</v>
      </c>
      <c r="J262" s="107" t="s">
        <v>74</v>
      </c>
      <c r="K262" s="107"/>
      <c r="L262" s="107"/>
      <c r="M262" s="107" t="s">
        <v>2067</v>
      </c>
      <c r="N262" s="107" t="s">
        <v>693</v>
      </c>
      <c r="Q262" s="104">
        <v>332</v>
      </c>
    </row>
    <row r="263" spans="1:17" x14ac:dyDescent="0.35">
      <c r="A263" s="220">
        <v>261</v>
      </c>
      <c r="B263" s="50" t="s">
        <v>3599</v>
      </c>
      <c r="C263" s="106"/>
      <c r="D263" s="107" t="s">
        <v>13</v>
      </c>
      <c r="E263" s="107"/>
      <c r="F263" s="107"/>
      <c r="G263" s="107"/>
      <c r="H263" s="107" t="s">
        <v>3599</v>
      </c>
      <c r="I263" s="107" t="s">
        <v>3598</v>
      </c>
      <c r="J263" s="107" t="s">
        <v>74</v>
      </c>
      <c r="K263" s="107"/>
      <c r="L263" s="107"/>
      <c r="M263" s="107" t="s">
        <v>2067</v>
      </c>
      <c r="N263" s="107" t="s">
        <v>518</v>
      </c>
      <c r="Q263" s="104">
        <v>333</v>
      </c>
    </row>
    <row r="264" spans="1:17" x14ac:dyDescent="0.35">
      <c r="A264" s="220">
        <v>262</v>
      </c>
      <c r="B264" s="50" t="s">
        <v>3601</v>
      </c>
      <c r="C264" s="106"/>
      <c r="D264" s="107" t="s">
        <v>30</v>
      </c>
      <c r="E264" s="107"/>
      <c r="F264" s="107"/>
      <c r="G264" s="107"/>
      <c r="H264" s="107" t="s">
        <v>3601</v>
      </c>
      <c r="I264" s="107" t="s">
        <v>3600</v>
      </c>
      <c r="J264" s="107" t="s">
        <v>77</v>
      </c>
      <c r="K264" s="107"/>
      <c r="L264" s="107"/>
      <c r="M264" s="107" t="s">
        <v>2067</v>
      </c>
      <c r="N264" s="107" t="s">
        <v>578</v>
      </c>
      <c r="Q264" s="104">
        <v>334</v>
      </c>
    </row>
    <row r="265" spans="1:17" x14ac:dyDescent="0.35">
      <c r="A265" s="220">
        <v>263</v>
      </c>
      <c r="B265" s="50" t="s">
        <v>3603</v>
      </c>
      <c r="C265" s="106"/>
      <c r="D265" s="107" t="s">
        <v>15</v>
      </c>
      <c r="E265" s="107"/>
      <c r="F265" s="107"/>
      <c r="G265" s="107"/>
      <c r="H265" s="107" t="s">
        <v>3603</v>
      </c>
      <c r="I265" s="107" t="s">
        <v>3602</v>
      </c>
      <c r="J265" s="107" t="s">
        <v>80</v>
      </c>
      <c r="K265" s="107"/>
      <c r="L265" s="107"/>
      <c r="M265" s="107" t="s">
        <v>2067</v>
      </c>
      <c r="N265" s="107" t="s">
        <v>432</v>
      </c>
      <c r="Q265" s="104">
        <v>335</v>
      </c>
    </row>
    <row r="266" spans="1:17" x14ac:dyDescent="0.35">
      <c r="A266" s="220">
        <v>264</v>
      </c>
      <c r="B266" s="50" t="s">
        <v>3605</v>
      </c>
      <c r="C266" s="106"/>
      <c r="D266" s="107" t="s">
        <v>13</v>
      </c>
      <c r="E266" s="107"/>
      <c r="F266" s="107"/>
      <c r="G266" s="107"/>
      <c r="H266" s="107" t="s">
        <v>3605</v>
      </c>
      <c r="I266" s="107" t="s">
        <v>3604</v>
      </c>
      <c r="J266" s="107" t="s">
        <v>80</v>
      </c>
      <c r="K266" s="107"/>
      <c r="L266" s="107"/>
      <c r="M266" s="107" t="s">
        <v>2067</v>
      </c>
      <c r="N266" s="107" t="s">
        <v>552</v>
      </c>
      <c r="Q266" s="104">
        <v>336</v>
      </c>
    </row>
    <row r="267" spans="1:17" x14ac:dyDescent="0.35">
      <c r="A267" s="220">
        <v>265</v>
      </c>
      <c r="B267" s="50" t="s">
        <v>3607</v>
      </c>
      <c r="C267" s="106"/>
      <c r="D267" s="107" t="s">
        <v>22</v>
      </c>
      <c r="E267" s="107"/>
      <c r="F267" s="107"/>
      <c r="G267" s="107"/>
      <c r="H267" s="107" t="s">
        <v>3607</v>
      </c>
      <c r="I267" s="107" t="s">
        <v>3606</v>
      </c>
      <c r="J267" s="107" t="s">
        <v>77</v>
      </c>
      <c r="K267" s="107"/>
      <c r="L267" s="107"/>
      <c r="M267" s="107" t="s">
        <v>2067</v>
      </c>
      <c r="N267" s="107" t="s">
        <v>463</v>
      </c>
      <c r="Q267" s="104">
        <v>337</v>
      </c>
    </row>
    <row r="268" spans="1:17" x14ac:dyDescent="0.35">
      <c r="A268" s="220">
        <v>266</v>
      </c>
      <c r="B268" s="50" t="s">
        <v>3609</v>
      </c>
      <c r="C268" s="106"/>
      <c r="D268" s="107" t="s">
        <v>31</v>
      </c>
      <c r="E268" s="107"/>
      <c r="F268" s="107"/>
      <c r="G268" s="107"/>
      <c r="H268" s="107" t="s">
        <v>3609</v>
      </c>
      <c r="I268" s="107" t="s">
        <v>3608</v>
      </c>
      <c r="J268" s="107" t="s">
        <v>80</v>
      </c>
      <c r="K268" s="107"/>
      <c r="L268" s="107"/>
      <c r="M268" s="107" t="s">
        <v>2067</v>
      </c>
      <c r="N268" s="107" t="s">
        <v>429</v>
      </c>
      <c r="Q268" s="104">
        <v>338</v>
      </c>
    </row>
    <row r="269" spans="1:17" x14ac:dyDescent="0.35">
      <c r="A269" s="220">
        <v>267</v>
      </c>
      <c r="B269" s="50" t="s">
        <v>3611</v>
      </c>
      <c r="C269" s="106"/>
      <c r="D269" s="107" t="s">
        <v>30</v>
      </c>
      <c r="E269" s="107"/>
      <c r="F269" s="107"/>
      <c r="G269" s="107"/>
      <c r="H269" s="107" t="s">
        <v>3611</v>
      </c>
      <c r="I269" s="107" t="s">
        <v>3610</v>
      </c>
      <c r="J269" s="107" t="s">
        <v>74</v>
      </c>
      <c r="K269" s="107"/>
      <c r="L269" s="107"/>
      <c r="M269" s="107" t="s">
        <v>2067</v>
      </c>
      <c r="N269" s="107" t="s">
        <v>488</v>
      </c>
      <c r="Q269" s="104">
        <v>339</v>
      </c>
    </row>
    <row r="270" spans="1:17" x14ac:dyDescent="0.35">
      <c r="A270" s="220">
        <v>268</v>
      </c>
      <c r="B270" s="50" t="s">
        <v>3613</v>
      </c>
      <c r="C270" s="106"/>
      <c r="D270" s="107" t="s">
        <v>13</v>
      </c>
      <c r="E270" s="107"/>
      <c r="F270" s="107"/>
      <c r="G270" s="107"/>
      <c r="H270" s="107" t="s">
        <v>3613</v>
      </c>
      <c r="I270" s="107" t="s">
        <v>3612</v>
      </c>
      <c r="J270" s="107" t="s">
        <v>74</v>
      </c>
      <c r="K270" s="107"/>
      <c r="L270" s="107"/>
      <c r="M270" s="107" t="s">
        <v>2067</v>
      </c>
      <c r="N270" s="107" t="s">
        <v>569</v>
      </c>
      <c r="Q270" s="104">
        <v>340</v>
      </c>
    </row>
    <row r="271" spans="1:17" x14ac:dyDescent="0.35">
      <c r="A271" s="220">
        <v>269</v>
      </c>
      <c r="B271" s="50" t="s">
        <v>3615</v>
      </c>
      <c r="C271" s="106"/>
      <c r="D271" s="107" t="s">
        <v>13</v>
      </c>
      <c r="E271" s="107"/>
      <c r="F271" s="107"/>
      <c r="G271" s="107"/>
      <c r="H271" s="107" t="s">
        <v>3615</v>
      </c>
      <c r="I271" s="107" t="s">
        <v>3614</v>
      </c>
      <c r="J271" s="107" t="s">
        <v>74</v>
      </c>
      <c r="K271" s="107"/>
      <c r="L271" s="107"/>
      <c r="M271" s="107" t="s">
        <v>2067</v>
      </c>
      <c r="N271" s="107" t="s">
        <v>573</v>
      </c>
      <c r="Q271" s="104">
        <v>341</v>
      </c>
    </row>
    <row r="272" spans="1:17" x14ac:dyDescent="0.35">
      <c r="A272" s="220">
        <v>270</v>
      </c>
      <c r="B272" s="50" t="s">
        <v>3616</v>
      </c>
      <c r="C272" s="106"/>
      <c r="D272" s="107" t="s">
        <v>20</v>
      </c>
      <c r="E272" s="107"/>
      <c r="F272" s="107"/>
      <c r="G272" s="107"/>
      <c r="H272" s="107" t="s">
        <v>3616</v>
      </c>
      <c r="I272" s="107" t="s">
        <v>3617</v>
      </c>
      <c r="J272" s="107" t="s">
        <v>68</v>
      </c>
      <c r="K272" s="107"/>
      <c r="L272" s="107"/>
      <c r="M272" s="107" t="s">
        <v>2067</v>
      </c>
      <c r="N272" s="107" t="s">
        <v>412</v>
      </c>
      <c r="Q272" s="104">
        <v>343</v>
      </c>
    </row>
    <row r="273" spans="1:17" x14ac:dyDescent="0.35">
      <c r="A273" s="220">
        <v>271</v>
      </c>
      <c r="B273" s="50" t="s">
        <v>3618</v>
      </c>
      <c r="C273" s="106"/>
      <c r="D273" s="107" t="s">
        <v>30</v>
      </c>
      <c r="E273" s="107"/>
      <c r="F273" s="107"/>
      <c r="G273" s="107"/>
      <c r="H273" s="107" t="s">
        <v>3618</v>
      </c>
      <c r="I273" s="107" t="s">
        <v>3619</v>
      </c>
      <c r="J273" s="107" t="s">
        <v>74</v>
      </c>
      <c r="K273" s="107"/>
      <c r="L273" s="107"/>
      <c r="M273" s="107" t="s">
        <v>2067</v>
      </c>
      <c r="N273" s="107" t="s">
        <v>523</v>
      </c>
      <c r="Q273" s="104">
        <v>344</v>
      </c>
    </row>
    <row r="274" spans="1:17" x14ac:dyDescent="0.35">
      <c r="A274" s="220">
        <v>272</v>
      </c>
      <c r="B274" s="50" t="s">
        <v>3621</v>
      </c>
      <c r="C274" s="106"/>
      <c r="D274" s="107" t="s">
        <v>30</v>
      </c>
      <c r="E274" s="107"/>
      <c r="F274" s="107"/>
      <c r="G274" s="107"/>
      <c r="H274" s="107" t="s">
        <v>3621</v>
      </c>
      <c r="I274" s="107" t="s">
        <v>3620</v>
      </c>
      <c r="J274" s="107" t="s">
        <v>74</v>
      </c>
      <c r="K274" s="107"/>
      <c r="L274" s="107"/>
      <c r="M274" s="107" t="s">
        <v>2067</v>
      </c>
      <c r="N274" s="107" t="s">
        <v>632</v>
      </c>
      <c r="Q274" s="104">
        <v>345</v>
      </c>
    </row>
    <row r="275" spans="1:17" x14ac:dyDescent="0.35">
      <c r="A275" s="220">
        <v>273</v>
      </c>
      <c r="B275" s="50" t="s">
        <v>3623</v>
      </c>
      <c r="C275" s="106"/>
      <c r="D275" s="107" t="s">
        <v>15</v>
      </c>
      <c r="E275" s="107"/>
      <c r="F275" s="107"/>
      <c r="G275" s="107"/>
      <c r="H275" s="107" t="s">
        <v>3623</v>
      </c>
      <c r="I275" s="107" t="s">
        <v>3622</v>
      </c>
      <c r="J275" s="107" t="s">
        <v>71</v>
      </c>
      <c r="K275" s="107"/>
      <c r="L275" s="107"/>
      <c r="M275" s="107" t="s">
        <v>2067</v>
      </c>
      <c r="N275" s="107" t="s">
        <v>673</v>
      </c>
      <c r="Q275" s="104">
        <v>346</v>
      </c>
    </row>
    <row r="276" spans="1:17" x14ac:dyDescent="0.35">
      <c r="A276" s="220">
        <v>274</v>
      </c>
      <c r="B276" s="50" t="s">
        <v>3625</v>
      </c>
      <c r="C276" s="106"/>
      <c r="D276" s="107" t="s">
        <v>18</v>
      </c>
      <c r="E276" s="107"/>
      <c r="F276" s="107"/>
      <c r="G276" s="107"/>
      <c r="H276" s="107" t="s">
        <v>3625</v>
      </c>
      <c r="I276" s="107" t="s">
        <v>3624</v>
      </c>
      <c r="J276" s="107" t="s">
        <v>71</v>
      </c>
      <c r="K276" s="107"/>
      <c r="L276" s="107"/>
      <c r="M276" s="107" t="s">
        <v>2067</v>
      </c>
      <c r="N276" s="107" t="s">
        <v>676</v>
      </c>
      <c r="Q276" s="104">
        <v>347</v>
      </c>
    </row>
    <row r="277" spans="1:17" x14ac:dyDescent="0.35">
      <c r="A277" s="220">
        <v>275</v>
      </c>
      <c r="B277" s="50" t="s">
        <v>3626</v>
      </c>
      <c r="C277" s="106"/>
      <c r="D277" s="107" t="s">
        <v>24</v>
      </c>
      <c r="E277" s="107"/>
      <c r="F277" s="107"/>
      <c r="G277" s="107"/>
      <c r="H277" s="107" t="s">
        <v>3626</v>
      </c>
      <c r="I277" s="107" t="s">
        <v>3627</v>
      </c>
      <c r="J277" s="107" t="s">
        <v>71</v>
      </c>
      <c r="K277" s="107"/>
      <c r="L277" s="107"/>
      <c r="M277" s="107" t="s">
        <v>2067</v>
      </c>
      <c r="N277" s="107" t="s">
        <v>676</v>
      </c>
      <c r="Q277" s="104">
        <v>348</v>
      </c>
    </row>
    <row r="278" spans="1:17" x14ac:dyDescent="0.35">
      <c r="A278" s="220">
        <v>276</v>
      </c>
      <c r="B278" s="50" t="s">
        <v>3630</v>
      </c>
      <c r="C278" s="106"/>
      <c r="D278" s="107" t="s">
        <v>19</v>
      </c>
      <c r="E278" s="107"/>
      <c r="F278" s="107"/>
      <c r="G278" s="107"/>
      <c r="H278" s="107" t="s">
        <v>3630</v>
      </c>
      <c r="I278" s="107" t="s">
        <v>3628</v>
      </c>
      <c r="J278" s="107" t="s">
        <v>713</v>
      </c>
      <c r="K278" s="107"/>
      <c r="L278" s="107"/>
      <c r="M278" s="107" t="s">
        <v>2067</v>
      </c>
      <c r="N278" s="107" t="s">
        <v>656</v>
      </c>
      <c r="Q278" s="104">
        <v>349</v>
      </c>
    </row>
    <row r="279" spans="1:17" x14ac:dyDescent="0.35">
      <c r="A279" s="220">
        <v>277</v>
      </c>
      <c r="B279" s="50" t="s">
        <v>3631</v>
      </c>
      <c r="C279" s="106"/>
      <c r="D279" s="107" t="s">
        <v>19</v>
      </c>
      <c r="E279" s="107"/>
      <c r="F279" s="107"/>
      <c r="G279" s="107"/>
      <c r="H279" s="107" t="s">
        <v>3631</v>
      </c>
      <c r="I279" s="107" t="s">
        <v>3629</v>
      </c>
      <c r="J279" s="107" t="s">
        <v>713</v>
      </c>
      <c r="K279" s="107"/>
      <c r="L279" s="107"/>
      <c r="M279" s="107" t="s">
        <v>2067</v>
      </c>
      <c r="N279" s="107" t="s">
        <v>399</v>
      </c>
      <c r="Q279" s="104">
        <v>350</v>
      </c>
    </row>
    <row r="280" spans="1:17" x14ac:dyDescent="0.35">
      <c r="A280" s="220">
        <v>278</v>
      </c>
      <c r="B280" s="50" t="s">
        <v>3632</v>
      </c>
      <c r="C280" s="106"/>
      <c r="D280" s="107" t="s">
        <v>22</v>
      </c>
      <c r="E280" s="107"/>
      <c r="F280" s="107"/>
      <c r="G280" s="107"/>
      <c r="H280" s="107" t="s">
        <v>3632</v>
      </c>
      <c r="I280" s="107" t="s">
        <v>3651</v>
      </c>
      <c r="J280" s="107" t="s">
        <v>71</v>
      </c>
      <c r="K280" s="107"/>
      <c r="L280" s="107"/>
      <c r="M280" s="107" t="s">
        <v>2067</v>
      </c>
      <c r="N280" s="107" t="s">
        <v>670</v>
      </c>
      <c r="Q280" s="104">
        <v>352</v>
      </c>
    </row>
    <row r="281" spans="1:17" x14ac:dyDescent="0.35">
      <c r="A281" s="220">
        <v>279</v>
      </c>
      <c r="B281" s="50" t="s">
        <v>3633</v>
      </c>
      <c r="C281" s="106"/>
      <c r="D281" s="107" t="s">
        <v>15</v>
      </c>
      <c r="E281" s="107"/>
      <c r="F281" s="107"/>
      <c r="G281" s="107"/>
      <c r="H281" s="107" t="s">
        <v>3633</v>
      </c>
      <c r="I281" s="107" t="s">
        <v>3634</v>
      </c>
      <c r="J281" s="107" t="s">
        <v>80</v>
      </c>
      <c r="K281" s="107"/>
      <c r="L281" s="107"/>
      <c r="M281" s="107" t="s">
        <v>2067</v>
      </c>
      <c r="N281" s="107" t="s">
        <v>492</v>
      </c>
      <c r="Q281" s="104">
        <v>353</v>
      </c>
    </row>
    <row r="282" spans="1:17" x14ac:dyDescent="0.35">
      <c r="A282" s="220">
        <v>280</v>
      </c>
      <c r="B282" s="50" t="s">
        <v>3638</v>
      </c>
      <c r="C282" s="106"/>
      <c r="D282" s="107" t="s">
        <v>19</v>
      </c>
      <c r="E282" s="107"/>
      <c r="F282" s="107"/>
      <c r="G282" s="107"/>
      <c r="H282" s="107" t="s">
        <v>3638</v>
      </c>
      <c r="I282" s="107" t="s">
        <v>3637</v>
      </c>
      <c r="J282" s="107" t="s">
        <v>80</v>
      </c>
      <c r="K282" s="107"/>
      <c r="L282" s="107" t="s">
        <v>97</v>
      </c>
      <c r="M282" s="107" t="s">
        <v>2067</v>
      </c>
      <c r="N282" s="107"/>
      <c r="Q282" s="104">
        <v>354</v>
      </c>
    </row>
    <row r="283" spans="1:17" x14ac:dyDescent="0.35">
      <c r="A283" s="220">
        <v>281</v>
      </c>
      <c r="B283" s="50" t="s">
        <v>3639</v>
      </c>
      <c r="C283" s="106"/>
      <c r="D283" s="107" t="s">
        <v>22</v>
      </c>
      <c r="E283" s="107"/>
      <c r="F283" s="107"/>
      <c r="G283" s="107"/>
      <c r="H283" s="107" t="s">
        <v>3639</v>
      </c>
      <c r="I283" s="107" t="s">
        <v>3640</v>
      </c>
      <c r="J283" s="107" t="s">
        <v>77</v>
      </c>
      <c r="K283" s="107" t="s">
        <v>278</v>
      </c>
      <c r="L283" s="107"/>
      <c r="M283" s="107" t="s">
        <v>2067</v>
      </c>
      <c r="N283" s="107"/>
      <c r="Q283" s="104">
        <v>355</v>
      </c>
    </row>
    <row r="284" spans="1:17" x14ac:dyDescent="0.35">
      <c r="A284" s="220">
        <v>282</v>
      </c>
      <c r="B284" s="50" t="s">
        <v>3641</v>
      </c>
      <c r="C284" s="106"/>
      <c r="D284" s="263" t="s">
        <v>27</v>
      </c>
      <c r="E284" s="107"/>
      <c r="F284" s="107"/>
      <c r="G284" s="107"/>
      <c r="H284" s="107" t="s">
        <v>3641</v>
      </c>
      <c r="I284" s="107" t="s">
        <v>3642</v>
      </c>
      <c r="J284" s="107" t="s">
        <v>74</v>
      </c>
      <c r="K284" s="107"/>
      <c r="L284" s="107"/>
      <c r="M284" s="107" t="s">
        <v>2067</v>
      </c>
      <c r="N284" s="107" t="s">
        <v>503</v>
      </c>
      <c r="Q284" s="104">
        <v>356</v>
      </c>
    </row>
    <row r="285" spans="1:17" x14ac:dyDescent="0.35">
      <c r="A285" s="220">
        <v>283</v>
      </c>
      <c r="B285" s="50"/>
      <c r="C285" s="106"/>
      <c r="D285" s="107"/>
      <c r="E285" s="107"/>
      <c r="F285" s="107"/>
      <c r="G285" s="107"/>
      <c r="H285" s="107"/>
      <c r="I285" s="107"/>
      <c r="J285" s="107"/>
      <c r="K285" s="107"/>
      <c r="L285" s="107"/>
      <c r="M285" s="107"/>
      <c r="N285" s="107" t="s">
        <v>503</v>
      </c>
      <c r="Q285" s="104">
        <v>357</v>
      </c>
    </row>
    <row r="286" spans="1:17" x14ac:dyDescent="0.35">
      <c r="A286" s="220">
        <v>284</v>
      </c>
      <c r="B286" s="50" t="s">
        <v>3643</v>
      </c>
      <c r="C286" s="106"/>
      <c r="D286" s="263" t="s">
        <v>27</v>
      </c>
      <c r="E286" s="107"/>
      <c r="F286" s="107"/>
      <c r="G286" s="107"/>
      <c r="H286" s="107" t="s">
        <v>3643</v>
      </c>
      <c r="I286" s="107" t="s">
        <v>3644</v>
      </c>
      <c r="J286" s="107" t="s">
        <v>74</v>
      </c>
      <c r="K286" s="107"/>
      <c r="L286" s="107"/>
      <c r="M286" s="107" t="s">
        <v>2067</v>
      </c>
      <c r="N286" s="107" t="s">
        <v>517</v>
      </c>
      <c r="Q286" s="104">
        <v>358</v>
      </c>
    </row>
    <row r="287" spans="1:17" x14ac:dyDescent="0.35">
      <c r="A287" s="220">
        <v>285</v>
      </c>
      <c r="B287" s="50"/>
      <c r="C287" s="106"/>
      <c r="D287" s="107"/>
      <c r="E287" s="107"/>
      <c r="F287" s="107"/>
      <c r="G287" s="107"/>
      <c r="H287" s="107"/>
      <c r="I287" s="107"/>
      <c r="J287" s="107"/>
      <c r="K287" s="107"/>
      <c r="L287" s="107"/>
      <c r="M287" s="107"/>
      <c r="N287" s="107" t="s">
        <v>517</v>
      </c>
      <c r="Q287" s="104">
        <v>359</v>
      </c>
    </row>
    <row r="288" spans="1:17" x14ac:dyDescent="0.35">
      <c r="A288" s="220">
        <v>286</v>
      </c>
      <c r="B288" s="50" t="s">
        <v>3645</v>
      </c>
      <c r="C288" s="106"/>
      <c r="D288" s="107" t="s">
        <v>29</v>
      </c>
      <c r="E288" s="107"/>
      <c r="F288" s="107"/>
      <c r="G288" s="107"/>
      <c r="H288" s="107" t="s">
        <v>3645</v>
      </c>
      <c r="I288" s="107" t="s">
        <v>3646</v>
      </c>
      <c r="J288" s="107" t="s">
        <v>74</v>
      </c>
      <c r="K288" s="107"/>
      <c r="L288" s="107"/>
      <c r="M288" s="107" t="s">
        <v>2067</v>
      </c>
      <c r="N288" s="107" t="s">
        <v>439</v>
      </c>
      <c r="Q288" s="104">
        <v>360</v>
      </c>
    </row>
    <row r="289" spans="1:17" x14ac:dyDescent="0.35">
      <c r="A289" s="220">
        <v>287</v>
      </c>
      <c r="B289" s="50" t="s">
        <v>3647</v>
      </c>
      <c r="C289" s="106"/>
      <c r="D289" s="107" t="s">
        <v>13</v>
      </c>
      <c r="E289" s="107"/>
      <c r="F289" s="107"/>
      <c r="G289" s="107"/>
      <c r="H289" s="107" t="s">
        <v>3647</v>
      </c>
      <c r="I289" s="107" t="s">
        <v>3648</v>
      </c>
      <c r="J289" s="107" t="s">
        <v>74</v>
      </c>
      <c r="K289" s="107"/>
      <c r="L289" s="107"/>
      <c r="M289" s="107" t="s">
        <v>2067</v>
      </c>
      <c r="N289" s="107" t="s">
        <v>585</v>
      </c>
      <c r="Q289" s="104">
        <v>361</v>
      </c>
    </row>
    <row r="290" spans="1:17" x14ac:dyDescent="0.35">
      <c r="A290" s="220">
        <v>288</v>
      </c>
      <c r="B290" s="50" t="s">
        <v>3649</v>
      </c>
      <c r="C290" s="106"/>
      <c r="D290" s="107" t="s">
        <v>25</v>
      </c>
      <c r="E290" s="107"/>
      <c r="F290" s="107"/>
      <c r="G290" s="107"/>
      <c r="H290" s="107" t="s">
        <v>3649</v>
      </c>
      <c r="I290" s="107" t="s">
        <v>3650</v>
      </c>
      <c r="J290" s="107" t="s">
        <v>713</v>
      </c>
      <c r="K290" s="107"/>
      <c r="L290" s="107"/>
      <c r="M290" s="107" t="s">
        <v>2067</v>
      </c>
      <c r="N290" s="107" t="s">
        <v>532</v>
      </c>
      <c r="Q290" s="104">
        <v>362</v>
      </c>
    </row>
    <row r="291" spans="1:17" x14ac:dyDescent="0.35">
      <c r="A291" s="220">
        <v>289</v>
      </c>
      <c r="B291" s="50" t="s">
        <v>3652</v>
      </c>
      <c r="C291" s="106"/>
      <c r="D291" s="107" t="s">
        <v>22</v>
      </c>
      <c r="E291" s="107"/>
      <c r="F291" s="107"/>
      <c r="G291" s="107"/>
      <c r="H291" s="107" t="s">
        <v>3652</v>
      </c>
      <c r="I291" s="107" t="s">
        <v>3653</v>
      </c>
      <c r="J291" s="107" t="s">
        <v>71</v>
      </c>
      <c r="K291" s="107"/>
      <c r="L291" s="107"/>
      <c r="M291" s="107" t="s">
        <v>2067</v>
      </c>
      <c r="N291" s="107" t="s">
        <v>676</v>
      </c>
      <c r="Q291" s="104">
        <v>363</v>
      </c>
    </row>
    <row r="292" spans="1:17" x14ac:dyDescent="0.35">
      <c r="A292" s="220">
        <v>290</v>
      </c>
      <c r="B292" s="50" t="s">
        <v>3654</v>
      </c>
      <c r="C292" s="106"/>
      <c r="D292" s="107" t="s">
        <v>17</v>
      </c>
      <c r="E292" s="107"/>
      <c r="F292" s="107"/>
      <c r="G292" s="107"/>
      <c r="H292" s="107" t="s">
        <v>3654</v>
      </c>
      <c r="I292" s="107" t="s">
        <v>3655</v>
      </c>
      <c r="J292" s="107" t="s">
        <v>71</v>
      </c>
      <c r="K292" s="107"/>
      <c r="L292" s="107"/>
      <c r="M292" s="107" t="s">
        <v>2067</v>
      </c>
      <c r="N292" s="107" t="s">
        <v>676</v>
      </c>
      <c r="Q292" s="104">
        <v>365</v>
      </c>
    </row>
    <row r="293" spans="1:17" x14ac:dyDescent="0.35">
      <c r="A293" s="220">
        <v>291</v>
      </c>
      <c r="B293" s="50" t="s">
        <v>3656</v>
      </c>
      <c r="C293" s="106"/>
      <c r="D293" s="107" t="s">
        <v>22</v>
      </c>
      <c r="E293" s="107"/>
      <c r="F293" s="107"/>
      <c r="G293" s="107"/>
      <c r="H293" s="107" t="s">
        <v>3656</v>
      </c>
      <c r="I293" s="107" t="s">
        <v>3657</v>
      </c>
      <c r="J293" s="107" t="s">
        <v>77</v>
      </c>
      <c r="K293" s="107" t="s">
        <v>1357</v>
      </c>
      <c r="L293" s="107"/>
      <c r="M293" s="107" t="s">
        <v>2067</v>
      </c>
      <c r="N293" s="107"/>
      <c r="Q293" s="104">
        <v>366</v>
      </c>
    </row>
    <row r="294" spans="1:17" x14ac:dyDescent="0.35">
      <c r="A294" s="220">
        <v>292</v>
      </c>
      <c r="B294" s="50" t="s">
        <v>3658</v>
      </c>
      <c r="C294" s="106"/>
      <c r="D294" s="263" t="s">
        <v>27</v>
      </c>
      <c r="E294" s="107"/>
      <c r="F294" s="107"/>
      <c r="G294" s="107"/>
      <c r="H294" s="107" t="s">
        <v>3658</v>
      </c>
      <c r="I294" s="107" t="s">
        <v>3659</v>
      </c>
      <c r="J294" s="107" t="s">
        <v>74</v>
      </c>
      <c r="K294" s="107"/>
      <c r="L294" s="107"/>
      <c r="M294" s="107" t="s">
        <v>2067</v>
      </c>
      <c r="N294" s="107" t="s">
        <v>569</v>
      </c>
      <c r="Q294" s="104">
        <v>367</v>
      </c>
    </row>
    <row r="295" spans="1:17" x14ac:dyDescent="0.35">
      <c r="A295" s="220">
        <v>293</v>
      </c>
      <c r="B295" s="50"/>
      <c r="C295" s="106"/>
      <c r="D295" s="107"/>
      <c r="E295" s="107"/>
      <c r="F295" s="107"/>
      <c r="G295" s="107"/>
      <c r="H295" s="107"/>
      <c r="I295" s="107"/>
      <c r="J295" s="107"/>
      <c r="K295" s="107"/>
      <c r="L295" s="107"/>
      <c r="M295" s="107"/>
      <c r="N295" s="107" t="s">
        <v>569</v>
      </c>
      <c r="Q295" s="104">
        <v>368</v>
      </c>
    </row>
    <row r="296" spans="1:17" x14ac:dyDescent="0.35">
      <c r="A296" s="220">
        <v>294</v>
      </c>
      <c r="B296" s="50" t="s">
        <v>3660</v>
      </c>
      <c r="C296" s="106"/>
      <c r="D296" s="263" t="s">
        <v>27</v>
      </c>
      <c r="E296" s="107"/>
      <c r="F296" s="107"/>
      <c r="G296" s="107"/>
      <c r="H296" s="107" t="s">
        <v>3660</v>
      </c>
      <c r="I296" s="107" t="s">
        <v>3661</v>
      </c>
      <c r="J296" s="107" t="s">
        <v>74</v>
      </c>
      <c r="K296" s="107"/>
      <c r="L296" s="107"/>
      <c r="M296" s="107" t="s">
        <v>2067</v>
      </c>
      <c r="N296" s="107" t="s">
        <v>561</v>
      </c>
      <c r="Q296" s="104">
        <v>369</v>
      </c>
    </row>
    <row r="297" spans="1:17" x14ac:dyDescent="0.35">
      <c r="A297" s="220">
        <v>295</v>
      </c>
      <c r="B297" s="50"/>
      <c r="C297" s="106"/>
      <c r="D297" s="107"/>
      <c r="E297" s="107"/>
      <c r="F297" s="107"/>
      <c r="G297" s="107"/>
      <c r="H297" s="107"/>
      <c r="I297" s="107"/>
      <c r="J297" s="107"/>
      <c r="K297" s="107"/>
      <c r="L297" s="107"/>
      <c r="M297" s="107"/>
      <c r="N297" s="107" t="s">
        <v>569</v>
      </c>
      <c r="Q297" s="104">
        <v>370</v>
      </c>
    </row>
    <row r="298" spans="1:17" x14ac:dyDescent="0.35">
      <c r="A298" s="220">
        <v>296</v>
      </c>
      <c r="B298" s="50" t="s">
        <v>3662</v>
      </c>
      <c r="C298" s="106"/>
      <c r="D298" s="263" t="s">
        <v>27</v>
      </c>
      <c r="E298" s="107"/>
      <c r="F298" s="107"/>
      <c r="G298" s="107"/>
      <c r="H298" s="107" t="s">
        <v>3662</v>
      </c>
      <c r="I298" s="107" t="s">
        <v>3663</v>
      </c>
      <c r="J298" s="107" t="s">
        <v>74</v>
      </c>
      <c r="K298" s="107"/>
      <c r="L298" s="107"/>
      <c r="M298" s="107" t="s">
        <v>2067</v>
      </c>
      <c r="N298" s="107" t="s">
        <v>585</v>
      </c>
      <c r="Q298" s="104">
        <v>371</v>
      </c>
    </row>
    <row r="299" spans="1:17" x14ac:dyDescent="0.35">
      <c r="A299" s="220">
        <v>297</v>
      </c>
      <c r="B299" s="50"/>
      <c r="C299" s="106"/>
      <c r="D299" s="107"/>
      <c r="E299" s="107"/>
      <c r="F299" s="107"/>
      <c r="G299" s="107"/>
      <c r="H299" s="107"/>
      <c r="I299" s="107"/>
      <c r="J299" s="107"/>
      <c r="K299" s="107"/>
      <c r="L299" s="107"/>
      <c r="M299" s="107"/>
      <c r="N299" s="107" t="s">
        <v>433</v>
      </c>
      <c r="Q299" s="104">
        <v>372</v>
      </c>
    </row>
    <row r="300" spans="1:17" x14ac:dyDescent="0.35">
      <c r="A300" s="220">
        <v>298</v>
      </c>
      <c r="B300" s="50" t="s">
        <v>3877</v>
      </c>
      <c r="C300" s="106"/>
      <c r="D300" s="107" t="s">
        <v>29</v>
      </c>
      <c r="E300" s="107"/>
      <c r="F300" s="107"/>
      <c r="G300" s="107"/>
      <c r="H300" s="107" t="s">
        <v>3877</v>
      </c>
      <c r="I300" s="107" t="s">
        <v>3664</v>
      </c>
      <c r="J300" s="107" t="s">
        <v>74</v>
      </c>
      <c r="K300" s="107"/>
      <c r="L300" s="107"/>
      <c r="M300" s="107" t="s">
        <v>2067</v>
      </c>
      <c r="N300" s="107" t="s">
        <v>569</v>
      </c>
      <c r="Q300" s="104">
        <v>373</v>
      </c>
    </row>
    <row r="301" spans="1:17" x14ac:dyDescent="0.35">
      <c r="A301" s="220">
        <v>299</v>
      </c>
      <c r="B301" s="50" t="s">
        <v>3665</v>
      </c>
      <c r="C301" s="106"/>
      <c r="D301" s="107" t="s">
        <v>13</v>
      </c>
      <c r="E301" s="107"/>
      <c r="F301" s="107"/>
      <c r="G301" s="107"/>
      <c r="H301" s="107" t="s">
        <v>3665</v>
      </c>
      <c r="I301" s="107" t="s">
        <v>3666</v>
      </c>
      <c r="J301" s="107" t="s">
        <v>74</v>
      </c>
      <c r="K301" s="107"/>
      <c r="L301" s="107"/>
      <c r="M301" s="107" t="s">
        <v>2067</v>
      </c>
      <c r="N301" s="107" t="s">
        <v>377</v>
      </c>
      <c r="Q301" s="104">
        <v>374</v>
      </c>
    </row>
    <row r="302" spans="1:17" x14ac:dyDescent="0.35">
      <c r="A302" s="220">
        <v>300</v>
      </c>
      <c r="B302" s="50" t="s">
        <v>3667</v>
      </c>
      <c r="C302" s="106"/>
      <c r="D302" s="107" t="s">
        <v>13</v>
      </c>
      <c r="E302" s="107"/>
      <c r="F302" s="107"/>
      <c r="G302" s="107"/>
      <c r="H302" s="107" t="s">
        <v>3667</v>
      </c>
      <c r="I302" s="107" t="s">
        <v>3667</v>
      </c>
      <c r="J302" s="107" t="s">
        <v>74</v>
      </c>
      <c r="K302" s="107"/>
      <c r="L302" s="107"/>
      <c r="M302" s="107" t="s">
        <v>2067</v>
      </c>
      <c r="N302" s="107" t="s">
        <v>561</v>
      </c>
      <c r="Q302" s="104">
        <v>375</v>
      </c>
    </row>
    <row r="303" spans="1:17" x14ac:dyDescent="0.35">
      <c r="A303" s="220">
        <v>301</v>
      </c>
      <c r="B303" s="50" t="s">
        <v>3668</v>
      </c>
      <c r="C303" s="106"/>
      <c r="D303" s="107" t="s">
        <v>30</v>
      </c>
      <c r="E303" s="107"/>
      <c r="F303" s="107"/>
      <c r="G303" s="107"/>
      <c r="H303" s="107" t="s">
        <v>3668</v>
      </c>
      <c r="I303" s="107" t="s">
        <v>3669</v>
      </c>
      <c r="J303" s="107" t="s">
        <v>74</v>
      </c>
      <c r="K303" s="107"/>
      <c r="L303" s="107"/>
      <c r="M303" s="107" t="s">
        <v>2067</v>
      </c>
      <c r="N303" s="107" t="s">
        <v>549</v>
      </c>
      <c r="Q303" s="104">
        <v>377</v>
      </c>
    </row>
    <row r="304" spans="1:17" x14ac:dyDescent="0.35">
      <c r="A304" s="220">
        <v>302</v>
      </c>
      <c r="B304" s="50" t="s">
        <v>3670</v>
      </c>
      <c r="C304" s="106"/>
      <c r="D304" s="107" t="s">
        <v>13</v>
      </c>
      <c r="E304" s="107"/>
      <c r="F304" s="107"/>
      <c r="G304" s="107"/>
      <c r="H304" s="107" t="s">
        <v>3670</v>
      </c>
      <c r="I304" s="107" t="s">
        <v>3671</v>
      </c>
      <c r="J304" s="107" t="s">
        <v>74</v>
      </c>
      <c r="K304" s="107"/>
      <c r="L304" s="107"/>
      <c r="M304" s="107" t="s">
        <v>2067</v>
      </c>
      <c r="N304" s="107" t="s">
        <v>549</v>
      </c>
      <c r="Q304" s="104">
        <v>378</v>
      </c>
    </row>
    <row r="305" spans="1:17" x14ac:dyDescent="0.35">
      <c r="A305" s="220">
        <v>304</v>
      </c>
      <c r="B305" s="50" t="s">
        <v>3676</v>
      </c>
      <c r="C305" s="106"/>
      <c r="D305" s="107" t="s">
        <v>22</v>
      </c>
      <c r="E305" s="107"/>
      <c r="F305" s="107"/>
      <c r="G305" s="107"/>
      <c r="H305" s="107" t="s">
        <v>3676</v>
      </c>
      <c r="I305" s="107" t="s">
        <v>3677</v>
      </c>
      <c r="J305" s="107" t="s">
        <v>77</v>
      </c>
      <c r="K305" s="107"/>
      <c r="L305" s="107" t="s">
        <v>97</v>
      </c>
      <c r="M305" s="107" t="s">
        <v>2067</v>
      </c>
      <c r="N305" s="107"/>
      <c r="Q305" s="104">
        <v>380</v>
      </c>
    </row>
    <row r="306" spans="1:17" x14ac:dyDescent="0.35">
      <c r="A306" s="220">
        <v>305</v>
      </c>
      <c r="B306" s="50" t="s">
        <v>3678</v>
      </c>
      <c r="C306" s="106"/>
      <c r="D306" s="107" t="s">
        <v>24</v>
      </c>
      <c r="E306" s="107"/>
      <c r="F306" s="107"/>
      <c r="G306" s="107"/>
      <c r="H306" s="107" t="s">
        <v>3679</v>
      </c>
      <c r="I306" s="107" t="s">
        <v>3680</v>
      </c>
      <c r="J306" s="107" t="s">
        <v>77</v>
      </c>
      <c r="K306" s="107"/>
      <c r="L306" s="107" t="s">
        <v>97</v>
      </c>
      <c r="M306" s="107" t="s">
        <v>2067</v>
      </c>
      <c r="N306" s="107"/>
      <c r="Q306" s="104">
        <v>381</v>
      </c>
    </row>
    <row r="307" spans="1:17" x14ac:dyDescent="0.35">
      <c r="A307" s="220">
        <v>306</v>
      </c>
      <c r="B307" s="50" t="s">
        <v>3681</v>
      </c>
      <c r="C307" s="106"/>
      <c r="D307" s="107" t="s">
        <v>24</v>
      </c>
      <c r="E307" s="107"/>
      <c r="F307" s="107"/>
      <c r="G307" s="107"/>
      <c r="H307" s="107" t="s">
        <v>3681</v>
      </c>
      <c r="I307" s="107" t="s">
        <v>3682</v>
      </c>
      <c r="J307" s="107" t="s">
        <v>77</v>
      </c>
      <c r="K307" s="107" t="s">
        <v>1357</v>
      </c>
      <c r="L307" s="107"/>
      <c r="M307" s="107" t="s">
        <v>2067</v>
      </c>
      <c r="N307" s="107"/>
      <c r="Q307" s="104">
        <v>382</v>
      </c>
    </row>
    <row r="308" spans="1:17" x14ac:dyDescent="0.35">
      <c r="A308" s="220">
        <v>307</v>
      </c>
      <c r="B308" s="50" t="s">
        <v>3683</v>
      </c>
      <c r="C308" s="106"/>
      <c r="D308" s="107" t="s">
        <v>20</v>
      </c>
      <c r="E308" s="107"/>
      <c r="F308" s="107"/>
      <c r="G308" s="107"/>
      <c r="H308" s="107" t="s">
        <v>3683</v>
      </c>
      <c r="I308" s="107" t="s">
        <v>3684</v>
      </c>
      <c r="J308" s="107" t="s">
        <v>77</v>
      </c>
      <c r="K308" s="107" t="s">
        <v>1357</v>
      </c>
      <c r="L308" s="107"/>
      <c r="M308" s="107" t="s">
        <v>2067</v>
      </c>
      <c r="N308" s="107"/>
      <c r="Q308" s="104">
        <v>383</v>
      </c>
    </row>
    <row r="309" spans="1:17" x14ac:dyDescent="0.35">
      <c r="A309" s="220">
        <v>308</v>
      </c>
      <c r="B309" s="50" t="s">
        <v>3685</v>
      </c>
      <c r="C309" s="106"/>
      <c r="D309" s="107" t="s">
        <v>20</v>
      </c>
      <c r="E309" s="107"/>
      <c r="F309" s="107"/>
      <c r="G309" s="107"/>
      <c r="H309" s="107" t="s">
        <v>3685</v>
      </c>
      <c r="I309" s="107" t="s">
        <v>3686</v>
      </c>
      <c r="J309" s="107" t="s">
        <v>77</v>
      </c>
      <c r="K309" s="107" t="s">
        <v>1432</v>
      </c>
      <c r="L309" s="107"/>
      <c r="M309" s="107" t="s">
        <v>2067</v>
      </c>
      <c r="N309" s="107"/>
      <c r="Q309" s="104">
        <v>384</v>
      </c>
    </row>
    <row r="310" spans="1:17" x14ac:dyDescent="0.35">
      <c r="A310" s="220">
        <v>309</v>
      </c>
      <c r="B310" s="50" t="s">
        <v>3691</v>
      </c>
      <c r="C310" s="106"/>
      <c r="D310" s="107" t="s">
        <v>33</v>
      </c>
      <c r="E310" s="107"/>
      <c r="F310" s="107"/>
      <c r="G310" s="107"/>
      <c r="H310" s="107" t="s">
        <v>3691</v>
      </c>
      <c r="I310" s="107" t="s">
        <v>3692</v>
      </c>
      <c r="J310" s="107" t="s">
        <v>74</v>
      </c>
      <c r="K310" s="107"/>
      <c r="L310" s="107"/>
      <c r="M310" s="107" t="s">
        <v>2067</v>
      </c>
      <c r="N310" s="107" t="s">
        <v>377</v>
      </c>
      <c r="Q310" s="104">
        <v>385</v>
      </c>
    </row>
    <row r="311" spans="1:17" x14ac:dyDescent="0.35">
      <c r="A311" s="220">
        <v>310</v>
      </c>
      <c r="B311" s="50" t="s">
        <v>3694</v>
      </c>
      <c r="C311" s="106"/>
      <c r="D311" s="107" t="s">
        <v>33</v>
      </c>
      <c r="E311" s="107"/>
      <c r="F311" s="107"/>
      <c r="G311" s="107"/>
      <c r="H311" s="107" t="s">
        <v>3694</v>
      </c>
      <c r="I311" s="107" t="s">
        <v>3693</v>
      </c>
      <c r="J311" s="107" t="s">
        <v>74</v>
      </c>
      <c r="K311" s="107"/>
      <c r="L311" s="107"/>
      <c r="M311" s="107" t="s">
        <v>2067</v>
      </c>
      <c r="N311" s="107" t="s">
        <v>585</v>
      </c>
      <c r="Q311" s="104">
        <v>387</v>
      </c>
    </row>
    <row r="312" spans="1:17" x14ac:dyDescent="0.35">
      <c r="A312" s="220">
        <v>311</v>
      </c>
      <c r="B312" s="50" t="s">
        <v>3698</v>
      </c>
      <c r="C312" s="106"/>
      <c r="D312" s="107" t="s">
        <v>33</v>
      </c>
      <c r="E312" s="107"/>
      <c r="F312" s="107"/>
      <c r="G312" s="107"/>
      <c r="H312" s="107" t="s">
        <v>3698</v>
      </c>
      <c r="I312" s="107" t="s">
        <v>3697</v>
      </c>
      <c r="J312" s="107" t="s">
        <v>74</v>
      </c>
      <c r="K312" s="107"/>
      <c r="L312" s="107"/>
      <c r="M312" s="107" t="s">
        <v>2067</v>
      </c>
      <c r="N312" s="107" t="s">
        <v>569</v>
      </c>
      <c r="Q312" s="104">
        <v>388</v>
      </c>
    </row>
    <row r="313" spans="1:17" x14ac:dyDescent="0.35">
      <c r="A313" s="220">
        <v>312</v>
      </c>
      <c r="B313" s="50" t="s">
        <v>3696</v>
      </c>
      <c r="C313" s="106"/>
      <c r="D313" s="107" t="s">
        <v>33</v>
      </c>
      <c r="E313" s="107"/>
      <c r="F313" s="107"/>
      <c r="G313" s="107"/>
      <c r="H313" s="107" t="s">
        <v>3696</v>
      </c>
      <c r="I313" s="107" t="s">
        <v>3695</v>
      </c>
      <c r="J313" s="107" t="s">
        <v>74</v>
      </c>
      <c r="K313" s="107"/>
      <c r="L313" s="107"/>
      <c r="M313" s="107" t="s">
        <v>2067</v>
      </c>
      <c r="N313" s="107" t="s">
        <v>561</v>
      </c>
      <c r="Q313" s="104">
        <v>389</v>
      </c>
    </row>
    <row r="314" spans="1:17" x14ac:dyDescent="0.35">
      <c r="A314" s="220">
        <v>313</v>
      </c>
      <c r="B314" s="50" t="s">
        <v>3699</v>
      </c>
      <c r="C314" s="106"/>
      <c r="D314" s="107" t="s">
        <v>13</v>
      </c>
      <c r="E314" s="107"/>
      <c r="F314" s="107"/>
      <c r="G314" s="107"/>
      <c r="H314" s="107" t="s">
        <v>3699</v>
      </c>
      <c r="I314" s="107" t="s">
        <v>3700</v>
      </c>
      <c r="J314" s="107" t="s">
        <v>74</v>
      </c>
      <c r="K314" s="107"/>
      <c r="L314" s="107"/>
      <c r="M314" s="107" t="s">
        <v>2067</v>
      </c>
      <c r="N314" s="107" t="s">
        <v>503</v>
      </c>
      <c r="Q314" s="104">
        <v>391</v>
      </c>
    </row>
    <row r="315" spans="1:17" x14ac:dyDescent="0.35">
      <c r="A315" s="220">
        <v>314</v>
      </c>
      <c r="B315" s="50" t="s">
        <v>3701</v>
      </c>
      <c r="C315" s="106"/>
      <c r="D315" s="107" t="s">
        <v>13</v>
      </c>
      <c r="E315" s="107"/>
      <c r="F315" s="107"/>
      <c r="G315" s="107"/>
      <c r="H315" s="107" t="s">
        <v>3701</v>
      </c>
      <c r="I315" s="107" t="s">
        <v>3702</v>
      </c>
      <c r="J315" s="107" t="s">
        <v>74</v>
      </c>
      <c r="K315" s="107"/>
      <c r="L315" s="107"/>
      <c r="M315" s="107" t="s">
        <v>2067</v>
      </c>
      <c r="N315" s="107" t="s">
        <v>503</v>
      </c>
      <c r="Q315" s="104">
        <v>392</v>
      </c>
    </row>
    <row r="316" spans="1:17" x14ac:dyDescent="0.35">
      <c r="A316" s="220">
        <v>315</v>
      </c>
      <c r="B316" s="50" t="s">
        <v>3703</v>
      </c>
      <c r="C316" s="106"/>
      <c r="D316" s="107" t="s">
        <v>33</v>
      </c>
      <c r="E316" s="107"/>
      <c r="F316" s="107"/>
      <c r="G316" s="107"/>
      <c r="H316" s="107" t="s">
        <v>3703</v>
      </c>
      <c r="I316" s="107" t="s">
        <v>3704</v>
      </c>
      <c r="J316" s="107" t="s">
        <v>74</v>
      </c>
      <c r="K316" s="107"/>
      <c r="L316" s="107"/>
      <c r="M316" s="107" t="s">
        <v>2067</v>
      </c>
      <c r="N316" s="107" t="s">
        <v>503</v>
      </c>
      <c r="Q316" s="104">
        <v>393</v>
      </c>
    </row>
    <row r="317" spans="1:17" x14ac:dyDescent="0.35">
      <c r="A317" s="220">
        <v>316</v>
      </c>
      <c r="B317" s="50" t="s">
        <v>3706</v>
      </c>
      <c r="C317" s="106"/>
      <c r="D317" s="107" t="s">
        <v>33</v>
      </c>
      <c r="E317" s="107"/>
      <c r="F317" s="107"/>
      <c r="G317" s="107"/>
      <c r="H317" s="107" t="s">
        <v>3706</v>
      </c>
      <c r="I317" s="107" t="s">
        <v>3705</v>
      </c>
      <c r="J317" s="107" t="s">
        <v>74</v>
      </c>
      <c r="K317" s="107"/>
      <c r="L317" s="107"/>
      <c r="M317" s="107" t="s">
        <v>2067</v>
      </c>
      <c r="N317" s="107" t="s">
        <v>503</v>
      </c>
      <c r="Q317" s="104">
        <v>394</v>
      </c>
    </row>
    <row r="318" spans="1:17" x14ac:dyDescent="0.35">
      <c r="A318" s="220">
        <v>317</v>
      </c>
      <c r="B318" s="50" t="s">
        <v>3707</v>
      </c>
      <c r="C318" s="106"/>
      <c r="D318" s="107" t="s">
        <v>31</v>
      </c>
      <c r="E318" s="107"/>
      <c r="F318" s="107"/>
      <c r="G318" s="107"/>
      <c r="H318" s="107" t="s">
        <v>3707</v>
      </c>
      <c r="I318" s="107" t="s">
        <v>3708</v>
      </c>
      <c r="J318" s="107" t="s">
        <v>80</v>
      </c>
      <c r="K318" s="107"/>
      <c r="L318" s="107"/>
      <c r="M318" s="107" t="s">
        <v>2067</v>
      </c>
      <c r="N318" s="107" t="s">
        <v>424</v>
      </c>
      <c r="Q318" s="104">
        <v>395</v>
      </c>
    </row>
    <row r="319" spans="1:17" x14ac:dyDescent="0.35">
      <c r="A319" s="220">
        <v>318</v>
      </c>
      <c r="B319" s="50" t="s">
        <v>3709</v>
      </c>
      <c r="C319" s="106"/>
      <c r="D319" s="107" t="s">
        <v>15</v>
      </c>
      <c r="E319" s="107"/>
      <c r="F319" s="107"/>
      <c r="G319" s="107"/>
      <c r="H319" s="107" t="s">
        <v>3709</v>
      </c>
      <c r="I319" s="107" t="s">
        <v>3710</v>
      </c>
      <c r="J319" s="107" t="s">
        <v>74</v>
      </c>
      <c r="K319" s="107"/>
      <c r="L319" s="107"/>
      <c r="M319" s="107" t="s">
        <v>2067</v>
      </c>
      <c r="N319" s="107" t="s">
        <v>642</v>
      </c>
      <c r="Q319" s="104">
        <v>396</v>
      </c>
    </row>
    <row r="320" spans="1:17" x14ac:dyDescent="0.35">
      <c r="A320" s="220">
        <v>319</v>
      </c>
      <c r="B320" s="50" t="s">
        <v>3711</v>
      </c>
      <c r="C320" s="106"/>
      <c r="D320" s="107" t="s">
        <v>25</v>
      </c>
      <c r="E320" s="107"/>
      <c r="F320" s="107"/>
      <c r="G320" s="107"/>
      <c r="H320" s="107" t="s">
        <v>3711</v>
      </c>
      <c r="I320" s="107" t="s">
        <v>3712</v>
      </c>
      <c r="J320" s="107" t="s">
        <v>68</v>
      </c>
      <c r="K320" s="107"/>
      <c r="L320" s="107"/>
      <c r="M320" s="107" t="s">
        <v>2067</v>
      </c>
      <c r="N320" s="107" t="s">
        <v>494</v>
      </c>
      <c r="Q320" s="104">
        <v>397</v>
      </c>
    </row>
    <row r="321" spans="1:14" x14ac:dyDescent="0.35">
      <c r="A321" s="220">
        <v>320</v>
      </c>
      <c r="B321" s="50" t="s">
        <v>3713</v>
      </c>
      <c r="C321" s="106"/>
      <c r="D321" s="107" t="s">
        <v>25</v>
      </c>
      <c r="E321" s="107"/>
      <c r="F321" s="107"/>
      <c r="G321" s="107"/>
      <c r="H321" s="107" t="s">
        <v>3713</v>
      </c>
      <c r="I321" s="107" t="s">
        <v>3714</v>
      </c>
      <c r="J321" s="107" t="s">
        <v>80</v>
      </c>
      <c r="K321" s="107"/>
      <c r="L321" s="107"/>
      <c r="M321" s="107" t="s">
        <v>2067</v>
      </c>
      <c r="N321" s="107" t="s">
        <v>494</v>
      </c>
    </row>
    <row r="322" spans="1:14" x14ac:dyDescent="0.35">
      <c r="A322" s="220">
        <v>321</v>
      </c>
      <c r="B322" s="50" t="s">
        <v>3715</v>
      </c>
      <c r="C322" s="106"/>
      <c r="D322" s="107" t="s">
        <v>19</v>
      </c>
      <c r="E322" s="107"/>
      <c r="F322" s="107"/>
      <c r="G322" s="107"/>
      <c r="H322" s="107" t="s">
        <v>3715</v>
      </c>
      <c r="I322" s="107" t="s">
        <v>3717</v>
      </c>
      <c r="J322" s="107" t="s">
        <v>74</v>
      </c>
      <c r="K322" s="107"/>
      <c r="L322" s="107"/>
      <c r="M322" s="107" t="s">
        <v>2067</v>
      </c>
      <c r="N322" s="107" t="s">
        <v>492</v>
      </c>
    </row>
    <row r="323" spans="1:14" x14ac:dyDescent="0.35">
      <c r="A323" s="220">
        <v>322</v>
      </c>
      <c r="B323" s="50" t="s">
        <v>3716</v>
      </c>
      <c r="C323" s="106"/>
      <c r="D323" s="107" t="s">
        <v>31</v>
      </c>
      <c r="E323" s="107"/>
      <c r="F323" s="107"/>
      <c r="G323" s="107"/>
      <c r="H323" s="107" t="s">
        <v>3716</v>
      </c>
      <c r="I323" s="107" t="s">
        <v>3718</v>
      </c>
      <c r="J323" s="107" t="s">
        <v>74</v>
      </c>
      <c r="K323" s="107"/>
      <c r="L323" s="107"/>
      <c r="M323" s="107" t="s">
        <v>2067</v>
      </c>
      <c r="N323" s="107" t="s">
        <v>492</v>
      </c>
    </row>
    <row r="324" spans="1:14" x14ac:dyDescent="0.35">
      <c r="A324" s="220">
        <v>323</v>
      </c>
      <c r="B324" s="50" t="s">
        <v>3721</v>
      </c>
      <c r="C324" s="106"/>
      <c r="D324" s="107" t="s">
        <v>31</v>
      </c>
      <c r="E324" s="107"/>
      <c r="F324" s="107"/>
      <c r="G324" s="107"/>
      <c r="H324" s="107" t="s">
        <v>3721</v>
      </c>
      <c r="I324" s="107" t="s">
        <v>3719</v>
      </c>
      <c r="J324" s="107" t="s">
        <v>74</v>
      </c>
      <c r="K324" s="107"/>
      <c r="L324" s="107"/>
      <c r="M324" s="107" t="s">
        <v>2067</v>
      </c>
      <c r="N324" s="107" t="s">
        <v>498</v>
      </c>
    </row>
    <row r="325" spans="1:14" x14ac:dyDescent="0.35">
      <c r="A325" s="220">
        <v>324</v>
      </c>
      <c r="B325" s="50" t="s">
        <v>3722</v>
      </c>
      <c r="C325" s="106"/>
      <c r="D325" s="107" t="s">
        <v>31</v>
      </c>
      <c r="E325" s="107"/>
      <c r="F325" s="107"/>
      <c r="G325" s="107"/>
      <c r="H325" s="107" t="s">
        <v>3722</v>
      </c>
      <c r="I325" s="107" t="s">
        <v>3720</v>
      </c>
      <c r="J325" s="107" t="s">
        <v>74</v>
      </c>
      <c r="K325" s="107"/>
      <c r="L325" s="107"/>
      <c r="M325" s="107" t="s">
        <v>2067</v>
      </c>
      <c r="N325" s="107" t="s">
        <v>488</v>
      </c>
    </row>
    <row r="326" spans="1:14" x14ac:dyDescent="0.35">
      <c r="A326" s="220">
        <v>325</v>
      </c>
      <c r="B326" s="50" t="s">
        <v>3723</v>
      </c>
      <c r="C326" s="106"/>
      <c r="D326" s="107" t="s">
        <v>20</v>
      </c>
      <c r="E326" s="107"/>
      <c r="F326" s="107" t="s">
        <v>43</v>
      </c>
      <c r="G326" s="107"/>
      <c r="H326" s="107" t="s">
        <v>3723</v>
      </c>
      <c r="I326" s="107" t="s">
        <v>3724</v>
      </c>
      <c r="J326" s="107" t="s">
        <v>77</v>
      </c>
      <c r="K326" s="107"/>
      <c r="L326" s="107"/>
      <c r="M326" s="107" t="s">
        <v>2067</v>
      </c>
      <c r="N326" s="107"/>
    </row>
    <row r="327" spans="1:14" x14ac:dyDescent="0.35">
      <c r="A327" s="220">
        <v>326</v>
      </c>
      <c r="B327" s="50" t="s">
        <v>3725</v>
      </c>
      <c r="C327" s="106"/>
      <c r="D327" s="107" t="s">
        <v>13</v>
      </c>
      <c r="E327" s="107"/>
      <c r="F327" s="107"/>
      <c r="G327" s="107"/>
      <c r="H327" s="107" t="s">
        <v>3725</v>
      </c>
      <c r="I327" s="107" t="s">
        <v>3726</v>
      </c>
      <c r="J327" s="107" t="s">
        <v>74</v>
      </c>
      <c r="K327" s="107"/>
      <c r="L327" s="107"/>
      <c r="M327" s="107" t="s">
        <v>2067</v>
      </c>
      <c r="N327" s="107" t="s">
        <v>439</v>
      </c>
    </row>
    <row r="328" spans="1:14" x14ac:dyDescent="0.35">
      <c r="A328" s="220">
        <v>327</v>
      </c>
      <c r="B328" s="50" t="s">
        <v>3727</v>
      </c>
      <c r="C328" s="106"/>
      <c r="D328" s="107" t="s">
        <v>19</v>
      </c>
      <c r="E328" s="107"/>
      <c r="F328" s="107"/>
      <c r="G328" s="107"/>
      <c r="H328" s="107" t="s">
        <v>3727</v>
      </c>
      <c r="I328" s="107" t="s">
        <v>3728</v>
      </c>
      <c r="J328" s="107" t="s">
        <v>80</v>
      </c>
      <c r="K328" s="107"/>
      <c r="L328" s="107"/>
      <c r="M328" s="107" t="s">
        <v>2067</v>
      </c>
      <c r="N328" s="107" t="s">
        <v>642</v>
      </c>
    </row>
    <row r="329" spans="1:14" x14ac:dyDescent="0.35">
      <c r="A329" s="220">
        <v>328</v>
      </c>
      <c r="B329" s="50" t="s">
        <v>3732</v>
      </c>
      <c r="C329" s="106"/>
      <c r="D329" s="107" t="s">
        <v>19</v>
      </c>
      <c r="E329" s="107"/>
      <c r="F329" s="107"/>
      <c r="G329" s="107"/>
      <c r="H329" s="107" t="s">
        <v>3732</v>
      </c>
      <c r="I329" s="107" t="s">
        <v>3729</v>
      </c>
      <c r="J329" s="107" t="s">
        <v>77</v>
      </c>
      <c r="K329" s="107"/>
      <c r="L329" s="107"/>
      <c r="M329" s="107" t="s">
        <v>2067</v>
      </c>
      <c r="N329" s="107" t="s">
        <v>581</v>
      </c>
    </row>
    <row r="330" spans="1:14" x14ac:dyDescent="0.35">
      <c r="A330" s="220">
        <v>329</v>
      </c>
      <c r="B330" s="50" t="s">
        <v>3731</v>
      </c>
      <c r="C330" s="106"/>
      <c r="D330" s="107" t="s">
        <v>19</v>
      </c>
      <c r="E330" s="107"/>
      <c r="F330" s="107"/>
      <c r="G330" s="107"/>
      <c r="H330" s="107" t="s">
        <v>3731</v>
      </c>
      <c r="I330" s="107" t="s">
        <v>3730</v>
      </c>
      <c r="J330" s="107" t="s">
        <v>80</v>
      </c>
      <c r="K330" s="107"/>
      <c r="L330" s="107"/>
      <c r="M330" s="107" t="s">
        <v>2067</v>
      </c>
      <c r="N330" s="107" t="s">
        <v>581</v>
      </c>
    </row>
    <row r="331" spans="1:14" x14ac:dyDescent="0.35">
      <c r="A331" s="220">
        <v>330</v>
      </c>
      <c r="B331" s="50" t="s">
        <v>3733</v>
      </c>
      <c r="C331" s="106"/>
      <c r="D331" s="107" t="s">
        <v>33</v>
      </c>
      <c r="E331" s="107"/>
      <c r="F331" s="107"/>
      <c r="G331" s="107"/>
      <c r="H331" s="107" t="s">
        <v>3733</v>
      </c>
      <c r="I331" s="107" t="s">
        <v>3734</v>
      </c>
      <c r="J331" s="107" t="s">
        <v>77</v>
      </c>
      <c r="K331" s="107"/>
      <c r="L331" s="107"/>
      <c r="M331" s="107" t="s">
        <v>2067</v>
      </c>
      <c r="N331" s="107" t="s">
        <v>463</v>
      </c>
    </row>
    <row r="332" spans="1:14" x14ac:dyDescent="0.35">
      <c r="A332" s="220">
        <v>331</v>
      </c>
      <c r="B332" s="50" t="s">
        <v>3736</v>
      </c>
      <c r="C332" s="106"/>
      <c r="D332" s="107" t="s">
        <v>19</v>
      </c>
      <c r="E332" s="107"/>
      <c r="F332" s="107"/>
      <c r="G332" s="107"/>
      <c r="H332" s="107" t="s">
        <v>3736</v>
      </c>
      <c r="I332" s="107" t="s">
        <v>3737</v>
      </c>
      <c r="J332" s="107" t="s">
        <v>713</v>
      </c>
      <c r="K332" s="107"/>
      <c r="L332" s="107"/>
      <c r="M332" s="107" t="s">
        <v>2067</v>
      </c>
      <c r="N332" s="107" t="s">
        <v>673</v>
      </c>
    </row>
    <row r="333" spans="1:14" x14ac:dyDescent="0.35">
      <c r="A333" s="220">
        <v>332</v>
      </c>
      <c r="B333" s="50" t="s">
        <v>3739</v>
      </c>
      <c r="C333" s="106"/>
      <c r="D333" s="107" t="s">
        <v>18</v>
      </c>
      <c r="E333" s="107"/>
      <c r="F333" s="107"/>
      <c r="G333" s="107"/>
      <c r="H333" s="107" t="s">
        <v>3739</v>
      </c>
      <c r="I333" s="107" t="s">
        <v>3745</v>
      </c>
      <c r="J333" s="107" t="s">
        <v>713</v>
      </c>
      <c r="K333" s="107"/>
      <c r="L333" s="107"/>
      <c r="M333" s="107" t="s">
        <v>2067</v>
      </c>
      <c r="N333" s="107" t="s">
        <v>673</v>
      </c>
    </row>
    <row r="334" spans="1:14" x14ac:dyDescent="0.35">
      <c r="A334" s="220">
        <v>333</v>
      </c>
      <c r="B334" s="50" t="s">
        <v>3740</v>
      </c>
      <c r="C334" s="106"/>
      <c r="D334" s="107" t="s">
        <v>15</v>
      </c>
      <c r="E334" s="107"/>
      <c r="F334" s="107"/>
      <c r="G334" s="107"/>
      <c r="H334" s="107" t="s">
        <v>3740</v>
      </c>
      <c r="I334" s="107" t="s">
        <v>3746</v>
      </c>
      <c r="J334" s="107" t="s">
        <v>713</v>
      </c>
      <c r="K334" s="107"/>
      <c r="L334" s="107"/>
      <c r="M334" s="107" t="s">
        <v>2067</v>
      </c>
      <c r="N334" s="107" t="s">
        <v>673</v>
      </c>
    </row>
    <row r="335" spans="1:14" x14ac:dyDescent="0.35">
      <c r="A335" s="220">
        <v>334</v>
      </c>
      <c r="B335" s="50" t="s">
        <v>3738</v>
      </c>
      <c r="C335" s="106"/>
      <c r="D335" s="107" t="s">
        <v>17</v>
      </c>
      <c r="E335" s="107"/>
      <c r="F335" s="107"/>
      <c r="G335" s="107"/>
      <c r="H335" s="107" t="s">
        <v>3738</v>
      </c>
      <c r="I335" s="107" t="s">
        <v>3747</v>
      </c>
      <c r="J335" s="107" t="s">
        <v>713</v>
      </c>
      <c r="K335" s="107"/>
      <c r="L335" s="107"/>
      <c r="M335" s="107" t="s">
        <v>2067</v>
      </c>
      <c r="N335" s="107" t="s">
        <v>673</v>
      </c>
    </row>
    <row r="336" spans="1:14" x14ac:dyDescent="0.35">
      <c r="A336" s="220">
        <v>335</v>
      </c>
      <c r="B336" s="50" t="s">
        <v>3741</v>
      </c>
      <c r="C336" s="106"/>
      <c r="D336" s="107" t="s">
        <v>19</v>
      </c>
      <c r="E336" s="107"/>
      <c r="F336" s="107"/>
      <c r="G336" s="107"/>
      <c r="H336" s="107" t="s">
        <v>3741</v>
      </c>
      <c r="I336" s="107" t="s">
        <v>3748</v>
      </c>
      <c r="J336" s="107" t="s">
        <v>713</v>
      </c>
      <c r="K336" s="107"/>
      <c r="L336" s="107"/>
      <c r="M336" s="107" t="s">
        <v>2067</v>
      </c>
      <c r="N336" s="107" t="s">
        <v>670</v>
      </c>
    </row>
    <row r="337" spans="1:14" x14ac:dyDescent="0.35">
      <c r="A337" s="220">
        <v>336</v>
      </c>
      <c r="B337" s="50" t="s">
        <v>3742</v>
      </c>
      <c r="C337" s="106"/>
      <c r="D337" s="107" t="s">
        <v>18</v>
      </c>
      <c r="E337" s="107"/>
      <c r="F337" s="107"/>
      <c r="G337" s="107"/>
      <c r="H337" s="107" t="s">
        <v>3742</v>
      </c>
      <c r="I337" s="107" t="s">
        <v>3749</v>
      </c>
      <c r="J337" s="107" t="s">
        <v>713</v>
      </c>
      <c r="K337" s="107"/>
      <c r="L337" s="107"/>
      <c r="M337" s="107" t="s">
        <v>2067</v>
      </c>
      <c r="N337" s="107" t="s">
        <v>670</v>
      </c>
    </row>
    <row r="338" spans="1:14" x14ac:dyDescent="0.35">
      <c r="A338" s="220">
        <v>337</v>
      </c>
      <c r="B338" s="50" t="s">
        <v>3743</v>
      </c>
      <c r="C338" s="106"/>
      <c r="D338" s="107" t="s">
        <v>15</v>
      </c>
      <c r="E338" s="107"/>
      <c r="F338" s="107"/>
      <c r="G338" s="107"/>
      <c r="H338" s="107" t="s">
        <v>3743</v>
      </c>
      <c r="I338" s="107" t="s">
        <v>3750</v>
      </c>
      <c r="J338" s="107" t="s">
        <v>713</v>
      </c>
      <c r="K338" s="107"/>
      <c r="L338" s="107"/>
      <c r="M338" s="107" t="s">
        <v>2067</v>
      </c>
      <c r="N338" s="107" t="s">
        <v>670</v>
      </c>
    </row>
    <row r="339" spans="1:14" x14ac:dyDescent="0.35">
      <c r="A339" s="220">
        <v>338</v>
      </c>
      <c r="B339" s="50" t="s">
        <v>3744</v>
      </c>
      <c r="C339" s="106"/>
      <c r="D339" s="107" t="s">
        <v>17</v>
      </c>
      <c r="E339" s="107"/>
      <c r="F339" s="107"/>
      <c r="G339" s="107"/>
      <c r="H339" s="107" t="s">
        <v>3744</v>
      </c>
      <c r="I339" s="107" t="s">
        <v>3751</v>
      </c>
      <c r="J339" s="107" t="s">
        <v>713</v>
      </c>
      <c r="K339" s="107"/>
      <c r="L339" s="107"/>
      <c r="M339" s="107" t="s">
        <v>2067</v>
      </c>
      <c r="N339" s="107" t="s">
        <v>670</v>
      </c>
    </row>
    <row r="340" spans="1:14" x14ac:dyDescent="0.35">
      <c r="A340" s="220">
        <v>339</v>
      </c>
      <c r="B340" s="50" t="s">
        <v>3759</v>
      </c>
      <c r="C340" s="106"/>
      <c r="D340" s="107" t="s">
        <v>20</v>
      </c>
      <c r="E340" s="107"/>
      <c r="F340" s="107"/>
      <c r="G340" s="107"/>
      <c r="H340" s="107" t="s">
        <v>3759</v>
      </c>
      <c r="I340" s="107" t="s">
        <v>3758</v>
      </c>
      <c r="J340" s="107" t="s">
        <v>71</v>
      </c>
      <c r="K340" s="107"/>
      <c r="L340" s="107"/>
      <c r="M340" s="107" t="s">
        <v>2067</v>
      </c>
      <c r="N340" s="107" t="s">
        <v>423</v>
      </c>
    </row>
    <row r="341" spans="1:14" x14ac:dyDescent="0.35">
      <c r="A341" s="220">
        <v>340</v>
      </c>
      <c r="B341" s="50" t="s">
        <v>3768</v>
      </c>
      <c r="C341" s="106"/>
      <c r="D341" s="263" t="s">
        <v>27</v>
      </c>
      <c r="E341" s="107"/>
      <c r="F341" s="107"/>
      <c r="G341" s="107"/>
      <c r="H341" s="107" t="s">
        <v>3768</v>
      </c>
      <c r="I341" s="107" t="s">
        <v>3769</v>
      </c>
      <c r="J341" s="107" t="s">
        <v>74</v>
      </c>
      <c r="K341" s="107"/>
      <c r="L341" s="107"/>
      <c r="M341" s="107" t="s">
        <v>2067</v>
      </c>
      <c r="N341" s="107" t="s">
        <v>377</v>
      </c>
    </row>
    <row r="342" spans="1:14" x14ac:dyDescent="0.35">
      <c r="A342" s="220">
        <v>341</v>
      </c>
      <c r="B342" s="50"/>
      <c r="C342" s="106"/>
      <c r="D342" s="107"/>
      <c r="E342" s="107"/>
      <c r="F342" s="107"/>
      <c r="G342" s="107"/>
      <c r="H342" s="107"/>
      <c r="I342" s="107"/>
      <c r="J342" s="107"/>
      <c r="K342" s="107"/>
      <c r="L342" s="107"/>
      <c r="M342" s="107"/>
      <c r="N342" s="107" t="s">
        <v>377</v>
      </c>
    </row>
    <row r="343" spans="1:14" x14ac:dyDescent="0.35">
      <c r="A343" s="220">
        <v>342</v>
      </c>
      <c r="B343" s="50" t="s">
        <v>3635</v>
      </c>
      <c r="C343" s="106"/>
      <c r="D343" s="107" t="s">
        <v>24</v>
      </c>
      <c r="E343" s="107"/>
      <c r="F343" s="107"/>
      <c r="G343" s="107"/>
      <c r="H343" s="107" t="s">
        <v>3635</v>
      </c>
      <c r="I343" s="107" t="s">
        <v>3636</v>
      </c>
      <c r="J343" s="107" t="s">
        <v>77</v>
      </c>
      <c r="K343" s="107"/>
      <c r="L343" s="107"/>
      <c r="M343" s="107" t="s">
        <v>2067</v>
      </c>
      <c r="N343" s="107" t="s">
        <v>635</v>
      </c>
    </row>
    <row r="344" spans="1:14" x14ac:dyDescent="0.35">
      <c r="A344" s="220">
        <v>343</v>
      </c>
      <c r="B344" s="50" t="s">
        <v>3672</v>
      </c>
      <c r="C344" s="106"/>
      <c r="D344" s="107" t="s">
        <v>31</v>
      </c>
      <c r="E344" s="107"/>
      <c r="F344" s="107"/>
      <c r="G344" s="107"/>
      <c r="H344" s="107" t="s">
        <v>3672</v>
      </c>
      <c r="I344" s="107" t="s">
        <v>3673</v>
      </c>
      <c r="J344" s="107" t="s">
        <v>74</v>
      </c>
      <c r="K344" s="107"/>
      <c r="L344" s="107"/>
      <c r="M344" s="107" t="s">
        <v>2067</v>
      </c>
      <c r="N344" s="107" t="s">
        <v>529</v>
      </c>
    </row>
    <row r="345" spans="1:14" x14ac:dyDescent="0.35">
      <c r="A345" s="220">
        <v>344</v>
      </c>
      <c r="B345" s="50" t="s">
        <v>3845</v>
      </c>
      <c r="C345" s="106"/>
      <c r="D345" s="107" t="s">
        <v>20</v>
      </c>
      <c r="E345" s="107"/>
      <c r="F345" s="107"/>
      <c r="G345" s="107"/>
      <c r="H345" s="107" t="s">
        <v>3845</v>
      </c>
      <c r="I345" s="107" t="s">
        <v>3846</v>
      </c>
      <c r="J345" s="107" t="s">
        <v>68</v>
      </c>
      <c r="K345" s="107"/>
      <c r="L345" s="107"/>
      <c r="M345" s="107" t="s">
        <v>2067</v>
      </c>
      <c r="N345" s="107" t="s">
        <v>653</v>
      </c>
    </row>
    <row r="346" spans="1:14" x14ac:dyDescent="0.35">
      <c r="A346" s="220">
        <v>345</v>
      </c>
      <c r="B346" s="50" t="s">
        <v>3848</v>
      </c>
      <c r="C346" s="106"/>
      <c r="D346" s="107" t="s">
        <v>20</v>
      </c>
      <c r="E346" s="107"/>
      <c r="F346" s="107"/>
      <c r="G346" s="107"/>
      <c r="H346" s="107" t="s">
        <v>3848</v>
      </c>
      <c r="I346" s="107" t="s">
        <v>3847</v>
      </c>
      <c r="J346" s="107" t="s">
        <v>80</v>
      </c>
      <c r="K346" s="107"/>
      <c r="L346" s="107"/>
      <c r="M346" s="107" t="s">
        <v>2067</v>
      </c>
      <c r="N346" s="107" t="s">
        <v>653</v>
      </c>
    </row>
    <row r="347" spans="1:14" x14ac:dyDescent="0.35">
      <c r="A347" s="220">
        <v>346</v>
      </c>
      <c r="B347" s="50" t="s">
        <v>3849</v>
      </c>
      <c r="C347" s="106"/>
      <c r="D347" s="107" t="s">
        <v>20</v>
      </c>
      <c r="E347" s="107"/>
      <c r="F347" s="107"/>
      <c r="G347" s="107"/>
      <c r="H347" s="107" t="s">
        <v>3849</v>
      </c>
      <c r="I347" s="107" t="s">
        <v>3850</v>
      </c>
      <c r="J347" s="107" t="s">
        <v>68</v>
      </c>
      <c r="K347" s="107"/>
      <c r="L347" s="107"/>
      <c r="M347" s="107" t="s">
        <v>2067</v>
      </c>
      <c r="N347" s="107" t="s">
        <v>529</v>
      </c>
    </row>
    <row r="348" spans="1:14" x14ac:dyDescent="0.35">
      <c r="A348" s="220">
        <v>347</v>
      </c>
      <c r="B348" s="50" t="s">
        <v>3851</v>
      </c>
      <c r="C348" s="106"/>
      <c r="D348" s="107" t="s">
        <v>20</v>
      </c>
      <c r="E348" s="107"/>
      <c r="F348" s="107"/>
      <c r="G348" s="107"/>
      <c r="H348" s="107" t="s">
        <v>3851</v>
      </c>
      <c r="I348" s="107" t="s">
        <v>3852</v>
      </c>
      <c r="J348" s="107" t="s">
        <v>80</v>
      </c>
      <c r="K348" s="107"/>
      <c r="L348" s="107"/>
      <c r="M348" s="107" t="s">
        <v>2067</v>
      </c>
      <c r="N348" s="107" t="s">
        <v>529</v>
      </c>
    </row>
    <row r="349" spans="1:14" x14ac:dyDescent="0.35">
      <c r="A349" s="220">
        <v>348</v>
      </c>
      <c r="B349" s="50" t="s">
        <v>3853</v>
      </c>
      <c r="C349" s="106"/>
      <c r="D349" s="107" t="s">
        <v>15</v>
      </c>
      <c r="E349" s="107"/>
      <c r="F349" s="107"/>
      <c r="G349" s="107"/>
      <c r="H349" s="107" t="s">
        <v>3853</v>
      </c>
      <c r="I349" s="107" t="s">
        <v>3854</v>
      </c>
      <c r="J349" s="107" t="s">
        <v>74</v>
      </c>
      <c r="K349" s="107"/>
      <c r="L349" s="107"/>
      <c r="M349" s="107" t="s">
        <v>2067</v>
      </c>
      <c r="N349" s="107" t="s">
        <v>523</v>
      </c>
    </row>
    <row r="350" spans="1:14" x14ac:dyDescent="0.35">
      <c r="A350" s="220">
        <v>349</v>
      </c>
      <c r="B350" s="50" t="s">
        <v>3861</v>
      </c>
      <c r="C350" s="106"/>
      <c r="D350" s="107" t="s">
        <v>30</v>
      </c>
      <c r="E350" s="107"/>
      <c r="F350" s="107"/>
      <c r="G350" s="107"/>
      <c r="H350" s="107" t="s">
        <v>3861</v>
      </c>
      <c r="I350" s="107" t="s">
        <v>3859</v>
      </c>
      <c r="J350" s="107" t="s">
        <v>74</v>
      </c>
      <c r="K350" s="107"/>
      <c r="L350" s="107"/>
      <c r="M350" s="107" t="s">
        <v>2067</v>
      </c>
      <c r="N350" s="107" t="s">
        <v>518</v>
      </c>
    </row>
    <row r="351" spans="1:14" x14ac:dyDescent="0.35">
      <c r="A351" s="220">
        <v>350</v>
      </c>
      <c r="B351" s="50" t="s">
        <v>3860</v>
      </c>
      <c r="C351" s="106"/>
      <c r="D351" s="107" t="s">
        <v>30</v>
      </c>
      <c r="E351" s="107"/>
      <c r="F351" s="107"/>
      <c r="G351" s="107"/>
      <c r="H351" s="107" t="s">
        <v>3860</v>
      </c>
      <c r="I351" s="107" t="s">
        <v>3858</v>
      </c>
      <c r="J351" s="107" t="s">
        <v>77</v>
      </c>
      <c r="K351" s="107"/>
      <c r="L351" s="107"/>
      <c r="M351" s="107" t="s">
        <v>2067</v>
      </c>
      <c r="N351" s="107" t="s">
        <v>518</v>
      </c>
    </row>
    <row r="352" spans="1:14" x14ac:dyDescent="0.35">
      <c r="A352" s="220">
        <v>351</v>
      </c>
      <c r="B352" s="50" t="s">
        <v>3862</v>
      </c>
      <c r="C352" s="106"/>
      <c r="D352" s="107" t="s">
        <v>24</v>
      </c>
      <c r="E352" s="107"/>
      <c r="F352" s="107"/>
      <c r="G352" s="107"/>
      <c r="H352" s="107" t="s">
        <v>3862</v>
      </c>
      <c r="I352" s="107" t="s">
        <v>3863</v>
      </c>
      <c r="J352" s="107" t="s">
        <v>71</v>
      </c>
      <c r="K352" s="107"/>
      <c r="L352" s="107"/>
      <c r="M352" s="107" t="s">
        <v>2067</v>
      </c>
      <c r="N352" s="107" t="s">
        <v>679</v>
      </c>
    </row>
    <row r="353" spans="1:14" x14ac:dyDescent="0.35">
      <c r="A353" s="220">
        <v>352</v>
      </c>
      <c r="B353" s="50" t="s">
        <v>3868</v>
      </c>
      <c r="C353" s="106"/>
      <c r="D353" s="107" t="s">
        <v>31</v>
      </c>
      <c r="E353" s="107"/>
      <c r="F353" s="107"/>
      <c r="G353" s="107"/>
      <c r="H353" s="107" t="s">
        <v>3868</v>
      </c>
      <c r="I353" s="107" t="s">
        <v>3869</v>
      </c>
      <c r="J353" s="107" t="s">
        <v>80</v>
      </c>
      <c r="K353" s="107"/>
      <c r="L353" s="107"/>
      <c r="M353" s="107" t="s">
        <v>2067</v>
      </c>
      <c r="N353" s="107" t="s">
        <v>529</v>
      </c>
    </row>
    <row r="354" spans="1:14" x14ac:dyDescent="0.35">
      <c r="A354" s="220">
        <v>353</v>
      </c>
      <c r="B354" s="50" t="s">
        <v>3870</v>
      </c>
      <c r="C354" s="106"/>
      <c r="D354" s="107" t="s">
        <v>22</v>
      </c>
      <c r="E354" s="107"/>
      <c r="F354" s="107"/>
      <c r="G354" s="107"/>
      <c r="H354" s="107" t="s">
        <v>3870</v>
      </c>
      <c r="I354" s="107" t="s">
        <v>3875</v>
      </c>
      <c r="J354" s="107" t="s">
        <v>77</v>
      </c>
      <c r="K354" s="107"/>
      <c r="L354" s="107"/>
      <c r="M354" s="107" t="s">
        <v>2067</v>
      </c>
      <c r="N354" s="107" t="s">
        <v>518</v>
      </c>
    </row>
    <row r="355" spans="1:14" x14ac:dyDescent="0.35">
      <c r="A355" s="220">
        <v>354</v>
      </c>
      <c r="B355" s="50" t="s">
        <v>3871</v>
      </c>
      <c r="C355" s="106"/>
      <c r="D355" s="107" t="s">
        <v>22</v>
      </c>
      <c r="E355" s="107"/>
      <c r="F355" s="107"/>
      <c r="G355" s="107"/>
      <c r="H355" s="107" t="s">
        <v>3871</v>
      </c>
      <c r="I355" s="107" t="s">
        <v>3874</v>
      </c>
      <c r="J355" s="107" t="s">
        <v>77</v>
      </c>
      <c r="K355" s="107"/>
      <c r="L355" s="107"/>
      <c r="M355" s="107" t="s">
        <v>2067</v>
      </c>
      <c r="N355" s="107" t="s">
        <v>523</v>
      </c>
    </row>
    <row r="356" spans="1:14" x14ac:dyDescent="0.35">
      <c r="A356" s="220">
        <v>355</v>
      </c>
      <c r="B356" s="50" t="s">
        <v>3872</v>
      </c>
      <c r="C356" s="106"/>
      <c r="D356" s="107" t="s">
        <v>33</v>
      </c>
      <c r="E356" s="107"/>
      <c r="F356" s="107"/>
      <c r="G356" s="107"/>
      <c r="H356" s="107" t="s">
        <v>3872</v>
      </c>
      <c r="I356" s="107" t="s">
        <v>3873</v>
      </c>
      <c r="J356" s="107" t="s">
        <v>77</v>
      </c>
      <c r="K356" s="107"/>
      <c r="L356" s="107"/>
      <c r="M356" s="107" t="s">
        <v>2067</v>
      </c>
      <c r="N356" s="107" t="s">
        <v>518</v>
      </c>
    </row>
    <row r="357" spans="1:14" x14ac:dyDescent="0.35">
      <c r="A357" s="220">
        <v>356</v>
      </c>
      <c r="B357" s="50" t="s">
        <v>3878</v>
      </c>
      <c r="C357" s="106"/>
      <c r="D357" s="107" t="s">
        <v>19</v>
      </c>
      <c r="E357" s="107"/>
      <c r="F357" s="107"/>
      <c r="G357" s="107"/>
      <c r="H357" s="107" t="s">
        <v>3878</v>
      </c>
      <c r="I357" s="107" t="s">
        <v>3880</v>
      </c>
      <c r="J357" s="107" t="s">
        <v>71</v>
      </c>
      <c r="K357" s="107"/>
      <c r="L357" s="107"/>
      <c r="M357" s="107" t="s">
        <v>2067</v>
      </c>
      <c r="N357" s="107" t="s">
        <v>673</v>
      </c>
    </row>
    <row r="358" spans="1:14" x14ac:dyDescent="0.35">
      <c r="A358" s="220">
        <v>357</v>
      </c>
      <c r="B358" s="50" t="s">
        <v>3879</v>
      </c>
      <c r="C358" s="106"/>
      <c r="D358" s="107" t="s">
        <v>19</v>
      </c>
      <c r="E358" s="107"/>
      <c r="F358" s="107"/>
      <c r="G358" s="107"/>
      <c r="H358" s="107" t="s">
        <v>3879</v>
      </c>
      <c r="I358" s="107" t="s">
        <v>3881</v>
      </c>
      <c r="J358" s="107" t="s">
        <v>71</v>
      </c>
      <c r="K358" s="107"/>
      <c r="L358" s="107"/>
      <c r="M358" s="107" t="s">
        <v>2067</v>
      </c>
      <c r="N358" s="107" t="s">
        <v>679</v>
      </c>
    </row>
    <row r="359" spans="1:14" x14ac:dyDescent="0.35">
      <c r="A359" s="220">
        <v>358</v>
      </c>
      <c r="B359" s="50" t="s">
        <v>3882</v>
      </c>
      <c r="C359" s="106"/>
      <c r="D359" s="107" t="s">
        <v>17</v>
      </c>
      <c r="E359" s="107"/>
      <c r="F359" s="107"/>
      <c r="G359" s="107"/>
      <c r="H359" s="162" t="s">
        <v>3882</v>
      </c>
      <c r="I359" s="162" t="s">
        <v>5538</v>
      </c>
      <c r="J359" s="107" t="s">
        <v>713</v>
      </c>
      <c r="K359" s="107"/>
      <c r="L359" s="107"/>
      <c r="M359" s="107" t="s">
        <v>2067</v>
      </c>
      <c r="N359" s="107" t="s">
        <v>560</v>
      </c>
    </row>
    <row r="360" spans="1:14" x14ac:dyDescent="0.35">
      <c r="A360" s="220">
        <v>359</v>
      </c>
      <c r="B360" s="50" t="s">
        <v>3884</v>
      </c>
      <c r="C360" s="106"/>
      <c r="D360" s="107" t="s">
        <v>17</v>
      </c>
      <c r="E360" s="107"/>
      <c r="F360" s="107"/>
      <c r="G360" s="107"/>
      <c r="H360" s="107" t="s">
        <v>3884</v>
      </c>
      <c r="I360" s="107" t="s">
        <v>3883</v>
      </c>
      <c r="J360" s="107" t="s">
        <v>713</v>
      </c>
      <c r="K360" s="107"/>
      <c r="L360" s="107"/>
      <c r="M360" s="107" t="s">
        <v>2067</v>
      </c>
      <c r="N360" s="107" t="s">
        <v>575</v>
      </c>
    </row>
    <row r="361" spans="1:14" x14ac:dyDescent="0.35">
      <c r="A361" s="220">
        <v>360</v>
      </c>
      <c r="B361" s="50" t="s">
        <v>3885</v>
      </c>
      <c r="C361" s="106"/>
      <c r="D361" s="107" t="s">
        <v>22</v>
      </c>
      <c r="E361" s="107"/>
      <c r="F361" s="107"/>
      <c r="G361" s="107"/>
      <c r="H361" s="107" t="s">
        <v>3885</v>
      </c>
      <c r="I361" s="107" t="s">
        <v>3888</v>
      </c>
      <c r="J361" s="107" t="s">
        <v>713</v>
      </c>
      <c r="K361" s="107"/>
      <c r="L361" s="107"/>
      <c r="M361" s="107" t="s">
        <v>2067</v>
      </c>
      <c r="N361" s="107" t="s">
        <v>575</v>
      </c>
    </row>
    <row r="362" spans="1:14" x14ac:dyDescent="0.35">
      <c r="A362" s="220">
        <v>361</v>
      </c>
      <c r="B362" s="50" t="s">
        <v>3886</v>
      </c>
      <c r="C362" s="106"/>
      <c r="D362" s="107" t="s">
        <v>22</v>
      </c>
      <c r="E362" s="107"/>
      <c r="F362" s="107"/>
      <c r="G362" s="107"/>
      <c r="H362" s="107" t="s">
        <v>3886</v>
      </c>
      <c r="I362" s="107" t="s">
        <v>3889</v>
      </c>
      <c r="J362" s="107" t="s">
        <v>713</v>
      </c>
      <c r="K362" s="107"/>
      <c r="L362" s="107"/>
      <c r="M362" s="107" t="s">
        <v>2067</v>
      </c>
      <c r="N362" s="107" t="s">
        <v>670</v>
      </c>
    </row>
    <row r="363" spans="1:14" x14ac:dyDescent="0.35">
      <c r="A363" s="220">
        <v>362</v>
      </c>
      <c r="B363" s="50" t="s">
        <v>3887</v>
      </c>
      <c r="C363" s="106"/>
      <c r="D363" s="107" t="s">
        <v>22</v>
      </c>
      <c r="E363" s="107"/>
      <c r="F363" s="107"/>
      <c r="G363" s="107"/>
      <c r="H363" s="107" t="s">
        <v>3887</v>
      </c>
      <c r="I363" s="107" t="s">
        <v>3890</v>
      </c>
      <c r="J363" s="107" t="s">
        <v>713</v>
      </c>
      <c r="K363" s="107"/>
      <c r="L363" s="107"/>
      <c r="M363" s="107" t="s">
        <v>2067</v>
      </c>
      <c r="N363" s="107" t="s">
        <v>673</v>
      </c>
    </row>
    <row r="364" spans="1:14" x14ac:dyDescent="0.35">
      <c r="A364" s="220">
        <v>363</v>
      </c>
      <c r="B364" s="50" t="s">
        <v>3891</v>
      </c>
      <c r="C364" s="106"/>
      <c r="D364" s="162" t="s">
        <v>22</v>
      </c>
      <c r="E364" s="107"/>
      <c r="F364" s="107"/>
      <c r="G364" s="107"/>
      <c r="H364" s="107" t="s">
        <v>3891</v>
      </c>
      <c r="I364" s="107" t="s">
        <v>3892</v>
      </c>
      <c r="J364" s="107" t="s">
        <v>713</v>
      </c>
      <c r="K364" s="107"/>
      <c r="L364" s="107"/>
      <c r="M364" s="107" t="s">
        <v>2067</v>
      </c>
      <c r="N364" s="107" t="s">
        <v>560</v>
      </c>
    </row>
    <row r="365" spans="1:14" x14ac:dyDescent="0.35">
      <c r="A365" s="220">
        <v>364</v>
      </c>
      <c r="B365" s="50" t="s">
        <v>3900</v>
      </c>
      <c r="C365" s="106"/>
      <c r="D365" s="162" t="s">
        <v>22</v>
      </c>
      <c r="E365" s="107"/>
      <c r="F365" s="107"/>
      <c r="G365" s="107"/>
      <c r="H365" s="107" t="s">
        <v>3900</v>
      </c>
      <c r="I365" s="107" t="s">
        <v>3893</v>
      </c>
      <c r="J365" s="107" t="s">
        <v>713</v>
      </c>
      <c r="K365" s="107"/>
      <c r="L365" s="107"/>
      <c r="M365" s="107" t="s">
        <v>2067</v>
      </c>
      <c r="N365" s="107" t="s">
        <v>445</v>
      </c>
    </row>
    <row r="366" spans="1:14" x14ac:dyDescent="0.35">
      <c r="A366" s="220">
        <v>365</v>
      </c>
      <c r="B366" s="50" t="s">
        <v>3899</v>
      </c>
      <c r="C366" s="106"/>
      <c r="D366" s="162" t="s">
        <v>22</v>
      </c>
      <c r="E366" s="107"/>
      <c r="F366" s="107"/>
      <c r="G366" s="107"/>
      <c r="H366" s="107" t="s">
        <v>3899</v>
      </c>
      <c r="I366" s="107" t="s">
        <v>3895</v>
      </c>
      <c r="J366" s="107" t="s">
        <v>713</v>
      </c>
      <c r="K366" s="107"/>
      <c r="L366" s="107"/>
      <c r="M366" s="107" t="s">
        <v>2067</v>
      </c>
      <c r="N366" s="107" t="s">
        <v>500</v>
      </c>
    </row>
    <row r="367" spans="1:14" x14ac:dyDescent="0.35">
      <c r="A367" s="220">
        <v>366</v>
      </c>
      <c r="B367" s="50" t="s">
        <v>3898</v>
      </c>
      <c r="C367" s="106"/>
      <c r="D367" s="107" t="s">
        <v>17</v>
      </c>
      <c r="E367" s="107"/>
      <c r="F367" s="107"/>
      <c r="G367" s="107"/>
      <c r="H367" s="107" t="s">
        <v>3898</v>
      </c>
      <c r="I367" s="107" t="s">
        <v>3894</v>
      </c>
      <c r="J367" s="107" t="s">
        <v>713</v>
      </c>
      <c r="K367" s="107"/>
      <c r="L367" s="107"/>
      <c r="M367" s="107" t="s">
        <v>2067</v>
      </c>
      <c r="N367" s="107" t="s">
        <v>445</v>
      </c>
    </row>
    <row r="368" spans="1:14" x14ac:dyDescent="0.35">
      <c r="A368" s="220">
        <v>367</v>
      </c>
      <c r="B368" s="50" t="s">
        <v>3897</v>
      </c>
      <c r="C368" s="106"/>
      <c r="D368" s="107" t="s">
        <v>17</v>
      </c>
      <c r="E368" s="107"/>
      <c r="F368" s="107"/>
      <c r="G368" s="107"/>
      <c r="H368" s="107" t="s">
        <v>3897</v>
      </c>
      <c r="I368" s="107" t="s">
        <v>3896</v>
      </c>
      <c r="J368" s="107" t="s">
        <v>713</v>
      </c>
      <c r="K368" s="107"/>
      <c r="L368" s="107"/>
      <c r="M368" s="107" t="s">
        <v>2067</v>
      </c>
      <c r="N368" s="107" t="s">
        <v>500</v>
      </c>
    </row>
    <row r="369" spans="1:14" x14ac:dyDescent="0.35">
      <c r="A369" s="220">
        <v>368</v>
      </c>
      <c r="B369" s="50" t="s">
        <v>3901</v>
      </c>
      <c r="C369" s="106"/>
      <c r="D369" s="107" t="s">
        <v>17</v>
      </c>
      <c r="E369" s="107"/>
      <c r="F369" s="107"/>
      <c r="G369" s="107"/>
      <c r="H369" s="107" t="s">
        <v>3901</v>
      </c>
      <c r="I369" s="107" t="s">
        <v>3902</v>
      </c>
      <c r="J369" s="107" t="s">
        <v>71</v>
      </c>
      <c r="K369" s="107"/>
      <c r="L369" s="107"/>
      <c r="M369" s="107" t="s">
        <v>2067</v>
      </c>
      <c r="N369" s="107" t="s">
        <v>664</v>
      </c>
    </row>
    <row r="370" spans="1:14" x14ac:dyDescent="0.35">
      <c r="A370" s="220">
        <v>369</v>
      </c>
      <c r="B370" s="50" t="s">
        <v>11541</v>
      </c>
      <c r="C370" s="376" t="s">
        <v>10463</v>
      </c>
      <c r="D370" s="107" t="s">
        <v>6179</v>
      </c>
      <c r="E370" s="107"/>
      <c r="F370" s="107"/>
      <c r="G370" s="107"/>
      <c r="H370" s="107" t="s">
        <v>11541</v>
      </c>
      <c r="I370" s="107" t="s">
        <v>11541</v>
      </c>
      <c r="J370" s="107" t="s">
        <v>6178</v>
      </c>
      <c r="K370" s="107"/>
      <c r="L370" s="107"/>
      <c r="M370" s="107" t="s">
        <v>812</v>
      </c>
      <c r="N370" s="107" t="s">
        <v>11541</v>
      </c>
    </row>
    <row r="371" spans="1:14" x14ac:dyDescent="0.35">
      <c r="A371" s="220">
        <v>370</v>
      </c>
      <c r="B371" s="50" t="s">
        <v>11543</v>
      </c>
      <c r="C371" s="376" t="s">
        <v>10463</v>
      </c>
      <c r="D371" s="107" t="s">
        <v>6179</v>
      </c>
      <c r="E371" s="107"/>
      <c r="F371" s="107"/>
      <c r="G371" s="107"/>
      <c r="H371" s="107" t="s">
        <v>11543</v>
      </c>
      <c r="I371" s="107" t="s">
        <v>11543</v>
      </c>
      <c r="J371" s="107" t="s">
        <v>6178</v>
      </c>
      <c r="K371" s="107"/>
      <c r="L371" s="107"/>
      <c r="M371" s="107" t="s">
        <v>812</v>
      </c>
      <c r="N371" s="107" t="s">
        <v>11543</v>
      </c>
    </row>
    <row r="372" spans="1:14" x14ac:dyDescent="0.35">
      <c r="A372" s="220">
        <v>371</v>
      </c>
      <c r="B372" s="50" t="s">
        <v>11542</v>
      </c>
      <c r="C372" s="376" t="s">
        <v>10463</v>
      </c>
      <c r="D372" s="107" t="s">
        <v>6179</v>
      </c>
      <c r="E372" s="107"/>
      <c r="F372" s="107"/>
      <c r="G372" s="107"/>
      <c r="H372" s="107" t="s">
        <v>11542</v>
      </c>
      <c r="I372" s="107" t="s">
        <v>11542</v>
      </c>
      <c r="J372" s="107" t="s">
        <v>6178</v>
      </c>
      <c r="K372" s="107"/>
      <c r="L372" s="107"/>
      <c r="M372" s="107" t="s">
        <v>812</v>
      </c>
      <c r="N372" s="107" t="s">
        <v>11542</v>
      </c>
    </row>
    <row r="373" spans="1:14" x14ac:dyDescent="0.35">
      <c r="A373" s="220">
        <v>372</v>
      </c>
      <c r="B373" s="50" t="s">
        <v>5200</v>
      </c>
      <c r="C373" s="376" t="s">
        <v>10463</v>
      </c>
      <c r="D373" s="107" t="s">
        <v>6179</v>
      </c>
      <c r="E373" s="107"/>
      <c r="F373" s="107"/>
      <c r="G373" s="107"/>
      <c r="H373" s="107" t="s">
        <v>5200</v>
      </c>
      <c r="I373" s="107" t="s">
        <v>5200</v>
      </c>
      <c r="J373" s="107" t="s">
        <v>6178</v>
      </c>
      <c r="K373" s="107"/>
      <c r="L373" s="107"/>
      <c r="M373" s="107" t="s">
        <v>809</v>
      </c>
      <c r="N373" s="107" t="s">
        <v>5200</v>
      </c>
    </row>
    <row r="374" spans="1:14" x14ac:dyDescent="0.35">
      <c r="A374" s="220">
        <v>373</v>
      </c>
      <c r="B374" s="50" t="s">
        <v>5201</v>
      </c>
      <c r="C374" s="376" t="s">
        <v>10463</v>
      </c>
      <c r="D374" s="107" t="s">
        <v>6179</v>
      </c>
      <c r="E374" s="107"/>
      <c r="F374" s="107"/>
      <c r="G374" s="107"/>
      <c r="H374" s="107" t="s">
        <v>5201</v>
      </c>
      <c r="I374" s="107" t="s">
        <v>5201</v>
      </c>
      <c r="J374" s="107" t="s">
        <v>6178</v>
      </c>
      <c r="K374" s="107"/>
      <c r="L374" s="107"/>
      <c r="M374" s="107" t="s">
        <v>809</v>
      </c>
      <c r="N374" s="107" t="s">
        <v>5201</v>
      </c>
    </row>
    <row r="375" spans="1:14" x14ac:dyDescent="0.35">
      <c r="A375" s="220">
        <v>374</v>
      </c>
      <c r="B375" s="50" t="s">
        <v>5455</v>
      </c>
      <c r="C375" s="106"/>
      <c r="D375" s="107" t="s">
        <v>5088</v>
      </c>
      <c r="E375" s="107"/>
      <c r="F375" s="107"/>
      <c r="G375" s="107"/>
      <c r="H375" s="107" t="s">
        <v>5455</v>
      </c>
      <c r="I375" s="107" t="s">
        <v>5461</v>
      </c>
      <c r="J375" s="107" t="s">
        <v>74</v>
      </c>
      <c r="K375" s="107"/>
      <c r="L375" s="107"/>
      <c r="M375" s="107" t="s">
        <v>2067</v>
      </c>
      <c r="N375" s="107" t="s">
        <v>653</v>
      </c>
    </row>
    <row r="376" spans="1:14" x14ac:dyDescent="0.35">
      <c r="A376" s="220">
        <v>375</v>
      </c>
      <c r="B376" s="50" t="s">
        <v>5454</v>
      </c>
      <c r="C376" s="106"/>
      <c r="D376" s="107" t="s">
        <v>5090</v>
      </c>
      <c r="E376" s="107"/>
      <c r="F376" s="107"/>
      <c r="G376" s="107"/>
      <c r="H376" s="107" t="s">
        <v>5454</v>
      </c>
      <c r="I376" s="107" t="s">
        <v>5460</v>
      </c>
      <c r="J376" s="107" t="s">
        <v>74</v>
      </c>
      <c r="K376" s="107"/>
      <c r="L376" s="107"/>
      <c r="M376" s="107" t="s">
        <v>2067</v>
      </c>
      <c r="N376" s="107" t="s">
        <v>653</v>
      </c>
    </row>
    <row r="377" spans="1:14" x14ac:dyDescent="0.35">
      <c r="A377" s="220">
        <v>376</v>
      </c>
      <c r="B377" s="50" t="s">
        <v>5449</v>
      </c>
      <c r="C377" s="106"/>
      <c r="D377" s="107" t="s">
        <v>5086</v>
      </c>
      <c r="E377" s="107"/>
      <c r="F377" s="107"/>
      <c r="G377" s="107"/>
      <c r="H377" s="107" t="s">
        <v>5449</v>
      </c>
      <c r="I377" s="162" t="s">
        <v>5541</v>
      </c>
      <c r="J377" s="107" t="s">
        <v>68</v>
      </c>
      <c r="K377" s="107"/>
      <c r="L377" s="107"/>
      <c r="M377" s="107" t="s">
        <v>2067</v>
      </c>
      <c r="N377" s="107" t="s">
        <v>653</v>
      </c>
    </row>
    <row r="378" spans="1:14" x14ac:dyDescent="0.35">
      <c r="A378" s="220">
        <v>377</v>
      </c>
      <c r="B378" s="50" t="s">
        <v>5450</v>
      </c>
      <c r="C378" s="106"/>
      <c r="D378" s="107" t="s">
        <v>5088</v>
      </c>
      <c r="E378" s="107"/>
      <c r="F378" s="107"/>
      <c r="G378" s="107"/>
      <c r="H378" s="107" t="s">
        <v>5450</v>
      </c>
      <c r="I378" s="107" t="s">
        <v>5451</v>
      </c>
      <c r="J378" s="107" t="s">
        <v>713</v>
      </c>
      <c r="K378" s="107"/>
      <c r="L378" s="107"/>
      <c r="M378" s="107" t="s">
        <v>2067</v>
      </c>
      <c r="N378" s="107" t="s">
        <v>656</v>
      </c>
    </row>
    <row r="379" spans="1:14" x14ac:dyDescent="0.35">
      <c r="A379" s="220">
        <v>378</v>
      </c>
      <c r="B379" s="50" t="s">
        <v>5452</v>
      </c>
      <c r="C379" s="106"/>
      <c r="D379" s="107" t="s">
        <v>5080</v>
      </c>
      <c r="E379" s="107"/>
      <c r="F379" s="107"/>
      <c r="G379" s="107"/>
      <c r="H379" s="107" t="s">
        <v>5452</v>
      </c>
      <c r="I379" s="107" t="s">
        <v>5459</v>
      </c>
      <c r="J379" s="107" t="s">
        <v>68</v>
      </c>
      <c r="K379" s="107"/>
      <c r="L379" s="107"/>
      <c r="M379" s="107" t="s">
        <v>2067</v>
      </c>
      <c r="N379" s="107" t="s">
        <v>653</v>
      </c>
    </row>
    <row r="380" spans="1:14" x14ac:dyDescent="0.35">
      <c r="A380" s="220">
        <v>379</v>
      </c>
      <c r="B380" s="50" t="s">
        <v>5456</v>
      </c>
      <c r="C380" s="106"/>
      <c r="D380" s="107" t="s">
        <v>5088</v>
      </c>
      <c r="E380" s="107"/>
      <c r="F380" s="107"/>
      <c r="G380" s="107"/>
      <c r="H380" s="107" t="s">
        <v>5456</v>
      </c>
      <c r="I380" s="107" t="s">
        <v>5457</v>
      </c>
      <c r="J380" s="107" t="s">
        <v>74</v>
      </c>
      <c r="K380" s="107"/>
      <c r="L380" s="107"/>
      <c r="M380" s="107" t="s">
        <v>2067</v>
      </c>
      <c r="N380" s="107" t="s">
        <v>5544</v>
      </c>
    </row>
    <row r="381" spans="1:14" x14ac:dyDescent="0.35">
      <c r="A381" s="220">
        <v>380</v>
      </c>
      <c r="B381" s="50" t="s">
        <v>5462</v>
      </c>
      <c r="C381" s="106"/>
      <c r="D381" s="107" t="s">
        <v>5086</v>
      </c>
      <c r="E381" s="107"/>
      <c r="F381" s="107"/>
      <c r="G381" s="107"/>
      <c r="H381" s="107" t="s">
        <v>5462</v>
      </c>
      <c r="I381" s="107" t="s">
        <v>5463</v>
      </c>
      <c r="J381" s="107" t="s">
        <v>80</v>
      </c>
      <c r="K381" s="107"/>
      <c r="L381" s="107"/>
      <c r="M381" s="107" t="s">
        <v>2067</v>
      </c>
      <c r="N381" s="107" t="s">
        <v>581</v>
      </c>
    </row>
    <row r="382" spans="1:14" x14ac:dyDescent="0.35">
      <c r="A382" s="220">
        <v>381</v>
      </c>
      <c r="B382" s="50" t="s">
        <v>5464</v>
      </c>
      <c r="C382" s="106"/>
      <c r="D382" s="107" t="s">
        <v>5086</v>
      </c>
      <c r="E382" s="107"/>
      <c r="F382" s="107"/>
      <c r="G382" s="107"/>
      <c r="H382" s="107" t="s">
        <v>5464</v>
      </c>
      <c r="I382" s="107" t="s">
        <v>5465</v>
      </c>
      <c r="J382" s="107" t="s">
        <v>80</v>
      </c>
      <c r="K382" s="107"/>
      <c r="L382" s="107"/>
      <c r="M382" s="107" t="s">
        <v>2067</v>
      </c>
      <c r="N382" s="107" t="s">
        <v>529</v>
      </c>
    </row>
    <row r="383" spans="1:14" x14ac:dyDescent="0.35">
      <c r="A383" s="220">
        <v>382</v>
      </c>
      <c r="B383" s="50" t="s">
        <v>5447</v>
      </c>
      <c r="C383" s="106"/>
      <c r="D383" s="107" t="s">
        <v>5086</v>
      </c>
      <c r="E383" s="107"/>
      <c r="F383" s="107"/>
      <c r="G383" s="107"/>
      <c r="H383" s="107" t="s">
        <v>5447</v>
      </c>
      <c r="I383" s="107" t="s">
        <v>5448</v>
      </c>
      <c r="J383" s="107" t="s">
        <v>80</v>
      </c>
      <c r="K383" s="107"/>
      <c r="L383" s="107"/>
      <c r="M383" s="107" t="s">
        <v>2067</v>
      </c>
      <c r="N383" s="107" t="s">
        <v>653</v>
      </c>
    </row>
    <row r="384" spans="1:14" x14ac:dyDescent="0.35">
      <c r="A384" s="220">
        <v>383</v>
      </c>
      <c r="B384" s="50" t="s">
        <v>5466</v>
      </c>
      <c r="C384" s="106"/>
      <c r="D384" s="107" t="s">
        <v>5086</v>
      </c>
      <c r="E384" s="107"/>
      <c r="F384" s="107"/>
      <c r="G384" s="107"/>
      <c r="H384" s="107" t="s">
        <v>5466</v>
      </c>
      <c r="I384" s="107" t="s">
        <v>5467</v>
      </c>
      <c r="J384" s="107" t="s">
        <v>80</v>
      </c>
      <c r="K384" s="107"/>
      <c r="L384" s="107"/>
      <c r="M384" s="107" t="s">
        <v>2067</v>
      </c>
      <c r="N384" s="107" t="s">
        <v>540</v>
      </c>
    </row>
    <row r="385" spans="1:14" x14ac:dyDescent="0.35">
      <c r="A385" s="220">
        <v>384</v>
      </c>
      <c r="B385" s="50" t="s">
        <v>5468</v>
      </c>
      <c r="C385" s="106"/>
      <c r="D385" s="107" t="s">
        <v>5086</v>
      </c>
      <c r="E385" s="107"/>
      <c r="F385" s="107"/>
      <c r="G385" s="107"/>
      <c r="H385" s="107" t="s">
        <v>5468</v>
      </c>
      <c r="I385" s="107" t="s">
        <v>5469</v>
      </c>
      <c r="J385" s="107" t="s">
        <v>80</v>
      </c>
      <c r="K385" s="107"/>
      <c r="L385" s="107"/>
      <c r="M385" s="107" t="s">
        <v>2067</v>
      </c>
      <c r="N385" s="107" t="s">
        <v>534</v>
      </c>
    </row>
    <row r="386" spans="1:14" x14ac:dyDescent="0.35">
      <c r="A386" s="220">
        <v>385</v>
      </c>
      <c r="B386" s="50" t="s">
        <v>5470</v>
      </c>
      <c r="C386" s="106"/>
      <c r="D386" s="107" t="s">
        <v>5086</v>
      </c>
      <c r="E386" s="107"/>
      <c r="F386" s="107"/>
      <c r="G386" s="107"/>
      <c r="H386" s="107" t="s">
        <v>5470</v>
      </c>
      <c r="I386" s="107" t="s">
        <v>5471</v>
      </c>
      <c r="J386" s="107" t="s">
        <v>80</v>
      </c>
      <c r="K386" s="107"/>
      <c r="L386" s="107"/>
      <c r="M386" s="107" t="s">
        <v>2067</v>
      </c>
      <c r="N386" s="107" t="s">
        <v>413</v>
      </c>
    </row>
    <row r="387" spans="1:14" x14ac:dyDescent="0.35">
      <c r="A387" s="220">
        <v>386</v>
      </c>
      <c r="B387" s="50" t="s">
        <v>5472</v>
      </c>
      <c r="C387" s="106"/>
      <c r="D387" s="107" t="s">
        <v>5086</v>
      </c>
      <c r="E387" s="107"/>
      <c r="F387" s="107"/>
      <c r="G387" s="107"/>
      <c r="H387" s="107" t="s">
        <v>5472</v>
      </c>
      <c r="I387" s="107" t="s">
        <v>5473</v>
      </c>
      <c r="J387" s="107" t="s">
        <v>80</v>
      </c>
      <c r="K387" s="107"/>
      <c r="L387" s="107"/>
      <c r="M387" s="107" t="s">
        <v>2067</v>
      </c>
      <c r="N387" s="107" t="s">
        <v>412</v>
      </c>
    </row>
    <row r="388" spans="1:14" x14ac:dyDescent="0.35">
      <c r="A388" s="220">
        <v>387</v>
      </c>
      <c r="B388" s="50" t="s">
        <v>5474</v>
      </c>
      <c r="C388" s="106"/>
      <c r="D388" s="107" t="s">
        <v>5086</v>
      </c>
      <c r="E388" s="107"/>
      <c r="F388" s="107"/>
      <c r="G388" s="107"/>
      <c r="H388" s="107" t="s">
        <v>5474</v>
      </c>
      <c r="I388" s="107" t="s">
        <v>5475</v>
      </c>
      <c r="J388" s="107" t="s">
        <v>80</v>
      </c>
      <c r="K388" s="107"/>
      <c r="L388" s="107" t="s">
        <v>93</v>
      </c>
      <c r="M388" s="107" t="s">
        <v>2067</v>
      </c>
      <c r="N388" s="107"/>
    </row>
    <row r="389" spans="1:14" x14ac:dyDescent="0.35">
      <c r="A389" s="220">
        <v>388</v>
      </c>
      <c r="B389" s="50" t="s">
        <v>5476</v>
      </c>
      <c r="C389" s="106"/>
      <c r="D389" s="107" t="s">
        <v>5086</v>
      </c>
      <c r="E389" s="107"/>
      <c r="F389" s="107"/>
      <c r="G389" s="107"/>
      <c r="H389" s="107" t="s">
        <v>5476</v>
      </c>
      <c r="I389" s="107" t="s">
        <v>5477</v>
      </c>
      <c r="J389" s="107" t="s">
        <v>80</v>
      </c>
      <c r="K389" s="107"/>
      <c r="L389" s="107"/>
      <c r="M389" s="107" t="s">
        <v>2067</v>
      </c>
      <c r="N389" s="107" t="s">
        <v>494</v>
      </c>
    </row>
    <row r="390" spans="1:14" x14ac:dyDescent="0.35">
      <c r="A390" s="220">
        <v>389</v>
      </c>
      <c r="B390" s="50" t="s">
        <v>5446</v>
      </c>
      <c r="C390" s="106"/>
      <c r="D390" s="107" t="s">
        <v>5086</v>
      </c>
      <c r="E390" s="107"/>
      <c r="F390" s="107"/>
      <c r="G390" s="107"/>
      <c r="H390" s="162" t="s">
        <v>5446</v>
      </c>
      <c r="I390" s="107" t="s">
        <v>5479</v>
      </c>
      <c r="J390" s="107" t="s">
        <v>80</v>
      </c>
      <c r="K390" s="107"/>
      <c r="L390" s="107"/>
      <c r="M390" s="107" t="s">
        <v>2067</v>
      </c>
      <c r="N390" s="107" t="s">
        <v>5544</v>
      </c>
    </row>
    <row r="391" spans="1:14" x14ac:dyDescent="0.35">
      <c r="A391" s="220">
        <v>390</v>
      </c>
      <c r="B391" s="50" t="s">
        <v>5540</v>
      </c>
      <c r="C391" s="106"/>
      <c r="D391" s="107" t="s">
        <v>5086</v>
      </c>
      <c r="E391" s="107"/>
      <c r="F391" s="107"/>
      <c r="G391" s="107"/>
      <c r="H391" s="162" t="s">
        <v>5540</v>
      </c>
      <c r="I391" s="107" t="s">
        <v>5478</v>
      </c>
      <c r="J391" s="107" t="s">
        <v>80</v>
      </c>
      <c r="K391" s="107"/>
      <c r="L391" s="107"/>
      <c r="M391" s="107" t="s">
        <v>2067</v>
      </c>
      <c r="N391" s="107" t="s">
        <v>5270</v>
      </c>
    </row>
    <row r="392" spans="1:14" x14ac:dyDescent="0.35">
      <c r="A392" s="220">
        <v>391</v>
      </c>
      <c r="B392" s="50" t="s">
        <v>5480</v>
      </c>
      <c r="C392" s="106"/>
      <c r="D392" s="107" t="s">
        <v>5080</v>
      </c>
      <c r="E392" s="107"/>
      <c r="F392" s="107"/>
      <c r="G392" s="107"/>
      <c r="H392" s="107" t="s">
        <v>5480</v>
      </c>
      <c r="I392" s="107" t="s">
        <v>5481</v>
      </c>
      <c r="J392" s="107" t="s">
        <v>80</v>
      </c>
      <c r="K392" s="107"/>
      <c r="L392" s="107"/>
      <c r="M392" s="107" t="s">
        <v>2067</v>
      </c>
      <c r="N392" s="107" t="s">
        <v>412</v>
      </c>
    </row>
    <row r="393" spans="1:14" x14ac:dyDescent="0.35">
      <c r="A393" s="220">
        <v>392</v>
      </c>
      <c r="B393" s="50" t="s">
        <v>5453</v>
      </c>
      <c r="C393" s="106"/>
      <c r="D393" s="107" t="s">
        <v>5080</v>
      </c>
      <c r="E393" s="107"/>
      <c r="F393" s="107"/>
      <c r="G393" s="107"/>
      <c r="H393" s="107" t="s">
        <v>5453</v>
      </c>
      <c r="I393" s="107" t="s">
        <v>5458</v>
      </c>
      <c r="J393" s="107" t="s">
        <v>80</v>
      </c>
      <c r="K393" s="107"/>
      <c r="L393" s="107"/>
      <c r="M393" s="107" t="s">
        <v>2067</v>
      </c>
      <c r="N393" s="107" t="s">
        <v>653</v>
      </c>
    </row>
    <row r="394" spans="1:14" x14ac:dyDescent="0.35">
      <c r="A394" s="220">
        <v>393</v>
      </c>
      <c r="B394" s="50" t="s">
        <v>5482</v>
      </c>
      <c r="C394" s="106"/>
      <c r="D394" s="107" t="s">
        <v>5080</v>
      </c>
      <c r="E394" s="107"/>
      <c r="F394" s="107"/>
      <c r="G394" s="107"/>
      <c r="H394" s="107" t="s">
        <v>5482</v>
      </c>
      <c r="I394" s="107" t="s">
        <v>5483</v>
      </c>
      <c r="J394" s="107" t="s">
        <v>80</v>
      </c>
      <c r="K394" s="107"/>
      <c r="L394" s="107"/>
      <c r="M394" s="107" t="s">
        <v>2067</v>
      </c>
      <c r="N394" s="107" t="s">
        <v>529</v>
      </c>
    </row>
    <row r="395" spans="1:14" x14ac:dyDescent="0.35">
      <c r="A395" s="220">
        <v>394</v>
      </c>
      <c r="B395" s="50" t="s">
        <v>5484</v>
      </c>
      <c r="C395" s="106"/>
      <c r="D395" s="107" t="s">
        <v>5088</v>
      </c>
      <c r="E395" s="107"/>
      <c r="F395" s="107"/>
      <c r="G395" s="107"/>
      <c r="H395" s="107" t="s">
        <v>5484</v>
      </c>
      <c r="I395" s="107" t="s">
        <v>5485</v>
      </c>
      <c r="J395" s="107" t="s">
        <v>80</v>
      </c>
      <c r="K395" s="107"/>
      <c r="L395" s="107"/>
      <c r="M395" s="107" t="s">
        <v>2067</v>
      </c>
      <c r="N395" s="107" t="s">
        <v>529</v>
      </c>
    </row>
    <row r="396" spans="1:14" x14ac:dyDescent="0.35">
      <c r="A396" s="220">
        <v>395</v>
      </c>
      <c r="B396" s="50" t="s">
        <v>5486</v>
      </c>
      <c r="C396" s="106"/>
      <c r="D396" s="107" t="s">
        <v>5088</v>
      </c>
      <c r="E396" s="107"/>
      <c r="F396" s="107"/>
      <c r="G396" s="107"/>
      <c r="H396" s="107" t="s">
        <v>5486</v>
      </c>
      <c r="I396" s="107" t="s">
        <v>5487</v>
      </c>
      <c r="J396" s="107" t="s">
        <v>80</v>
      </c>
      <c r="K396" s="107"/>
      <c r="L396" s="107"/>
      <c r="M396" s="107" t="s">
        <v>2067</v>
      </c>
      <c r="N396" s="107" t="s">
        <v>492</v>
      </c>
    </row>
    <row r="397" spans="1:14" x14ac:dyDescent="0.35">
      <c r="A397" s="220">
        <v>396</v>
      </c>
      <c r="B397" s="50" t="s">
        <v>5488</v>
      </c>
      <c r="C397" s="106"/>
      <c r="D397" s="107" t="s">
        <v>5088</v>
      </c>
      <c r="E397" s="107"/>
      <c r="F397" s="107"/>
      <c r="G397" s="107"/>
      <c r="H397" s="107" t="s">
        <v>5488</v>
      </c>
      <c r="I397" s="107" t="s">
        <v>5489</v>
      </c>
      <c r="J397" s="107" t="s">
        <v>80</v>
      </c>
      <c r="K397" s="107"/>
      <c r="L397" s="107"/>
      <c r="M397" s="107" t="s">
        <v>2067</v>
      </c>
      <c r="N397" s="107" t="s">
        <v>578</v>
      </c>
    </row>
    <row r="398" spans="1:14" x14ac:dyDescent="0.35">
      <c r="A398" s="220">
        <v>397</v>
      </c>
      <c r="B398" s="50" t="s">
        <v>5490</v>
      </c>
      <c r="C398" s="106"/>
      <c r="D398" s="107" t="s">
        <v>5088</v>
      </c>
      <c r="E398" s="107"/>
      <c r="F398" s="107"/>
      <c r="G398" s="107"/>
      <c r="H398" s="107" t="s">
        <v>5490</v>
      </c>
      <c r="I398" s="107" t="s">
        <v>5491</v>
      </c>
      <c r="J398" s="107" t="s">
        <v>80</v>
      </c>
      <c r="K398" s="107"/>
      <c r="L398" s="107"/>
      <c r="M398" s="107" t="s">
        <v>2067</v>
      </c>
      <c r="N398" s="107" t="s">
        <v>424</v>
      </c>
    </row>
    <row r="399" spans="1:14" x14ac:dyDescent="0.35">
      <c r="A399" s="220">
        <v>398</v>
      </c>
      <c r="B399" s="214" t="s">
        <v>5492</v>
      </c>
      <c r="C399" s="106"/>
      <c r="D399" s="107" t="s">
        <v>5088</v>
      </c>
      <c r="E399" s="107"/>
      <c r="F399" s="107"/>
      <c r="G399" s="107"/>
      <c r="H399" s="107" t="s">
        <v>5492</v>
      </c>
      <c r="I399" s="107" t="s">
        <v>5493</v>
      </c>
      <c r="J399" s="107" t="s">
        <v>80</v>
      </c>
      <c r="K399" s="107"/>
      <c r="L399" s="107"/>
      <c r="M399" s="107" t="s">
        <v>2067</v>
      </c>
      <c r="N399" s="107" t="s">
        <v>413</v>
      </c>
    </row>
    <row r="400" spans="1:14" x14ac:dyDescent="0.35">
      <c r="A400" s="220">
        <v>399</v>
      </c>
      <c r="B400" s="50" t="s">
        <v>5494</v>
      </c>
      <c r="C400" s="106"/>
      <c r="D400" s="107" t="s">
        <v>5088</v>
      </c>
      <c r="E400" s="107"/>
      <c r="F400" s="107"/>
      <c r="G400" s="107"/>
      <c r="H400" s="107" t="s">
        <v>5494</v>
      </c>
      <c r="I400" s="107" t="s">
        <v>5495</v>
      </c>
      <c r="J400" s="107" t="s">
        <v>80</v>
      </c>
      <c r="K400" s="107"/>
      <c r="L400" s="107"/>
      <c r="M400" s="107" t="s">
        <v>2067</v>
      </c>
      <c r="N400" s="107" t="s">
        <v>649</v>
      </c>
    </row>
    <row r="401" spans="1:19" x14ac:dyDescent="0.35">
      <c r="A401" s="220">
        <v>400</v>
      </c>
      <c r="B401" s="50" t="s">
        <v>5496</v>
      </c>
      <c r="C401" s="106"/>
      <c r="D401" s="107" t="s">
        <v>5088</v>
      </c>
      <c r="E401" s="107"/>
      <c r="F401" s="107"/>
      <c r="G401" s="107"/>
      <c r="H401" s="107" t="s">
        <v>5496</v>
      </c>
      <c r="I401" s="107" t="s">
        <v>5497</v>
      </c>
      <c r="J401" s="107" t="s">
        <v>80</v>
      </c>
      <c r="K401" s="107"/>
      <c r="L401" s="107"/>
      <c r="M401" s="107" t="s">
        <v>2067</v>
      </c>
      <c r="N401" s="107" t="s">
        <v>494</v>
      </c>
    </row>
    <row r="402" spans="1:19" x14ac:dyDescent="0.35">
      <c r="A402" s="220">
        <v>401</v>
      </c>
      <c r="B402" s="50" t="s">
        <v>5498</v>
      </c>
      <c r="C402" s="106"/>
      <c r="D402" s="107" t="s">
        <v>5088</v>
      </c>
      <c r="E402" s="107"/>
      <c r="F402" s="107"/>
      <c r="G402" s="107"/>
      <c r="H402" s="107" t="s">
        <v>5498</v>
      </c>
      <c r="I402" s="107" t="s">
        <v>5499</v>
      </c>
      <c r="J402" s="107" t="s">
        <v>80</v>
      </c>
      <c r="K402" s="107"/>
      <c r="L402" s="107"/>
      <c r="M402" s="107" t="s">
        <v>2067</v>
      </c>
      <c r="N402" s="107" t="s">
        <v>412</v>
      </c>
    </row>
    <row r="403" spans="1:19" x14ac:dyDescent="0.35">
      <c r="A403" s="220">
        <v>402</v>
      </c>
      <c r="B403" s="50" t="s">
        <v>5527</v>
      </c>
      <c r="C403" s="106"/>
      <c r="D403" s="107" t="s">
        <v>5088</v>
      </c>
      <c r="E403" s="107"/>
      <c r="F403" s="107"/>
      <c r="G403" s="107"/>
      <c r="H403" s="107" t="s">
        <v>5527</v>
      </c>
      <c r="I403" s="107" t="s">
        <v>5500</v>
      </c>
      <c r="J403" s="107" t="s">
        <v>80</v>
      </c>
      <c r="K403" s="107"/>
      <c r="L403" s="107"/>
      <c r="M403" s="107" t="s">
        <v>2067</v>
      </c>
      <c r="N403" s="107" t="s">
        <v>5270</v>
      </c>
    </row>
    <row r="404" spans="1:19" x14ac:dyDescent="0.35">
      <c r="A404" s="220">
        <v>403</v>
      </c>
      <c r="B404" s="50" t="s">
        <v>5528</v>
      </c>
      <c r="C404" s="106"/>
      <c r="D404" s="107" t="s">
        <v>5088</v>
      </c>
      <c r="E404" s="107"/>
      <c r="F404" s="107"/>
      <c r="G404" s="107"/>
      <c r="H404" s="107" t="s">
        <v>5528</v>
      </c>
      <c r="I404" s="107" t="s">
        <v>5501</v>
      </c>
      <c r="J404" s="107" t="s">
        <v>80</v>
      </c>
      <c r="K404" s="107"/>
      <c r="L404" s="107"/>
      <c r="M404" s="107" t="s">
        <v>2067</v>
      </c>
      <c r="N404" s="107" t="s">
        <v>5271</v>
      </c>
    </row>
    <row r="405" spans="1:19" x14ac:dyDescent="0.35">
      <c r="A405" s="220">
        <v>404</v>
      </c>
      <c r="B405" s="50" t="s">
        <v>5529</v>
      </c>
      <c r="C405" s="106"/>
      <c r="D405" s="107" t="s">
        <v>5088</v>
      </c>
      <c r="E405" s="107"/>
      <c r="F405" s="107"/>
      <c r="G405" s="107"/>
      <c r="H405" s="107" t="s">
        <v>5529</v>
      </c>
      <c r="I405" s="107" t="s">
        <v>5502</v>
      </c>
      <c r="J405" s="107" t="s">
        <v>80</v>
      </c>
      <c r="K405" s="107"/>
      <c r="L405" s="107"/>
      <c r="M405" s="107" t="s">
        <v>2067</v>
      </c>
      <c r="N405" s="107" t="s">
        <v>5272</v>
      </c>
    </row>
    <row r="406" spans="1:19" x14ac:dyDescent="0.35">
      <c r="A406" s="220">
        <v>405</v>
      </c>
      <c r="B406" s="50" t="s">
        <v>5530</v>
      </c>
      <c r="C406" s="106"/>
      <c r="D406" s="107" t="s">
        <v>5088</v>
      </c>
      <c r="E406" s="107"/>
      <c r="F406" s="107"/>
      <c r="G406" s="107"/>
      <c r="H406" s="107" t="s">
        <v>5530</v>
      </c>
      <c r="I406" s="107" t="s">
        <v>5503</v>
      </c>
      <c r="J406" s="107" t="s">
        <v>80</v>
      </c>
      <c r="K406" s="107"/>
      <c r="L406" s="107"/>
      <c r="M406" s="107" t="s">
        <v>2067</v>
      </c>
      <c r="N406" s="107" t="s">
        <v>5268</v>
      </c>
    </row>
    <row r="407" spans="1:19" x14ac:dyDescent="0.35">
      <c r="A407" s="220">
        <v>406</v>
      </c>
      <c r="B407" s="50" t="s">
        <v>5531</v>
      </c>
      <c r="C407" s="106"/>
      <c r="D407" s="107" t="s">
        <v>5088</v>
      </c>
      <c r="E407" s="107"/>
      <c r="F407" s="107"/>
      <c r="G407" s="107"/>
      <c r="H407" s="107" t="s">
        <v>5531</v>
      </c>
      <c r="I407" s="107" t="s">
        <v>5504</v>
      </c>
      <c r="J407" s="107" t="s">
        <v>80</v>
      </c>
      <c r="K407" s="107"/>
      <c r="L407" s="107"/>
      <c r="M407" s="107" t="s">
        <v>2067</v>
      </c>
      <c r="N407" s="107" t="s">
        <v>5269</v>
      </c>
    </row>
    <row r="408" spans="1:19" x14ac:dyDescent="0.35">
      <c r="A408" s="220">
        <v>407</v>
      </c>
      <c r="B408" s="50" t="s">
        <v>5532</v>
      </c>
      <c r="C408" s="106"/>
      <c r="D408" s="107" t="s">
        <v>5088</v>
      </c>
      <c r="E408" s="107"/>
      <c r="F408" s="107"/>
      <c r="G408" s="107"/>
      <c r="H408" s="107" t="s">
        <v>5532</v>
      </c>
      <c r="I408" s="107" t="s">
        <v>5505</v>
      </c>
      <c r="J408" s="107" t="s">
        <v>80</v>
      </c>
      <c r="K408" s="107"/>
      <c r="L408" s="107"/>
      <c r="M408" s="107" t="s">
        <v>2067</v>
      </c>
      <c r="N408" s="107" t="s">
        <v>5273</v>
      </c>
      <c r="Q408" s="57"/>
      <c r="R408" s="57"/>
      <c r="S408" s="57"/>
    </row>
    <row r="409" spans="1:19" x14ac:dyDescent="0.35">
      <c r="A409" s="220">
        <v>408</v>
      </c>
      <c r="B409" s="50" t="s">
        <v>5533</v>
      </c>
      <c r="C409" s="106"/>
      <c r="D409" s="107" t="s">
        <v>5088</v>
      </c>
      <c r="E409" s="107"/>
      <c r="F409" s="107"/>
      <c r="G409" s="107"/>
      <c r="H409" s="107" t="s">
        <v>5533</v>
      </c>
      <c r="I409" s="107" t="s">
        <v>5506</v>
      </c>
      <c r="J409" s="107" t="s">
        <v>80</v>
      </c>
      <c r="K409" s="107"/>
      <c r="L409" s="107"/>
      <c r="M409" s="107" t="s">
        <v>2067</v>
      </c>
      <c r="N409" s="107" t="s">
        <v>5274</v>
      </c>
      <c r="Q409" s="56"/>
      <c r="R409" s="56"/>
      <c r="S409" s="56"/>
    </row>
    <row r="410" spans="1:19" x14ac:dyDescent="0.35">
      <c r="A410" s="220">
        <v>409</v>
      </c>
      <c r="B410" s="50" t="s">
        <v>5507</v>
      </c>
      <c r="C410" s="106"/>
      <c r="D410" s="107" t="s">
        <v>5082</v>
      </c>
      <c r="E410" s="107"/>
      <c r="F410" s="107"/>
      <c r="G410" s="107"/>
      <c r="H410" s="107" t="s">
        <v>5507</v>
      </c>
      <c r="I410" s="107" t="s">
        <v>5508</v>
      </c>
      <c r="J410" s="107" t="s">
        <v>80</v>
      </c>
      <c r="K410" s="107"/>
      <c r="L410" s="107"/>
      <c r="M410" s="107" t="s">
        <v>2067</v>
      </c>
      <c r="N410" s="107" t="s">
        <v>529</v>
      </c>
      <c r="Q410" s="57"/>
      <c r="R410" s="57"/>
      <c r="S410" s="57"/>
    </row>
    <row r="411" spans="1:19" x14ac:dyDescent="0.35">
      <c r="A411" s="220">
        <v>410</v>
      </c>
      <c r="B411" s="50" t="s">
        <v>5509</v>
      </c>
      <c r="C411" s="106"/>
      <c r="D411" s="107" t="s">
        <v>5082</v>
      </c>
      <c r="E411" s="107"/>
      <c r="F411" s="107"/>
      <c r="G411" s="107"/>
      <c r="H411" s="107" t="s">
        <v>5509</v>
      </c>
      <c r="I411" s="107" t="s">
        <v>5510</v>
      </c>
      <c r="J411" s="107" t="s">
        <v>80</v>
      </c>
      <c r="K411" s="107"/>
      <c r="L411" s="107"/>
      <c r="M411" s="107" t="s">
        <v>2067</v>
      </c>
      <c r="N411" s="107" t="s">
        <v>432</v>
      </c>
      <c r="Q411" s="56"/>
      <c r="R411" s="56"/>
      <c r="S411" s="56"/>
    </row>
    <row r="412" spans="1:19" x14ac:dyDescent="0.35">
      <c r="A412" s="220">
        <v>411</v>
      </c>
      <c r="B412" s="50" t="s">
        <v>5511</v>
      </c>
      <c r="C412" s="106"/>
      <c r="D412" s="107" t="s">
        <v>5082</v>
      </c>
      <c r="E412" s="107"/>
      <c r="F412" s="107"/>
      <c r="G412" s="107"/>
      <c r="H412" s="107" t="s">
        <v>5511</v>
      </c>
      <c r="I412" s="107" t="s">
        <v>5512</v>
      </c>
      <c r="J412" s="107" t="s">
        <v>80</v>
      </c>
      <c r="K412" s="107"/>
      <c r="L412" s="107"/>
      <c r="M412" s="107" t="s">
        <v>2067</v>
      </c>
      <c r="N412" s="107" t="s">
        <v>492</v>
      </c>
      <c r="Q412" s="57"/>
      <c r="R412" s="57"/>
      <c r="S412" s="57"/>
    </row>
    <row r="413" spans="1:19" x14ac:dyDescent="0.35">
      <c r="A413" s="220">
        <v>412</v>
      </c>
      <c r="B413" s="213" t="s">
        <v>5523</v>
      </c>
      <c r="C413" s="106"/>
      <c r="D413" s="107" t="s">
        <v>5090</v>
      </c>
      <c r="E413" s="107"/>
      <c r="F413" s="107"/>
      <c r="G413" s="107"/>
      <c r="H413" s="107" t="s">
        <v>5523</v>
      </c>
      <c r="I413" s="107" t="s">
        <v>5513</v>
      </c>
      <c r="J413" s="107" t="s">
        <v>80</v>
      </c>
      <c r="K413" s="107"/>
      <c r="L413" s="107"/>
      <c r="M413" s="107" t="s">
        <v>2067</v>
      </c>
      <c r="N413" s="107" t="s">
        <v>523</v>
      </c>
      <c r="Q413" s="56"/>
      <c r="R413" s="56"/>
      <c r="S413" s="56"/>
    </row>
    <row r="414" spans="1:19" x14ac:dyDescent="0.35">
      <c r="A414" s="220">
        <v>413</v>
      </c>
      <c r="B414" s="213" t="s">
        <v>5514</v>
      </c>
      <c r="C414" s="106"/>
      <c r="D414" s="107" t="s">
        <v>5090</v>
      </c>
      <c r="E414" s="107"/>
      <c r="F414" s="107"/>
      <c r="G414" s="107"/>
      <c r="H414" s="107" t="s">
        <v>5514</v>
      </c>
      <c r="I414" s="162" t="s">
        <v>5535</v>
      </c>
      <c r="J414" s="107" t="s">
        <v>80</v>
      </c>
      <c r="K414" s="107"/>
      <c r="L414" s="107"/>
      <c r="M414" s="107" t="s">
        <v>2067</v>
      </c>
      <c r="N414" s="107" t="s">
        <v>642</v>
      </c>
      <c r="Q414" s="57"/>
      <c r="R414" s="57"/>
      <c r="S414" s="57"/>
    </row>
    <row r="415" spans="1:19" x14ac:dyDescent="0.35">
      <c r="A415" s="220">
        <v>414</v>
      </c>
      <c r="B415" s="213" t="s">
        <v>5516</v>
      </c>
      <c r="C415" s="106"/>
      <c r="D415" s="107" t="s">
        <v>5090</v>
      </c>
      <c r="E415" s="107"/>
      <c r="F415" s="107"/>
      <c r="G415" s="107"/>
      <c r="H415" s="107" t="s">
        <v>5516</v>
      </c>
      <c r="I415" s="107" t="s">
        <v>5517</v>
      </c>
      <c r="J415" s="107" t="s">
        <v>80</v>
      </c>
      <c r="K415" s="107"/>
      <c r="L415" s="107"/>
      <c r="M415" s="107" t="s">
        <v>2067</v>
      </c>
      <c r="N415" s="107" t="s">
        <v>429</v>
      </c>
      <c r="Q415" s="56"/>
      <c r="R415" s="56"/>
      <c r="S415" s="56"/>
    </row>
    <row r="416" spans="1:19" x14ac:dyDescent="0.35">
      <c r="A416" s="220">
        <v>415</v>
      </c>
      <c r="B416" s="213" t="s">
        <v>5518</v>
      </c>
      <c r="C416" s="106"/>
      <c r="D416" s="107" t="s">
        <v>5090</v>
      </c>
      <c r="E416" s="107"/>
      <c r="F416" s="107"/>
      <c r="G416" s="107"/>
      <c r="H416" s="107" t="s">
        <v>5518</v>
      </c>
      <c r="I416" s="107" t="s">
        <v>5519</v>
      </c>
      <c r="J416" s="107" t="s">
        <v>80</v>
      </c>
      <c r="K416" s="107"/>
      <c r="L416" s="107"/>
      <c r="M416" s="107" t="s">
        <v>2067</v>
      </c>
      <c r="N416" s="107" t="s">
        <v>424</v>
      </c>
      <c r="Q416" s="92"/>
      <c r="R416" s="92"/>
      <c r="S416" s="92"/>
    </row>
    <row r="417" spans="1:19" x14ac:dyDescent="0.35">
      <c r="A417" s="220">
        <v>416</v>
      </c>
      <c r="B417" s="213" t="s">
        <v>5520</v>
      </c>
      <c r="C417" s="106"/>
      <c r="D417" s="107" t="s">
        <v>5090</v>
      </c>
      <c r="E417" s="107"/>
      <c r="F417" s="107"/>
      <c r="G417" s="107"/>
      <c r="H417" s="107" t="s">
        <v>5520</v>
      </c>
      <c r="I417" s="107" t="s">
        <v>5521</v>
      </c>
      <c r="J417" s="107" t="s">
        <v>80</v>
      </c>
      <c r="K417" s="107"/>
      <c r="L417" s="107"/>
      <c r="M417" s="107" t="s">
        <v>2067</v>
      </c>
      <c r="N417" s="107" t="s">
        <v>5216</v>
      </c>
      <c r="Q417" s="56"/>
      <c r="R417" s="56"/>
      <c r="S417" s="56"/>
    </row>
    <row r="418" spans="1:19" x14ac:dyDescent="0.35">
      <c r="A418" s="220">
        <v>417</v>
      </c>
      <c r="B418" s="213" t="s">
        <v>5524</v>
      </c>
      <c r="C418" s="106"/>
      <c r="D418" s="107" t="s">
        <v>5092</v>
      </c>
      <c r="E418" s="107"/>
      <c r="F418" s="107"/>
      <c r="G418" s="107"/>
      <c r="H418" s="107" t="s">
        <v>5524</v>
      </c>
      <c r="I418" s="107" t="s">
        <v>5522</v>
      </c>
      <c r="J418" s="107" t="s">
        <v>74</v>
      </c>
      <c r="K418" s="107"/>
      <c r="L418" s="107"/>
      <c r="M418" s="107" t="s">
        <v>2067</v>
      </c>
      <c r="N418" s="107" t="s">
        <v>5216</v>
      </c>
      <c r="Q418" s="92"/>
      <c r="R418" s="92"/>
      <c r="S418" s="92"/>
    </row>
    <row r="419" spans="1:19" x14ac:dyDescent="0.35">
      <c r="A419" s="220">
        <v>418</v>
      </c>
      <c r="B419" s="213"/>
      <c r="C419" s="106"/>
      <c r="D419" s="107"/>
      <c r="E419" s="107"/>
      <c r="F419" s="107"/>
      <c r="G419" s="107"/>
      <c r="H419" s="107"/>
      <c r="I419" s="107"/>
      <c r="J419" s="107"/>
      <c r="K419" s="107"/>
      <c r="L419" s="107"/>
      <c r="M419" s="107"/>
      <c r="N419" s="107" t="s">
        <v>5216</v>
      </c>
      <c r="Q419" s="94"/>
      <c r="R419" s="94"/>
      <c r="S419" s="94"/>
    </row>
    <row r="420" spans="1:19" x14ac:dyDescent="0.35">
      <c r="A420" s="220">
        <v>419</v>
      </c>
      <c r="B420" s="213" t="s">
        <v>5525</v>
      </c>
      <c r="C420" s="106"/>
      <c r="D420" s="107" t="s">
        <v>5100</v>
      </c>
      <c r="E420" s="107"/>
      <c r="F420" s="107"/>
      <c r="G420" s="107"/>
      <c r="H420" s="107" t="s">
        <v>5525</v>
      </c>
      <c r="I420" s="162" t="s">
        <v>5539</v>
      </c>
      <c r="J420" s="107" t="s">
        <v>74</v>
      </c>
      <c r="K420" s="107"/>
      <c r="L420" s="107"/>
      <c r="M420" s="107" t="s">
        <v>2067</v>
      </c>
      <c r="N420" s="107" t="s">
        <v>5216</v>
      </c>
      <c r="Q420" s="92"/>
      <c r="R420" s="92"/>
      <c r="S420" s="92"/>
    </row>
    <row r="421" spans="1:19" x14ac:dyDescent="0.35">
      <c r="A421" s="220">
        <v>420</v>
      </c>
      <c r="B421" s="213"/>
      <c r="C421" s="106"/>
      <c r="D421" s="107"/>
      <c r="E421" s="107"/>
      <c r="F421" s="107"/>
      <c r="G421" s="107"/>
      <c r="H421" s="107"/>
      <c r="I421" s="107"/>
      <c r="J421" s="107"/>
      <c r="K421" s="107"/>
      <c r="L421" s="107"/>
      <c r="M421" s="107"/>
      <c r="N421" s="107" t="s">
        <v>5216</v>
      </c>
      <c r="Q421" s="94"/>
      <c r="R421" s="94"/>
      <c r="S421" s="94"/>
    </row>
    <row r="422" spans="1:19" x14ac:dyDescent="0.35">
      <c r="A422" s="220">
        <v>421</v>
      </c>
      <c r="B422" s="224" t="s">
        <v>5546</v>
      </c>
      <c r="C422" s="106"/>
      <c r="D422" s="107" t="s">
        <v>5076</v>
      </c>
      <c r="E422" s="107"/>
      <c r="F422" s="107"/>
      <c r="G422" s="107"/>
      <c r="H422" s="162" t="s">
        <v>5546</v>
      </c>
      <c r="I422" s="107" t="s">
        <v>5560</v>
      </c>
      <c r="J422" s="107" t="s">
        <v>77</v>
      </c>
      <c r="K422" s="107"/>
      <c r="L422" s="107"/>
      <c r="M422" s="107" t="s">
        <v>2067</v>
      </c>
      <c r="N422" s="107" t="s">
        <v>556</v>
      </c>
    </row>
    <row r="423" spans="1:19" x14ac:dyDescent="0.35">
      <c r="A423" s="220">
        <v>422</v>
      </c>
      <c r="B423" s="213" t="s">
        <v>5548</v>
      </c>
      <c r="C423" s="106"/>
      <c r="D423" s="107" t="s">
        <v>5076</v>
      </c>
      <c r="E423" s="107"/>
      <c r="F423" s="107"/>
      <c r="G423" s="107"/>
      <c r="H423" s="107" t="s">
        <v>5548</v>
      </c>
      <c r="I423" s="107" t="s">
        <v>5561</v>
      </c>
      <c r="J423" s="107" t="s">
        <v>80</v>
      </c>
      <c r="K423" s="107"/>
      <c r="L423" s="107"/>
      <c r="M423" s="107" t="s">
        <v>2067</v>
      </c>
      <c r="N423" s="107" t="s">
        <v>523</v>
      </c>
    </row>
    <row r="424" spans="1:19" x14ac:dyDescent="0.35">
      <c r="A424" s="220">
        <v>423</v>
      </c>
      <c r="B424" s="213" t="s">
        <v>5549</v>
      </c>
      <c r="C424" s="106"/>
      <c r="D424" s="107" t="s">
        <v>5076</v>
      </c>
      <c r="E424" s="107"/>
      <c r="F424" s="107"/>
      <c r="G424" s="107"/>
      <c r="H424" s="107" t="s">
        <v>5549</v>
      </c>
      <c r="I424" s="107" t="s">
        <v>5562</v>
      </c>
      <c r="J424" s="107" t="s">
        <v>77</v>
      </c>
      <c r="K424" s="107"/>
      <c r="L424" s="107"/>
      <c r="M424" s="107" t="s">
        <v>2067</v>
      </c>
      <c r="N424" s="107" t="s">
        <v>446</v>
      </c>
    </row>
    <row r="425" spans="1:19" x14ac:dyDescent="0.35">
      <c r="A425" s="220">
        <v>424</v>
      </c>
      <c r="B425" s="213" t="s">
        <v>5550</v>
      </c>
      <c r="C425" s="106"/>
      <c r="D425" s="107" t="s">
        <v>5076</v>
      </c>
      <c r="E425" s="107"/>
      <c r="F425" s="107"/>
      <c r="G425" s="107"/>
      <c r="H425" s="107" t="s">
        <v>5550</v>
      </c>
      <c r="I425" s="107" t="s">
        <v>5563</v>
      </c>
      <c r="J425" s="107" t="s">
        <v>77</v>
      </c>
      <c r="K425" s="107"/>
      <c r="L425" s="107" t="s">
        <v>93</v>
      </c>
      <c r="M425" s="107" t="s">
        <v>2067</v>
      </c>
      <c r="N425" s="107"/>
    </row>
    <row r="426" spans="1:19" x14ac:dyDescent="0.35">
      <c r="A426" s="220">
        <v>425</v>
      </c>
      <c r="B426" s="213" t="s">
        <v>5551</v>
      </c>
      <c r="C426" s="106"/>
      <c r="D426" s="107" t="s">
        <v>5076</v>
      </c>
      <c r="E426" s="107"/>
      <c r="F426" s="107"/>
      <c r="G426" s="107"/>
      <c r="H426" s="107" t="s">
        <v>5551</v>
      </c>
      <c r="I426" s="107" t="s">
        <v>5564</v>
      </c>
      <c r="J426" s="107" t="s">
        <v>77</v>
      </c>
      <c r="K426" s="107" t="s">
        <v>275</v>
      </c>
      <c r="L426" s="107"/>
      <c r="M426" s="107" t="s">
        <v>2067</v>
      </c>
      <c r="N426" s="107"/>
    </row>
    <row r="427" spans="1:19" x14ac:dyDescent="0.35">
      <c r="A427" s="220">
        <v>426</v>
      </c>
      <c r="B427" s="213" t="s">
        <v>5552</v>
      </c>
      <c r="C427" s="106"/>
      <c r="D427" s="107" t="s">
        <v>5076</v>
      </c>
      <c r="E427" s="107"/>
      <c r="F427" s="107"/>
      <c r="G427" s="107"/>
      <c r="H427" s="107" t="s">
        <v>5552</v>
      </c>
      <c r="I427" s="107" t="s">
        <v>5565</v>
      </c>
      <c r="J427" s="107" t="s">
        <v>80</v>
      </c>
      <c r="K427" s="107"/>
      <c r="L427" s="107"/>
      <c r="M427" s="107" t="s">
        <v>2067</v>
      </c>
      <c r="N427" s="107" t="s">
        <v>446</v>
      </c>
    </row>
    <row r="428" spans="1:19" x14ac:dyDescent="0.35">
      <c r="A428" s="220">
        <v>427</v>
      </c>
      <c r="B428" s="214" t="s">
        <v>5553</v>
      </c>
      <c r="C428" s="106"/>
      <c r="D428" s="107" t="s">
        <v>5076</v>
      </c>
      <c r="E428" s="107"/>
      <c r="F428" s="107"/>
      <c r="G428" s="107"/>
      <c r="H428" s="107" t="s">
        <v>5553</v>
      </c>
      <c r="I428" s="107" t="s">
        <v>5566</v>
      </c>
      <c r="J428" s="107" t="s">
        <v>74</v>
      </c>
      <c r="K428" s="107"/>
      <c r="L428" s="107"/>
      <c r="M428" s="107" t="s">
        <v>2067</v>
      </c>
      <c r="N428" s="107" t="s">
        <v>424</v>
      </c>
    </row>
    <row r="429" spans="1:19" x14ac:dyDescent="0.35">
      <c r="A429" s="220">
        <v>428</v>
      </c>
      <c r="B429" s="213" t="s">
        <v>5554</v>
      </c>
      <c r="C429" s="106"/>
      <c r="D429" s="107" t="s">
        <v>5076</v>
      </c>
      <c r="E429" s="107"/>
      <c r="F429" s="107"/>
      <c r="G429" s="107"/>
      <c r="H429" s="107" t="s">
        <v>5554</v>
      </c>
      <c r="I429" s="107" t="s">
        <v>5567</v>
      </c>
      <c r="J429" s="107" t="s">
        <v>71</v>
      </c>
      <c r="K429" s="107"/>
      <c r="L429" s="107"/>
      <c r="M429" s="107" t="s">
        <v>2067</v>
      </c>
      <c r="N429" s="107" t="s">
        <v>408</v>
      </c>
    </row>
    <row r="430" spans="1:19" x14ac:dyDescent="0.35">
      <c r="A430" s="220">
        <v>429</v>
      </c>
      <c r="B430" s="213" t="s">
        <v>5555</v>
      </c>
      <c r="C430" s="106"/>
      <c r="D430" s="107" t="s">
        <v>5076</v>
      </c>
      <c r="E430" s="107"/>
      <c r="F430" s="107"/>
      <c r="G430" s="107"/>
      <c r="H430" s="107" t="s">
        <v>5555</v>
      </c>
      <c r="I430" s="107" t="s">
        <v>5568</v>
      </c>
      <c r="J430" s="107" t="s">
        <v>71</v>
      </c>
      <c r="K430" s="107"/>
      <c r="L430" s="107"/>
      <c r="M430" s="107" t="s">
        <v>2067</v>
      </c>
      <c r="N430" s="107" t="s">
        <v>673</v>
      </c>
    </row>
    <row r="431" spans="1:19" x14ac:dyDescent="0.35">
      <c r="A431" s="220">
        <v>430</v>
      </c>
      <c r="B431" s="214" t="s">
        <v>5556</v>
      </c>
      <c r="C431" s="106"/>
      <c r="D431" s="107" t="s">
        <v>5076</v>
      </c>
      <c r="E431" s="107"/>
      <c r="F431" s="107"/>
      <c r="G431" s="107"/>
      <c r="H431" s="107" t="s">
        <v>5556</v>
      </c>
      <c r="I431" s="107" t="s">
        <v>5569</v>
      </c>
      <c r="J431" s="107" t="s">
        <v>71</v>
      </c>
      <c r="K431" s="107"/>
      <c r="L431" s="107"/>
      <c r="M431" s="107" t="s">
        <v>2067</v>
      </c>
      <c r="N431" s="107" t="s">
        <v>676</v>
      </c>
    </row>
    <row r="432" spans="1:19" x14ac:dyDescent="0.35">
      <c r="A432" s="220">
        <v>431</v>
      </c>
      <c r="B432" s="50" t="s">
        <v>5557</v>
      </c>
      <c r="C432" s="106"/>
      <c r="D432" s="107" t="s">
        <v>5076</v>
      </c>
      <c r="E432" s="107"/>
      <c r="F432" s="107"/>
      <c r="G432" s="107"/>
      <c r="H432" s="107" t="s">
        <v>5557</v>
      </c>
      <c r="I432" s="107" t="s">
        <v>5570</v>
      </c>
      <c r="J432" s="107" t="s">
        <v>77</v>
      </c>
      <c r="K432" s="107"/>
      <c r="L432" s="107" t="s">
        <v>97</v>
      </c>
      <c r="M432" s="107" t="s">
        <v>2067</v>
      </c>
      <c r="N432" s="107"/>
    </row>
    <row r="433" spans="1:14" x14ac:dyDescent="0.35">
      <c r="A433" s="220">
        <v>432</v>
      </c>
      <c r="B433" s="50" t="s">
        <v>5558</v>
      </c>
      <c r="C433" s="106"/>
      <c r="D433" s="107" t="s">
        <v>5076</v>
      </c>
      <c r="E433" s="107"/>
      <c r="F433" s="107"/>
      <c r="G433" s="107"/>
      <c r="H433" s="107" t="s">
        <v>5558</v>
      </c>
      <c r="I433" s="107" t="s">
        <v>5571</v>
      </c>
      <c r="J433" s="107" t="s">
        <v>77</v>
      </c>
      <c r="K433" s="107" t="s">
        <v>1357</v>
      </c>
      <c r="L433" s="107"/>
      <c r="M433" s="107" t="s">
        <v>2067</v>
      </c>
      <c r="N433" s="107"/>
    </row>
    <row r="434" spans="1:14" x14ac:dyDescent="0.35">
      <c r="A434" s="220">
        <v>433</v>
      </c>
      <c r="B434" s="50" t="s">
        <v>5559</v>
      </c>
      <c r="C434" s="106"/>
      <c r="D434" s="107" t="s">
        <v>5076</v>
      </c>
      <c r="E434" s="107"/>
      <c r="F434" s="107"/>
      <c r="G434" s="107"/>
      <c r="H434" s="162" t="s">
        <v>5559</v>
      </c>
      <c r="I434" s="107" t="s">
        <v>5572</v>
      </c>
      <c r="J434" s="107" t="s">
        <v>77</v>
      </c>
      <c r="K434" s="107"/>
      <c r="L434" s="107"/>
      <c r="M434" s="107" t="s">
        <v>2067</v>
      </c>
      <c r="N434" s="107" t="s">
        <v>635</v>
      </c>
    </row>
    <row r="435" spans="1:14" x14ac:dyDescent="0.35">
      <c r="A435" s="220">
        <v>434</v>
      </c>
      <c r="B435" s="50" t="s">
        <v>5547</v>
      </c>
      <c r="C435" s="106"/>
      <c r="D435" s="107" t="s">
        <v>5076</v>
      </c>
      <c r="E435" s="107"/>
      <c r="F435" s="107"/>
      <c r="G435" s="107"/>
      <c r="H435" s="107" t="s">
        <v>5547</v>
      </c>
      <c r="I435" s="107" t="s">
        <v>5573</v>
      </c>
      <c r="J435" s="107" t="s">
        <v>71</v>
      </c>
      <c r="K435" s="107"/>
      <c r="L435" s="107"/>
      <c r="M435" s="107" t="s">
        <v>2067</v>
      </c>
      <c r="N435" s="107" t="s">
        <v>679</v>
      </c>
    </row>
    <row r="436" spans="1:14" x14ac:dyDescent="0.35">
      <c r="A436" s="220">
        <v>435</v>
      </c>
      <c r="B436" s="244" t="s">
        <v>5602</v>
      </c>
      <c r="C436" s="183"/>
      <c r="D436" s="223" t="s">
        <v>5078</v>
      </c>
      <c r="E436" s="223"/>
      <c r="F436" s="223"/>
      <c r="G436" s="223"/>
      <c r="H436" s="223" t="s">
        <v>5602</v>
      </c>
      <c r="I436" s="223" t="s">
        <v>5603</v>
      </c>
      <c r="J436" s="223" t="s">
        <v>77</v>
      </c>
      <c r="K436" s="223"/>
      <c r="L436" s="223"/>
      <c r="M436" s="223" t="s">
        <v>2067</v>
      </c>
      <c r="N436" s="223" t="s">
        <v>556</v>
      </c>
    </row>
    <row r="437" spans="1:14" x14ac:dyDescent="0.35">
      <c r="A437" s="220">
        <v>436</v>
      </c>
      <c r="B437" s="244" t="s">
        <v>5574</v>
      </c>
      <c r="C437" s="179"/>
      <c r="D437" s="223" t="s">
        <v>5078</v>
      </c>
      <c r="E437" s="162"/>
      <c r="F437" s="162"/>
      <c r="G437" s="162"/>
      <c r="H437" s="162" t="s">
        <v>5574</v>
      </c>
      <c r="I437" s="162" t="s">
        <v>5575</v>
      </c>
      <c r="J437" s="162" t="s">
        <v>77</v>
      </c>
      <c r="K437" s="162"/>
      <c r="L437" s="162"/>
      <c r="M437" s="162" t="s">
        <v>2067</v>
      </c>
      <c r="N437" s="162" t="s">
        <v>642</v>
      </c>
    </row>
    <row r="438" spans="1:14" x14ac:dyDescent="0.35">
      <c r="A438" s="220">
        <v>437</v>
      </c>
      <c r="B438" s="244" t="s">
        <v>5576</v>
      </c>
      <c r="C438" s="183"/>
      <c r="D438" s="223" t="s">
        <v>5078</v>
      </c>
      <c r="E438" s="223"/>
      <c r="F438" s="223"/>
      <c r="G438" s="223"/>
      <c r="H438" s="223" t="s">
        <v>5576</v>
      </c>
      <c r="I438" s="223" t="s">
        <v>5577</v>
      </c>
      <c r="J438" s="223" t="s">
        <v>77</v>
      </c>
      <c r="K438" s="223"/>
      <c r="L438" s="223"/>
      <c r="M438" s="223" t="s">
        <v>2067</v>
      </c>
      <c r="N438" s="223" t="s">
        <v>429</v>
      </c>
    </row>
    <row r="439" spans="1:14" x14ac:dyDescent="0.35">
      <c r="A439" s="220">
        <v>438</v>
      </c>
      <c r="B439" s="244" t="s">
        <v>5578</v>
      </c>
      <c r="C439" s="179"/>
      <c r="D439" s="223" t="s">
        <v>5078</v>
      </c>
      <c r="E439" s="162"/>
      <c r="F439" s="162"/>
      <c r="G439" s="162"/>
      <c r="H439" s="162" t="s">
        <v>5578</v>
      </c>
      <c r="I439" s="162" t="s">
        <v>5579</v>
      </c>
      <c r="J439" s="162" t="s">
        <v>80</v>
      </c>
      <c r="K439" s="162"/>
      <c r="L439" s="162"/>
      <c r="M439" s="162" t="s">
        <v>2067</v>
      </c>
      <c r="N439" s="162" t="s">
        <v>523</v>
      </c>
    </row>
    <row r="440" spans="1:14" x14ac:dyDescent="0.35">
      <c r="A440" s="220">
        <v>439</v>
      </c>
      <c r="B440" s="244" t="s">
        <v>5580</v>
      </c>
      <c r="C440" s="183"/>
      <c r="D440" s="223" t="s">
        <v>5078</v>
      </c>
      <c r="E440" s="223"/>
      <c r="F440" s="223"/>
      <c r="G440" s="223"/>
      <c r="H440" s="223" t="s">
        <v>5580</v>
      </c>
      <c r="I440" s="223" t="s">
        <v>5581</v>
      </c>
      <c r="J440" s="223" t="s">
        <v>80</v>
      </c>
      <c r="K440" s="223"/>
      <c r="L440" s="223"/>
      <c r="M440" s="223" t="s">
        <v>2067</v>
      </c>
      <c r="N440" s="223" t="s">
        <v>432</v>
      </c>
    </row>
    <row r="441" spans="1:14" x14ac:dyDescent="0.35">
      <c r="A441" s="220">
        <v>440</v>
      </c>
      <c r="B441" s="244" t="s">
        <v>5582</v>
      </c>
      <c r="C441" s="179"/>
      <c r="D441" s="223" t="s">
        <v>5078</v>
      </c>
      <c r="E441" s="162"/>
      <c r="F441" s="162"/>
      <c r="G441" s="162"/>
      <c r="H441" s="162" t="s">
        <v>5582</v>
      </c>
      <c r="I441" s="162" t="s">
        <v>5583</v>
      </c>
      <c r="J441" s="162" t="s">
        <v>74</v>
      </c>
      <c r="K441" s="162"/>
      <c r="L441" s="162"/>
      <c r="M441" s="162" t="s">
        <v>2067</v>
      </c>
      <c r="N441" s="162" t="s">
        <v>642</v>
      </c>
    </row>
    <row r="442" spans="1:14" x14ac:dyDescent="0.35">
      <c r="A442" s="220">
        <v>441</v>
      </c>
      <c r="B442" s="244" t="s">
        <v>5584</v>
      </c>
      <c r="C442" s="183"/>
      <c r="D442" s="223" t="s">
        <v>5078</v>
      </c>
      <c r="E442" s="223"/>
      <c r="F442" s="223"/>
      <c r="G442" s="223"/>
      <c r="H442" s="223" t="s">
        <v>5584</v>
      </c>
      <c r="I442" s="223" t="s">
        <v>5585</v>
      </c>
      <c r="J442" s="223" t="s">
        <v>74</v>
      </c>
      <c r="K442" s="223"/>
      <c r="L442" s="223"/>
      <c r="M442" s="223" t="s">
        <v>2067</v>
      </c>
      <c r="N442" s="223" t="s">
        <v>439</v>
      </c>
    </row>
    <row r="443" spans="1:14" x14ac:dyDescent="0.35">
      <c r="A443" s="220">
        <v>442</v>
      </c>
      <c r="B443" s="244" t="s">
        <v>5586</v>
      </c>
      <c r="C443" s="179"/>
      <c r="D443" s="223" t="s">
        <v>5078</v>
      </c>
      <c r="E443" s="162"/>
      <c r="F443" s="162"/>
      <c r="G443" s="162"/>
      <c r="H443" s="162" t="s">
        <v>5586</v>
      </c>
      <c r="I443" s="162" t="s">
        <v>5587</v>
      </c>
      <c r="J443" s="162" t="s">
        <v>74</v>
      </c>
      <c r="K443" s="162"/>
      <c r="L443" s="162" t="s">
        <v>93</v>
      </c>
      <c r="M443" s="162" t="s">
        <v>2067</v>
      </c>
      <c r="N443" s="162"/>
    </row>
    <row r="444" spans="1:14" x14ac:dyDescent="0.35">
      <c r="A444" s="220">
        <v>443</v>
      </c>
      <c r="B444" s="244" t="s">
        <v>5588</v>
      </c>
      <c r="C444" s="183"/>
      <c r="D444" s="223" t="s">
        <v>5078</v>
      </c>
      <c r="E444" s="223"/>
      <c r="F444" s="223"/>
      <c r="G444" s="223"/>
      <c r="H444" s="223" t="s">
        <v>5588</v>
      </c>
      <c r="I444" s="223" t="s">
        <v>5589</v>
      </c>
      <c r="J444" s="223" t="s">
        <v>74</v>
      </c>
      <c r="K444" s="223"/>
      <c r="L444" s="223"/>
      <c r="M444" s="223" t="s">
        <v>2067</v>
      </c>
      <c r="N444" s="223" t="s">
        <v>429</v>
      </c>
    </row>
    <row r="445" spans="1:14" x14ac:dyDescent="0.35">
      <c r="A445" s="220">
        <v>444</v>
      </c>
      <c r="B445" s="244" t="s">
        <v>5590</v>
      </c>
      <c r="C445" s="179"/>
      <c r="D445" s="223" t="s">
        <v>5078</v>
      </c>
      <c r="E445" s="162"/>
      <c r="F445" s="162"/>
      <c r="G445" s="162"/>
      <c r="H445" s="162" t="s">
        <v>5590</v>
      </c>
      <c r="I445" s="162" t="s">
        <v>5591</v>
      </c>
      <c r="J445" s="162" t="s">
        <v>71</v>
      </c>
      <c r="K445" s="162"/>
      <c r="L445" s="162"/>
      <c r="M445" s="162" t="s">
        <v>2067</v>
      </c>
      <c r="N445" s="162" t="s">
        <v>408</v>
      </c>
    </row>
    <row r="446" spans="1:14" x14ac:dyDescent="0.35">
      <c r="A446" s="220">
        <v>445</v>
      </c>
      <c r="B446" s="244" t="s">
        <v>5592</v>
      </c>
      <c r="C446" s="183"/>
      <c r="D446" s="223" t="s">
        <v>5078</v>
      </c>
      <c r="E446" s="223"/>
      <c r="F446" s="223"/>
      <c r="G446" s="223"/>
      <c r="H446" s="223" t="s">
        <v>5592</v>
      </c>
      <c r="I446" s="223" t="s">
        <v>5593</v>
      </c>
      <c r="J446" s="223" t="s">
        <v>71</v>
      </c>
      <c r="K446" s="223"/>
      <c r="L446" s="223"/>
      <c r="M446" s="223" t="s">
        <v>2067</v>
      </c>
      <c r="N446" s="223" t="s">
        <v>673</v>
      </c>
    </row>
    <row r="447" spans="1:14" x14ac:dyDescent="0.35">
      <c r="A447" s="220">
        <v>446</v>
      </c>
      <c r="B447" s="224" t="s">
        <v>5594</v>
      </c>
      <c r="C447" s="179"/>
      <c r="D447" s="223" t="s">
        <v>5078</v>
      </c>
      <c r="E447" s="162"/>
      <c r="F447" s="162"/>
      <c r="G447" s="162"/>
      <c r="H447" s="162" t="s">
        <v>5594</v>
      </c>
      <c r="I447" s="162" t="s">
        <v>5595</v>
      </c>
      <c r="J447" s="162" t="s">
        <v>71</v>
      </c>
      <c r="K447" s="162"/>
      <c r="L447" s="162"/>
      <c r="M447" s="162" t="s">
        <v>2067</v>
      </c>
      <c r="N447" s="162" t="s">
        <v>405</v>
      </c>
    </row>
    <row r="448" spans="1:14" x14ac:dyDescent="0.35">
      <c r="A448" s="220">
        <v>447</v>
      </c>
      <c r="B448" s="225" t="s">
        <v>5596</v>
      </c>
      <c r="C448" s="183"/>
      <c r="D448" s="223" t="s">
        <v>5078</v>
      </c>
      <c r="E448" s="223"/>
      <c r="F448" s="223"/>
      <c r="G448" s="223"/>
      <c r="H448" s="223" t="s">
        <v>5596</v>
      </c>
      <c r="I448" s="223" t="s">
        <v>5597</v>
      </c>
      <c r="J448" s="223" t="s">
        <v>71</v>
      </c>
      <c r="K448" s="223"/>
      <c r="L448" s="223"/>
      <c r="M448" s="223" t="s">
        <v>2067</v>
      </c>
      <c r="N448" s="223" t="s">
        <v>670</v>
      </c>
    </row>
    <row r="449" spans="1:14" x14ac:dyDescent="0.35">
      <c r="A449" s="220">
        <v>448</v>
      </c>
      <c r="B449" s="244" t="s">
        <v>5598</v>
      </c>
      <c r="C449" s="179"/>
      <c r="D449" s="223" t="s">
        <v>5078</v>
      </c>
      <c r="E449" s="162"/>
      <c r="F449" s="162"/>
      <c r="G449" s="162"/>
      <c r="H449" s="162" t="s">
        <v>5598</v>
      </c>
      <c r="I449" s="162" t="s">
        <v>5599</v>
      </c>
      <c r="J449" s="162" t="s">
        <v>71</v>
      </c>
      <c r="K449" s="162"/>
      <c r="L449" s="162"/>
      <c r="M449" s="162" t="s">
        <v>2067</v>
      </c>
      <c r="N449" s="162" t="s">
        <v>676</v>
      </c>
    </row>
    <row r="450" spans="1:14" x14ac:dyDescent="0.35">
      <c r="A450" s="220">
        <v>449</v>
      </c>
      <c r="B450" s="244" t="s">
        <v>5600</v>
      </c>
      <c r="C450" s="183"/>
      <c r="D450" s="223" t="s">
        <v>5078</v>
      </c>
      <c r="E450" s="223"/>
      <c r="F450" s="223"/>
      <c r="G450" s="223"/>
      <c r="H450" s="223" t="s">
        <v>5600</v>
      </c>
      <c r="I450" s="223" t="s">
        <v>5604</v>
      </c>
      <c r="J450" s="223" t="s">
        <v>713</v>
      </c>
      <c r="K450" s="223"/>
      <c r="L450" s="223"/>
      <c r="M450" s="223" t="s">
        <v>2067</v>
      </c>
      <c r="N450" s="223" t="s">
        <v>673</v>
      </c>
    </row>
    <row r="451" spans="1:14" x14ac:dyDescent="0.35">
      <c r="A451" s="220">
        <v>450</v>
      </c>
      <c r="B451" s="244" t="s">
        <v>5601</v>
      </c>
      <c r="C451" s="179"/>
      <c r="D451" s="223" t="s">
        <v>5078</v>
      </c>
      <c r="E451" s="162"/>
      <c r="F451" s="162"/>
      <c r="G451" s="162"/>
      <c r="H451" s="162" t="s">
        <v>5601</v>
      </c>
      <c r="I451" s="162" t="s">
        <v>5605</v>
      </c>
      <c r="J451" s="162" t="s">
        <v>713</v>
      </c>
      <c r="K451" s="162"/>
      <c r="L451" s="162"/>
      <c r="M451" s="162" t="s">
        <v>2067</v>
      </c>
      <c r="N451" s="162" t="s">
        <v>670</v>
      </c>
    </row>
    <row r="452" spans="1:14" x14ac:dyDescent="0.35">
      <c r="A452" s="220">
        <v>451</v>
      </c>
      <c r="B452" s="244" t="s">
        <v>5606</v>
      </c>
      <c r="C452" s="106"/>
      <c r="D452" s="107" t="s">
        <v>5080</v>
      </c>
      <c r="E452" s="107"/>
      <c r="F452" s="107"/>
      <c r="G452" s="107"/>
      <c r="H452" s="107" t="s">
        <v>5606</v>
      </c>
      <c r="I452" s="107" t="s">
        <v>5607</v>
      </c>
      <c r="J452" s="107" t="s">
        <v>77</v>
      </c>
      <c r="K452" s="107"/>
      <c r="L452" s="107"/>
      <c r="M452" s="107" t="s">
        <v>2067</v>
      </c>
      <c r="N452" s="107" t="s">
        <v>529</v>
      </c>
    </row>
    <row r="453" spans="1:14" x14ac:dyDescent="0.35">
      <c r="A453" s="220">
        <v>452</v>
      </c>
      <c r="B453" s="244" t="s">
        <v>5608</v>
      </c>
      <c r="C453" s="106"/>
      <c r="D453" s="107" t="s">
        <v>5080</v>
      </c>
      <c r="E453" s="107"/>
      <c r="F453" s="107"/>
      <c r="G453" s="107"/>
      <c r="H453" s="107" t="s">
        <v>5608</v>
      </c>
      <c r="I453" s="107" t="s">
        <v>5609</v>
      </c>
      <c r="J453" s="107" t="s">
        <v>77</v>
      </c>
      <c r="K453" s="107"/>
      <c r="L453" s="107" t="s">
        <v>93</v>
      </c>
      <c r="M453" s="107" t="s">
        <v>2067</v>
      </c>
      <c r="N453" s="107"/>
    </row>
    <row r="454" spans="1:14" x14ac:dyDescent="0.35">
      <c r="A454" s="220">
        <v>453</v>
      </c>
      <c r="B454" s="244" t="s">
        <v>5610</v>
      </c>
      <c r="C454" s="106"/>
      <c r="D454" s="107" t="s">
        <v>5080</v>
      </c>
      <c r="E454" s="107"/>
      <c r="F454" s="107"/>
      <c r="G454" s="107"/>
      <c r="H454" s="107" t="s">
        <v>5610</v>
      </c>
      <c r="I454" s="107" t="s">
        <v>5611</v>
      </c>
      <c r="J454" s="107" t="s">
        <v>77</v>
      </c>
      <c r="K454" s="107" t="s">
        <v>275</v>
      </c>
      <c r="L454" s="107"/>
      <c r="M454" s="107" t="s">
        <v>2067</v>
      </c>
      <c r="N454" s="107"/>
    </row>
    <row r="455" spans="1:14" x14ac:dyDescent="0.35">
      <c r="A455" s="220">
        <v>454</v>
      </c>
      <c r="B455" s="50" t="s">
        <v>5612</v>
      </c>
      <c r="C455" s="106"/>
      <c r="D455" s="107" t="s">
        <v>5080</v>
      </c>
      <c r="E455" s="107"/>
      <c r="F455" s="107"/>
      <c r="G455" s="107"/>
      <c r="H455" s="107" t="s">
        <v>5612</v>
      </c>
      <c r="I455" s="107" t="s">
        <v>5630</v>
      </c>
      <c r="J455" s="107" t="s">
        <v>71</v>
      </c>
      <c r="K455" s="107"/>
      <c r="L455" s="107"/>
      <c r="M455" s="107" t="s">
        <v>2067</v>
      </c>
      <c r="N455" s="107" t="s">
        <v>408</v>
      </c>
    </row>
    <row r="456" spans="1:14" x14ac:dyDescent="0.35">
      <c r="A456" s="220">
        <v>455</v>
      </c>
      <c r="B456" s="50" t="s">
        <v>5613</v>
      </c>
      <c r="C456" s="106"/>
      <c r="D456" s="107" t="s">
        <v>5080</v>
      </c>
      <c r="E456" s="107"/>
      <c r="F456" s="107"/>
      <c r="G456" s="107"/>
      <c r="H456" s="107" t="s">
        <v>5613</v>
      </c>
      <c r="I456" s="107" t="s">
        <v>5631</v>
      </c>
      <c r="J456" s="107" t="s">
        <v>71</v>
      </c>
      <c r="K456" s="107"/>
      <c r="L456" s="107"/>
      <c r="M456" s="107" t="s">
        <v>2067</v>
      </c>
      <c r="N456" s="107" t="s">
        <v>679</v>
      </c>
    </row>
    <row r="457" spans="1:14" x14ac:dyDescent="0.35">
      <c r="A457" s="220">
        <v>456</v>
      </c>
      <c r="B457" s="50" t="s">
        <v>5614</v>
      </c>
      <c r="C457" s="106"/>
      <c r="D457" s="107" t="s">
        <v>5080</v>
      </c>
      <c r="E457" s="107"/>
      <c r="F457" s="107"/>
      <c r="G457" s="107"/>
      <c r="H457" s="107" t="s">
        <v>5614</v>
      </c>
      <c r="I457" s="107" t="s">
        <v>5632</v>
      </c>
      <c r="J457" s="107" t="s">
        <v>71</v>
      </c>
      <c r="K457" s="107"/>
      <c r="L457" s="107"/>
      <c r="M457" s="107" t="s">
        <v>2067</v>
      </c>
      <c r="N457" s="107" t="s">
        <v>645</v>
      </c>
    </row>
    <row r="458" spans="1:14" x14ac:dyDescent="0.35">
      <c r="A458" s="220">
        <v>457</v>
      </c>
      <c r="B458" s="50" t="s">
        <v>5615</v>
      </c>
      <c r="C458" s="106"/>
      <c r="D458" s="107" t="s">
        <v>5080</v>
      </c>
      <c r="E458" s="107"/>
      <c r="F458" s="107"/>
      <c r="G458" s="107"/>
      <c r="H458" s="107" t="s">
        <v>5615</v>
      </c>
      <c r="I458" s="107" t="s">
        <v>5633</v>
      </c>
      <c r="J458" s="107" t="s">
        <v>71</v>
      </c>
      <c r="K458" s="107"/>
      <c r="L458" s="107"/>
      <c r="M458" s="107" t="s">
        <v>2067</v>
      </c>
      <c r="N458" s="107" t="s">
        <v>402</v>
      </c>
    </row>
    <row r="459" spans="1:14" x14ac:dyDescent="0.35">
      <c r="A459" s="220">
        <v>458</v>
      </c>
      <c r="B459" s="50" t="s">
        <v>5616</v>
      </c>
      <c r="C459" s="106"/>
      <c r="D459" s="107" t="s">
        <v>5080</v>
      </c>
      <c r="E459" s="107"/>
      <c r="F459" s="107"/>
      <c r="G459" s="107"/>
      <c r="H459" s="107" t="s">
        <v>5616</v>
      </c>
      <c r="I459" s="162" t="s">
        <v>5641</v>
      </c>
      <c r="J459" s="107" t="s">
        <v>713</v>
      </c>
      <c r="K459" s="107"/>
      <c r="L459" s="107"/>
      <c r="M459" s="107" t="s">
        <v>2067</v>
      </c>
      <c r="N459" s="107" t="s">
        <v>532</v>
      </c>
    </row>
    <row r="460" spans="1:14" x14ac:dyDescent="0.35">
      <c r="A460" s="220">
        <v>459</v>
      </c>
      <c r="B460" s="50" t="s">
        <v>5617</v>
      </c>
      <c r="C460" s="106"/>
      <c r="D460" s="107" t="s">
        <v>5080</v>
      </c>
      <c r="E460" s="107"/>
      <c r="F460" s="107"/>
      <c r="G460" s="107"/>
      <c r="H460" s="107" t="s">
        <v>5617</v>
      </c>
      <c r="I460" s="107" t="s">
        <v>5634</v>
      </c>
      <c r="J460" s="107" t="s">
        <v>80</v>
      </c>
      <c r="K460" s="107"/>
      <c r="L460" s="107"/>
      <c r="M460" s="107" t="s">
        <v>2067</v>
      </c>
      <c r="N460" s="107" t="s">
        <v>412</v>
      </c>
    </row>
    <row r="461" spans="1:14" x14ac:dyDescent="0.35">
      <c r="A461" s="220">
        <v>460</v>
      </c>
      <c r="B461" s="50" t="s">
        <v>5618</v>
      </c>
      <c r="C461" s="106"/>
      <c r="D461" s="107" t="s">
        <v>5080</v>
      </c>
      <c r="E461" s="107"/>
      <c r="F461" s="107"/>
      <c r="G461" s="107"/>
      <c r="H461" s="107" t="s">
        <v>5618</v>
      </c>
      <c r="I461" s="107" t="s">
        <v>5635</v>
      </c>
      <c r="J461" s="107" t="s">
        <v>68</v>
      </c>
      <c r="K461" s="107"/>
      <c r="L461" s="107"/>
      <c r="M461" s="107" t="s">
        <v>2067</v>
      </c>
      <c r="N461" s="107" t="s">
        <v>412</v>
      </c>
    </row>
    <row r="462" spans="1:14" x14ac:dyDescent="0.35">
      <c r="A462" s="220">
        <v>461</v>
      </c>
      <c r="B462" s="50" t="s">
        <v>5619</v>
      </c>
      <c r="C462" s="106"/>
      <c r="D462" s="107" t="s">
        <v>5080</v>
      </c>
      <c r="E462" s="107"/>
      <c r="F462" s="107"/>
      <c r="G462" s="107"/>
      <c r="H462" s="107" t="s">
        <v>5619</v>
      </c>
      <c r="I462" s="107" t="s">
        <v>5620</v>
      </c>
      <c r="J462" s="107" t="s">
        <v>77</v>
      </c>
      <c r="K462" s="107" t="s">
        <v>1357</v>
      </c>
      <c r="L462" s="107"/>
      <c r="M462" s="107" t="s">
        <v>2067</v>
      </c>
      <c r="N462" s="107"/>
    </row>
    <row r="463" spans="1:14" x14ac:dyDescent="0.35">
      <c r="A463" s="220">
        <v>462</v>
      </c>
      <c r="B463" s="50" t="s">
        <v>5621</v>
      </c>
      <c r="C463" s="106"/>
      <c r="D463" s="107" t="s">
        <v>5080</v>
      </c>
      <c r="E463" s="107"/>
      <c r="F463" s="107"/>
      <c r="G463" s="107"/>
      <c r="H463" s="107" t="s">
        <v>5621</v>
      </c>
      <c r="I463" s="107" t="s">
        <v>5622</v>
      </c>
      <c r="J463" s="107" t="s">
        <v>77</v>
      </c>
      <c r="K463" s="107" t="s">
        <v>1432</v>
      </c>
      <c r="L463" s="107"/>
      <c r="M463" s="107" t="s">
        <v>2067</v>
      </c>
      <c r="N463" s="107"/>
    </row>
    <row r="464" spans="1:14" x14ac:dyDescent="0.35">
      <c r="A464" s="220">
        <v>463</v>
      </c>
      <c r="B464" s="50" t="s">
        <v>5623</v>
      </c>
      <c r="C464" s="106"/>
      <c r="D464" s="107" t="s">
        <v>5080</v>
      </c>
      <c r="E464" s="107"/>
      <c r="F464" s="107" t="s">
        <v>43</v>
      </c>
      <c r="G464" s="107"/>
      <c r="H464" s="107" t="s">
        <v>5623</v>
      </c>
      <c r="I464" s="107" t="s">
        <v>5624</v>
      </c>
      <c r="J464" s="107" t="s">
        <v>77</v>
      </c>
      <c r="K464" s="107"/>
      <c r="L464" s="107"/>
      <c r="M464" s="162" t="s">
        <v>6913</v>
      </c>
      <c r="N464" s="107"/>
    </row>
    <row r="465" spans="1:14" x14ac:dyDescent="0.35">
      <c r="A465" s="220">
        <v>464</v>
      </c>
      <c r="B465" s="50" t="s">
        <v>5625</v>
      </c>
      <c r="C465" s="106"/>
      <c r="D465" s="107" t="s">
        <v>5080</v>
      </c>
      <c r="E465" s="107"/>
      <c r="F465" s="107"/>
      <c r="G465" s="107"/>
      <c r="H465" s="107" t="s">
        <v>5625</v>
      </c>
      <c r="I465" s="162" t="s">
        <v>5640</v>
      </c>
      <c r="J465" s="107" t="s">
        <v>71</v>
      </c>
      <c r="K465" s="107"/>
      <c r="L465" s="107"/>
      <c r="M465" s="107" t="s">
        <v>2067</v>
      </c>
      <c r="N465" s="107" t="s">
        <v>423</v>
      </c>
    </row>
    <row r="466" spans="1:14" x14ac:dyDescent="0.35">
      <c r="A466" s="220">
        <v>465</v>
      </c>
      <c r="B466" s="50" t="s">
        <v>5626</v>
      </c>
      <c r="C466" s="106"/>
      <c r="D466" s="107" t="s">
        <v>5080</v>
      </c>
      <c r="E466" s="107"/>
      <c r="F466" s="107"/>
      <c r="G466" s="107"/>
      <c r="H466" s="107" t="s">
        <v>5626</v>
      </c>
      <c r="I466" s="107" t="s">
        <v>5636</v>
      </c>
      <c r="J466" s="107" t="s">
        <v>68</v>
      </c>
      <c r="K466" s="107"/>
      <c r="L466" s="107"/>
      <c r="M466" s="107" t="s">
        <v>2067</v>
      </c>
      <c r="N466" s="107" t="s">
        <v>653</v>
      </c>
    </row>
    <row r="467" spans="1:14" x14ac:dyDescent="0.35">
      <c r="A467" s="220">
        <v>466</v>
      </c>
      <c r="B467" s="50" t="s">
        <v>5627</v>
      </c>
      <c r="C467" s="106"/>
      <c r="D467" s="107" t="s">
        <v>5080</v>
      </c>
      <c r="E467" s="107"/>
      <c r="F467" s="107"/>
      <c r="G467" s="107"/>
      <c r="H467" s="107" t="s">
        <v>5627</v>
      </c>
      <c r="I467" s="107" t="s">
        <v>5637</v>
      </c>
      <c r="J467" s="107" t="s">
        <v>80</v>
      </c>
      <c r="K467" s="107"/>
      <c r="L467" s="107"/>
      <c r="M467" s="107" t="s">
        <v>2067</v>
      </c>
      <c r="N467" s="107" t="s">
        <v>653</v>
      </c>
    </row>
    <row r="468" spans="1:14" x14ac:dyDescent="0.35">
      <c r="A468" s="220">
        <v>467</v>
      </c>
      <c r="B468" s="50" t="s">
        <v>5628</v>
      </c>
      <c r="C468" s="106"/>
      <c r="D468" s="107" t="s">
        <v>5080</v>
      </c>
      <c r="E468" s="107"/>
      <c r="F468" s="107"/>
      <c r="G468" s="107"/>
      <c r="H468" s="107" t="s">
        <v>5628</v>
      </c>
      <c r="I468" s="107" t="s">
        <v>5638</v>
      </c>
      <c r="J468" s="107" t="s">
        <v>68</v>
      </c>
      <c r="K468" s="107"/>
      <c r="L468" s="107"/>
      <c r="M468" s="107" t="s">
        <v>2067</v>
      </c>
      <c r="N468" s="107" t="s">
        <v>529</v>
      </c>
    </row>
    <row r="469" spans="1:14" x14ac:dyDescent="0.35">
      <c r="A469" s="220">
        <v>468</v>
      </c>
      <c r="B469" s="50" t="s">
        <v>5629</v>
      </c>
      <c r="C469" s="106"/>
      <c r="D469" s="107" t="s">
        <v>5080</v>
      </c>
      <c r="E469" s="107"/>
      <c r="F469" s="107"/>
      <c r="G469" s="107"/>
      <c r="H469" s="107" t="s">
        <v>5629</v>
      </c>
      <c r="I469" s="107" t="s">
        <v>5639</v>
      </c>
      <c r="J469" s="107" t="s">
        <v>80</v>
      </c>
      <c r="K469" s="107"/>
      <c r="L469" s="107"/>
      <c r="M469" s="107" t="s">
        <v>2067</v>
      </c>
      <c r="N469" s="107" t="s">
        <v>529</v>
      </c>
    </row>
    <row r="470" spans="1:14" x14ac:dyDescent="0.35">
      <c r="A470" s="220">
        <v>469</v>
      </c>
      <c r="B470" s="244" t="s">
        <v>5642</v>
      </c>
      <c r="C470" s="106"/>
      <c r="D470" s="107" t="s">
        <v>5082</v>
      </c>
      <c r="E470" s="107"/>
      <c r="F470" s="107"/>
      <c r="G470" s="107"/>
      <c r="H470" s="107" t="s">
        <v>5642</v>
      </c>
      <c r="I470" s="107" t="s">
        <v>5696</v>
      </c>
      <c r="J470" s="107" t="s">
        <v>77</v>
      </c>
      <c r="K470" s="107"/>
      <c r="L470" s="107"/>
      <c r="M470" s="107" t="s">
        <v>2067</v>
      </c>
      <c r="N470" s="107" t="s">
        <v>649</v>
      </c>
    </row>
    <row r="471" spans="1:14" x14ac:dyDescent="0.35">
      <c r="A471" s="220">
        <v>470</v>
      </c>
      <c r="B471" s="244" t="s">
        <v>5643</v>
      </c>
      <c r="C471" s="106"/>
      <c r="D471" s="107" t="s">
        <v>5082</v>
      </c>
      <c r="E471" s="107"/>
      <c r="F471" s="107"/>
      <c r="G471" s="107"/>
      <c r="H471" s="107" t="s">
        <v>5643</v>
      </c>
      <c r="I471" s="107" t="s">
        <v>5697</v>
      </c>
      <c r="J471" s="107" t="s">
        <v>74</v>
      </c>
      <c r="K471" s="107"/>
      <c r="L471" s="107"/>
      <c r="M471" s="107" t="s">
        <v>2067</v>
      </c>
      <c r="N471" s="107" t="s">
        <v>649</v>
      </c>
    </row>
    <row r="472" spans="1:14" x14ac:dyDescent="0.35">
      <c r="A472" s="220">
        <v>471</v>
      </c>
      <c r="B472" s="50" t="s">
        <v>5644</v>
      </c>
      <c r="C472" s="106"/>
      <c r="D472" s="107" t="s">
        <v>5082</v>
      </c>
      <c r="E472" s="107"/>
      <c r="F472" s="107"/>
      <c r="G472" s="107"/>
      <c r="H472" s="107" t="s">
        <v>5644</v>
      </c>
      <c r="I472" s="107" t="s">
        <v>5698</v>
      </c>
      <c r="J472" s="107" t="s">
        <v>74</v>
      </c>
      <c r="K472" s="107"/>
      <c r="L472" s="107"/>
      <c r="M472" s="107" t="s">
        <v>2067</v>
      </c>
      <c r="N472" s="107" t="s">
        <v>646</v>
      </c>
    </row>
    <row r="473" spans="1:14" x14ac:dyDescent="0.35">
      <c r="A473" s="220">
        <v>472</v>
      </c>
      <c r="B473" s="50" t="s">
        <v>5645</v>
      </c>
      <c r="C473" s="106"/>
      <c r="D473" s="107" t="s">
        <v>5082</v>
      </c>
      <c r="E473" s="107"/>
      <c r="F473" s="107"/>
      <c r="G473" s="107"/>
      <c r="H473" s="107" t="s">
        <v>5645</v>
      </c>
      <c r="I473" s="107" t="s">
        <v>5699</v>
      </c>
      <c r="J473" s="107" t="s">
        <v>74</v>
      </c>
      <c r="K473" s="107"/>
      <c r="L473" s="107"/>
      <c r="M473" s="107" t="s">
        <v>2067</v>
      </c>
      <c r="N473" s="107" t="s">
        <v>424</v>
      </c>
    </row>
    <row r="474" spans="1:14" x14ac:dyDescent="0.35">
      <c r="A474" s="220">
        <v>473</v>
      </c>
      <c r="B474" s="50" t="s">
        <v>5646</v>
      </c>
      <c r="C474" s="106"/>
      <c r="D474" s="107" t="s">
        <v>5082</v>
      </c>
      <c r="E474" s="107"/>
      <c r="F474" s="107"/>
      <c r="G474" s="107"/>
      <c r="H474" s="107" t="s">
        <v>5646</v>
      </c>
      <c r="I474" s="107" t="s">
        <v>5700</v>
      </c>
      <c r="J474" s="107" t="s">
        <v>71</v>
      </c>
      <c r="K474" s="107"/>
      <c r="L474" s="107"/>
      <c r="M474" s="107" t="s">
        <v>2067</v>
      </c>
      <c r="N474" s="107" t="s">
        <v>408</v>
      </c>
    </row>
    <row r="475" spans="1:14" x14ac:dyDescent="0.35">
      <c r="A475" s="220">
        <v>474</v>
      </c>
      <c r="B475" s="50" t="s">
        <v>5647</v>
      </c>
      <c r="C475" s="106"/>
      <c r="D475" s="107" t="s">
        <v>5082</v>
      </c>
      <c r="E475" s="107"/>
      <c r="F475" s="107"/>
      <c r="G475" s="107"/>
      <c r="H475" s="107" t="s">
        <v>5647</v>
      </c>
      <c r="I475" s="107" t="s">
        <v>5701</v>
      </c>
      <c r="J475" s="107" t="s">
        <v>71</v>
      </c>
      <c r="K475" s="107"/>
      <c r="L475" s="107"/>
      <c r="M475" s="107" t="s">
        <v>2067</v>
      </c>
      <c r="N475" s="107" t="s">
        <v>402</v>
      </c>
    </row>
    <row r="476" spans="1:14" x14ac:dyDescent="0.35">
      <c r="A476" s="220">
        <v>475</v>
      </c>
      <c r="B476" s="50" t="s">
        <v>5648</v>
      </c>
      <c r="C476" s="106"/>
      <c r="D476" s="107" t="s">
        <v>5082</v>
      </c>
      <c r="E476" s="107"/>
      <c r="F476" s="107"/>
      <c r="G476" s="107"/>
      <c r="H476" s="107" t="s">
        <v>5648</v>
      </c>
      <c r="I476" s="107" t="s">
        <v>5649</v>
      </c>
      <c r="J476" s="107" t="s">
        <v>77</v>
      </c>
      <c r="K476" s="107"/>
      <c r="L476" s="107"/>
      <c r="M476" s="107" t="s">
        <v>2067</v>
      </c>
      <c r="N476" s="107" t="s">
        <v>523</v>
      </c>
    </row>
    <row r="477" spans="1:14" x14ac:dyDescent="0.35">
      <c r="A477" s="220">
        <v>476</v>
      </c>
      <c r="B477" s="213" t="s">
        <v>5650</v>
      </c>
      <c r="C477" s="106"/>
      <c r="D477" s="107" t="s">
        <v>5082</v>
      </c>
      <c r="E477" s="107"/>
      <c r="F477" s="107"/>
      <c r="G477" s="107"/>
      <c r="H477" s="107" t="s">
        <v>5650</v>
      </c>
      <c r="I477" s="107" t="s">
        <v>5651</v>
      </c>
      <c r="J477" s="107" t="s">
        <v>77</v>
      </c>
      <c r="K477" s="107"/>
      <c r="L477" s="107"/>
      <c r="M477" s="107" t="s">
        <v>2067</v>
      </c>
      <c r="N477" s="107" t="s">
        <v>432</v>
      </c>
    </row>
    <row r="478" spans="1:14" x14ac:dyDescent="0.35">
      <c r="A478" s="220">
        <v>477</v>
      </c>
      <c r="B478" s="213" t="s">
        <v>5652</v>
      </c>
      <c r="C478" s="106"/>
      <c r="D478" s="107" t="s">
        <v>5082</v>
      </c>
      <c r="E478" s="107"/>
      <c r="F478" s="107"/>
      <c r="G478" s="107"/>
      <c r="H478" s="107" t="s">
        <v>5652</v>
      </c>
      <c r="I478" s="107" t="s">
        <v>5653</v>
      </c>
      <c r="J478" s="107" t="s">
        <v>77</v>
      </c>
      <c r="K478" s="107"/>
      <c r="L478" s="107"/>
      <c r="M478" s="107" t="s">
        <v>2067</v>
      </c>
      <c r="N478" s="107" t="s">
        <v>492</v>
      </c>
    </row>
    <row r="479" spans="1:14" x14ac:dyDescent="0.35">
      <c r="A479" s="220">
        <v>478</v>
      </c>
      <c r="B479" s="214" t="s">
        <v>5654</v>
      </c>
      <c r="C479" s="106"/>
      <c r="D479" s="107" t="s">
        <v>5082</v>
      </c>
      <c r="E479" s="107"/>
      <c r="F479" s="107"/>
      <c r="G479" s="107"/>
      <c r="H479" s="107" t="s">
        <v>5654</v>
      </c>
      <c r="I479" s="107" t="s">
        <v>5655</v>
      </c>
      <c r="J479" s="107" t="s">
        <v>77</v>
      </c>
      <c r="K479" s="107"/>
      <c r="L479" s="107"/>
      <c r="M479" s="107" t="s">
        <v>2067</v>
      </c>
      <c r="N479" s="107" t="s">
        <v>424</v>
      </c>
    </row>
    <row r="480" spans="1:14" x14ac:dyDescent="0.35">
      <c r="A480" s="220">
        <v>479</v>
      </c>
      <c r="B480" s="50" t="s">
        <v>5663</v>
      </c>
      <c r="C480" s="106"/>
      <c r="D480" s="107" t="s">
        <v>5082</v>
      </c>
      <c r="E480" s="107"/>
      <c r="F480" s="107"/>
      <c r="G480" s="107"/>
      <c r="H480" s="107" t="s">
        <v>5663</v>
      </c>
      <c r="I480" s="107" t="s">
        <v>5664</v>
      </c>
      <c r="J480" s="107" t="s">
        <v>71</v>
      </c>
      <c r="K480" s="107"/>
      <c r="L480" s="107"/>
      <c r="M480" s="107" t="s">
        <v>2067</v>
      </c>
      <c r="N480" s="107" t="s">
        <v>676</v>
      </c>
    </row>
    <row r="481" spans="1:14" x14ac:dyDescent="0.35">
      <c r="A481" s="220">
        <v>480</v>
      </c>
      <c r="B481" s="50" t="s">
        <v>5656</v>
      </c>
      <c r="C481" s="106"/>
      <c r="D481" s="107" t="s">
        <v>5082</v>
      </c>
      <c r="E481" s="107" t="s">
        <v>855</v>
      </c>
      <c r="F481" s="107"/>
      <c r="G481" s="107"/>
      <c r="H481" s="107" t="s">
        <v>5656</v>
      </c>
      <c r="I481" s="107" t="s">
        <v>5678</v>
      </c>
      <c r="J481" s="107" t="s">
        <v>74</v>
      </c>
      <c r="K481" s="107"/>
      <c r="L481" s="107"/>
      <c r="M481" s="107" t="s">
        <v>2067</v>
      </c>
      <c r="N481" s="107" t="s">
        <v>631</v>
      </c>
    </row>
    <row r="482" spans="1:14" x14ac:dyDescent="0.35">
      <c r="A482" s="220">
        <v>481</v>
      </c>
      <c r="B482" s="50" t="s">
        <v>5670</v>
      </c>
      <c r="C482" s="106"/>
      <c r="D482" s="107" t="s">
        <v>5082</v>
      </c>
      <c r="E482" s="107"/>
      <c r="F482" s="107"/>
      <c r="G482" s="107"/>
      <c r="H482" s="107" t="s">
        <v>5670</v>
      </c>
      <c r="I482" s="107" t="s">
        <v>5679</v>
      </c>
      <c r="J482" s="107" t="s">
        <v>74</v>
      </c>
      <c r="K482" s="107"/>
      <c r="L482" s="107"/>
      <c r="M482" s="107" t="s">
        <v>2067</v>
      </c>
      <c r="N482" s="107" t="s">
        <v>432</v>
      </c>
    </row>
    <row r="483" spans="1:14" x14ac:dyDescent="0.35">
      <c r="A483" s="220">
        <v>482</v>
      </c>
      <c r="B483" s="50" t="s">
        <v>5671</v>
      </c>
      <c r="C483" s="106"/>
      <c r="D483" s="107" t="s">
        <v>5082</v>
      </c>
      <c r="E483" s="107"/>
      <c r="F483" s="107"/>
      <c r="G483" s="107"/>
      <c r="H483" s="107" t="s">
        <v>5671</v>
      </c>
      <c r="I483" s="107" t="s">
        <v>5680</v>
      </c>
      <c r="J483" s="107" t="s">
        <v>77</v>
      </c>
      <c r="K483" s="107"/>
      <c r="L483" s="107" t="s">
        <v>97</v>
      </c>
      <c r="M483" s="107" t="s">
        <v>2067</v>
      </c>
      <c r="N483" s="107"/>
    </row>
    <row r="484" spans="1:14" x14ac:dyDescent="0.35">
      <c r="A484" s="220">
        <v>483</v>
      </c>
      <c r="B484" s="50" t="s">
        <v>5672</v>
      </c>
      <c r="C484" s="106"/>
      <c r="D484" s="107" t="s">
        <v>5082</v>
      </c>
      <c r="E484" s="107"/>
      <c r="F484" s="107"/>
      <c r="G484" s="107"/>
      <c r="H484" s="107" t="s">
        <v>5672</v>
      </c>
      <c r="I484" s="107" t="s">
        <v>5681</v>
      </c>
      <c r="J484" s="107" t="s">
        <v>80</v>
      </c>
      <c r="K484" s="107"/>
      <c r="L484" s="107"/>
      <c r="M484" s="107" t="s">
        <v>2067</v>
      </c>
      <c r="N484" s="107" t="s">
        <v>529</v>
      </c>
    </row>
    <row r="485" spans="1:14" x14ac:dyDescent="0.35">
      <c r="A485" s="220">
        <v>484</v>
      </c>
      <c r="B485" s="50" t="s">
        <v>5673</v>
      </c>
      <c r="C485" s="106"/>
      <c r="D485" s="107" t="s">
        <v>5082</v>
      </c>
      <c r="E485" s="107"/>
      <c r="F485" s="107" t="s">
        <v>43</v>
      </c>
      <c r="G485" s="107"/>
      <c r="H485" s="107" t="s">
        <v>5673</v>
      </c>
      <c r="I485" s="107" t="s">
        <v>5682</v>
      </c>
      <c r="J485" s="107" t="s">
        <v>77</v>
      </c>
      <c r="K485" s="107"/>
      <c r="L485" s="107"/>
      <c r="M485" s="162" t="s">
        <v>6913</v>
      </c>
      <c r="N485" s="107"/>
    </row>
    <row r="486" spans="1:14" x14ac:dyDescent="0.35">
      <c r="A486" s="220">
        <v>485</v>
      </c>
      <c r="B486" s="50" t="s">
        <v>5674</v>
      </c>
      <c r="C486" s="106"/>
      <c r="D486" s="107" t="s">
        <v>5082</v>
      </c>
      <c r="E486" s="107"/>
      <c r="F486" s="107"/>
      <c r="G486" s="107"/>
      <c r="H486" s="107" t="s">
        <v>5674</v>
      </c>
      <c r="I486" s="107" t="s">
        <v>5683</v>
      </c>
      <c r="J486" s="107" t="s">
        <v>74</v>
      </c>
      <c r="K486" s="107"/>
      <c r="L486" s="107" t="s">
        <v>93</v>
      </c>
      <c r="M486" s="107" t="s">
        <v>2067</v>
      </c>
      <c r="N486" s="107"/>
    </row>
    <row r="487" spans="1:14" x14ac:dyDescent="0.35">
      <c r="A487" s="220">
        <v>486</v>
      </c>
      <c r="B487" s="50" t="s">
        <v>5675</v>
      </c>
      <c r="C487" s="106"/>
      <c r="D487" s="107" t="s">
        <v>5082</v>
      </c>
      <c r="E487" s="107"/>
      <c r="F487" s="107"/>
      <c r="G487" s="107"/>
      <c r="H487" s="107" t="s">
        <v>5675</v>
      </c>
      <c r="I487" s="107" t="s">
        <v>5684</v>
      </c>
      <c r="J487" s="107" t="s">
        <v>74</v>
      </c>
      <c r="K487" s="107"/>
      <c r="L487" s="107"/>
      <c r="M487" s="107" t="s">
        <v>2067</v>
      </c>
      <c r="N487" s="107" t="s">
        <v>529</v>
      </c>
    </row>
    <row r="488" spans="1:14" x14ac:dyDescent="0.35">
      <c r="A488" s="220">
        <v>487</v>
      </c>
      <c r="B488" s="50" t="s">
        <v>5667</v>
      </c>
      <c r="C488" s="106"/>
      <c r="D488" s="107" t="s">
        <v>5082</v>
      </c>
      <c r="E488" s="107"/>
      <c r="F488" s="107"/>
      <c r="G488" s="107"/>
      <c r="H488" s="107" t="s">
        <v>5667</v>
      </c>
      <c r="I488" s="107" t="s">
        <v>5685</v>
      </c>
      <c r="J488" s="107" t="s">
        <v>71</v>
      </c>
      <c r="K488" s="107"/>
      <c r="L488" s="107"/>
      <c r="M488" s="107" t="s">
        <v>2067</v>
      </c>
      <c r="N488" s="107" t="s">
        <v>679</v>
      </c>
    </row>
    <row r="489" spans="1:14" x14ac:dyDescent="0.35">
      <c r="A489" s="220">
        <v>488</v>
      </c>
      <c r="B489" s="50" t="s">
        <v>5668</v>
      </c>
      <c r="C489" s="106"/>
      <c r="D489" s="107" t="s">
        <v>5082</v>
      </c>
      <c r="E489" s="107"/>
      <c r="F489" s="107"/>
      <c r="G489" s="107"/>
      <c r="H489" s="107" t="s">
        <v>5668</v>
      </c>
      <c r="I489" s="107" t="s">
        <v>5686</v>
      </c>
      <c r="J489" s="107" t="s">
        <v>71</v>
      </c>
      <c r="K489" s="107"/>
      <c r="L489" s="107"/>
      <c r="M489" s="107" t="s">
        <v>2067</v>
      </c>
      <c r="N489" s="107" t="s">
        <v>645</v>
      </c>
    </row>
    <row r="490" spans="1:14" x14ac:dyDescent="0.35">
      <c r="A490" s="220">
        <v>489</v>
      </c>
      <c r="B490" s="50" t="s">
        <v>5657</v>
      </c>
      <c r="C490" s="106"/>
      <c r="D490" s="107" t="s">
        <v>5082</v>
      </c>
      <c r="E490" s="107"/>
      <c r="F490" s="107"/>
      <c r="G490" s="107"/>
      <c r="H490" s="107" t="s">
        <v>5657</v>
      </c>
      <c r="I490" s="107" t="s">
        <v>5687</v>
      </c>
      <c r="J490" s="107" t="s">
        <v>713</v>
      </c>
      <c r="K490" s="107"/>
      <c r="L490" s="107"/>
      <c r="M490" s="107" t="s">
        <v>2067</v>
      </c>
      <c r="N490" s="107" t="s">
        <v>532</v>
      </c>
    </row>
    <row r="491" spans="1:14" x14ac:dyDescent="0.35">
      <c r="A491" s="220">
        <v>490</v>
      </c>
      <c r="B491" s="50" t="s">
        <v>5658</v>
      </c>
      <c r="C491" s="106"/>
      <c r="D491" s="107" t="s">
        <v>5082</v>
      </c>
      <c r="E491" s="107"/>
      <c r="F491" s="107"/>
      <c r="G491" s="107"/>
      <c r="H491" s="107" t="s">
        <v>5658</v>
      </c>
      <c r="I491" s="107" t="s">
        <v>5688</v>
      </c>
      <c r="J491" s="107" t="s">
        <v>713</v>
      </c>
      <c r="K491" s="107"/>
      <c r="L491" s="107"/>
      <c r="M491" s="107" t="s">
        <v>2067</v>
      </c>
      <c r="N491" s="107" t="s">
        <v>3567</v>
      </c>
    </row>
    <row r="492" spans="1:14" x14ac:dyDescent="0.35">
      <c r="A492" s="220">
        <v>491</v>
      </c>
      <c r="B492" s="50" t="s">
        <v>5659</v>
      </c>
      <c r="C492" s="106"/>
      <c r="D492" s="107" t="s">
        <v>5082</v>
      </c>
      <c r="E492" s="107"/>
      <c r="F492" s="107"/>
      <c r="G492" s="107"/>
      <c r="H492" s="107" t="s">
        <v>5659</v>
      </c>
      <c r="I492" s="107" t="s">
        <v>5689</v>
      </c>
      <c r="J492" s="107" t="s">
        <v>74</v>
      </c>
      <c r="K492" s="107"/>
      <c r="L492" s="107"/>
      <c r="M492" s="107" t="s">
        <v>2067</v>
      </c>
      <c r="N492" s="107" t="s">
        <v>498</v>
      </c>
    </row>
    <row r="493" spans="1:14" x14ac:dyDescent="0.35">
      <c r="A493" s="220">
        <v>492</v>
      </c>
      <c r="B493" s="50" t="s">
        <v>5677</v>
      </c>
      <c r="C493" s="106"/>
      <c r="D493" s="107" t="s">
        <v>5082</v>
      </c>
      <c r="E493" s="107"/>
      <c r="F493" s="107"/>
      <c r="G493" s="107"/>
      <c r="H493" s="162" t="s">
        <v>5677</v>
      </c>
      <c r="I493" s="107" t="s">
        <v>5690</v>
      </c>
      <c r="J493" s="107" t="s">
        <v>80</v>
      </c>
      <c r="K493" s="107"/>
      <c r="L493" s="107"/>
      <c r="M493" s="107" t="s">
        <v>2067</v>
      </c>
      <c r="N493" s="107" t="s">
        <v>432</v>
      </c>
    </row>
    <row r="494" spans="1:14" x14ac:dyDescent="0.35">
      <c r="A494" s="220">
        <v>493</v>
      </c>
      <c r="B494" s="50" t="s">
        <v>5669</v>
      </c>
      <c r="C494" s="106"/>
      <c r="D494" s="107" t="s">
        <v>5082</v>
      </c>
      <c r="E494" s="107"/>
      <c r="F494" s="107"/>
      <c r="G494" s="107"/>
      <c r="H494" s="107" t="s">
        <v>5669</v>
      </c>
      <c r="I494" s="107" t="s">
        <v>5691</v>
      </c>
      <c r="J494" s="107" t="s">
        <v>71</v>
      </c>
      <c r="K494" s="107"/>
      <c r="L494" s="107"/>
      <c r="M494" s="107" t="s">
        <v>2067</v>
      </c>
      <c r="N494" s="107" t="s">
        <v>673</v>
      </c>
    </row>
    <row r="495" spans="1:14" x14ac:dyDescent="0.35">
      <c r="A495" s="220">
        <v>494</v>
      </c>
      <c r="B495" s="50" t="s">
        <v>5676</v>
      </c>
      <c r="C495" s="106"/>
      <c r="D495" s="107" t="s">
        <v>5082</v>
      </c>
      <c r="E495" s="107"/>
      <c r="F495" s="107"/>
      <c r="G495" s="107"/>
      <c r="H495" s="162" t="s">
        <v>5676</v>
      </c>
      <c r="I495" s="107" t="s">
        <v>5692</v>
      </c>
      <c r="J495" s="107" t="s">
        <v>80</v>
      </c>
      <c r="K495" s="107"/>
      <c r="L495" s="107"/>
      <c r="M495" s="107" t="s">
        <v>2067</v>
      </c>
      <c r="N495" s="107" t="s">
        <v>492</v>
      </c>
    </row>
    <row r="496" spans="1:14" x14ac:dyDescent="0.35">
      <c r="A496" s="220">
        <v>495</v>
      </c>
      <c r="B496" s="50" t="s">
        <v>5660</v>
      </c>
      <c r="C496" s="106"/>
      <c r="D496" s="107" t="s">
        <v>5082</v>
      </c>
      <c r="E496" s="107"/>
      <c r="F496" s="107"/>
      <c r="G496" s="107"/>
      <c r="H496" s="107" t="s">
        <v>5660</v>
      </c>
      <c r="I496" s="107" t="s">
        <v>5693</v>
      </c>
      <c r="J496" s="107" t="s">
        <v>74</v>
      </c>
      <c r="K496" s="107"/>
      <c r="L496" s="107"/>
      <c r="M496" s="107" t="s">
        <v>2067</v>
      </c>
      <c r="N496" s="107" t="s">
        <v>642</v>
      </c>
    </row>
    <row r="497" spans="1:14" x14ac:dyDescent="0.35">
      <c r="A497" s="220">
        <v>496</v>
      </c>
      <c r="B497" s="50" t="s">
        <v>5665</v>
      </c>
      <c r="C497" s="106"/>
      <c r="D497" s="107" t="s">
        <v>5082</v>
      </c>
      <c r="E497" s="107"/>
      <c r="F497" s="107"/>
      <c r="G497" s="107"/>
      <c r="H497" s="107" t="s">
        <v>5665</v>
      </c>
      <c r="I497" s="107" t="s">
        <v>5694</v>
      </c>
      <c r="J497" s="107" t="s">
        <v>713</v>
      </c>
      <c r="K497" s="107"/>
      <c r="L497" s="107"/>
      <c r="M497" s="107" t="s">
        <v>2067</v>
      </c>
      <c r="N497" s="107" t="s">
        <v>673</v>
      </c>
    </row>
    <row r="498" spans="1:14" x14ac:dyDescent="0.35">
      <c r="A498" s="220">
        <v>497</v>
      </c>
      <c r="B498" s="50" t="s">
        <v>5666</v>
      </c>
      <c r="C498" s="106"/>
      <c r="D498" s="107" t="s">
        <v>5082</v>
      </c>
      <c r="E498" s="107"/>
      <c r="F498" s="107"/>
      <c r="G498" s="107"/>
      <c r="H498" s="107" t="s">
        <v>5666</v>
      </c>
      <c r="I498" s="107" t="s">
        <v>5695</v>
      </c>
      <c r="J498" s="107" t="s">
        <v>713</v>
      </c>
      <c r="K498" s="107"/>
      <c r="L498" s="107"/>
      <c r="M498" s="107" t="s">
        <v>2067</v>
      </c>
      <c r="N498" s="107" t="s">
        <v>670</v>
      </c>
    </row>
    <row r="499" spans="1:14" x14ac:dyDescent="0.35">
      <c r="A499" s="220">
        <v>498</v>
      </c>
      <c r="B499" s="50" t="s">
        <v>5661</v>
      </c>
      <c r="C499" s="106"/>
      <c r="D499" s="107" t="s">
        <v>5082</v>
      </c>
      <c r="E499" s="107"/>
      <c r="F499" s="107"/>
      <c r="G499" s="107"/>
      <c r="H499" s="107" t="s">
        <v>5661</v>
      </c>
      <c r="I499" s="107" t="s">
        <v>5662</v>
      </c>
      <c r="J499" s="107" t="s">
        <v>74</v>
      </c>
      <c r="K499" s="107"/>
      <c r="L499" s="107"/>
      <c r="M499" s="107" t="s">
        <v>2067</v>
      </c>
      <c r="N499" s="107" t="s">
        <v>523</v>
      </c>
    </row>
    <row r="500" spans="1:14" x14ac:dyDescent="0.35">
      <c r="A500" s="220">
        <v>499</v>
      </c>
      <c r="B500" s="244" t="s">
        <v>5702</v>
      </c>
      <c r="C500" s="106"/>
      <c r="D500" s="107" t="s">
        <v>5084</v>
      </c>
      <c r="E500" s="107"/>
      <c r="F500" s="107"/>
      <c r="G500" s="107"/>
      <c r="H500" s="107" t="s">
        <v>5702</v>
      </c>
      <c r="I500" s="107" t="s">
        <v>5733</v>
      </c>
      <c r="J500" s="107" t="s">
        <v>74</v>
      </c>
      <c r="K500" s="107"/>
      <c r="L500" s="107"/>
      <c r="M500" s="107" t="s">
        <v>2067</v>
      </c>
      <c r="N500" s="107" t="s">
        <v>424</v>
      </c>
    </row>
    <row r="501" spans="1:14" x14ac:dyDescent="0.35">
      <c r="A501" s="220">
        <v>500</v>
      </c>
      <c r="B501" s="244" t="s">
        <v>5703</v>
      </c>
      <c r="C501" s="106"/>
      <c r="D501" s="107" t="s">
        <v>5084</v>
      </c>
      <c r="E501" s="107"/>
      <c r="F501" s="107"/>
      <c r="G501" s="107"/>
      <c r="H501" s="107" t="s">
        <v>5703</v>
      </c>
      <c r="I501" s="107" t="s">
        <v>5734</v>
      </c>
      <c r="J501" s="107" t="s">
        <v>74</v>
      </c>
      <c r="K501" s="107"/>
      <c r="L501" s="107"/>
      <c r="M501" s="107" t="s">
        <v>2067</v>
      </c>
      <c r="N501" s="107" t="s">
        <v>556</v>
      </c>
    </row>
    <row r="502" spans="1:14" x14ac:dyDescent="0.35">
      <c r="A502" s="220">
        <v>501</v>
      </c>
      <c r="B502" s="244" t="s">
        <v>5704</v>
      </c>
      <c r="C502" s="106"/>
      <c r="D502" s="107" t="s">
        <v>5084</v>
      </c>
      <c r="E502" s="107"/>
      <c r="F502" s="107"/>
      <c r="G502" s="107"/>
      <c r="H502" s="107" t="s">
        <v>5704</v>
      </c>
      <c r="I502" s="107" t="s">
        <v>5735</v>
      </c>
      <c r="J502" s="107" t="s">
        <v>74</v>
      </c>
      <c r="K502" s="107"/>
      <c r="L502" s="107"/>
      <c r="M502" s="107" t="s">
        <v>2067</v>
      </c>
      <c r="N502" s="107" t="s">
        <v>439</v>
      </c>
    </row>
    <row r="503" spans="1:14" x14ac:dyDescent="0.35">
      <c r="A503" s="220">
        <v>502</v>
      </c>
      <c r="B503" s="50" t="s">
        <v>5705</v>
      </c>
      <c r="C503" s="106"/>
      <c r="D503" s="107" t="s">
        <v>5084</v>
      </c>
      <c r="E503" s="107"/>
      <c r="F503" s="107"/>
      <c r="G503" s="107"/>
      <c r="H503" s="107" t="s">
        <v>5705</v>
      </c>
      <c r="I503" s="107" t="s">
        <v>5736</v>
      </c>
      <c r="J503" s="107" t="s">
        <v>74</v>
      </c>
      <c r="K503" s="107"/>
      <c r="L503" s="107" t="s">
        <v>97</v>
      </c>
      <c r="M503" s="107" t="s">
        <v>2067</v>
      </c>
      <c r="N503" s="107"/>
    </row>
    <row r="504" spans="1:14" x14ac:dyDescent="0.35">
      <c r="A504" s="220">
        <v>503</v>
      </c>
      <c r="B504" s="50" t="s">
        <v>5706</v>
      </c>
      <c r="C504" s="106"/>
      <c r="D504" s="107" t="s">
        <v>5084</v>
      </c>
      <c r="E504" s="107" t="s">
        <v>855</v>
      </c>
      <c r="F504" s="107"/>
      <c r="G504" s="107"/>
      <c r="H504" s="107" t="s">
        <v>5706</v>
      </c>
      <c r="I504" s="107" t="s">
        <v>5737</v>
      </c>
      <c r="J504" s="107" t="s">
        <v>74</v>
      </c>
      <c r="K504" s="107"/>
      <c r="L504" s="107"/>
      <c r="M504" s="107" t="s">
        <v>2067</v>
      </c>
      <c r="N504" s="107" t="s">
        <v>631</v>
      </c>
    </row>
    <row r="505" spans="1:14" x14ac:dyDescent="0.35">
      <c r="A505" s="220">
        <v>504</v>
      </c>
      <c r="B505" s="50" t="s">
        <v>5725</v>
      </c>
      <c r="C505" s="106"/>
      <c r="D505" s="107" t="s">
        <v>5084</v>
      </c>
      <c r="E505" s="107"/>
      <c r="F505" s="107"/>
      <c r="G505" s="107"/>
      <c r="H505" s="107" t="s">
        <v>5725</v>
      </c>
      <c r="I505" s="107" t="s">
        <v>5738</v>
      </c>
      <c r="J505" s="107" t="s">
        <v>74</v>
      </c>
      <c r="K505" s="107"/>
      <c r="L505" s="107"/>
      <c r="M505" s="107" t="s">
        <v>2067</v>
      </c>
      <c r="N505" s="107" t="s">
        <v>432</v>
      </c>
    </row>
    <row r="506" spans="1:14" x14ac:dyDescent="0.35">
      <c r="A506" s="220">
        <v>505</v>
      </c>
      <c r="B506" s="50" t="s">
        <v>5726</v>
      </c>
      <c r="C506" s="106"/>
      <c r="D506" s="107" t="s">
        <v>5084</v>
      </c>
      <c r="E506" s="107"/>
      <c r="F506" s="107"/>
      <c r="G506" s="107"/>
      <c r="H506" s="107" t="s">
        <v>5726</v>
      </c>
      <c r="I506" s="107" t="s">
        <v>5739</v>
      </c>
      <c r="J506" s="107" t="s">
        <v>77</v>
      </c>
      <c r="K506" s="107"/>
      <c r="L506" s="107"/>
      <c r="M506" s="107" t="s">
        <v>2067</v>
      </c>
      <c r="N506" s="107" t="s">
        <v>635</v>
      </c>
    </row>
    <row r="507" spans="1:14" x14ac:dyDescent="0.35">
      <c r="A507" s="220">
        <v>506</v>
      </c>
      <c r="B507" s="50" t="s">
        <v>5727</v>
      </c>
      <c r="C507" s="106"/>
      <c r="D507" s="107" t="s">
        <v>5084</v>
      </c>
      <c r="E507" s="107"/>
      <c r="F507" s="107" t="s">
        <v>43</v>
      </c>
      <c r="G507" s="107"/>
      <c r="H507" s="107" t="s">
        <v>5727</v>
      </c>
      <c r="I507" s="107" t="s">
        <v>5740</v>
      </c>
      <c r="J507" s="107" t="s">
        <v>77</v>
      </c>
      <c r="K507" s="107"/>
      <c r="L507" s="107"/>
      <c r="M507" s="162" t="s">
        <v>6913</v>
      </c>
      <c r="N507" s="107"/>
    </row>
    <row r="508" spans="1:14" x14ac:dyDescent="0.35">
      <c r="A508" s="220">
        <v>507</v>
      </c>
      <c r="B508" s="50" t="s">
        <v>5728</v>
      </c>
      <c r="C508" s="106"/>
      <c r="D508" s="107" t="s">
        <v>5084</v>
      </c>
      <c r="E508" s="107"/>
      <c r="F508" s="107"/>
      <c r="G508" s="107"/>
      <c r="H508" s="107" t="s">
        <v>5728</v>
      </c>
      <c r="I508" s="107" t="s">
        <v>5741</v>
      </c>
      <c r="J508" s="107" t="s">
        <v>74</v>
      </c>
      <c r="K508" s="107"/>
      <c r="L508" s="107"/>
      <c r="M508" s="107" t="s">
        <v>2067</v>
      </c>
      <c r="N508" s="107" t="s">
        <v>517</v>
      </c>
    </row>
    <row r="509" spans="1:14" x14ac:dyDescent="0.35">
      <c r="A509" s="220">
        <v>508</v>
      </c>
      <c r="B509" s="50" t="s">
        <v>5729</v>
      </c>
      <c r="C509" s="106"/>
      <c r="D509" s="107" t="s">
        <v>5084</v>
      </c>
      <c r="E509" s="107"/>
      <c r="F509" s="107"/>
      <c r="G509" s="107"/>
      <c r="H509" s="107" t="s">
        <v>5729</v>
      </c>
      <c r="I509" s="107" t="s">
        <v>5742</v>
      </c>
      <c r="J509" s="107" t="s">
        <v>74</v>
      </c>
      <c r="K509" s="107"/>
      <c r="L509" s="107"/>
      <c r="M509" s="107" t="s">
        <v>2067</v>
      </c>
      <c r="N509" s="107" t="s">
        <v>429</v>
      </c>
    </row>
    <row r="510" spans="1:14" x14ac:dyDescent="0.35">
      <c r="A510" s="220">
        <v>509</v>
      </c>
      <c r="B510" s="50" t="s">
        <v>5730</v>
      </c>
      <c r="C510" s="106"/>
      <c r="D510" s="107" t="s">
        <v>5084</v>
      </c>
      <c r="E510" s="107"/>
      <c r="F510" s="107"/>
      <c r="G510" s="107"/>
      <c r="H510" s="107" t="s">
        <v>5730</v>
      </c>
      <c r="I510" s="107" t="s">
        <v>5743</v>
      </c>
      <c r="J510" s="107" t="s">
        <v>74</v>
      </c>
      <c r="K510" s="107"/>
      <c r="L510" s="107"/>
      <c r="M510" s="107" t="s">
        <v>2067</v>
      </c>
      <c r="N510" s="107" t="s">
        <v>646</v>
      </c>
    </row>
    <row r="511" spans="1:14" x14ac:dyDescent="0.35">
      <c r="A511" s="220">
        <v>510</v>
      </c>
      <c r="B511" s="50" t="s">
        <v>5707</v>
      </c>
      <c r="C511" s="106"/>
      <c r="D511" s="107" t="s">
        <v>5084</v>
      </c>
      <c r="E511" s="107"/>
      <c r="F511" s="107"/>
      <c r="G511" s="107"/>
      <c r="H511" s="107" t="s">
        <v>5707</v>
      </c>
      <c r="I511" s="107" t="s">
        <v>5708</v>
      </c>
      <c r="J511" s="107" t="s">
        <v>77</v>
      </c>
      <c r="K511" s="107"/>
      <c r="L511" s="107"/>
      <c r="M511" s="107" t="s">
        <v>2067</v>
      </c>
      <c r="N511" s="107" t="s">
        <v>642</v>
      </c>
    </row>
    <row r="512" spans="1:14" x14ac:dyDescent="0.35">
      <c r="A512" s="220">
        <v>511</v>
      </c>
      <c r="B512" s="50" t="s">
        <v>5709</v>
      </c>
      <c r="C512" s="106"/>
      <c r="D512" s="107" t="s">
        <v>5084</v>
      </c>
      <c r="E512" s="107"/>
      <c r="F512" s="107"/>
      <c r="G512" s="107"/>
      <c r="H512" s="107" t="s">
        <v>5709</v>
      </c>
      <c r="I512" s="107" t="s">
        <v>5710</v>
      </c>
      <c r="J512" s="107" t="s">
        <v>77</v>
      </c>
      <c r="K512" s="107"/>
      <c r="L512" s="107"/>
      <c r="M512" s="107" t="s">
        <v>2067</v>
      </c>
      <c r="N512" s="107" t="s">
        <v>646</v>
      </c>
    </row>
    <row r="513" spans="1:14" x14ac:dyDescent="0.35">
      <c r="A513" s="220">
        <v>512</v>
      </c>
      <c r="B513" s="50" t="s">
        <v>5711</v>
      </c>
      <c r="C513" s="106"/>
      <c r="D513" s="107" t="s">
        <v>5084</v>
      </c>
      <c r="E513" s="107"/>
      <c r="F513" s="107"/>
      <c r="G513" s="107"/>
      <c r="H513" s="107" t="s">
        <v>5711</v>
      </c>
      <c r="I513" s="107" t="s">
        <v>5712</v>
      </c>
      <c r="J513" s="107" t="s">
        <v>71</v>
      </c>
      <c r="K513" s="107"/>
      <c r="L513" s="107"/>
      <c r="M513" s="107" t="s">
        <v>2067</v>
      </c>
      <c r="N513" s="107" t="s">
        <v>408</v>
      </c>
    </row>
    <row r="514" spans="1:14" x14ac:dyDescent="0.35">
      <c r="A514" s="220">
        <v>513</v>
      </c>
      <c r="B514" s="50" t="s">
        <v>5713</v>
      </c>
      <c r="C514" s="106"/>
      <c r="D514" s="107" t="s">
        <v>5084</v>
      </c>
      <c r="E514" s="107"/>
      <c r="F514" s="107"/>
      <c r="G514" s="107"/>
      <c r="H514" s="107" t="s">
        <v>5713</v>
      </c>
      <c r="I514" s="107" t="s">
        <v>5744</v>
      </c>
      <c r="J514" s="107" t="s">
        <v>71</v>
      </c>
      <c r="K514" s="107"/>
      <c r="L514" s="107"/>
      <c r="M514" s="107" t="s">
        <v>2067</v>
      </c>
      <c r="N514" s="107" t="s">
        <v>676</v>
      </c>
    </row>
    <row r="515" spans="1:14" x14ac:dyDescent="0.35">
      <c r="A515" s="220">
        <v>514</v>
      </c>
      <c r="B515" s="50" t="s">
        <v>5714</v>
      </c>
      <c r="C515" s="106"/>
      <c r="D515" s="107" t="s">
        <v>5084</v>
      </c>
      <c r="E515" s="107"/>
      <c r="F515" s="107"/>
      <c r="G515" s="107"/>
      <c r="H515" s="107" t="s">
        <v>5714</v>
      </c>
      <c r="I515" s="107" t="s">
        <v>5745</v>
      </c>
      <c r="J515" s="107" t="s">
        <v>71</v>
      </c>
      <c r="K515" s="107"/>
      <c r="L515" s="107"/>
      <c r="M515" s="107" t="s">
        <v>2067</v>
      </c>
      <c r="N515" s="107" t="s">
        <v>673</v>
      </c>
    </row>
    <row r="516" spans="1:14" x14ac:dyDescent="0.35">
      <c r="A516" s="220">
        <v>515</v>
      </c>
      <c r="B516" s="50" t="s">
        <v>5715</v>
      </c>
      <c r="C516" s="106"/>
      <c r="D516" s="107" t="s">
        <v>5084</v>
      </c>
      <c r="E516" s="107"/>
      <c r="F516" s="107"/>
      <c r="G516" s="107"/>
      <c r="H516" s="107" t="s">
        <v>5715</v>
      </c>
      <c r="I516" s="107" t="s">
        <v>5746</v>
      </c>
      <c r="J516" s="107" t="s">
        <v>77</v>
      </c>
      <c r="K516" s="107"/>
      <c r="L516" s="107"/>
      <c r="M516" s="107" t="s">
        <v>2067</v>
      </c>
      <c r="N516" s="107" t="s">
        <v>517</v>
      </c>
    </row>
    <row r="517" spans="1:14" x14ac:dyDescent="0.35">
      <c r="A517" s="220">
        <v>516</v>
      </c>
      <c r="B517" s="50" t="s">
        <v>5716</v>
      </c>
      <c r="C517" s="106"/>
      <c r="D517" s="107" t="s">
        <v>5084</v>
      </c>
      <c r="E517" s="107"/>
      <c r="F517" s="107"/>
      <c r="G517" s="107"/>
      <c r="H517" s="107" t="s">
        <v>5716</v>
      </c>
      <c r="I517" s="107" t="s">
        <v>5747</v>
      </c>
      <c r="J517" s="107" t="s">
        <v>77</v>
      </c>
      <c r="K517" s="107"/>
      <c r="L517" s="107"/>
      <c r="M517" s="107" t="s">
        <v>2067</v>
      </c>
      <c r="N517" s="107" t="s">
        <v>429</v>
      </c>
    </row>
    <row r="518" spans="1:14" x14ac:dyDescent="0.35">
      <c r="A518" s="220">
        <v>517</v>
      </c>
      <c r="B518" s="50" t="s">
        <v>5717</v>
      </c>
      <c r="C518" s="106"/>
      <c r="D518" s="107" t="s">
        <v>5084</v>
      </c>
      <c r="E518" s="107"/>
      <c r="F518" s="107"/>
      <c r="G518" s="107"/>
      <c r="H518" s="107" t="s">
        <v>5717</v>
      </c>
      <c r="I518" s="107" t="s">
        <v>5748</v>
      </c>
      <c r="J518" s="107" t="s">
        <v>71</v>
      </c>
      <c r="K518" s="107"/>
      <c r="L518" s="107"/>
      <c r="M518" s="107" t="s">
        <v>2067</v>
      </c>
      <c r="N518" s="107" t="s">
        <v>645</v>
      </c>
    </row>
    <row r="519" spans="1:14" x14ac:dyDescent="0.35">
      <c r="A519" s="220">
        <v>518</v>
      </c>
      <c r="B519" s="50" t="s">
        <v>5718</v>
      </c>
      <c r="C519" s="106"/>
      <c r="D519" s="107" t="s">
        <v>5084</v>
      </c>
      <c r="E519" s="107"/>
      <c r="F519" s="107"/>
      <c r="G519" s="107"/>
      <c r="H519" s="107" t="s">
        <v>5718</v>
      </c>
      <c r="I519" s="107" t="s">
        <v>5749</v>
      </c>
      <c r="J519" s="107" t="s">
        <v>71</v>
      </c>
      <c r="K519" s="107"/>
      <c r="L519" s="107"/>
      <c r="M519" s="107" t="s">
        <v>2067</v>
      </c>
      <c r="N519" s="107" t="s">
        <v>402</v>
      </c>
    </row>
    <row r="520" spans="1:14" x14ac:dyDescent="0.35">
      <c r="A520" s="220">
        <v>519</v>
      </c>
      <c r="B520" s="50" t="s">
        <v>5719</v>
      </c>
      <c r="C520" s="106"/>
      <c r="D520" s="107" t="s">
        <v>5084</v>
      </c>
      <c r="E520" s="107"/>
      <c r="F520" s="107"/>
      <c r="G520" s="107"/>
      <c r="H520" s="107" t="s">
        <v>5719</v>
      </c>
      <c r="I520" s="107" t="s">
        <v>5750</v>
      </c>
      <c r="J520" s="107" t="s">
        <v>74</v>
      </c>
      <c r="K520" s="107"/>
      <c r="L520" s="107"/>
      <c r="M520" s="107" t="s">
        <v>2067</v>
      </c>
      <c r="N520" s="107" t="s">
        <v>498</v>
      </c>
    </row>
    <row r="521" spans="1:14" x14ac:dyDescent="0.35">
      <c r="A521" s="220">
        <v>520</v>
      </c>
      <c r="B521" s="50" t="s">
        <v>5731</v>
      </c>
      <c r="C521" s="106"/>
      <c r="D521" s="107" t="s">
        <v>5084</v>
      </c>
      <c r="E521" s="107"/>
      <c r="F521" s="107"/>
      <c r="G521" s="107"/>
      <c r="H521" s="107" t="s">
        <v>5731</v>
      </c>
      <c r="I521" s="107" t="s">
        <v>5751</v>
      </c>
      <c r="J521" s="107" t="s">
        <v>77</v>
      </c>
      <c r="K521" s="107"/>
      <c r="L521" s="107"/>
      <c r="M521" s="107" t="s">
        <v>2067</v>
      </c>
      <c r="N521" s="107" t="s">
        <v>578</v>
      </c>
    </row>
    <row r="522" spans="1:14" x14ac:dyDescent="0.35">
      <c r="A522" s="220">
        <v>521</v>
      </c>
      <c r="B522" s="50" t="s">
        <v>5720</v>
      </c>
      <c r="C522" s="106"/>
      <c r="D522" s="107" t="s">
        <v>5084</v>
      </c>
      <c r="E522" s="107"/>
      <c r="F522" s="107"/>
      <c r="G522" s="107"/>
      <c r="H522" s="107" t="s">
        <v>5720</v>
      </c>
      <c r="I522" s="162" t="s">
        <v>5757</v>
      </c>
      <c r="J522" s="107" t="s">
        <v>74</v>
      </c>
      <c r="K522" s="107"/>
      <c r="L522" s="107"/>
      <c r="M522" s="107" t="s">
        <v>2067</v>
      </c>
      <c r="N522" s="107" t="s">
        <v>488</v>
      </c>
    </row>
    <row r="523" spans="1:14" x14ac:dyDescent="0.35">
      <c r="A523" s="220">
        <v>522</v>
      </c>
      <c r="B523" s="50" t="s">
        <v>5721</v>
      </c>
      <c r="C523" s="106"/>
      <c r="D523" s="107" t="s">
        <v>5084</v>
      </c>
      <c r="E523" s="107"/>
      <c r="F523" s="107"/>
      <c r="G523" s="107"/>
      <c r="H523" s="107" t="s">
        <v>5721</v>
      </c>
      <c r="I523" s="107" t="s">
        <v>5752</v>
      </c>
      <c r="J523" s="107" t="s">
        <v>74</v>
      </c>
      <c r="K523" s="107"/>
      <c r="L523" s="107"/>
      <c r="M523" s="107" t="s">
        <v>2067</v>
      </c>
      <c r="N523" s="107" t="s">
        <v>523</v>
      </c>
    </row>
    <row r="524" spans="1:14" x14ac:dyDescent="0.35">
      <c r="A524" s="220">
        <v>523</v>
      </c>
      <c r="B524" s="213" t="s">
        <v>5722</v>
      </c>
      <c r="C524" s="106"/>
      <c r="D524" s="107" t="s">
        <v>5084</v>
      </c>
      <c r="E524" s="107"/>
      <c r="F524" s="107"/>
      <c r="G524" s="107"/>
      <c r="H524" s="107" t="s">
        <v>5722</v>
      </c>
      <c r="I524" s="107" t="s">
        <v>5753</v>
      </c>
      <c r="J524" s="107" t="s">
        <v>74</v>
      </c>
      <c r="K524" s="107"/>
      <c r="L524" s="107"/>
      <c r="M524" s="107" t="s">
        <v>2067</v>
      </c>
      <c r="N524" s="107" t="s">
        <v>632</v>
      </c>
    </row>
    <row r="525" spans="1:14" x14ac:dyDescent="0.35">
      <c r="A525" s="220">
        <v>524</v>
      </c>
      <c r="B525" s="213" t="s">
        <v>5732</v>
      </c>
      <c r="C525" s="106"/>
      <c r="D525" s="107" t="s">
        <v>5084</v>
      </c>
      <c r="E525" s="107"/>
      <c r="F525" s="107"/>
      <c r="G525" s="107"/>
      <c r="H525" s="107" t="s">
        <v>5732</v>
      </c>
      <c r="I525" s="107" t="s">
        <v>5754</v>
      </c>
      <c r="J525" s="107" t="s">
        <v>74</v>
      </c>
      <c r="K525" s="107"/>
      <c r="L525" s="107"/>
      <c r="M525" s="107" t="s">
        <v>2067</v>
      </c>
      <c r="N525" s="107" t="s">
        <v>549</v>
      </c>
    </row>
    <row r="526" spans="1:14" x14ac:dyDescent="0.35">
      <c r="A526" s="220">
        <v>525</v>
      </c>
      <c r="B526" s="214" t="s">
        <v>5723</v>
      </c>
      <c r="C526" s="106"/>
      <c r="D526" s="107" t="s">
        <v>5084</v>
      </c>
      <c r="E526" s="107"/>
      <c r="F526" s="107"/>
      <c r="G526" s="107"/>
      <c r="H526" s="107" t="s">
        <v>5723</v>
      </c>
      <c r="I526" s="107" t="s">
        <v>5755</v>
      </c>
      <c r="J526" s="107" t="s">
        <v>74</v>
      </c>
      <c r="K526" s="107"/>
      <c r="L526" s="107"/>
      <c r="M526" s="107" t="s">
        <v>2067</v>
      </c>
      <c r="N526" s="107" t="s">
        <v>518</v>
      </c>
    </row>
    <row r="527" spans="1:14" x14ac:dyDescent="0.35">
      <c r="A527" s="220">
        <v>526</v>
      </c>
      <c r="B527" s="50" t="s">
        <v>5724</v>
      </c>
      <c r="C527" s="106"/>
      <c r="D527" s="107" t="s">
        <v>5084</v>
      </c>
      <c r="E527" s="107"/>
      <c r="F527" s="107"/>
      <c r="G527" s="107"/>
      <c r="H527" s="107" t="s">
        <v>5724</v>
      </c>
      <c r="I527" s="107" t="s">
        <v>5756</v>
      </c>
      <c r="J527" s="107" t="s">
        <v>77</v>
      </c>
      <c r="K527" s="107"/>
      <c r="L527" s="107"/>
      <c r="M527" s="107" t="s">
        <v>2067</v>
      </c>
      <c r="N527" s="107" t="s">
        <v>518</v>
      </c>
    </row>
    <row r="528" spans="1:14" x14ac:dyDescent="0.35">
      <c r="A528" s="220">
        <v>527</v>
      </c>
      <c r="B528" s="50" t="s">
        <v>5758</v>
      </c>
      <c r="C528" s="106"/>
      <c r="D528" s="107" t="s">
        <v>5086</v>
      </c>
      <c r="E528" s="107"/>
      <c r="F528" s="107"/>
      <c r="G528" s="107"/>
      <c r="H528" s="107" t="s">
        <v>5758</v>
      </c>
      <c r="I528" s="107" t="s">
        <v>5762</v>
      </c>
      <c r="J528" s="107" t="s">
        <v>74</v>
      </c>
      <c r="K528" s="107"/>
      <c r="L528" s="107"/>
      <c r="M528" s="107" t="s">
        <v>2067</v>
      </c>
      <c r="N528" s="107" t="s">
        <v>540</v>
      </c>
    </row>
    <row r="529" spans="1:14" x14ac:dyDescent="0.35">
      <c r="A529" s="220">
        <v>528</v>
      </c>
      <c r="B529" s="50" t="s">
        <v>5759</v>
      </c>
      <c r="C529" s="106"/>
      <c r="D529" s="107" t="s">
        <v>5086</v>
      </c>
      <c r="E529" s="107"/>
      <c r="F529" s="107"/>
      <c r="G529" s="107"/>
      <c r="H529" s="107" t="s">
        <v>5759</v>
      </c>
      <c r="I529" s="107" t="s">
        <v>5763</v>
      </c>
      <c r="J529" s="107" t="s">
        <v>74</v>
      </c>
      <c r="K529" s="107"/>
      <c r="L529" s="107"/>
      <c r="M529" s="107" t="s">
        <v>2067</v>
      </c>
      <c r="N529" s="107" t="s">
        <v>534</v>
      </c>
    </row>
    <row r="530" spans="1:14" x14ac:dyDescent="0.35">
      <c r="A530" s="220">
        <v>529</v>
      </c>
      <c r="B530" s="50" t="s">
        <v>5760</v>
      </c>
      <c r="C530" s="106"/>
      <c r="D530" s="107" t="s">
        <v>5086</v>
      </c>
      <c r="E530" s="107"/>
      <c r="F530" s="107"/>
      <c r="G530" s="107"/>
      <c r="H530" s="107" t="s">
        <v>5760</v>
      </c>
      <c r="I530" s="107" t="s">
        <v>5764</v>
      </c>
      <c r="J530" s="107" t="s">
        <v>68</v>
      </c>
      <c r="K530" s="107"/>
      <c r="L530" s="107"/>
      <c r="M530" s="107" t="s">
        <v>2067</v>
      </c>
      <c r="N530" s="107" t="s">
        <v>529</v>
      </c>
    </row>
    <row r="531" spans="1:14" x14ac:dyDescent="0.35">
      <c r="A531" s="220">
        <v>530</v>
      </c>
      <c r="B531" s="50" t="s">
        <v>5761</v>
      </c>
      <c r="C531" s="106"/>
      <c r="D531" s="107" t="s">
        <v>5086</v>
      </c>
      <c r="E531" s="107"/>
      <c r="F531" s="107"/>
      <c r="G531" s="107"/>
      <c r="H531" s="107" t="s">
        <v>5761</v>
      </c>
      <c r="I531" s="107" t="s">
        <v>5765</v>
      </c>
      <c r="J531" s="107" t="s">
        <v>68</v>
      </c>
      <c r="K531" s="107"/>
      <c r="L531" s="107"/>
      <c r="M531" s="107" t="s">
        <v>2067</v>
      </c>
      <c r="N531" s="107" t="s">
        <v>534</v>
      </c>
    </row>
    <row r="532" spans="1:14" x14ac:dyDescent="0.35">
      <c r="A532" s="220">
        <v>531</v>
      </c>
      <c r="B532" s="50" t="s">
        <v>5766</v>
      </c>
      <c r="C532" s="106"/>
      <c r="D532" s="107" t="s">
        <v>5086</v>
      </c>
      <c r="E532" s="107" t="s">
        <v>855</v>
      </c>
      <c r="F532" s="107"/>
      <c r="G532" s="107"/>
      <c r="H532" s="107" t="s">
        <v>5766</v>
      </c>
      <c r="I532" s="107" t="s">
        <v>5767</v>
      </c>
      <c r="J532" s="107" t="s">
        <v>74</v>
      </c>
      <c r="K532" s="107"/>
      <c r="L532" s="107"/>
      <c r="M532" s="107" t="s">
        <v>2067</v>
      </c>
      <c r="N532" s="107" t="s">
        <v>631</v>
      </c>
    </row>
    <row r="533" spans="1:14" x14ac:dyDescent="0.35">
      <c r="A533" s="220">
        <v>532</v>
      </c>
      <c r="B533" s="50" t="s">
        <v>5768</v>
      </c>
      <c r="C533" s="106"/>
      <c r="D533" s="107" t="s">
        <v>5086</v>
      </c>
      <c r="E533" s="107"/>
      <c r="F533" s="107"/>
      <c r="G533" s="107"/>
      <c r="H533" s="107" t="s">
        <v>5768</v>
      </c>
      <c r="I533" s="107" t="s">
        <v>5769</v>
      </c>
      <c r="J533" s="107" t="s">
        <v>68</v>
      </c>
      <c r="K533" s="107"/>
      <c r="L533" s="107"/>
      <c r="M533" s="107" t="s">
        <v>2067</v>
      </c>
      <c r="N533" s="107" t="s">
        <v>432</v>
      </c>
    </row>
    <row r="534" spans="1:14" x14ac:dyDescent="0.35">
      <c r="A534" s="220">
        <v>533</v>
      </c>
      <c r="B534" s="50" t="s">
        <v>5770</v>
      </c>
      <c r="C534" s="106"/>
      <c r="D534" s="107" t="s">
        <v>5086</v>
      </c>
      <c r="E534" s="107"/>
      <c r="F534" s="107"/>
      <c r="G534" s="107"/>
      <c r="H534" s="107" t="s">
        <v>5770</v>
      </c>
      <c r="I534" s="107" t="s">
        <v>5771</v>
      </c>
      <c r="J534" s="107" t="s">
        <v>68</v>
      </c>
      <c r="K534" s="107"/>
      <c r="L534" s="107"/>
      <c r="M534" s="107" t="s">
        <v>2067</v>
      </c>
      <c r="N534" s="107" t="s">
        <v>581</v>
      </c>
    </row>
    <row r="535" spans="1:14" x14ac:dyDescent="0.35">
      <c r="A535" s="220">
        <v>534</v>
      </c>
      <c r="B535" s="50" t="s">
        <v>5772</v>
      </c>
      <c r="C535" s="106"/>
      <c r="D535" s="107" t="s">
        <v>5086</v>
      </c>
      <c r="E535" s="107"/>
      <c r="F535" s="107"/>
      <c r="G535" s="107"/>
      <c r="H535" s="107" t="s">
        <v>5772</v>
      </c>
      <c r="I535" s="107" t="s">
        <v>5773</v>
      </c>
      <c r="J535" s="107" t="s">
        <v>74</v>
      </c>
      <c r="K535" s="107"/>
      <c r="L535" s="107"/>
      <c r="M535" s="107" t="s">
        <v>2067</v>
      </c>
      <c r="N535" s="107" t="s">
        <v>529</v>
      </c>
    </row>
    <row r="536" spans="1:14" x14ac:dyDescent="0.35">
      <c r="A536" s="220">
        <v>535</v>
      </c>
      <c r="B536" s="50" t="s">
        <v>5774</v>
      </c>
      <c r="C536" s="106"/>
      <c r="D536" s="107" t="s">
        <v>5086</v>
      </c>
      <c r="E536" s="107"/>
      <c r="F536" s="107"/>
      <c r="G536" s="107"/>
      <c r="H536" s="107" t="s">
        <v>5774</v>
      </c>
      <c r="I536" s="107" t="s">
        <v>5775</v>
      </c>
      <c r="J536" s="107" t="s">
        <v>68</v>
      </c>
      <c r="K536" s="107"/>
      <c r="L536" s="107"/>
      <c r="M536" s="107" t="s">
        <v>2067</v>
      </c>
      <c r="N536" s="107" t="s">
        <v>424</v>
      </c>
    </row>
    <row r="537" spans="1:14" x14ac:dyDescent="0.35">
      <c r="A537" s="220">
        <v>536</v>
      </c>
      <c r="B537" s="50" t="s">
        <v>5776</v>
      </c>
      <c r="C537" s="106"/>
      <c r="D537" s="107" t="s">
        <v>5086</v>
      </c>
      <c r="E537" s="107"/>
      <c r="F537" s="107"/>
      <c r="G537" s="107"/>
      <c r="H537" s="107" t="s">
        <v>5776</v>
      </c>
      <c r="I537" s="107" t="s">
        <v>5777</v>
      </c>
      <c r="J537" s="107" t="s">
        <v>74</v>
      </c>
      <c r="K537" s="107"/>
      <c r="L537" s="107"/>
      <c r="M537" s="107" t="s">
        <v>2067</v>
      </c>
      <c r="N537" s="107" t="s">
        <v>653</v>
      </c>
    </row>
    <row r="538" spans="1:14" x14ac:dyDescent="0.35">
      <c r="A538" s="220">
        <v>537</v>
      </c>
      <c r="B538" s="50" t="s">
        <v>5778</v>
      </c>
      <c r="C538" s="106"/>
      <c r="D538" s="107" t="s">
        <v>5086</v>
      </c>
      <c r="E538" s="107"/>
      <c r="F538" s="107"/>
      <c r="G538" s="107"/>
      <c r="H538" s="107" t="s">
        <v>5778</v>
      </c>
      <c r="I538" s="107" t="s">
        <v>5779</v>
      </c>
      <c r="J538" s="107" t="s">
        <v>68</v>
      </c>
      <c r="K538" s="107"/>
      <c r="L538" s="107"/>
      <c r="M538" s="107" t="s">
        <v>2067</v>
      </c>
      <c r="N538" s="107" t="s">
        <v>540</v>
      </c>
    </row>
    <row r="539" spans="1:14" x14ac:dyDescent="0.35">
      <c r="A539" s="220">
        <v>538</v>
      </c>
      <c r="B539" s="50" t="s">
        <v>5780</v>
      </c>
      <c r="C539" s="106"/>
      <c r="D539" s="107" t="s">
        <v>5086</v>
      </c>
      <c r="E539" s="107"/>
      <c r="F539" s="107"/>
      <c r="G539" s="107"/>
      <c r="H539" s="107" t="s">
        <v>5780</v>
      </c>
      <c r="I539" s="107" t="s">
        <v>5781</v>
      </c>
      <c r="J539" s="107" t="s">
        <v>68</v>
      </c>
      <c r="K539" s="107"/>
      <c r="L539" s="107"/>
      <c r="M539" s="107" t="s">
        <v>2067</v>
      </c>
      <c r="N539" s="107" t="s">
        <v>413</v>
      </c>
    </row>
    <row r="540" spans="1:14" x14ac:dyDescent="0.35">
      <c r="A540" s="220">
        <v>539</v>
      </c>
      <c r="B540" s="50" t="s">
        <v>5782</v>
      </c>
      <c r="C540" s="106"/>
      <c r="D540" s="107" t="s">
        <v>5086</v>
      </c>
      <c r="E540" s="107"/>
      <c r="F540" s="107"/>
      <c r="G540" s="107"/>
      <c r="H540" s="107" t="s">
        <v>5782</v>
      </c>
      <c r="I540" s="107" t="s">
        <v>5783</v>
      </c>
      <c r="J540" s="107" t="s">
        <v>74</v>
      </c>
      <c r="K540" s="107"/>
      <c r="L540" s="107"/>
      <c r="M540" s="107" t="s">
        <v>2067</v>
      </c>
      <c r="N540" s="107" t="s">
        <v>649</v>
      </c>
    </row>
    <row r="541" spans="1:14" x14ac:dyDescent="0.35">
      <c r="A541" s="220">
        <v>540</v>
      </c>
      <c r="B541" s="50" t="s">
        <v>5784</v>
      </c>
      <c r="C541" s="106"/>
      <c r="D541" s="107" t="s">
        <v>5086</v>
      </c>
      <c r="E541" s="107"/>
      <c r="F541" s="107"/>
      <c r="G541" s="107"/>
      <c r="H541" s="107" t="s">
        <v>5784</v>
      </c>
      <c r="I541" s="107" t="s">
        <v>5785</v>
      </c>
      <c r="J541" s="107" t="s">
        <v>68</v>
      </c>
      <c r="K541" s="107"/>
      <c r="L541" s="107"/>
      <c r="M541" s="107" t="s">
        <v>2067</v>
      </c>
      <c r="N541" s="107" t="s">
        <v>412</v>
      </c>
    </row>
    <row r="542" spans="1:14" x14ac:dyDescent="0.35">
      <c r="A542" s="220">
        <v>541</v>
      </c>
      <c r="B542" s="50" t="s">
        <v>5786</v>
      </c>
      <c r="C542" s="106"/>
      <c r="D542" s="107" t="s">
        <v>5086</v>
      </c>
      <c r="E542" s="107"/>
      <c r="F542" s="107"/>
      <c r="G542" s="107"/>
      <c r="H542" s="107" t="s">
        <v>5786</v>
      </c>
      <c r="I542" s="107" t="s">
        <v>5787</v>
      </c>
      <c r="J542" s="107" t="s">
        <v>68</v>
      </c>
      <c r="K542" s="107"/>
      <c r="L542" s="107" t="s">
        <v>93</v>
      </c>
      <c r="M542" s="107" t="s">
        <v>2067</v>
      </c>
      <c r="N542" s="107"/>
    </row>
    <row r="543" spans="1:14" x14ac:dyDescent="0.35">
      <c r="A543" s="220">
        <v>542</v>
      </c>
      <c r="B543" s="50" t="s">
        <v>5788</v>
      </c>
      <c r="C543" s="106"/>
      <c r="D543" s="107" t="s">
        <v>5086</v>
      </c>
      <c r="E543" s="107"/>
      <c r="F543" s="107"/>
      <c r="G543" s="107"/>
      <c r="H543" s="107" t="s">
        <v>5788</v>
      </c>
      <c r="I543" s="107" t="s">
        <v>5789</v>
      </c>
      <c r="J543" s="107" t="s">
        <v>68</v>
      </c>
      <c r="K543" s="107" t="s">
        <v>275</v>
      </c>
      <c r="L543" s="107"/>
      <c r="M543" s="107" t="s">
        <v>2067</v>
      </c>
      <c r="N543" s="107"/>
    </row>
    <row r="544" spans="1:14" x14ac:dyDescent="0.35">
      <c r="A544" s="220">
        <v>543</v>
      </c>
      <c r="B544" s="50" t="s">
        <v>5790</v>
      </c>
      <c r="C544" s="106"/>
      <c r="D544" s="107" t="s">
        <v>5086</v>
      </c>
      <c r="E544" s="107"/>
      <c r="F544" s="107"/>
      <c r="G544" s="107"/>
      <c r="H544" s="107" t="s">
        <v>5790</v>
      </c>
      <c r="I544" s="107" t="s">
        <v>5791</v>
      </c>
      <c r="J544" s="107" t="s">
        <v>74</v>
      </c>
      <c r="K544" s="107"/>
      <c r="L544" s="107"/>
      <c r="M544" s="107" t="s">
        <v>2067</v>
      </c>
      <c r="N544" s="107" t="s">
        <v>424</v>
      </c>
    </row>
    <row r="545" spans="1:14" x14ac:dyDescent="0.35">
      <c r="A545" s="220">
        <v>544</v>
      </c>
      <c r="B545" s="50" t="s">
        <v>5792</v>
      </c>
      <c r="C545" s="106"/>
      <c r="D545" s="107" t="s">
        <v>5086</v>
      </c>
      <c r="E545" s="107"/>
      <c r="F545" s="107"/>
      <c r="G545" s="107"/>
      <c r="H545" s="107" t="s">
        <v>5792</v>
      </c>
      <c r="I545" s="107" t="s">
        <v>5793</v>
      </c>
      <c r="J545" s="107" t="s">
        <v>713</v>
      </c>
      <c r="K545" s="107"/>
      <c r="L545" s="107"/>
      <c r="M545" s="107" t="s">
        <v>2067</v>
      </c>
      <c r="N545" s="107" t="s">
        <v>532</v>
      </c>
    </row>
    <row r="546" spans="1:14" x14ac:dyDescent="0.35">
      <c r="A546" s="220">
        <v>545</v>
      </c>
      <c r="B546" s="50" t="s">
        <v>5794</v>
      </c>
      <c r="C546" s="106"/>
      <c r="D546" s="107" t="s">
        <v>5086</v>
      </c>
      <c r="E546" s="107"/>
      <c r="F546" s="107"/>
      <c r="G546" s="107"/>
      <c r="H546" s="107" t="s">
        <v>5794</v>
      </c>
      <c r="I546" s="107" t="s">
        <v>5795</v>
      </c>
      <c r="J546" s="107" t="s">
        <v>68</v>
      </c>
      <c r="K546" s="107"/>
      <c r="L546" s="107"/>
      <c r="M546" s="107" t="s">
        <v>2067</v>
      </c>
      <c r="N546" s="107" t="s">
        <v>494</v>
      </c>
    </row>
    <row r="547" spans="1:14" x14ac:dyDescent="0.35">
      <c r="A547" s="220">
        <v>546</v>
      </c>
      <c r="B547" s="244" t="s">
        <v>5796</v>
      </c>
      <c r="C547" s="106"/>
      <c r="D547" s="107" t="s">
        <v>5088</v>
      </c>
      <c r="E547" s="107"/>
      <c r="F547" s="107"/>
      <c r="G547" s="107"/>
      <c r="H547" s="107" t="s">
        <v>5796</v>
      </c>
      <c r="I547" s="107" t="s">
        <v>5797</v>
      </c>
      <c r="J547" s="107" t="s">
        <v>77</v>
      </c>
      <c r="K547" s="107"/>
      <c r="L547" s="107"/>
      <c r="M547" s="107" t="s">
        <v>2067</v>
      </c>
      <c r="N547" s="107" t="s">
        <v>529</v>
      </c>
    </row>
    <row r="548" spans="1:14" x14ac:dyDescent="0.35">
      <c r="A548" s="220">
        <v>547</v>
      </c>
      <c r="B548" s="244" t="s">
        <v>5798</v>
      </c>
      <c r="C548" s="106"/>
      <c r="D548" s="107" t="s">
        <v>5088</v>
      </c>
      <c r="E548" s="107"/>
      <c r="F548" s="107"/>
      <c r="G548" s="107"/>
      <c r="H548" s="107" t="s">
        <v>5798</v>
      </c>
      <c r="I548" s="107" t="s">
        <v>5799</v>
      </c>
      <c r="J548" s="107" t="s">
        <v>77</v>
      </c>
      <c r="K548" s="107"/>
      <c r="L548" s="107"/>
      <c r="M548" s="107" t="s">
        <v>2067</v>
      </c>
      <c r="N548" s="107" t="s">
        <v>649</v>
      </c>
    </row>
    <row r="549" spans="1:14" x14ac:dyDescent="0.35">
      <c r="A549" s="220">
        <v>548</v>
      </c>
      <c r="B549" s="244" t="s">
        <v>5800</v>
      </c>
      <c r="C549" s="106"/>
      <c r="D549" s="107" t="s">
        <v>5088</v>
      </c>
      <c r="E549" s="107"/>
      <c r="F549" s="107"/>
      <c r="G549" s="107"/>
      <c r="H549" s="107" t="s">
        <v>5800</v>
      </c>
      <c r="I549" s="107" t="s">
        <v>5801</v>
      </c>
      <c r="J549" s="107" t="s">
        <v>68</v>
      </c>
      <c r="K549" s="107"/>
      <c r="L549" s="107"/>
      <c r="M549" s="107" t="s">
        <v>2067</v>
      </c>
      <c r="N549" s="107" t="s">
        <v>529</v>
      </c>
    </row>
    <row r="550" spans="1:14" x14ac:dyDescent="0.35">
      <c r="A550" s="220">
        <v>549</v>
      </c>
      <c r="B550" s="50" t="s">
        <v>5802</v>
      </c>
      <c r="C550" s="106"/>
      <c r="D550" s="107" t="s">
        <v>5088</v>
      </c>
      <c r="E550" s="107"/>
      <c r="F550" s="107"/>
      <c r="G550" s="107"/>
      <c r="H550" s="107" t="s">
        <v>5802</v>
      </c>
      <c r="I550" s="107" t="s">
        <v>5803</v>
      </c>
      <c r="J550" s="107" t="s">
        <v>74</v>
      </c>
      <c r="K550" s="107"/>
      <c r="L550" s="107" t="s">
        <v>93</v>
      </c>
      <c r="M550" s="107" t="s">
        <v>2067</v>
      </c>
      <c r="N550" s="107"/>
    </row>
    <row r="551" spans="1:14" x14ac:dyDescent="0.35">
      <c r="A551" s="220">
        <v>550</v>
      </c>
      <c r="B551" s="50" t="s">
        <v>5804</v>
      </c>
      <c r="C551" s="106"/>
      <c r="D551" s="107" t="s">
        <v>5088</v>
      </c>
      <c r="E551" s="107"/>
      <c r="F551" s="107"/>
      <c r="G551" s="107"/>
      <c r="H551" s="107" t="s">
        <v>5804</v>
      </c>
      <c r="I551" s="107" t="s">
        <v>5805</v>
      </c>
      <c r="J551" s="107" t="s">
        <v>77</v>
      </c>
      <c r="K551" s="107"/>
      <c r="L551" s="107"/>
      <c r="M551" s="107" t="s">
        <v>2067</v>
      </c>
      <c r="N551" s="107" t="s">
        <v>646</v>
      </c>
    </row>
    <row r="552" spans="1:14" x14ac:dyDescent="0.35">
      <c r="A552" s="220">
        <v>551</v>
      </c>
      <c r="B552" s="50" t="s">
        <v>5806</v>
      </c>
      <c r="C552" s="106"/>
      <c r="D552" s="107" t="s">
        <v>5088</v>
      </c>
      <c r="E552" s="107" t="s">
        <v>855</v>
      </c>
      <c r="F552" s="107"/>
      <c r="G552" s="107"/>
      <c r="H552" s="107" t="s">
        <v>5806</v>
      </c>
      <c r="I552" s="107" t="s">
        <v>5807</v>
      </c>
      <c r="J552" s="107" t="s">
        <v>74</v>
      </c>
      <c r="K552" s="107"/>
      <c r="L552" s="107"/>
      <c r="M552" s="107" t="s">
        <v>2067</v>
      </c>
      <c r="N552" s="107" t="s">
        <v>631</v>
      </c>
    </row>
    <row r="553" spans="1:14" x14ac:dyDescent="0.35">
      <c r="A553" s="220">
        <v>552</v>
      </c>
      <c r="B553" s="50" t="s">
        <v>5808</v>
      </c>
      <c r="C553" s="106"/>
      <c r="D553" s="107" t="s">
        <v>5088</v>
      </c>
      <c r="E553" s="107"/>
      <c r="F553" s="107"/>
      <c r="G553" s="107"/>
      <c r="H553" s="107" t="s">
        <v>5808</v>
      </c>
      <c r="I553" s="107" t="s">
        <v>5809</v>
      </c>
      <c r="J553" s="107" t="s">
        <v>74</v>
      </c>
      <c r="K553" s="107"/>
      <c r="L553" s="107"/>
      <c r="M553" s="107" t="s">
        <v>2067</v>
      </c>
      <c r="N553" s="107" t="s">
        <v>432</v>
      </c>
    </row>
    <row r="554" spans="1:14" x14ac:dyDescent="0.35">
      <c r="A554" s="220">
        <v>553</v>
      </c>
      <c r="B554" s="50" t="s">
        <v>5810</v>
      </c>
      <c r="C554" s="106"/>
      <c r="D554" s="107" t="s">
        <v>5088</v>
      </c>
      <c r="E554" s="107" t="s">
        <v>855</v>
      </c>
      <c r="F554" s="107"/>
      <c r="G554" s="107"/>
      <c r="H554" s="107" t="s">
        <v>5810</v>
      </c>
      <c r="I554" s="107" t="s">
        <v>5811</v>
      </c>
      <c r="J554" s="107" t="s">
        <v>80</v>
      </c>
      <c r="K554" s="107"/>
      <c r="L554" s="107"/>
      <c r="M554" s="107" t="s">
        <v>2067</v>
      </c>
      <c r="N554" s="107" t="s">
        <v>631</v>
      </c>
    </row>
    <row r="555" spans="1:14" x14ac:dyDescent="0.35">
      <c r="A555" s="220">
        <v>554</v>
      </c>
      <c r="B555" s="50" t="s">
        <v>5812</v>
      </c>
      <c r="C555" s="106"/>
      <c r="D555" s="107" t="s">
        <v>5088</v>
      </c>
      <c r="E555" s="107"/>
      <c r="F555" s="107"/>
      <c r="G555" s="107"/>
      <c r="H555" s="107" t="s">
        <v>5812</v>
      </c>
      <c r="I555" s="107" t="s">
        <v>5813</v>
      </c>
      <c r="J555" s="107" t="s">
        <v>74</v>
      </c>
      <c r="K555" s="107"/>
      <c r="L555" s="107"/>
      <c r="M555" s="107" t="s">
        <v>2067</v>
      </c>
      <c r="N555" s="107" t="s">
        <v>581</v>
      </c>
    </row>
    <row r="556" spans="1:14" x14ac:dyDescent="0.35">
      <c r="A556" s="220">
        <v>555</v>
      </c>
      <c r="B556" s="50" t="s">
        <v>5814</v>
      </c>
      <c r="C556" s="106"/>
      <c r="D556" s="107" t="s">
        <v>5088</v>
      </c>
      <c r="E556" s="107"/>
      <c r="F556" s="107"/>
      <c r="G556" s="107"/>
      <c r="H556" s="107" t="s">
        <v>5814</v>
      </c>
      <c r="I556" s="107" t="s">
        <v>5815</v>
      </c>
      <c r="J556" s="107" t="s">
        <v>74</v>
      </c>
      <c r="K556" s="107"/>
      <c r="L556" s="107"/>
      <c r="M556" s="107" t="s">
        <v>2067</v>
      </c>
      <c r="N556" s="107" t="s">
        <v>529</v>
      </c>
    </row>
    <row r="557" spans="1:14" x14ac:dyDescent="0.35">
      <c r="A557" s="220">
        <v>556</v>
      </c>
      <c r="B557" s="50" t="s">
        <v>5816</v>
      </c>
      <c r="C557" s="106"/>
      <c r="D557" s="107" t="s">
        <v>5088</v>
      </c>
      <c r="E557" s="107"/>
      <c r="F557" s="107"/>
      <c r="G557" s="107"/>
      <c r="H557" s="107" t="s">
        <v>5816</v>
      </c>
      <c r="I557" s="107" t="s">
        <v>5817</v>
      </c>
      <c r="J557" s="107" t="s">
        <v>77</v>
      </c>
      <c r="K557" s="107"/>
      <c r="L557" s="107" t="s">
        <v>97</v>
      </c>
      <c r="M557" s="107" t="s">
        <v>2067</v>
      </c>
      <c r="N557" s="107"/>
    </row>
    <row r="558" spans="1:14" x14ac:dyDescent="0.35">
      <c r="A558" s="220">
        <v>557</v>
      </c>
      <c r="B558" s="50" t="s">
        <v>5818</v>
      </c>
      <c r="C558" s="106"/>
      <c r="D558" s="107" t="s">
        <v>5088</v>
      </c>
      <c r="E558" s="107"/>
      <c r="F558" s="107" t="s">
        <v>43</v>
      </c>
      <c r="G558" s="107"/>
      <c r="H558" s="107" t="s">
        <v>5818</v>
      </c>
      <c r="I558" s="107" t="s">
        <v>5819</v>
      </c>
      <c r="J558" s="107" t="s">
        <v>77</v>
      </c>
      <c r="K558" s="107"/>
      <c r="L558" s="107"/>
      <c r="M558" s="162" t="s">
        <v>6913</v>
      </c>
      <c r="N558" s="107"/>
    </row>
    <row r="559" spans="1:14" x14ac:dyDescent="0.35">
      <c r="A559" s="220">
        <v>558</v>
      </c>
      <c r="B559" s="50" t="s">
        <v>5820</v>
      </c>
      <c r="C559" s="106"/>
      <c r="D559" s="107" t="s">
        <v>5088</v>
      </c>
      <c r="E559" s="107"/>
      <c r="F559" s="107"/>
      <c r="G559" s="107"/>
      <c r="H559" s="107" t="s">
        <v>5820</v>
      </c>
      <c r="I559" s="107" t="s">
        <v>5821</v>
      </c>
      <c r="J559" s="107" t="s">
        <v>74</v>
      </c>
      <c r="K559" s="107"/>
      <c r="L559" s="107"/>
      <c r="M559" s="107" t="s">
        <v>2067</v>
      </c>
      <c r="N559" s="107" t="s">
        <v>646</v>
      </c>
    </row>
    <row r="560" spans="1:14" x14ac:dyDescent="0.35">
      <c r="A560" s="220">
        <v>559</v>
      </c>
      <c r="B560" s="50" t="s">
        <v>5822</v>
      </c>
      <c r="C560" s="106"/>
      <c r="D560" s="107" t="s">
        <v>5088</v>
      </c>
      <c r="E560" s="107"/>
      <c r="F560" s="107"/>
      <c r="G560" s="107"/>
      <c r="H560" s="107" t="s">
        <v>5822</v>
      </c>
      <c r="I560" s="107" t="s">
        <v>5823</v>
      </c>
      <c r="J560" s="107" t="s">
        <v>77</v>
      </c>
      <c r="K560" s="107"/>
      <c r="L560" s="107"/>
      <c r="M560" s="107" t="s">
        <v>2067</v>
      </c>
      <c r="N560" s="107" t="s">
        <v>578</v>
      </c>
    </row>
    <row r="561" spans="1:14" x14ac:dyDescent="0.35">
      <c r="A561" s="220">
        <v>560</v>
      </c>
      <c r="B561" s="50" t="s">
        <v>5824</v>
      </c>
      <c r="C561" s="106"/>
      <c r="D561" s="107" t="s">
        <v>5088</v>
      </c>
      <c r="E561" s="107"/>
      <c r="F561" s="107"/>
      <c r="G561" s="107"/>
      <c r="H561" s="107" t="s">
        <v>5824</v>
      </c>
      <c r="I561" s="107" t="s">
        <v>5825</v>
      </c>
      <c r="J561" s="107" t="s">
        <v>74</v>
      </c>
      <c r="K561" s="107"/>
      <c r="L561" s="107"/>
      <c r="M561" s="107" t="s">
        <v>2067</v>
      </c>
      <c r="N561" s="107" t="s">
        <v>413</v>
      </c>
    </row>
    <row r="562" spans="1:14" x14ac:dyDescent="0.35">
      <c r="A562" s="220">
        <v>561</v>
      </c>
      <c r="B562" s="213" t="s">
        <v>5826</v>
      </c>
      <c r="C562" s="106"/>
      <c r="D562" s="107" t="s">
        <v>5088</v>
      </c>
      <c r="E562" s="107"/>
      <c r="F562" s="107"/>
      <c r="G562" s="107"/>
      <c r="H562" s="107" t="s">
        <v>5826</v>
      </c>
      <c r="I562" s="107" t="s">
        <v>5827</v>
      </c>
      <c r="J562" s="107" t="s">
        <v>74</v>
      </c>
      <c r="K562" s="107"/>
      <c r="L562" s="107"/>
      <c r="M562" s="107" t="s">
        <v>2067</v>
      </c>
      <c r="N562" s="107" t="s">
        <v>649</v>
      </c>
    </row>
    <row r="563" spans="1:14" x14ac:dyDescent="0.35">
      <c r="A563" s="220">
        <v>562</v>
      </c>
      <c r="B563" s="213" t="s">
        <v>5828</v>
      </c>
      <c r="C563" s="106"/>
      <c r="D563" s="107" t="s">
        <v>5088</v>
      </c>
      <c r="E563" s="107"/>
      <c r="F563" s="107"/>
      <c r="G563" s="107"/>
      <c r="H563" s="107" t="s">
        <v>5828</v>
      </c>
      <c r="I563" s="107" t="s">
        <v>5829</v>
      </c>
      <c r="J563" s="107" t="s">
        <v>74</v>
      </c>
      <c r="K563" s="107"/>
      <c r="L563" s="107"/>
      <c r="M563" s="107" t="s">
        <v>2067</v>
      </c>
      <c r="N563" s="107" t="s">
        <v>412</v>
      </c>
    </row>
    <row r="564" spans="1:14" x14ac:dyDescent="0.35">
      <c r="A564" s="220">
        <v>563</v>
      </c>
      <c r="B564" s="214" t="s">
        <v>5830</v>
      </c>
      <c r="C564" s="106"/>
      <c r="D564" s="107" t="s">
        <v>5088</v>
      </c>
      <c r="E564" s="107"/>
      <c r="F564" s="107"/>
      <c r="G564" s="107"/>
      <c r="H564" s="107" t="s">
        <v>5830</v>
      </c>
      <c r="I564" s="107" t="s">
        <v>5831</v>
      </c>
      <c r="J564" s="107" t="s">
        <v>80</v>
      </c>
      <c r="K564" s="107" t="s">
        <v>275</v>
      </c>
      <c r="L564" s="107"/>
      <c r="M564" s="107" t="s">
        <v>2067</v>
      </c>
      <c r="N564" s="107"/>
    </row>
    <row r="565" spans="1:14" x14ac:dyDescent="0.35">
      <c r="A565" s="220">
        <v>564</v>
      </c>
      <c r="B565" s="50" t="s">
        <v>5832</v>
      </c>
      <c r="C565" s="106"/>
      <c r="D565" s="107" t="s">
        <v>5088</v>
      </c>
      <c r="E565" s="107"/>
      <c r="F565" s="107"/>
      <c r="G565" s="107"/>
      <c r="H565" s="107" t="s">
        <v>5832</v>
      </c>
      <c r="I565" s="107" t="s">
        <v>5833</v>
      </c>
      <c r="J565" s="107" t="s">
        <v>74</v>
      </c>
      <c r="K565" s="107"/>
      <c r="L565" s="107"/>
      <c r="M565" s="107" t="s">
        <v>2067</v>
      </c>
      <c r="N565" s="107" t="s">
        <v>424</v>
      </c>
    </row>
    <row r="566" spans="1:14" x14ac:dyDescent="0.35">
      <c r="A566" s="220">
        <v>565</v>
      </c>
      <c r="B566" s="50" t="s">
        <v>5834</v>
      </c>
      <c r="C566" s="106"/>
      <c r="D566" s="107" t="s">
        <v>5088</v>
      </c>
      <c r="E566" s="107"/>
      <c r="F566" s="107"/>
      <c r="G566" s="107"/>
      <c r="H566" s="107" t="s">
        <v>5834</v>
      </c>
      <c r="I566" s="107" t="s">
        <v>5835</v>
      </c>
      <c r="J566" s="107" t="s">
        <v>74</v>
      </c>
      <c r="K566" s="107"/>
      <c r="L566" s="107" t="s">
        <v>93</v>
      </c>
      <c r="M566" s="107" t="s">
        <v>2067</v>
      </c>
      <c r="N566" s="107"/>
    </row>
    <row r="567" spans="1:14" x14ac:dyDescent="0.35">
      <c r="A567" s="220">
        <v>566</v>
      </c>
      <c r="B567" s="50" t="s">
        <v>5836</v>
      </c>
      <c r="C567" s="106"/>
      <c r="D567" s="107" t="s">
        <v>5088</v>
      </c>
      <c r="E567" s="107"/>
      <c r="F567" s="107"/>
      <c r="G567" s="107"/>
      <c r="H567" s="107" t="s">
        <v>5836</v>
      </c>
      <c r="I567" s="107" t="s">
        <v>5837</v>
      </c>
      <c r="J567" s="107" t="s">
        <v>77</v>
      </c>
      <c r="K567" s="107"/>
      <c r="L567" s="107"/>
      <c r="M567" s="107" t="s">
        <v>2067</v>
      </c>
      <c r="N567" s="107" t="s">
        <v>432</v>
      </c>
    </row>
    <row r="568" spans="1:14" x14ac:dyDescent="0.35">
      <c r="A568" s="220">
        <v>567</v>
      </c>
      <c r="B568" s="50" t="s">
        <v>5838</v>
      </c>
      <c r="C568" s="106"/>
      <c r="D568" s="107" t="s">
        <v>5088</v>
      </c>
      <c r="E568" s="107"/>
      <c r="F568" s="107"/>
      <c r="G568" s="107"/>
      <c r="H568" s="107" t="s">
        <v>5838</v>
      </c>
      <c r="I568" s="107" t="s">
        <v>5839</v>
      </c>
      <c r="J568" s="107" t="s">
        <v>77</v>
      </c>
      <c r="K568" s="107"/>
      <c r="L568" s="107"/>
      <c r="M568" s="107" t="s">
        <v>2067</v>
      </c>
      <c r="N568" s="107" t="s">
        <v>529</v>
      </c>
    </row>
    <row r="569" spans="1:14" x14ac:dyDescent="0.35">
      <c r="A569" s="220">
        <v>568</v>
      </c>
      <c r="B569" s="50" t="s">
        <v>5840</v>
      </c>
      <c r="C569" s="106"/>
      <c r="D569" s="107" t="s">
        <v>5088</v>
      </c>
      <c r="E569" s="107"/>
      <c r="F569" s="107"/>
      <c r="G569" s="107"/>
      <c r="H569" s="107" t="s">
        <v>5840</v>
      </c>
      <c r="I569" s="107" t="s">
        <v>5841</v>
      </c>
      <c r="J569" s="107" t="s">
        <v>77</v>
      </c>
      <c r="K569" s="107"/>
      <c r="L569" s="107"/>
      <c r="M569" s="107" t="s">
        <v>2067</v>
      </c>
      <c r="N569" s="107" t="s">
        <v>424</v>
      </c>
    </row>
    <row r="570" spans="1:14" x14ac:dyDescent="0.35">
      <c r="A570" s="220">
        <v>569</v>
      </c>
      <c r="B570" s="50" t="s">
        <v>5842</v>
      </c>
      <c r="C570" s="106"/>
      <c r="D570" s="107" t="s">
        <v>5088</v>
      </c>
      <c r="E570" s="107"/>
      <c r="F570" s="107"/>
      <c r="G570" s="107"/>
      <c r="H570" s="107" t="s">
        <v>5842</v>
      </c>
      <c r="I570" s="107" t="s">
        <v>5843</v>
      </c>
      <c r="J570" s="107" t="s">
        <v>74</v>
      </c>
      <c r="K570" s="107"/>
      <c r="L570" s="107"/>
      <c r="M570" s="107" t="s">
        <v>2067</v>
      </c>
      <c r="N570" s="107" t="s">
        <v>642</v>
      </c>
    </row>
    <row r="571" spans="1:14" x14ac:dyDescent="0.35">
      <c r="A571" s="220">
        <v>570</v>
      </c>
      <c r="B571" s="50" t="s">
        <v>5844</v>
      </c>
      <c r="C571" s="106"/>
      <c r="D571" s="107" t="s">
        <v>5088</v>
      </c>
      <c r="E571" s="107"/>
      <c r="F571" s="107"/>
      <c r="G571" s="107"/>
      <c r="H571" s="107" t="s">
        <v>5844</v>
      </c>
      <c r="I571" s="107" t="s">
        <v>5845</v>
      </c>
      <c r="J571" s="107" t="s">
        <v>74</v>
      </c>
      <c r="K571" s="107"/>
      <c r="L571" s="107"/>
      <c r="M571" s="107" t="s">
        <v>2067</v>
      </c>
      <c r="N571" s="107" t="s">
        <v>429</v>
      </c>
    </row>
    <row r="572" spans="1:14" x14ac:dyDescent="0.35">
      <c r="A572" s="220">
        <v>571</v>
      </c>
      <c r="B572" s="50" t="s">
        <v>5846</v>
      </c>
      <c r="C572" s="106"/>
      <c r="D572" s="107" t="s">
        <v>5088</v>
      </c>
      <c r="E572" s="107"/>
      <c r="F572" s="107"/>
      <c r="G572" s="107"/>
      <c r="H572" s="107" t="s">
        <v>5846</v>
      </c>
      <c r="I572" s="107" t="s">
        <v>5847</v>
      </c>
      <c r="J572" s="107" t="s">
        <v>713</v>
      </c>
      <c r="K572" s="107"/>
      <c r="L572" s="107"/>
      <c r="M572" s="107" t="s">
        <v>2067</v>
      </c>
      <c r="N572" s="107" t="s">
        <v>532</v>
      </c>
    </row>
    <row r="573" spans="1:14" x14ac:dyDescent="0.35">
      <c r="A573" s="220">
        <v>572</v>
      </c>
      <c r="B573" s="50" t="s">
        <v>5848</v>
      </c>
      <c r="C573" s="106"/>
      <c r="D573" s="107" t="s">
        <v>5088</v>
      </c>
      <c r="E573" s="107"/>
      <c r="F573" s="107"/>
      <c r="G573" s="107"/>
      <c r="H573" s="107" t="s">
        <v>5848</v>
      </c>
      <c r="I573" s="107" t="s">
        <v>5849</v>
      </c>
      <c r="J573" s="107" t="s">
        <v>713</v>
      </c>
      <c r="K573" s="107"/>
      <c r="L573" s="107"/>
      <c r="M573" s="107" t="s">
        <v>2067</v>
      </c>
      <c r="N573" s="107" t="s">
        <v>3567</v>
      </c>
    </row>
    <row r="574" spans="1:14" x14ac:dyDescent="0.35">
      <c r="A574" s="220">
        <v>573</v>
      </c>
      <c r="B574" s="50" t="s">
        <v>5850</v>
      </c>
      <c r="C574" s="106"/>
      <c r="D574" s="107" t="s">
        <v>5088</v>
      </c>
      <c r="E574" s="107"/>
      <c r="F574" s="107"/>
      <c r="G574" s="107"/>
      <c r="H574" s="107" t="s">
        <v>5850</v>
      </c>
      <c r="I574" s="107" t="s">
        <v>5851</v>
      </c>
      <c r="J574" s="107" t="s">
        <v>713</v>
      </c>
      <c r="K574" s="107"/>
      <c r="L574" s="107"/>
      <c r="M574" s="107" t="s">
        <v>2067</v>
      </c>
      <c r="N574" s="107" t="s">
        <v>399</v>
      </c>
    </row>
    <row r="575" spans="1:14" x14ac:dyDescent="0.35">
      <c r="A575" s="220">
        <v>574</v>
      </c>
      <c r="B575" s="50" t="s">
        <v>5852</v>
      </c>
      <c r="C575" s="106"/>
      <c r="D575" s="107" t="s">
        <v>5088</v>
      </c>
      <c r="E575" s="107"/>
      <c r="F575" s="107"/>
      <c r="G575" s="107"/>
      <c r="H575" s="107" t="s">
        <v>5852</v>
      </c>
      <c r="I575" s="107" t="s">
        <v>5853</v>
      </c>
      <c r="J575" s="107" t="s">
        <v>80</v>
      </c>
      <c r="K575" s="107"/>
      <c r="L575" s="107" t="s">
        <v>97</v>
      </c>
      <c r="M575" s="107" t="s">
        <v>2067</v>
      </c>
      <c r="N575" s="107"/>
    </row>
    <row r="576" spans="1:14" x14ac:dyDescent="0.35">
      <c r="A576" s="220">
        <v>575</v>
      </c>
      <c r="B576" s="50" t="s">
        <v>5854</v>
      </c>
      <c r="C576" s="106"/>
      <c r="D576" s="107" t="s">
        <v>5088</v>
      </c>
      <c r="E576" s="107"/>
      <c r="F576" s="107"/>
      <c r="G576" s="107"/>
      <c r="H576" s="107" t="s">
        <v>5854</v>
      </c>
      <c r="I576" s="107" t="s">
        <v>5855</v>
      </c>
      <c r="J576" s="107" t="s">
        <v>74</v>
      </c>
      <c r="K576" s="107"/>
      <c r="L576" s="107"/>
      <c r="M576" s="107" t="s">
        <v>2067</v>
      </c>
      <c r="N576" s="107" t="s">
        <v>492</v>
      </c>
    </row>
    <row r="577" spans="1:14" x14ac:dyDescent="0.35">
      <c r="A577" s="220">
        <v>576</v>
      </c>
      <c r="B577" s="50" t="s">
        <v>5856</v>
      </c>
      <c r="C577" s="106"/>
      <c r="D577" s="107" t="s">
        <v>5088</v>
      </c>
      <c r="E577" s="107"/>
      <c r="F577" s="107"/>
      <c r="G577" s="107"/>
      <c r="H577" s="107" t="s">
        <v>5856</v>
      </c>
      <c r="I577" s="107" t="s">
        <v>5857</v>
      </c>
      <c r="J577" s="107" t="s">
        <v>80</v>
      </c>
      <c r="K577" s="107"/>
      <c r="L577" s="107"/>
      <c r="M577" s="107" t="s">
        <v>2067</v>
      </c>
      <c r="N577" s="107" t="s">
        <v>642</v>
      </c>
    </row>
    <row r="578" spans="1:14" x14ac:dyDescent="0.35">
      <c r="A578" s="220">
        <v>577</v>
      </c>
      <c r="B578" s="50" t="s">
        <v>5858</v>
      </c>
      <c r="C578" s="106"/>
      <c r="D578" s="107" t="s">
        <v>5088</v>
      </c>
      <c r="E578" s="107"/>
      <c r="F578" s="107"/>
      <c r="G578" s="107"/>
      <c r="H578" s="107" t="s">
        <v>5858</v>
      </c>
      <c r="I578" s="107" t="s">
        <v>5859</v>
      </c>
      <c r="J578" s="107" t="s">
        <v>77</v>
      </c>
      <c r="K578" s="107"/>
      <c r="L578" s="107"/>
      <c r="M578" s="107" t="s">
        <v>2067</v>
      </c>
      <c r="N578" s="107" t="s">
        <v>581</v>
      </c>
    </row>
    <row r="579" spans="1:14" x14ac:dyDescent="0.35">
      <c r="A579" s="220">
        <v>578</v>
      </c>
      <c r="B579" s="50" t="s">
        <v>5860</v>
      </c>
      <c r="C579" s="106"/>
      <c r="D579" s="107" t="s">
        <v>5088</v>
      </c>
      <c r="E579" s="107"/>
      <c r="F579" s="107"/>
      <c r="G579" s="107"/>
      <c r="H579" s="107" t="s">
        <v>5860</v>
      </c>
      <c r="I579" s="107" t="s">
        <v>5861</v>
      </c>
      <c r="J579" s="107" t="s">
        <v>80</v>
      </c>
      <c r="K579" s="107"/>
      <c r="L579" s="107"/>
      <c r="M579" s="107" t="s">
        <v>2067</v>
      </c>
      <c r="N579" s="107" t="s">
        <v>581</v>
      </c>
    </row>
    <row r="580" spans="1:14" x14ac:dyDescent="0.35">
      <c r="A580" s="220">
        <v>579</v>
      </c>
      <c r="B580" s="50" t="s">
        <v>5862</v>
      </c>
      <c r="C580" s="106"/>
      <c r="D580" s="107" t="s">
        <v>5088</v>
      </c>
      <c r="E580" s="107"/>
      <c r="F580" s="107"/>
      <c r="G580" s="107"/>
      <c r="H580" s="107" t="s">
        <v>5862</v>
      </c>
      <c r="I580" s="107" t="s">
        <v>5863</v>
      </c>
      <c r="J580" s="107" t="s">
        <v>713</v>
      </c>
      <c r="K580" s="107"/>
      <c r="L580" s="107"/>
      <c r="M580" s="107" t="s">
        <v>2067</v>
      </c>
      <c r="N580" s="107" t="s">
        <v>673</v>
      </c>
    </row>
    <row r="581" spans="1:14" x14ac:dyDescent="0.35">
      <c r="A581" s="220">
        <v>580</v>
      </c>
      <c r="B581" s="50" t="s">
        <v>5864</v>
      </c>
      <c r="C581" s="106"/>
      <c r="D581" s="107" t="s">
        <v>5088</v>
      </c>
      <c r="E581" s="107"/>
      <c r="F581" s="107"/>
      <c r="G581" s="107"/>
      <c r="H581" s="107" t="s">
        <v>5864</v>
      </c>
      <c r="I581" s="107" t="s">
        <v>5865</v>
      </c>
      <c r="J581" s="107" t="s">
        <v>713</v>
      </c>
      <c r="K581" s="107"/>
      <c r="L581" s="107"/>
      <c r="M581" s="107" t="s">
        <v>2067</v>
      </c>
      <c r="N581" s="107" t="s">
        <v>670</v>
      </c>
    </row>
    <row r="582" spans="1:14" x14ac:dyDescent="0.35">
      <c r="A582" s="220">
        <v>581</v>
      </c>
      <c r="B582" s="50" t="s">
        <v>5866</v>
      </c>
      <c r="C582" s="106"/>
      <c r="D582" s="107" t="s">
        <v>5088</v>
      </c>
      <c r="E582" s="107"/>
      <c r="F582" s="107"/>
      <c r="G582" s="107"/>
      <c r="H582" s="107" t="s">
        <v>5866</v>
      </c>
      <c r="I582" s="107" t="s">
        <v>5867</v>
      </c>
      <c r="J582" s="107" t="s">
        <v>71</v>
      </c>
      <c r="K582" s="107"/>
      <c r="L582" s="107"/>
      <c r="M582" s="107" t="s">
        <v>2067</v>
      </c>
      <c r="N582" s="107" t="s">
        <v>673</v>
      </c>
    </row>
    <row r="583" spans="1:14" x14ac:dyDescent="0.35">
      <c r="A583" s="220">
        <v>582</v>
      </c>
      <c r="B583" s="50" t="s">
        <v>5868</v>
      </c>
      <c r="C583" s="106"/>
      <c r="D583" s="107" t="s">
        <v>5088</v>
      </c>
      <c r="E583" s="107"/>
      <c r="F583" s="107"/>
      <c r="G583" s="107"/>
      <c r="H583" s="107" t="s">
        <v>5868</v>
      </c>
      <c r="I583" s="107" t="s">
        <v>5869</v>
      </c>
      <c r="J583" s="107" t="s">
        <v>71</v>
      </c>
      <c r="K583" s="107"/>
      <c r="L583" s="107"/>
      <c r="M583" s="107" t="s">
        <v>2067</v>
      </c>
      <c r="N583" s="107" t="s">
        <v>679</v>
      </c>
    </row>
    <row r="584" spans="1:14" x14ac:dyDescent="0.35">
      <c r="A584" s="220">
        <v>583</v>
      </c>
      <c r="B584" s="244" t="s">
        <v>5870</v>
      </c>
      <c r="C584" s="106"/>
      <c r="D584" s="107" t="s">
        <v>5090</v>
      </c>
      <c r="E584" s="107"/>
      <c r="F584" s="107"/>
      <c r="G584" s="107"/>
      <c r="H584" s="107" t="s">
        <v>5870</v>
      </c>
      <c r="I584" s="107" t="s">
        <v>5871</v>
      </c>
      <c r="J584" s="107" t="s">
        <v>77</v>
      </c>
      <c r="K584" s="107"/>
      <c r="L584" s="107"/>
      <c r="M584" s="107" t="s">
        <v>2067</v>
      </c>
      <c r="N584" s="107" t="s">
        <v>646</v>
      </c>
    </row>
    <row r="585" spans="1:14" x14ac:dyDescent="0.35">
      <c r="A585" s="220">
        <v>584</v>
      </c>
      <c r="B585" s="244" t="s">
        <v>5872</v>
      </c>
      <c r="C585" s="106"/>
      <c r="D585" s="107" t="s">
        <v>5090</v>
      </c>
      <c r="E585" s="107"/>
      <c r="F585" s="107"/>
      <c r="G585" s="107"/>
      <c r="H585" s="107" t="s">
        <v>5872</v>
      </c>
      <c r="I585" s="107" t="s">
        <v>5873</v>
      </c>
      <c r="J585" s="107" t="s">
        <v>77</v>
      </c>
      <c r="K585" s="107"/>
      <c r="L585" s="107"/>
      <c r="M585" s="107" t="s">
        <v>2067</v>
      </c>
      <c r="N585" s="107" t="s">
        <v>649</v>
      </c>
    </row>
    <row r="586" spans="1:14" x14ac:dyDescent="0.35">
      <c r="A586" s="220">
        <v>585</v>
      </c>
      <c r="B586" s="244" t="s">
        <v>5874</v>
      </c>
      <c r="C586" s="106"/>
      <c r="D586" s="107" t="s">
        <v>5090</v>
      </c>
      <c r="E586" s="107"/>
      <c r="F586" s="107"/>
      <c r="G586" s="107"/>
      <c r="H586" s="107" t="s">
        <v>5874</v>
      </c>
      <c r="I586" s="107" t="s">
        <v>5875</v>
      </c>
      <c r="J586" s="107" t="s">
        <v>74</v>
      </c>
      <c r="K586" s="107"/>
      <c r="L586" s="107"/>
      <c r="M586" s="107" t="s">
        <v>2067</v>
      </c>
      <c r="N586" s="107" t="s">
        <v>424</v>
      </c>
    </row>
    <row r="587" spans="1:14" x14ac:dyDescent="0.35">
      <c r="A587" s="220">
        <v>586</v>
      </c>
      <c r="B587" s="214" t="s">
        <v>5876</v>
      </c>
      <c r="C587" s="106"/>
      <c r="D587" s="107" t="s">
        <v>5090</v>
      </c>
      <c r="E587" s="107" t="s">
        <v>855</v>
      </c>
      <c r="F587" s="107"/>
      <c r="G587" s="107"/>
      <c r="H587" s="107" t="s">
        <v>5877</v>
      </c>
      <c r="I587" s="162" t="s">
        <v>5878</v>
      </c>
      <c r="J587" s="107" t="s">
        <v>80</v>
      </c>
      <c r="K587" s="107"/>
      <c r="L587" s="107"/>
      <c r="M587" s="107" t="s">
        <v>2067</v>
      </c>
      <c r="N587" s="107" t="s">
        <v>631</v>
      </c>
    </row>
    <row r="588" spans="1:14" x14ac:dyDescent="0.35">
      <c r="A588" s="220">
        <v>587</v>
      </c>
      <c r="B588" s="213" t="s">
        <v>5914</v>
      </c>
      <c r="C588" s="106"/>
      <c r="D588" s="107" t="s">
        <v>5090</v>
      </c>
      <c r="E588" s="107"/>
      <c r="F588" s="107"/>
      <c r="G588" s="107"/>
      <c r="H588" s="107" t="s">
        <v>5914</v>
      </c>
      <c r="I588" s="107" t="s">
        <v>5879</v>
      </c>
      <c r="J588" s="107" t="s">
        <v>74</v>
      </c>
      <c r="K588" s="107"/>
      <c r="L588" s="107"/>
      <c r="M588" s="107" t="s">
        <v>2067</v>
      </c>
      <c r="N588" s="107" t="s">
        <v>523</v>
      </c>
    </row>
    <row r="589" spans="1:14" x14ac:dyDescent="0.35">
      <c r="A589" s="220">
        <v>588</v>
      </c>
      <c r="B589" s="50" t="s">
        <v>5915</v>
      </c>
      <c r="C589" s="106"/>
      <c r="D589" s="107" t="s">
        <v>5090</v>
      </c>
      <c r="E589" s="107"/>
      <c r="F589" s="107"/>
      <c r="G589" s="107"/>
      <c r="H589" s="107" t="s">
        <v>5915</v>
      </c>
      <c r="I589" s="107" t="s">
        <v>5880</v>
      </c>
      <c r="J589" s="107" t="s">
        <v>80</v>
      </c>
      <c r="K589" s="107"/>
      <c r="L589" s="107"/>
      <c r="M589" s="107" t="s">
        <v>2067</v>
      </c>
      <c r="N589" s="107" t="s">
        <v>639</v>
      </c>
    </row>
    <row r="590" spans="1:14" x14ac:dyDescent="0.35">
      <c r="A590" s="220">
        <v>589</v>
      </c>
      <c r="B590" s="213" t="s">
        <v>5916</v>
      </c>
      <c r="C590" s="106"/>
      <c r="D590" s="107" t="s">
        <v>5090</v>
      </c>
      <c r="E590" s="107"/>
      <c r="F590" s="107"/>
      <c r="G590" s="107"/>
      <c r="H590" s="107" t="s">
        <v>5916</v>
      </c>
      <c r="I590" s="107" t="s">
        <v>5881</v>
      </c>
      <c r="J590" s="107" t="s">
        <v>74</v>
      </c>
      <c r="K590" s="107"/>
      <c r="L590" s="107"/>
      <c r="M590" s="107" t="s">
        <v>2067</v>
      </c>
      <c r="N590" s="107" t="s">
        <v>642</v>
      </c>
    </row>
    <row r="591" spans="1:14" x14ac:dyDescent="0.35">
      <c r="A591" s="220">
        <v>590</v>
      </c>
      <c r="B591" s="50" t="s">
        <v>5917</v>
      </c>
      <c r="C591" s="106"/>
      <c r="D591" s="107" t="s">
        <v>5090</v>
      </c>
      <c r="E591" s="107"/>
      <c r="F591" s="107"/>
      <c r="G591" s="107"/>
      <c r="H591" s="162" t="s">
        <v>5917</v>
      </c>
      <c r="I591" s="107" t="s">
        <v>5882</v>
      </c>
      <c r="J591" s="107" t="s">
        <v>77</v>
      </c>
      <c r="K591" s="107"/>
      <c r="L591" s="107"/>
      <c r="M591" s="107" t="s">
        <v>2067</v>
      </c>
      <c r="N591" s="107" t="s">
        <v>523</v>
      </c>
    </row>
    <row r="592" spans="1:14" x14ac:dyDescent="0.35">
      <c r="A592" s="220">
        <v>591</v>
      </c>
      <c r="B592" s="213" t="s">
        <v>5883</v>
      </c>
      <c r="C592" s="106"/>
      <c r="D592" s="107" t="s">
        <v>5090</v>
      </c>
      <c r="E592" s="107" t="s">
        <v>855</v>
      </c>
      <c r="F592" s="107"/>
      <c r="G592" s="107"/>
      <c r="H592" s="107" t="s">
        <v>5883</v>
      </c>
      <c r="I592" s="107" t="s">
        <v>5884</v>
      </c>
      <c r="J592" s="107" t="s">
        <v>74</v>
      </c>
      <c r="K592" s="107"/>
      <c r="L592" s="107"/>
      <c r="M592" s="107" t="s">
        <v>2067</v>
      </c>
      <c r="N592" s="107" t="s">
        <v>631</v>
      </c>
    </row>
    <row r="593" spans="1:14" x14ac:dyDescent="0.35">
      <c r="A593" s="220">
        <v>592</v>
      </c>
      <c r="B593" s="50" t="s">
        <v>5885</v>
      </c>
      <c r="C593" s="106"/>
      <c r="D593" s="107" t="s">
        <v>5090</v>
      </c>
      <c r="E593" s="107"/>
      <c r="F593" s="107"/>
      <c r="G593" s="107"/>
      <c r="H593" s="107" t="s">
        <v>5885</v>
      </c>
      <c r="I593" s="107" t="s">
        <v>5886</v>
      </c>
      <c r="J593" s="107" t="s">
        <v>74</v>
      </c>
      <c r="K593" s="107"/>
      <c r="L593" s="107"/>
      <c r="M593" s="107" t="s">
        <v>2067</v>
      </c>
      <c r="N593" s="107" t="s">
        <v>433</v>
      </c>
    </row>
    <row r="594" spans="1:14" x14ac:dyDescent="0.35">
      <c r="A594" s="220">
        <v>593</v>
      </c>
      <c r="B594" s="213" t="s">
        <v>5887</v>
      </c>
      <c r="C594" s="106"/>
      <c r="D594" s="107" t="s">
        <v>5090</v>
      </c>
      <c r="E594" s="107"/>
      <c r="F594" s="107"/>
      <c r="G594" s="107"/>
      <c r="H594" s="107" t="s">
        <v>5887</v>
      </c>
      <c r="I594" s="107" t="s">
        <v>5888</v>
      </c>
      <c r="J594" s="107" t="s">
        <v>77</v>
      </c>
      <c r="K594" s="107"/>
      <c r="L594" s="107"/>
      <c r="M594" s="107" t="s">
        <v>2067</v>
      </c>
      <c r="N594" s="107" t="s">
        <v>642</v>
      </c>
    </row>
    <row r="595" spans="1:14" x14ac:dyDescent="0.35">
      <c r="A595" s="220">
        <v>594</v>
      </c>
      <c r="B595" s="50" t="s">
        <v>5889</v>
      </c>
      <c r="C595" s="106"/>
      <c r="D595" s="107" t="s">
        <v>5090</v>
      </c>
      <c r="E595" s="107"/>
      <c r="F595" s="107"/>
      <c r="G595" s="107"/>
      <c r="H595" s="107" t="s">
        <v>5889</v>
      </c>
      <c r="I595" s="107" t="s">
        <v>5890</v>
      </c>
      <c r="J595" s="107" t="s">
        <v>77</v>
      </c>
      <c r="K595" s="107"/>
      <c r="L595" s="107"/>
      <c r="M595" s="107" t="s">
        <v>2067</v>
      </c>
      <c r="N595" s="107" t="s">
        <v>578</v>
      </c>
    </row>
    <row r="596" spans="1:14" x14ac:dyDescent="0.35">
      <c r="A596" s="220">
        <v>595</v>
      </c>
      <c r="B596" s="213" t="s">
        <v>5891</v>
      </c>
      <c r="C596" s="106"/>
      <c r="D596" s="107" t="s">
        <v>5090</v>
      </c>
      <c r="E596" s="107"/>
      <c r="F596" s="107"/>
      <c r="G596" s="107"/>
      <c r="H596" s="107" t="s">
        <v>5891</v>
      </c>
      <c r="I596" s="107" t="s">
        <v>5515</v>
      </c>
      <c r="J596" s="107" t="s">
        <v>74</v>
      </c>
      <c r="K596" s="107"/>
      <c r="L596" s="107"/>
      <c r="M596" s="107" t="s">
        <v>2067</v>
      </c>
      <c r="N596" s="107" t="s">
        <v>646</v>
      </c>
    </row>
    <row r="597" spans="1:14" x14ac:dyDescent="0.35">
      <c r="A597" s="220">
        <v>596</v>
      </c>
      <c r="B597" s="50" t="s">
        <v>5892</v>
      </c>
      <c r="C597" s="106"/>
      <c r="D597" s="107" t="s">
        <v>5090</v>
      </c>
      <c r="E597" s="107"/>
      <c r="F597" s="107"/>
      <c r="G597" s="107"/>
      <c r="H597" s="107" t="s">
        <v>5892</v>
      </c>
      <c r="I597" s="107" t="s">
        <v>5893</v>
      </c>
      <c r="J597" s="107" t="s">
        <v>74</v>
      </c>
      <c r="K597" s="107"/>
      <c r="L597" s="107"/>
      <c r="M597" s="107" t="s">
        <v>2067</v>
      </c>
      <c r="N597" s="107" t="s">
        <v>649</v>
      </c>
    </row>
    <row r="598" spans="1:14" x14ac:dyDescent="0.35">
      <c r="A598" s="220">
        <v>597</v>
      </c>
      <c r="B598" s="213" t="s">
        <v>5894</v>
      </c>
      <c r="C598" s="106"/>
      <c r="D598" s="107" t="s">
        <v>5090</v>
      </c>
      <c r="E598" s="107"/>
      <c r="F598" s="107"/>
      <c r="G598" s="107"/>
      <c r="H598" s="107" t="s">
        <v>5894</v>
      </c>
      <c r="I598" s="107" t="s">
        <v>5895</v>
      </c>
      <c r="J598" s="107" t="s">
        <v>74</v>
      </c>
      <c r="K598" s="107"/>
      <c r="L598" s="107"/>
      <c r="M598" s="107" t="s">
        <v>2067</v>
      </c>
      <c r="N598" s="107" t="s">
        <v>556</v>
      </c>
    </row>
    <row r="599" spans="1:14" x14ac:dyDescent="0.35">
      <c r="A599" s="220">
        <v>598</v>
      </c>
      <c r="B599" s="50" t="s">
        <v>5896</v>
      </c>
      <c r="C599" s="106"/>
      <c r="D599" s="107" t="s">
        <v>5090</v>
      </c>
      <c r="E599" s="107"/>
      <c r="F599" s="107"/>
      <c r="G599" s="107"/>
      <c r="H599" s="107" t="s">
        <v>5896</v>
      </c>
      <c r="I599" s="107" t="s">
        <v>5897</v>
      </c>
      <c r="J599" s="107" t="s">
        <v>74</v>
      </c>
      <c r="K599" s="107"/>
      <c r="L599" s="107"/>
      <c r="M599" s="107" t="s">
        <v>2067</v>
      </c>
      <c r="N599" s="107" t="s">
        <v>517</v>
      </c>
    </row>
    <row r="600" spans="1:14" x14ac:dyDescent="0.35">
      <c r="A600" s="220">
        <v>599</v>
      </c>
      <c r="B600" s="213" t="s">
        <v>5898</v>
      </c>
      <c r="C600" s="106"/>
      <c r="D600" s="107" t="s">
        <v>5090</v>
      </c>
      <c r="E600" s="107"/>
      <c r="F600" s="107"/>
      <c r="G600" s="107"/>
      <c r="H600" s="107" t="s">
        <v>5898</v>
      </c>
      <c r="I600" s="107" t="s">
        <v>5899</v>
      </c>
      <c r="J600" s="107" t="s">
        <v>74</v>
      </c>
      <c r="K600" s="107"/>
      <c r="L600" s="107"/>
      <c r="M600" s="107" t="s">
        <v>2067</v>
      </c>
      <c r="N600" s="107" t="s">
        <v>429</v>
      </c>
    </row>
    <row r="601" spans="1:14" x14ac:dyDescent="0.35">
      <c r="A601" s="220">
        <v>600</v>
      </c>
      <c r="B601" s="50" t="s">
        <v>5900</v>
      </c>
      <c r="C601" s="106"/>
      <c r="D601" s="107" t="s">
        <v>5090</v>
      </c>
      <c r="E601" s="107"/>
      <c r="F601" s="107"/>
      <c r="G601" s="107"/>
      <c r="H601" s="107" t="s">
        <v>5900</v>
      </c>
      <c r="I601" s="107" t="s">
        <v>5901</v>
      </c>
      <c r="J601" s="107" t="s">
        <v>77</v>
      </c>
      <c r="K601" s="107"/>
      <c r="L601" s="107"/>
      <c r="M601" s="107" t="s">
        <v>2067</v>
      </c>
      <c r="N601" s="107" t="s">
        <v>646</v>
      </c>
    </row>
    <row r="602" spans="1:14" x14ac:dyDescent="0.35">
      <c r="A602" s="220">
        <v>601</v>
      </c>
      <c r="B602" s="213" t="s">
        <v>5902</v>
      </c>
      <c r="C602" s="106"/>
      <c r="D602" s="107" t="s">
        <v>5090</v>
      </c>
      <c r="E602" s="107"/>
      <c r="F602" s="107"/>
      <c r="G602" s="107"/>
      <c r="H602" s="107" t="s">
        <v>5902</v>
      </c>
      <c r="I602" s="107" t="s">
        <v>5903</v>
      </c>
      <c r="J602" s="107" t="s">
        <v>77</v>
      </c>
      <c r="K602" s="107"/>
      <c r="L602" s="107"/>
      <c r="M602" s="107" t="s">
        <v>2067</v>
      </c>
      <c r="N602" s="107" t="s">
        <v>424</v>
      </c>
    </row>
    <row r="603" spans="1:14" x14ac:dyDescent="0.35">
      <c r="A603" s="220">
        <v>602</v>
      </c>
      <c r="B603" s="50" t="s">
        <v>5904</v>
      </c>
      <c r="C603" s="106"/>
      <c r="D603" s="107" t="s">
        <v>5090</v>
      </c>
      <c r="E603" s="107"/>
      <c r="F603" s="107"/>
      <c r="G603" s="107"/>
      <c r="H603" s="107" t="s">
        <v>5904</v>
      </c>
      <c r="I603" s="107" t="s">
        <v>5905</v>
      </c>
      <c r="J603" s="107" t="s">
        <v>74</v>
      </c>
      <c r="K603" s="107"/>
      <c r="L603" s="107"/>
      <c r="M603" s="107" t="s">
        <v>2067</v>
      </c>
      <c r="N603" s="107" t="s">
        <v>646</v>
      </c>
    </row>
    <row r="604" spans="1:14" x14ac:dyDescent="0.35">
      <c r="A604" s="220">
        <v>603</v>
      </c>
      <c r="B604" s="213" t="s">
        <v>5906</v>
      </c>
      <c r="C604" s="106"/>
      <c r="D604" s="107" t="s">
        <v>5090</v>
      </c>
      <c r="E604" s="107"/>
      <c r="F604" s="107"/>
      <c r="G604" s="107"/>
      <c r="H604" s="107" t="s">
        <v>5906</v>
      </c>
      <c r="I604" s="107" t="s">
        <v>5907</v>
      </c>
      <c r="J604" s="107" t="s">
        <v>74</v>
      </c>
      <c r="K604" s="107"/>
      <c r="L604" s="107"/>
      <c r="M604" s="107" t="s">
        <v>2067</v>
      </c>
      <c r="N604" s="107" t="s">
        <v>492</v>
      </c>
    </row>
    <row r="605" spans="1:14" x14ac:dyDescent="0.35">
      <c r="A605" s="220">
        <v>604</v>
      </c>
      <c r="B605" s="50" t="s">
        <v>5908</v>
      </c>
      <c r="C605" s="106"/>
      <c r="D605" s="107" t="s">
        <v>5090</v>
      </c>
      <c r="E605" s="107"/>
      <c r="F605" s="107"/>
      <c r="G605" s="107"/>
      <c r="H605" s="107" t="s">
        <v>5908</v>
      </c>
      <c r="I605" s="107" t="s">
        <v>5909</v>
      </c>
      <c r="J605" s="107" t="s">
        <v>74</v>
      </c>
      <c r="K605" s="107"/>
      <c r="L605" s="107"/>
      <c r="M605" s="107" t="s">
        <v>2067</v>
      </c>
      <c r="N605" s="107" t="s">
        <v>498</v>
      </c>
    </row>
    <row r="606" spans="1:14" x14ac:dyDescent="0.35">
      <c r="A606" s="220">
        <v>605</v>
      </c>
      <c r="B606" s="213" t="s">
        <v>5910</v>
      </c>
      <c r="C606" s="106"/>
      <c r="D606" s="107" t="s">
        <v>5090</v>
      </c>
      <c r="E606" s="107"/>
      <c r="F606" s="107"/>
      <c r="G606" s="107"/>
      <c r="H606" s="107" t="s">
        <v>5910</v>
      </c>
      <c r="I606" s="107" t="s">
        <v>5911</v>
      </c>
      <c r="J606" s="107" t="s">
        <v>74</v>
      </c>
      <c r="K606" s="107"/>
      <c r="L606" s="107"/>
      <c r="M606" s="107" t="s">
        <v>2067</v>
      </c>
      <c r="N606" s="107" t="s">
        <v>488</v>
      </c>
    </row>
    <row r="607" spans="1:14" x14ac:dyDescent="0.35">
      <c r="A607" s="220">
        <v>606</v>
      </c>
      <c r="B607" s="50" t="s">
        <v>5918</v>
      </c>
      <c r="C607" s="106"/>
      <c r="D607" s="107" t="s">
        <v>5090</v>
      </c>
      <c r="E607" s="107"/>
      <c r="F607" s="107"/>
      <c r="G607" s="107"/>
      <c r="H607" s="107" t="s">
        <v>5918</v>
      </c>
      <c r="I607" s="107" t="s">
        <v>5912</v>
      </c>
      <c r="J607" s="107" t="s">
        <v>74</v>
      </c>
      <c r="K607" s="107"/>
      <c r="L607" s="107"/>
      <c r="M607" s="107" t="s">
        <v>2067</v>
      </c>
      <c r="N607" s="107" t="s">
        <v>529</v>
      </c>
    </row>
    <row r="608" spans="1:14" x14ac:dyDescent="0.35">
      <c r="A608" s="220">
        <v>607</v>
      </c>
      <c r="B608" s="213" t="s">
        <v>5919</v>
      </c>
      <c r="C608" s="106"/>
      <c r="D608" s="107" t="s">
        <v>5090</v>
      </c>
      <c r="E608" s="107"/>
      <c r="F608" s="107"/>
      <c r="G608" s="107"/>
      <c r="H608" s="107" t="s">
        <v>5919</v>
      </c>
      <c r="I608" s="107" t="s">
        <v>5913</v>
      </c>
      <c r="J608" s="107" t="s">
        <v>80</v>
      </c>
      <c r="K608" s="107"/>
      <c r="L608" s="107"/>
      <c r="M608" s="107" t="s">
        <v>2067</v>
      </c>
      <c r="N608" s="107" t="s">
        <v>529</v>
      </c>
    </row>
    <row r="609" spans="1:14" x14ac:dyDescent="0.35">
      <c r="A609" s="220">
        <v>608</v>
      </c>
      <c r="B609" s="244" t="s">
        <v>5920</v>
      </c>
      <c r="C609" s="106"/>
      <c r="D609" s="107" t="s">
        <v>5092</v>
      </c>
      <c r="E609" s="107"/>
      <c r="F609" s="107"/>
      <c r="G609" s="107"/>
      <c r="H609" s="107" t="s">
        <v>5920</v>
      </c>
      <c r="I609" s="107" t="s">
        <v>5921</v>
      </c>
      <c r="J609" s="107" t="s">
        <v>74</v>
      </c>
      <c r="K609" s="107"/>
      <c r="L609" s="107"/>
      <c r="M609" s="107" t="s">
        <v>2067</v>
      </c>
      <c r="N609" s="107" t="s">
        <v>424</v>
      </c>
    </row>
    <row r="610" spans="1:14" x14ac:dyDescent="0.35">
      <c r="A610" s="220">
        <v>609</v>
      </c>
      <c r="B610" s="224"/>
      <c r="C610" s="106"/>
      <c r="D610" s="107"/>
      <c r="E610" s="107"/>
      <c r="F610" s="107"/>
      <c r="G610" s="107"/>
      <c r="H610" s="107"/>
      <c r="I610" s="107"/>
      <c r="J610" s="107"/>
      <c r="K610" s="107"/>
      <c r="L610" s="107"/>
      <c r="M610" s="107"/>
      <c r="N610" s="107" t="s">
        <v>529</v>
      </c>
    </row>
    <row r="611" spans="1:14" x14ac:dyDescent="0.35">
      <c r="A611" s="220">
        <v>610</v>
      </c>
      <c r="B611" s="50" t="s">
        <v>5922</v>
      </c>
      <c r="C611" s="106"/>
      <c r="D611" s="107" t="s">
        <v>5092</v>
      </c>
      <c r="E611" s="107"/>
      <c r="F611" s="107"/>
      <c r="G611" s="107"/>
      <c r="H611" s="107" t="s">
        <v>5922</v>
      </c>
      <c r="I611" s="107" t="s">
        <v>5923</v>
      </c>
      <c r="J611" s="107" t="s">
        <v>74</v>
      </c>
      <c r="K611" s="107"/>
      <c r="L611" s="107"/>
      <c r="M611" s="107" t="s">
        <v>2067</v>
      </c>
      <c r="N611" s="107" t="s">
        <v>523</v>
      </c>
    </row>
    <row r="612" spans="1:14" x14ac:dyDescent="0.35">
      <c r="A612" s="220">
        <v>611</v>
      </c>
      <c r="B612" s="224"/>
      <c r="C612" s="106"/>
      <c r="D612" s="107"/>
      <c r="E612" s="107"/>
      <c r="F612" s="107"/>
      <c r="G612" s="107"/>
      <c r="H612" s="107"/>
      <c r="I612" s="107"/>
      <c r="J612" s="107"/>
      <c r="K612" s="107"/>
      <c r="L612" s="107"/>
      <c r="M612" s="107"/>
      <c r="N612" s="107" t="s">
        <v>523</v>
      </c>
    </row>
    <row r="613" spans="1:14" x14ac:dyDescent="0.35">
      <c r="A613" s="220">
        <v>612</v>
      </c>
      <c r="B613" s="213" t="s">
        <v>5924</v>
      </c>
      <c r="C613" s="106"/>
      <c r="D613" s="107" t="s">
        <v>5092</v>
      </c>
      <c r="E613" s="107"/>
      <c r="F613" s="107"/>
      <c r="G613" s="107"/>
      <c r="H613" s="107" t="s">
        <v>5924</v>
      </c>
      <c r="I613" s="107" t="s">
        <v>5925</v>
      </c>
      <c r="J613" s="107" t="s">
        <v>74</v>
      </c>
      <c r="K613" s="107"/>
      <c r="L613" s="107"/>
      <c r="M613" s="107" t="s">
        <v>2067</v>
      </c>
      <c r="N613" s="107" t="s">
        <v>642</v>
      </c>
    </row>
    <row r="614" spans="1:14" x14ac:dyDescent="0.35">
      <c r="A614" s="220">
        <v>613</v>
      </c>
      <c r="B614" s="224"/>
      <c r="C614" s="106"/>
      <c r="D614" s="107"/>
      <c r="E614" s="107"/>
      <c r="F614" s="107"/>
      <c r="G614" s="107"/>
      <c r="H614" s="107"/>
      <c r="I614" s="107"/>
      <c r="J614" s="107"/>
      <c r="K614" s="107"/>
      <c r="L614" s="107"/>
      <c r="M614" s="107"/>
      <c r="N614" s="107" t="s">
        <v>529</v>
      </c>
    </row>
    <row r="615" spans="1:14" x14ac:dyDescent="0.35">
      <c r="A615" s="220">
        <v>614</v>
      </c>
      <c r="B615" s="213" t="s">
        <v>5926</v>
      </c>
      <c r="C615" s="106"/>
      <c r="D615" s="107" t="s">
        <v>5092</v>
      </c>
      <c r="E615" s="107"/>
      <c r="F615" s="107"/>
      <c r="G615" s="107"/>
      <c r="H615" s="107" t="s">
        <v>5926</v>
      </c>
      <c r="I615" s="107" t="s">
        <v>5927</v>
      </c>
      <c r="J615" s="107" t="s">
        <v>74</v>
      </c>
      <c r="K615" s="107"/>
      <c r="L615" s="107"/>
      <c r="M615" s="107" t="s">
        <v>2067</v>
      </c>
      <c r="N615" s="107" t="s">
        <v>433</v>
      </c>
    </row>
    <row r="616" spans="1:14" x14ac:dyDescent="0.35">
      <c r="A616" s="220">
        <v>615</v>
      </c>
      <c r="B616" s="224"/>
      <c r="C616" s="106"/>
      <c r="D616" s="107"/>
      <c r="E616" s="107"/>
      <c r="F616" s="107"/>
      <c r="G616" s="107"/>
      <c r="H616" s="107"/>
      <c r="I616" s="107"/>
      <c r="J616" s="107"/>
      <c r="K616" s="107"/>
      <c r="L616" s="107"/>
      <c r="M616" s="107"/>
      <c r="N616" s="107" t="s">
        <v>433</v>
      </c>
    </row>
    <row r="617" spans="1:14" x14ac:dyDescent="0.35">
      <c r="A617" s="220">
        <v>616</v>
      </c>
      <c r="B617" s="214" t="s">
        <v>5928</v>
      </c>
      <c r="C617" s="106"/>
      <c r="D617" s="107" t="s">
        <v>5092</v>
      </c>
      <c r="E617" s="107"/>
      <c r="F617" s="107"/>
      <c r="G617" s="107"/>
      <c r="H617" s="107" t="s">
        <v>5928</v>
      </c>
      <c r="I617" s="107" t="s">
        <v>5929</v>
      </c>
      <c r="J617" s="107" t="s">
        <v>74</v>
      </c>
      <c r="K617" s="107"/>
      <c r="L617" s="107"/>
      <c r="M617" s="107" t="s">
        <v>2067</v>
      </c>
      <c r="N617" s="107" t="s">
        <v>646</v>
      </c>
    </row>
    <row r="618" spans="1:14" x14ac:dyDescent="0.35">
      <c r="A618" s="220">
        <v>617</v>
      </c>
      <c r="B618" s="224"/>
      <c r="C618" s="106"/>
      <c r="D618" s="107"/>
      <c r="E618" s="107"/>
      <c r="F618" s="107"/>
      <c r="G618" s="107"/>
      <c r="H618" s="107"/>
      <c r="I618" s="107"/>
      <c r="J618" s="107"/>
      <c r="K618" s="107"/>
      <c r="L618" s="107"/>
      <c r="M618" s="107"/>
      <c r="N618" s="107" t="s">
        <v>646</v>
      </c>
    </row>
    <row r="619" spans="1:14" x14ac:dyDescent="0.35">
      <c r="A619" s="220">
        <v>618</v>
      </c>
      <c r="B619" s="50" t="s">
        <v>5930</v>
      </c>
      <c r="C619" s="106"/>
      <c r="D619" s="107" t="s">
        <v>5092</v>
      </c>
      <c r="E619" s="107"/>
      <c r="F619" s="107"/>
      <c r="G619" s="107"/>
      <c r="H619" s="107" t="s">
        <v>5930</v>
      </c>
      <c r="I619" s="107" t="s">
        <v>5931</v>
      </c>
      <c r="J619" s="107" t="s">
        <v>74</v>
      </c>
      <c r="K619" s="107"/>
      <c r="L619" s="107"/>
      <c r="M619" s="107" t="s">
        <v>2067</v>
      </c>
      <c r="N619" s="107" t="s">
        <v>649</v>
      </c>
    </row>
    <row r="620" spans="1:14" x14ac:dyDescent="0.35">
      <c r="A620" s="220">
        <v>619</v>
      </c>
      <c r="B620" s="224"/>
      <c r="C620" s="106"/>
      <c r="D620" s="107"/>
      <c r="E620" s="107"/>
      <c r="F620" s="107"/>
      <c r="G620" s="107"/>
      <c r="H620" s="107"/>
      <c r="I620" s="107"/>
      <c r="J620" s="107"/>
      <c r="K620" s="107"/>
      <c r="L620" s="107"/>
      <c r="M620" s="107"/>
      <c r="N620" s="107" t="s">
        <v>529</v>
      </c>
    </row>
    <row r="621" spans="1:14" x14ac:dyDescent="0.35">
      <c r="A621" s="220">
        <v>620</v>
      </c>
      <c r="B621" s="50" t="s">
        <v>5932</v>
      </c>
      <c r="C621" s="106"/>
      <c r="D621" s="107" t="s">
        <v>5092</v>
      </c>
      <c r="E621" s="107"/>
      <c r="F621" s="107"/>
      <c r="G621" s="107"/>
      <c r="H621" s="107" t="s">
        <v>5932</v>
      </c>
      <c r="I621" s="107" t="s">
        <v>5933</v>
      </c>
      <c r="J621" s="107" t="s">
        <v>74</v>
      </c>
      <c r="K621" s="107"/>
      <c r="L621" s="107"/>
      <c r="M621" s="107" t="s">
        <v>2067</v>
      </c>
      <c r="N621" s="107" t="s">
        <v>556</v>
      </c>
    </row>
    <row r="622" spans="1:14" x14ac:dyDescent="0.35">
      <c r="A622" s="220">
        <v>621</v>
      </c>
      <c r="B622" s="224"/>
      <c r="C622" s="106"/>
      <c r="D622" s="107"/>
      <c r="E622" s="107"/>
      <c r="F622" s="107"/>
      <c r="G622" s="107"/>
      <c r="H622" s="107"/>
      <c r="I622" s="107"/>
      <c r="J622" s="107"/>
      <c r="K622" s="107"/>
      <c r="L622" s="107"/>
      <c r="M622" s="107"/>
      <c r="N622" s="107" t="s">
        <v>556</v>
      </c>
    </row>
    <row r="623" spans="1:14" x14ac:dyDescent="0.35">
      <c r="A623" s="220">
        <v>622</v>
      </c>
      <c r="B623" s="50" t="s">
        <v>5934</v>
      </c>
      <c r="C623" s="106"/>
      <c r="D623" s="107" t="s">
        <v>5092</v>
      </c>
      <c r="E623" s="107"/>
      <c r="F623" s="107"/>
      <c r="G623" s="107"/>
      <c r="H623" s="107" t="s">
        <v>5934</v>
      </c>
      <c r="I623" s="107" t="s">
        <v>5935</v>
      </c>
      <c r="J623" s="107" t="s">
        <v>74</v>
      </c>
      <c r="K623" s="107"/>
      <c r="L623" s="107"/>
      <c r="M623" s="107" t="s">
        <v>2067</v>
      </c>
      <c r="N623" s="107" t="s">
        <v>517</v>
      </c>
    </row>
    <row r="624" spans="1:14" x14ac:dyDescent="0.35">
      <c r="A624" s="220">
        <v>623</v>
      </c>
      <c r="B624" s="224"/>
      <c r="C624" s="106"/>
      <c r="D624" s="107"/>
      <c r="E624" s="107"/>
      <c r="F624" s="107"/>
      <c r="G624" s="107"/>
      <c r="H624" s="107"/>
      <c r="I624" s="107"/>
      <c r="J624" s="107"/>
      <c r="K624" s="107"/>
      <c r="L624" s="107"/>
      <c r="M624" s="107"/>
      <c r="N624" s="107" t="s">
        <v>517</v>
      </c>
    </row>
    <row r="625" spans="1:14" x14ac:dyDescent="0.35">
      <c r="A625" s="220">
        <v>624</v>
      </c>
      <c r="B625" s="50" t="s">
        <v>5936</v>
      </c>
      <c r="C625" s="106"/>
      <c r="D625" s="107" t="s">
        <v>5092</v>
      </c>
      <c r="E625" s="107"/>
      <c r="F625" s="107"/>
      <c r="G625" s="107"/>
      <c r="H625" s="107" t="s">
        <v>5936</v>
      </c>
      <c r="I625" s="107" t="s">
        <v>5937</v>
      </c>
      <c r="J625" s="107" t="s">
        <v>74</v>
      </c>
      <c r="K625" s="107"/>
      <c r="L625" s="107"/>
      <c r="M625" s="107" t="s">
        <v>2067</v>
      </c>
      <c r="N625" s="107" t="s">
        <v>429</v>
      </c>
    </row>
    <row r="626" spans="1:14" x14ac:dyDescent="0.35">
      <c r="A626" s="220">
        <v>625</v>
      </c>
      <c r="B626" s="224"/>
      <c r="C626" s="106"/>
      <c r="D626" s="107"/>
      <c r="E626" s="107"/>
      <c r="F626" s="107"/>
      <c r="G626" s="107"/>
      <c r="H626" s="107"/>
      <c r="I626" s="107"/>
      <c r="J626" s="107"/>
      <c r="K626" s="107"/>
      <c r="L626" s="107"/>
      <c r="M626" s="107"/>
      <c r="N626" s="107" t="s">
        <v>429</v>
      </c>
    </row>
    <row r="627" spans="1:14" x14ac:dyDescent="0.35">
      <c r="A627" s="220">
        <v>626</v>
      </c>
      <c r="B627" s="50" t="s">
        <v>5938</v>
      </c>
      <c r="C627" s="106"/>
      <c r="D627" s="107" t="s">
        <v>5092</v>
      </c>
      <c r="E627" s="107"/>
      <c r="F627" s="107"/>
      <c r="G627" s="107"/>
      <c r="H627" s="107" t="s">
        <v>5938</v>
      </c>
      <c r="I627" s="107" t="s">
        <v>5939</v>
      </c>
      <c r="J627" s="107" t="s">
        <v>74</v>
      </c>
      <c r="K627" s="107"/>
      <c r="L627" s="107"/>
      <c r="M627" s="107" t="s">
        <v>2067</v>
      </c>
      <c r="N627" s="107" t="s">
        <v>646</v>
      </c>
    </row>
    <row r="628" spans="1:14" x14ac:dyDescent="0.35">
      <c r="A628" s="220">
        <v>627</v>
      </c>
      <c r="B628" s="224"/>
      <c r="C628" s="106"/>
      <c r="D628" s="107"/>
      <c r="E628" s="107"/>
      <c r="F628" s="107"/>
      <c r="G628" s="107"/>
      <c r="H628" s="107"/>
      <c r="I628" s="107"/>
      <c r="J628" s="107"/>
      <c r="K628" s="107"/>
      <c r="L628" s="107"/>
      <c r="M628" s="107"/>
      <c r="N628" s="107" t="s">
        <v>646</v>
      </c>
    </row>
    <row r="629" spans="1:14" x14ac:dyDescent="0.35">
      <c r="A629" s="220">
        <v>628</v>
      </c>
      <c r="B629" s="50" t="s">
        <v>5940</v>
      </c>
      <c r="C629" s="106"/>
      <c r="D629" s="107" t="s">
        <v>5092</v>
      </c>
      <c r="E629" s="107"/>
      <c r="F629" s="107"/>
      <c r="G629" s="107"/>
      <c r="H629" s="107" t="s">
        <v>5940</v>
      </c>
      <c r="I629" s="107" t="s">
        <v>5941</v>
      </c>
      <c r="J629" s="107" t="s">
        <v>74</v>
      </c>
      <c r="K629" s="107"/>
      <c r="L629" s="107"/>
      <c r="M629" s="107" t="s">
        <v>2067</v>
      </c>
      <c r="N629" s="107" t="s">
        <v>492</v>
      </c>
    </row>
    <row r="630" spans="1:14" x14ac:dyDescent="0.35">
      <c r="A630" s="220">
        <v>629</v>
      </c>
      <c r="B630" s="224"/>
      <c r="C630" s="106"/>
      <c r="D630" s="107"/>
      <c r="E630" s="107"/>
      <c r="F630" s="107"/>
      <c r="G630" s="107"/>
      <c r="H630" s="107"/>
      <c r="I630" s="107"/>
      <c r="J630" s="107"/>
      <c r="K630" s="107"/>
      <c r="L630" s="107"/>
      <c r="M630" s="107"/>
      <c r="N630" s="107" t="s">
        <v>492</v>
      </c>
    </row>
    <row r="631" spans="1:14" x14ac:dyDescent="0.35">
      <c r="A631" s="220">
        <v>630</v>
      </c>
      <c r="B631" s="50" t="s">
        <v>5942</v>
      </c>
      <c r="C631" s="106"/>
      <c r="D631" s="107" t="s">
        <v>5092</v>
      </c>
      <c r="E631" s="107"/>
      <c r="F631" s="107"/>
      <c r="G631" s="107"/>
      <c r="H631" s="107" t="s">
        <v>5942</v>
      </c>
      <c r="I631" s="107" t="s">
        <v>5943</v>
      </c>
      <c r="J631" s="107" t="s">
        <v>74</v>
      </c>
      <c r="K631" s="107"/>
      <c r="L631" s="107"/>
      <c r="M631" s="107" t="s">
        <v>2067</v>
      </c>
      <c r="N631" s="107" t="s">
        <v>498</v>
      </c>
    </row>
    <row r="632" spans="1:14" x14ac:dyDescent="0.35">
      <c r="A632" s="220">
        <v>631</v>
      </c>
      <c r="B632" s="224"/>
      <c r="C632" s="106"/>
      <c r="D632" s="107"/>
      <c r="E632" s="107"/>
      <c r="F632" s="107"/>
      <c r="G632" s="107"/>
      <c r="H632" s="107"/>
      <c r="I632" s="107"/>
      <c r="J632" s="107"/>
      <c r="K632" s="107"/>
      <c r="L632" s="107"/>
      <c r="M632" s="107"/>
      <c r="N632" s="107" t="s">
        <v>498</v>
      </c>
    </row>
    <row r="633" spans="1:14" x14ac:dyDescent="0.35">
      <c r="A633" s="220">
        <v>632</v>
      </c>
      <c r="B633" s="50" t="s">
        <v>5944</v>
      </c>
      <c r="C633" s="106"/>
      <c r="D633" s="107" t="s">
        <v>5092</v>
      </c>
      <c r="E633" s="107"/>
      <c r="F633" s="107"/>
      <c r="G633" s="107"/>
      <c r="H633" s="107" t="s">
        <v>5944</v>
      </c>
      <c r="I633" s="107" t="s">
        <v>5945</v>
      </c>
      <c r="J633" s="107" t="s">
        <v>74</v>
      </c>
      <c r="K633" s="107"/>
      <c r="L633" s="107"/>
      <c r="M633" s="107" t="s">
        <v>2067</v>
      </c>
      <c r="N633" s="107" t="s">
        <v>488</v>
      </c>
    </row>
    <row r="634" spans="1:14" x14ac:dyDescent="0.35">
      <c r="A634" s="220">
        <v>633</v>
      </c>
      <c r="B634" s="224"/>
      <c r="C634" s="106"/>
      <c r="D634" s="107"/>
      <c r="E634" s="107"/>
      <c r="F634" s="107"/>
      <c r="G634" s="107"/>
      <c r="H634" s="107"/>
      <c r="I634" s="107"/>
      <c r="J634" s="107"/>
      <c r="K634" s="107"/>
      <c r="L634" s="107"/>
      <c r="M634" s="107"/>
      <c r="N634" s="107" t="s">
        <v>488</v>
      </c>
    </row>
    <row r="635" spans="1:14" x14ac:dyDescent="0.35">
      <c r="A635" s="220">
        <v>634</v>
      </c>
      <c r="B635" s="244" t="s">
        <v>5946</v>
      </c>
      <c r="C635" s="106"/>
      <c r="D635" s="107" t="s">
        <v>5094</v>
      </c>
      <c r="E635" s="107"/>
      <c r="F635" s="107"/>
      <c r="G635" s="107"/>
      <c r="H635" s="107" t="s">
        <v>5946</v>
      </c>
      <c r="I635" s="107" t="s">
        <v>5947</v>
      </c>
      <c r="J635" s="107" t="s">
        <v>74</v>
      </c>
      <c r="K635" s="107"/>
      <c r="L635" s="107"/>
      <c r="M635" s="107" t="s">
        <v>2067</v>
      </c>
      <c r="N635" s="107" t="s">
        <v>424</v>
      </c>
    </row>
    <row r="636" spans="1:14" x14ac:dyDescent="0.35">
      <c r="A636" s="220">
        <v>635</v>
      </c>
      <c r="B636" s="224"/>
      <c r="C636" s="106"/>
      <c r="D636" s="107"/>
      <c r="E636" s="107"/>
      <c r="F636" s="107"/>
      <c r="G636" s="107"/>
      <c r="H636" s="107"/>
      <c r="I636" s="107"/>
      <c r="J636" s="107"/>
      <c r="K636" s="107"/>
      <c r="L636" s="107"/>
      <c r="M636" s="107"/>
      <c r="N636" s="107" t="s">
        <v>424</v>
      </c>
    </row>
    <row r="637" spans="1:14" x14ac:dyDescent="0.35">
      <c r="A637" s="220">
        <v>636</v>
      </c>
      <c r="B637" s="244" t="s">
        <v>5948</v>
      </c>
      <c r="C637" s="106"/>
      <c r="D637" s="107" t="s">
        <v>5094</v>
      </c>
      <c r="E637" s="107"/>
      <c r="F637" s="107"/>
      <c r="G637" s="107"/>
      <c r="H637" s="107" t="s">
        <v>5948</v>
      </c>
      <c r="I637" s="107" t="s">
        <v>5949</v>
      </c>
      <c r="J637" s="107" t="s">
        <v>74</v>
      </c>
      <c r="K637" s="107"/>
      <c r="L637" s="107"/>
      <c r="M637" s="107" t="s">
        <v>2067</v>
      </c>
      <c r="N637" s="107" t="s">
        <v>556</v>
      </c>
    </row>
    <row r="638" spans="1:14" x14ac:dyDescent="0.35">
      <c r="A638" s="220">
        <v>637</v>
      </c>
      <c r="B638" s="225"/>
      <c r="C638" s="106"/>
      <c r="D638" s="107"/>
      <c r="E638" s="107"/>
      <c r="F638" s="107"/>
      <c r="G638" s="107"/>
      <c r="H638" s="107"/>
      <c r="I638" s="107"/>
      <c r="J638" s="107"/>
      <c r="K638" s="107"/>
      <c r="L638" s="107"/>
      <c r="M638" s="107"/>
      <c r="N638" s="107" t="s">
        <v>556</v>
      </c>
    </row>
    <row r="639" spans="1:14" x14ac:dyDescent="0.35">
      <c r="A639" s="220">
        <v>638</v>
      </c>
      <c r="B639" s="224" t="s">
        <v>5950</v>
      </c>
      <c r="C639" s="106"/>
      <c r="D639" s="107" t="s">
        <v>5094</v>
      </c>
      <c r="E639" s="107"/>
      <c r="F639" s="107"/>
      <c r="G639" s="107"/>
      <c r="H639" s="107" t="s">
        <v>5950</v>
      </c>
      <c r="I639" s="107" t="s">
        <v>5951</v>
      </c>
      <c r="J639" s="107" t="s">
        <v>74</v>
      </c>
      <c r="K639" s="107"/>
      <c r="L639" s="107"/>
      <c r="M639" s="107" t="s">
        <v>2067</v>
      </c>
      <c r="N639" s="107" t="s">
        <v>439</v>
      </c>
    </row>
    <row r="640" spans="1:14" x14ac:dyDescent="0.35">
      <c r="A640" s="220">
        <v>639</v>
      </c>
      <c r="B640" s="224"/>
      <c r="C640" s="106"/>
      <c r="D640" s="107"/>
      <c r="E640" s="107"/>
      <c r="F640" s="107"/>
      <c r="G640" s="107"/>
      <c r="H640" s="107"/>
      <c r="I640" s="107"/>
      <c r="J640" s="107"/>
      <c r="K640" s="107"/>
      <c r="L640" s="107"/>
      <c r="M640" s="107"/>
      <c r="N640" s="107" t="s">
        <v>439</v>
      </c>
    </row>
    <row r="641" spans="1:14" x14ac:dyDescent="0.35">
      <c r="A641" s="220">
        <v>640</v>
      </c>
      <c r="B641" s="213" t="s">
        <v>5952</v>
      </c>
      <c r="C641" s="106"/>
      <c r="D641" s="107" t="s">
        <v>5094</v>
      </c>
      <c r="E641" s="107"/>
      <c r="F641" s="107"/>
      <c r="G641" s="107"/>
      <c r="H641" s="107" t="s">
        <v>5952</v>
      </c>
      <c r="I641" s="107" t="s">
        <v>5953</v>
      </c>
      <c r="J641" s="107" t="s">
        <v>74</v>
      </c>
      <c r="K641" s="107"/>
      <c r="L641" s="107"/>
      <c r="M641" s="107" t="s">
        <v>2067</v>
      </c>
      <c r="N641" s="107" t="s">
        <v>432</v>
      </c>
    </row>
    <row r="642" spans="1:14" x14ac:dyDescent="0.35">
      <c r="A642" s="220">
        <v>641</v>
      </c>
      <c r="B642" s="224"/>
      <c r="C642" s="106"/>
      <c r="D642" s="107"/>
      <c r="E642" s="107"/>
      <c r="F642" s="107"/>
      <c r="G642" s="107"/>
      <c r="H642" s="107"/>
      <c r="I642" s="107"/>
      <c r="J642" s="107"/>
      <c r="K642" s="107"/>
      <c r="L642" s="107"/>
      <c r="M642" s="107"/>
      <c r="N642" s="107" t="s">
        <v>432</v>
      </c>
    </row>
    <row r="643" spans="1:14" x14ac:dyDescent="0.35">
      <c r="A643" s="220">
        <v>642</v>
      </c>
      <c r="B643" s="213" t="s">
        <v>5954</v>
      </c>
      <c r="C643" s="106"/>
      <c r="D643" s="107" t="s">
        <v>5094</v>
      </c>
      <c r="E643" s="107"/>
      <c r="F643" s="107"/>
      <c r="G643" s="107"/>
      <c r="H643" s="107" t="s">
        <v>5954</v>
      </c>
      <c r="I643" s="107" t="s">
        <v>5955</v>
      </c>
      <c r="J643" s="107" t="s">
        <v>74</v>
      </c>
      <c r="K643" s="107"/>
      <c r="L643" s="107"/>
      <c r="M643" s="107" t="s">
        <v>2067</v>
      </c>
      <c r="N643" s="107" t="s">
        <v>517</v>
      </c>
    </row>
    <row r="644" spans="1:14" x14ac:dyDescent="0.35">
      <c r="A644" s="220">
        <v>643</v>
      </c>
      <c r="B644" s="224"/>
      <c r="C644" s="106"/>
      <c r="D644" s="107"/>
      <c r="E644" s="107"/>
      <c r="F644" s="107"/>
      <c r="G644" s="107"/>
      <c r="H644" s="107"/>
      <c r="I644" s="107"/>
      <c r="J644" s="107"/>
      <c r="K644" s="107"/>
      <c r="L644" s="107"/>
      <c r="M644" s="107"/>
      <c r="N644" s="107" t="s">
        <v>517</v>
      </c>
    </row>
    <row r="645" spans="1:14" x14ac:dyDescent="0.35">
      <c r="A645" s="220">
        <v>644</v>
      </c>
      <c r="B645" s="213" t="s">
        <v>5956</v>
      </c>
      <c r="C645" s="106"/>
      <c r="D645" s="107" t="s">
        <v>5094</v>
      </c>
      <c r="E645" s="107"/>
      <c r="F645" s="107"/>
      <c r="G645" s="107"/>
      <c r="H645" s="107" t="s">
        <v>5956</v>
      </c>
      <c r="I645" s="107" t="s">
        <v>5957</v>
      </c>
      <c r="J645" s="107" t="s">
        <v>74</v>
      </c>
      <c r="K645" s="107"/>
      <c r="L645" s="107"/>
      <c r="M645" s="107" t="s">
        <v>2067</v>
      </c>
      <c r="N645" s="107" t="s">
        <v>429</v>
      </c>
    </row>
    <row r="646" spans="1:14" x14ac:dyDescent="0.35">
      <c r="A646" s="220">
        <v>645</v>
      </c>
      <c r="B646" s="224"/>
      <c r="C646" s="106"/>
      <c r="D646" s="107"/>
      <c r="E646" s="107"/>
      <c r="F646" s="107"/>
      <c r="G646" s="107"/>
      <c r="H646" s="107"/>
      <c r="I646" s="107"/>
      <c r="J646" s="107"/>
      <c r="K646" s="107"/>
      <c r="L646" s="107"/>
      <c r="M646" s="107"/>
      <c r="N646" s="107" t="s">
        <v>429</v>
      </c>
    </row>
    <row r="647" spans="1:14" x14ac:dyDescent="0.35">
      <c r="A647" s="220">
        <v>646</v>
      </c>
      <c r="B647" s="213" t="s">
        <v>5958</v>
      </c>
      <c r="C647" s="106"/>
      <c r="D647" s="107" t="s">
        <v>5094</v>
      </c>
      <c r="E647" s="107"/>
      <c r="F647" s="107"/>
      <c r="G647" s="107"/>
      <c r="H647" s="107" t="s">
        <v>5958</v>
      </c>
      <c r="I647" s="107" t="s">
        <v>5959</v>
      </c>
      <c r="J647" s="107" t="s">
        <v>74</v>
      </c>
      <c r="K647" s="107"/>
      <c r="L647" s="107"/>
      <c r="M647" s="107" t="s">
        <v>2067</v>
      </c>
      <c r="N647" s="107" t="s">
        <v>646</v>
      </c>
    </row>
    <row r="648" spans="1:14" x14ac:dyDescent="0.35">
      <c r="A648" s="220">
        <v>647</v>
      </c>
      <c r="B648" s="224"/>
      <c r="C648" s="106"/>
      <c r="D648" s="107"/>
      <c r="E648" s="107"/>
      <c r="F648" s="107"/>
      <c r="G648" s="107"/>
      <c r="H648" s="107"/>
      <c r="I648" s="107"/>
      <c r="J648" s="107"/>
      <c r="K648" s="107"/>
      <c r="L648" s="107"/>
      <c r="M648" s="107"/>
      <c r="N648" s="107" t="s">
        <v>646</v>
      </c>
    </row>
    <row r="649" spans="1:14" x14ac:dyDescent="0.35">
      <c r="A649" s="220">
        <v>648</v>
      </c>
      <c r="B649" s="213" t="s">
        <v>5960</v>
      </c>
      <c r="C649" s="106"/>
      <c r="D649" s="107" t="s">
        <v>5094</v>
      </c>
      <c r="E649" s="107"/>
      <c r="F649" s="107"/>
      <c r="G649" s="107"/>
      <c r="H649" s="107" t="s">
        <v>5960</v>
      </c>
      <c r="I649" s="107" t="s">
        <v>5961</v>
      </c>
      <c r="J649" s="107" t="s">
        <v>74</v>
      </c>
      <c r="K649" s="107"/>
      <c r="L649" s="107"/>
      <c r="M649" s="107" t="s">
        <v>2067</v>
      </c>
      <c r="N649" s="107" t="s">
        <v>498</v>
      </c>
    </row>
    <row r="650" spans="1:14" x14ac:dyDescent="0.35">
      <c r="A650" s="220">
        <v>649</v>
      </c>
      <c r="B650" s="224"/>
      <c r="C650" s="106"/>
      <c r="D650" s="107"/>
      <c r="E650" s="107"/>
      <c r="F650" s="107"/>
      <c r="G650" s="107"/>
      <c r="H650" s="107"/>
      <c r="I650" s="107"/>
      <c r="J650" s="107"/>
      <c r="K650" s="107"/>
      <c r="L650" s="107"/>
      <c r="M650" s="107"/>
      <c r="N650" s="107" t="s">
        <v>498</v>
      </c>
    </row>
    <row r="651" spans="1:14" x14ac:dyDescent="0.35">
      <c r="A651" s="220">
        <v>650</v>
      </c>
      <c r="B651" s="213" t="s">
        <v>5962</v>
      </c>
      <c r="C651" s="106"/>
      <c r="D651" s="107" t="s">
        <v>5094</v>
      </c>
      <c r="E651" s="107"/>
      <c r="F651" s="107"/>
      <c r="G651" s="107"/>
      <c r="H651" s="107" t="s">
        <v>5962</v>
      </c>
      <c r="I651" s="107" t="s">
        <v>5963</v>
      </c>
      <c r="J651" s="107" t="s">
        <v>74</v>
      </c>
      <c r="K651" s="107"/>
      <c r="L651" s="107"/>
      <c r="M651" s="107" t="s">
        <v>2067</v>
      </c>
      <c r="N651" s="107" t="s">
        <v>488</v>
      </c>
    </row>
    <row r="652" spans="1:14" x14ac:dyDescent="0.35">
      <c r="A652" s="220">
        <v>651</v>
      </c>
      <c r="B652" s="224"/>
      <c r="C652" s="106"/>
      <c r="D652" s="107"/>
      <c r="E652" s="107"/>
      <c r="F652" s="107"/>
      <c r="G652" s="107"/>
      <c r="H652" s="107"/>
      <c r="I652" s="107"/>
      <c r="J652" s="107"/>
      <c r="K652" s="107"/>
      <c r="L652" s="107"/>
      <c r="M652" s="107"/>
      <c r="N652" s="107" t="s">
        <v>488</v>
      </c>
    </row>
    <row r="653" spans="1:14" x14ac:dyDescent="0.35">
      <c r="A653" s="220">
        <v>652</v>
      </c>
      <c r="B653" s="213" t="s">
        <v>5964</v>
      </c>
      <c r="C653" s="106"/>
      <c r="D653" s="107" t="s">
        <v>5094</v>
      </c>
      <c r="E653" s="107"/>
      <c r="F653" s="107"/>
      <c r="G653" s="107"/>
      <c r="H653" s="107" t="s">
        <v>5964</v>
      </c>
      <c r="I653" s="107" t="s">
        <v>5965</v>
      </c>
      <c r="J653" s="107" t="s">
        <v>74</v>
      </c>
      <c r="K653" s="107"/>
      <c r="L653" s="107"/>
      <c r="M653" s="107" t="s">
        <v>2067</v>
      </c>
      <c r="N653" s="107" t="s">
        <v>523</v>
      </c>
    </row>
    <row r="654" spans="1:14" x14ac:dyDescent="0.35">
      <c r="A654" s="220">
        <v>653</v>
      </c>
      <c r="B654" s="224"/>
      <c r="C654" s="106"/>
      <c r="D654" s="107"/>
      <c r="E654" s="107"/>
      <c r="F654" s="107"/>
      <c r="G654" s="107"/>
      <c r="H654" s="107"/>
      <c r="I654" s="107"/>
      <c r="J654" s="107"/>
      <c r="K654" s="107"/>
      <c r="L654" s="107"/>
      <c r="M654" s="107"/>
      <c r="N654" s="107" t="s">
        <v>523</v>
      </c>
    </row>
    <row r="655" spans="1:14" x14ac:dyDescent="0.35">
      <c r="A655" s="220">
        <v>654</v>
      </c>
      <c r="B655" s="213" t="s">
        <v>5966</v>
      </c>
      <c r="C655" s="106"/>
      <c r="D655" s="107" t="s">
        <v>5094</v>
      </c>
      <c r="E655" s="107"/>
      <c r="F655" s="107"/>
      <c r="G655" s="107"/>
      <c r="H655" s="107" t="s">
        <v>5966</v>
      </c>
      <c r="I655" s="107" t="s">
        <v>5967</v>
      </c>
      <c r="J655" s="107" t="s">
        <v>74</v>
      </c>
      <c r="K655" s="107"/>
      <c r="L655" s="107"/>
      <c r="M655" s="107" t="s">
        <v>2067</v>
      </c>
      <c r="N655" s="107" t="s">
        <v>632</v>
      </c>
    </row>
    <row r="656" spans="1:14" x14ac:dyDescent="0.35">
      <c r="A656" s="220">
        <v>655</v>
      </c>
      <c r="B656" s="224"/>
      <c r="C656" s="106"/>
      <c r="D656" s="107"/>
      <c r="E656" s="107"/>
      <c r="F656" s="107"/>
      <c r="G656" s="107"/>
      <c r="H656" s="107"/>
      <c r="I656" s="107"/>
      <c r="J656" s="107"/>
      <c r="K656" s="107"/>
      <c r="L656" s="107"/>
      <c r="M656" s="107"/>
      <c r="N656" s="107" t="s">
        <v>632</v>
      </c>
    </row>
    <row r="657" spans="1:14" x14ac:dyDescent="0.35">
      <c r="A657" s="220">
        <v>656</v>
      </c>
      <c r="B657" s="213" t="s">
        <v>5968</v>
      </c>
      <c r="C657" s="106"/>
      <c r="D657" s="107" t="s">
        <v>5094</v>
      </c>
      <c r="E657" s="107"/>
      <c r="F657" s="107"/>
      <c r="G657" s="107"/>
      <c r="H657" s="107" t="s">
        <v>5968</v>
      </c>
      <c r="I657" s="107" t="s">
        <v>5969</v>
      </c>
      <c r="J657" s="107" t="s">
        <v>74</v>
      </c>
      <c r="K657" s="107"/>
      <c r="L657" s="107"/>
      <c r="M657" s="107" t="s">
        <v>2067</v>
      </c>
      <c r="N657" s="107" t="s">
        <v>549</v>
      </c>
    </row>
    <row r="658" spans="1:14" x14ac:dyDescent="0.35">
      <c r="A658" s="220">
        <v>657</v>
      </c>
      <c r="B658" s="224"/>
      <c r="C658" s="106"/>
      <c r="D658" s="107"/>
      <c r="E658" s="107"/>
      <c r="F658" s="107"/>
      <c r="G658" s="107"/>
      <c r="H658" s="107"/>
      <c r="I658" s="107"/>
      <c r="J658" s="107"/>
      <c r="K658" s="107"/>
      <c r="L658" s="107"/>
      <c r="M658" s="107"/>
      <c r="N658" s="107" t="s">
        <v>549</v>
      </c>
    </row>
    <row r="659" spans="1:14" x14ac:dyDescent="0.35">
      <c r="A659" s="220">
        <v>658</v>
      </c>
      <c r="B659" s="213" t="s">
        <v>5970</v>
      </c>
      <c r="C659" s="106"/>
      <c r="D659" s="107" t="s">
        <v>5094</v>
      </c>
      <c r="E659" s="107"/>
      <c r="F659" s="107"/>
      <c r="G659" s="107"/>
      <c r="H659" s="107" t="s">
        <v>5970</v>
      </c>
      <c r="I659" s="107" t="s">
        <v>5971</v>
      </c>
      <c r="J659" s="107" t="s">
        <v>74</v>
      </c>
      <c r="K659" s="107"/>
      <c r="L659" s="107"/>
      <c r="M659" s="107" t="s">
        <v>2067</v>
      </c>
      <c r="N659" s="107" t="s">
        <v>518</v>
      </c>
    </row>
    <row r="660" spans="1:14" x14ac:dyDescent="0.35">
      <c r="A660" s="220">
        <v>659</v>
      </c>
      <c r="B660" s="224"/>
      <c r="C660" s="106"/>
      <c r="D660" s="107"/>
      <c r="E660" s="107"/>
      <c r="F660" s="107"/>
      <c r="G660" s="107"/>
      <c r="H660" s="107"/>
      <c r="I660" s="107"/>
      <c r="J660" s="107"/>
      <c r="K660" s="107"/>
      <c r="L660" s="107"/>
      <c r="M660" s="107"/>
      <c r="N660" s="107" t="s">
        <v>518</v>
      </c>
    </row>
    <row r="661" spans="1:14" x14ac:dyDescent="0.35">
      <c r="A661" s="220">
        <v>660</v>
      </c>
      <c r="B661" s="224" t="s">
        <v>5972</v>
      </c>
      <c r="C661" s="106"/>
      <c r="D661" s="107" t="s">
        <v>5098</v>
      </c>
      <c r="E661" s="107"/>
      <c r="F661" s="107"/>
      <c r="G661" s="107"/>
      <c r="H661" s="107" t="s">
        <v>5972</v>
      </c>
      <c r="I661" s="107" t="s">
        <v>5973</v>
      </c>
      <c r="J661" s="107" t="s">
        <v>74</v>
      </c>
      <c r="K661" s="107"/>
      <c r="L661" s="107"/>
      <c r="M661" s="107" t="s">
        <v>2067</v>
      </c>
      <c r="N661" s="107" t="s">
        <v>424</v>
      </c>
    </row>
    <row r="662" spans="1:14" x14ac:dyDescent="0.35">
      <c r="A662" s="220">
        <v>661</v>
      </c>
      <c r="B662" s="224"/>
      <c r="C662" s="106"/>
      <c r="D662" s="107"/>
      <c r="E662" s="107"/>
      <c r="F662" s="107"/>
      <c r="G662" s="107"/>
      <c r="H662" s="107"/>
      <c r="I662" s="107"/>
      <c r="J662" s="107"/>
      <c r="K662" s="107"/>
      <c r="L662" s="107"/>
      <c r="M662" s="107"/>
      <c r="N662" s="107" t="s">
        <v>424</v>
      </c>
    </row>
    <row r="663" spans="1:14" x14ac:dyDescent="0.35">
      <c r="A663" s="220">
        <v>662</v>
      </c>
      <c r="B663" s="224" t="s">
        <v>5974</v>
      </c>
      <c r="C663" s="106"/>
      <c r="D663" s="107" t="s">
        <v>5098</v>
      </c>
      <c r="E663" s="107"/>
      <c r="F663" s="107"/>
      <c r="G663" s="107"/>
      <c r="H663" s="107" t="s">
        <v>5974</v>
      </c>
      <c r="I663" s="107" t="s">
        <v>5975</v>
      </c>
      <c r="J663" s="107" t="s">
        <v>74</v>
      </c>
      <c r="K663" s="107"/>
      <c r="L663" s="107"/>
      <c r="M663" s="107" t="s">
        <v>2067</v>
      </c>
      <c r="N663" s="107" t="s">
        <v>556</v>
      </c>
    </row>
    <row r="664" spans="1:14" x14ac:dyDescent="0.35">
      <c r="A664" s="220">
        <v>663</v>
      </c>
      <c r="B664" s="225"/>
      <c r="C664" s="106"/>
      <c r="D664" s="107"/>
      <c r="E664" s="107"/>
      <c r="F664" s="107"/>
      <c r="G664" s="107"/>
      <c r="H664" s="107"/>
      <c r="I664" s="107"/>
      <c r="J664" s="107"/>
      <c r="K664" s="107"/>
      <c r="L664" s="107"/>
      <c r="M664" s="107"/>
      <c r="N664" s="107" t="s">
        <v>556</v>
      </c>
    </row>
    <row r="665" spans="1:14" x14ac:dyDescent="0.35">
      <c r="A665" s="220">
        <v>664</v>
      </c>
      <c r="B665" s="224" t="s">
        <v>5976</v>
      </c>
      <c r="C665" s="106"/>
      <c r="D665" s="107" t="s">
        <v>5098</v>
      </c>
      <c r="E665" s="107"/>
      <c r="F665" s="107"/>
      <c r="G665" s="107"/>
      <c r="H665" s="107" t="s">
        <v>5976</v>
      </c>
      <c r="I665" s="107" t="s">
        <v>5977</v>
      </c>
      <c r="J665" s="107" t="s">
        <v>74</v>
      </c>
      <c r="K665" s="107"/>
      <c r="L665" s="107"/>
      <c r="M665" s="107" t="s">
        <v>2067</v>
      </c>
      <c r="N665" s="107" t="s">
        <v>439</v>
      </c>
    </row>
    <row r="666" spans="1:14" x14ac:dyDescent="0.35">
      <c r="A666" s="220">
        <v>665</v>
      </c>
      <c r="B666" s="224"/>
      <c r="C666" s="106"/>
      <c r="D666" s="107"/>
      <c r="E666" s="107"/>
      <c r="F666" s="107"/>
      <c r="G666" s="107"/>
      <c r="H666" s="107"/>
      <c r="I666" s="107"/>
      <c r="J666" s="107"/>
      <c r="K666" s="107"/>
      <c r="L666" s="107"/>
      <c r="M666" s="107"/>
      <c r="N666" s="107" t="s">
        <v>439</v>
      </c>
    </row>
    <row r="667" spans="1:14" x14ac:dyDescent="0.35">
      <c r="A667" s="220">
        <v>666</v>
      </c>
      <c r="B667" s="224" t="s">
        <v>5978</v>
      </c>
      <c r="C667" s="106"/>
      <c r="D667" s="107" t="s">
        <v>5098</v>
      </c>
      <c r="E667" s="107"/>
      <c r="F667" s="107"/>
      <c r="G667" s="107"/>
      <c r="H667" s="107" t="s">
        <v>5978</v>
      </c>
      <c r="I667" s="107" t="s">
        <v>5979</v>
      </c>
      <c r="J667" s="107" t="s">
        <v>74</v>
      </c>
      <c r="K667" s="107"/>
      <c r="L667" s="107"/>
      <c r="M667" s="107" t="s">
        <v>2067</v>
      </c>
      <c r="N667" s="107" t="s">
        <v>432</v>
      </c>
    </row>
    <row r="668" spans="1:14" x14ac:dyDescent="0.35">
      <c r="A668" s="220">
        <v>667</v>
      </c>
      <c r="B668" s="224"/>
      <c r="C668" s="106"/>
      <c r="D668" s="107"/>
      <c r="E668" s="107"/>
      <c r="F668" s="107"/>
      <c r="G668" s="107"/>
      <c r="H668" s="107"/>
      <c r="I668" s="107"/>
      <c r="J668" s="107"/>
      <c r="K668" s="107"/>
      <c r="L668" s="107"/>
      <c r="M668" s="107"/>
      <c r="N668" s="107" t="s">
        <v>432</v>
      </c>
    </row>
    <row r="669" spans="1:14" x14ac:dyDescent="0.35">
      <c r="A669" s="220">
        <v>668</v>
      </c>
      <c r="B669" s="224" t="s">
        <v>5980</v>
      </c>
      <c r="C669" s="106"/>
      <c r="D669" s="107" t="s">
        <v>5098</v>
      </c>
      <c r="E669" s="107"/>
      <c r="F669" s="107"/>
      <c r="G669" s="107"/>
      <c r="H669" s="107" t="s">
        <v>5980</v>
      </c>
      <c r="I669" s="107" t="s">
        <v>5981</v>
      </c>
      <c r="J669" s="107" t="s">
        <v>74</v>
      </c>
      <c r="K669" s="107"/>
      <c r="L669" s="107"/>
      <c r="M669" s="107" t="s">
        <v>2067</v>
      </c>
      <c r="N669" s="107" t="s">
        <v>517</v>
      </c>
    </row>
    <row r="670" spans="1:14" x14ac:dyDescent="0.35">
      <c r="A670" s="220">
        <v>669</v>
      </c>
      <c r="B670" s="224"/>
      <c r="C670" s="106"/>
      <c r="D670" s="107"/>
      <c r="E670" s="107"/>
      <c r="F670" s="107"/>
      <c r="G670" s="107"/>
      <c r="H670" s="107"/>
      <c r="I670" s="107"/>
      <c r="J670" s="107"/>
      <c r="K670" s="107"/>
      <c r="L670" s="107"/>
      <c r="M670" s="107"/>
      <c r="N670" s="107" t="s">
        <v>517</v>
      </c>
    </row>
    <row r="671" spans="1:14" x14ac:dyDescent="0.35">
      <c r="A671" s="220">
        <v>670</v>
      </c>
      <c r="B671" s="224" t="s">
        <v>5982</v>
      </c>
      <c r="C671" s="106"/>
      <c r="D671" s="107" t="s">
        <v>5098</v>
      </c>
      <c r="E671" s="107"/>
      <c r="F671" s="107"/>
      <c r="G671" s="107"/>
      <c r="H671" s="107" t="s">
        <v>5982</v>
      </c>
      <c r="I671" s="107" t="s">
        <v>5983</v>
      </c>
      <c r="J671" s="107" t="s">
        <v>74</v>
      </c>
      <c r="K671" s="107"/>
      <c r="L671" s="107"/>
      <c r="M671" s="107" t="s">
        <v>2067</v>
      </c>
      <c r="N671" s="107" t="s">
        <v>429</v>
      </c>
    </row>
    <row r="672" spans="1:14" x14ac:dyDescent="0.35">
      <c r="A672" s="220">
        <v>671</v>
      </c>
      <c r="B672" s="224"/>
      <c r="C672" s="106"/>
      <c r="D672" s="107"/>
      <c r="E672" s="107"/>
      <c r="F672" s="107"/>
      <c r="G672" s="107"/>
      <c r="H672" s="107"/>
      <c r="I672" s="107"/>
      <c r="J672" s="107"/>
      <c r="K672" s="107"/>
      <c r="L672" s="107"/>
      <c r="M672" s="107"/>
      <c r="N672" s="107" t="s">
        <v>429</v>
      </c>
    </row>
    <row r="673" spans="1:14" x14ac:dyDescent="0.35">
      <c r="A673" s="220">
        <v>672</v>
      </c>
      <c r="B673" s="224" t="s">
        <v>5984</v>
      </c>
      <c r="C673" s="106"/>
      <c r="D673" s="107" t="s">
        <v>5098</v>
      </c>
      <c r="E673" s="107"/>
      <c r="F673" s="107"/>
      <c r="G673" s="107"/>
      <c r="H673" s="107" t="s">
        <v>5984</v>
      </c>
      <c r="I673" s="107" t="s">
        <v>5985</v>
      </c>
      <c r="J673" s="107" t="s">
        <v>74</v>
      </c>
      <c r="K673" s="107"/>
      <c r="L673" s="107"/>
      <c r="M673" s="107" t="s">
        <v>2067</v>
      </c>
      <c r="N673" s="107" t="s">
        <v>646</v>
      </c>
    </row>
    <row r="674" spans="1:14" x14ac:dyDescent="0.35">
      <c r="A674" s="220">
        <v>673</v>
      </c>
      <c r="B674" s="224"/>
      <c r="C674" s="106"/>
      <c r="D674" s="107"/>
      <c r="E674" s="107"/>
      <c r="F674" s="107"/>
      <c r="G674" s="107"/>
      <c r="H674" s="107"/>
      <c r="I674" s="107"/>
      <c r="J674" s="107"/>
      <c r="K674" s="107"/>
      <c r="L674" s="107"/>
      <c r="M674" s="107"/>
      <c r="N674" s="107" t="s">
        <v>646</v>
      </c>
    </row>
    <row r="675" spans="1:14" x14ac:dyDescent="0.35">
      <c r="A675" s="220">
        <v>674</v>
      </c>
      <c r="B675" s="224" t="s">
        <v>5986</v>
      </c>
      <c r="C675" s="106"/>
      <c r="D675" s="107" t="s">
        <v>5098</v>
      </c>
      <c r="E675" s="107"/>
      <c r="F675" s="107"/>
      <c r="G675" s="107"/>
      <c r="H675" s="107" t="s">
        <v>5986</v>
      </c>
      <c r="I675" s="107" t="s">
        <v>5987</v>
      </c>
      <c r="J675" s="107" t="s">
        <v>74</v>
      </c>
      <c r="K675" s="107"/>
      <c r="L675" s="107"/>
      <c r="M675" s="107" t="s">
        <v>2067</v>
      </c>
      <c r="N675" s="107" t="s">
        <v>498</v>
      </c>
    </row>
    <row r="676" spans="1:14" x14ac:dyDescent="0.35">
      <c r="A676" s="220">
        <v>675</v>
      </c>
      <c r="B676" s="224"/>
      <c r="C676" s="106"/>
      <c r="D676" s="107"/>
      <c r="E676" s="107"/>
      <c r="F676" s="107"/>
      <c r="G676" s="107"/>
      <c r="H676" s="107"/>
      <c r="I676" s="107"/>
      <c r="J676" s="107"/>
      <c r="K676" s="107"/>
      <c r="L676" s="107"/>
      <c r="M676" s="107"/>
      <c r="N676" s="107" t="s">
        <v>498</v>
      </c>
    </row>
    <row r="677" spans="1:14" x14ac:dyDescent="0.35">
      <c r="A677" s="220">
        <v>676</v>
      </c>
      <c r="B677" s="224" t="s">
        <v>5988</v>
      </c>
      <c r="C677" s="106"/>
      <c r="D677" s="107" t="s">
        <v>5098</v>
      </c>
      <c r="E677" s="107"/>
      <c r="F677" s="107"/>
      <c r="G677" s="107"/>
      <c r="H677" s="107" t="s">
        <v>5988</v>
      </c>
      <c r="I677" s="107" t="s">
        <v>5989</v>
      </c>
      <c r="J677" s="107" t="s">
        <v>74</v>
      </c>
      <c r="K677" s="107"/>
      <c r="L677" s="107"/>
      <c r="M677" s="107" t="s">
        <v>2067</v>
      </c>
      <c r="N677" s="107" t="s">
        <v>488</v>
      </c>
    </row>
    <row r="678" spans="1:14" x14ac:dyDescent="0.35">
      <c r="A678" s="220">
        <v>677</v>
      </c>
      <c r="B678" s="224"/>
      <c r="C678" s="106"/>
      <c r="D678" s="107"/>
      <c r="E678" s="107"/>
      <c r="F678" s="107"/>
      <c r="G678" s="107"/>
      <c r="H678" s="107"/>
      <c r="I678" s="107"/>
      <c r="J678" s="107"/>
      <c r="K678" s="107"/>
      <c r="L678" s="107"/>
      <c r="M678" s="107"/>
      <c r="N678" s="107" t="s">
        <v>488</v>
      </c>
    </row>
    <row r="679" spans="1:14" x14ac:dyDescent="0.35">
      <c r="A679" s="220">
        <v>678</v>
      </c>
      <c r="B679" s="224" t="s">
        <v>5990</v>
      </c>
      <c r="C679" s="106"/>
      <c r="D679" s="107" t="s">
        <v>5098</v>
      </c>
      <c r="E679" s="107"/>
      <c r="F679" s="107"/>
      <c r="G679" s="107"/>
      <c r="H679" s="107" t="s">
        <v>5990</v>
      </c>
      <c r="I679" s="107" t="s">
        <v>5991</v>
      </c>
      <c r="J679" s="107" t="s">
        <v>74</v>
      </c>
      <c r="K679" s="107"/>
      <c r="L679" s="107"/>
      <c r="M679" s="107" t="s">
        <v>2067</v>
      </c>
      <c r="N679" s="107" t="s">
        <v>523</v>
      </c>
    </row>
    <row r="680" spans="1:14" x14ac:dyDescent="0.35">
      <c r="A680" s="220">
        <v>679</v>
      </c>
      <c r="B680" s="224"/>
      <c r="C680" s="106"/>
      <c r="D680" s="107"/>
      <c r="E680" s="107"/>
      <c r="F680" s="107"/>
      <c r="G680" s="107"/>
      <c r="H680" s="107"/>
      <c r="I680" s="107"/>
      <c r="J680" s="107"/>
      <c r="K680" s="107"/>
      <c r="L680" s="107"/>
      <c r="M680" s="107"/>
      <c r="N680" s="107" t="s">
        <v>523</v>
      </c>
    </row>
    <row r="681" spans="1:14" x14ac:dyDescent="0.35">
      <c r="A681" s="220">
        <v>680</v>
      </c>
      <c r="B681" s="224" t="s">
        <v>5992</v>
      </c>
      <c r="C681" s="106"/>
      <c r="D681" s="107" t="s">
        <v>5098</v>
      </c>
      <c r="E681" s="107"/>
      <c r="F681" s="107"/>
      <c r="G681" s="107"/>
      <c r="H681" s="107" t="s">
        <v>5992</v>
      </c>
      <c r="I681" s="107" t="s">
        <v>5993</v>
      </c>
      <c r="J681" s="107" t="s">
        <v>74</v>
      </c>
      <c r="K681" s="107"/>
      <c r="L681" s="107"/>
      <c r="M681" s="107" t="s">
        <v>2067</v>
      </c>
      <c r="N681" s="107" t="s">
        <v>632</v>
      </c>
    </row>
    <row r="682" spans="1:14" x14ac:dyDescent="0.35">
      <c r="A682" s="220">
        <v>681</v>
      </c>
      <c r="B682" s="224"/>
      <c r="C682" s="106"/>
      <c r="D682" s="107"/>
      <c r="E682" s="107"/>
      <c r="F682" s="107"/>
      <c r="G682" s="107"/>
      <c r="H682" s="107"/>
      <c r="I682" s="107"/>
      <c r="J682" s="107"/>
      <c r="K682" s="107"/>
      <c r="L682" s="107"/>
      <c r="M682" s="107"/>
      <c r="N682" s="107" t="s">
        <v>632</v>
      </c>
    </row>
    <row r="683" spans="1:14" x14ac:dyDescent="0.35">
      <c r="A683" s="220">
        <v>682</v>
      </c>
      <c r="B683" s="224" t="s">
        <v>5994</v>
      </c>
      <c r="C683" s="106"/>
      <c r="D683" s="107" t="s">
        <v>5098</v>
      </c>
      <c r="E683" s="107"/>
      <c r="F683" s="107"/>
      <c r="G683" s="107"/>
      <c r="H683" s="107" t="s">
        <v>5994</v>
      </c>
      <c r="I683" s="107" t="s">
        <v>5995</v>
      </c>
      <c r="J683" s="107" t="s">
        <v>74</v>
      </c>
      <c r="K683" s="107"/>
      <c r="L683" s="107"/>
      <c r="M683" s="107" t="s">
        <v>2067</v>
      </c>
      <c r="N683" s="107" t="s">
        <v>549</v>
      </c>
    </row>
    <row r="684" spans="1:14" x14ac:dyDescent="0.35">
      <c r="A684" s="220">
        <v>683</v>
      </c>
      <c r="B684" s="224"/>
      <c r="C684" s="106"/>
      <c r="D684" s="107"/>
      <c r="E684" s="107"/>
      <c r="F684" s="107"/>
      <c r="G684" s="107"/>
      <c r="H684" s="107"/>
      <c r="I684" s="107"/>
      <c r="J684" s="107"/>
      <c r="K684" s="107"/>
      <c r="L684" s="107"/>
      <c r="M684" s="107"/>
      <c r="N684" s="107" t="s">
        <v>549</v>
      </c>
    </row>
    <row r="685" spans="1:14" x14ac:dyDescent="0.35">
      <c r="A685" s="220">
        <v>684</v>
      </c>
      <c r="B685" s="224" t="s">
        <v>5996</v>
      </c>
      <c r="C685" s="106"/>
      <c r="D685" s="107" t="s">
        <v>5098</v>
      </c>
      <c r="E685" s="107"/>
      <c r="F685" s="107"/>
      <c r="G685" s="107"/>
      <c r="H685" s="107" t="s">
        <v>5996</v>
      </c>
      <c r="I685" s="107" t="s">
        <v>5997</v>
      </c>
      <c r="J685" s="107" t="s">
        <v>74</v>
      </c>
      <c r="K685" s="107"/>
      <c r="L685" s="107"/>
      <c r="M685" s="107" t="s">
        <v>2067</v>
      </c>
      <c r="N685" s="107" t="s">
        <v>518</v>
      </c>
    </row>
    <row r="686" spans="1:14" x14ac:dyDescent="0.35">
      <c r="A686" s="220">
        <v>685</v>
      </c>
      <c r="B686" s="224"/>
      <c r="C686" s="106"/>
      <c r="D686" s="107"/>
      <c r="E686" s="107"/>
      <c r="F686" s="107"/>
      <c r="G686" s="107"/>
      <c r="H686" s="107"/>
      <c r="I686" s="107"/>
      <c r="J686" s="107"/>
      <c r="K686" s="107"/>
      <c r="L686" s="107"/>
      <c r="M686" s="107"/>
      <c r="N686" s="107" t="s">
        <v>518</v>
      </c>
    </row>
    <row r="687" spans="1:14" x14ac:dyDescent="0.35">
      <c r="A687" s="220">
        <v>686</v>
      </c>
      <c r="B687" s="224" t="s">
        <v>5998</v>
      </c>
      <c r="C687" s="106"/>
      <c r="D687" s="107" t="s">
        <v>5096</v>
      </c>
      <c r="E687" s="107"/>
      <c r="F687" s="107"/>
      <c r="G687" s="107"/>
      <c r="H687" s="107" t="s">
        <v>5998</v>
      </c>
      <c r="I687" s="107" t="s">
        <v>5999</v>
      </c>
      <c r="J687" s="162" t="s">
        <v>6104</v>
      </c>
      <c r="K687" s="107"/>
      <c r="L687" s="107"/>
      <c r="M687" s="107" t="s">
        <v>2067</v>
      </c>
      <c r="N687" s="107" t="s">
        <v>424</v>
      </c>
    </row>
    <row r="688" spans="1:14" x14ac:dyDescent="0.35">
      <c r="A688" s="220">
        <v>687</v>
      </c>
      <c r="B688" s="224"/>
      <c r="C688" s="106"/>
      <c r="D688" s="107"/>
      <c r="E688" s="107"/>
      <c r="F688" s="107"/>
      <c r="G688" s="107"/>
      <c r="H688" s="107"/>
      <c r="I688" s="107"/>
      <c r="J688" s="107"/>
      <c r="K688" s="107"/>
      <c r="L688" s="107"/>
      <c r="M688" s="107"/>
      <c r="N688" s="107" t="s">
        <v>424</v>
      </c>
    </row>
    <row r="689" spans="1:14" x14ac:dyDescent="0.35">
      <c r="A689" s="220">
        <v>688</v>
      </c>
      <c r="B689" s="224" t="s">
        <v>6000</v>
      </c>
      <c r="C689" s="106"/>
      <c r="D689" s="107" t="s">
        <v>5096</v>
      </c>
      <c r="E689" s="107"/>
      <c r="F689" s="107"/>
      <c r="G689" s="107"/>
      <c r="H689" s="107" t="s">
        <v>6000</v>
      </c>
      <c r="I689" s="107" t="s">
        <v>6001</v>
      </c>
      <c r="J689" s="162" t="s">
        <v>6104</v>
      </c>
      <c r="K689" s="107"/>
      <c r="L689" s="107"/>
      <c r="M689" s="107" t="s">
        <v>2067</v>
      </c>
      <c r="N689" s="107" t="s">
        <v>556</v>
      </c>
    </row>
    <row r="690" spans="1:14" x14ac:dyDescent="0.35">
      <c r="A690" s="220">
        <v>689</v>
      </c>
      <c r="B690" s="225"/>
      <c r="C690" s="106"/>
      <c r="D690" s="107"/>
      <c r="E690" s="107"/>
      <c r="F690" s="107"/>
      <c r="G690" s="107"/>
      <c r="H690" s="107"/>
      <c r="I690" s="107"/>
      <c r="J690" s="107"/>
      <c r="K690" s="107"/>
      <c r="L690" s="107"/>
      <c r="M690" s="107"/>
      <c r="N690" s="107" t="s">
        <v>556</v>
      </c>
    </row>
    <row r="691" spans="1:14" x14ac:dyDescent="0.35">
      <c r="A691" s="220">
        <v>690</v>
      </c>
      <c r="B691" s="224" t="s">
        <v>6002</v>
      </c>
      <c r="C691" s="106"/>
      <c r="D691" s="107" t="s">
        <v>5096</v>
      </c>
      <c r="E691" s="107"/>
      <c r="F691" s="107"/>
      <c r="G691" s="107"/>
      <c r="H691" s="107" t="s">
        <v>6002</v>
      </c>
      <c r="I691" s="107" t="s">
        <v>6003</v>
      </c>
      <c r="J691" s="162" t="s">
        <v>6104</v>
      </c>
      <c r="K691" s="107"/>
      <c r="L691" s="107"/>
      <c r="M691" s="107" t="s">
        <v>2067</v>
      </c>
      <c r="N691" s="107" t="s">
        <v>439</v>
      </c>
    </row>
    <row r="692" spans="1:14" x14ac:dyDescent="0.35">
      <c r="A692" s="220">
        <v>691</v>
      </c>
      <c r="B692" s="224"/>
      <c r="C692" s="106"/>
      <c r="D692" s="107"/>
      <c r="E692" s="107"/>
      <c r="F692" s="107"/>
      <c r="G692" s="107"/>
      <c r="H692" s="107"/>
      <c r="I692" s="107"/>
      <c r="J692" s="107"/>
      <c r="K692" s="107"/>
      <c r="L692" s="107"/>
      <c r="M692" s="107"/>
      <c r="N692" s="107" t="s">
        <v>439</v>
      </c>
    </row>
    <row r="693" spans="1:14" x14ac:dyDescent="0.35">
      <c r="A693" s="220">
        <v>692</v>
      </c>
      <c r="B693" s="224" t="s">
        <v>6004</v>
      </c>
      <c r="C693" s="106"/>
      <c r="D693" s="107" t="s">
        <v>5096</v>
      </c>
      <c r="E693" s="107"/>
      <c r="F693" s="107"/>
      <c r="G693" s="107"/>
      <c r="H693" s="107" t="s">
        <v>6004</v>
      </c>
      <c r="I693" s="107" t="s">
        <v>6005</v>
      </c>
      <c r="J693" s="162" t="s">
        <v>6104</v>
      </c>
      <c r="K693" s="107"/>
      <c r="L693" s="107"/>
      <c r="M693" s="107" t="s">
        <v>2067</v>
      </c>
      <c r="N693" s="107" t="s">
        <v>432</v>
      </c>
    </row>
    <row r="694" spans="1:14" x14ac:dyDescent="0.35">
      <c r="A694" s="220">
        <v>693</v>
      </c>
      <c r="B694" s="224"/>
      <c r="C694" s="106"/>
      <c r="D694" s="107"/>
      <c r="E694" s="107"/>
      <c r="F694" s="107"/>
      <c r="G694" s="107"/>
      <c r="H694" s="107"/>
      <c r="I694" s="107"/>
      <c r="J694" s="107"/>
      <c r="K694" s="107"/>
      <c r="L694" s="107"/>
      <c r="M694" s="107"/>
      <c r="N694" s="107" t="s">
        <v>432</v>
      </c>
    </row>
    <row r="695" spans="1:14" x14ac:dyDescent="0.35">
      <c r="A695" s="220">
        <v>694</v>
      </c>
      <c r="B695" s="224" t="s">
        <v>6006</v>
      </c>
      <c r="C695" s="106"/>
      <c r="D695" s="107" t="s">
        <v>5096</v>
      </c>
      <c r="E695" s="107"/>
      <c r="F695" s="107"/>
      <c r="G695" s="107"/>
      <c r="H695" s="107" t="s">
        <v>6006</v>
      </c>
      <c r="I695" s="107" t="s">
        <v>6007</v>
      </c>
      <c r="J695" s="162" t="s">
        <v>6104</v>
      </c>
      <c r="K695" s="107"/>
      <c r="L695" s="107"/>
      <c r="M695" s="107" t="s">
        <v>2067</v>
      </c>
      <c r="N695" s="107" t="s">
        <v>517</v>
      </c>
    </row>
    <row r="696" spans="1:14" x14ac:dyDescent="0.35">
      <c r="A696" s="220">
        <v>695</v>
      </c>
      <c r="B696" s="224"/>
      <c r="C696" s="106"/>
      <c r="D696" s="107"/>
      <c r="E696" s="107"/>
      <c r="F696" s="107"/>
      <c r="G696" s="107"/>
      <c r="H696" s="107"/>
      <c r="I696" s="107"/>
      <c r="J696" s="107"/>
      <c r="K696" s="107"/>
      <c r="L696" s="107"/>
      <c r="M696" s="107"/>
      <c r="N696" s="107" t="s">
        <v>517</v>
      </c>
    </row>
    <row r="697" spans="1:14" x14ac:dyDescent="0.35">
      <c r="A697" s="220">
        <v>696</v>
      </c>
      <c r="B697" s="224" t="s">
        <v>6008</v>
      </c>
      <c r="C697" s="106"/>
      <c r="D697" s="107" t="s">
        <v>5096</v>
      </c>
      <c r="E697" s="107"/>
      <c r="F697" s="107"/>
      <c r="G697" s="107"/>
      <c r="H697" s="107" t="s">
        <v>6008</v>
      </c>
      <c r="I697" s="107" t="s">
        <v>6009</v>
      </c>
      <c r="J697" s="162" t="s">
        <v>6104</v>
      </c>
      <c r="K697" s="107"/>
      <c r="L697" s="107"/>
      <c r="M697" s="107" t="s">
        <v>2067</v>
      </c>
      <c r="N697" s="107" t="s">
        <v>429</v>
      </c>
    </row>
    <row r="698" spans="1:14" x14ac:dyDescent="0.35">
      <c r="A698" s="220">
        <v>697</v>
      </c>
      <c r="B698" s="224"/>
      <c r="C698" s="106"/>
      <c r="D698" s="107"/>
      <c r="E698" s="107"/>
      <c r="F698" s="107"/>
      <c r="G698" s="107"/>
      <c r="H698" s="107"/>
      <c r="I698" s="107"/>
      <c r="J698" s="107"/>
      <c r="K698" s="107"/>
      <c r="L698" s="107"/>
      <c r="M698" s="107"/>
      <c r="N698" s="107" t="s">
        <v>429</v>
      </c>
    </row>
    <row r="699" spans="1:14" x14ac:dyDescent="0.35">
      <c r="A699" s="220">
        <v>698</v>
      </c>
      <c r="B699" s="224" t="s">
        <v>6010</v>
      </c>
      <c r="C699" s="106"/>
      <c r="D699" s="107" t="s">
        <v>5096</v>
      </c>
      <c r="E699" s="107"/>
      <c r="F699" s="107"/>
      <c r="G699" s="107"/>
      <c r="H699" s="107" t="s">
        <v>6010</v>
      </c>
      <c r="I699" s="107" t="s">
        <v>6011</v>
      </c>
      <c r="J699" s="162" t="s">
        <v>6104</v>
      </c>
      <c r="K699" s="107"/>
      <c r="L699" s="107"/>
      <c r="M699" s="107" t="s">
        <v>2067</v>
      </c>
      <c r="N699" s="107" t="s">
        <v>646</v>
      </c>
    </row>
    <row r="700" spans="1:14" x14ac:dyDescent="0.35">
      <c r="A700" s="220">
        <v>699</v>
      </c>
      <c r="B700" s="224"/>
      <c r="C700" s="106"/>
      <c r="D700" s="107"/>
      <c r="E700" s="107"/>
      <c r="F700" s="107"/>
      <c r="G700" s="107"/>
      <c r="H700" s="107"/>
      <c r="I700" s="107"/>
      <c r="J700" s="107"/>
      <c r="K700" s="107"/>
      <c r="L700" s="107"/>
      <c r="M700" s="107"/>
      <c r="N700" s="107" t="s">
        <v>646</v>
      </c>
    </row>
    <row r="701" spans="1:14" x14ac:dyDescent="0.35">
      <c r="A701" s="220">
        <v>700</v>
      </c>
      <c r="B701" s="224" t="s">
        <v>6012</v>
      </c>
      <c r="C701" s="106"/>
      <c r="D701" s="107" t="s">
        <v>5096</v>
      </c>
      <c r="E701" s="107"/>
      <c r="F701" s="107"/>
      <c r="G701" s="107"/>
      <c r="H701" s="107" t="s">
        <v>6012</v>
      </c>
      <c r="I701" s="107" t="s">
        <v>6013</v>
      </c>
      <c r="J701" s="162" t="s">
        <v>6104</v>
      </c>
      <c r="K701" s="107"/>
      <c r="L701" s="107"/>
      <c r="M701" s="107" t="s">
        <v>2067</v>
      </c>
      <c r="N701" s="107" t="s">
        <v>498</v>
      </c>
    </row>
    <row r="702" spans="1:14" x14ac:dyDescent="0.35">
      <c r="A702" s="220">
        <v>701</v>
      </c>
      <c r="B702" s="224"/>
      <c r="C702" s="106"/>
      <c r="D702" s="107"/>
      <c r="E702" s="107"/>
      <c r="F702" s="107"/>
      <c r="G702" s="107"/>
      <c r="H702" s="107"/>
      <c r="I702" s="107"/>
      <c r="J702" s="107"/>
      <c r="K702" s="107"/>
      <c r="L702" s="107"/>
      <c r="M702" s="107"/>
      <c r="N702" s="107" t="s">
        <v>498</v>
      </c>
    </row>
    <row r="703" spans="1:14" x14ac:dyDescent="0.35">
      <c r="A703" s="220">
        <v>702</v>
      </c>
      <c r="B703" s="224" t="s">
        <v>6014</v>
      </c>
      <c r="C703" s="106"/>
      <c r="D703" s="107" t="s">
        <v>5096</v>
      </c>
      <c r="E703" s="107"/>
      <c r="F703" s="107"/>
      <c r="G703" s="107"/>
      <c r="H703" s="107" t="s">
        <v>6014</v>
      </c>
      <c r="I703" s="107" t="s">
        <v>6015</v>
      </c>
      <c r="J703" s="162" t="s">
        <v>6104</v>
      </c>
      <c r="K703" s="107"/>
      <c r="L703" s="107"/>
      <c r="M703" s="107" t="s">
        <v>2067</v>
      </c>
      <c r="N703" s="107" t="s">
        <v>488</v>
      </c>
    </row>
    <row r="704" spans="1:14" x14ac:dyDescent="0.35">
      <c r="A704" s="220">
        <v>703</v>
      </c>
      <c r="B704" s="224"/>
      <c r="C704" s="106"/>
      <c r="D704" s="107"/>
      <c r="E704" s="107"/>
      <c r="F704" s="107"/>
      <c r="G704" s="107"/>
      <c r="H704" s="107"/>
      <c r="I704" s="107"/>
      <c r="J704" s="107"/>
      <c r="K704" s="107"/>
      <c r="L704" s="107"/>
      <c r="M704" s="107"/>
      <c r="N704" s="107" t="s">
        <v>488</v>
      </c>
    </row>
    <row r="705" spans="1:14" x14ac:dyDescent="0.35">
      <c r="A705" s="220">
        <v>704</v>
      </c>
      <c r="B705" s="224" t="s">
        <v>6016</v>
      </c>
      <c r="C705" s="106"/>
      <c r="D705" s="107" t="s">
        <v>5096</v>
      </c>
      <c r="E705" s="107"/>
      <c r="F705" s="107"/>
      <c r="G705" s="107"/>
      <c r="H705" s="107" t="s">
        <v>6016</v>
      </c>
      <c r="I705" s="107" t="s">
        <v>6017</v>
      </c>
      <c r="J705" s="162" t="s">
        <v>6104</v>
      </c>
      <c r="K705" s="107"/>
      <c r="L705" s="107"/>
      <c r="M705" s="107" t="s">
        <v>2067</v>
      </c>
      <c r="N705" s="107" t="s">
        <v>523</v>
      </c>
    </row>
    <row r="706" spans="1:14" x14ac:dyDescent="0.35">
      <c r="A706" s="220">
        <v>705</v>
      </c>
      <c r="B706" s="224"/>
      <c r="C706" s="106"/>
      <c r="D706" s="107"/>
      <c r="E706" s="107"/>
      <c r="F706" s="107"/>
      <c r="G706" s="107"/>
      <c r="H706" s="107"/>
      <c r="I706" s="107"/>
      <c r="J706" s="107"/>
      <c r="K706" s="107"/>
      <c r="L706" s="107"/>
      <c r="M706" s="107"/>
      <c r="N706" s="107" t="s">
        <v>523</v>
      </c>
    </row>
    <row r="707" spans="1:14" x14ac:dyDescent="0.35">
      <c r="A707" s="220">
        <v>706</v>
      </c>
      <c r="B707" s="213" t="s">
        <v>6018</v>
      </c>
      <c r="C707" s="106"/>
      <c r="D707" s="107" t="s">
        <v>5096</v>
      </c>
      <c r="E707" s="107"/>
      <c r="F707" s="107"/>
      <c r="G707" s="107"/>
      <c r="H707" s="107" t="s">
        <v>6018</v>
      </c>
      <c r="I707" s="107" t="s">
        <v>6019</v>
      </c>
      <c r="J707" s="162" t="s">
        <v>6104</v>
      </c>
      <c r="K707" s="107"/>
      <c r="L707" s="107"/>
      <c r="M707" s="107" t="s">
        <v>2067</v>
      </c>
      <c r="N707" s="107" t="s">
        <v>632</v>
      </c>
    </row>
    <row r="708" spans="1:14" x14ac:dyDescent="0.35">
      <c r="A708" s="220">
        <v>707</v>
      </c>
      <c r="B708" s="224"/>
      <c r="C708" s="106"/>
      <c r="D708" s="107"/>
      <c r="E708" s="107"/>
      <c r="F708" s="107"/>
      <c r="G708" s="107"/>
      <c r="H708" s="107"/>
      <c r="I708" s="107"/>
      <c r="J708" s="107"/>
      <c r="K708" s="107"/>
      <c r="L708" s="107"/>
      <c r="M708" s="107"/>
      <c r="N708" s="107" t="s">
        <v>632</v>
      </c>
    </row>
    <row r="709" spans="1:14" x14ac:dyDescent="0.35">
      <c r="A709" s="220">
        <v>708</v>
      </c>
      <c r="B709" s="224" t="s">
        <v>6020</v>
      </c>
      <c r="C709" s="106"/>
      <c r="D709" s="107" t="s">
        <v>5096</v>
      </c>
      <c r="E709" s="107"/>
      <c r="F709" s="107"/>
      <c r="G709" s="107"/>
      <c r="H709" s="107" t="s">
        <v>6020</v>
      </c>
      <c r="I709" s="107" t="s">
        <v>6021</v>
      </c>
      <c r="J709" s="162" t="s">
        <v>6104</v>
      </c>
      <c r="K709" s="107"/>
      <c r="L709" s="107"/>
      <c r="M709" s="107" t="s">
        <v>2067</v>
      </c>
      <c r="N709" s="107" t="s">
        <v>549</v>
      </c>
    </row>
    <row r="710" spans="1:14" x14ac:dyDescent="0.35">
      <c r="A710" s="220">
        <v>709</v>
      </c>
      <c r="B710" s="224"/>
      <c r="C710" s="106"/>
      <c r="D710" s="107"/>
      <c r="E710" s="107"/>
      <c r="F710" s="107"/>
      <c r="G710" s="107"/>
      <c r="H710" s="107"/>
      <c r="I710" s="107"/>
      <c r="J710" s="107"/>
      <c r="K710" s="107"/>
      <c r="L710" s="107"/>
      <c r="M710" s="107"/>
      <c r="N710" s="107" t="s">
        <v>549</v>
      </c>
    </row>
    <row r="711" spans="1:14" x14ac:dyDescent="0.35">
      <c r="A711" s="220">
        <v>710</v>
      </c>
      <c r="B711" s="224" t="s">
        <v>6022</v>
      </c>
      <c r="C711" s="106"/>
      <c r="D711" s="107" t="s">
        <v>5096</v>
      </c>
      <c r="E711" s="107"/>
      <c r="F711" s="107"/>
      <c r="G711" s="107"/>
      <c r="H711" s="107" t="s">
        <v>6022</v>
      </c>
      <c r="I711" s="107" t="s">
        <v>6023</v>
      </c>
      <c r="J711" s="162" t="s">
        <v>6104</v>
      </c>
      <c r="K711" s="107"/>
      <c r="L711" s="107"/>
      <c r="M711" s="107" t="s">
        <v>2067</v>
      </c>
      <c r="N711" s="107" t="s">
        <v>518</v>
      </c>
    </row>
    <row r="712" spans="1:14" x14ac:dyDescent="0.35">
      <c r="A712" s="220">
        <v>711</v>
      </c>
      <c r="B712" s="224"/>
      <c r="C712" s="106"/>
      <c r="D712" s="107"/>
      <c r="E712" s="107"/>
      <c r="F712" s="107"/>
      <c r="G712" s="107"/>
      <c r="H712" s="107"/>
      <c r="I712" s="107"/>
      <c r="J712" s="107"/>
      <c r="K712" s="107"/>
      <c r="L712" s="107"/>
      <c r="M712" s="107"/>
      <c r="N712" s="107" t="s">
        <v>518</v>
      </c>
    </row>
    <row r="713" spans="1:14" x14ac:dyDescent="0.35">
      <c r="A713" s="220">
        <v>712</v>
      </c>
      <c r="B713" s="224" t="s">
        <v>6024</v>
      </c>
      <c r="C713" s="106"/>
      <c r="D713" s="107" t="s">
        <v>5100</v>
      </c>
      <c r="E713" s="107"/>
      <c r="F713" s="107"/>
      <c r="G713" s="107"/>
      <c r="H713" s="107" t="s">
        <v>6024</v>
      </c>
      <c r="I713" s="107" t="s">
        <v>6025</v>
      </c>
      <c r="J713" s="107" t="s">
        <v>74</v>
      </c>
      <c r="K713" s="107"/>
      <c r="L713" s="107"/>
      <c r="M713" s="107" t="s">
        <v>2067</v>
      </c>
      <c r="N713" s="107" t="s">
        <v>424</v>
      </c>
    </row>
    <row r="714" spans="1:14" x14ac:dyDescent="0.35">
      <c r="A714" s="220">
        <v>713</v>
      </c>
      <c r="B714" s="224"/>
      <c r="C714" s="106"/>
      <c r="D714" s="107"/>
      <c r="E714" s="107"/>
      <c r="F714" s="107"/>
      <c r="G714" s="107"/>
      <c r="H714" s="107"/>
      <c r="I714" s="107"/>
      <c r="J714" s="107"/>
      <c r="K714" s="107"/>
      <c r="L714" s="107"/>
      <c r="M714" s="107"/>
      <c r="N714" s="107" t="s">
        <v>424</v>
      </c>
    </row>
    <row r="715" spans="1:14" x14ac:dyDescent="0.35">
      <c r="A715" s="220">
        <v>714</v>
      </c>
      <c r="B715" s="224" t="s">
        <v>6026</v>
      </c>
      <c r="C715" s="106"/>
      <c r="D715" s="107" t="s">
        <v>5100</v>
      </c>
      <c r="E715" s="107"/>
      <c r="F715" s="107"/>
      <c r="G715" s="107"/>
      <c r="H715" s="107" t="s">
        <v>6026</v>
      </c>
      <c r="I715" s="107" t="s">
        <v>6027</v>
      </c>
      <c r="J715" s="107" t="s">
        <v>74</v>
      </c>
      <c r="K715" s="107"/>
      <c r="L715" s="107"/>
      <c r="M715" s="107" t="s">
        <v>2067</v>
      </c>
      <c r="N715" s="107" t="s">
        <v>556</v>
      </c>
    </row>
    <row r="716" spans="1:14" x14ac:dyDescent="0.35">
      <c r="A716" s="220">
        <v>715</v>
      </c>
      <c r="B716" s="225"/>
      <c r="C716" s="106"/>
      <c r="D716" s="107"/>
      <c r="E716" s="107"/>
      <c r="F716" s="107"/>
      <c r="G716" s="107"/>
      <c r="H716" s="107"/>
      <c r="I716" s="107"/>
      <c r="J716" s="107"/>
      <c r="K716" s="107"/>
      <c r="L716" s="107"/>
      <c r="M716" s="107"/>
      <c r="N716" s="107" t="s">
        <v>556</v>
      </c>
    </row>
    <row r="717" spans="1:14" x14ac:dyDescent="0.35">
      <c r="A717" s="220">
        <v>716</v>
      </c>
      <c r="B717" s="225" t="s">
        <v>6028</v>
      </c>
      <c r="C717" s="106"/>
      <c r="D717" s="107" t="s">
        <v>5100</v>
      </c>
      <c r="E717" s="107"/>
      <c r="F717" s="107"/>
      <c r="G717" s="107"/>
      <c r="H717" s="107" t="s">
        <v>6028</v>
      </c>
      <c r="I717" s="107" t="s">
        <v>6029</v>
      </c>
      <c r="J717" s="107" t="s">
        <v>74</v>
      </c>
      <c r="K717" s="107"/>
      <c r="L717" s="107"/>
      <c r="M717" s="107" t="s">
        <v>2067</v>
      </c>
      <c r="N717" s="107" t="s">
        <v>439</v>
      </c>
    </row>
    <row r="718" spans="1:14" x14ac:dyDescent="0.35">
      <c r="A718" s="220">
        <v>717</v>
      </c>
      <c r="B718" s="225"/>
      <c r="C718" s="106"/>
      <c r="D718" s="107"/>
      <c r="E718" s="107"/>
      <c r="F718" s="107"/>
      <c r="G718" s="107"/>
      <c r="H718" s="107"/>
      <c r="I718" s="107"/>
      <c r="J718" s="107"/>
      <c r="K718" s="107"/>
      <c r="L718" s="107"/>
      <c r="M718" s="107"/>
      <c r="N718" s="107" t="s">
        <v>439</v>
      </c>
    </row>
    <row r="719" spans="1:14" x14ac:dyDescent="0.35">
      <c r="A719" s="220">
        <v>718</v>
      </c>
      <c r="B719" s="224" t="s">
        <v>6030</v>
      </c>
      <c r="C719" s="106"/>
      <c r="D719" s="107" t="s">
        <v>5100</v>
      </c>
      <c r="E719" s="107"/>
      <c r="F719" s="107"/>
      <c r="G719" s="107"/>
      <c r="H719" s="107" t="s">
        <v>6030</v>
      </c>
      <c r="I719" s="107" t="s">
        <v>6031</v>
      </c>
      <c r="J719" s="107" t="s">
        <v>74</v>
      </c>
      <c r="K719" s="107"/>
      <c r="L719" s="107"/>
      <c r="M719" s="107" t="s">
        <v>2067</v>
      </c>
      <c r="N719" s="107" t="s">
        <v>432</v>
      </c>
    </row>
    <row r="720" spans="1:14" x14ac:dyDescent="0.35">
      <c r="A720" s="220">
        <v>719</v>
      </c>
      <c r="B720" s="224"/>
      <c r="C720" s="106"/>
      <c r="D720" s="107"/>
      <c r="E720" s="107"/>
      <c r="F720" s="107"/>
      <c r="G720" s="107"/>
      <c r="H720" s="107"/>
      <c r="I720" s="107"/>
      <c r="J720" s="107"/>
      <c r="K720" s="107"/>
      <c r="L720" s="107"/>
      <c r="M720" s="107"/>
      <c r="N720" s="107" t="s">
        <v>432</v>
      </c>
    </row>
    <row r="721" spans="1:14" x14ac:dyDescent="0.35">
      <c r="A721" s="220">
        <v>720</v>
      </c>
      <c r="B721" s="224" t="s">
        <v>6032</v>
      </c>
      <c r="C721" s="106"/>
      <c r="D721" s="107" t="s">
        <v>5100</v>
      </c>
      <c r="E721" s="107"/>
      <c r="F721" s="107"/>
      <c r="G721" s="107"/>
      <c r="H721" s="107" t="s">
        <v>6032</v>
      </c>
      <c r="I721" s="107" t="s">
        <v>6033</v>
      </c>
      <c r="J721" s="107" t="s">
        <v>74</v>
      </c>
      <c r="K721" s="107"/>
      <c r="L721" s="107"/>
      <c r="M721" s="107" t="s">
        <v>2067</v>
      </c>
      <c r="N721" s="107" t="s">
        <v>517</v>
      </c>
    </row>
    <row r="722" spans="1:14" x14ac:dyDescent="0.35">
      <c r="A722" s="220">
        <v>721</v>
      </c>
      <c r="B722" s="224"/>
      <c r="C722" s="106"/>
      <c r="D722" s="107"/>
      <c r="E722" s="107"/>
      <c r="F722" s="107"/>
      <c r="G722" s="107"/>
      <c r="H722" s="107"/>
      <c r="I722" s="107"/>
      <c r="J722" s="107"/>
      <c r="K722" s="107"/>
      <c r="L722" s="107"/>
      <c r="M722" s="107"/>
      <c r="N722" s="107" t="s">
        <v>517</v>
      </c>
    </row>
    <row r="723" spans="1:14" x14ac:dyDescent="0.35">
      <c r="A723" s="220">
        <v>722</v>
      </c>
      <c r="B723" s="224" t="s">
        <v>6034</v>
      </c>
      <c r="C723" s="106"/>
      <c r="D723" s="107" t="s">
        <v>5100</v>
      </c>
      <c r="E723" s="107"/>
      <c r="F723" s="107"/>
      <c r="G723" s="107"/>
      <c r="H723" s="107" t="s">
        <v>6034</v>
      </c>
      <c r="I723" s="107" t="s">
        <v>6035</v>
      </c>
      <c r="J723" s="107" t="s">
        <v>74</v>
      </c>
      <c r="K723" s="107"/>
      <c r="L723" s="107"/>
      <c r="M723" s="107" t="s">
        <v>2067</v>
      </c>
      <c r="N723" s="107" t="s">
        <v>429</v>
      </c>
    </row>
    <row r="724" spans="1:14" x14ac:dyDescent="0.35">
      <c r="A724" s="220">
        <v>723</v>
      </c>
      <c r="B724" s="224"/>
      <c r="C724" s="106"/>
      <c r="D724" s="107"/>
      <c r="E724" s="107"/>
      <c r="F724" s="107"/>
      <c r="G724" s="107"/>
      <c r="H724" s="107"/>
      <c r="I724" s="107"/>
      <c r="J724" s="107"/>
      <c r="K724" s="107"/>
      <c r="L724" s="107"/>
      <c r="M724" s="107"/>
      <c r="N724" s="107" t="s">
        <v>429</v>
      </c>
    </row>
    <row r="725" spans="1:14" x14ac:dyDescent="0.35">
      <c r="A725" s="220">
        <v>724</v>
      </c>
      <c r="B725" s="224" t="s">
        <v>6036</v>
      </c>
      <c r="C725" s="106"/>
      <c r="D725" s="107" t="s">
        <v>5100</v>
      </c>
      <c r="E725" s="107"/>
      <c r="F725" s="107"/>
      <c r="G725" s="107"/>
      <c r="H725" s="107" t="s">
        <v>6036</v>
      </c>
      <c r="I725" s="107" t="s">
        <v>6037</v>
      </c>
      <c r="J725" s="107" t="s">
        <v>74</v>
      </c>
      <c r="K725" s="107"/>
      <c r="L725" s="107"/>
      <c r="M725" s="107" t="s">
        <v>2067</v>
      </c>
      <c r="N725" s="162" t="s">
        <v>646</v>
      </c>
    </row>
    <row r="726" spans="1:14" x14ac:dyDescent="0.35">
      <c r="A726" s="220">
        <v>725</v>
      </c>
      <c r="B726" s="224"/>
      <c r="C726" s="106"/>
      <c r="D726" s="107"/>
      <c r="E726" s="107"/>
      <c r="F726" s="107"/>
      <c r="G726" s="107"/>
      <c r="H726" s="107"/>
      <c r="I726" s="107"/>
      <c r="J726" s="107"/>
      <c r="K726" s="107"/>
      <c r="L726" s="107"/>
      <c r="M726" s="107"/>
      <c r="N726" s="107" t="s">
        <v>646</v>
      </c>
    </row>
    <row r="727" spans="1:14" x14ac:dyDescent="0.35">
      <c r="A727" s="220">
        <v>726</v>
      </c>
      <c r="B727" s="224" t="s">
        <v>6038</v>
      </c>
      <c r="C727" s="106"/>
      <c r="D727" s="107" t="s">
        <v>5100</v>
      </c>
      <c r="E727" s="107"/>
      <c r="F727" s="107"/>
      <c r="G727" s="107"/>
      <c r="H727" s="107" t="s">
        <v>6038</v>
      </c>
      <c r="I727" s="107" t="s">
        <v>6039</v>
      </c>
      <c r="J727" s="107" t="s">
        <v>74</v>
      </c>
      <c r="K727" s="107"/>
      <c r="L727" s="107"/>
      <c r="M727" s="107" t="s">
        <v>2067</v>
      </c>
      <c r="N727" s="107" t="s">
        <v>498</v>
      </c>
    </row>
    <row r="728" spans="1:14" x14ac:dyDescent="0.35">
      <c r="A728" s="220">
        <v>727</v>
      </c>
      <c r="B728" s="224"/>
      <c r="C728" s="106"/>
      <c r="D728" s="107"/>
      <c r="E728" s="107"/>
      <c r="F728" s="107"/>
      <c r="G728" s="107"/>
      <c r="H728" s="107"/>
      <c r="I728" s="107"/>
      <c r="J728" s="107"/>
      <c r="K728" s="107"/>
      <c r="L728" s="107"/>
      <c r="M728" s="107"/>
      <c r="N728" s="107" t="s">
        <v>498</v>
      </c>
    </row>
    <row r="729" spans="1:14" x14ac:dyDescent="0.35">
      <c r="A729" s="220">
        <v>728</v>
      </c>
      <c r="B729" s="224" t="s">
        <v>6040</v>
      </c>
      <c r="C729" s="106"/>
      <c r="D729" s="107" t="s">
        <v>5100</v>
      </c>
      <c r="E729" s="107"/>
      <c r="F729" s="107"/>
      <c r="G729" s="107"/>
      <c r="H729" s="107" t="s">
        <v>6040</v>
      </c>
      <c r="I729" s="107" t="s">
        <v>6041</v>
      </c>
      <c r="J729" s="107" t="s">
        <v>74</v>
      </c>
      <c r="K729" s="107"/>
      <c r="L729" s="107"/>
      <c r="M729" s="107" t="s">
        <v>2067</v>
      </c>
      <c r="N729" s="107" t="s">
        <v>488</v>
      </c>
    </row>
    <row r="730" spans="1:14" x14ac:dyDescent="0.35">
      <c r="A730" s="220">
        <v>729</v>
      </c>
      <c r="B730" s="224"/>
      <c r="C730" s="106"/>
      <c r="D730" s="107"/>
      <c r="E730" s="107"/>
      <c r="F730" s="107"/>
      <c r="G730" s="107"/>
      <c r="H730" s="107"/>
      <c r="I730" s="107"/>
      <c r="J730" s="107"/>
      <c r="K730" s="107"/>
      <c r="L730" s="107"/>
      <c r="M730" s="107"/>
      <c r="N730" s="107" t="s">
        <v>488</v>
      </c>
    </row>
    <row r="731" spans="1:14" x14ac:dyDescent="0.35">
      <c r="A731" s="220">
        <v>730</v>
      </c>
      <c r="B731" s="224" t="s">
        <v>6042</v>
      </c>
      <c r="C731" s="106"/>
      <c r="D731" s="107" t="s">
        <v>5100</v>
      </c>
      <c r="E731" s="107"/>
      <c r="F731" s="107"/>
      <c r="G731" s="107"/>
      <c r="H731" s="107" t="s">
        <v>6042</v>
      </c>
      <c r="I731" s="107" t="s">
        <v>6043</v>
      </c>
      <c r="J731" s="107" t="s">
        <v>74</v>
      </c>
      <c r="K731" s="107"/>
      <c r="L731" s="107"/>
      <c r="M731" s="107" t="s">
        <v>2067</v>
      </c>
      <c r="N731" s="107" t="s">
        <v>523</v>
      </c>
    </row>
    <row r="732" spans="1:14" x14ac:dyDescent="0.35">
      <c r="A732" s="220">
        <v>731</v>
      </c>
      <c r="B732" s="224"/>
      <c r="C732" s="106"/>
      <c r="D732" s="107"/>
      <c r="E732" s="107"/>
      <c r="F732" s="107"/>
      <c r="G732" s="107"/>
      <c r="H732" s="107"/>
      <c r="I732" s="107"/>
      <c r="J732" s="107"/>
      <c r="K732" s="107"/>
      <c r="L732" s="107"/>
      <c r="M732" s="107"/>
      <c r="N732" s="107" t="s">
        <v>523</v>
      </c>
    </row>
    <row r="733" spans="1:14" x14ac:dyDescent="0.35">
      <c r="A733" s="220">
        <v>732</v>
      </c>
      <c r="B733" s="224" t="s">
        <v>6044</v>
      </c>
      <c r="C733" s="106"/>
      <c r="D733" s="107" t="s">
        <v>5100</v>
      </c>
      <c r="E733" s="107"/>
      <c r="F733" s="107"/>
      <c r="G733" s="107"/>
      <c r="H733" s="107" t="s">
        <v>6044</v>
      </c>
      <c r="I733" s="107" t="s">
        <v>6045</v>
      </c>
      <c r="J733" s="107" t="s">
        <v>74</v>
      </c>
      <c r="K733" s="107"/>
      <c r="L733" s="107"/>
      <c r="M733" s="107" t="s">
        <v>2067</v>
      </c>
      <c r="N733" s="107" t="s">
        <v>632</v>
      </c>
    </row>
    <row r="734" spans="1:14" x14ac:dyDescent="0.35">
      <c r="A734" s="220">
        <v>733</v>
      </c>
      <c r="B734" s="224"/>
      <c r="C734" s="106"/>
      <c r="D734" s="107"/>
      <c r="E734" s="107"/>
      <c r="F734" s="107"/>
      <c r="G734" s="107"/>
      <c r="H734" s="107"/>
      <c r="I734" s="107"/>
      <c r="J734" s="107"/>
      <c r="K734" s="107"/>
      <c r="L734" s="107"/>
      <c r="M734" s="107"/>
      <c r="N734" s="107" t="s">
        <v>632</v>
      </c>
    </row>
    <row r="735" spans="1:14" x14ac:dyDescent="0.35">
      <c r="A735" s="220">
        <v>734</v>
      </c>
      <c r="B735" s="224" t="s">
        <v>6046</v>
      </c>
      <c r="C735" s="106"/>
      <c r="D735" s="107" t="s">
        <v>5100</v>
      </c>
      <c r="E735" s="107"/>
      <c r="F735" s="107"/>
      <c r="G735" s="107"/>
      <c r="H735" s="107" t="s">
        <v>6046</v>
      </c>
      <c r="I735" s="107" t="s">
        <v>6047</v>
      </c>
      <c r="J735" s="107" t="s">
        <v>74</v>
      </c>
      <c r="K735" s="107"/>
      <c r="L735" s="107"/>
      <c r="M735" s="107" t="s">
        <v>2067</v>
      </c>
      <c r="N735" s="107" t="s">
        <v>549</v>
      </c>
    </row>
    <row r="736" spans="1:14" x14ac:dyDescent="0.35">
      <c r="A736" s="220">
        <v>735</v>
      </c>
      <c r="B736" s="224"/>
      <c r="C736" s="106"/>
      <c r="D736" s="107"/>
      <c r="E736" s="107"/>
      <c r="F736" s="107"/>
      <c r="G736" s="107"/>
      <c r="H736" s="107"/>
      <c r="I736" s="107"/>
      <c r="J736" s="107"/>
      <c r="K736" s="107"/>
      <c r="L736" s="107"/>
      <c r="M736" s="107"/>
      <c r="N736" s="107" t="s">
        <v>549</v>
      </c>
    </row>
    <row r="737" spans="1:16" x14ac:dyDescent="0.35">
      <c r="A737" s="220">
        <v>736</v>
      </c>
      <c r="B737" s="224" t="s">
        <v>6048</v>
      </c>
      <c r="C737" s="106"/>
      <c r="D737" s="107" t="s">
        <v>5100</v>
      </c>
      <c r="E737" s="107"/>
      <c r="F737" s="107"/>
      <c r="G737" s="107"/>
      <c r="H737" s="107" t="s">
        <v>6048</v>
      </c>
      <c r="I737" s="107" t="s">
        <v>6049</v>
      </c>
      <c r="J737" s="107" t="s">
        <v>74</v>
      </c>
      <c r="K737" s="107"/>
      <c r="L737" s="107"/>
      <c r="M737" s="107" t="s">
        <v>2067</v>
      </c>
      <c r="N737" s="107" t="s">
        <v>518</v>
      </c>
    </row>
    <row r="738" spans="1:16" x14ac:dyDescent="0.35">
      <c r="A738" s="220">
        <v>737</v>
      </c>
      <c r="B738" s="224"/>
      <c r="C738" s="106"/>
      <c r="D738" s="107"/>
      <c r="E738" s="107"/>
      <c r="F738" s="107"/>
      <c r="G738" s="107"/>
      <c r="H738" s="107"/>
      <c r="I738" s="107"/>
      <c r="J738" s="107"/>
      <c r="K738" s="107"/>
      <c r="L738" s="107"/>
      <c r="M738" s="107"/>
      <c r="N738" s="107" t="s">
        <v>518</v>
      </c>
    </row>
    <row r="739" spans="1:16" x14ac:dyDescent="0.35">
      <c r="A739" s="220">
        <v>738</v>
      </c>
      <c r="B739" s="213" t="s">
        <v>6200</v>
      </c>
      <c r="C739" s="106"/>
      <c r="D739" s="162" t="s">
        <v>4873</v>
      </c>
      <c r="E739" s="107"/>
      <c r="F739" s="107"/>
      <c r="G739" s="107"/>
      <c r="H739" s="162" t="s">
        <v>6200</v>
      </c>
      <c r="I739" s="162" t="s">
        <v>6200</v>
      </c>
      <c r="J739" s="107" t="s">
        <v>713</v>
      </c>
      <c r="K739" s="107"/>
      <c r="L739" s="107"/>
      <c r="M739" s="107" t="s">
        <v>2067</v>
      </c>
      <c r="N739" s="162" t="s">
        <v>541</v>
      </c>
    </row>
    <row r="740" spans="1:16" x14ac:dyDescent="0.35">
      <c r="A740" s="220">
        <v>739</v>
      </c>
      <c r="B740" s="213" t="s">
        <v>6312</v>
      </c>
      <c r="C740" s="106"/>
      <c r="D740" s="162" t="s">
        <v>4876</v>
      </c>
      <c r="E740" s="107"/>
      <c r="F740" s="107"/>
      <c r="G740" s="107"/>
      <c r="H740" s="162" t="s">
        <v>6312</v>
      </c>
      <c r="I740" s="162" t="s">
        <v>10823</v>
      </c>
      <c r="J740" s="107" t="s">
        <v>713</v>
      </c>
      <c r="K740" s="107"/>
      <c r="L740" s="107"/>
      <c r="M740" s="107" t="s">
        <v>2067</v>
      </c>
      <c r="N740" s="162" t="s">
        <v>399</v>
      </c>
    </row>
    <row r="741" spans="1:16" x14ac:dyDescent="0.35">
      <c r="A741" s="220">
        <v>740</v>
      </c>
      <c r="B741" s="213" t="s">
        <v>2207</v>
      </c>
      <c r="C741" s="376" t="s">
        <v>10463</v>
      </c>
      <c r="D741" s="162" t="s">
        <v>6180</v>
      </c>
      <c r="E741" s="107"/>
      <c r="F741" s="162" t="s">
        <v>44</v>
      </c>
      <c r="G741" s="162"/>
      <c r="H741" s="107" t="s">
        <v>2207</v>
      </c>
      <c r="I741" s="107" t="s">
        <v>2208</v>
      </c>
      <c r="J741" s="107" t="s">
        <v>6178</v>
      </c>
      <c r="K741" s="107"/>
      <c r="L741" s="107"/>
      <c r="M741" s="107" t="s">
        <v>2209</v>
      </c>
      <c r="N741" s="107"/>
    </row>
    <row r="742" spans="1:16" x14ac:dyDescent="0.35">
      <c r="A742" s="220">
        <v>742</v>
      </c>
      <c r="B742" s="213" t="s">
        <v>2212</v>
      </c>
      <c r="C742" s="376" t="s">
        <v>10463</v>
      </c>
      <c r="D742" s="162" t="s">
        <v>6180</v>
      </c>
      <c r="E742" s="107"/>
      <c r="F742" s="107"/>
      <c r="G742" s="107"/>
      <c r="H742" s="107" t="s">
        <v>2212</v>
      </c>
      <c r="I742" s="107" t="s">
        <v>2213</v>
      </c>
      <c r="J742" s="107" t="s">
        <v>6178</v>
      </c>
      <c r="K742" s="107"/>
      <c r="L742" s="107"/>
      <c r="M742" s="107" t="s">
        <v>812</v>
      </c>
      <c r="N742" s="107" t="s">
        <v>607</v>
      </c>
    </row>
    <row r="743" spans="1:16" x14ac:dyDescent="0.35">
      <c r="A743" s="220">
        <v>743</v>
      </c>
      <c r="B743" s="213" t="s">
        <v>2221</v>
      </c>
      <c r="C743" s="376" t="s">
        <v>10463</v>
      </c>
      <c r="D743" s="162" t="s">
        <v>6180</v>
      </c>
      <c r="E743" s="107"/>
      <c r="F743" s="107"/>
      <c r="G743" s="107"/>
      <c r="H743" s="107" t="s">
        <v>2221</v>
      </c>
      <c r="I743" s="107" t="s">
        <v>2222</v>
      </c>
      <c r="J743" s="107" t="s">
        <v>6178</v>
      </c>
      <c r="K743" s="107"/>
      <c r="L743" s="107"/>
      <c r="M743" s="107" t="s">
        <v>812</v>
      </c>
      <c r="N743" s="107" t="s">
        <v>606</v>
      </c>
      <c r="P743" s="181" t="s">
        <v>6174</v>
      </c>
    </row>
    <row r="744" spans="1:16" x14ac:dyDescent="0.35">
      <c r="A744" s="220">
        <v>744</v>
      </c>
      <c r="B744" s="213" t="s">
        <v>2223</v>
      </c>
      <c r="C744" s="376" t="s">
        <v>10463</v>
      </c>
      <c r="D744" s="162" t="s">
        <v>6180</v>
      </c>
      <c r="E744" s="107"/>
      <c r="F744" s="107"/>
      <c r="G744" s="107"/>
      <c r="H744" s="107" t="s">
        <v>2223</v>
      </c>
      <c r="I744" s="107" t="s">
        <v>2224</v>
      </c>
      <c r="J744" s="107" t="s">
        <v>6178</v>
      </c>
      <c r="K744" s="107"/>
      <c r="L744" s="162" t="s">
        <v>99</v>
      </c>
      <c r="M744" s="107" t="s">
        <v>2225</v>
      </c>
      <c r="N744" s="107"/>
      <c r="P744" s="181" t="s">
        <v>6175</v>
      </c>
    </row>
    <row r="745" spans="1:16" x14ac:dyDescent="0.35">
      <c r="A745" s="220">
        <v>745</v>
      </c>
      <c r="B745" s="213" t="s">
        <v>2226</v>
      </c>
      <c r="C745" s="376" t="s">
        <v>10463</v>
      </c>
      <c r="D745" s="162" t="s">
        <v>6180</v>
      </c>
      <c r="E745" s="107"/>
      <c r="F745" s="107"/>
      <c r="G745" s="107"/>
      <c r="H745" s="107" t="s">
        <v>2226</v>
      </c>
      <c r="I745" s="107" t="s">
        <v>2227</v>
      </c>
      <c r="J745" s="107" t="s">
        <v>6178</v>
      </c>
      <c r="K745" s="107"/>
      <c r="L745" s="107"/>
      <c r="M745" s="107" t="s">
        <v>812</v>
      </c>
      <c r="N745" s="107" t="s">
        <v>604</v>
      </c>
    </row>
    <row r="746" spans="1:16" x14ac:dyDescent="0.35">
      <c r="A746" s="220">
        <v>746</v>
      </c>
      <c r="B746" s="213" t="s">
        <v>2232</v>
      </c>
      <c r="C746" s="376" t="s">
        <v>10463</v>
      </c>
      <c r="D746" s="162" t="s">
        <v>6180</v>
      </c>
      <c r="E746" s="107"/>
      <c r="F746" s="107"/>
      <c r="G746" s="107"/>
      <c r="H746" s="107" t="s">
        <v>2232</v>
      </c>
      <c r="I746" s="107" t="s">
        <v>2233</v>
      </c>
      <c r="J746" s="107" t="s">
        <v>6178</v>
      </c>
      <c r="K746" s="107"/>
      <c r="L746" s="107"/>
      <c r="M746" s="107" t="s">
        <v>812</v>
      </c>
      <c r="N746" s="107" t="s">
        <v>602</v>
      </c>
    </row>
    <row r="747" spans="1:16" x14ac:dyDescent="0.35">
      <c r="A747" s="220">
        <v>747</v>
      </c>
      <c r="B747" s="213" t="s">
        <v>2234</v>
      </c>
      <c r="C747" s="376" t="s">
        <v>10463</v>
      </c>
      <c r="D747" s="162" t="s">
        <v>6180</v>
      </c>
      <c r="E747" s="107"/>
      <c r="F747" s="107"/>
      <c r="G747" s="107"/>
      <c r="H747" s="107" t="s">
        <v>2234</v>
      </c>
      <c r="I747" s="107" t="s">
        <v>2204</v>
      </c>
      <c r="J747" s="107" t="s">
        <v>6178</v>
      </c>
      <c r="K747" s="107"/>
      <c r="L747" s="107"/>
      <c r="M747" s="107" t="s">
        <v>812</v>
      </c>
      <c r="N747" s="107" t="s">
        <v>599</v>
      </c>
    </row>
    <row r="748" spans="1:16" x14ac:dyDescent="0.35">
      <c r="A748" s="220">
        <v>748</v>
      </c>
      <c r="B748" s="246" t="s">
        <v>2235</v>
      </c>
      <c r="C748" s="376" t="s">
        <v>10463</v>
      </c>
      <c r="D748" s="162" t="s">
        <v>6180</v>
      </c>
      <c r="E748" s="247"/>
      <c r="F748" s="247"/>
      <c r="G748" s="247"/>
      <c r="H748" s="247" t="s">
        <v>2235</v>
      </c>
      <c r="I748" s="247" t="s">
        <v>2206</v>
      </c>
      <c r="J748" s="107" t="s">
        <v>6178</v>
      </c>
      <c r="K748" s="247"/>
      <c r="L748" s="247"/>
      <c r="M748" s="247" t="s">
        <v>812</v>
      </c>
      <c r="N748" s="247" t="s">
        <v>598</v>
      </c>
    </row>
    <row r="749" spans="1:16" x14ac:dyDescent="0.35">
      <c r="A749" s="220">
        <v>749</v>
      </c>
      <c r="B749" s="213" t="s">
        <v>2236</v>
      </c>
      <c r="C749" s="376" t="s">
        <v>10463</v>
      </c>
      <c r="D749" s="162" t="s">
        <v>6180</v>
      </c>
      <c r="E749" s="107"/>
      <c r="F749" s="107"/>
      <c r="G749" s="107"/>
      <c r="H749" s="107" t="s">
        <v>2236</v>
      </c>
      <c r="I749" s="107" t="s">
        <v>1741</v>
      </c>
      <c r="J749" s="107" t="s">
        <v>6178</v>
      </c>
      <c r="K749" s="107"/>
      <c r="L749" s="107"/>
      <c r="M749" s="107" t="s">
        <v>812</v>
      </c>
      <c r="N749" s="107" t="s">
        <v>596</v>
      </c>
    </row>
    <row r="750" spans="1:16" x14ac:dyDescent="0.35">
      <c r="A750" s="220">
        <v>750</v>
      </c>
      <c r="B750" s="213" t="s">
        <v>2237</v>
      </c>
      <c r="C750" s="376" t="s">
        <v>10463</v>
      </c>
      <c r="D750" s="162" t="s">
        <v>6180</v>
      </c>
      <c r="E750" s="107"/>
      <c r="F750" s="107"/>
      <c r="G750" s="107"/>
      <c r="H750" s="107" t="s">
        <v>2237</v>
      </c>
      <c r="I750" s="107" t="s">
        <v>2229</v>
      </c>
      <c r="J750" s="107" t="s">
        <v>6178</v>
      </c>
      <c r="K750" s="107"/>
      <c r="L750" s="107"/>
      <c r="M750" s="107" t="s">
        <v>812</v>
      </c>
      <c r="N750" s="107" t="s">
        <v>591</v>
      </c>
    </row>
    <row r="751" spans="1:16" x14ac:dyDescent="0.35">
      <c r="A751" s="220">
        <v>751</v>
      </c>
      <c r="B751" s="213" t="s">
        <v>2238</v>
      </c>
      <c r="C751" s="376" t="s">
        <v>10463</v>
      </c>
      <c r="D751" s="162" t="s">
        <v>6180</v>
      </c>
      <c r="E751" s="107"/>
      <c r="F751" s="107"/>
      <c r="G751" s="107"/>
      <c r="H751" s="107" t="s">
        <v>2238</v>
      </c>
      <c r="I751" s="107" t="s">
        <v>2231</v>
      </c>
      <c r="J751" s="107" t="s">
        <v>6178</v>
      </c>
      <c r="K751" s="107"/>
      <c r="L751" s="107"/>
      <c r="M751" s="107" t="s">
        <v>812</v>
      </c>
      <c r="N751" s="107" t="s">
        <v>589</v>
      </c>
    </row>
    <row r="752" spans="1:16" x14ac:dyDescent="0.35">
      <c r="A752" s="220">
        <v>752</v>
      </c>
      <c r="B752" s="213" t="s">
        <v>2251</v>
      </c>
      <c r="C752" s="376" t="s">
        <v>10463</v>
      </c>
      <c r="D752" s="162" t="s">
        <v>6180</v>
      </c>
      <c r="E752" s="107"/>
      <c r="F752" s="107"/>
      <c r="G752" s="107"/>
      <c r="H752" s="107" t="s">
        <v>2251</v>
      </c>
      <c r="I752" s="107" t="s">
        <v>2202</v>
      </c>
      <c r="J752" s="107" t="s">
        <v>6178</v>
      </c>
      <c r="K752" s="107"/>
      <c r="L752" s="107"/>
      <c r="M752" s="107" t="s">
        <v>812</v>
      </c>
      <c r="N752" s="107" t="s">
        <v>609</v>
      </c>
    </row>
    <row r="753" spans="1:14" x14ac:dyDescent="0.35">
      <c r="A753" s="220">
        <v>753</v>
      </c>
      <c r="B753" s="213" t="s">
        <v>4915</v>
      </c>
      <c r="C753" s="376" t="s">
        <v>10463</v>
      </c>
      <c r="D753" s="162" t="s">
        <v>6180</v>
      </c>
      <c r="E753" s="107"/>
      <c r="F753" s="107"/>
      <c r="G753" s="107"/>
      <c r="H753" s="107" t="s">
        <v>4915</v>
      </c>
      <c r="I753" s="107" t="s">
        <v>4915</v>
      </c>
      <c r="J753" s="107" t="s">
        <v>6178</v>
      </c>
      <c r="K753" s="107"/>
      <c r="L753" s="107"/>
      <c r="M753" s="107" t="s">
        <v>812</v>
      </c>
      <c r="N753" s="107" t="s">
        <v>4915</v>
      </c>
    </row>
    <row r="754" spans="1:14" x14ac:dyDescent="0.35">
      <c r="A754" s="220">
        <v>754</v>
      </c>
      <c r="B754" s="213" t="s">
        <v>5224</v>
      </c>
      <c r="C754" s="376" t="s">
        <v>10463</v>
      </c>
      <c r="D754" s="162" t="s">
        <v>6180</v>
      </c>
      <c r="E754" s="107"/>
      <c r="F754" s="107"/>
      <c r="G754" s="107"/>
      <c r="H754" s="107" t="s">
        <v>5224</v>
      </c>
      <c r="I754" s="107" t="s">
        <v>5224</v>
      </c>
      <c r="J754" s="107" t="s">
        <v>6178</v>
      </c>
      <c r="K754" s="107"/>
      <c r="L754" s="107"/>
      <c r="M754" s="107" t="s">
        <v>812</v>
      </c>
      <c r="N754" s="107" t="s">
        <v>5224</v>
      </c>
    </row>
    <row r="755" spans="1:14" x14ac:dyDescent="0.35">
      <c r="A755" s="220">
        <v>755</v>
      </c>
      <c r="B755" s="213" t="s">
        <v>4919</v>
      </c>
      <c r="C755" s="376" t="s">
        <v>10463</v>
      </c>
      <c r="D755" s="162" t="s">
        <v>6180</v>
      </c>
      <c r="E755" s="107"/>
      <c r="F755" s="107"/>
      <c r="G755" s="107"/>
      <c r="H755" s="107" t="s">
        <v>4919</v>
      </c>
      <c r="I755" s="107" t="s">
        <v>4919</v>
      </c>
      <c r="J755" s="107" t="s">
        <v>6178</v>
      </c>
      <c r="K755" s="107"/>
      <c r="L755" s="107"/>
      <c r="M755" s="107" t="s">
        <v>812</v>
      </c>
      <c r="N755" s="107" t="s">
        <v>4919</v>
      </c>
    </row>
    <row r="756" spans="1:14" x14ac:dyDescent="0.35">
      <c r="A756" s="220">
        <v>756</v>
      </c>
      <c r="B756" s="213" t="s">
        <v>5264</v>
      </c>
      <c r="C756" s="376" t="s">
        <v>10463</v>
      </c>
      <c r="D756" s="162" t="s">
        <v>6180</v>
      </c>
      <c r="E756" s="107"/>
      <c r="F756" s="107"/>
      <c r="G756" s="107"/>
      <c r="H756" s="107" t="s">
        <v>5264</v>
      </c>
      <c r="I756" s="107" t="s">
        <v>5264</v>
      </c>
      <c r="J756" s="107" t="s">
        <v>6178</v>
      </c>
      <c r="K756" s="107"/>
      <c r="L756" s="107"/>
      <c r="M756" s="107" t="s">
        <v>812</v>
      </c>
      <c r="N756" s="107" t="s">
        <v>5264</v>
      </c>
    </row>
    <row r="757" spans="1:14" x14ac:dyDescent="0.35">
      <c r="A757" s="220">
        <v>757</v>
      </c>
      <c r="B757" s="213" t="s">
        <v>4921</v>
      </c>
      <c r="C757" s="376" t="s">
        <v>10463</v>
      </c>
      <c r="D757" s="162" t="s">
        <v>6180</v>
      </c>
      <c r="E757" s="107"/>
      <c r="F757" s="107"/>
      <c r="G757" s="107"/>
      <c r="H757" s="107" t="s">
        <v>4921</v>
      </c>
      <c r="I757" s="107" t="s">
        <v>4921</v>
      </c>
      <c r="J757" s="107" t="s">
        <v>6178</v>
      </c>
      <c r="K757" s="107"/>
      <c r="L757" s="107"/>
      <c r="M757" s="107" t="s">
        <v>812</v>
      </c>
      <c r="N757" s="107" t="s">
        <v>4921</v>
      </c>
    </row>
    <row r="758" spans="1:14" x14ac:dyDescent="0.35">
      <c r="A758" s="220">
        <v>758</v>
      </c>
      <c r="B758" s="213" t="s">
        <v>4922</v>
      </c>
      <c r="C758" s="376" t="s">
        <v>10463</v>
      </c>
      <c r="D758" s="162" t="s">
        <v>6180</v>
      </c>
      <c r="E758" s="107"/>
      <c r="F758" s="107"/>
      <c r="G758" s="107"/>
      <c r="H758" s="107" t="s">
        <v>4922</v>
      </c>
      <c r="I758" s="107" t="s">
        <v>4922</v>
      </c>
      <c r="J758" s="107" t="s">
        <v>6178</v>
      </c>
      <c r="K758" s="107"/>
      <c r="L758" s="107"/>
      <c r="M758" s="107" t="s">
        <v>812</v>
      </c>
      <c r="N758" s="107" t="s">
        <v>4922</v>
      </c>
    </row>
    <row r="759" spans="1:14" x14ac:dyDescent="0.35">
      <c r="A759" s="220">
        <v>759</v>
      </c>
      <c r="B759" s="214" t="s">
        <v>4924</v>
      </c>
      <c r="C759" s="376" t="s">
        <v>10463</v>
      </c>
      <c r="D759" s="162" t="s">
        <v>6180</v>
      </c>
      <c r="E759" s="107"/>
      <c r="F759" s="107"/>
      <c r="G759" s="107"/>
      <c r="H759" s="107" t="s">
        <v>4924</v>
      </c>
      <c r="I759" s="107" t="s">
        <v>4924</v>
      </c>
      <c r="J759" s="107" t="s">
        <v>6178</v>
      </c>
      <c r="K759" s="107"/>
      <c r="L759" s="107"/>
      <c r="M759" s="107" t="s">
        <v>812</v>
      </c>
      <c r="N759" s="107" t="s">
        <v>4924</v>
      </c>
    </row>
    <row r="760" spans="1:14" x14ac:dyDescent="0.35">
      <c r="A760" s="220">
        <v>760</v>
      </c>
      <c r="B760" s="224" t="s">
        <v>6181</v>
      </c>
      <c r="C760" s="106"/>
      <c r="D760" s="107" t="s">
        <v>35</v>
      </c>
      <c r="E760" s="107"/>
      <c r="F760" s="107"/>
      <c r="G760" s="107"/>
      <c r="H760" s="107" t="s">
        <v>6181</v>
      </c>
      <c r="I760" s="107" t="s">
        <v>6181</v>
      </c>
      <c r="J760" s="107" t="s">
        <v>83</v>
      </c>
      <c r="K760" s="107"/>
      <c r="L760" s="107"/>
      <c r="M760" s="107" t="s">
        <v>2067</v>
      </c>
      <c r="N760" s="7" t="s">
        <v>661</v>
      </c>
    </row>
    <row r="761" spans="1:14" x14ac:dyDescent="0.35">
      <c r="A761" s="220">
        <v>761</v>
      </c>
      <c r="B761" s="50" t="s">
        <v>6182</v>
      </c>
      <c r="C761" s="106"/>
      <c r="D761" s="107" t="s">
        <v>37</v>
      </c>
      <c r="E761" s="107"/>
      <c r="F761" s="107"/>
      <c r="G761" s="107"/>
      <c r="H761" s="107" t="s">
        <v>6182</v>
      </c>
      <c r="I761" s="107" t="s">
        <v>6182</v>
      </c>
      <c r="J761" s="107" t="s">
        <v>83</v>
      </c>
      <c r="K761" s="107"/>
      <c r="L761" s="107"/>
      <c r="M761" s="107" t="s">
        <v>2067</v>
      </c>
      <c r="N761" s="7" t="s">
        <v>660</v>
      </c>
    </row>
    <row r="762" spans="1:14" x14ac:dyDescent="0.35">
      <c r="A762" s="220">
        <v>762</v>
      </c>
      <c r="B762" s="224" t="s">
        <v>6183</v>
      </c>
      <c r="C762" s="106"/>
      <c r="D762" s="162" t="s">
        <v>6254</v>
      </c>
      <c r="E762" s="107"/>
      <c r="F762" s="107"/>
      <c r="G762" s="107"/>
      <c r="H762" s="107" t="s">
        <v>6183</v>
      </c>
      <c r="I762" s="107" t="s">
        <v>6183</v>
      </c>
      <c r="J762" s="107" t="s">
        <v>83</v>
      </c>
      <c r="K762" s="107"/>
      <c r="L762" s="107"/>
      <c r="M762" s="107" t="s">
        <v>2067</v>
      </c>
      <c r="N762" s="7" t="s">
        <v>682</v>
      </c>
    </row>
    <row r="763" spans="1:14" x14ac:dyDescent="0.35">
      <c r="A763" s="220">
        <v>763</v>
      </c>
      <c r="B763" s="224" t="s">
        <v>6184</v>
      </c>
      <c r="C763" s="106"/>
      <c r="D763" s="223" t="s">
        <v>6258</v>
      </c>
      <c r="E763" s="107"/>
      <c r="F763" s="107"/>
      <c r="G763" s="107"/>
      <c r="H763" s="107" t="s">
        <v>6184</v>
      </c>
      <c r="I763" s="107" t="s">
        <v>6184</v>
      </c>
      <c r="J763" s="107" t="s">
        <v>83</v>
      </c>
      <c r="K763" s="107"/>
      <c r="L763" s="107"/>
      <c r="M763" s="107" t="s">
        <v>2067</v>
      </c>
      <c r="N763" s="7" t="s">
        <v>683</v>
      </c>
    </row>
    <row r="764" spans="1:14" x14ac:dyDescent="0.35">
      <c r="A764" s="220">
        <v>764</v>
      </c>
      <c r="B764" s="224" t="s">
        <v>6185</v>
      </c>
      <c r="C764" s="106"/>
      <c r="D764" s="107" t="s">
        <v>36</v>
      </c>
      <c r="E764" s="107"/>
      <c r="F764" s="107"/>
      <c r="G764" s="107"/>
      <c r="H764" s="107" t="s">
        <v>6185</v>
      </c>
      <c r="I764" s="107" t="s">
        <v>6185</v>
      </c>
      <c r="J764" s="107" t="s">
        <v>83</v>
      </c>
      <c r="K764" s="107"/>
      <c r="L764" s="107"/>
      <c r="M764" s="107" t="s">
        <v>2067</v>
      </c>
      <c r="N764" s="7" t="s">
        <v>683</v>
      </c>
    </row>
    <row r="765" spans="1:14" x14ac:dyDescent="0.35">
      <c r="A765" s="220">
        <v>765</v>
      </c>
      <c r="B765" s="224" t="s">
        <v>6186</v>
      </c>
      <c r="C765" s="106"/>
      <c r="D765" s="223" t="s">
        <v>6252</v>
      </c>
      <c r="E765" s="107"/>
      <c r="F765" s="107"/>
      <c r="G765" s="107"/>
      <c r="H765" s="107" t="s">
        <v>6186</v>
      </c>
      <c r="I765" s="107" t="s">
        <v>6186</v>
      </c>
      <c r="J765" s="107" t="s">
        <v>83</v>
      </c>
      <c r="K765" s="107"/>
      <c r="L765" s="107"/>
      <c r="M765" s="107" t="s">
        <v>2067</v>
      </c>
      <c r="N765" s="7" t="s">
        <v>657</v>
      </c>
    </row>
    <row r="766" spans="1:14" x14ac:dyDescent="0.35">
      <c r="A766" s="220">
        <v>766</v>
      </c>
      <c r="B766" s="224" t="s">
        <v>6187</v>
      </c>
      <c r="C766" s="106"/>
      <c r="D766" s="223" t="s">
        <v>6252</v>
      </c>
      <c r="E766" s="107"/>
      <c r="F766" s="107"/>
      <c r="G766" s="107"/>
      <c r="H766" s="391" t="s">
        <v>6187</v>
      </c>
      <c r="I766" s="107" t="s">
        <v>6187</v>
      </c>
      <c r="J766" s="107" t="s">
        <v>83</v>
      </c>
      <c r="K766" s="107"/>
      <c r="L766" s="107"/>
      <c r="M766" s="107" t="s">
        <v>2067</v>
      </c>
      <c r="N766" s="7" t="s">
        <v>687</v>
      </c>
    </row>
    <row r="767" spans="1:14" x14ac:dyDescent="0.35">
      <c r="A767" s="220">
        <v>767</v>
      </c>
      <c r="B767" s="224" t="s">
        <v>6188</v>
      </c>
      <c r="C767" s="106"/>
      <c r="D767" s="107" t="s">
        <v>4861</v>
      </c>
      <c r="E767" s="107"/>
      <c r="F767" s="107"/>
      <c r="G767" s="107"/>
      <c r="H767" s="107" t="s">
        <v>6188</v>
      </c>
      <c r="I767" s="107" t="s">
        <v>6188</v>
      </c>
      <c r="J767" s="107" t="s">
        <v>83</v>
      </c>
      <c r="K767" s="107"/>
      <c r="L767" s="107"/>
      <c r="M767" s="107" t="s">
        <v>2067</v>
      </c>
      <c r="N767" s="7" t="s">
        <v>691</v>
      </c>
    </row>
    <row r="768" spans="1:14" x14ac:dyDescent="0.35">
      <c r="A768" s="220">
        <v>768</v>
      </c>
      <c r="B768" s="224" t="s">
        <v>6189</v>
      </c>
      <c r="C768" s="106"/>
      <c r="D768" s="107" t="s">
        <v>6344</v>
      </c>
      <c r="E768" s="107"/>
      <c r="F768" s="107"/>
      <c r="G768" s="107"/>
      <c r="H768" s="391" t="s">
        <v>6189</v>
      </c>
      <c r="I768" s="107" t="s">
        <v>6189</v>
      </c>
      <c r="J768" s="107" t="s">
        <v>83</v>
      </c>
      <c r="K768" s="107"/>
      <c r="L768" s="107"/>
      <c r="M768" s="107" t="s">
        <v>2067</v>
      </c>
      <c r="N768" s="7" t="s">
        <v>691</v>
      </c>
    </row>
    <row r="769" spans="1:14" x14ac:dyDescent="0.35">
      <c r="A769" s="220">
        <v>769</v>
      </c>
      <c r="B769" s="224" t="s">
        <v>6190</v>
      </c>
      <c r="C769" s="106"/>
      <c r="D769" s="107" t="s">
        <v>6344</v>
      </c>
      <c r="E769" s="107"/>
      <c r="F769" s="107"/>
      <c r="G769" s="107"/>
      <c r="H769" s="391" t="s">
        <v>6190</v>
      </c>
      <c r="I769" s="107" t="s">
        <v>6190</v>
      </c>
      <c r="J769" s="107" t="s">
        <v>83</v>
      </c>
      <c r="K769" s="107"/>
      <c r="L769" s="107"/>
      <c r="M769" s="107" t="s">
        <v>2067</v>
      </c>
      <c r="N769" s="7" t="s">
        <v>657</v>
      </c>
    </row>
    <row r="770" spans="1:14" x14ac:dyDescent="0.35">
      <c r="A770" s="220">
        <v>770</v>
      </c>
      <c r="B770" s="224" t="s">
        <v>6191</v>
      </c>
      <c r="C770" s="106"/>
      <c r="D770" s="107" t="s">
        <v>6344</v>
      </c>
      <c r="E770" s="107"/>
      <c r="F770" s="107"/>
      <c r="G770" s="107"/>
      <c r="H770" s="391" t="s">
        <v>6191</v>
      </c>
      <c r="I770" s="107" t="s">
        <v>6191</v>
      </c>
      <c r="J770" s="107" t="s">
        <v>83</v>
      </c>
      <c r="K770" s="107"/>
      <c r="L770" s="107"/>
      <c r="M770" s="107" t="s">
        <v>2067</v>
      </c>
      <c r="N770" s="7" t="s">
        <v>689</v>
      </c>
    </row>
    <row r="771" spans="1:14" x14ac:dyDescent="0.35">
      <c r="A771" s="220">
        <v>771</v>
      </c>
      <c r="B771" s="224" t="s">
        <v>6192</v>
      </c>
      <c r="C771" s="106"/>
      <c r="D771" s="107" t="s">
        <v>6344</v>
      </c>
      <c r="E771" s="107"/>
      <c r="F771" s="107"/>
      <c r="G771" s="107"/>
      <c r="H771" s="391" t="s">
        <v>6192</v>
      </c>
      <c r="I771" s="107" t="s">
        <v>6192</v>
      </c>
      <c r="J771" s="107" t="s">
        <v>83</v>
      </c>
      <c r="K771" s="107"/>
      <c r="L771" s="107"/>
      <c r="M771" s="107" t="s">
        <v>2067</v>
      </c>
      <c r="N771" s="7" t="s">
        <v>687</v>
      </c>
    </row>
    <row r="772" spans="1:14" x14ac:dyDescent="0.35">
      <c r="A772" s="220">
        <v>772</v>
      </c>
      <c r="B772" s="224" t="s">
        <v>6193</v>
      </c>
      <c r="C772" s="106"/>
      <c r="D772" s="107" t="s">
        <v>4863</v>
      </c>
      <c r="E772" s="107"/>
      <c r="F772" s="107"/>
      <c r="G772" s="107"/>
      <c r="H772" s="391" t="s">
        <v>6193</v>
      </c>
      <c r="I772" s="107" t="s">
        <v>6193</v>
      </c>
      <c r="J772" s="107" t="s">
        <v>83</v>
      </c>
      <c r="K772" s="107"/>
      <c r="L772" s="107"/>
      <c r="M772" s="107" t="s">
        <v>2067</v>
      </c>
      <c r="N772" s="7" t="s">
        <v>689</v>
      </c>
    </row>
    <row r="773" spans="1:14" x14ac:dyDescent="0.35">
      <c r="A773" s="220">
        <v>773</v>
      </c>
      <c r="B773" s="224" t="s">
        <v>6194</v>
      </c>
      <c r="C773" s="106"/>
      <c r="D773" s="107" t="s">
        <v>4863</v>
      </c>
      <c r="E773" s="107"/>
      <c r="F773" s="107"/>
      <c r="G773" s="107"/>
      <c r="H773" s="391" t="s">
        <v>6194</v>
      </c>
      <c r="I773" s="107" t="s">
        <v>6194</v>
      </c>
      <c r="J773" s="107" t="s">
        <v>83</v>
      </c>
      <c r="K773" s="107"/>
      <c r="L773" s="107"/>
      <c r="M773" s="107" t="s">
        <v>2067</v>
      </c>
      <c r="N773" s="7" t="s">
        <v>657</v>
      </c>
    </row>
    <row r="774" spans="1:14" x14ac:dyDescent="0.35">
      <c r="A774" s="220">
        <v>774</v>
      </c>
      <c r="B774" s="224" t="s">
        <v>6195</v>
      </c>
      <c r="C774" s="106"/>
      <c r="D774" s="107" t="s">
        <v>4867</v>
      </c>
      <c r="E774" s="107"/>
      <c r="F774" s="107"/>
      <c r="G774" s="107"/>
      <c r="H774" s="391" t="s">
        <v>6195</v>
      </c>
      <c r="I774" s="107" t="s">
        <v>6195</v>
      </c>
      <c r="J774" s="107" t="s">
        <v>83</v>
      </c>
      <c r="K774" s="107"/>
      <c r="L774" s="107"/>
      <c r="M774" s="107" t="s">
        <v>2067</v>
      </c>
      <c r="N774" s="7" t="s">
        <v>691</v>
      </c>
    </row>
    <row r="775" spans="1:14" x14ac:dyDescent="0.35">
      <c r="A775" s="220">
        <v>775</v>
      </c>
      <c r="B775" s="224"/>
      <c r="C775" s="106"/>
      <c r="D775" s="107"/>
      <c r="E775" s="107"/>
      <c r="F775" s="107"/>
      <c r="G775" s="107"/>
      <c r="H775" s="107"/>
      <c r="I775" s="107"/>
      <c r="J775" s="107"/>
      <c r="K775" s="107"/>
      <c r="L775" s="107"/>
      <c r="M775" s="107"/>
      <c r="N775" s="7" t="s">
        <v>683</v>
      </c>
    </row>
    <row r="776" spans="1:14" x14ac:dyDescent="0.35">
      <c r="A776" s="220">
        <v>776</v>
      </c>
      <c r="B776" s="224"/>
      <c r="C776" s="106"/>
      <c r="D776" s="107"/>
      <c r="E776" s="107"/>
      <c r="F776" s="107"/>
      <c r="G776" s="107"/>
      <c r="H776" s="107"/>
      <c r="I776" s="107"/>
      <c r="J776" s="107"/>
      <c r="K776" s="107"/>
      <c r="L776" s="107"/>
      <c r="M776" s="107"/>
      <c r="N776" s="7" t="s">
        <v>687</v>
      </c>
    </row>
    <row r="777" spans="1:14" x14ac:dyDescent="0.35">
      <c r="A777" s="220">
        <v>777</v>
      </c>
      <c r="B777" s="224" t="s">
        <v>6196</v>
      </c>
      <c r="C777" s="106"/>
      <c r="D777" s="107" t="s">
        <v>4867</v>
      </c>
      <c r="E777" s="107"/>
      <c r="F777" s="107"/>
      <c r="G777" s="107"/>
      <c r="H777" s="391" t="s">
        <v>6196</v>
      </c>
      <c r="I777" s="107" t="s">
        <v>6196</v>
      </c>
      <c r="J777" s="107" t="s">
        <v>83</v>
      </c>
      <c r="K777" s="107"/>
      <c r="L777" s="107"/>
      <c r="M777" s="107" t="s">
        <v>2067</v>
      </c>
      <c r="N777" s="7" t="s">
        <v>657</v>
      </c>
    </row>
    <row r="778" spans="1:14" x14ac:dyDescent="0.35">
      <c r="A778" s="220">
        <v>778</v>
      </c>
      <c r="B778" s="224"/>
      <c r="C778" s="106"/>
      <c r="D778" s="107"/>
      <c r="E778" s="107"/>
      <c r="F778" s="107"/>
      <c r="G778" s="107"/>
      <c r="H778" s="107"/>
      <c r="I778" s="107"/>
      <c r="J778" s="107"/>
      <c r="K778" s="107"/>
      <c r="L778" s="107"/>
      <c r="M778" s="107"/>
      <c r="N778" s="7" t="s">
        <v>683</v>
      </c>
    </row>
    <row r="779" spans="1:14" x14ac:dyDescent="0.35">
      <c r="A779" s="220">
        <v>779</v>
      </c>
      <c r="B779" s="224"/>
      <c r="C779" s="106"/>
      <c r="D779" s="107"/>
      <c r="E779" s="107"/>
      <c r="F779" s="107"/>
      <c r="G779" s="107"/>
      <c r="H779" s="107"/>
      <c r="I779" s="107"/>
      <c r="J779" s="107"/>
      <c r="K779" s="107"/>
      <c r="L779" s="107"/>
      <c r="M779" s="107"/>
      <c r="N779" s="7" t="s">
        <v>689</v>
      </c>
    </row>
    <row r="780" spans="1:14" x14ac:dyDescent="0.35">
      <c r="A780" s="220">
        <v>780</v>
      </c>
      <c r="B780" s="224" t="s">
        <v>6197</v>
      </c>
      <c r="C780" s="106"/>
      <c r="D780" s="107" t="s">
        <v>4865</v>
      </c>
      <c r="E780" s="107"/>
      <c r="F780" s="107"/>
      <c r="G780" s="107"/>
      <c r="H780" s="391" t="s">
        <v>6197</v>
      </c>
      <c r="I780" s="107" t="s">
        <v>6197</v>
      </c>
      <c r="J780" s="107" t="s">
        <v>83</v>
      </c>
      <c r="K780" s="107"/>
      <c r="L780" s="107"/>
      <c r="M780" s="107" t="s">
        <v>2067</v>
      </c>
      <c r="N780" s="7" t="s">
        <v>494</v>
      </c>
    </row>
    <row r="781" spans="1:14" x14ac:dyDescent="0.35">
      <c r="A781" s="220">
        <v>781</v>
      </c>
      <c r="B781" s="224" t="s">
        <v>6198</v>
      </c>
      <c r="C781" s="106"/>
      <c r="D781" s="107" t="s">
        <v>4865</v>
      </c>
      <c r="E781" s="107"/>
      <c r="F781" s="107"/>
      <c r="G781" s="107"/>
      <c r="H781" s="391" t="s">
        <v>6198</v>
      </c>
      <c r="I781" s="107" t="s">
        <v>6198</v>
      </c>
      <c r="J781" s="107" t="s">
        <v>83</v>
      </c>
      <c r="K781" s="107"/>
      <c r="L781" s="107"/>
      <c r="M781" s="107" t="s">
        <v>2067</v>
      </c>
      <c r="N781" s="7" t="s">
        <v>691</v>
      </c>
    </row>
    <row r="782" spans="1:14" x14ac:dyDescent="0.35">
      <c r="A782" s="220">
        <v>782</v>
      </c>
      <c r="B782" s="224" t="s">
        <v>6199</v>
      </c>
      <c r="C782" s="106"/>
      <c r="D782" s="107" t="s">
        <v>4871</v>
      </c>
      <c r="E782" s="107"/>
      <c r="F782" s="107"/>
      <c r="G782" s="107"/>
      <c r="H782" s="391" t="s">
        <v>6199</v>
      </c>
      <c r="I782" s="107" t="s">
        <v>6199</v>
      </c>
      <c r="J782" s="107" t="s">
        <v>83</v>
      </c>
      <c r="K782" s="107"/>
      <c r="L782" s="107"/>
      <c r="M782" s="107" t="s">
        <v>2067</v>
      </c>
      <c r="N782" s="107" t="s">
        <v>4897</v>
      </c>
    </row>
    <row r="783" spans="1:14" x14ac:dyDescent="0.35">
      <c r="A783" s="220">
        <v>783</v>
      </c>
      <c r="B783" s="232" t="s">
        <v>4884</v>
      </c>
      <c r="C783" s="106"/>
      <c r="D783" s="223" t="s">
        <v>6252</v>
      </c>
      <c r="E783" s="107"/>
      <c r="F783" s="107"/>
      <c r="G783" s="107"/>
      <c r="H783" s="391" t="s">
        <v>4884</v>
      </c>
      <c r="I783" s="107" t="s">
        <v>4884</v>
      </c>
      <c r="J783" s="107" t="s">
        <v>83</v>
      </c>
      <c r="K783" s="162" t="s">
        <v>4884</v>
      </c>
      <c r="L783" s="107"/>
      <c r="M783" s="107" t="s">
        <v>2067</v>
      </c>
      <c r="N783" s="107"/>
    </row>
    <row r="784" spans="1:14" x14ac:dyDescent="0.35">
      <c r="A784" s="220">
        <v>784</v>
      </c>
      <c r="B784" s="39" t="s">
        <v>4880</v>
      </c>
      <c r="C784" s="106"/>
      <c r="D784" s="107" t="s">
        <v>4858</v>
      </c>
      <c r="E784" s="107"/>
      <c r="F784" s="162" t="s">
        <v>4879</v>
      </c>
      <c r="G784" s="107"/>
      <c r="H784" s="393" t="s">
        <v>4880</v>
      </c>
      <c r="I784" s="107" t="s">
        <v>4880</v>
      </c>
      <c r="J784" s="107" t="s">
        <v>83</v>
      </c>
      <c r="K784" s="107"/>
      <c r="L784" s="107"/>
      <c r="M784" s="162" t="s">
        <v>6913</v>
      </c>
      <c r="N784" s="107"/>
    </row>
    <row r="785" spans="1:14" x14ac:dyDescent="0.35">
      <c r="A785" s="220">
        <v>785</v>
      </c>
      <c r="B785" s="39" t="s">
        <v>4860</v>
      </c>
      <c r="C785" s="106"/>
      <c r="D785" s="107" t="s">
        <v>4858</v>
      </c>
      <c r="E785" s="107"/>
      <c r="F785" s="107" t="s">
        <v>4882</v>
      </c>
      <c r="G785" s="107"/>
      <c r="H785" s="393" t="s">
        <v>4860</v>
      </c>
      <c r="I785" s="107" t="s">
        <v>4860</v>
      </c>
      <c r="J785" s="107" t="s">
        <v>83</v>
      </c>
      <c r="K785" s="107"/>
      <c r="L785" s="107"/>
      <c r="M785" s="162" t="s">
        <v>6913</v>
      </c>
      <c r="N785" s="107"/>
    </row>
    <row r="786" spans="1:14" x14ac:dyDescent="0.35">
      <c r="A786" s="220">
        <v>786</v>
      </c>
      <c r="B786" s="39" t="s">
        <v>6201</v>
      </c>
      <c r="C786" s="106"/>
      <c r="D786" s="107" t="s">
        <v>4856</v>
      </c>
      <c r="E786" s="107"/>
      <c r="F786" s="107" t="s">
        <v>4882</v>
      </c>
      <c r="G786" s="107"/>
      <c r="H786" s="393" t="s">
        <v>6201</v>
      </c>
      <c r="I786" s="107" t="s">
        <v>6201</v>
      </c>
      <c r="J786" s="107" t="s">
        <v>83</v>
      </c>
      <c r="K786" s="107"/>
      <c r="L786" s="107"/>
      <c r="M786" s="162" t="s">
        <v>6913</v>
      </c>
      <c r="N786" s="107"/>
    </row>
    <row r="787" spans="1:14" x14ac:dyDescent="0.35">
      <c r="A787" s="220">
        <v>787</v>
      </c>
      <c r="B787" s="39" t="s">
        <v>6202</v>
      </c>
      <c r="C787" s="106"/>
      <c r="D787" s="107" t="s">
        <v>4856</v>
      </c>
      <c r="E787" s="107"/>
      <c r="F787" s="107" t="s">
        <v>4879</v>
      </c>
      <c r="G787" s="107"/>
      <c r="H787" s="393" t="s">
        <v>6202</v>
      </c>
      <c r="I787" s="107" t="s">
        <v>6202</v>
      </c>
      <c r="J787" s="107" t="s">
        <v>83</v>
      </c>
      <c r="K787" s="107"/>
      <c r="L787" s="107"/>
      <c r="M787" s="162" t="s">
        <v>6913</v>
      </c>
      <c r="N787" s="107"/>
    </row>
    <row r="788" spans="1:14" x14ac:dyDescent="0.35">
      <c r="A788" s="220">
        <v>789</v>
      </c>
      <c r="B788" s="39" t="s">
        <v>6223</v>
      </c>
      <c r="C788" s="376" t="s">
        <v>10463</v>
      </c>
      <c r="D788" s="107" t="s">
        <v>6203</v>
      </c>
      <c r="E788" s="107"/>
      <c r="F788" s="107"/>
      <c r="G788" s="107"/>
      <c r="H788" s="107" t="s">
        <v>6223</v>
      </c>
      <c r="I788" s="107" t="s">
        <v>6223</v>
      </c>
      <c r="J788" s="107" t="s">
        <v>6371</v>
      </c>
      <c r="K788" s="107"/>
      <c r="L788" s="107"/>
      <c r="M788" s="107" t="s">
        <v>812</v>
      </c>
      <c r="N788" s="107" t="s">
        <v>6211</v>
      </c>
    </row>
    <row r="789" spans="1:14" x14ac:dyDescent="0.35">
      <c r="A789" s="220">
        <v>790</v>
      </c>
      <c r="B789" s="39" t="s">
        <v>6224</v>
      </c>
      <c r="C789" s="376" t="s">
        <v>10463</v>
      </c>
      <c r="D789" s="107" t="s">
        <v>6203</v>
      </c>
      <c r="E789" s="107"/>
      <c r="F789" s="107"/>
      <c r="G789" s="107"/>
      <c r="H789" s="107" t="s">
        <v>6224</v>
      </c>
      <c r="I789" s="107" t="s">
        <v>6224</v>
      </c>
      <c r="J789" s="107" t="s">
        <v>6371</v>
      </c>
      <c r="K789" s="107"/>
      <c r="L789" s="107"/>
      <c r="M789" s="107" t="s">
        <v>812</v>
      </c>
      <c r="N789" s="107" t="s">
        <v>6212</v>
      </c>
    </row>
    <row r="790" spans="1:14" x14ac:dyDescent="0.35">
      <c r="A790" s="220">
        <v>791</v>
      </c>
      <c r="B790" s="39" t="s">
        <v>6225</v>
      </c>
      <c r="C790" s="376" t="s">
        <v>10463</v>
      </c>
      <c r="D790" s="107" t="s">
        <v>6203</v>
      </c>
      <c r="E790" s="107"/>
      <c r="F790" s="107"/>
      <c r="G790" s="107"/>
      <c r="H790" s="107" t="s">
        <v>6225</v>
      </c>
      <c r="I790" s="107" t="s">
        <v>6225</v>
      </c>
      <c r="J790" s="107" t="s">
        <v>6371</v>
      </c>
      <c r="K790" s="107"/>
      <c r="L790" s="107"/>
      <c r="M790" s="107" t="s">
        <v>812</v>
      </c>
      <c r="N790" s="107" t="s">
        <v>6210</v>
      </c>
    </row>
    <row r="791" spans="1:14" x14ac:dyDescent="0.35">
      <c r="A791" s="220">
        <v>792</v>
      </c>
      <c r="B791" s="39" t="s">
        <v>6226</v>
      </c>
      <c r="C791" s="376" t="s">
        <v>10463</v>
      </c>
      <c r="D791" s="107" t="s">
        <v>6203</v>
      </c>
      <c r="E791" s="107"/>
      <c r="F791" s="107"/>
      <c r="G791" s="107"/>
      <c r="H791" s="107" t="s">
        <v>6226</v>
      </c>
      <c r="I791" s="107" t="s">
        <v>6226</v>
      </c>
      <c r="J791" s="107" t="s">
        <v>6371</v>
      </c>
      <c r="K791" s="107"/>
      <c r="L791" s="107"/>
      <c r="M791" s="107" t="s">
        <v>812</v>
      </c>
      <c r="N791" s="107" t="s">
        <v>6209</v>
      </c>
    </row>
    <row r="792" spans="1:14" x14ac:dyDescent="0.35">
      <c r="A792" s="220">
        <v>793</v>
      </c>
      <c r="B792" s="39" t="s">
        <v>6227</v>
      </c>
      <c r="C792" s="376" t="s">
        <v>10463</v>
      </c>
      <c r="D792" s="107" t="s">
        <v>6203</v>
      </c>
      <c r="E792" s="107"/>
      <c r="F792" s="107"/>
      <c r="G792" s="107"/>
      <c r="H792" s="107" t="s">
        <v>6227</v>
      </c>
      <c r="I792" s="107" t="s">
        <v>6227</v>
      </c>
      <c r="J792" s="107" t="s">
        <v>6371</v>
      </c>
      <c r="K792" s="107"/>
      <c r="L792" s="107"/>
      <c r="M792" s="107" t="s">
        <v>812</v>
      </c>
      <c r="N792" s="107" t="s">
        <v>6208</v>
      </c>
    </row>
    <row r="793" spans="1:14" x14ac:dyDescent="0.35">
      <c r="A793" s="220">
        <v>794</v>
      </c>
      <c r="B793" s="214" t="s">
        <v>6228</v>
      </c>
      <c r="C793" s="376" t="s">
        <v>10463</v>
      </c>
      <c r="D793" s="107" t="s">
        <v>6203</v>
      </c>
      <c r="E793" s="107"/>
      <c r="F793" s="107"/>
      <c r="G793" s="107"/>
      <c r="H793" s="107" t="s">
        <v>6228</v>
      </c>
      <c r="I793" s="107" t="s">
        <v>6228</v>
      </c>
      <c r="J793" s="107" t="s">
        <v>6371</v>
      </c>
      <c r="K793" s="107"/>
      <c r="L793" s="107"/>
      <c r="M793" s="107" t="s">
        <v>812</v>
      </c>
      <c r="N793" s="107" t="s">
        <v>6207</v>
      </c>
    </row>
    <row r="794" spans="1:14" x14ac:dyDescent="0.35">
      <c r="A794" s="220">
        <v>795</v>
      </c>
      <c r="B794" s="214" t="s">
        <v>6229</v>
      </c>
      <c r="C794" s="376" t="s">
        <v>10463</v>
      </c>
      <c r="D794" s="107" t="s">
        <v>6203</v>
      </c>
      <c r="E794" s="107"/>
      <c r="F794" s="107"/>
      <c r="G794" s="107"/>
      <c r="H794" s="162" t="s">
        <v>6229</v>
      </c>
      <c r="I794" s="162" t="s">
        <v>6229</v>
      </c>
      <c r="J794" s="107" t="s">
        <v>6371</v>
      </c>
      <c r="K794" s="107"/>
      <c r="L794" s="107"/>
      <c r="M794" s="107" t="s">
        <v>812</v>
      </c>
      <c r="N794" s="107" t="s">
        <v>6206</v>
      </c>
    </row>
    <row r="795" spans="1:14" x14ac:dyDescent="0.35">
      <c r="A795" s="220">
        <v>796</v>
      </c>
      <c r="B795" s="224" t="s">
        <v>6264</v>
      </c>
      <c r="C795" s="183"/>
      <c r="D795" s="223" t="s">
        <v>6252</v>
      </c>
      <c r="E795" s="223"/>
      <c r="F795" s="223"/>
      <c r="G795" s="223"/>
      <c r="H795" s="392" t="s">
        <v>6264</v>
      </c>
      <c r="I795" s="223" t="s">
        <v>6271</v>
      </c>
      <c r="J795" s="223" t="s">
        <v>83</v>
      </c>
      <c r="K795" s="223"/>
      <c r="L795" s="223"/>
      <c r="M795" s="223" t="s">
        <v>2067</v>
      </c>
      <c r="N795" s="223" t="s">
        <v>6304</v>
      </c>
    </row>
    <row r="796" spans="1:14" x14ac:dyDescent="0.35">
      <c r="A796" s="220">
        <v>797</v>
      </c>
      <c r="B796" s="224" t="s">
        <v>6265</v>
      </c>
      <c r="C796" s="179"/>
      <c r="D796" s="162" t="s">
        <v>6254</v>
      </c>
      <c r="E796" s="162"/>
      <c r="F796" s="162"/>
      <c r="G796" s="162"/>
      <c r="H796" s="162" t="s">
        <v>6265</v>
      </c>
      <c r="I796" s="162" t="s">
        <v>6272</v>
      </c>
      <c r="J796" s="162" t="s">
        <v>83</v>
      </c>
      <c r="K796" s="162"/>
      <c r="L796" s="162"/>
      <c r="M796" s="162" t="s">
        <v>2067</v>
      </c>
      <c r="N796" s="162" t="s">
        <v>682</v>
      </c>
    </row>
    <row r="797" spans="1:14" x14ac:dyDescent="0.35">
      <c r="A797" s="220">
        <v>798</v>
      </c>
      <c r="B797" s="224" t="s">
        <v>6266</v>
      </c>
      <c r="C797" s="183"/>
      <c r="D797" s="223" t="s">
        <v>6258</v>
      </c>
      <c r="E797" s="223"/>
      <c r="F797" s="223"/>
      <c r="G797" s="223"/>
      <c r="H797" s="223" t="s">
        <v>6266</v>
      </c>
      <c r="I797" s="223" t="s">
        <v>6273</v>
      </c>
      <c r="J797" s="223" t="s">
        <v>83</v>
      </c>
      <c r="K797" s="223"/>
      <c r="L797" s="223"/>
      <c r="M797" s="223" t="s">
        <v>2067</v>
      </c>
      <c r="N797" s="223" t="s">
        <v>683</v>
      </c>
    </row>
    <row r="798" spans="1:14" x14ac:dyDescent="0.35">
      <c r="A798" s="220">
        <v>799</v>
      </c>
      <c r="B798" s="224" t="s">
        <v>6267</v>
      </c>
      <c r="C798" s="179"/>
      <c r="D798" s="162" t="s">
        <v>6257</v>
      </c>
      <c r="E798" s="162"/>
      <c r="F798" s="162"/>
      <c r="G798" s="162"/>
      <c r="H798" s="393" t="s">
        <v>6267</v>
      </c>
      <c r="I798" s="162" t="s">
        <v>6274</v>
      </c>
      <c r="J798" s="162" t="s">
        <v>83</v>
      </c>
      <c r="K798" s="162"/>
      <c r="L798" s="162"/>
      <c r="M798" s="162" t="s">
        <v>2067</v>
      </c>
      <c r="N798" s="162" t="s">
        <v>660</v>
      </c>
    </row>
    <row r="799" spans="1:14" x14ac:dyDescent="0.35">
      <c r="A799" s="220">
        <v>800</v>
      </c>
      <c r="B799" s="224" t="s">
        <v>6268</v>
      </c>
      <c r="C799" s="183"/>
      <c r="D799" s="223" t="s">
        <v>6256</v>
      </c>
      <c r="E799" s="223"/>
      <c r="F799" s="223"/>
      <c r="G799" s="223"/>
      <c r="H799" s="392" t="s">
        <v>6268</v>
      </c>
      <c r="I799" s="223" t="s">
        <v>6275</v>
      </c>
      <c r="J799" s="223" t="s">
        <v>83</v>
      </c>
      <c r="K799" s="223"/>
      <c r="L799" s="223"/>
      <c r="M799" s="223" t="s">
        <v>2067</v>
      </c>
      <c r="N799" s="223" t="s">
        <v>683</v>
      </c>
    </row>
    <row r="800" spans="1:14" x14ac:dyDescent="0.35">
      <c r="A800" s="220">
        <v>801</v>
      </c>
      <c r="B800" s="224" t="s">
        <v>6269</v>
      </c>
      <c r="C800" s="179"/>
      <c r="D800" s="162" t="s">
        <v>6255</v>
      </c>
      <c r="E800" s="162"/>
      <c r="F800" s="162"/>
      <c r="G800" s="162"/>
      <c r="H800" s="393" t="s">
        <v>6269</v>
      </c>
      <c r="I800" s="162" t="s">
        <v>6276</v>
      </c>
      <c r="J800" s="162" t="s">
        <v>83</v>
      </c>
      <c r="K800" s="162"/>
      <c r="L800" s="162"/>
      <c r="M800" s="162" t="s">
        <v>2067</v>
      </c>
      <c r="N800" s="162" t="s">
        <v>661</v>
      </c>
    </row>
    <row r="801" spans="1:14" x14ac:dyDescent="0.35">
      <c r="A801" s="220">
        <v>802</v>
      </c>
      <c r="B801" s="225" t="s">
        <v>6270</v>
      </c>
      <c r="C801" s="183"/>
      <c r="D801" s="223" t="s">
        <v>6252</v>
      </c>
      <c r="E801" s="223"/>
      <c r="F801" s="223"/>
      <c r="G801" s="223"/>
      <c r="H801" s="392" t="s">
        <v>6270</v>
      </c>
      <c r="I801" s="223" t="s">
        <v>6270</v>
      </c>
      <c r="J801" s="223" t="s">
        <v>83</v>
      </c>
      <c r="K801" s="223"/>
      <c r="L801" s="223"/>
      <c r="M801" s="223" t="s">
        <v>2067</v>
      </c>
      <c r="N801" s="223" t="s">
        <v>687</v>
      </c>
    </row>
    <row r="802" spans="1:14" x14ac:dyDescent="0.35">
      <c r="A802" s="220">
        <v>803</v>
      </c>
      <c r="B802" s="214" t="s">
        <v>6242</v>
      </c>
      <c r="C802" s="376" t="s">
        <v>10463</v>
      </c>
      <c r="D802" s="162" t="s">
        <v>6242</v>
      </c>
      <c r="E802" s="107"/>
      <c r="F802" s="107"/>
      <c r="G802" s="107"/>
      <c r="H802" s="107" t="s">
        <v>6242</v>
      </c>
      <c r="I802" s="162" t="s">
        <v>6293</v>
      </c>
      <c r="J802" s="107" t="s">
        <v>71</v>
      </c>
      <c r="K802" s="107"/>
      <c r="L802" s="107"/>
      <c r="M802" s="107" t="s">
        <v>2507</v>
      </c>
      <c r="N802" s="107"/>
    </row>
    <row r="803" spans="1:14" x14ac:dyDescent="0.35">
      <c r="A803" s="220">
        <v>804</v>
      </c>
      <c r="B803" s="50" t="s">
        <v>6243</v>
      </c>
      <c r="C803" s="376" t="s">
        <v>10463</v>
      </c>
      <c r="D803" s="162" t="s">
        <v>6243</v>
      </c>
      <c r="E803" s="107"/>
      <c r="F803" s="107"/>
      <c r="G803" s="107"/>
      <c r="H803" s="107" t="s">
        <v>6243</v>
      </c>
      <c r="I803" s="162" t="s">
        <v>6294</v>
      </c>
      <c r="J803" s="107" t="s">
        <v>71</v>
      </c>
      <c r="K803" s="107"/>
      <c r="L803" s="107"/>
      <c r="M803" s="107" t="s">
        <v>817</v>
      </c>
      <c r="N803" s="107"/>
    </row>
    <row r="804" spans="1:14" x14ac:dyDescent="0.35">
      <c r="A804" s="220">
        <v>805</v>
      </c>
      <c r="B804" s="214" t="s">
        <v>6229</v>
      </c>
      <c r="C804" s="376" t="s">
        <v>10463</v>
      </c>
      <c r="D804" s="107" t="s">
        <v>6203</v>
      </c>
      <c r="E804" s="107"/>
      <c r="F804" s="107"/>
      <c r="G804" s="107"/>
      <c r="H804" s="107" t="s">
        <v>6229</v>
      </c>
      <c r="I804" s="107" t="s">
        <v>6229</v>
      </c>
      <c r="J804" s="162" t="s">
        <v>6371</v>
      </c>
      <c r="K804" s="107"/>
      <c r="L804" s="107"/>
      <c r="M804" s="107" t="s">
        <v>812</v>
      </c>
      <c r="N804" s="107" t="s">
        <v>6206</v>
      </c>
    </row>
    <row r="805" spans="1:14" x14ac:dyDescent="0.35">
      <c r="A805" s="220">
        <v>806</v>
      </c>
      <c r="B805" s="214" t="s">
        <v>7554</v>
      </c>
      <c r="C805" s="106"/>
      <c r="D805" s="107" t="s">
        <v>25</v>
      </c>
      <c r="E805" s="107"/>
      <c r="F805" s="107"/>
      <c r="G805" s="107"/>
      <c r="H805" s="214" t="s">
        <v>7554</v>
      </c>
      <c r="I805" s="107" t="s">
        <v>2121</v>
      </c>
      <c r="J805" s="107" t="s">
        <v>68</v>
      </c>
      <c r="K805" s="107"/>
      <c r="L805" s="107"/>
      <c r="M805" s="107" t="s">
        <v>2067</v>
      </c>
      <c r="N805" s="107" t="s">
        <v>540</v>
      </c>
    </row>
    <row r="806" spans="1:14" x14ac:dyDescent="0.35">
      <c r="A806" s="220">
        <v>807</v>
      </c>
      <c r="B806" s="214" t="s">
        <v>7469</v>
      </c>
      <c r="C806" s="8"/>
      <c r="D806" s="7" t="s">
        <v>20</v>
      </c>
      <c r="E806" s="7"/>
      <c r="F806" s="7"/>
      <c r="G806" s="7"/>
      <c r="H806" s="7" t="s">
        <v>7469</v>
      </c>
      <c r="I806" s="7" t="s">
        <v>7565</v>
      </c>
      <c r="J806" s="7" t="s">
        <v>68</v>
      </c>
      <c r="K806" s="7" t="s">
        <v>275</v>
      </c>
      <c r="L806" s="107"/>
      <c r="M806" s="7" t="s">
        <v>2067</v>
      </c>
      <c r="N806" s="7"/>
    </row>
    <row r="807" spans="1:14" x14ac:dyDescent="0.35">
      <c r="A807" s="220">
        <v>808</v>
      </c>
      <c r="B807" s="167" t="s">
        <v>2124</v>
      </c>
      <c r="C807" s="167"/>
      <c r="D807" s="167" t="s">
        <v>25</v>
      </c>
      <c r="E807" s="167"/>
      <c r="F807" s="167"/>
      <c r="G807" s="167"/>
      <c r="H807" s="167" t="s">
        <v>2124</v>
      </c>
      <c r="I807" s="167" t="s">
        <v>2125</v>
      </c>
      <c r="J807" s="167" t="s">
        <v>74</v>
      </c>
      <c r="K807" s="167"/>
      <c r="L807" s="56"/>
      <c r="M807" s="167" t="s">
        <v>2067</v>
      </c>
      <c r="N807" s="167" t="s">
        <v>459</v>
      </c>
    </row>
    <row r="808" spans="1:14" x14ac:dyDescent="0.35">
      <c r="A808" s="220">
        <v>809</v>
      </c>
      <c r="B808" s="167" t="s">
        <v>7499</v>
      </c>
      <c r="C808" s="167"/>
      <c r="D808" s="167" t="s">
        <v>19</v>
      </c>
      <c r="E808" s="167"/>
      <c r="F808" s="167"/>
      <c r="G808" s="167"/>
      <c r="H808" s="167" t="s">
        <v>7499</v>
      </c>
      <c r="I808" s="167" t="s">
        <v>7665</v>
      </c>
      <c r="J808" s="167" t="s">
        <v>71</v>
      </c>
      <c r="K808" s="167"/>
      <c r="L808" s="57"/>
      <c r="M808" s="167" t="s">
        <v>2067</v>
      </c>
      <c r="N808" s="167" t="s">
        <v>676</v>
      </c>
    </row>
    <row r="809" spans="1:14" x14ac:dyDescent="0.35">
      <c r="A809" s="220">
        <v>810</v>
      </c>
      <c r="B809" s="167" t="s">
        <v>7526</v>
      </c>
      <c r="C809" s="167"/>
      <c r="D809" s="167" t="s">
        <v>13</v>
      </c>
      <c r="E809" s="167" t="s">
        <v>855</v>
      </c>
      <c r="F809" s="167"/>
      <c r="G809" s="167"/>
      <c r="H809" s="167" t="s">
        <v>7526</v>
      </c>
      <c r="I809" s="167" t="s">
        <v>8566</v>
      </c>
      <c r="J809" s="167" t="s">
        <v>77</v>
      </c>
      <c r="K809" s="167"/>
      <c r="L809" s="56"/>
      <c r="M809" s="167" t="s">
        <v>10457</v>
      </c>
      <c r="N809" s="167" t="s">
        <v>631</v>
      </c>
    </row>
    <row r="810" spans="1:14" x14ac:dyDescent="0.35">
      <c r="A810" s="220">
        <v>811</v>
      </c>
      <c r="B810" s="167" t="s">
        <v>7513</v>
      </c>
      <c r="C810" s="167"/>
      <c r="D810" s="167" t="s">
        <v>13</v>
      </c>
      <c r="E810" s="167" t="s">
        <v>855</v>
      </c>
      <c r="F810" s="167"/>
      <c r="G810" s="167"/>
      <c r="H810" s="167" t="s">
        <v>7513</v>
      </c>
      <c r="I810" s="167" t="s">
        <v>7604</v>
      </c>
      <c r="J810" s="167" t="s">
        <v>74</v>
      </c>
      <c r="K810" s="167"/>
      <c r="L810" s="57"/>
      <c r="M810" s="167" t="s">
        <v>10457</v>
      </c>
      <c r="N810" s="167" t="s">
        <v>631</v>
      </c>
    </row>
    <row r="811" spans="1:14" x14ac:dyDescent="0.35">
      <c r="A811" s="220">
        <v>812</v>
      </c>
      <c r="B811" s="167" t="s">
        <v>7520</v>
      </c>
      <c r="C811" s="167"/>
      <c r="D811" s="167" t="s">
        <v>13</v>
      </c>
      <c r="E811" s="167"/>
      <c r="F811" s="167"/>
      <c r="G811" s="167"/>
      <c r="H811" s="167" t="s">
        <v>7520</v>
      </c>
      <c r="I811" s="167" t="s">
        <v>7613</v>
      </c>
      <c r="J811" s="167" t="s">
        <v>74</v>
      </c>
      <c r="K811" s="167"/>
      <c r="L811" s="56"/>
      <c r="M811" s="167" t="s">
        <v>2067</v>
      </c>
      <c r="N811" s="167" t="s">
        <v>642</v>
      </c>
    </row>
    <row r="812" spans="1:14" x14ac:dyDescent="0.35">
      <c r="A812" s="220">
        <v>813</v>
      </c>
      <c r="B812" s="167" t="s">
        <v>7479</v>
      </c>
      <c r="C812" s="167"/>
      <c r="D812" s="167" t="s">
        <v>13</v>
      </c>
      <c r="E812" s="167"/>
      <c r="F812" s="167"/>
      <c r="G812" s="167"/>
      <c r="H812" s="167" t="s">
        <v>7479</v>
      </c>
      <c r="I812" s="167" t="s">
        <v>7587</v>
      </c>
      <c r="J812" s="167" t="s">
        <v>74</v>
      </c>
      <c r="K812" s="167"/>
      <c r="L812" s="57"/>
      <c r="M812" s="167" t="s">
        <v>2067</v>
      </c>
      <c r="N812" s="167" t="s">
        <v>566</v>
      </c>
    </row>
    <row r="813" spans="1:14" x14ac:dyDescent="0.35">
      <c r="A813" s="220">
        <v>814</v>
      </c>
      <c r="B813" s="167" t="s">
        <v>7480</v>
      </c>
      <c r="C813" s="167"/>
      <c r="D813" s="167" t="s">
        <v>13</v>
      </c>
      <c r="E813" s="167"/>
      <c r="F813" s="167"/>
      <c r="G813" s="167"/>
      <c r="H813" s="167" t="s">
        <v>7480</v>
      </c>
      <c r="I813" s="167" t="s">
        <v>7588</v>
      </c>
      <c r="J813" s="167" t="s">
        <v>74</v>
      </c>
      <c r="K813" s="167"/>
      <c r="L813" s="56"/>
      <c r="M813" s="167" t="s">
        <v>2067</v>
      </c>
      <c r="N813" s="167" t="s">
        <v>561</v>
      </c>
    </row>
    <row r="814" spans="1:14" x14ac:dyDescent="0.35">
      <c r="A814" s="220">
        <v>815</v>
      </c>
      <c r="B814" s="167" t="s">
        <v>7481</v>
      </c>
      <c r="C814" s="167"/>
      <c r="D814" s="167" t="s">
        <v>13</v>
      </c>
      <c r="E814" s="167"/>
      <c r="F814" s="167"/>
      <c r="G814" s="167"/>
      <c r="H814" s="167" t="s">
        <v>7481</v>
      </c>
      <c r="I814" s="167" t="s">
        <v>7593</v>
      </c>
      <c r="J814" s="167" t="s">
        <v>74</v>
      </c>
      <c r="K814" s="167"/>
      <c r="L814" s="57"/>
      <c r="M814" s="167" t="s">
        <v>2067</v>
      </c>
      <c r="N814" s="167" t="s">
        <v>646</v>
      </c>
    </row>
    <row r="815" spans="1:14" x14ac:dyDescent="0.35">
      <c r="A815" s="220">
        <v>816</v>
      </c>
      <c r="B815" s="167" t="s">
        <v>7530</v>
      </c>
      <c r="C815" s="167"/>
      <c r="D815" s="167" t="s">
        <v>18</v>
      </c>
      <c r="E815" s="167"/>
      <c r="F815" s="167"/>
      <c r="G815" s="167"/>
      <c r="H815" s="167" t="s">
        <v>7530</v>
      </c>
      <c r="I815" s="167" t="s">
        <v>8583</v>
      </c>
      <c r="J815" s="167" t="s">
        <v>74</v>
      </c>
      <c r="K815" s="167"/>
      <c r="L815" s="56"/>
      <c r="M815" s="167" t="s">
        <v>2067</v>
      </c>
      <c r="N815" s="167" t="s">
        <v>639</v>
      </c>
    </row>
    <row r="816" spans="1:14" x14ac:dyDescent="0.35">
      <c r="A816" s="220">
        <v>817</v>
      </c>
      <c r="B816" s="167" t="s">
        <v>7531</v>
      </c>
      <c r="C816" s="167"/>
      <c r="D816" s="167" t="s">
        <v>13</v>
      </c>
      <c r="E816" s="167"/>
      <c r="F816" s="167"/>
      <c r="G816" s="167"/>
      <c r="H816" s="167" t="s">
        <v>7531</v>
      </c>
      <c r="I816" s="167" t="s">
        <v>8582</v>
      </c>
      <c r="J816" s="167" t="s">
        <v>74</v>
      </c>
      <c r="K816" s="167"/>
      <c r="L816" s="57"/>
      <c r="M816" s="167" t="s">
        <v>2067</v>
      </c>
      <c r="N816" s="167" t="s">
        <v>453</v>
      </c>
    </row>
    <row r="817" spans="1:14" x14ac:dyDescent="0.35">
      <c r="A817" s="220">
        <v>818</v>
      </c>
      <c r="B817" s="167" t="s">
        <v>7521</v>
      </c>
      <c r="C817" s="167"/>
      <c r="D817" s="167" t="s">
        <v>13</v>
      </c>
      <c r="E817" s="167"/>
      <c r="F817" s="167"/>
      <c r="G817" s="167"/>
      <c r="H817" s="167" t="s">
        <v>7521</v>
      </c>
      <c r="I817" s="167" t="s">
        <v>8564</v>
      </c>
      <c r="J817" s="167" t="s">
        <v>74</v>
      </c>
      <c r="K817" s="167"/>
      <c r="L817" s="56"/>
      <c r="M817" s="167" t="s">
        <v>2067</v>
      </c>
      <c r="N817" s="167" t="s">
        <v>432</v>
      </c>
    </row>
    <row r="818" spans="1:14" x14ac:dyDescent="0.35">
      <c r="A818" s="220">
        <v>819</v>
      </c>
      <c r="B818" s="167" t="s">
        <v>7519</v>
      </c>
      <c r="C818" s="167"/>
      <c r="D818" s="167" t="s">
        <v>13</v>
      </c>
      <c r="E818" s="167"/>
      <c r="F818" s="167"/>
      <c r="G818" s="167"/>
      <c r="H818" s="167" t="s">
        <v>7519</v>
      </c>
      <c r="I818" s="167" t="s">
        <v>7612</v>
      </c>
      <c r="J818" s="167" t="s">
        <v>74</v>
      </c>
      <c r="K818" s="167"/>
      <c r="L818" s="57"/>
      <c r="M818" s="167" t="s">
        <v>2067</v>
      </c>
      <c r="N818" s="167" t="s">
        <v>635</v>
      </c>
    </row>
    <row r="819" spans="1:14" x14ac:dyDescent="0.35">
      <c r="A819" s="220">
        <v>820</v>
      </c>
      <c r="B819" s="167" t="s">
        <v>7524</v>
      </c>
      <c r="C819" s="167"/>
      <c r="D819" s="167" t="s">
        <v>13</v>
      </c>
      <c r="E819" s="167"/>
      <c r="F819" s="167"/>
      <c r="G819" s="167"/>
      <c r="H819" s="167" t="s">
        <v>7524</v>
      </c>
      <c r="I819" s="167" t="s">
        <v>7617</v>
      </c>
      <c r="J819" s="167" t="s">
        <v>74</v>
      </c>
      <c r="K819" s="167"/>
      <c r="L819" s="56"/>
      <c r="M819" s="167" t="s">
        <v>2067</v>
      </c>
      <c r="N819" s="167" t="s">
        <v>569</v>
      </c>
    </row>
    <row r="820" spans="1:14" x14ac:dyDescent="0.35">
      <c r="A820" s="220">
        <v>821</v>
      </c>
      <c r="B820" s="167" t="s">
        <v>7549</v>
      </c>
      <c r="C820" s="167"/>
      <c r="D820" s="167" t="s">
        <v>24</v>
      </c>
      <c r="E820" s="167"/>
      <c r="F820" s="167"/>
      <c r="G820" s="167"/>
      <c r="H820" s="167" t="s">
        <v>7549</v>
      </c>
      <c r="I820" s="167" t="s">
        <v>8581</v>
      </c>
      <c r="J820" s="167" t="s">
        <v>71</v>
      </c>
      <c r="K820" s="167"/>
      <c r="L820" s="57"/>
      <c r="M820" s="167" t="s">
        <v>2067</v>
      </c>
      <c r="N820" s="167" t="s">
        <v>679</v>
      </c>
    </row>
    <row r="821" spans="1:14" x14ac:dyDescent="0.35">
      <c r="A821" s="220">
        <v>822</v>
      </c>
      <c r="B821" s="167" t="s">
        <v>7525</v>
      </c>
      <c r="C821" s="167"/>
      <c r="D821" s="167" t="s">
        <v>24</v>
      </c>
      <c r="E821" s="167"/>
      <c r="F821" s="167"/>
      <c r="G821" s="167"/>
      <c r="H821" s="167" t="s">
        <v>7525</v>
      </c>
      <c r="I821" s="167" t="s">
        <v>7618</v>
      </c>
      <c r="J821" s="167" t="s">
        <v>71</v>
      </c>
      <c r="K821" s="167"/>
      <c r="L821" s="56"/>
      <c r="M821" s="167" t="s">
        <v>2067</v>
      </c>
      <c r="N821" s="167" t="s">
        <v>402</v>
      </c>
    </row>
    <row r="822" spans="1:14" x14ac:dyDescent="0.35">
      <c r="A822" s="220">
        <v>823</v>
      </c>
      <c r="B822" s="167" t="s">
        <v>7527</v>
      </c>
      <c r="C822" s="167"/>
      <c r="D822" s="167" t="s">
        <v>24</v>
      </c>
      <c r="E822" s="167"/>
      <c r="F822" s="167"/>
      <c r="G822" s="167"/>
      <c r="H822" s="167" t="s">
        <v>7527</v>
      </c>
      <c r="I822" s="167" t="s">
        <v>7620</v>
      </c>
      <c r="J822" s="167" t="s">
        <v>71</v>
      </c>
      <c r="K822" s="167"/>
      <c r="L822" s="57"/>
      <c r="M822" s="167" t="s">
        <v>2067</v>
      </c>
      <c r="N822" s="167" t="s">
        <v>527</v>
      </c>
    </row>
    <row r="823" spans="1:14" x14ac:dyDescent="0.35">
      <c r="A823" s="220">
        <v>824</v>
      </c>
      <c r="B823" s="167" t="s">
        <v>7528</v>
      </c>
      <c r="C823" s="167"/>
      <c r="D823" s="167" t="s">
        <v>18</v>
      </c>
      <c r="E823" s="167"/>
      <c r="F823" s="167"/>
      <c r="G823" s="167"/>
      <c r="H823" s="167" t="s">
        <v>7528</v>
      </c>
      <c r="I823" s="167" t="s">
        <v>7621</v>
      </c>
      <c r="J823" s="167" t="s">
        <v>71</v>
      </c>
      <c r="K823" s="167"/>
      <c r="L823" s="56"/>
      <c r="M823" s="167" t="s">
        <v>2067</v>
      </c>
      <c r="N823" s="167" t="s">
        <v>679</v>
      </c>
    </row>
    <row r="824" spans="1:14" x14ac:dyDescent="0.35">
      <c r="A824" s="220">
        <v>825</v>
      </c>
      <c r="B824" s="167" t="s">
        <v>7529</v>
      </c>
      <c r="C824" s="167"/>
      <c r="D824" s="167" t="s">
        <v>18</v>
      </c>
      <c r="E824" s="167"/>
      <c r="F824" s="167"/>
      <c r="G824" s="167"/>
      <c r="H824" s="167" t="s">
        <v>7529</v>
      </c>
      <c r="I824" s="167" t="s">
        <v>7622</v>
      </c>
      <c r="J824" s="167" t="s">
        <v>71</v>
      </c>
      <c r="K824" s="167"/>
      <c r="L824" s="57"/>
      <c r="M824" s="167" t="s">
        <v>2067</v>
      </c>
      <c r="N824" s="167" t="s">
        <v>676</v>
      </c>
    </row>
    <row r="825" spans="1:14" x14ac:dyDescent="0.35">
      <c r="A825" s="220">
        <v>826</v>
      </c>
      <c r="B825" s="167" t="s">
        <v>7545</v>
      </c>
      <c r="C825" s="167"/>
      <c r="D825" s="167" t="s">
        <v>18</v>
      </c>
      <c r="E825" s="167"/>
      <c r="F825" s="167"/>
      <c r="G825" s="167"/>
      <c r="H825" s="167" t="s">
        <v>7545</v>
      </c>
      <c r="I825" s="167" t="s">
        <v>8578</v>
      </c>
      <c r="J825" s="167" t="s">
        <v>74</v>
      </c>
      <c r="K825" s="167" t="s">
        <v>1357</v>
      </c>
      <c r="L825" s="56"/>
      <c r="M825" s="167" t="s">
        <v>2067</v>
      </c>
      <c r="N825" s="167"/>
    </row>
    <row r="826" spans="1:14" x14ac:dyDescent="0.35">
      <c r="A826" s="220">
        <v>827</v>
      </c>
      <c r="B826" s="167" t="s">
        <v>7484</v>
      </c>
      <c r="C826" s="167"/>
      <c r="D826" s="167" t="s">
        <v>18</v>
      </c>
      <c r="E826" s="167"/>
      <c r="F826" s="167" t="s">
        <v>43</v>
      </c>
      <c r="G826" s="167"/>
      <c r="H826" s="167" t="s">
        <v>7484</v>
      </c>
      <c r="I826" s="167" t="s">
        <v>8577</v>
      </c>
      <c r="J826" s="167" t="s">
        <v>74</v>
      </c>
      <c r="K826" s="167"/>
      <c r="L826" s="57"/>
      <c r="M826" s="167" t="s">
        <v>6913</v>
      </c>
      <c r="N826" s="167"/>
    </row>
    <row r="827" spans="1:14" x14ac:dyDescent="0.35">
      <c r="A827" s="220">
        <v>828</v>
      </c>
      <c r="B827" s="167" t="s">
        <v>7514</v>
      </c>
      <c r="C827" s="167"/>
      <c r="D827" s="167" t="s">
        <v>18</v>
      </c>
      <c r="E827" s="167"/>
      <c r="F827" s="167"/>
      <c r="G827" s="167"/>
      <c r="H827" s="167" t="s">
        <v>7514</v>
      </c>
      <c r="I827" s="167" t="s">
        <v>8565</v>
      </c>
      <c r="J827" s="167" t="s">
        <v>74</v>
      </c>
      <c r="K827" s="167"/>
      <c r="L827" s="56"/>
      <c r="M827" s="167" t="s">
        <v>2067</v>
      </c>
      <c r="N827" s="167" t="s">
        <v>529</v>
      </c>
    </row>
    <row r="828" spans="1:14" x14ac:dyDescent="0.35">
      <c r="A828" s="220">
        <v>829</v>
      </c>
      <c r="B828" s="167" t="s">
        <v>7516</v>
      </c>
      <c r="C828" s="167"/>
      <c r="D828" s="167" t="s">
        <v>18</v>
      </c>
      <c r="E828" s="167"/>
      <c r="F828" s="167"/>
      <c r="G828" s="167"/>
      <c r="H828" s="167" t="s">
        <v>7516</v>
      </c>
      <c r="I828" s="167" t="s">
        <v>7607</v>
      </c>
      <c r="J828" s="167" t="s">
        <v>74</v>
      </c>
      <c r="K828" s="167"/>
      <c r="L828" s="57"/>
      <c r="M828" s="167" t="s">
        <v>2067</v>
      </c>
      <c r="N828" s="167" t="s">
        <v>642</v>
      </c>
    </row>
    <row r="829" spans="1:14" x14ac:dyDescent="0.35">
      <c r="A829" s="220">
        <v>830</v>
      </c>
      <c r="B829" s="167" t="s">
        <v>7548</v>
      </c>
      <c r="C829" s="167"/>
      <c r="D829" s="167" t="s">
        <v>18</v>
      </c>
      <c r="E829" s="167"/>
      <c r="F829" s="167"/>
      <c r="G829" s="167"/>
      <c r="H829" s="167" t="s">
        <v>7548</v>
      </c>
      <c r="I829" s="167" t="s">
        <v>8568</v>
      </c>
      <c r="J829" s="167" t="s">
        <v>77</v>
      </c>
      <c r="K829" s="167"/>
      <c r="L829" s="56"/>
      <c r="M829" s="167" t="s">
        <v>2067</v>
      </c>
      <c r="N829" s="167" t="s">
        <v>429</v>
      </c>
    </row>
    <row r="830" spans="1:14" x14ac:dyDescent="0.35">
      <c r="A830" s="220">
        <v>831</v>
      </c>
      <c r="B830" s="167" t="s">
        <v>7547</v>
      </c>
      <c r="C830" s="167"/>
      <c r="D830" s="167" t="s">
        <v>18</v>
      </c>
      <c r="E830" s="167"/>
      <c r="F830" s="167"/>
      <c r="G830" s="167"/>
      <c r="H830" s="167" t="s">
        <v>7547</v>
      </c>
      <c r="I830" s="167" t="s">
        <v>8580</v>
      </c>
      <c r="J830" s="167" t="s">
        <v>71</v>
      </c>
      <c r="K830" s="167"/>
      <c r="L830" s="57"/>
      <c r="M830" s="167" t="s">
        <v>2067</v>
      </c>
      <c r="N830" s="167" t="s">
        <v>405</v>
      </c>
    </row>
    <row r="831" spans="1:14" x14ac:dyDescent="0.35">
      <c r="A831" s="220">
        <v>832</v>
      </c>
      <c r="B831" s="167" t="s">
        <v>7543</v>
      </c>
      <c r="C831" s="167"/>
      <c r="D831" s="167" t="s">
        <v>18</v>
      </c>
      <c r="E831" s="167"/>
      <c r="F831" s="167"/>
      <c r="G831" s="167"/>
      <c r="H831" s="167" t="s">
        <v>7543</v>
      </c>
      <c r="I831" s="167" t="s">
        <v>8562</v>
      </c>
      <c r="J831" s="167" t="s">
        <v>74</v>
      </c>
      <c r="K831" s="167"/>
      <c r="L831" s="56"/>
      <c r="M831" s="167" t="s">
        <v>2067</v>
      </c>
      <c r="N831" s="167" t="s">
        <v>578</v>
      </c>
    </row>
    <row r="832" spans="1:14" x14ac:dyDescent="0.35">
      <c r="A832" s="220">
        <v>833</v>
      </c>
      <c r="B832" s="167" t="s">
        <v>7522</v>
      </c>
      <c r="C832" s="167"/>
      <c r="D832" s="167" t="s">
        <v>18</v>
      </c>
      <c r="E832" s="167"/>
      <c r="F832" s="167"/>
      <c r="G832" s="167"/>
      <c r="H832" s="167" t="s">
        <v>7522</v>
      </c>
      <c r="I832" s="167" t="s">
        <v>8569</v>
      </c>
      <c r="J832" s="167" t="s">
        <v>74</v>
      </c>
      <c r="K832" s="167"/>
      <c r="L832" s="57"/>
      <c r="M832" s="167" t="s">
        <v>2067</v>
      </c>
      <c r="N832" s="167" t="s">
        <v>492</v>
      </c>
    </row>
    <row r="833" spans="1:14" x14ac:dyDescent="0.35">
      <c r="A833" s="220">
        <v>834</v>
      </c>
      <c r="B833" s="167" t="s">
        <v>7515</v>
      </c>
      <c r="C833" s="167"/>
      <c r="D833" s="167" t="s">
        <v>18</v>
      </c>
      <c r="E833" s="167"/>
      <c r="F833" s="167"/>
      <c r="G833" s="167"/>
      <c r="H833" s="167" t="s">
        <v>7515</v>
      </c>
      <c r="I833" s="167" t="s">
        <v>8567</v>
      </c>
      <c r="J833" s="167" t="s">
        <v>77</v>
      </c>
      <c r="K833" s="167"/>
      <c r="L833" s="56"/>
      <c r="M833" s="167" t="s">
        <v>2067</v>
      </c>
      <c r="N833" s="167" t="s">
        <v>424</v>
      </c>
    </row>
    <row r="834" spans="1:14" x14ac:dyDescent="0.35">
      <c r="A834" s="220">
        <v>835</v>
      </c>
      <c r="B834" s="167" t="s">
        <v>7482</v>
      </c>
      <c r="C834" s="167"/>
      <c r="D834" s="167" t="s">
        <v>18</v>
      </c>
      <c r="E834" s="167"/>
      <c r="F834" s="167"/>
      <c r="G834" s="167"/>
      <c r="H834" s="167" t="s">
        <v>7482</v>
      </c>
      <c r="I834" s="167" t="s">
        <v>7592</v>
      </c>
      <c r="J834" s="167" t="s">
        <v>74</v>
      </c>
      <c r="K834" s="167"/>
      <c r="L834" s="57"/>
      <c r="M834" s="167" t="s">
        <v>2067</v>
      </c>
      <c r="N834" s="167" t="s">
        <v>649</v>
      </c>
    </row>
    <row r="835" spans="1:14" x14ac:dyDescent="0.35">
      <c r="A835" s="220">
        <v>836</v>
      </c>
      <c r="B835" s="167" t="s">
        <v>7546</v>
      </c>
      <c r="C835" s="167"/>
      <c r="D835" s="167" t="s">
        <v>18</v>
      </c>
      <c r="E835" s="167"/>
      <c r="F835" s="167"/>
      <c r="G835" s="167"/>
      <c r="H835" s="167" t="s">
        <v>7546</v>
      </c>
      <c r="I835" s="167" t="s">
        <v>8579</v>
      </c>
      <c r="J835" s="167" t="s">
        <v>74</v>
      </c>
      <c r="K835" s="167"/>
      <c r="L835" s="56"/>
      <c r="M835" s="167" t="s">
        <v>2067</v>
      </c>
      <c r="N835" s="167" t="s">
        <v>523</v>
      </c>
    </row>
    <row r="836" spans="1:14" x14ac:dyDescent="0.35">
      <c r="A836" s="220">
        <v>837</v>
      </c>
      <c r="B836" s="167" t="s">
        <v>7544</v>
      </c>
      <c r="C836" s="167"/>
      <c r="D836" s="167" t="s">
        <v>18</v>
      </c>
      <c r="E836" s="167"/>
      <c r="F836" s="167"/>
      <c r="G836" s="167"/>
      <c r="H836" s="167" t="s">
        <v>7544</v>
      </c>
      <c r="I836" s="167" t="s">
        <v>8563</v>
      </c>
      <c r="J836" s="167" t="s">
        <v>80</v>
      </c>
      <c r="K836" s="167"/>
      <c r="L836" s="57"/>
      <c r="M836" s="167" t="s">
        <v>2067</v>
      </c>
      <c r="N836" s="167" t="s">
        <v>425</v>
      </c>
    </row>
    <row r="837" spans="1:14" x14ac:dyDescent="0.35">
      <c r="A837" s="220">
        <v>838</v>
      </c>
      <c r="B837" s="167" t="s">
        <v>7510</v>
      </c>
      <c r="C837" s="167"/>
      <c r="D837" s="167" t="s">
        <v>18</v>
      </c>
      <c r="E837" s="167"/>
      <c r="F837" s="167"/>
      <c r="G837" s="167"/>
      <c r="H837" s="167" t="s">
        <v>7510</v>
      </c>
      <c r="I837" s="167" t="s">
        <v>8570</v>
      </c>
      <c r="J837" s="167" t="s">
        <v>74</v>
      </c>
      <c r="K837" s="167"/>
      <c r="L837" s="56" t="s">
        <v>93</v>
      </c>
      <c r="M837" s="167" t="s">
        <v>2067</v>
      </c>
      <c r="N837" s="167"/>
    </row>
    <row r="838" spans="1:14" x14ac:dyDescent="0.35">
      <c r="A838" s="220">
        <v>839</v>
      </c>
      <c r="B838" s="167" t="s">
        <v>7518</v>
      </c>
      <c r="C838" s="167"/>
      <c r="D838" s="167" t="s">
        <v>18</v>
      </c>
      <c r="E838" s="167"/>
      <c r="F838" s="167"/>
      <c r="G838" s="167"/>
      <c r="H838" s="167" t="s">
        <v>7518</v>
      </c>
      <c r="I838" s="167" t="s">
        <v>7611</v>
      </c>
      <c r="J838" s="167" t="s">
        <v>74</v>
      </c>
      <c r="K838" s="167"/>
      <c r="L838" s="57"/>
      <c r="M838" s="167" t="s">
        <v>2067</v>
      </c>
      <c r="N838" s="167" t="s">
        <v>429</v>
      </c>
    </row>
    <row r="839" spans="1:14" x14ac:dyDescent="0.35">
      <c r="A839" s="220">
        <v>840</v>
      </c>
      <c r="B839" s="167" t="s">
        <v>7517</v>
      </c>
      <c r="C839" s="167"/>
      <c r="D839" s="167" t="s">
        <v>18</v>
      </c>
      <c r="E839" s="167"/>
      <c r="F839" s="167"/>
      <c r="G839" s="167"/>
      <c r="H839" s="167" t="s">
        <v>7517</v>
      </c>
      <c r="I839" s="167" t="s">
        <v>8572</v>
      </c>
      <c r="J839" s="167" t="s">
        <v>74</v>
      </c>
      <c r="K839" s="167"/>
      <c r="L839" s="56"/>
      <c r="M839" s="167" t="s">
        <v>2067</v>
      </c>
      <c r="N839" s="167" t="s">
        <v>424</v>
      </c>
    </row>
    <row r="840" spans="1:14" x14ac:dyDescent="0.35">
      <c r="A840" s="220">
        <v>841</v>
      </c>
      <c r="B840" s="167" t="s">
        <v>7523</v>
      </c>
      <c r="C840" s="167"/>
      <c r="D840" s="167" t="s">
        <v>18</v>
      </c>
      <c r="E840" s="167"/>
      <c r="F840" s="167"/>
      <c r="G840" s="167"/>
      <c r="H840" s="167" t="s">
        <v>7523</v>
      </c>
      <c r="I840" s="167" t="s">
        <v>8573</v>
      </c>
      <c r="J840" s="167" t="s">
        <v>74</v>
      </c>
      <c r="K840" s="167"/>
      <c r="L840" s="57"/>
      <c r="M840" s="167" t="s">
        <v>2067</v>
      </c>
      <c r="N840" s="167" t="s">
        <v>488</v>
      </c>
    </row>
    <row r="841" spans="1:14" x14ac:dyDescent="0.35">
      <c r="A841" s="220">
        <v>842</v>
      </c>
      <c r="B841" s="167" t="s">
        <v>7483</v>
      </c>
      <c r="C841" s="167"/>
      <c r="D841" s="167" t="s">
        <v>18</v>
      </c>
      <c r="E841" s="167"/>
      <c r="F841" s="167"/>
      <c r="G841" s="167"/>
      <c r="H841" s="167" t="s">
        <v>7483</v>
      </c>
      <c r="I841" s="167" t="s">
        <v>8574</v>
      </c>
      <c r="J841" s="167" t="s">
        <v>74</v>
      </c>
      <c r="K841" s="167" t="s">
        <v>275</v>
      </c>
      <c r="L841" s="56"/>
      <c r="M841" s="167" t="s">
        <v>2067</v>
      </c>
      <c r="N841" s="167"/>
    </row>
    <row r="842" spans="1:14" x14ac:dyDescent="0.35">
      <c r="A842" s="220">
        <v>843</v>
      </c>
      <c r="B842" s="167" t="s">
        <v>7512</v>
      </c>
      <c r="C842" s="167"/>
      <c r="D842" s="167" t="s">
        <v>18</v>
      </c>
      <c r="E842" s="167"/>
      <c r="F842" s="167"/>
      <c r="G842" s="167"/>
      <c r="H842" s="167" t="s">
        <v>7512</v>
      </c>
      <c r="I842" s="167" t="s">
        <v>8576</v>
      </c>
      <c r="J842" s="167" t="s">
        <v>74</v>
      </c>
      <c r="K842" s="167" t="s">
        <v>1426</v>
      </c>
      <c r="L842" s="57"/>
      <c r="M842" s="167" t="s">
        <v>2067</v>
      </c>
      <c r="N842" s="167"/>
    </row>
    <row r="843" spans="1:14" x14ac:dyDescent="0.35">
      <c r="A843" s="220">
        <v>844</v>
      </c>
      <c r="B843" s="167" t="s">
        <v>7511</v>
      </c>
      <c r="C843" s="167"/>
      <c r="D843" s="167" t="s">
        <v>18</v>
      </c>
      <c r="E843" s="167"/>
      <c r="F843" s="167"/>
      <c r="G843" s="167"/>
      <c r="H843" s="167" t="s">
        <v>7511</v>
      </c>
      <c r="I843" s="167" t="s">
        <v>8575</v>
      </c>
      <c r="J843" s="167" t="s">
        <v>74</v>
      </c>
      <c r="K843" s="167" t="s">
        <v>1432</v>
      </c>
      <c r="L843" s="56"/>
      <c r="M843" s="167" t="s">
        <v>2067</v>
      </c>
      <c r="N843" s="167"/>
    </row>
    <row r="844" spans="1:14" x14ac:dyDescent="0.35">
      <c r="A844" s="220">
        <v>845</v>
      </c>
      <c r="B844" s="167" t="s">
        <v>2201</v>
      </c>
      <c r="C844" s="376" t="s">
        <v>10463</v>
      </c>
      <c r="D844" s="167" t="s">
        <v>811</v>
      </c>
      <c r="E844" s="167"/>
      <c r="F844" s="167"/>
      <c r="G844" s="167"/>
      <c r="H844" s="167" t="s">
        <v>2201</v>
      </c>
      <c r="I844" s="167" t="s">
        <v>2202</v>
      </c>
      <c r="J844" s="167" t="s">
        <v>82</v>
      </c>
      <c r="K844" s="167"/>
      <c r="L844" s="57"/>
      <c r="M844" s="167" t="s">
        <v>812</v>
      </c>
      <c r="N844" s="167" t="s">
        <v>609</v>
      </c>
    </row>
    <row r="845" spans="1:14" x14ac:dyDescent="0.35">
      <c r="A845" s="220">
        <v>846</v>
      </c>
      <c r="B845" s="167" t="s">
        <v>2203</v>
      </c>
      <c r="C845" s="377" t="s">
        <v>10464</v>
      </c>
      <c r="D845" s="167" t="s">
        <v>811</v>
      </c>
      <c r="E845" s="167"/>
      <c r="F845" s="167"/>
      <c r="G845" s="167"/>
      <c r="H845" s="167" t="s">
        <v>2203</v>
      </c>
      <c r="I845" s="167" t="s">
        <v>2204</v>
      </c>
      <c r="J845" s="167" t="s">
        <v>82</v>
      </c>
      <c r="K845" s="167"/>
      <c r="L845" s="56"/>
      <c r="M845" s="167" t="s">
        <v>812</v>
      </c>
      <c r="N845" s="167" t="s">
        <v>599</v>
      </c>
    </row>
    <row r="846" spans="1:14" x14ac:dyDescent="0.35">
      <c r="A846" s="220">
        <v>847</v>
      </c>
      <c r="B846" s="167" t="s">
        <v>2205</v>
      </c>
      <c r="C846" s="377" t="s">
        <v>10464</v>
      </c>
      <c r="D846" s="167" t="s">
        <v>811</v>
      </c>
      <c r="E846" s="167"/>
      <c r="F846" s="167"/>
      <c r="G846" s="167"/>
      <c r="H846" s="167" t="s">
        <v>2205</v>
      </c>
      <c r="I846" s="167" t="s">
        <v>2206</v>
      </c>
      <c r="J846" s="167" t="s">
        <v>82</v>
      </c>
      <c r="K846" s="167"/>
      <c r="L846" s="57"/>
      <c r="M846" s="167" t="s">
        <v>812</v>
      </c>
      <c r="N846" s="167" t="s">
        <v>598</v>
      </c>
    </row>
    <row r="847" spans="1:14" x14ac:dyDescent="0.35">
      <c r="A847" s="220">
        <v>848</v>
      </c>
      <c r="B847" s="167" t="s">
        <v>2210</v>
      </c>
      <c r="C847" s="377" t="s">
        <v>10464</v>
      </c>
      <c r="D847" s="167" t="s">
        <v>811</v>
      </c>
      <c r="E847" s="167"/>
      <c r="F847" s="167"/>
      <c r="G847" s="167"/>
      <c r="H847" s="167" t="s">
        <v>2210</v>
      </c>
      <c r="I847" s="167" t="s">
        <v>2211</v>
      </c>
      <c r="J847" s="167" t="s">
        <v>82</v>
      </c>
      <c r="K847" s="167"/>
      <c r="L847" s="56"/>
      <c r="M847" s="167" t="s">
        <v>812</v>
      </c>
      <c r="N847" s="167" t="s">
        <v>596</v>
      </c>
    </row>
    <row r="848" spans="1:14" x14ac:dyDescent="0.35">
      <c r="A848" s="220">
        <v>849</v>
      </c>
      <c r="B848" s="167" t="s">
        <v>2228</v>
      </c>
      <c r="C848" s="377" t="s">
        <v>10464</v>
      </c>
      <c r="D848" s="167" t="s">
        <v>811</v>
      </c>
      <c r="E848" s="167"/>
      <c r="F848" s="167"/>
      <c r="G848" s="167"/>
      <c r="H848" s="167" t="s">
        <v>2228</v>
      </c>
      <c r="I848" s="167" t="s">
        <v>2229</v>
      </c>
      <c r="J848" s="167" t="s">
        <v>82</v>
      </c>
      <c r="K848" s="167"/>
      <c r="L848" s="57"/>
      <c r="M848" s="167" t="s">
        <v>812</v>
      </c>
      <c r="N848" s="167" t="s">
        <v>591</v>
      </c>
    </row>
    <row r="849" spans="1:14" x14ac:dyDescent="0.35">
      <c r="A849" s="220">
        <v>850</v>
      </c>
      <c r="B849" s="167" t="s">
        <v>2230</v>
      </c>
      <c r="C849" s="376" t="s">
        <v>10463</v>
      </c>
      <c r="D849" s="167" t="s">
        <v>811</v>
      </c>
      <c r="E849" s="167"/>
      <c r="F849" s="167"/>
      <c r="G849" s="167"/>
      <c r="H849" s="167" t="s">
        <v>2230</v>
      </c>
      <c r="I849" s="167" t="s">
        <v>2231</v>
      </c>
      <c r="J849" s="167" t="s">
        <v>82</v>
      </c>
      <c r="K849" s="167"/>
      <c r="L849" s="56"/>
      <c r="M849" s="167" t="s">
        <v>812</v>
      </c>
      <c r="N849" s="167" t="s">
        <v>589</v>
      </c>
    </row>
    <row r="850" spans="1:14" x14ac:dyDescent="0.35">
      <c r="A850" s="220">
        <v>851</v>
      </c>
      <c r="B850" s="167" t="s">
        <v>7502</v>
      </c>
      <c r="C850" s="167"/>
      <c r="D850" s="167" t="s">
        <v>30</v>
      </c>
      <c r="E850" s="167"/>
      <c r="F850" s="167"/>
      <c r="G850" s="167"/>
      <c r="H850" s="167" t="s">
        <v>7502</v>
      </c>
      <c r="I850" s="167" t="s">
        <v>7577</v>
      </c>
      <c r="J850" s="167" t="s">
        <v>77</v>
      </c>
      <c r="K850" s="167"/>
      <c r="L850" s="57"/>
      <c r="M850" s="167" t="s">
        <v>2067</v>
      </c>
      <c r="N850" s="167" t="s">
        <v>646</v>
      </c>
    </row>
    <row r="851" spans="1:14" x14ac:dyDescent="0.35">
      <c r="A851" s="220">
        <v>852</v>
      </c>
      <c r="B851" s="167" t="s">
        <v>7478</v>
      </c>
      <c r="C851" s="167"/>
      <c r="D851" s="167" t="s">
        <v>30</v>
      </c>
      <c r="E851" s="167"/>
      <c r="F851" s="167"/>
      <c r="G851" s="167"/>
      <c r="H851" s="167" t="s">
        <v>7478</v>
      </c>
      <c r="I851" s="167" t="s">
        <v>7575</v>
      </c>
      <c r="J851" s="167" t="s">
        <v>74</v>
      </c>
      <c r="K851" s="167"/>
      <c r="L851" s="56"/>
      <c r="M851" s="167" t="s">
        <v>2067</v>
      </c>
      <c r="N851" s="167" t="s">
        <v>646</v>
      </c>
    </row>
    <row r="852" spans="1:14" x14ac:dyDescent="0.35">
      <c r="A852" s="220">
        <v>853</v>
      </c>
      <c r="B852" s="167" t="s">
        <v>7477</v>
      </c>
      <c r="C852" s="167"/>
      <c r="D852" s="167" t="s">
        <v>30</v>
      </c>
      <c r="E852" s="167"/>
      <c r="F852" s="167"/>
      <c r="G852" s="167"/>
      <c r="H852" s="167" t="s">
        <v>7477</v>
      </c>
      <c r="I852" s="167" t="s">
        <v>7574</v>
      </c>
      <c r="J852" s="167" t="s">
        <v>74</v>
      </c>
      <c r="K852" s="167"/>
      <c r="L852" s="57"/>
      <c r="M852" s="167" t="s">
        <v>2067</v>
      </c>
      <c r="N852" s="167" t="s">
        <v>649</v>
      </c>
    </row>
    <row r="853" spans="1:14" x14ac:dyDescent="0.35">
      <c r="A853" s="220">
        <v>854</v>
      </c>
      <c r="B853" s="167" t="s">
        <v>7467</v>
      </c>
      <c r="C853" s="167"/>
      <c r="D853" s="167" t="s">
        <v>20</v>
      </c>
      <c r="E853" s="167"/>
      <c r="F853" s="167"/>
      <c r="G853" s="167"/>
      <c r="H853" s="167" t="s">
        <v>7467</v>
      </c>
      <c r="I853" s="167" t="s">
        <v>7563</v>
      </c>
      <c r="J853" s="167" t="s">
        <v>80</v>
      </c>
      <c r="K853" s="167"/>
      <c r="L853" s="56"/>
      <c r="M853" s="167" t="s">
        <v>2067</v>
      </c>
      <c r="N853" s="167" t="s">
        <v>529</v>
      </c>
    </row>
    <row r="854" spans="1:14" x14ac:dyDescent="0.35">
      <c r="A854" s="220">
        <v>855</v>
      </c>
      <c r="B854" s="167" t="s">
        <v>7468</v>
      </c>
      <c r="C854" s="167"/>
      <c r="D854" s="167" t="s">
        <v>20</v>
      </c>
      <c r="E854" s="167"/>
      <c r="F854" s="167"/>
      <c r="G854" s="167"/>
      <c r="H854" s="167" t="s">
        <v>7468</v>
      </c>
      <c r="I854" s="167" t="s">
        <v>7564</v>
      </c>
      <c r="J854" s="167" t="s">
        <v>80</v>
      </c>
      <c r="K854" s="167"/>
      <c r="L854" s="57"/>
      <c r="M854" s="167" t="s">
        <v>2067</v>
      </c>
      <c r="N854" s="167" t="s">
        <v>424</v>
      </c>
    </row>
    <row r="855" spans="1:14" x14ac:dyDescent="0.35">
      <c r="A855" s="220">
        <v>856</v>
      </c>
      <c r="B855" s="167" t="s">
        <v>7509</v>
      </c>
      <c r="C855" s="167"/>
      <c r="D855" s="167" t="s">
        <v>20</v>
      </c>
      <c r="E855" s="167"/>
      <c r="F855" s="167"/>
      <c r="G855" s="167"/>
      <c r="H855" s="167" t="s">
        <v>7509</v>
      </c>
      <c r="I855" s="167" t="s">
        <v>7584</v>
      </c>
      <c r="J855" s="167" t="s">
        <v>80</v>
      </c>
      <c r="K855" s="167"/>
      <c r="L855" s="56"/>
      <c r="M855" s="167" t="s">
        <v>2067</v>
      </c>
      <c r="N855" s="167" t="s">
        <v>653</v>
      </c>
    </row>
    <row r="856" spans="1:14" x14ac:dyDescent="0.35">
      <c r="A856" s="220">
        <v>857</v>
      </c>
      <c r="B856" s="167" t="s">
        <v>7466</v>
      </c>
      <c r="C856" s="167"/>
      <c r="D856" s="167" t="s">
        <v>20</v>
      </c>
      <c r="E856" s="167"/>
      <c r="F856" s="167"/>
      <c r="G856" s="167"/>
      <c r="H856" s="167" t="s">
        <v>7466</v>
      </c>
      <c r="I856" s="167" t="s">
        <v>7562</v>
      </c>
      <c r="J856" s="167" t="s">
        <v>80</v>
      </c>
      <c r="K856" s="167"/>
      <c r="L856" s="57"/>
      <c r="M856" s="167" t="s">
        <v>2067</v>
      </c>
      <c r="N856" s="167" t="s">
        <v>413</v>
      </c>
    </row>
    <row r="857" spans="1:14" x14ac:dyDescent="0.35">
      <c r="A857" s="220">
        <v>858</v>
      </c>
      <c r="B857" s="167" t="s">
        <v>7465</v>
      </c>
      <c r="C857" s="167"/>
      <c r="D857" s="167" t="s">
        <v>20</v>
      </c>
      <c r="E857" s="167"/>
      <c r="F857" s="167"/>
      <c r="G857" s="167"/>
      <c r="H857" s="167" t="s">
        <v>7465</v>
      </c>
      <c r="I857" s="167" t="s">
        <v>7561</v>
      </c>
      <c r="J857" s="167" t="s">
        <v>68</v>
      </c>
      <c r="K857" s="167"/>
      <c r="L857" s="56"/>
      <c r="M857" s="167" t="s">
        <v>2067</v>
      </c>
      <c r="N857" s="167" t="s">
        <v>412</v>
      </c>
    </row>
    <row r="858" spans="1:14" x14ac:dyDescent="0.35">
      <c r="A858" s="220">
        <v>859</v>
      </c>
      <c r="B858" s="167" t="s">
        <v>7476</v>
      </c>
      <c r="C858" s="167"/>
      <c r="D858" s="167" t="s">
        <v>15</v>
      </c>
      <c r="E858" s="167"/>
      <c r="F858" s="167"/>
      <c r="G858" s="167"/>
      <c r="H858" s="167" t="s">
        <v>7476</v>
      </c>
      <c r="I858" s="167" t="s">
        <v>7573</v>
      </c>
      <c r="J858" s="167" t="s">
        <v>80</v>
      </c>
      <c r="K858" s="167"/>
      <c r="L858" s="57"/>
      <c r="M858" s="167" t="s">
        <v>2067</v>
      </c>
      <c r="N858" s="167" t="s">
        <v>432</v>
      </c>
    </row>
    <row r="859" spans="1:14" x14ac:dyDescent="0.35">
      <c r="A859" s="220">
        <v>860</v>
      </c>
      <c r="B859" s="167" t="s">
        <v>7508</v>
      </c>
      <c r="C859" s="167"/>
      <c r="D859" s="167" t="s">
        <v>15</v>
      </c>
      <c r="E859" s="167"/>
      <c r="F859" s="167"/>
      <c r="G859" s="167"/>
      <c r="H859" s="167" t="s">
        <v>7508</v>
      </c>
      <c r="I859" s="167" t="s">
        <v>7583</v>
      </c>
      <c r="J859" s="167" t="s">
        <v>80</v>
      </c>
      <c r="K859" s="167" t="s">
        <v>1357</v>
      </c>
      <c r="L859" s="56"/>
      <c r="M859" s="167" t="s">
        <v>2067</v>
      </c>
      <c r="N859" s="167"/>
    </row>
    <row r="860" spans="1:14" x14ac:dyDescent="0.35">
      <c r="A860" s="220">
        <v>861</v>
      </c>
      <c r="B860" s="167" t="s">
        <v>7504</v>
      </c>
      <c r="C860" s="167"/>
      <c r="D860" s="167" t="s">
        <v>15</v>
      </c>
      <c r="E860" s="167"/>
      <c r="F860" s="167" t="s">
        <v>43</v>
      </c>
      <c r="G860" s="167"/>
      <c r="H860" s="167" t="s">
        <v>7504</v>
      </c>
      <c r="I860" s="167" t="s">
        <v>7579</v>
      </c>
      <c r="J860" s="167" t="s">
        <v>80</v>
      </c>
      <c r="K860" s="167"/>
      <c r="L860" s="57"/>
      <c r="M860" s="167" t="s">
        <v>6913</v>
      </c>
      <c r="N860" s="167"/>
    </row>
    <row r="861" spans="1:14" x14ac:dyDescent="0.35">
      <c r="A861" s="220">
        <v>862</v>
      </c>
      <c r="B861" s="167" t="s">
        <v>7505</v>
      </c>
      <c r="C861" s="167"/>
      <c r="D861" s="167" t="s">
        <v>15</v>
      </c>
      <c r="E861" s="167"/>
      <c r="F861" s="167" t="s">
        <v>43</v>
      </c>
      <c r="G861" s="167"/>
      <c r="H861" s="167" t="s">
        <v>7505</v>
      </c>
      <c r="I861" s="167" t="s">
        <v>7580</v>
      </c>
      <c r="J861" s="167" t="s">
        <v>74</v>
      </c>
      <c r="K861" s="167"/>
      <c r="L861" s="56"/>
      <c r="M861" s="167" t="s">
        <v>6913</v>
      </c>
      <c r="N861" s="167"/>
    </row>
    <row r="862" spans="1:14" x14ac:dyDescent="0.35">
      <c r="A862" s="220">
        <v>863</v>
      </c>
      <c r="B862" s="167" t="s">
        <v>7470</v>
      </c>
      <c r="C862" s="167"/>
      <c r="D862" s="167" t="s">
        <v>15</v>
      </c>
      <c r="E862" s="167" t="s">
        <v>855</v>
      </c>
      <c r="F862" s="167"/>
      <c r="G862" s="167"/>
      <c r="H862" s="167" t="s">
        <v>7470</v>
      </c>
      <c r="I862" s="167" t="s">
        <v>7566</v>
      </c>
      <c r="J862" s="167" t="s">
        <v>80</v>
      </c>
      <c r="K862" s="167"/>
      <c r="L862" s="57"/>
      <c r="M862" s="167" t="s">
        <v>10457</v>
      </c>
      <c r="N862" s="167" t="s">
        <v>631</v>
      </c>
    </row>
    <row r="863" spans="1:14" x14ac:dyDescent="0.35">
      <c r="A863" s="220">
        <v>864</v>
      </c>
      <c r="B863" s="167" t="s">
        <v>7507</v>
      </c>
      <c r="C863" s="167"/>
      <c r="D863" s="167" t="s">
        <v>15</v>
      </c>
      <c r="E863" s="167" t="s">
        <v>855</v>
      </c>
      <c r="F863" s="167"/>
      <c r="G863" s="167"/>
      <c r="H863" s="167" t="s">
        <v>7507</v>
      </c>
      <c r="I863" s="167" t="s">
        <v>7582</v>
      </c>
      <c r="J863" s="167" t="s">
        <v>74</v>
      </c>
      <c r="K863" s="167"/>
      <c r="L863" s="56"/>
      <c r="M863" s="167" t="s">
        <v>10457</v>
      </c>
      <c r="N863" s="167" t="s">
        <v>631</v>
      </c>
    </row>
    <row r="864" spans="1:14" x14ac:dyDescent="0.35">
      <c r="A864" s="220">
        <v>865</v>
      </c>
      <c r="B864" s="167" t="s">
        <v>7475</v>
      </c>
      <c r="C864" s="167"/>
      <c r="D864" s="167" t="s">
        <v>15</v>
      </c>
      <c r="E864" s="167"/>
      <c r="F864" s="167"/>
      <c r="G864" s="167"/>
      <c r="H864" s="167" t="s">
        <v>7475</v>
      </c>
      <c r="I864" s="167" t="s">
        <v>7572</v>
      </c>
      <c r="J864" s="167" t="s">
        <v>80</v>
      </c>
      <c r="K864" s="167"/>
      <c r="L864" s="57"/>
      <c r="M864" s="167" t="s">
        <v>2067</v>
      </c>
      <c r="N864" s="167" t="s">
        <v>492</v>
      </c>
    </row>
    <row r="865" spans="1:14" x14ac:dyDescent="0.35">
      <c r="A865" s="220">
        <v>866</v>
      </c>
      <c r="B865" s="167" t="s">
        <v>7495</v>
      </c>
      <c r="C865" s="167"/>
      <c r="D865" s="167" t="s">
        <v>15</v>
      </c>
      <c r="E865" s="167"/>
      <c r="F865" s="167"/>
      <c r="G865" s="167"/>
      <c r="H865" s="167" t="s">
        <v>7495</v>
      </c>
      <c r="I865" s="167" t="s">
        <v>7568</v>
      </c>
      <c r="J865" s="167" t="s">
        <v>80</v>
      </c>
      <c r="K865" s="167"/>
      <c r="L865" s="56"/>
      <c r="M865" s="167" t="s">
        <v>2067</v>
      </c>
      <c r="N865" s="167" t="s">
        <v>653</v>
      </c>
    </row>
    <row r="866" spans="1:14" x14ac:dyDescent="0.35">
      <c r="A866" s="220">
        <v>867</v>
      </c>
      <c r="B866" s="167" t="s">
        <v>7501</v>
      </c>
      <c r="C866" s="167"/>
      <c r="D866" s="167" t="s">
        <v>15</v>
      </c>
      <c r="E866" s="167"/>
      <c r="F866" s="167"/>
      <c r="G866" s="167"/>
      <c r="H866" s="167" t="s">
        <v>7501</v>
      </c>
      <c r="I866" s="167" t="s">
        <v>7576</v>
      </c>
      <c r="J866" s="167" t="s">
        <v>77</v>
      </c>
      <c r="K866" s="167"/>
      <c r="L866" s="57"/>
      <c r="M866" s="167" t="s">
        <v>2067</v>
      </c>
      <c r="N866" s="167" t="s">
        <v>424</v>
      </c>
    </row>
    <row r="867" spans="1:14" x14ac:dyDescent="0.35">
      <c r="A867" s="220">
        <v>868</v>
      </c>
      <c r="B867" s="167" t="s">
        <v>7474</v>
      </c>
      <c r="C867" s="167"/>
      <c r="D867" s="167" t="s">
        <v>15</v>
      </c>
      <c r="E867" s="167"/>
      <c r="F867" s="167"/>
      <c r="G867" s="167"/>
      <c r="H867" s="167" t="s">
        <v>7474</v>
      </c>
      <c r="I867" s="167" t="s">
        <v>7571</v>
      </c>
      <c r="J867" s="167" t="s">
        <v>80</v>
      </c>
      <c r="K867" s="167"/>
      <c r="L867" s="56"/>
      <c r="M867" s="167" t="s">
        <v>2067</v>
      </c>
      <c r="N867" s="167" t="s">
        <v>494</v>
      </c>
    </row>
    <row r="868" spans="1:14" x14ac:dyDescent="0.35">
      <c r="A868" s="220">
        <v>869</v>
      </c>
      <c r="B868" s="167" t="s">
        <v>7503</v>
      </c>
      <c r="C868" s="167"/>
      <c r="D868" s="167" t="s">
        <v>15</v>
      </c>
      <c r="E868" s="167"/>
      <c r="F868" s="167"/>
      <c r="G868" s="167"/>
      <c r="H868" s="167" t="s">
        <v>7503</v>
      </c>
      <c r="I868" s="167" t="s">
        <v>7578</v>
      </c>
      <c r="J868" s="167" t="s">
        <v>77</v>
      </c>
      <c r="K868" s="167"/>
      <c r="L868" s="57"/>
      <c r="M868" s="167" t="s">
        <v>2067</v>
      </c>
      <c r="N868" s="167" t="s">
        <v>529</v>
      </c>
    </row>
    <row r="869" spans="1:14" x14ac:dyDescent="0.35">
      <c r="A869" s="220">
        <v>870</v>
      </c>
      <c r="B869" s="167" t="s">
        <v>7472</v>
      </c>
      <c r="C869" s="167"/>
      <c r="D869" s="167" t="s">
        <v>15</v>
      </c>
      <c r="E869" s="167"/>
      <c r="F869" s="167"/>
      <c r="G869" s="167"/>
      <c r="H869" s="167" t="s">
        <v>7472</v>
      </c>
      <c r="I869" s="167" t="s">
        <v>7569</v>
      </c>
      <c r="J869" s="167" t="s">
        <v>80</v>
      </c>
      <c r="K869" s="167"/>
      <c r="L869" s="56"/>
      <c r="M869" s="167" t="s">
        <v>2067</v>
      </c>
      <c r="N869" s="167" t="s">
        <v>649</v>
      </c>
    </row>
    <row r="870" spans="1:14" x14ac:dyDescent="0.35">
      <c r="A870" s="220">
        <v>871</v>
      </c>
      <c r="B870" s="167" t="s">
        <v>7473</v>
      </c>
      <c r="C870" s="167"/>
      <c r="D870" s="167" t="s">
        <v>15</v>
      </c>
      <c r="E870" s="167"/>
      <c r="F870" s="167"/>
      <c r="G870" s="167"/>
      <c r="H870" s="167" t="s">
        <v>7473</v>
      </c>
      <c r="I870" s="167" t="s">
        <v>7570</v>
      </c>
      <c r="J870" s="167" t="s">
        <v>74</v>
      </c>
      <c r="K870" s="167"/>
      <c r="L870" s="57"/>
      <c r="M870" s="167" t="s">
        <v>2067</v>
      </c>
      <c r="N870" s="167" t="s">
        <v>649</v>
      </c>
    </row>
    <row r="871" spans="1:14" x14ac:dyDescent="0.35">
      <c r="A871" s="220">
        <v>872</v>
      </c>
      <c r="B871" s="167" t="s">
        <v>7506</v>
      </c>
      <c r="C871" s="167"/>
      <c r="D871" s="167" t="s">
        <v>15</v>
      </c>
      <c r="E871" s="167"/>
      <c r="F871" s="167"/>
      <c r="G871" s="167"/>
      <c r="H871" s="167" t="s">
        <v>7506</v>
      </c>
      <c r="I871" s="167" t="s">
        <v>7581</v>
      </c>
      <c r="J871" s="167" t="s">
        <v>74</v>
      </c>
      <c r="K871" s="167"/>
      <c r="L871" s="56" t="s">
        <v>93</v>
      </c>
      <c r="M871" s="167" t="s">
        <v>2067</v>
      </c>
      <c r="N871" s="167"/>
    </row>
    <row r="872" spans="1:14" x14ac:dyDescent="0.35">
      <c r="A872" s="220">
        <v>873</v>
      </c>
      <c r="B872" s="167" t="s">
        <v>7471</v>
      </c>
      <c r="C872" s="167"/>
      <c r="D872" s="167" t="s">
        <v>15</v>
      </c>
      <c r="E872" s="167"/>
      <c r="F872" s="167"/>
      <c r="G872" s="167"/>
      <c r="H872" s="167" t="s">
        <v>7471</v>
      </c>
      <c r="I872" s="167" t="s">
        <v>7567</v>
      </c>
      <c r="J872" s="167" t="s">
        <v>68</v>
      </c>
      <c r="K872" s="167" t="s">
        <v>275</v>
      </c>
      <c r="L872" s="57"/>
      <c r="M872" s="167" t="s">
        <v>2067</v>
      </c>
      <c r="N872" s="167"/>
    </row>
    <row r="873" spans="1:14" x14ac:dyDescent="0.35">
      <c r="A873" s="220">
        <v>874</v>
      </c>
      <c r="B873" s="167" t="s">
        <v>7493</v>
      </c>
      <c r="C873" s="167"/>
      <c r="D873" s="167" t="s">
        <v>811</v>
      </c>
      <c r="E873" s="167"/>
      <c r="F873" s="167"/>
      <c r="G873" s="167"/>
      <c r="H873" s="167" t="s">
        <v>7493</v>
      </c>
      <c r="I873" s="167" t="s">
        <v>7648</v>
      </c>
      <c r="J873" s="167" t="s">
        <v>82</v>
      </c>
      <c r="K873" s="167" t="s">
        <v>210</v>
      </c>
      <c r="L873" s="56"/>
      <c r="M873" s="167" t="s">
        <v>812</v>
      </c>
      <c r="N873" s="167" t="s">
        <v>3237</v>
      </c>
    </row>
    <row r="874" spans="1:14" x14ac:dyDescent="0.35">
      <c r="A874" s="220">
        <v>875</v>
      </c>
      <c r="B874" s="167" t="s">
        <v>7492</v>
      </c>
      <c r="C874" s="167"/>
      <c r="D874" s="167" t="s">
        <v>811</v>
      </c>
      <c r="E874" s="167"/>
      <c r="F874" s="167"/>
      <c r="G874" s="167"/>
      <c r="H874" s="167" t="s">
        <v>7492</v>
      </c>
      <c r="I874" s="167" t="s">
        <v>7646</v>
      </c>
      <c r="J874" s="167" t="s">
        <v>82</v>
      </c>
      <c r="K874" s="167" t="s">
        <v>210</v>
      </c>
      <c r="L874" s="57"/>
      <c r="M874" s="167" t="s">
        <v>812</v>
      </c>
      <c r="N874" s="167" t="s">
        <v>3236</v>
      </c>
    </row>
    <row r="875" spans="1:14" x14ac:dyDescent="0.35">
      <c r="A875" s="220">
        <v>876</v>
      </c>
      <c r="B875" s="167" t="s">
        <v>7491</v>
      </c>
      <c r="C875" s="167"/>
      <c r="D875" s="167" t="s">
        <v>811</v>
      </c>
      <c r="E875" s="167"/>
      <c r="F875" s="167"/>
      <c r="G875" s="167"/>
      <c r="H875" s="167" t="s">
        <v>7491</v>
      </c>
      <c r="I875" s="167" t="s">
        <v>7647</v>
      </c>
      <c r="J875" s="167" t="s">
        <v>82</v>
      </c>
      <c r="K875" s="167" t="s">
        <v>210</v>
      </c>
      <c r="L875" s="56"/>
      <c r="M875" s="167" t="s">
        <v>812</v>
      </c>
      <c r="N875" s="167" t="s">
        <v>3235</v>
      </c>
    </row>
    <row r="876" spans="1:14" x14ac:dyDescent="0.35">
      <c r="A876" s="220">
        <v>877</v>
      </c>
      <c r="B876" s="167" t="s">
        <v>7533</v>
      </c>
      <c r="C876" s="167"/>
      <c r="D876" s="167" t="s">
        <v>33</v>
      </c>
      <c r="E876" s="167"/>
      <c r="F876" s="167"/>
      <c r="G876" s="167"/>
      <c r="H876" s="167" t="s">
        <v>7533</v>
      </c>
      <c r="I876" s="167" t="s">
        <v>7636</v>
      </c>
      <c r="J876" s="167" t="s">
        <v>77</v>
      </c>
      <c r="K876" s="167" t="s">
        <v>1357</v>
      </c>
      <c r="L876" s="57"/>
      <c r="M876" s="167" t="s">
        <v>2067</v>
      </c>
      <c r="N876" s="167"/>
    </row>
    <row r="877" spans="1:14" x14ac:dyDescent="0.35">
      <c r="A877" s="220">
        <v>878</v>
      </c>
      <c r="B877" s="167" t="s">
        <v>7540</v>
      </c>
      <c r="C877" s="167"/>
      <c r="D877" s="167" t="s">
        <v>33</v>
      </c>
      <c r="E877" s="167"/>
      <c r="F877" s="167"/>
      <c r="G877" s="167"/>
      <c r="H877" s="167" t="s">
        <v>7540</v>
      </c>
      <c r="I877" s="167" t="s">
        <v>7642</v>
      </c>
      <c r="J877" s="167" t="s">
        <v>77</v>
      </c>
      <c r="K877" s="167" t="s">
        <v>210</v>
      </c>
      <c r="L877" s="56"/>
      <c r="M877" s="167" t="s">
        <v>2067</v>
      </c>
      <c r="N877" s="167" t="s">
        <v>510</v>
      </c>
    </row>
    <row r="878" spans="1:14" x14ac:dyDescent="0.35">
      <c r="A878" s="220">
        <v>879</v>
      </c>
      <c r="B878" s="167" t="s">
        <v>7542</v>
      </c>
      <c r="C878" s="167"/>
      <c r="D878" s="167" t="s">
        <v>17</v>
      </c>
      <c r="E878" s="167"/>
      <c r="F878" s="167"/>
      <c r="G878" s="167"/>
      <c r="H878" s="167" t="s">
        <v>7542</v>
      </c>
      <c r="I878" s="167" t="s">
        <v>7644</v>
      </c>
      <c r="J878" s="167" t="s">
        <v>71</v>
      </c>
      <c r="K878" s="167" t="s">
        <v>210</v>
      </c>
      <c r="L878" s="57"/>
      <c r="M878" s="167" t="s">
        <v>2067</v>
      </c>
      <c r="N878" s="167" t="s">
        <v>445</v>
      </c>
    </row>
    <row r="879" spans="1:14" x14ac:dyDescent="0.35">
      <c r="A879" s="220">
        <v>880</v>
      </c>
      <c r="B879" s="167" t="s">
        <v>7537</v>
      </c>
      <c r="C879" s="167"/>
      <c r="D879" s="167" t="s">
        <v>33</v>
      </c>
      <c r="E879" s="167"/>
      <c r="F879" s="167"/>
      <c r="G879" s="167"/>
      <c r="H879" s="167" t="s">
        <v>7537</v>
      </c>
      <c r="I879" s="167" t="s">
        <v>7639</v>
      </c>
      <c r="J879" s="167" t="s">
        <v>77</v>
      </c>
      <c r="K879" s="167" t="s">
        <v>210</v>
      </c>
      <c r="L879" s="56"/>
      <c r="M879" s="167" t="s">
        <v>2067</v>
      </c>
      <c r="N879" s="167" t="s">
        <v>433</v>
      </c>
    </row>
    <row r="880" spans="1:14" x14ac:dyDescent="0.35">
      <c r="A880" s="220">
        <v>881</v>
      </c>
      <c r="B880" s="167" t="s">
        <v>7538</v>
      </c>
      <c r="C880" s="167"/>
      <c r="D880" s="167" t="s">
        <v>22</v>
      </c>
      <c r="E880" s="167"/>
      <c r="F880" s="167"/>
      <c r="G880" s="167"/>
      <c r="H880" s="167" t="s">
        <v>7538</v>
      </c>
      <c r="I880" s="167" t="s">
        <v>8620</v>
      </c>
      <c r="J880" s="167" t="s">
        <v>77</v>
      </c>
      <c r="K880" s="167" t="s">
        <v>210</v>
      </c>
      <c r="L880" s="57"/>
      <c r="M880" s="167" t="s">
        <v>2067</v>
      </c>
      <c r="N880" s="167" t="s">
        <v>552</v>
      </c>
    </row>
    <row r="881" spans="1:14" x14ac:dyDescent="0.35">
      <c r="A881" s="220">
        <v>882</v>
      </c>
      <c r="B881" s="167" t="s">
        <v>7552</v>
      </c>
      <c r="C881" s="167"/>
      <c r="D881" s="167" t="s">
        <v>22</v>
      </c>
      <c r="E881" s="167"/>
      <c r="F881" s="167"/>
      <c r="G881" s="167"/>
      <c r="H881" s="167" t="s">
        <v>7552</v>
      </c>
      <c r="I881" s="167" t="s">
        <v>8618</v>
      </c>
      <c r="J881" s="167" t="s">
        <v>77</v>
      </c>
      <c r="K881" s="167" t="s">
        <v>210</v>
      </c>
      <c r="L881" s="56"/>
      <c r="M881" s="167" t="s">
        <v>2067</v>
      </c>
      <c r="N881" s="167" t="s">
        <v>8607</v>
      </c>
    </row>
    <row r="882" spans="1:14" x14ac:dyDescent="0.35">
      <c r="A882" s="220">
        <v>883</v>
      </c>
      <c r="B882" s="167" t="s">
        <v>7487</v>
      </c>
      <c r="C882" s="167"/>
      <c r="D882" s="167" t="s">
        <v>22</v>
      </c>
      <c r="E882" s="167"/>
      <c r="F882" s="167"/>
      <c r="G882" s="167"/>
      <c r="H882" s="167" t="s">
        <v>7487</v>
      </c>
      <c r="I882" s="167" t="s">
        <v>7628</v>
      </c>
      <c r="J882" s="167" t="s">
        <v>71</v>
      </c>
      <c r="K882" s="167" t="s">
        <v>210</v>
      </c>
      <c r="L882" s="57"/>
      <c r="M882" s="167" t="s">
        <v>2067</v>
      </c>
      <c r="N882" s="167" t="s">
        <v>500</v>
      </c>
    </row>
    <row r="883" spans="1:14" x14ac:dyDescent="0.35">
      <c r="A883" s="220">
        <v>884</v>
      </c>
      <c r="B883" s="167" t="s">
        <v>7539</v>
      </c>
      <c r="C883" s="167"/>
      <c r="D883" s="167" t="s">
        <v>22</v>
      </c>
      <c r="E883" s="167"/>
      <c r="F883" s="167"/>
      <c r="G883" s="167"/>
      <c r="H883" s="167" t="s">
        <v>7539</v>
      </c>
      <c r="I883" s="167" t="s">
        <v>7641</v>
      </c>
      <c r="J883" s="167" t="s">
        <v>77</v>
      </c>
      <c r="K883" s="167" t="s">
        <v>210</v>
      </c>
      <c r="L883" s="56"/>
      <c r="M883" s="167" t="s">
        <v>2067</v>
      </c>
      <c r="N883" s="167" t="s">
        <v>503</v>
      </c>
    </row>
    <row r="884" spans="1:14" x14ac:dyDescent="0.35">
      <c r="A884" s="220">
        <v>885</v>
      </c>
      <c r="B884" s="167" t="s">
        <v>7486</v>
      </c>
      <c r="C884" s="167"/>
      <c r="D884" s="167" t="s">
        <v>22</v>
      </c>
      <c r="E884" s="167"/>
      <c r="F884" s="167"/>
      <c r="G884" s="167"/>
      <c r="H884" s="167" t="s">
        <v>7486</v>
      </c>
      <c r="I884" s="167" t="s">
        <v>7627</v>
      </c>
      <c r="J884" s="167" t="s">
        <v>71</v>
      </c>
      <c r="K884" s="167" t="s">
        <v>210</v>
      </c>
      <c r="L884" s="57"/>
      <c r="M884" s="167" t="s">
        <v>2067</v>
      </c>
      <c r="N884" s="167" t="s">
        <v>560</v>
      </c>
    </row>
    <row r="885" spans="1:14" x14ac:dyDescent="0.35">
      <c r="A885" s="220">
        <v>886</v>
      </c>
      <c r="B885" s="167" t="s">
        <v>7541</v>
      </c>
      <c r="C885" s="167"/>
      <c r="D885" s="167" t="s">
        <v>22</v>
      </c>
      <c r="E885" s="167"/>
      <c r="F885" s="167"/>
      <c r="G885" s="167"/>
      <c r="H885" s="167" t="s">
        <v>7541</v>
      </c>
      <c r="I885" s="167" t="s">
        <v>7643</v>
      </c>
      <c r="J885" s="167" t="s">
        <v>71</v>
      </c>
      <c r="K885" s="167" t="s">
        <v>210</v>
      </c>
      <c r="L885" s="56"/>
      <c r="M885" s="167" t="s">
        <v>2067</v>
      </c>
      <c r="N885" s="167" t="s">
        <v>452</v>
      </c>
    </row>
    <row r="886" spans="1:14" x14ac:dyDescent="0.35">
      <c r="A886" s="220">
        <v>887</v>
      </c>
      <c r="B886" s="167" t="s">
        <v>7498</v>
      </c>
      <c r="C886" s="167"/>
      <c r="D886" s="167" t="s">
        <v>22</v>
      </c>
      <c r="E886" s="167"/>
      <c r="F886" s="167"/>
      <c r="G886" s="167"/>
      <c r="H886" s="167" t="s">
        <v>7498</v>
      </c>
      <c r="I886" s="167" t="s">
        <v>7633</v>
      </c>
      <c r="J886" s="167" t="s">
        <v>77</v>
      </c>
      <c r="K886" s="167" t="s">
        <v>210</v>
      </c>
      <c r="L886" s="57" t="s">
        <v>93</v>
      </c>
      <c r="M886" s="167" t="s">
        <v>2067</v>
      </c>
      <c r="N886" s="167"/>
    </row>
    <row r="887" spans="1:14" x14ac:dyDescent="0.35">
      <c r="A887" s="220">
        <v>888</v>
      </c>
      <c r="B887" s="167" t="s">
        <v>7488</v>
      </c>
      <c r="C887" s="167"/>
      <c r="D887" s="167" t="s">
        <v>22</v>
      </c>
      <c r="E887" s="167"/>
      <c r="F887" s="167"/>
      <c r="G887" s="167"/>
      <c r="H887" s="167" t="s">
        <v>7488</v>
      </c>
      <c r="I887" s="167" t="s">
        <v>7629</v>
      </c>
      <c r="J887" s="167" t="s">
        <v>77</v>
      </c>
      <c r="K887" s="167" t="s">
        <v>275</v>
      </c>
      <c r="L887" s="56"/>
      <c r="M887" s="167" t="s">
        <v>2067</v>
      </c>
      <c r="N887" s="167"/>
    </row>
    <row r="888" spans="1:14" x14ac:dyDescent="0.35">
      <c r="A888" s="220">
        <v>889</v>
      </c>
      <c r="B888" s="167" t="s">
        <v>7553</v>
      </c>
      <c r="C888" s="167"/>
      <c r="D888" s="167" t="s">
        <v>17</v>
      </c>
      <c r="E888" s="167"/>
      <c r="F888" s="167"/>
      <c r="G888" s="167"/>
      <c r="H888" s="167" t="s">
        <v>7553</v>
      </c>
      <c r="I888" s="167" t="s">
        <v>8619</v>
      </c>
      <c r="J888" s="167" t="s">
        <v>71</v>
      </c>
      <c r="K888" s="167" t="s">
        <v>210</v>
      </c>
      <c r="L888" s="57"/>
      <c r="M888" s="167" t="s">
        <v>2067</v>
      </c>
      <c r="N888" s="167" t="s">
        <v>676</v>
      </c>
    </row>
    <row r="889" spans="1:14" x14ac:dyDescent="0.35">
      <c r="A889" s="220">
        <v>890</v>
      </c>
      <c r="B889" s="167" t="s">
        <v>7550</v>
      </c>
      <c r="C889" s="167"/>
      <c r="D889" s="167" t="s">
        <v>17</v>
      </c>
      <c r="E889" s="167"/>
      <c r="F889" s="167"/>
      <c r="G889" s="167"/>
      <c r="H889" s="167" t="s">
        <v>7550</v>
      </c>
      <c r="I889" s="167" t="s">
        <v>8605</v>
      </c>
      <c r="J889" s="167" t="s">
        <v>71</v>
      </c>
      <c r="K889" s="167" t="s">
        <v>210</v>
      </c>
      <c r="L889" s="56"/>
      <c r="M889" s="167" t="s">
        <v>2067</v>
      </c>
      <c r="N889" s="167" t="s">
        <v>670</v>
      </c>
    </row>
    <row r="890" spans="1:14" x14ac:dyDescent="0.35">
      <c r="A890" s="220">
        <v>891</v>
      </c>
      <c r="B890" s="167" t="s">
        <v>7490</v>
      </c>
      <c r="C890" s="167"/>
      <c r="D890" s="167" t="s">
        <v>17</v>
      </c>
      <c r="E890" s="167" t="s">
        <v>855</v>
      </c>
      <c r="F890" s="167"/>
      <c r="G890" s="167"/>
      <c r="H890" s="167" t="s">
        <v>7490</v>
      </c>
      <c r="I890" s="167" t="s">
        <v>7631</v>
      </c>
      <c r="J890" s="167" t="s">
        <v>77</v>
      </c>
      <c r="K890" s="167" t="s">
        <v>210</v>
      </c>
      <c r="L890" s="57"/>
      <c r="M890" s="167" t="s">
        <v>10457</v>
      </c>
      <c r="N890" s="167" t="s">
        <v>631</v>
      </c>
    </row>
    <row r="891" spans="1:14" x14ac:dyDescent="0.35">
      <c r="A891" s="220">
        <v>892</v>
      </c>
      <c r="B891" s="167" t="s">
        <v>7496</v>
      </c>
      <c r="C891" s="167"/>
      <c r="D891" s="167" t="s">
        <v>17</v>
      </c>
      <c r="E891" s="167"/>
      <c r="F891" s="167" t="s">
        <v>43</v>
      </c>
      <c r="G891" s="167"/>
      <c r="H891" s="167" t="s">
        <v>7496</v>
      </c>
      <c r="I891" s="167" t="s">
        <v>7632</v>
      </c>
      <c r="J891" s="167" t="s">
        <v>77</v>
      </c>
      <c r="K891" s="167" t="s">
        <v>210</v>
      </c>
      <c r="L891" s="56"/>
      <c r="M891" s="167" t="s">
        <v>6913</v>
      </c>
      <c r="N891" s="167"/>
    </row>
    <row r="892" spans="1:14" x14ac:dyDescent="0.35">
      <c r="A892" s="220">
        <v>893</v>
      </c>
      <c r="B892" s="167" t="s">
        <v>7551</v>
      </c>
      <c r="C892" s="167"/>
      <c r="D892" s="167" t="s">
        <v>17</v>
      </c>
      <c r="E892" s="167"/>
      <c r="F892" s="167"/>
      <c r="G892" s="167"/>
      <c r="H892" s="167" t="s">
        <v>7551</v>
      </c>
      <c r="I892" s="167" t="s">
        <v>8617</v>
      </c>
      <c r="J892" s="167" t="s">
        <v>77</v>
      </c>
      <c r="K892" s="167" t="s">
        <v>210</v>
      </c>
      <c r="L892" s="57"/>
      <c r="M892" s="167" t="s">
        <v>2067</v>
      </c>
      <c r="N892" s="167" t="s">
        <v>510</v>
      </c>
    </row>
    <row r="893" spans="1:14" x14ac:dyDescent="0.35">
      <c r="A893" s="220">
        <v>894</v>
      </c>
      <c r="B893" s="167" t="s">
        <v>7532</v>
      </c>
      <c r="C893" s="167"/>
      <c r="D893" s="167" t="s">
        <v>17</v>
      </c>
      <c r="E893" s="167"/>
      <c r="F893" s="167"/>
      <c r="G893" s="167"/>
      <c r="H893" s="167" t="s">
        <v>7532</v>
      </c>
      <c r="I893" s="167" t="s">
        <v>7634</v>
      </c>
      <c r="J893" s="167" t="s">
        <v>77</v>
      </c>
      <c r="K893" s="167" t="s">
        <v>210</v>
      </c>
      <c r="L893" s="56"/>
      <c r="M893" s="167" t="s">
        <v>2067</v>
      </c>
      <c r="N893" s="167" t="s">
        <v>8607</v>
      </c>
    </row>
    <row r="894" spans="1:14" x14ac:dyDescent="0.35">
      <c r="A894" s="220">
        <v>895</v>
      </c>
      <c r="B894" s="167" t="s">
        <v>7489</v>
      </c>
      <c r="C894" s="167"/>
      <c r="D894" s="167" t="s">
        <v>17</v>
      </c>
      <c r="E894" s="167"/>
      <c r="F894" s="167"/>
      <c r="G894" s="167"/>
      <c r="H894" s="167" t="s">
        <v>7489</v>
      </c>
      <c r="I894" s="167" t="s">
        <v>7630</v>
      </c>
      <c r="J894" s="167" t="s">
        <v>77</v>
      </c>
      <c r="K894" s="167" t="s">
        <v>210</v>
      </c>
      <c r="L894" s="57"/>
      <c r="M894" s="167" t="s">
        <v>2067</v>
      </c>
      <c r="N894" s="167" t="s">
        <v>517</v>
      </c>
    </row>
    <row r="895" spans="1:14" x14ac:dyDescent="0.35">
      <c r="A895" s="220">
        <v>896</v>
      </c>
      <c r="B895" s="167" t="s">
        <v>7536</v>
      </c>
      <c r="C895" s="167"/>
      <c r="D895" s="167" t="s">
        <v>17</v>
      </c>
      <c r="E895" s="167"/>
      <c r="F895" s="167"/>
      <c r="G895" s="167"/>
      <c r="H895" s="167" t="s">
        <v>7536</v>
      </c>
      <c r="I895" s="167" t="s">
        <v>7638</v>
      </c>
      <c r="J895" s="167" t="s">
        <v>77</v>
      </c>
      <c r="K895" s="167" t="s">
        <v>210</v>
      </c>
      <c r="L895" s="56"/>
      <c r="M895" s="167" t="s">
        <v>2067</v>
      </c>
      <c r="N895" s="167" t="s">
        <v>556</v>
      </c>
    </row>
    <row r="896" spans="1:14" x14ac:dyDescent="0.35">
      <c r="A896" s="220">
        <v>897</v>
      </c>
      <c r="B896" s="167" t="s">
        <v>7485</v>
      </c>
      <c r="C896" s="167"/>
      <c r="D896" s="167" t="s">
        <v>17</v>
      </c>
      <c r="E896" s="167"/>
      <c r="F896" s="167"/>
      <c r="G896" s="167"/>
      <c r="H896" s="167" t="s">
        <v>7485</v>
      </c>
      <c r="I896" s="167" t="s">
        <v>7626</v>
      </c>
      <c r="J896" s="167" t="s">
        <v>77</v>
      </c>
      <c r="K896" s="167" t="s">
        <v>210</v>
      </c>
      <c r="L896" s="57"/>
      <c r="M896" s="167" t="s">
        <v>2067</v>
      </c>
      <c r="N896" s="167" t="s">
        <v>439</v>
      </c>
    </row>
    <row r="897" spans="1:14" x14ac:dyDescent="0.35">
      <c r="A897" s="220">
        <v>898</v>
      </c>
      <c r="B897" s="167" t="s">
        <v>7534</v>
      </c>
      <c r="C897" s="167"/>
      <c r="D897" s="167" t="s">
        <v>17</v>
      </c>
      <c r="E897" s="167"/>
      <c r="F897" s="167"/>
      <c r="G897" s="167"/>
      <c r="H897" s="167" t="s">
        <v>7534</v>
      </c>
      <c r="I897" s="167" t="s">
        <v>7635</v>
      </c>
      <c r="J897" s="167" t="s">
        <v>77</v>
      </c>
      <c r="K897" s="167" t="s">
        <v>1432</v>
      </c>
      <c r="L897" s="56"/>
      <c r="M897" s="167" t="s">
        <v>2067</v>
      </c>
      <c r="N897" s="167"/>
    </row>
    <row r="898" spans="1:14" x14ac:dyDescent="0.35">
      <c r="A898" s="220">
        <v>899</v>
      </c>
      <c r="B898" s="167" t="s">
        <v>7535</v>
      </c>
      <c r="C898" s="167"/>
      <c r="D898" s="167" t="s">
        <v>17</v>
      </c>
      <c r="E898" s="167"/>
      <c r="F898" s="167"/>
      <c r="G898" s="167"/>
      <c r="H898" s="167" t="s">
        <v>7535</v>
      </c>
      <c r="I898" s="167" t="s">
        <v>7637</v>
      </c>
      <c r="J898" s="167" t="s">
        <v>77</v>
      </c>
      <c r="K898" s="167" t="s">
        <v>1426</v>
      </c>
      <c r="L898" s="57"/>
      <c r="M898" s="167" t="s">
        <v>2067</v>
      </c>
      <c r="N898" s="167"/>
    </row>
    <row r="899" spans="1:14" x14ac:dyDescent="0.35">
      <c r="A899" s="220">
        <v>900</v>
      </c>
      <c r="B899" s="167" t="s">
        <v>2268</v>
      </c>
      <c r="C899" s="167"/>
      <c r="D899" s="167" t="s">
        <v>19</v>
      </c>
      <c r="E899" s="167"/>
      <c r="F899" s="167"/>
      <c r="G899" s="167"/>
      <c r="H899" s="167" t="s">
        <v>2268</v>
      </c>
      <c r="I899" s="167" t="s">
        <v>10458</v>
      </c>
      <c r="J899" s="167" t="s">
        <v>74</v>
      </c>
      <c r="K899" s="167"/>
      <c r="L899" s="56"/>
      <c r="M899" s="167" t="s">
        <v>2067</v>
      </c>
      <c r="N899" s="167" t="s">
        <v>581</v>
      </c>
    </row>
    <row r="900" spans="1:14" x14ac:dyDescent="0.35">
      <c r="A900" s="220">
        <v>901</v>
      </c>
      <c r="B900" s="167" t="s">
        <v>2269</v>
      </c>
      <c r="C900" s="167"/>
      <c r="D900" s="167" t="s">
        <v>19</v>
      </c>
      <c r="E900" s="167"/>
      <c r="F900" s="167"/>
      <c r="G900" s="167"/>
      <c r="H900" s="167" t="s">
        <v>2269</v>
      </c>
      <c r="I900" s="167" t="s">
        <v>2161</v>
      </c>
      <c r="J900" s="167" t="s">
        <v>80</v>
      </c>
      <c r="K900" s="167"/>
      <c r="L900" s="57"/>
      <c r="M900" s="167" t="s">
        <v>2067</v>
      </c>
      <c r="N900" s="167" t="s">
        <v>529</v>
      </c>
    </row>
    <row r="901" spans="1:14" x14ac:dyDescent="0.35">
      <c r="A901" s="220">
        <v>902</v>
      </c>
      <c r="B901" s="167" t="s">
        <v>2270</v>
      </c>
      <c r="C901" s="167"/>
      <c r="D901" s="167" t="s">
        <v>19</v>
      </c>
      <c r="E901" s="167"/>
      <c r="F901" s="167"/>
      <c r="G901" s="167"/>
      <c r="H901" s="167" t="s">
        <v>2270</v>
      </c>
      <c r="I901" s="167" t="s">
        <v>2176</v>
      </c>
      <c r="J901" s="167" t="s">
        <v>80</v>
      </c>
      <c r="K901" s="167"/>
      <c r="L901" s="56"/>
      <c r="M901" s="167" t="s">
        <v>2067</v>
      </c>
      <c r="N901" s="167" t="s">
        <v>424</v>
      </c>
    </row>
    <row r="902" spans="1:14" x14ac:dyDescent="0.35">
      <c r="A902" s="220">
        <v>903</v>
      </c>
      <c r="B902" s="167" t="s">
        <v>2271</v>
      </c>
      <c r="C902" s="167"/>
      <c r="D902" s="167" t="s">
        <v>19</v>
      </c>
      <c r="E902" s="167"/>
      <c r="F902" s="167"/>
      <c r="G902" s="167"/>
      <c r="H902" s="167" t="s">
        <v>2271</v>
      </c>
      <c r="I902" s="167" t="s">
        <v>10459</v>
      </c>
      <c r="J902" s="167" t="s">
        <v>74</v>
      </c>
      <c r="K902" s="167"/>
      <c r="L902" s="57"/>
      <c r="M902" s="167" t="s">
        <v>2067</v>
      </c>
      <c r="N902" s="167" t="s">
        <v>649</v>
      </c>
    </row>
    <row r="903" spans="1:14" x14ac:dyDescent="0.35">
      <c r="A903" s="220">
        <v>904</v>
      </c>
      <c r="B903" s="167" t="s">
        <v>2274</v>
      </c>
      <c r="C903" s="167"/>
      <c r="D903" s="167" t="s">
        <v>19</v>
      </c>
      <c r="E903" s="167"/>
      <c r="F903" s="167" t="s">
        <v>43</v>
      </c>
      <c r="G903" s="167"/>
      <c r="H903" s="167" t="s">
        <v>2274</v>
      </c>
      <c r="I903" s="167" t="s">
        <v>2196</v>
      </c>
      <c r="J903" s="167" t="s">
        <v>74</v>
      </c>
      <c r="K903" s="167"/>
      <c r="L903" s="56"/>
      <c r="M903" s="167" t="s">
        <v>6913</v>
      </c>
      <c r="N903" s="167"/>
    </row>
    <row r="904" spans="1:14" x14ac:dyDescent="0.35">
      <c r="A904" s="220">
        <v>905</v>
      </c>
      <c r="B904" s="167" t="s">
        <v>2275</v>
      </c>
      <c r="C904" s="167"/>
      <c r="D904" s="167" t="s">
        <v>31</v>
      </c>
      <c r="E904" s="167" t="s">
        <v>855</v>
      </c>
      <c r="F904" s="167"/>
      <c r="G904" s="167"/>
      <c r="H904" s="167" t="s">
        <v>2275</v>
      </c>
      <c r="I904" s="167" t="s">
        <v>2276</v>
      </c>
      <c r="J904" s="167" t="s">
        <v>80</v>
      </c>
      <c r="K904" s="167"/>
      <c r="L904" s="57"/>
      <c r="M904" s="167" t="s">
        <v>10457</v>
      </c>
      <c r="N904" s="167" t="s">
        <v>631</v>
      </c>
    </row>
    <row r="905" spans="1:14" x14ac:dyDescent="0.35">
      <c r="A905" s="220">
        <v>906</v>
      </c>
      <c r="B905" s="167" t="s">
        <v>2277</v>
      </c>
      <c r="C905" s="167"/>
      <c r="D905" s="167" t="s">
        <v>31</v>
      </c>
      <c r="E905" s="167"/>
      <c r="F905" s="167"/>
      <c r="G905" s="167"/>
      <c r="H905" s="167" t="s">
        <v>2277</v>
      </c>
      <c r="I905" s="167" t="s">
        <v>10460</v>
      </c>
      <c r="J905" s="167" t="s">
        <v>74</v>
      </c>
      <c r="K905" s="167"/>
      <c r="L905" s="56"/>
      <c r="M905" s="167" t="s">
        <v>2067</v>
      </c>
      <c r="N905" s="167" t="s">
        <v>646</v>
      </c>
    </row>
    <row r="906" spans="1:14" x14ac:dyDescent="0.35">
      <c r="A906" s="220">
        <v>907</v>
      </c>
      <c r="B906" s="167" t="s">
        <v>2278</v>
      </c>
      <c r="C906" s="167"/>
      <c r="D906" s="167" t="s">
        <v>19</v>
      </c>
      <c r="E906" s="167"/>
      <c r="F906" s="167" t="s">
        <v>43</v>
      </c>
      <c r="G906" s="167"/>
      <c r="H906" s="167" t="s">
        <v>2278</v>
      </c>
      <c r="I906" s="167" t="s">
        <v>823</v>
      </c>
      <c r="J906" s="167" t="s">
        <v>74</v>
      </c>
      <c r="K906" s="167"/>
      <c r="L906" s="57"/>
      <c r="M906" s="167" t="s">
        <v>6913</v>
      </c>
      <c r="N906" s="167"/>
    </row>
    <row r="907" spans="1:14" x14ac:dyDescent="0.35">
      <c r="A907" s="220">
        <v>908</v>
      </c>
      <c r="B907" s="167" t="s">
        <v>2285</v>
      </c>
      <c r="C907" s="167"/>
      <c r="D907" s="167" t="s">
        <v>31</v>
      </c>
      <c r="E907" s="167"/>
      <c r="F907" s="167"/>
      <c r="G907" s="167"/>
      <c r="H907" s="167" t="s">
        <v>2285</v>
      </c>
      <c r="I907" s="167" t="s">
        <v>2286</v>
      </c>
      <c r="J907" s="167" t="s">
        <v>74</v>
      </c>
      <c r="K907" s="167"/>
      <c r="L907" s="56"/>
      <c r="M907" s="167" t="s">
        <v>2067</v>
      </c>
      <c r="N907" s="167" t="s">
        <v>429</v>
      </c>
    </row>
    <row r="908" spans="1:14" x14ac:dyDescent="0.35">
      <c r="A908" s="220">
        <v>909</v>
      </c>
      <c r="B908" s="167" t="s">
        <v>2311</v>
      </c>
      <c r="C908" s="167"/>
      <c r="D908" s="167" t="s">
        <v>31</v>
      </c>
      <c r="E908" s="167"/>
      <c r="F908" s="167"/>
      <c r="G908" s="167"/>
      <c r="H908" s="167" t="s">
        <v>2311</v>
      </c>
      <c r="I908" s="167" t="s">
        <v>2310</v>
      </c>
      <c r="J908" s="167" t="s">
        <v>74</v>
      </c>
      <c r="K908" s="167"/>
      <c r="L908" s="57"/>
      <c r="M908" s="167" t="s">
        <v>2067</v>
      </c>
      <c r="N908" s="167" t="s">
        <v>649</v>
      </c>
    </row>
    <row r="909" spans="1:14" x14ac:dyDescent="0.35">
      <c r="A909" s="220">
        <v>910</v>
      </c>
      <c r="B909" s="167" t="s">
        <v>7494</v>
      </c>
      <c r="C909" s="167"/>
      <c r="D909" s="167" t="s">
        <v>7373</v>
      </c>
      <c r="E909" s="167"/>
      <c r="F909" s="167"/>
      <c r="G909" s="167"/>
      <c r="H909" s="167" t="s">
        <v>7494</v>
      </c>
      <c r="I909" s="167" t="s">
        <v>10461</v>
      </c>
      <c r="J909" s="167" t="s">
        <v>77</v>
      </c>
      <c r="K909" s="167"/>
      <c r="L909" s="56"/>
      <c r="M909" s="167" t="s">
        <v>2067</v>
      </c>
      <c r="N909" s="167" t="s">
        <v>7668</v>
      </c>
    </row>
    <row r="910" spans="1:14" x14ac:dyDescent="0.35">
      <c r="A910" s="220">
        <v>911</v>
      </c>
      <c r="B910" s="167" t="s">
        <v>7497</v>
      </c>
      <c r="C910" s="167"/>
      <c r="D910" s="167" t="s">
        <v>7373</v>
      </c>
      <c r="E910" s="167"/>
      <c r="F910" s="167"/>
      <c r="G910" s="167"/>
      <c r="H910" s="167" t="s">
        <v>7497</v>
      </c>
      <c r="I910" s="167" t="s">
        <v>10462</v>
      </c>
      <c r="J910" s="167" t="s">
        <v>77</v>
      </c>
      <c r="K910" s="167"/>
      <c r="L910" s="57"/>
      <c r="M910" s="167" t="s">
        <v>2067</v>
      </c>
      <c r="N910" s="167" t="s">
        <v>7669</v>
      </c>
    </row>
    <row r="911" spans="1:14" x14ac:dyDescent="0.35">
      <c r="A911" s="220">
        <v>912</v>
      </c>
      <c r="B911" s="167" t="s">
        <v>2564</v>
      </c>
      <c r="C911" s="167"/>
      <c r="D911" s="167" t="s">
        <v>25</v>
      </c>
      <c r="E911" s="167"/>
      <c r="F911" s="167"/>
      <c r="G911" s="167"/>
      <c r="H911" s="167" t="s">
        <v>2564</v>
      </c>
      <c r="I911" s="167" t="s">
        <v>2123</v>
      </c>
      <c r="J911" s="167" t="s">
        <v>68</v>
      </c>
      <c r="K911" s="167"/>
      <c r="L911" s="56"/>
      <c r="M911" s="167" t="s">
        <v>2067</v>
      </c>
      <c r="N911" s="167" t="s">
        <v>534</v>
      </c>
    </row>
    <row r="912" spans="1:14" x14ac:dyDescent="0.35">
      <c r="A912" s="220">
        <v>913</v>
      </c>
      <c r="B912" s="214" t="s">
        <v>10649</v>
      </c>
      <c r="C912" s="8"/>
      <c r="D912" s="7" t="s">
        <v>6111</v>
      </c>
      <c r="E912" s="7"/>
      <c r="F912" s="7"/>
      <c r="G912" s="7"/>
      <c r="H912" s="7" t="s">
        <v>10649</v>
      </c>
      <c r="I912" s="7" t="s">
        <v>10650</v>
      </c>
      <c r="J912" s="7" t="s">
        <v>6106</v>
      </c>
      <c r="K912" s="7"/>
      <c r="L912" s="162"/>
      <c r="M912" s="7" t="s">
        <v>2067</v>
      </c>
      <c r="N912" s="7" t="s">
        <v>5270</v>
      </c>
    </row>
    <row r="913" spans="1:14" x14ac:dyDescent="0.35">
      <c r="A913" s="220">
        <v>914</v>
      </c>
      <c r="B913" s="214" t="s">
        <v>10651</v>
      </c>
      <c r="C913" s="8"/>
      <c r="D913" s="7" t="s">
        <v>6065</v>
      </c>
      <c r="E913" s="7"/>
      <c r="F913" s="7"/>
      <c r="G913" s="7"/>
      <c r="H913" s="7" t="s">
        <v>10651</v>
      </c>
      <c r="I913" s="7" t="s">
        <v>10652</v>
      </c>
      <c r="J913" s="7" t="s">
        <v>6102</v>
      </c>
      <c r="K913" s="7"/>
      <c r="L913" s="162"/>
      <c r="M913" s="7" t="s">
        <v>2067</v>
      </c>
      <c r="N913" s="7" t="s">
        <v>5270</v>
      </c>
    </row>
    <row r="914" spans="1:14" x14ac:dyDescent="0.35">
      <c r="A914" s="220">
        <v>915</v>
      </c>
      <c r="B914" s="214" t="s">
        <v>10819</v>
      </c>
      <c r="C914" s="8"/>
      <c r="D914" s="7" t="s">
        <v>6111</v>
      </c>
      <c r="E914" s="107"/>
      <c r="F914" s="7"/>
      <c r="G914" s="7" t="s">
        <v>321</v>
      </c>
      <c r="H914" s="7" t="s">
        <v>10819</v>
      </c>
      <c r="I914" s="7" t="s">
        <v>10820</v>
      </c>
      <c r="J914" s="7" t="s">
        <v>6106</v>
      </c>
      <c r="K914" s="107"/>
      <c r="L914" s="162"/>
      <c r="M914" s="7" t="s">
        <v>2067</v>
      </c>
      <c r="N914" s="7"/>
    </row>
    <row r="915" spans="1:14" x14ac:dyDescent="0.35">
      <c r="A915" s="220">
        <v>916</v>
      </c>
      <c r="B915" s="214" t="s">
        <v>11268</v>
      </c>
      <c r="C915" s="106"/>
      <c r="D915" s="162" t="s">
        <v>6146</v>
      </c>
      <c r="E915" s="107"/>
      <c r="F915" s="107"/>
      <c r="G915" s="107"/>
      <c r="H915" s="107" t="s">
        <v>11268</v>
      </c>
      <c r="I915" s="162" t="s">
        <v>10845</v>
      </c>
      <c r="J915" s="167" t="s">
        <v>6104</v>
      </c>
      <c r="K915" s="107"/>
      <c r="L915" s="107"/>
      <c r="M915" s="7" t="s">
        <v>2067</v>
      </c>
      <c r="N915" s="104" t="s">
        <v>5144</v>
      </c>
    </row>
    <row r="916" spans="1:14" x14ac:dyDescent="0.35">
      <c r="A916" s="220">
        <v>917</v>
      </c>
      <c r="B916" s="214" t="s">
        <v>11258</v>
      </c>
      <c r="C916" s="106"/>
      <c r="D916" s="162" t="s">
        <v>6146</v>
      </c>
      <c r="E916" s="107"/>
      <c r="F916" s="107"/>
      <c r="G916" s="107"/>
      <c r="H916" s="107" t="s">
        <v>11258</v>
      </c>
      <c r="I916" s="162" t="s">
        <v>10846</v>
      </c>
      <c r="J916" s="167" t="s">
        <v>6104</v>
      </c>
      <c r="K916" s="107"/>
      <c r="L916" s="107"/>
      <c r="M916" s="7" t="s">
        <v>2067</v>
      </c>
      <c r="N916" s="90" t="s">
        <v>6059</v>
      </c>
    </row>
    <row r="917" spans="1:14" x14ac:dyDescent="0.35">
      <c r="A917" s="220">
        <v>918</v>
      </c>
      <c r="B917" s="214" t="s">
        <v>11248</v>
      </c>
      <c r="C917" s="106"/>
      <c r="D917" s="162" t="s">
        <v>6146</v>
      </c>
      <c r="E917" s="107"/>
      <c r="F917" s="107"/>
      <c r="G917" s="107"/>
      <c r="H917" s="107" t="s">
        <v>11248</v>
      </c>
      <c r="I917" s="162" t="s">
        <v>10847</v>
      </c>
      <c r="J917" s="167" t="s">
        <v>6104</v>
      </c>
      <c r="K917" s="107"/>
      <c r="L917" s="107"/>
      <c r="M917" s="7" t="s">
        <v>2067</v>
      </c>
      <c r="N917" s="104" t="s">
        <v>5149</v>
      </c>
    </row>
    <row r="918" spans="1:14" x14ac:dyDescent="0.35">
      <c r="A918" s="220">
        <v>919</v>
      </c>
      <c r="B918" s="214" t="s">
        <v>11238</v>
      </c>
      <c r="C918" s="106"/>
      <c r="D918" s="162" t="s">
        <v>6146</v>
      </c>
      <c r="E918" s="107"/>
      <c r="F918" s="107"/>
      <c r="G918" s="107"/>
      <c r="H918" s="107" t="s">
        <v>11238</v>
      </c>
      <c r="I918" s="162" t="s">
        <v>10848</v>
      </c>
      <c r="J918" s="167" t="s">
        <v>6104</v>
      </c>
      <c r="K918" s="107"/>
      <c r="L918" s="107"/>
      <c r="M918" s="7" t="s">
        <v>2067</v>
      </c>
      <c r="N918" s="104" t="s">
        <v>5391</v>
      </c>
    </row>
    <row r="919" spans="1:14" x14ac:dyDescent="0.35">
      <c r="A919" s="220">
        <v>920</v>
      </c>
      <c r="B919" s="214" t="s">
        <v>11228</v>
      </c>
      <c r="C919" s="106"/>
      <c r="D919" s="162" t="s">
        <v>6146</v>
      </c>
      <c r="E919" s="107"/>
      <c r="F919" s="107"/>
      <c r="G919" s="107"/>
      <c r="H919" s="107" t="s">
        <v>11228</v>
      </c>
      <c r="I919" s="162" t="s">
        <v>10849</v>
      </c>
      <c r="J919" s="167" t="s">
        <v>6104</v>
      </c>
      <c r="K919" s="107"/>
      <c r="L919" s="107"/>
      <c r="M919" s="7" t="s">
        <v>2067</v>
      </c>
      <c r="N919" s="104" t="s">
        <v>5146</v>
      </c>
    </row>
    <row r="920" spans="1:14" x14ac:dyDescent="0.35">
      <c r="A920" s="220">
        <v>921</v>
      </c>
      <c r="B920" s="214" t="s">
        <v>11218</v>
      </c>
      <c r="C920" s="106"/>
      <c r="D920" s="162" t="s">
        <v>6146</v>
      </c>
      <c r="E920" s="107"/>
      <c r="F920" s="107"/>
      <c r="G920" s="107"/>
      <c r="H920" s="107" t="s">
        <v>11218</v>
      </c>
      <c r="I920" s="162" t="s">
        <v>10850</v>
      </c>
      <c r="J920" s="167" t="s">
        <v>6104</v>
      </c>
      <c r="K920" s="107"/>
      <c r="L920" s="107"/>
      <c r="M920" s="7" t="s">
        <v>2067</v>
      </c>
      <c r="N920" s="104" t="s">
        <v>6054</v>
      </c>
    </row>
    <row r="921" spans="1:14" x14ac:dyDescent="0.35">
      <c r="A921" s="220">
        <v>922</v>
      </c>
      <c r="B921" s="214" t="s">
        <v>11208</v>
      </c>
      <c r="C921" s="106"/>
      <c r="D921" s="162" t="s">
        <v>6146</v>
      </c>
      <c r="E921" s="107"/>
      <c r="F921" s="107"/>
      <c r="G921" s="107"/>
      <c r="H921" s="107" t="s">
        <v>11208</v>
      </c>
      <c r="I921" s="162" t="s">
        <v>10851</v>
      </c>
      <c r="J921" s="167" t="s">
        <v>6104</v>
      </c>
      <c r="K921" s="107"/>
      <c r="L921" s="107"/>
      <c r="M921" s="7" t="s">
        <v>2067</v>
      </c>
      <c r="N921" s="104" t="s">
        <v>5148</v>
      </c>
    </row>
    <row r="922" spans="1:14" x14ac:dyDescent="0.35">
      <c r="A922" s="220">
        <v>923</v>
      </c>
      <c r="B922" s="214" t="s">
        <v>11198</v>
      </c>
      <c r="C922" s="106"/>
      <c r="D922" s="162" t="s">
        <v>6146</v>
      </c>
      <c r="E922" s="107"/>
      <c r="F922" s="107"/>
      <c r="G922" s="107"/>
      <c r="H922" s="107" t="s">
        <v>11198</v>
      </c>
      <c r="I922" s="162" t="s">
        <v>10852</v>
      </c>
      <c r="J922" s="167" t="s">
        <v>6104</v>
      </c>
      <c r="K922" s="107"/>
      <c r="L922" s="107"/>
      <c r="M922" s="7" t="s">
        <v>2067</v>
      </c>
      <c r="N922" s="104" t="s">
        <v>6052</v>
      </c>
    </row>
    <row r="923" spans="1:14" x14ac:dyDescent="0.35">
      <c r="A923" s="220">
        <v>924</v>
      </c>
      <c r="B923" s="214" t="s">
        <v>11188</v>
      </c>
      <c r="C923" s="106"/>
      <c r="D923" s="162" t="s">
        <v>6146</v>
      </c>
      <c r="E923" s="107"/>
      <c r="F923" s="107"/>
      <c r="G923" s="107"/>
      <c r="H923" s="107" t="s">
        <v>11188</v>
      </c>
      <c r="I923" s="162" t="s">
        <v>10853</v>
      </c>
      <c r="J923" s="167" t="s">
        <v>6104</v>
      </c>
      <c r="K923" s="107"/>
      <c r="L923" s="107"/>
      <c r="M923" s="7" t="s">
        <v>2067</v>
      </c>
      <c r="N923" s="104" t="s">
        <v>5150</v>
      </c>
    </row>
    <row r="924" spans="1:14" x14ac:dyDescent="0.35">
      <c r="A924" s="220">
        <v>925</v>
      </c>
      <c r="B924" s="214" t="s">
        <v>11178</v>
      </c>
      <c r="C924" s="106"/>
      <c r="D924" s="162" t="s">
        <v>6146</v>
      </c>
      <c r="E924" s="107"/>
      <c r="F924" s="107"/>
      <c r="G924" s="107"/>
      <c r="H924" s="107" t="s">
        <v>11178</v>
      </c>
      <c r="I924" s="162" t="s">
        <v>10854</v>
      </c>
      <c r="J924" s="167" t="s">
        <v>6104</v>
      </c>
      <c r="K924" s="107"/>
      <c r="L924" s="107"/>
      <c r="M924" s="7" t="s">
        <v>2067</v>
      </c>
      <c r="N924" s="104" t="s">
        <v>5203</v>
      </c>
    </row>
    <row r="925" spans="1:14" x14ac:dyDescent="0.35">
      <c r="A925" s="220">
        <v>926</v>
      </c>
      <c r="B925" s="214" t="s">
        <v>11269</v>
      </c>
      <c r="C925" s="106"/>
      <c r="D925" s="162" t="s">
        <v>6146</v>
      </c>
      <c r="E925" s="107"/>
      <c r="F925" s="107"/>
      <c r="G925" s="107"/>
      <c r="H925" s="107" t="s">
        <v>11269</v>
      </c>
      <c r="I925" s="162" t="s">
        <v>10855</v>
      </c>
      <c r="J925" s="7" t="s">
        <v>6102</v>
      </c>
      <c r="K925" s="107"/>
      <c r="L925" s="107"/>
      <c r="M925" s="7" t="s">
        <v>2067</v>
      </c>
      <c r="N925" s="104" t="s">
        <v>5144</v>
      </c>
    </row>
    <row r="926" spans="1:14" x14ac:dyDescent="0.35">
      <c r="A926" s="220">
        <v>927</v>
      </c>
      <c r="B926" s="214" t="s">
        <v>11259</v>
      </c>
      <c r="C926" s="106"/>
      <c r="D926" s="162" t="s">
        <v>6146</v>
      </c>
      <c r="E926" s="107"/>
      <c r="F926" s="107"/>
      <c r="G926" s="107"/>
      <c r="H926" s="107" t="s">
        <v>11259</v>
      </c>
      <c r="I926" s="162" t="s">
        <v>10856</v>
      </c>
      <c r="J926" s="7" t="s">
        <v>6102</v>
      </c>
      <c r="K926" s="107"/>
      <c r="L926" s="107"/>
      <c r="M926" s="7" t="s">
        <v>2067</v>
      </c>
      <c r="N926" s="90" t="s">
        <v>6059</v>
      </c>
    </row>
    <row r="927" spans="1:14" x14ac:dyDescent="0.35">
      <c r="A927" s="220">
        <v>928</v>
      </c>
      <c r="B927" s="214" t="s">
        <v>11249</v>
      </c>
      <c r="C927" s="106"/>
      <c r="D927" s="162" t="s">
        <v>6146</v>
      </c>
      <c r="E927" s="107"/>
      <c r="F927" s="107"/>
      <c r="G927" s="107"/>
      <c r="H927" s="107" t="s">
        <v>11249</v>
      </c>
      <c r="I927" s="162" t="s">
        <v>10857</v>
      </c>
      <c r="J927" s="7" t="s">
        <v>6102</v>
      </c>
      <c r="K927" s="107"/>
      <c r="L927" s="107"/>
      <c r="M927" s="7" t="s">
        <v>2067</v>
      </c>
      <c r="N927" s="104" t="s">
        <v>5149</v>
      </c>
    </row>
    <row r="928" spans="1:14" x14ac:dyDescent="0.35">
      <c r="A928" s="220">
        <v>929</v>
      </c>
      <c r="B928" s="214" t="s">
        <v>11239</v>
      </c>
      <c r="C928" s="106"/>
      <c r="D928" s="162" t="s">
        <v>6146</v>
      </c>
      <c r="E928" s="107"/>
      <c r="F928" s="107"/>
      <c r="G928" s="107"/>
      <c r="H928" s="107" t="s">
        <v>11239</v>
      </c>
      <c r="I928" s="162" t="s">
        <v>10858</v>
      </c>
      <c r="J928" s="7" t="s">
        <v>6102</v>
      </c>
      <c r="K928" s="107"/>
      <c r="L928" s="107"/>
      <c r="M928" s="7" t="s">
        <v>2067</v>
      </c>
      <c r="N928" s="104" t="s">
        <v>5391</v>
      </c>
    </row>
    <row r="929" spans="1:14" x14ac:dyDescent="0.35">
      <c r="A929" s="220">
        <v>930</v>
      </c>
      <c r="B929" s="214" t="s">
        <v>11229</v>
      </c>
      <c r="C929" s="106"/>
      <c r="D929" s="162" t="s">
        <v>6146</v>
      </c>
      <c r="E929" s="107"/>
      <c r="F929" s="107"/>
      <c r="G929" s="107"/>
      <c r="H929" s="107" t="s">
        <v>11229</v>
      </c>
      <c r="I929" s="162" t="s">
        <v>10859</v>
      </c>
      <c r="J929" s="7" t="s">
        <v>6102</v>
      </c>
      <c r="K929" s="107"/>
      <c r="L929" s="107"/>
      <c r="M929" s="7" t="s">
        <v>2067</v>
      </c>
      <c r="N929" s="104" t="s">
        <v>5146</v>
      </c>
    </row>
    <row r="930" spans="1:14" x14ac:dyDescent="0.35">
      <c r="A930" s="220">
        <v>931</v>
      </c>
      <c r="B930" s="214" t="s">
        <v>11219</v>
      </c>
      <c r="C930" s="106"/>
      <c r="D930" s="162" t="s">
        <v>6146</v>
      </c>
      <c r="E930" s="107"/>
      <c r="F930" s="107"/>
      <c r="G930" s="107"/>
      <c r="H930" s="107" t="s">
        <v>11219</v>
      </c>
      <c r="I930" s="162" t="s">
        <v>10860</v>
      </c>
      <c r="J930" s="7" t="s">
        <v>6102</v>
      </c>
      <c r="K930" s="107"/>
      <c r="L930" s="107"/>
      <c r="M930" s="7" t="s">
        <v>2067</v>
      </c>
      <c r="N930" s="104" t="s">
        <v>6054</v>
      </c>
    </row>
    <row r="931" spans="1:14" x14ac:dyDescent="0.35">
      <c r="A931" s="220">
        <v>932</v>
      </c>
      <c r="B931" s="214" t="s">
        <v>11209</v>
      </c>
      <c r="C931" s="106"/>
      <c r="D931" s="162" t="s">
        <v>6146</v>
      </c>
      <c r="E931" s="107"/>
      <c r="F931" s="107"/>
      <c r="G931" s="107"/>
      <c r="H931" s="107" t="s">
        <v>11209</v>
      </c>
      <c r="I931" s="162" t="s">
        <v>10861</v>
      </c>
      <c r="J931" s="7" t="s">
        <v>6102</v>
      </c>
      <c r="K931" s="107"/>
      <c r="L931" s="107"/>
      <c r="M931" s="7" t="s">
        <v>2067</v>
      </c>
      <c r="N931" s="104" t="s">
        <v>5148</v>
      </c>
    </row>
    <row r="932" spans="1:14" x14ac:dyDescent="0.35">
      <c r="A932" s="220">
        <v>933</v>
      </c>
      <c r="B932" s="214" t="s">
        <v>11199</v>
      </c>
      <c r="C932" s="106"/>
      <c r="D932" s="162" t="s">
        <v>6146</v>
      </c>
      <c r="E932" s="107"/>
      <c r="F932" s="107"/>
      <c r="G932" s="107"/>
      <c r="H932" s="107" t="s">
        <v>11199</v>
      </c>
      <c r="I932" s="162" t="s">
        <v>10862</v>
      </c>
      <c r="J932" s="7" t="s">
        <v>6102</v>
      </c>
      <c r="K932" s="107"/>
      <c r="L932" s="107"/>
      <c r="M932" s="7" t="s">
        <v>2067</v>
      </c>
      <c r="N932" s="104" t="s">
        <v>6052</v>
      </c>
    </row>
    <row r="933" spans="1:14" x14ac:dyDescent="0.35">
      <c r="A933" s="220">
        <v>934</v>
      </c>
      <c r="B933" s="214" t="s">
        <v>11189</v>
      </c>
      <c r="C933" s="106"/>
      <c r="D933" s="162" t="s">
        <v>6146</v>
      </c>
      <c r="E933" s="107"/>
      <c r="F933" s="107"/>
      <c r="G933" s="107"/>
      <c r="H933" s="107" t="s">
        <v>11189</v>
      </c>
      <c r="I933" s="162" t="s">
        <v>10863</v>
      </c>
      <c r="J933" s="7" t="s">
        <v>6102</v>
      </c>
      <c r="K933" s="107"/>
      <c r="L933" s="107"/>
      <c r="M933" s="7" t="s">
        <v>2067</v>
      </c>
      <c r="N933" s="104" t="s">
        <v>5150</v>
      </c>
    </row>
    <row r="934" spans="1:14" x14ac:dyDescent="0.35">
      <c r="A934" s="220">
        <v>935</v>
      </c>
      <c r="B934" s="214" t="s">
        <v>11179</v>
      </c>
      <c r="C934" s="106"/>
      <c r="D934" s="162" t="s">
        <v>6146</v>
      </c>
      <c r="E934" s="107"/>
      <c r="F934" s="107"/>
      <c r="G934" s="107"/>
      <c r="H934" s="107" t="s">
        <v>11179</v>
      </c>
      <c r="I934" s="162" t="s">
        <v>10864</v>
      </c>
      <c r="J934" s="7" t="s">
        <v>6102</v>
      </c>
      <c r="K934" s="107"/>
      <c r="L934" s="107"/>
      <c r="M934" s="7" t="s">
        <v>2067</v>
      </c>
      <c r="N934" s="104" t="s">
        <v>5203</v>
      </c>
    </row>
    <row r="935" spans="1:14" x14ac:dyDescent="0.35">
      <c r="A935" s="220">
        <v>936</v>
      </c>
      <c r="B935" s="214" t="s">
        <v>11270</v>
      </c>
      <c r="C935" s="106"/>
      <c r="D935" s="390" t="s">
        <v>6142</v>
      </c>
      <c r="E935" s="107"/>
      <c r="F935" s="107"/>
      <c r="G935" s="107"/>
      <c r="H935" s="107" t="s">
        <v>11270</v>
      </c>
      <c r="I935" s="162" t="s">
        <v>10865</v>
      </c>
      <c r="J935" s="7" t="s">
        <v>6104</v>
      </c>
      <c r="K935" s="107"/>
      <c r="L935" s="107"/>
      <c r="M935" s="7" t="s">
        <v>2067</v>
      </c>
      <c r="N935" s="107" t="s">
        <v>5144</v>
      </c>
    </row>
    <row r="936" spans="1:14" x14ac:dyDescent="0.35">
      <c r="A936" s="220">
        <v>937</v>
      </c>
      <c r="B936" s="214" t="s">
        <v>11260</v>
      </c>
      <c r="C936" s="106"/>
      <c r="D936" s="390" t="s">
        <v>6142</v>
      </c>
      <c r="E936" s="107"/>
      <c r="F936" s="107"/>
      <c r="G936" s="107"/>
      <c r="H936" s="107" t="s">
        <v>11260</v>
      </c>
      <c r="I936" s="162" t="s">
        <v>10866</v>
      </c>
      <c r="J936" s="7" t="s">
        <v>6104</v>
      </c>
      <c r="K936" s="107"/>
      <c r="L936" s="107"/>
      <c r="M936" s="7" t="s">
        <v>2067</v>
      </c>
      <c r="N936" s="162" t="s">
        <v>6059</v>
      </c>
    </row>
    <row r="937" spans="1:14" x14ac:dyDescent="0.35">
      <c r="A937" s="220">
        <v>938</v>
      </c>
      <c r="B937" s="214" t="s">
        <v>11250</v>
      </c>
      <c r="C937" s="106"/>
      <c r="D937" s="390" t="s">
        <v>6142</v>
      </c>
      <c r="E937" s="107"/>
      <c r="F937" s="107"/>
      <c r="G937" s="107"/>
      <c r="H937" s="107" t="s">
        <v>11250</v>
      </c>
      <c r="I937" s="162" t="s">
        <v>10867</v>
      </c>
      <c r="J937" s="7" t="s">
        <v>6104</v>
      </c>
      <c r="K937" s="107"/>
      <c r="L937" s="107"/>
      <c r="M937" s="7" t="s">
        <v>2067</v>
      </c>
      <c r="N937" s="107" t="s">
        <v>5149</v>
      </c>
    </row>
    <row r="938" spans="1:14" x14ac:dyDescent="0.35">
      <c r="A938" s="220">
        <v>939</v>
      </c>
      <c r="B938" s="214" t="s">
        <v>11240</v>
      </c>
      <c r="C938" s="106"/>
      <c r="D938" s="390" t="s">
        <v>6142</v>
      </c>
      <c r="E938" s="107"/>
      <c r="F938" s="107"/>
      <c r="G938" s="107"/>
      <c r="H938" s="107" t="s">
        <v>11240</v>
      </c>
      <c r="I938" s="162" t="s">
        <v>10868</v>
      </c>
      <c r="J938" s="7" t="s">
        <v>6104</v>
      </c>
      <c r="K938" s="107"/>
      <c r="L938" s="107"/>
      <c r="M938" s="7" t="s">
        <v>2067</v>
      </c>
      <c r="N938" s="107" t="s">
        <v>5391</v>
      </c>
    </row>
    <row r="939" spans="1:14" x14ac:dyDescent="0.35">
      <c r="A939" s="220">
        <v>940</v>
      </c>
      <c r="B939" s="214" t="s">
        <v>11230</v>
      </c>
      <c r="C939" s="106"/>
      <c r="D939" s="390" t="s">
        <v>6142</v>
      </c>
      <c r="E939" s="107"/>
      <c r="F939" s="107"/>
      <c r="G939" s="107"/>
      <c r="H939" s="107" t="s">
        <v>11230</v>
      </c>
      <c r="I939" s="162" t="s">
        <v>10869</v>
      </c>
      <c r="J939" s="7" t="s">
        <v>6104</v>
      </c>
      <c r="K939" s="107"/>
      <c r="L939" s="107"/>
      <c r="M939" s="7" t="s">
        <v>2067</v>
      </c>
      <c r="N939" s="107" t="s">
        <v>5146</v>
      </c>
    </row>
    <row r="940" spans="1:14" x14ac:dyDescent="0.35">
      <c r="A940" s="220">
        <v>941</v>
      </c>
      <c r="B940" s="214" t="s">
        <v>11220</v>
      </c>
      <c r="C940" s="106"/>
      <c r="D940" s="390" t="s">
        <v>6142</v>
      </c>
      <c r="E940" s="107"/>
      <c r="F940" s="107"/>
      <c r="G940" s="107"/>
      <c r="H940" s="107" t="s">
        <v>11220</v>
      </c>
      <c r="I940" s="162" t="s">
        <v>10870</v>
      </c>
      <c r="J940" s="7" t="s">
        <v>6104</v>
      </c>
      <c r="K940" s="107"/>
      <c r="L940" s="107"/>
      <c r="M940" s="7" t="s">
        <v>2067</v>
      </c>
      <c r="N940" s="107" t="s">
        <v>6054</v>
      </c>
    </row>
    <row r="941" spans="1:14" x14ac:dyDescent="0.35">
      <c r="A941" s="220">
        <v>942</v>
      </c>
      <c r="B941" s="214" t="s">
        <v>11210</v>
      </c>
      <c r="C941" s="106"/>
      <c r="D941" s="390" t="s">
        <v>6142</v>
      </c>
      <c r="E941" s="107"/>
      <c r="F941" s="107"/>
      <c r="G941" s="107"/>
      <c r="H941" s="107" t="s">
        <v>11210</v>
      </c>
      <c r="I941" s="162" t="s">
        <v>10871</v>
      </c>
      <c r="J941" s="7" t="s">
        <v>6104</v>
      </c>
      <c r="K941" s="107"/>
      <c r="L941" s="107"/>
      <c r="M941" s="7" t="s">
        <v>2067</v>
      </c>
      <c r="N941" s="107" t="s">
        <v>5148</v>
      </c>
    </row>
    <row r="942" spans="1:14" x14ac:dyDescent="0.35">
      <c r="A942" s="220">
        <v>943</v>
      </c>
      <c r="B942" s="214" t="s">
        <v>11200</v>
      </c>
      <c r="C942" s="106"/>
      <c r="D942" s="390" t="s">
        <v>6142</v>
      </c>
      <c r="E942" s="107"/>
      <c r="F942" s="107"/>
      <c r="G942" s="107"/>
      <c r="H942" s="107" t="s">
        <v>11200</v>
      </c>
      <c r="I942" s="162" t="s">
        <v>10872</v>
      </c>
      <c r="J942" s="7" t="s">
        <v>6104</v>
      </c>
      <c r="K942" s="107"/>
      <c r="L942" s="107"/>
      <c r="M942" s="7" t="s">
        <v>2067</v>
      </c>
      <c r="N942" s="107" t="s">
        <v>6052</v>
      </c>
    </row>
    <row r="943" spans="1:14" x14ac:dyDescent="0.35">
      <c r="A943" s="220">
        <v>944</v>
      </c>
      <c r="B943" s="214" t="s">
        <v>11190</v>
      </c>
      <c r="C943" s="106"/>
      <c r="D943" s="390" t="s">
        <v>6142</v>
      </c>
      <c r="E943" s="107"/>
      <c r="F943" s="107"/>
      <c r="G943" s="107"/>
      <c r="H943" s="107" t="s">
        <v>11190</v>
      </c>
      <c r="I943" s="162" t="s">
        <v>10873</v>
      </c>
      <c r="J943" s="7" t="s">
        <v>6104</v>
      </c>
      <c r="K943" s="107"/>
      <c r="L943" s="107"/>
      <c r="M943" s="7" t="s">
        <v>2067</v>
      </c>
      <c r="N943" s="107" t="s">
        <v>5150</v>
      </c>
    </row>
    <row r="944" spans="1:14" x14ac:dyDescent="0.35">
      <c r="A944" s="220">
        <v>945</v>
      </c>
      <c r="B944" s="214" t="s">
        <v>11180</v>
      </c>
      <c r="C944" s="106"/>
      <c r="D944" s="390" t="s">
        <v>6142</v>
      </c>
      <c r="E944" s="107"/>
      <c r="F944" s="107"/>
      <c r="G944" s="107"/>
      <c r="H944" s="107" t="s">
        <v>11180</v>
      </c>
      <c r="I944" s="162" t="s">
        <v>10874</v>
      </c>
      <c r="J944" s="7" t="s">
        <v>6104</v>
      </c>
      <c r="K944" s="107"/>
      <c r="L944" s="107"/>
      <c r="M944" s="7" t="s">
        <v>2067</v>
      </c>
      <c r="N944" s="107" t="s">
        <v>5203</v>
      </c>
    </row>
    <row r="945" spans="1:14" x14ac:dyDescent="0.35">
      <c r="A945" s="220">
        <v>946</v>
      </c>
      <c r="B945" s="214" t="s">
        <v>11271</v>
      </c>
      <c r="C945" s="106"/>
      <c r="D945" s="390" t="s">
        <v>6142</v>
      </c>
      <c r="E945" s="107"/>
      <c r="F945" s="107"/>
      <c r="G945" s="107"/>
      <c r="H945" s="107" t="s">
        <v>11271</v>
      </c>
      <c r="I945" s="162" t="s">
        <v>10875</v>
      </c>
      <c r="J945" s="7" t="s">
        <v>6102</v>
      </c>
      <c r="K945" s="107"/>
      <c r="L945" s="107"/>
      <c r="M945" s="7" t="s">
        <v>2067</v>
      </c>
      <c r="N945" s="107" t="s">
        <v>5144</v>
      </c>
    </row>
    <row r="946" spans="1:14" x14ac:dyDescent="0.35">
      <c r="A946" s="220">
        <v>947</v>
      </c>
      <c r="B946" s="214" t="s">
        <v>11261</v>
      </c>
      <c r="C946" s="106"/>
      <c r="D946" s="390" t="s">
        <v>6142</v>
      </c>
      <c r="E946" s="107"/>
      <c r="F946" s="107"/>
      <c r="G946" s="107"/>
      <c r="H946" s="107" t="s">
        <v>11261</v>
      </c>
      <c r="I946" s="162" t="s">
        <v>10876</v>
      </c>
      <c r="J946" s="7" t="s">
        <v>6102</v>
      </c>
      <c r="K946" s="107"/>
      <c r="L946" s="107"/>
      <c r="M946" s="7" t="s">
        <v>2067</v>
      </c>
      <c r="N946" s="162" t="s">
        <v>6059</v>
      </c>
    </row>
    <row r="947" spans="1:14" x14ac:dyDescent="0.35">
      <c r="A947" s="220">
        <v>948</v>
      </c>
      <c r="B947" s="214" t="s">
        <v>11251</v>
      </c>
      <c r="C947" s="106"/>
      <c r="D947" s="390" t="s">
        <v>6142</v>
      </c>
      <c r="E947" s="107"/>
      <c r="F947" s="107"/>
      <c r="G947" s="107"/>
      <c r="H947" s="107" t="s">
        <v>11251</v>
      </c>
      <c r="I947" s="162" t="s">
        <v>10877</v>
      </c>
      <c r="J947" s="7" t="s">
        <v>6102</v>
      </c>
      <c r="K947" s="107"/>
      <c r="L947" s="107"/>
      <c r="M947" s="7" t="s">
        <v>2067</v>
      </c>
      <c r="N947" s="107" t="s">
        <v>5149</v>
      </c>
    </row>
    <row r="948" spans="1:14" x14ac:dyDescent="0.35">
      <c r="A948" s="220">
        <v>949</v>
      </c>
      <c r="B948" s="214" t="s">
        <v>11241</v>
      </c>
      <c r="C948" s="106"/>
      <c r="D948" s="390" t="s">
        <v>6142</v>
      </c>
      <c r="E948" s="107"/>
      <c r="F948" s="107"/>
      <c r="G948" s="107"/>
      <c r="H948" s="107" t="s">
        <v>11241</v>
      </c>
      <c r="I948" s="162" t="s">
        <v>10878</v>
      </c>
      <c r="J948" s="7" t="s">
        <v>6102</v>
      </c>
      <c r="K948" s="107"/>
      <c r="L948" s="107"/>
      <c r="M948" s="7" t="s">
        <v>2067</v>
      </c>
      <c r="N948" s="107" t="s">
        <v>5391</v>
      </c>
    </row>
    <row r="949" spans="1:14" x14ac:dyDescent="0.35">
      <c r="A949" s="220">
        <v>950</v>
      </c>
      <c r="B949" s="214" t="s">
        <v>11231</v>
      </c>
      <c r="C949" s="106"/>
      <c r="D949" s="390" t="s">
        <v>6142</v>
      </c>
      <c r="E949" s="107"/>
      <c r="F949" s="107"/>
      <c r="G949" s="107"/>
      <c r="H949" s="107" t="s">
        <v>11231</v>
      </c>
      <c r="I949" s="162" t="s">
        <v>10879</v>
      </c>
      <c r="J949" s="7" t="s">
        <v>6102</v>
      </c>
      <c r="K949" s="107"/>
      <c r="L949" s="107"/>
      <c r="M949" s="7" t="s">
        <v>2067</v>
      </c>
      <c r="N949" s="107" t="s">
        <v>5146</v>
      </c>
    </row>
    <row r="950" spans="1:14" x14ac:dyDescent="0.35">
      <c r="A950" s="220">
        <v>951</v>
      </c>
      <c r="B950" s="214" t="s">
        <v>11221</v>
      </c>
      <c r="C950" s="106"/>
      <c r="D950" s="390" t="s">
        <v>6142</v>
      </c>
      <c r="E950" s="107"/>
      <c r="F950" s="107"/>
      <c r="G950" s="107"/>
      <c r="H950" s="107" t="s">
        <v>11221</v>
      </c>
      <c r="I950" s="162" t="s">
        <v>10880</v>
      </c>
      <c r="J950" s="7" t="s">
        <v>6102</v>
      </c>
      <c r="K950" s="107"/>
      <c r="L950" s="107"/>
      <c r="M950" s="7" t="s">
        <v>2067</v>
      </c>
      <c r="N950" s="107" t="s">
        <v>6054</v>
      </c>
    </row>
    <row r="951" spans="1:14" x14ac:dyDescent="0.35">
      <c r="A951" s="220">
        <v>952</v>
      </c>
      <c r="B951" s="214" t="s">
        <v>11211</v>
      </c>
      <c r="C951" s="106"/>
      <c r="D951" s="390" t="s">
        <v>6142</v>
      </c>
      <c r="E951" s="107"/>
      <c r="F951" s="107"/>
      <c r="G951" s="107"/>
      <c r="H951" s="107" t="s">
        <v>11211</v>
      </c>
      <c r="I951" s="162" t="s">
        <v>10881</v>
      </c>
      <c r="J951" s="7" t="s">
        <v>6102</v>
      </c>
      <c r="K951" s="107"/>
      <c r="L951" s="107"/>
      <c r="M951" s="7" t="s">
        <v>2067</v>
      </c>
      <c r="N951" s="107" t="s">
        <v>5148</v>
      </c>
    </row>
    <row r="952" spans="1:14" x14ac:dyDescent="0.35">
      <c r="A952" s="220">
        <v>953</v>
      </c>
      <c r="B952" s="214" t="s">
        <v>11201</v>
      </c>
      <c r="C952" s="106"/>
      <c r="D952" s="390" t="s">
        <v>6142</v>
      </c>
      <c r="E952" s="107"/>
      <c r="F952" s="107"/>
      <c r="G952" s="107"/>
      <c r="H952" s="107" t="s">
        <v>11201</v>
      </c>
      <c r="I952" s="162" t="s">
        <v>10882</v>
      </c>
      <c r="J952" s="7" t="s">
        <v>6102</v>
      </c>
      <c r="K952" s="107"/>
      <c r="L952" s="107"/>
      <c r="M952" s="7" t="s">
        <v>2067</v>
      </c>
      <c r="N952" s="107" t="s">
        <v>6052</v>
      </c>
    </row>
    <row r="953" spans="1:14" x14ac:dyDescent="0.35">
      <c r="A953" s="220">
        <v>954</v>
      </c>
      <c r="B953" s="214" t="s">
        <v>11191</v>
      </c>
      <c r="C953" s="106"/>
      <c r="D953" s="390" t="s">
        <v>6142</v>
      </c>
      <c r="E953" s="107"/>
      <c r="F953" s="107"/>
      <c r="G953" s="107"/>
      <c r="H953" s="107" t="s">
        <v>11191</v>
      </c>
      <c r="I953" s="162" t="s">
        <v>10883</v>
      </c>
      <c r="J953" s="7" t="s">
        <v>6102</v>
      </c>
      <c r="K953" s="107"/>
      <c r="L953" s="107"/>
      <c r="M953" s="7" t="s">
        <v>2067</v>
      </c>
      <c r="N953" s="107" t="s">
        <v>5150</v>
      </c>
    </row>
    <row r="954" spans="1:14" x14ac:dyDescent="0.35">
      <c r="A954" s="220">
        <v>955</v>
      </c>
      <c r="B954" s="214" t="s">
        <v>11181</v>
      </c>
      <c r="C954" s="106"/>
      <c r="D954" s="390" t="s">
        <v>6142</v>
      </c>
      <c r="E954" s="107"/>
      <c r="F954" s="107"/>
      <c r="G954" s="107"/>
      <c r="H954" s="107" t="s">
        <v>11181</v>
      </c>
      <c r="I954" s="162" t="s">
        <v>10884</v>
      </c>
      <c r="J954" s="7" t="s">
        <v>6102</v>
      </c>
      <c r="K954" s="107"/>
      <c r="L954" s="107"/>
      <c r="M954" s="7" t="s">
        <v>2067</v>
      </c>
      <c r="N954" s="107" t="s">
        <v>5203</v>
      </c>
    </row>
    <row r="955" spans="1:14" x14ac:dyDescent="0.35">
      <c r="A955" s="220">
        <v>956</v>
      </c>
      <c r="B955" s="224" t="s">
        <v>11272</v>
      </c>
      <c r="C955" s="106"/>
      <c r="D955" s="162" t="s">
        <v>5090</v>
      </c>
      <c r="E955" s="107"/>
      <c r="F955" s="107"/>
      <c r="G955" s="107"/>
      <c r="H955" s="107" t="s">
        <v>11272</v>
      </c>
      <c r="I955" s="162" t="s">
        <v>10907</v>
      </c>
      <c r="J955" s="167" t="s">
        <v>6104</v>
      </c>
      <c r="K955" s="107"/>
      <c r="L955" s="107"/>
      <c r="M955" s="7" t="s">
        <v>2067</v>
      </c>
      <c r="N955" s="104" t="s">
        <v>5144</v>
      </c>
    </row>
    <row r="956" spans="1:14" x14ac:dyDescent="0.35">
      <c r="A956" s="220">
        <v>957</v>
      </c>
      <c r="B956" s="224" t="s">
        <v>11262</v>
      </c>
      <c r="C956" s="106"/>
      <c r="D956" s="162" t="s">
        <v>5090</v>
      </c>
      <c r="E956" s="107"/>
      <c r="F956" s="107"/>
      <c r="G956" s="107"/>
      <c r="H956" s="107" t="s">
        <v>11262</v>
      </c>
      <c r="I956" s="162" t="s">
        <v>10908</v>
      </c>
      <c r="J956" s="167" t="s">
        <v>6104</v>
      </c>
      <c r="K956" s="107"/>
      <c r="L956" s="107"/>
      <c r="M956" s="7" t="s">
        <v>2067</v>
      </c>
      <c r="N956" s="90" t="s">
        <v>6059</v>
      </c>
    </row>
    <row r="957" spans="1:14" x14ac:dyDescent="0.35">
      <c r="A957" s="220">
        <v>958</v>
      </c>
      <c r="B957" s="224" t="s">
        <v>11252</v>
      </c>
      <c r="C957" s="106"/>
      <c r="D957" s="162" t="s">
        <v>5090</v>
      </c>
      <c r="E957" s="107"/>
      <c r="F957" s="107"/>
      <c r="G957" s="107"/>
      <c r="H957" s="107" t="s">
        <v>11252</v>
      </c>
      <c r="I957" s="162" t="s">
        <v>10909</v>
      </c>
      <c r="J957" s="167" t="s">
        <v>6104</v>
      </c>
      <c r="K957" s="107"/>
      <c r="L957" s="107"/>
      <c r="M957" s="7" t="s">
        <v>2067</v>
      </c>
      <c r="N957" s="104" t="s">
        <v>5149</v>
      </c>
    </row>
    <row r="958" spans="1:14" x14ac:dyDescent="0.35">
      <c r="A958" s="220">
        <v>959</v>
      </c>
      <c r="B958" s="224" t="s">
        <v>11242</v>
      </c>
      <c r="C958" s="106"/>
      <c r="D958" s="162" t="s">
        <v>5090</v>
      </c>
      <c r="E958" s="107"/>
      <c r="F958" s="107"/>
      <c r="G958" s="107"/>
      <c r="H958" s="107" t="s">
        <v>11242</v>
      </c>
      <c r="I958" s="162" t="s">
        <v>10910</v>
      </c>
      <c r="J958" s="167" t="s">
        <v>6104</v>
      </c>
      <c r="K958" s="107"/>
      <c r="L958" s="107"/>
      <c r="M958" s="7" t="s">
        <v>2067</v>
      </c>
      <c r="N958" s="104" t="s">
        <v>5391</v>
      </c>
    </row>
    <row r="959" spans="1:14" x14ac:dyDescent="0.35">
      <c r="A959" s="220">
        <v>960</v>
      </c>
      <c r="B959" s="224" t="s">
        <v>11232</v>
      </c>
      <c r="C959" s="106"/>
      <c r="D959" s="162" t="s">
        <v>5090</v>
      </c>
      <c r="E959" s="107"/>
      <c r="F959" s="107"/>
      <c r="G959" s="107"/>
      <c r="H959" s="107" t="s">
        <v>11232</v>
      </c>
      <c r="I959" s="162" t="s">
        <v>10911</v>
      </c>
      <c r="J959" s="167" t="s">
        <v>6104</v>
      </c>
      <c r="K959" s="107"/>
      <c r="L959" s="107"/>
      <c r="M959" s="7" t="s">
        <v>2067</v>
      </c>
      <c r="N959" s="104" t="s">
        <v>5146</v>
      </c>
    </row>
    <row r="960" spans="1:14" x14ac:dyDescent="0.35">
      <c r="A960" s="220">
        <v>961</v>
      </c>
      <c r="B960" s="224" t="s">
        <v>11222</v>
      </c>
      <c r="C960" s="106"/>
      <c r="D960" s="162" t="s">
        <v>5090</v>
      </c>
      <c r="E960" s="107"/>
      <c r="F960" s="107"/>
      <c r="G960" s="107"/>
      <c r="H960" s="107" t="s">
        <v>11222</v>
      </c>
      <c r="I960" s="162" t="s">
        <v>10912</v>
      </c>
      <c r="J960" s="167" t="s">
        <v>6104</v>
      </c>
      <c r="K960" s="107"/>
      <c r="L960" s="107"/>
      <c r="M960" s="7" t="s">
        <v>2067</v>
      </c>
      <c r="N960" s="104" t="s">
        <v>6054</v>
      </c>
    </row>
    <row r="961" spans="1:14" x14ac:dyDescent="0.35">
      <c r="A961" s="220">
        <v>962</v>
      </c>
      <c r="B961" s="224" t="s">
        <v>11212</v>
      </c>
      <c r="C961" s="106"/>
      <c r="D961" s="162" t="s">
        <v>5090</v>
      </c>
      <c r="E961" s="107"/>
      <c r="F961" s="107"/>
      <c r="G961" s="107"/>
      <c r="H961" s="107" t="s">
        <v>11212</v>
      </c>
      <c r="I961" s="162" t="s">
        <v>10913</v>
      </c>
      <c r="J961" s="167" t="s">
        <v>6104</v>
      </c>
      <c r="K961" s="107"/>
      <c r="L961" s="107"/>
      <c r="M961" s="7" t="s">
        <v>2067</v>
      </c>
      <c r="N961" s="104" t="s">
        <v>5148</v>
      </c>
    </row>
    <row r="962" spans="1:14" x14ac:dyDescent="0.35">
      <c r="A962" s="220">
        <v>963</v>
      </c>
      <c r="B962" s="224" t="s">
        <v>11202</v>
      </c>
      <c r="C962" s="106"/>
      <c r="D962" s="162" t="s">
        <v>5090</v>
      </c>
      <c r="E962" s="107"/>
      <c r="F962" s="107"/>
      <c r="G962" s="107"/>
      <c r="H962" s="107" t="s">
        <v>11202</v>
      </c>
      <c r="I962" s="162" t="s">
        <v>10914</v>
      </c>
      <c r="J962" s="167" t="s">
        <v>6104</v>
      </c>
      <c r="K962" s="107"/>
      <c r="L962" s="107"/>
      <c r="M962" s="7" t="s">
        <v>2067</v>
      </c>
      <c r="N962" s="104" t="s">
        <v>6052</v>
      </c>
    </row>
    <row r="963" spans="1:14" x14ac:dyDescent="0.35">
      <c r="A963" s="220">
        <v>964</v>
      </c>
      <c r="B963" s="224" t="s">
        <v>11192</v>
      </c>
      <c r="C963" s="106"/>
      <c r="D963" s="162" t="s">
        <v>5090</v>
      </c>
      <c r="E963" s="107"/>
      <c r="F963" s="107"/>
      <c r="G963" s="107"/>
      <c r="H963" s="107" t="s">
        <v>11192</v>
      </c>
      <c r="I963" s="162" t="s">
        <v>10915</v>
      </c>
      <c r="J963" s="167" t="s">
        <v>6104</v>
      </c>
      <c r="K963" s="107"/>
      <c r="L963" s="107"/>
      <c r="M963" s="7" t="s">
        <v>2067</v>
      </c>
      <c r="N963" s="104" t="s">
        <v>5150</v>
      </c>
    </row>
    <row r="964" spans="1:14" x14ac:dyDescent="0.35">
      <c r="A964" s="220">
        <v>965</v>
      </c>
      <c r="B964" s="224" t="s">
        <v>11182</v>
      </c>
      <c r="C964" s="106"/>
      <c r="D964" s="162" t="s">
        <v>5090</v>
      </c>
      <c r="E964" s="107"/>
      <c r="F964" s="107"/>
      <c r="G964" s="107"/>
      <c r="H964" s="107" t="s">
        <v>11182</v>
      </c>
      <c r="I964" s="162" t="s">
        <v>10916</v>
      </c>
      <c r="J964" s="167" t="s">
        <v>6104</v>
      </c>
      <c r="K964" s="107"/>
      <c r="L964" s="107"/>
      <c r="M964" s="7" t="s">
        <v>2067</v>
      </c>
      <c r="N964" s="104" t="s">
        <v>5203</v>
      </c>
    </row>
    <row r="965" spans="1:14" x14ac:dyDescent="0.35">
      <c r="A965" s="220">
        <v>966</v>
      </c>
      <c r="B965" s="224" t="s">
        <v>11273</v>
      </c>
      <c r="C965" s="106"/>
      <c r="D965" s="162" t="s">
        <v>5090</v>
      </c>
      <c r="E965" s="107"/>
      <c r="F965" s="107"/>
      <c r="G965" s="107"/>
      <c r="H965" s="107" t="s">
        <v>11273</v>
      </c>
      <c r="I965" s="162" t="s">
        <v>10917</v>
      </c>
      <c r="J965" s="7" t="s">
        <v>6102</v>
      </c>
      <c r="K965" s="107"/>
      <c r="L965" s="107"/>
      <c r="M965" s="7" t="s">
        <v>2067</v>
      </c>
      <c r="N965" s="104" t="s">
        <v>5144</v>
      </c>
    </row>
    <row r="966" spans="1:14" x14ac:dyDescent="0.35">
      <c r="A966" s="220">
        <v>967</v>
      </c>
      <c r="B966" s="224" t="s">
        <v>11263</v>
      </c>
      <c r="C966" s="106"/>
      <c r="D966" s="162" t="s">
        <v>5090</v>
      </c>
      <c r="E966" s="107"/>
      <c r="F966" s="107"/>
      <c r="G966" s="107"/>
      <c r="H966" s="107" t="s">
        <v>11263</v>
      </c>
      <c r="I966" s="162" t="s">
        <v>10918</v>
      </c>
      <c r="J966" s="7" t="s">
        <v>6102</v>
      </c>
      <c r="K966" s="107"/>
      <c r="L966" s="107"/>
      <c r="M966" s="7" t="s">
        <v>2067</v>
      </c>
      <c r="N966" s="90" t="s">
        <v>6059</v>
      </c>
    </row>
    <row r="967" spans="1:14" x14ac:dyDescent="0.35">
      <c r="A967" s="220">
        <v>968</v>
      </c>
      <c r="B967" s="224" t="s">
        <v>11253</v>
      </c>
      <c r="C967" s="106"/>
      <c r="D967" s="162" t="s">
        <v>5090</v>
      </c>
      <c r="E967" s="107"/>
      <c r="F967" s="107"/>
      <c r="G967" s="107"/>
      <c r="H967" s="107" t="s">
        <v>11253</v>
      </c>
      <c r="I967" s="162" t="s">
        <v>10919</v>
      </c>
      <c r="J967" s="7" t="s">
        <v>6102</v>
      </c>
      <c r="K967" s="107"/>
      <c r="L967" s="107"/>
      <c r="M967" s="7" t="s">
        <v>2067</v>
      </c>
      <c r="N967" s="104" t="s">
        <v>5149</v>
      </c>
    </row>
    <row r="968" spans="1:14" x14ac:dyDescent="0.35">
      <c r="A968" s="220">
        <v>969</v>
      </c>
      <c r="B968" s="224" t="s">
        <v>11243</v>
      </c>
      <c r="C968" s="106"/>
      <c r="D968" s="162" t="s">
        <v>5090</v>
      </c>
      <c r="E968" s="107"/>
      <c r="F968" s="107"/>
      <c r="G968" s="107"/>
      <c r="H968" s="107" t="s">
        <v>11243</v>
      </c>
      <c r="I968" s="162" t="s">
        <v>10920</v>
      </c>
      <c r="J968" s="7" t="s">
        <v>6102</v>
      </c>
      <c r="K968" s="107"/>
      <c r="L968" s="107"/>
      <c r="M968" s="7" t="s">
        <v>2067</v>
      </c>
      <c r="N968" s="104" t="s">
        <v>5391</v>
      </c>
    </row>
    <row r="969" spans="1:14" x14ac:dyDescent="0.35">
      <c r="A969" s="220">
        <v>970</v>
      </c>
      <c r="B969" s="224" t="s">
        <v>11233</v>
      </c>
      <c r="C969" s="106"/>
      <c r="D969" s="162" t="s">
        <v>5090</v>
      </c>
      <c r="E969" s="107"/>
      <c r="F969" s="107"/>
      <c r="G969" s="107"/>
      <c r="H969" s="107" t="s">
        <v>11233</v>
      </c>
      <c r="I969" s="162" t="s">
        <v>10921</v>
      </c>
      <c r="J969" s="7" t="s">
        <v>6102</v>
      </c>
      <c r="K969" s="107"/>
      <c r="L969" s="107"/>
      <c r="M969" s="7" t="s">
        <v>2067</v>
      </c>
      <c r="N969" s="104" t="s">
        <v>5146</v>
      </c>
    </row>
    <row r="970" spans="1:14" x14ac:dyDescent="0.35">
      <c r="A970" s="220">
        <v>971</v>
      </c>
      <c r="B970" s="224" t="s">
        <v>11223</v>
      </c>
      <c r="C970" s="106"/>
      <c r="D970" s="162" t="s">
        <v>5090</v>
      </c>
      <c r="E970" s="107"/>
      <c r="F970" s="107"/>
      <c r="G970" s="107"/>
      <c r="H970" s="107" t="s">
        <v>11223</v>
      </c>
      <c r="I970" s="162" t="s">
        <v>10922</v>
      </c>
      <c r="J970" s="7" t="s">
        <v>6102</v>
      </c>
      <c r="K970" s="107"/>
      <c r="L970" s="107"/>
      <c r="M970" s="7" t="s">
        <v>2067</v>
      </c>
      <c r="N970" s="104" t="s">
        <v>6054</v>
      </c>
    </row>
    <row r="971" spans="1:14" x14ac:dyDescent="0.35">
      <c r="A971" s="220">
        <v>972</v>
      </c>
      <c r="B971" s="224" t="s">
        <v>11213</v>
      </c>
      <c r="C971" s="106"/>
      <c r="D971" s="162" t="s">
        <v>5090</v>
      </c>
      <c r="E971" s="107"/>
      <c r="F971" s="107"/>
      <c r="G971" s="107"/>
      <c r="H971" s="107" t="s">
        <v>11213</v>
      </c>
      <c r="I971" s="162" t="s">
        <v>10923</v>
      </c>
      <c r="J971" s="7" t="s">
        <v>6102</v>
      </c>
      <c r="K971" s="107"/>
      <c r="L971" s="107"/>
      <c r="M971" s="7" t="s">
        <v>2067</v>
      </c>
      <c r="N971" s="104" t="s">
        <v>5148</v>
      </c>
    </row>
    <row r="972" spans="1:14" x14ac:dyDescent="0.35">
      <c r="A972" s="220">
        <v>973</v>
      </c>
      <c r="B972" s="224" t="s">
        <v>11203</v>
      </c>
      <c r="C972" s="106"/>
      <c r="D972" s="162" t="s">
        <v>5090</v>
      </c>
      <c r="E972" s="107"/>
      <c r="F972" s="107"/>
      <c r="G972" s="107"/>
      <c r="H972" s="107" t="s">
        <v>11203</v>
      </c>
      <c r="I972" s="162" t="s">
        <v>10924</v>
      </c>
      <c r="J972" s="7" t="s">
        <v>6102</v>
      </c>
      <c r="K972" s="107"/>
      <c r="L972" s="107"/>
      <c r="M972" s="7" t="s">
        <v>2067</v>
      </c>
      <c r="N972" s="104" t="s">
        <v>6052</v>
      </c>
    </row>
    <row r="973" spans="1:14" x14ac:dyDescent="0.35">
      <c r="A973" s="220">
        <v>974</v>
      </c>
      <c r="B973" s="224" t="s">
        <v>11193</v>
      </c>
      <c r="C973" s="106"/>
      <c r="D973" s="162" t="s">
        <v>5090</v>
      </c>
      <c r="E973" s="107"/>
      <c r="F973" s="107"/>
      <c r="G973" s="107"/>
      <c r="H973" s="107" t="s">
        <v>11193</v>
      </c>
      <c r="I973" s="162" t="s">
        <v>10925</v>
      </c>
      <c r="J973" s="7" t="s">
        <v>6102</v>
      </c>
      <c r="K973" s="107"/>
      <c r="L973" s="107"/>
      <c r="M973" s="7" t="s">
        <v>2067</v>
      </c>
      <c r="N973" s="104" t="s">
        <v>5150</v>
      </c>
    </row>
    <row r="974" spans="1:14" x14ac:dyDescent="0.35">
      <c r="A974" s="220">
        <v>975</v>
      </c>
      <c r="B974" s="224" t="s">
        <v>11183</v>
      </c>
      <c r="C974" s="106"/>
      <c r="D974" s="162" t="s">
        <v>5090</v>
      </c>
      <c r="E974" s="107"/>
      <c r="F974" s="107"/>
      <c r="G974" s="107"/>
      <c r="H974" s="107" t="s">
        <v>11183</v>
      </c>
      <c r="I974" s="162" t="s">
        <v>10926</v>
      </c>
      <c r="J974" s="7" t="s">
        <v>6102</v>
      </c>
      <c r="K974" s="107"/>
      <c r="L974" s="107"/>
      <c r="M974" s="7" t="s">
        <v>2067</v>
      </c>
      <c r="N974" s="104" t="s">
        <v>5203</v>
      </c>
    </row>
    <row r="975" spans="1:14" x14ac:dyDescent="0.35">
      <c r="A975" s="220">
        <v>976</v>
      </c>
      <c r="B975" s="224" t="s">
        <v>11274</v>
      </c>
      <c r="C975" s="106"/>
      <c r="D975" s="390" t="s">
        <v>5088</v>
      </c>
      <c r="E975" s="107"/>
      <c r="F975" s="107"/>
      <c r="G975" s="107"/>
      <c r="H975" s="107" t="s">
        <v>11274</v>
      </c>
      <c r="I975" s="162" t="s">
        <v>10927</v>
      </c>
      <c r="J975" s="7" t="s">
        <v>6104</v>
      </c>
      <c r="K975" s="107"/>
      <c r="L975" s="107"/>
      <c r="M975" s="7" t="s">
        <v>2067</v>
      </c>
      <c r="N975" s="107" t="s">
        <v>5144</v>
      </c>
    </row>
    <row r="976" spans="1:14" x14ac:dyDescent="0.35">
      <c r="A976" s="220">
        <v>977</v>
      </c>
      <c r="B976" s="224" t="s">
        <v>11264</v>
      </c>
      <c r="C976" s="106"/>
      <c r="D976" s="390" t="s">
        <v>5088</v>
      </c>
      <c r="E976" s="107"/>
      <c r="F976" s="107"/>
      <c r="G976" s="107"/>
      <c r="H976" s="107" t="s">
        <v>11264</v>
      </c>
      <c r="I976" s="162" t="s">
        <v>10928</v>
      </c>
      <c r="J976" s="7" t="s">
        <v>6104</v>
      </c>
      <c r="K976" s="107"/>
      <c r="L976" s="107"/>
      <c r="M976" s="7" t="s">
        <v>2067</v>
      </c>
      <c r="N976" s="162" t="s">
        <v>6059</v>
      </c>
    </row>
    <row r="977" spans="1:14" x14ac:dyDescent="0.35">
      <c r="A977" s="220">
        <v>978</v>
      </c>
      <c r="B977" s="224" t="s">
        <v>11254</v>
      </c>
      <c r="C977" s="106"/>
      <c r="D977" s="390" t="s">
        <v>5088</v>
      </c>
      <c r="E977" s="107"/>
      <c r="F977" s="107"/>
      <c r="G977" s="107"/>
      <c r="H977" s="107" t="s">
        <v>11254</v>
      </c>
      <c r="I977" s="162" t="s">
        <v>10929</v>
      </c>
      <c r="J977" s="7" t="s">
        <v>6104</v>
      </c>
      <c r="K977" s="107"/>
      <c r="L977" s="107"/>
      <c r="M977" s="7" t="s">
        <v>2067</v>
      </c>
      <c r="N977" s="107" t="s">
        <v>5149</v>
      </c>
    </row>
    <row r="978" spans="1:14" x14ac:dyDescent="0.35">
      <c r="A978" s="220">
        <v>979</v>
      </c>
      <c r="B978" s="224" t="s">
        <v>11244</v>
      </c>
      <c r="C978" s="106"/>
      <c r="D978" s="390" t="s">
        <v>5088</v>
      </c>
      <c r="E978" s="107"/>
      <c r="F978" s="107"/>
      <c r="G978" s="107"/>
      <c r="H978" s="107" t="s">
        <v>11244</v>
      </c>
      <c r="I978" s="162" t="s">
        <v>10930</v>
      </c>
      <c r="J978" s="7" t="s">
        <v>6104</v>
      </c>
      <c r="K978" s="107"/>
      <c r="L978" s="107"/>
      <c r="M978" s="7" t="s">
        <v>2067</v>
      </c>
      <c r="N978" s="107" t="s">
        <v>5391</v>
      </c>
    </row>
    <row r="979" spans="1:14" x14ac:dyDescent="0.35">
      <c r="A979" s="220">
        <v>980</v>
      </c>
      <c r="B979" s="224" t="s">
        <v>11234</v>
      </c>
      <c r="C979" s="106"/>
      <c r="D979" s="390" t="s">
        <v>5088</v>
      </c>
      <c r="E979" s="107"/>
      <c r="F979" s="107"/>
      <c r="G979" s="107"/>
      <c r="H979" s="107" t="s">
        <v>11234</v>
      </c>
      <c r="I979" s="162" t="s">
        <v>10931</v>
      </c>
      <c r="J979" s="7" t="s">
        <v>6104</v>
      </c>
      <c r="K979" s="107"/>
      <c r="L979" s="107"/>
      <c r="M979" s="7" t="s">
        <v>2067</v>
      </c>
      <c r="N979" s="107" t="s">
        <v>5146</v>
      </c>
    </row>
    <row r="980" spans="1:14" x14ac:dyDescent="0.35">
      <c r="A980" s="220">
        <v>981</v>
      </c>
      <c r="B980" s="224" t="s">
        <v>11224</v>
      </c>
      <c r="C980" s="106"/>
      <c r="D980" s="390" t="s">
        <v>5088</v>
      </c>
      <c r="E980" s="107"/>
      <c r="F980" s="107"/>
      <c r="G980" s="107"/>
      <c r="H980" s="107" t="s">
        <v>11224</v>
      </c>
      <c r="I980" s="162" t="s">
        <v>10932</v>
      </c>
      <c r="J980" s="7" t="s">
        <v>6104</v>
      </c>
      <c r="K980" s="107"/>
      <c r="L980" s="107"/>
      <c r="M980" s="7" t="s">
        <v>2067</v>
      </c>
      <c r="N980" s="107" t="s">
        <v>6054</v>
      </c>
    </row>
    <row r="981" spans="1:14" x14ac:dyDescent="0.35">
      <c r="A981" s="220">
        <v>982</v>
      </c>
      <c r="B981" s="224" t="s">
        <v>11214</v>
      </c>
      <c r="C981" s="106"/>
      <c r="D981" s="390" t="s">
        <v>5088</v>
      </c>
      <c r="E981" s="107"/>
      <c r="F981" s="107"/>
      <c r="G981" s="107"/>
      <c r="H981" s="107" t="s">
        <v>11214</v>
      </c>
      <c r="I981" s="162" t="s">
        <v>10933</v>
      </c>
      <c r="J981" s="7" t="s">
        <v>6104</v>
      </c>
      <c r="K981" s="107"/>
      <c r="L981" s="107"/>
      <c r="M981" s="7" t="s">
        <v>2067</v>
      </c>
      <c r="N981" s="107" t="s">
        <v>5148</v>
      </c>
    </row>
    <row r="982" spans="1:14" x14ac:dyDescent="0.35">
      <c r="A982" s="220">
        <v>983</v>
      </c>
      <c r="B982" s="224" t="s">
        <v>11204</v>
      </c>
      <c r="C982" s="106"/>
      <c r="D982" s="390" t="s">
        <v>5088</v>
      </c>
      <c r="E982" s="107"/>
      <c r="F982" s="107"/>
      <c r="G982" s="107"/>
      <c r="H982" s="107" t="s">
        <v>11204</v>
      </c>
      <c r="I982" s="162" t="s">
        <v>10934</v>
      </c>
      <c r="J982" s="7" t="s">
        <v>6104</v>
      </c>
      <c r="K982" s="107"/>
      <c r="L982" s="107"/>
      <c r="M982" s="7" t="s">
        <v>2067</v>
      </c>
      <c r="N982" s="107" t="s">
        <v>6052</v>
      </c>
    </row>
    <row r="983" spans="1:14" x14ac:dyDescent="0.35">
      <c r="A983" s="220">
        <v>984</v>
      </c>
      <c r="B983" s="224" t="s">
        <v>11194</v>
      </c>
      <c r="C983" s="106"/>
      <c r="D983" s="390" t="s">
        <v>5088</v>
      </c>
      <c r="E983" s="107"/>
      <c r="F983" s="107"/>
      <c r="G983" s="107"/>
      <c r="H983" s="107" t="s">
        <v>11194</v>
      </c>
      <c r="I983" s="162" t="s">
        <v>10935</v>
      </c>
      <c r="J983" s="7" t="s">
        <v>6104</v>
      </c>
      <c r="K983" s="107"/>
      <c r="L983" s="107"/>
      <c r="M983" s="7" t="s">
        <v>2067</v>
      </c>
      <c r="N983" s="107" t="s">
        <v>5150</v>
      </c>
    </row>
    <row r="984" spans="1:14" x14ac:dyDescent="0.35">
      <c r="A984" s="220">
        <v>985</v>
      </c>
      <c r="B984" s="224" t="s">
        <v>11184</v>
      </c>
      <c r="C984" s="106"/>
      <c r="D984" s="390" t="s">
        <v>5088</v>
      </c>
      <c r="E984" s="107"/>
      <c r="F984" s="107"/>
      <c r="G984" s="107"/>
      <c r="H984" s="107" t="s">
        <v>11184</v>
      </c>
      <c r="I984" s="162" t="s">
        <v>10936</v>
      </c>
      <c r="J984" s="7" t="s">
        <v>6104</v>
      </c>
      <c r="K984" s="107"/>
      <c r="L984" s="107"/>
      <c r="M984" s="7" t="s">
        <v>2067</v>
      </c>
      <c r="N984" s="107" t="s">
        <v>5203</v>
      </c>
    </row>
    <row r="985" spans="1:14" x14ac:dyDescent="0.35">
      <c r="A985" s="220">
        <v>986</v>
      </c>
      <c r="B985" s="224" t="s">
        <v>11275</v>
      </c>
      <c r="C985" s="106"/>
      <c r="D985" s="390" t="s">
        <v>5088</v>
      </c>
      <c r="E985" s="107"/>
      <c r="F985" s="107"/>
      <c r="G985" s="107"/>
      <c r="H985" s="107" t="s">
        <v>11275</v>
      </c>
      <c r="I985" s="162" t="s">
        <v>10937</v>
      </c>
      <c r="J985" s="7" t="s">
        <v>6102</v>
      </c>
      <c r="K985" s="107"/>
      <c r="L985" s="107"/>
      <c r="M985" s="7" t="s">
        <v>2067</v>
      </c>
      <c r="N985" s="107" t="s">
        <v>5144</v>
      </c>
    </row>
    <row r="986" spans="1:14" x14ac:dyDescent="0.35">
      <c r="A986" s="220">
        <v>987</v>
      </c>
      <c r="B986" s="224" t="s">
        <v>11265</v>
      </c>
      <c r="C986" s="106"/>
      <c r="D986" s="390" t="s">
        <v>5088</v>
      </c>
      <c r="E986" s="107"/>
      <c r="F986" s="107"/>
      <c r="G986" s="107"/>
      <c r="H986" s="107" t="s">
        <v>11265</v>
      </c>
      <c r="I986" s="162" t="s">
        <v>10938</v>
      </c>
      <c r="J986" s="7" t="s">
        <v>6102</v>
      </c>
      <c r="K986" s="107"/>
      <c r="L986" s="107"/>
      <c r="M986" s="7" t="s">
        <v>2067</v>
      </c>
      <c r="N986" s="162" t="s">
        <v>6059</v>
      </c>
    </row>
    <row r="987" spans="1:14" x14ac:dyDescent="0.35">
      <c r="A987" s="220">
        <v>988</v>
      </c>
      <c r="B987" s="224" t="s">
        <v>11255</v>
      </c>
      <c r="C987" s="106"/>
      <c r="D987" s="390" t="s">
        <v>5088</v>
      </c>
      <c r="E987" s="107"/>
      <c r="F987" s="107"/>
      <c r="G987" s="107"/>
      <c r="H987" s="107" t="s">
        <v>11255</v>
      </c>
      <c r="I987" s="162" t="s">
        <v>10939</v>
      </c>
      <c r="J987" s="7" t="s">
        <v>6102</v>
      </c>
      <c r="K987" s="107"/>
      <c r="L987" s="107"/>
      <c r="M987" s="7" t="s">
        <v>2067</v>
      </c>
      <c r="N987" s="107" t="s">
        <v>5149</v>
      </c>
    </row>
    <row r="988" spans="1:14" x14ac:dyDescent="0.35">
      <c r="A988" s="220">
        <v>989</v>
      </c>
      <c r="B988" s="224" t="s">
        <v>11245</v>
      </c>
      <c r="C988" s="106"/>
      <c r="D988" s="390" t="s">
        <v>5088</v>
      </c>
      <c r="E988" s="107"/>
      <c r="F988" s="107"/>
      <c r="G988" s="107"/>
      <c r="H988" s="107" t="s">
        <v>11245</v>
      </c>
      <c r="I988" s="162" t="s">
        <v>10940</v>
      </c>
      <c r="J988" s="7" t="s">
        <v>6102</v>
      </c>
      <c r="K988" s="107"/>
      <c r="L988" s="107"/>
      <c r="M988" s="7" t="s">
        <v>2067</v>
      </c>
      <c r="N988" s="107" t="s">
        <v>5391</v>
      </c>
    </row>
    <row r="989" spans="1:14" x14ac:dyDescent="0.35">
      <c r="A989" s="220">
        <v>990</v>
      </c>
      <c r="B989" s="224" t="s">
        <v>11235</v>
      </c>
      <c r="C989" s="106"/>
      <c r="D989" s="390" t="s">
        <v>5088</v>
      </c>
      <c r="E989" s="107"/>
      <c r="F989" s="107"/>
      <c r="G989" s="107"/>
      <c r="H989" s="107" t="s">
        <v>11235</v>
      </c>
      <c r="I989" s="162" t="s">
        <v>10941</v>
      </c>
      <c r="J989" s="7" t="s">
        <v>6102</v>
      </c>
      <c r="K989" s="107"/>
      <c r="L989" s="107"/>
      <c r="M989" s="7" t="s">
        <v>2067</v>
      </c>
      <c r="N989" s="107" t="s">
        <v>5146</v>
      </c>
    </row>
    <row r="990" spans="1:14" x14ac:dyDescent="0.35">
      <c r="A990" s="220">
        <v>991</v>
      </c>
      <c r="B990" s="224" t="s">
        <v>11225</v>
      </c>
      <c r="C990" s="106"/>
      <c r="D990" s="390" t="s">
        <v>5088</v>
      </c>
      <c r="E990" s="107"/>
      <c r="F990" s="107"/>
      <c r="G990" s="107"/>
      <c r="H990" s="107" t="s">
        <v>11225</v>
      </c>
      <c r="I990" s="162" t="s">
        <v>10942</v>
      </c>
      <c r="J990" s="7" t="s">
        <v>6102</v>
      </c>
      <c r="K990" s="107"/>
      <c r="L990" s="107"/>
      <c r="M990" s="7" t="s">
        <v>2067</v>
      </c>
      <c r="N990" s="107" t="s">
        <v>6054</v>
      </c>
    </row>
    <row r="991" spans="1:14" x14ac:dyDescent="0.35">
      <c r="A991" s="220">
        <v>992</v>
      </c>
      <c r="B991" s="224" t="s">
        <v>11215</v>
      </c>
      <c r="C991" s="106"/>
      <c r="D991" s="390" t="s">
        <v>5088</v>
      </c>
      <c r="E991" s="107"/>
      <c r="F991" s="107"/>
      <c r="G991" s="107"/>
      <c r="H991" s="107" t="s">
        <v>11215</v>
      </c>
      <c r="I991" s="162" t="s">
        <v>10943</v>
      </c>
      <c r="J991" s="7" t="s">
        <v>6102</v>
      </c>
      <c r="K991" s="107"/>
      <c r="L991" s="107"/>
      <c r="M991" s="7" t="s">
        <v>2067</v>
      </c>
      <c r="N991" s="107" t="s">
        <v>5148</v>
      </c>
    </row>
    <row r="992" spans="1:14" x14ac:dyDescent="0.35">
      <c r="A992" s="220">
        <v>993</v>
      </c>
      <c r="B992" s="224" t="s">
        <v>11205</v>
      </c>
      <c r="C992" s="106"/>
      <c r="D992" s="390" t="s">
        <v>5088</v>
      </c>
      <c r="E992" s="107"/>
      <c r="F992" s="107"/>
      <c r="G992" s="107"/>
      <c r="H992" s="107" t="s">
        <v>11205</v>
      </c>
      <c r="I992" s="162" t="s">
        <v>10944</v>
      </c>
      <c r="J992" s="7" t="s">
        <v>6102</v>
      </c>
      <c r="K992" s="107"/>
      <c r="L992" s="107"/>
      <c r="M992" s="7" t="s">
        <v>2067</v>
      </c>
      <c r="N992" s="107" t="s">
        <v>6052</v>
      </c>
    </row>
    <row r="993" spans="1:14" x14ac:dyDescent="0.35">
      <c r="A993" s="220">
        <v>994</v>
      </c>
      <c r="B993" s="224" t="s">
        <v>11195</v>
      </c>
      <c r="C993" s="106"/>
      <c r="D993" s="390" t="s">
        <v>5088</v>
      </c>
      <c r="E993" s="107"/>
      <c r="F993" s="107"/>
      <c r="G993" s="107"/>
      <c r="H993" s="107" t="s">
        <v>11195</v>
      </c>
      <c r="I993" s="162" t="s">
        <v>10945</v>
      </c>
      <c r="J993" s="7" t="s">
        <v>6102</v>
      </c>
      <c r="K993" s="107"/>
      <c r="L993" s="107"/>
      <c r="M993" s="7" t="s">
        <v>2067</v>
      </c>
      <c r="N993" s="107" t="s">
        <v>5150</v>
      </c>
    </row>
    <row r="994" spans="1:14" x14ac:dyDescent="0.35">
      <c r="A994" s="220">
        <v>995</v>
      </c>
      <c r="B994" s="225" t="s">
        <v>11185</v>
      </c>
      <c r="C994" s="106"/>
      <c r="D994" s="390" t="s">
        <v>5088</v>
      </c>
      <c r="E994" s="107"/>
      <c r="F994" s="107"/>
      <c r="G994" s="107"/>
      <c r="H994" s="107" t="s">
        <v>11185</v>
      </c>
      <c r="I994" s="162" t="s">
        <v>10946</v>
      </c>
      <c r="J994" s="7" t="s">
        <v>6102</v>
      </c>
      <c r="K994" s="107"/>
      <c r="L994" s="107"/>
      <c r="M994" s="7" t="s">
        <v>2067</v>
      </c>
      <c r="N994" s="107" t="s">
        <v>5203</v>
      </c>
    </row>
    <row r="995" spans="1:14" x14ac:dyDescent="0.35">
      <c r="A995" s="220">
        <v>996</v>
      </c>
      <c r="B995" s="224" t="s">
        <v>11276</v>
      </c>
      <c r="C995" s="106"/>
      <c r="D995" s="162" t="s">
        <v>5100</v>
      </c>
      <c r="E995" s="107"/>
      <c r="F995" s="107"/>
      <c r="G995" s="107"/>
      <c r="H995" s="107" t="s">
        <v>11276</v>
      </c>
      <c r="I995" s="162" t="s">
        <v>11007</v>
      </c>
      <c r="J995" s="7" t="s">
        <v>6104</v>
      </c>
      <c r="K995" s="107"/>
      <c r="L995" s="107"/>
      <c r="M995" s="7" t="s">
        <v>2067</v>
      </c>
      <c r="N995" s="107" t="s">
        <v>5144</v>
      </c>
    </row>
    <row r="996" spans="1:14" x14ac:dyDescent="0.35">
      <c r="A996" s="220">
        <v>997</v>
      </c>
      <c r="B996" s="224" t="s">
        <v>11266</v>
      </c>
      <c r="C996" s="106"/>
      <c r="D996" s="162" t="s">
        <v>5100</v>
      </c>
      <c r="E996" s="107"/>
      <c r="F996" s="107"/>
      <c r="G996" s="107"/>
      <c r="H996" s="107" t="s">
        <v>11266</v>
      </c>
      <c r="I996" s="162" t="s">
        <v>11008</v>
      </c>
      <c r="J996" s="7" t="s">
        <v>6104</v>
      </c>
      <c r="K996" s="107"/>
      <c r="L996" s="107"/>
      <c r="M996" s="7" t="s">
        <v>2067</v>
      </c>
      <c r="N996" s="162" t="s">
        <v>6059</v>
      </c>
    </row>
    <row r="997" spans="1:14" x14ac:dyDescent="0.35">
      <c r="A997" s="220">
        <v>998</v>
      </c>
      <c r="B997" s="224" t="s">
        <v>11256</v>
      </c>
      <c r="C997" s="106"/>
      <c r="D997" s="162" t="s">
        <v>5100</v>
      </c>
      <c r="E997" s="107"/>
      <c r="F997" s="107"/>
      <c r="G997" s="107"/>
      <c r="H997" s="107" t="s">
        <v>11256</v>
      </c>
      <c r="I997" s="162" t="s">
        <v>11009</v>
      </c>
      <c r="J997" s="7" t="s">
        <v>6104</v>
      </c>
      <c r="K997" s="107"/>
      <c r="L997" s="107"/>
      <c r="M997" s="7" t="s">
        <v>2067</v>
      </c>
      <c r="N997" s="107" t="s">
        <v>5149</v>
      </c>
    </row>
    <row r="998" spans="1:14" x14ac:dyDescent="0.35">
      <c r="A998" s="220">
        <v>999</v>
      </c>
      <c r="B998" s="224" t="s">
        <v>11246</v>
      </c>
      <c r="C998" s="106"/>
      <c r="D998" s="162" t="s">
        <v>5100</v>
      </c>
      <c r="E998" s="107"/>
      <c r="F998" s="107"/>
      <c r="G998" s="107"/>
      <c r="H998" s="107" t="s">
        <v>11246</v>
      </c>
      <c r="I998" s="162" t="s">
        <v>11010</v>
      </c>
      <c r="J998" s="7" t="s">
        <v>6104</v>
      </c>
      <c r="K998" s="107"/>
      <c r="L998" s="107"/>
      <c r="M998" s="7" t="s">
        <v>2067</v>
      </c>
      <c r="N998" s="107" t="s">
        <v>5391</v>
      </c>
    </row>
    <row r="999" spans="1:14" x14ac:dyDescent="0.35">
      <c r="A999" s="220">
        <v>1000</v>
      </c>
      <c r="B999" s="224" t="s">
        <v>11236</v>
      </c>
      <c r="C999" s="106"/>
      <c r="D999" s="162" t="s">
        <v>5100</v>
      </c>
      <c r="E999" s="107"/>
      <c r="F999" s="107"/>
      <c r="G999" s="107"/>
      <c r="H999" s="107" t="s">
        <v>11236</v>
      </c>
      <c r="I999" s="162" t="s">
        <v>11011</v>
      </c>
      <c r="J999" s="7" t="s">
        <v>6104</v>
      </c>
      <c r="K999" s="107"/>
      <c r="L999" s="107"/>
      <c r="M999" s="7" t="s">
        <v>2067</v>
      </c>
      <c r="N999" s="107" t="s">
        <v>5146</v>
      </c>
    </row>
    <row r="1000" spans="1:14" x14ac:dyDescent="0.35">
      <c r="A1000" s="220">
        <v>1001</v>
      </c>
      <c r="B1000" s="224" t="s">
        <v>11226</v>
      </c>
      <c r="C1000" s="106"/>
      <c r="D1000" s="162" t="s">
        <v>5100</v>
      </c>
      <c r="E1000" s="107"/>
      <c r="F1000" s="107"/>
      <c r="G1000" s="107"/>
      <c r="H1000" s="107" t="s">
        <v>11226</v>
      </c>
      <c r="I1000" s="162" t="s">
        <v>11012</v>
      </c>
      <c r="J1000" s="7" t="s">
        <v>6104</v>
      </c>
      <c r="K1000" s="107"/>
      <c r="L1000" s="107"/>
      <c r="M1000" s="7" t="s">
        <v>2067</v>
      </c>
      <c r="N1000" s="107" t="s">
        <v>6054</v>
      </c>
    </row>
    <row r="1001" spans="1:14" x14ac:dyDescent="0.35">
      <c r="A1001" s="220">
        <v>1002</v>
      </c>
      <c r="B1001" s="224" t="s">
        <v>11216</v>
      </c>
      <c r="C1001" s="106"/>
      <c r="D1001" s="162" t="s">
        <v>5100</v>
      </c>
      <c r="E1001" s="107"/>
      <c r="F1001" s="107"/>
      <c r="G1001" s="107"/>
      <c r="H1001" s="107" t="s">
        <v>11216</v>
      </c>
      <c r="I1001" s="162" t="s">
        <v>11013</v>
      </c>
      <c r="J1001" s="7" t="s">
        <v>6104</v>
      </c>
      <c r="K1001" s="107"/>
      <c r="L1001" s="107"/>
      <c r="M1001" s="7" t="s">
        <v>2067</v>
      </c>
      <c r="N1001" s="107" t="s">
        <v>5148</v>
      </c>
    </row>
    <row r="1002" spans="1:14" x14ac:dyDescent="0.35">
      <c r="A1002" s="220">
        <v>1003</v>
      </c>
      <c r="B1002" s="224" t="s">
        <v>11206</v>
      </c>
      <c r="C1002" s="106"/>
      <c r="D1002" s="162" t="s">
        <v>5100</v>
      </c>
      <c r="E1002" s="107"/>
      <c r="F1002" s="107"/>
      <c r="G1002" s="107"/>
      <c r="H1002" s="107" t="s">
        <v>11206</v>
      </c>
      <c r="I1002" s="162" t="s">
        <v>11014</v>
      </c>
      <c r="J1002" s="7" t="s">
        <v>6104</v>
      </c>
      <c r="K1002" s="107"/>
      <c r="L1002" s="107"/>
      <c r="M1002" s="7" t="s">
        <v>2067</v>
      </c>
      <c r="N1002" s="107" t="s">
        <v>6052</v>
      </c>
    </row>
    <row r="1003" spans="1:14" x14ac:dyDescent="0.35">
      <c r="A1003" s="220">
        <v>1004</v>
      </c>
      <c r="B1003" s="224" t="s">
        <v>11196</v>
      </c>
      <c r="C1003" s="106"/>
      <c r="D1003" s="162" t="s">
        <v>5100</v>
      </c>
      <c r="E1003" s="107"/>
      <c r="F1003" s="107"/>
      <c r="G1003" s="107"/>
      <c r="H1003" s="107" t="s">
        <v>11196</v>
      </c>
      <c r="I1003" s="162" t="s">
        <v>11015</v>
      </c>
      <c r="J1003" s="7" t="s">
        <v>6104</v>
      </c>
      <c r="K1003" s="107"/>
      <c r="L1003" s="107"/>
      <c r="M1003" s="7" t="s">
        <v>2067</v>
      </c>
      <c r="N1003" s="107" t="s">
        <v>5150</v>
      </c>
    </row>
    <row r="1004" spans="1:14" x14ac:dyDescent="0.35">
      <c r="A1004" s="220">
        <v>1005</v>
      </c>
      <c r="B1004" s="224" t="s">
        <v>11186</v>
      </c>
      <c r="C1004" s="106"/>
      <c r="D1004" s="162" t="s">
        <v>5100</v>
      </c>
      <c r="E1004" s="107"/>
      <c r="F1004" s="107"/>
      <c r="G1004" s="107"/>
      <c r="H1004" s="107" t="s">
        <v>11186</v>
      </c>
      <c r="I1004" s="162" t="s">
        <v>11016</v>
      </c>
      <c r="J1004" s="7" t="s">
        <v>6104</v>
      </c>
      <c r="K1004" s="107"/>
      <c r="L1004" s="107"/>
      <c r="M1004" s="7" t="s">
        <v>2067</v>
      </c>
      <c r="N1004" s="107" t="s">
        <v>5203</v>
      </c>
    </row>
    <row r="1005" spans="1:14" x14ac:dyDescent="0.35">
      <c r="A1005" s="220">
        <v>1006</v>
      </c>
      <c r="B1005" s="224" t="s">
        <v>11277</v>
      </c>
      <c r="C1005" s="106"/>
      <c r="D1005" s="162" t="s">
        <v>5100</v>
      </c>
      <c r="E1005" s="107"/>
      <c r="F1005" s="107"/>
      <c r="G1005" s="107"/>
      <c r="H1005" s="107" t="s">
        <v>11277</v>
      </c>
      <c r="I1005" s="162" t="s">
        <v>11017</v>
      </c>
      <c r="J1005" s="7" t="s">
        <v>6102</v>
      </c>
      <c r="K1005" s="107"/>
      <c r="L1005" s="107"/>
      <c r="M1005" s="7" t="s">
        <v>2067</v>
      </c>
      <c r="N1005" s="107" t="s">
        <v>5144</v>
      </c>
    </row>
    <row r="1006" spans="1:14" x14ac:dyDescent="0.35">
      <c r="A1006" s="220">
        <v>1007</v>
      </c>
      <c r="B1006" s="224" t="s">
        <v>11267</v>
      </c>
      <c r="C1006" s="106"/>
      <c r="D1006" s="162" t="s">
        <v>5100</v>
      </c>
      <c r="E1006" s="107"/>
      <c r="F1006" s="107"/>
      <c r="G1006" s="107"/>
      <c r="H1006" s="107" t="s">
        <v>11267</v>
      </c>
      <c r="I1006" s="162" t="s">
        <v>11018</v>
      </c>
      <c r="J1006" s="7" t="s">
        <v>6102</v>
      </c>
      <c r="K1006" s="107"/>
      <c r="L1006" s="107"/>
      <c r="M1006" s="7" t="s">
        <v>2067</v>
      </c>
      <c r="N1006" s="162" t="s">
        <v>6059</v>
      </c>
    </row>
    <row r="1007" spans="1:14" x14ac:dyDescent="0.35">
      <c r="A1007" s="220">
        <v>1008</v>
      </c>
      <c r="B1007" s="224" t="s">
        <v>11257</v>
      </c>
      <c r="C1007" s="106"/>
      <c r="D1007" s="162" t="s">
        <v>5100</v>
      </c>
      <c r="E1007" s="107"/>
      <c r="F1007" s="107"/>
      <c r="G1007" s="107"/>
      <c r="H1007" s="107" t="s">
        <v>11257</v>
      </c>
      <c r="I1007" s="162" t="s">
        <v>11019</v>
      </c>
      <c r="J1007" s="7" t="s">
        <v>6102</v>
      </c>
      <c r="K1007" s="107"/>
      <c r="L1007" s="107"/>
      <c r="M1007" s="7" t="s">
        <v>2067</v>
      </c>
      <c r="N1007" s="107" t="s">
        <v>5149</v>
      </c>
    </row>
    <row r="1008" spans="1:14" x14ac:dyDescent="0.35">
      <c r="A1008" s="220">
        <v>1009</v>
      </c>
      <c r="B1008" s="224" t="s">
        <v>11247</v>
      </c>
      <c r="C1008" s="106"/>
      <c r="D1008" s="162" t="s">
        <v>5100</v>
      </c>
      <c r="E1008" s="107"/>
      <c r="F1008" s="107"/>
      <c r="G1008" s="107"/>
      <c r="H1008" s="107" t="s">
        <v>11247</v>
      </c>
      <c r="I1008" s="162" t="s">
        <v>11020</v>
      </c>
      <c r="J1008" s="7" t="s">
        <v>6102</v>
      </c>
      <c r="K1008" s="107"/>
      <c r="L1008" s="107"/>
      <c r="M1008" s="7" t="s">
        <v>2067</v>
      </c>
      <c r="N1008" s="107" t="s">
        <v>5391</v>
      </c>
    </row>
    <row r="1009" spans="1:14" x14ac:dyDescent="0.35">
      <c r="A1009" s="220">
        <v>1010</v>
      </c>
      <c r="B1009" s="224" t="s">
        <v>11237</v>
      </c>
      <c r="C1009" s="106"/>
      <c r="D1009" s="162" t="s">
        <v>5100</v>
      </c>
      <c r="E1009" s="107"/>
      <c r="F1009" s="107"/>
      <c r="G1009" s="107"/>
      <c r="H1009" s="107" t="s">
        <v>11237</v>
      </c>
      <c r="I1009" s="162" t="s">
        <v>11021</v>
      </c>
      <c r="J1009" s="7" t="s">
        <v>6102</v>
      </c>
      <c r="K1009" s="107"/>
      <c r="L1009" s="107"/>
      <c r="M1009" s="7" t="s">
        <v>2067</v>
      </c>
      <c r="N1009" s="107" t="s">
        <v>5146</v>
      </c>
    </row>
    <row r="1010" spans="1:14" x14ac:dyDescent="0.35">
      <c r="A1010" s="220">
        <v>1011</v>
      </c>
      <c r="B1010" s="224" t="s">
        <v>11227</v>
      </c>
      <c r="C1010" s="106"/>
      <c r="D1010" s="162" t="s">
        <v>5100</v>
      </c>
      <c r="E1010" s="107"/>
      <c r="F1010" s="107"/>
      <c r="G1010" s="107"/>
      <c r="H1010" s="107" t="s">
        <v>11227</v>
      </c>
      <c r="I1010" s="162" t="s">
        <v>11022</v>
      </c>
      <c r="J1010" s="7" t="s">
        <v>6102</v>
      </c>
      <c r="K1010" s="107"/>
      <c r="L1010" s="107"/>
      <c r="M1010" s="7" t="s">
        <v>2067</v>
      </c>
      <c r="N1010" s="107" t="s">
        <v>6054</v>
      </c>
    </row>
    <row r="1011" spans="1:14" x14ac:dyDescent="0.35">
      <c r="A1011" s="220">
        <v>1012</v>
      </c>
      <c r="B1011" s="224" t="s">
        <v>11217</v>
      </c>
      <c r="C1011" s="106"/>
      <c r="D1011" s="162" t="s">
        <v>5100</v>
      </c>
      <c r="E1011" s="107"/>
      <c r="F1011" s="107"/>
      <c r="G1011" s="107"/>
      <c r="H1011" s="107" t="s">
        <v>11217</v>
      </c>
      <c r="I1011" s="162" t="s">
        <v>11023</v>
      </c>
      <c r="J1011" s="7" t="s">
        <v>6102</v>
      </c>
      <c r="K1011" s="107"/>
      <c r="L1011" s="107"/>
      <c r="M1011" s="7" t="s">
        <v>2067</v>
      </c>
      <c r="N1011" s="107" t="s">
        <v>5148</v>
      </c>
    </row>
    <row r="1012" spans="1:14" x14ac:dyDescent="0.35">
      <c r="A1012" s="220">
        <v>1013</v>
      </c>
      <c r="B1012" s="224" t="s">
        <v>11207</v>
      </c>
      <c r="C1012" s="106"/>
      <c r="D1012" s="162" t="s">
        <v>5100</v>
      </c>
      <c r="E1012" s="107"/>
      <c r="F1012" s="107"/>
      <c r="G1012" s="107"/>
      <c r="H1012" s="107" t="s">
        <v>11207</v>
      </c>
      <c r="I1012" s="162" t="s">
        <v>11024</v>
      </c>
      <c r="J1012" s="7" t="s">
        <v>6102</v>
      </c>
      <c r="K1012" s="107"/>
      <c r="L1012" s="107"/>
      <c r="M1012" s="7" t="s">
        <v>2067</v>
      </c>
      <c r="N1012" s="107" t="s">
        <v>6052</v>
      </c>
    </row>
    <row r="1013" spans="1:14" x14ac:dyDescent="0.35">
      <c r="A1013" s="220">
        <v>1014</v>
      </c>
      <c r="B1013" s="224" t="s">
        <v>11197</v>
      </c>
      <c r="C1013" s="106"/>
      <c r="D1013" s="162" t="s">
        <v>5100</v>
      </c>
      <c r="E1013" s="107"/>
      <c r="F1013" s="107"/>
      <c r="G1013" s="107"/>
      <c r="H1013" s="107" t="s">
        <v>11197</v>
      </c>
      <c r="I1013" s="162" t="s">
        <v>11025</v>
      </c>
      <c r="J1013" s="7" t="s">
        <v>6102</v>
      </c>
      <c r="K1013" s="107"/>
      <c r="L1013" s="107"/>
      <c r="M1013" s="7" t="s">
        <v>2067</v>
      </c>
      <c r="N1013" s="107" t="s">
        <v>5150</v>
      </c>
    </row>
    <row r="1014" spans="1:14" x14ac:dyDescent="0.35">
      <c r="A1014" s="220">
        <v>1015</v>
      </c>
      <c r="B1014" s="225" t="s">
        <v>11187</v>
      </c>
      <c r="C1014" s="106"/>
      <c r="D1014" s="162" t="s">
        <v>5100</v>
      </c>
      <c r="E1014" s="107"/>
      <c r="F1014" s="107"/>
      <c r="G1014" s="107"/>
      <c r="H1014" s="107" t="s">
        <v>11187</v>
      </c>
      <c r="I1014" s="162" t="s">
        <v>11026</v>
      </c>
      <c r="J1014" s="7" t="s">
        <v>6102</v>
      </c>
      <c r="K1014" s="107"/>
      <c r="L1014" s="107"/>
      <c r="M1014" s="7" t="s">
        <v>2067</v>
      </c>
      <c r="N1014" s="107" t="s">
        <v>5203</v>
      </c>
    </row>
    <row r="1015" spans="1:14" x14ac:dyDescent="0.35">
      <c r="A1015" s="220">
        <v>1016</v>
      </c>
      <c r="B1015" s="162" t="s">
        <v>11278</v>
      </c>
      <c r="C1015" s="106"/>
      <c r="D1015" s="162" t="s">
        <v>5086</v>
      </c>
      <c r="E1015" s="107"/>
      <c r="F1015" s="107"/>
      <c r="G1015" s="107"/>
      <c r="H1015" s="162" t="s">
        <v>11278</v>
      </c>
      <c r="I1015" s="162" t="s">
        <v>11279</v>
      </c>
      <c r="J1015" s="167" t="s">
        <v>6104</v>
      </c>
      <c r="K1015" s="107"/>
      <c r="L1015" s="107"/>
      <c r="M1015" s="7" t="s">
        <v>2067</v>
      </c>
      <c r="N1015" s="104"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1133"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1132" priority="436">
      <formula>ISBLANK(A3)</formula>
    </cfRule>
  </conditionalFormatting>
  <conditionalFormatting sqref="Q408:S421">
    <cfRule type="expression" dxfId="1131" priority="435">
      <formula>ISBLANK(Q408)</formula>
    </cfRule>
  </conditionalFormatting>
  <conditionalFormatting sqref="B399:N412">
    <cfRule type="expression" dxfId="1130" priority="434">
      <formula>ISBLANK(B399)</formula>
    </cfRule>
  </conditionalFormatting>
  <conditionalFormatting sqref="B399:B412">
    <cfRule type="duplicateValues" dxfId="1129" priority="433"/>
  </conditionalFormatting>
  <conditionalFormatting sqref="I399:I412">
    <cfRule type="duplicateValues" dxfId="1128" priority="432"/>
  </conditionalFormatting>
  <conditionalFormatting sqref="H399:H412">
    <cfRule type="duplicateValues" dxfId="1127" priority="431"/>
  </conditionalFormatting>
  <conditionalFormatting sqref="H311">
    <cfRule type="expression" dxfId="1126" priority="430">
      <formula>ISBLANK(H311)</formula>
    </cfRule>
  </conditionalFormatting>
  <conditionalFormatting sqref="H311">
    <cfRule type="duplicateValues" dxfId="1125" priority="429"/>
  </conditionalFormatting>
  <conditionalFormatting sqref="B413:N428">
    <cfRule type="expression" dxfId="1124" priority="423">
      <formula>ISBLANK(B413)</formula>
    </cfRule>
  </conditionalFormatting>
  <conditionalFormatting sqref="B413:B428">
    <cfRule type="duplicateValues" dxfId="1123" priority="422"/>
  </conditionalFormatting>
  <conditionalFormatting sqref="I413:I428">
    <cfRule type="duplicateValues" dxfId="1122" priority="421"/>
  </conditionalFormatting>
  <conditionalFormatting sqref="H413:H428">
    <cfRule type="duplicateValues" dxfId="1121" priority="420"/>
  </conditionalFormatting>
  <conditionalFormatting sqref="B429:N446">
    <cfRule type="expression" dxfId="1120" priority="419">
      <formula>ISBLANK(B429)</formula>
    </cfRule>
  </conditionalFormatting>
  <conditionalFormatting sqref="B429:B446">
    <cfRule type="duplicateValues" dxfId="1119" priority="418"/>
  </conditionalFormatting>
  <conditionalFormatting sqref="I429:I446">
    <cfRule type="duplicateValues" dxfId="1118" priority="417"/>
  </conditionalFormatting>
  <conditionalFormatting sqref="H429:H446">
    <cfRule type="duplicateValues" dxfId="1117" priority="416"/>
  </conditionalFormatting>
  <conditionalFormatting sqref="B447:N476">
    <cfRule type="expression" dxfId="1116" priority="415">
      <formula>ISBLANK(B447)</formula>
    </cfRule>
  </conditionalFormatting>
  <conditionalFormatting sqref="B447:B476">
    <cfRule type="duplicateValues" dxfId="1115" priority="414"/>
  </conditionalFormatting>
  <conditionalFormatting sqref="I447:I476">
    <cfRule type="duplicateValues" dxfId="1114" priority="413"/>
  </conditionalFormatting>
  <conditionalFormatting sqref="H447:H476">
    <cfRule type="duplicateValues" dxfId="1113" priority="412"/>
  </conditionalFormatting>
  <conditionalFormatting sqref="B477:N504">
    <cfRule type="expression" dxfId="1112" priority="411">
      <formula>ISBLANK(B477)</formula>
    </cfRule>
  </conditionalFormatting>
  <conditionalFormatting sqref="B477:B504">
    <cfRule type="duplicateValues" dxfId="1111" priority="410"/>
  </conditionalFormatting>
  <conditionalFormatting sqref="I477:I504">
    <cfRule type="duplicateValues" dxfId="1110" priority="409"/>
  </conditionalFormatting>
  <conditionalFormatting sqref="H477:H504">
    <cfRule type="duplicateValues" dxfId="1109" priority="408"/>
  </conditionalFormatting>
  <conditionalFormatting sqref="B505:B523">
    <cfRule type="duplicateValues" dxfId="1108" priority="449967"/>
  </conditionalFormatting>
  <conditionalFormatting sqref="I505:I523">
    <cfRule type="duplicateValues" dxfId="1107" priority="449968"/>
  </conditionalFormatting>
  <conditionalFormatting sqref="H505:H523">
    <cfRule type="duplicateValues" dxfId="1106" priority="449969"/>
  </conditionalFormatting>
  <conditionalFormatting sqref="B524:B561">
    <cfRule type="duplicateValues" dxfId="1105" priority="453417"/>
  </conditionalFormatting>
  <conditionalFormatting sqref="I524:I561">
    <cfRule type="duplicateValues" dxfId="1104" priority="453419"/>
  </conditionalFormatting>
  <conditionalFormatting sqref="H524:H561">
    <cfRule type="duplicateValues" dxfId="1103" priority="453421"/>
  </conditionalFormatting>
  <conditionalFormatting sqref="B562:B586">
    <cfRule type="duplicateValues" dxfId="1102" priority="455144"/>
  </conditionalFormatting>
  <conditionalFormatting sqref="I562:I586">
    <cfRule type="duplicateValues" dxfId="1101" priority="455146"/>
  </conditionalFormatting>
  <conditionalFormatting sqref="H562:H586">
    <cfRule type="duplicateValues" dxfId="1100" priority="455148"/>
  </conditionalFormatting>
  <conditionalFormatting sqref="B587:B612">
    <cfRule type="duplicateValues" dxfId="1099" priority="456173"/>
  </conditionalFormatting>
  <conditionalFormatting sqref="I587:I612">
    <cfRule type="duplicateValues" dxfId="1098" priority="456174"/>
  </conditionalFormatting>
  <conditionalFormatting sqref="H587:H612">
    <cfRule type="duplicateValues" dxfId="1097" priority="456175"/>
  </conditionalFormatting>
  <conditionalFormatting sqref="B613:B638">
    <cfRule type="duplicateValues" dxfId="1096" priority="456872"/>
  </conditionalFormatting>
  <conditionalFormatting sqref="I613:I638">
    <cfRule type="duplicateValues" dxfId="1095" priority="456874"/>
  </conditionalFormatting>
  <conditionalFormatting sqref="H613:H638">
    <cfRule type="duplicateValues" dxfId="1094" priority="456876"/>
  </conditionalFormatting>
  <conditionalFormatting sqref="B639:N664">
    <cfRule type="expression" dxfId="1093" priority="382">
      <formula>ISBLANK(B639)</formula>
    </cfRule>
  </conditionalFormatting>
  <conditionalFormatting sqref="B639:B664">
    <cfRule type="duplicateValues" dxfId="1092" priority="381"/>
  </conditionalFormatting>
  <conditionalFormatting sqref="I639:I664">
    <cfRule type="duplicateValues" dxfId="1091" priority="380"/>
  </conditionalFormatting>
  <conditionalFormatting sqref="H639:H664">
    <cfRule type="duplicateValues" dxfId="1090" priority="379"/>
  </conditionalFormatting>
  <conditionalFormatting sqref="B639:B664">
    <cfRule type="duplicateValues" dxfId="1089" priority="378"/>
  </conditionalFormatting>
  <conditionalFormatting sqref="I639:I664">
    <cfRule type="duplicateValues" dxfId="1088" priority="377"/>
  </conditionalFormatting>
  <conditionalFormatting sqref="H639:H664">
    <cfRule type="duplicateValues" dxfId="1087" priority="376"/>
  </conditionalFormatting>
  <conditionalFormatting sqref="B665:N690 J691 J693 J695 J697 J699 J701 J703 J705 J707 J709 J711">
    <cfRule type="expression" dxfId="1086" priority="375">
      <formula>ISBLANK(B665)</formula>
    </cfRule>
  </conditionalFormatting>
  <conditionalFormatting sqref="B665:B690">
    <cfRule type="duplicateValues" dxfId="1085" priority="374"/>
  </conditionalFormatting>
  <conditionalFormatting sqref="I665:I690">
    <cfRule type="duplicateValues" dxfId="1084" priority="373"/>
  </conditionalFormatting>
  <conditionalFormatting sqref="H665:H690">
    <cfRule type="duplicateValues" dxfId="1083" priority="372"/>
  </conditionalFormatting>
  <conditionalFormatting sqref="B665:N690 J691 J693 J695 J697 J699 J701 J703 J705 J707 J709 J711">
    <cfRule type="expression" dxfId="1082" priority="371">
      <formula>ISBLANK(B665)</formula>
    </cfRule>
  </conditionalFormatting>
  <conditionalFormatting sqref="B665:B690">
    <cfRule type="duplicateValues" dxfId="1081" priority="370"/>
  </conditionalFormatting>
  <conditionalFormatting sqref="I665:I690">
    <cfRule type="duplicateValues" dxfId="1080" priority="369"/>
  </conditionalFormatting>
  <conditionalFormatting sqref="H665:H690">
    <cfRule type="duplicateValues" dxfId="1079" priority="368"/>
  </conditionalFormatting>
  <conditionalFormatting sqref="B665:B690">
    <cfRule type="duplicateValues" dxfId="1078" priority="367"/>
  </conditionalFormatting>
  <conditionalFormatting sqref="I665:I690">
    <cfRule type="duplicateValues" dxfId="1077" priority="366"/>
  </conditionalFormatting>
  <conditionalFormatting sqref="H665:H690">
    <cfRule type="duplicateValues" dxfId="1076" priority="365"/>
  </conditionalFormatting>
  <conditionalFormatting sqref="B691:N716">
    <cfRule type="expression" dxfId="1075" priority="364">
      <formula>ISBLANK(B691)</formula>
    </cfRule>
  </conditionalFormatting>
  <conditionalFormatting sqref="B691:B716">
    <cfRule type="duplicateValues" dxfId="1074" priority="363"/>
  </conditionalFormatting>
  <conditionalFormatting sqref="I691:I716">
    <cfRule type="duplicateValues" dxfId="1073" priority="362"/>
  </conditionalFormatting>
  <conditionalFormatting sqref="H691:H716">
    <cfRule type="duplicateValues" dxfId="1072" priority="361"/>
  </conditionalFormatting>
  <conditionalFormatting sqref="B691:N716">
    <cfRule type="expression" dxfId="1071" priority="360">
      <formula>ISBLANK(B691)</formula>
    </cfRule>
  </conditionalFormatting>
  <conditionalFormatting sqref="B691:B716">
    <cfRule type="duplicateValues" dxfId="1070" priority="359"/>
  </conditionalFormatting>
  <conditionalFormatting sqref="I691:I716">
    <cfRule type="duplicateValues" dxfId="1069" priority="358"/>
  </conditionalFormatting>
  <conditionalFormatting sqref="H691:H716">
    <cfRule type="duplicateValues" dxfId="1068" priority="357"/>
  </conditionalFormatting>
  <conditionalFormatting sqref="B691:N716">
    <cfRule type="expression" dxfId="1067" priority="356">
      <formula>ISBLANK(B691)</formula>
    </cfRule>
  </conditionalFormatting>
  <conditionalFormatting sqref="B691:B716">
    <cfRule type="duplicateValues" dxfId="1066" priority="355"/>
  </conditionalFormatting>
  <conditionalFormatting sqref="I691:I716">
    <cfRule type="duplicateValues" dxfId="1065" priority="354"/>
  </conditionalFormatting>
  <conditionalFormatting sqref="H691:H716">
    <cfRule type="duplicateValues" dxfId="1064" priority="353"/>
  </conditionalFormatting>
  <conditionalFormatting sqref="B691:B716">
    <cfRule type="duplicateValues" dxfId="1063" priority="352"/>
  </conditionalFormatting>
  <conditionalFormatting sqref="I691:I716">
    <cfRule type="duplicateValues" dxfId="1062" priority="351"/>
  </conditionalFormatting>
  <conditionalFormatting sqref="H691:H716">
    <cfRule type="duplicateValues" dxfId="1061" priority="350"/>
  </conditionalFormatting>
  <conditionalFormatting sqref="B717:N718">
    <cfRule type="expression" dxfId="1060" priority="349">
      <formula>ISBLANK(B717)</formula>
    </cfRule>
  </conditionalFormatting>
  <conditionalFormatting sqref="N777">
    <cfRule type="expression" dxfId="1059" priority="325">
      <formula>ISBLANK(N777)</formula>
    </cfRule>
  </conditionalFormatting>
  <conditionalFormatting sqref="I776:I781">
    <cfRule type="duplicateValues" dxfId="1058" priority="324"/>
  </conditionalFormatting>
  <conditionalFormatting sqref="H776:H781">
    <cfRule type="duplicateValues" dxfId="1057" priority="323"/>
  </conditionalFormatting>
  <conditionalFormatting sqref="N777">
    <cfRule type="duplicateValues" dxfId="1056" priority="322"/>
  </conditionalFormatting>
  <conditionalFormatting sqref="N778">
    <cfRule type="expression" dxfId="1055" priority="317">
      <formula>ISBLANK(N778)</formula>
    </cfRule>
  </conditionalFormatting>
  <conditionalFormatting sqref="N778">
    <cfRule type="duplicateValues" dxfId="1054" priority="316"/>
  </conditionalFormatting>
  <conditionalFormatting sqref="N779">
    <cfRule type="expression" dxfId="1053" priority="315">
      <formula>ISBLANK(N779)</formula>
    </cfRule>
  </conditionalFormatting>
  <conditionalFormatting sqref="N779">
    <cfRule type="duplicateValues" dxfId="1052" priority="314"/>
  </conditionalFormatting>
  <conditionalFormatting sqref="N780">
    <cfRule type="expression" dxfId="1051" priority="313">
      <formula>ISBLANK(N780)</formula>
    </cfRule>
  </conditionalFormatting>
  <conditionalFormatting sqref="N780">
    <cfRule type="duplicateValues" dxfId="1050" priority="312"/>
  </conditionalFormatting>
  <conditionalFormatting sqref="N781">
    <cfRule type="expression" dxfId="1049" priority="311">
      <formula>ISBLANK(N781)</formula>
    </cfRule>
  </conditionalFormatting>
  <conditionalFormatting sqref="N781">
    <cfRule type="duplicateValues" dxfId="1048" priority="310"/>
  </conditionalFormatting>
  <conditionalFormatting sqref="B717:B718">
    <cfRule type="duplicateValues" dxfId="1047" priority="468111"/>
  </conditionalFormatting>
  <conditionalFormatting sqref="I717:I718">
    <cfRule type="duplicateValues" dxfId="1046" priority="468112"/>
  </conditionalFormatting>
  <conditionalFormatting sqref="H717:H718">
    <cfRule type="duplicateValues" dxfId="1045" priority="468113"/>
  </conditionalFormatting>
  <conditionalFormatting sqref="D782">
    <cfRule type="expression" dxfId="1044" priority="292">
      <formula>ISBLANK(D782)</formula>
    </cfRule>
  </conditionalFormatting>
  <conditionalFormatting sqref="J782">
    <cfRule type="expression" dxfId="1043" priority="291">
      <formula>ISBLANK(J782)</formula>
    </cfRule>
  </conditionalFormatting>
  <conditionalFormatting sqref="M782">
    <cfRule type="expression" dxfId="1042" priority="290">
      <formula>ISBLANK(M782)</formula>
    </cfRule>
  </conditionalFormatting>
  <conditionalFormatting sqref="H717">
    <cfRule type="duplicateValues" dxfId="1041" priority="289"/>
  </conditionalFormatting>
  <conditionalFormatting sqref="H717">
    <cfRule type="duplicateValues" dxfId="1040" priority="288"/>
  </conditionalFormatting>
  <conditionalFormatting sqref="H718">
    <cfRule type="duplicateValues" dxfId="1039" priority="287"/>
  </conditionalFormatting>
  <conditionalFormatting sqref="H718">
    <cfRule type="duplicateValues" dxfId="1038" priority="286"/>
  </conditionalFormatting>
  <conditionalFormatting sqref="D784">
    <cfRule type="expression" dxfId="1037" priority="284">
      <formula>ISBLANK(D784)</formula>
    </cfRule>
  </conditionalFormatting>
  <conditionalFormatting sqref="F783:G783">
    <cfRule type="duplicateValues" dxfId="1036" priority="283"/>
  </conditionalFormatting>
  <conditionalFormatting sqref="F783:G783">
    <cfRule type="expression" dxfId="1035" priority="282">
      <formula>ISBLANK(F783)</formula>
    </cfRule>
  </conditionalFormatting>
  <conditionalFormatting sqref="F784:G784">
    <cfRule type="duplicateValues" dxfId="1034" priority="281"/>
  </conditionalFormatting>
  <conditionalFormatting sqref="F784:G784">
    <cfRule type="expression" dxfId="1033" priority="280">
      <formula>ISBLANK(F784)</formula>
    </cfRule>
  </conditionalFormatting>
  <conditionalFormatting sqref="F785:G785">
    <cfRule type="duplicateValues" dxfId="1032" priority="279"/>
  </conditionalFormatting>
  <conditionalFormatting sqref="F785:G785">
    <cfRule type="expression" dxfId="1031" priority="278">
      <formula>ISBLANK(F785)</formula>
    </cfRule>
  </conditionalFormatting>
  <conditionalFormatting sqref="F786:G786">
    <cfRule type="duplicateValues" dxfId="1030" priority="277"/>
  </conditionalFormatting>
  <conditionalFormatting sqref="F786:G786">
    <cfRule type="expression" dxfId="1029" priority="276">
      <formula>ISBLANK(F786)</formula>
    </cfRule>
  </conditionalFormatting>
  <conditionalFormatting sqref="D785:D786">
    <cfRule type="expression" dxfId="1028" priority="275">
      <formula>ISBLANK(D785)</formula>
    </cfRule>
  </conditionalFormatting>
  <conditionalFormatting sqref="J783:J786">
    <cfRule type="expression" dxfId="1027" priority="274">
      <formula>ISBLANK(J783)</formula>
    </cfRule>
  </conditionalFormatting>
  <conditionalFormatting sqref="M783:M786">
    <cfRule type="expression" dxfId="1026" priority="273">
      <formula>ISBLANK(M783)</formula>
    </cfRule>
  </conditionalFormatting>
  <conditionalFormatting sqref="B782">
    <cfRule type="expression" dxfId="1025" priority="272">
      <formula>ISBLANK(B782)</formula>
    </cfRule>
  </conditionalFormatting>
  <conditionalFormatting sqref="B782">
    <cfRule type="duplicateValues" dxfId="1024" priority="271"/>
  </conditionalFormatting>
  <conditionalFormatting sqref="N783:N786">
    <cfRule type="expression" dxfId="1023" priority="270">
      <formula>ISBLANK(N783)</formula>
    </cfRule>
  </conditionalFormatting>
  <conditionalFormatting sqref="F784:G784">
    <cfRule type="duplicateValues" dxfId="1022" priority="269"/>
  </conditionalFormatting>
  <conditionalFormatting sqref="F784:G784">
    <cfRule type="expression" dxfId="1021" priority="268">
      <formula>ISBLANK(F784)</formula>
    </cfRule>
  </conditionalFormatting>
  <conditionalFormatting sqref="F786:G786">
    <cfRule type="duplicateValues" dxfId="1020" priority="267"/>
  </conditionalFormatting>
  <conditionalFormatting sqref="F786:G786">
    <cfRule type="expression" dxfId="1019" priority="266">
      <formula>ISBLANK(F786)</formula>
    </cfRule>
  </conditionalFormatting>
  <conditionalFormatting sqref="H718">
    <cfRule type="duplicateValues" dxfId="1018" priority="264"/>
  </conditionalFormatting>
  <conditionalFormatting sqref="H718">
    <cfRule type="duplicateValues" dxfId="1017" priority="263"/>
  </conditionalFormatting>
  <conditionalFormatting sqref="B793 D793:N793">
    <cfRule type="expression" dxfId="1016" priority="256">
      <formula>ISBLANK(B793)</formula>
    </cfRule>
  </conditionalFormatting>
  <conditionalFormatting sqref="N776">
    <cfRule type="expression" dxfId="1015" priority="246">
      <formula>ISBLANK(N776)</formula>
    </cfRule>
  </conditionalFormatting>
  <conditionalFormatting sqref="N776">
    <cfRule type="duplicateValues" dxfId="1014" priority="245"/>
  </conditionalFormatting>
  <conditionalFormatting sqref="N793">
    <cfRule type="duplicateValues" dxfId="1013" priority="471920"/>
  </conditionalFormatting>
  <conditionalFormatting sqref="B793">
    <cfRule type="duplicateValues" dxfId="1012" priority="471921"/>
  </conditionalFormatting>
  <conditionalFormatting sqref="I793">
    <cfRule type="duplicateValues" dxfId="1011" priority="471922"/>
  </conditionalFormatting>
  <conditionalFormatting sqref="H793">
    <cfRule type="duplicateValues" dxfId="1010" priority="471923"/>
  </conditionalFormatting>
  <conditionalFormatting sqref="B802:B803 D802:N803">
    <cfRule type="expression" dxfId="1009" priority="229">
      <formula>ISBLANK(B802)</formula>
    </cfRule>
  </conditionalFormatting>
  <conditionalFormatting sqref="N802:N803">
    <cfRule type="duplicateValues" dxfId="1008" priority="228"/>
  </conditionalFormatting>
  <conditionalFormatting sqref="B802:B803">
    <cfRule type="duplicateValues" dxfId="1007" priority="227"/>
  </conditionalFormatting>
  <conditionalFormatting sqref="I802:I803">
    <cfRule type="duplicateValues" dxfId="1006" priority="226"/>
  </conditionalFormatting>
  <conditionalFormatting sqref="H802:H803">
    <cfRule type="duplicateValues" dxfId="1005" priority="225"/>
  </conditionalFormatting>
  <conditionalFormatting sqref="B804 E804:N804">
    <cfRule type="expression" dxfId="1004" priority="224">
      <formula>ISBLANK(B804)</formula>
    </cfRule>
  </conditionalFormatting>
  <conditionalFormatting sqref="N804">
    <cfRule type="duplicateValues" dxfId="1003" priority="221"/>
  </conditionalFormatting>
  <conditionalFormatting sqref="B804">
    <cfRule type="duplicateValues" dxfId="1002" priority="220"/>
  </conditionalFormatting>
  <conditionalFormatting sqref="I804">
    <cfRule type="duplicateValues" dxfId="1001" priority="219"/>
  </conditionalFormatting>
  <conditionalFormatting sqref="H804">
    <cfRule type="duplicateValues" dxfId="1000" priority="218"/>
  </conditionalFormatting>
  <conditionalFormatting sqref="D804">
    <cfRule type="expression" dxfId="999" priority="214">
      <formula>ISBLANK(D804)</formula>
    </cfRule>
  </conditionalFormatting>
  <conditionalFormatting sqref="P743:P744">
    <cfRule type="duplicateValues" dxfId="998" priority="213"/>
  </conditionalFormatting>
  <conditionalFormatting sqref="N795:N801">
    <cfRule type="duplicateValues" dxfId="997" priority="478758"/>
  </conditionalFormatting>
  <conditionalFormatting sqref="B795:B801">
    <cfRule type="duplicateValues" dxfId="996" priority="478760"/>
  </conditionalFormatting>
  <conditionalFormatting sqref="I795:I801">
    <cfRule type="duplicateValues" dxfId="995" priority="478762"/>
  </conditionalFormatting>
  <conditionalFormatting sqref="H795:H801">
    <cfRule type="duplicateValues" dxfId="994" priority="478764"/>
  </conditionalFormatting>
  <conditionalFormatting sqref="B794 D794:N794">
    <cfRule type="expression" dxfId="993" priority="210">
      <formula>ISBLANK(B794)</formula>
    </cfRule>
  </conditionalFormatting>
  <conditionalFormatting sqref="N794">
    <cfRule type="duplicateValues" dxfId="992" priority="209"/>
  </conditionalFormatting>
  <conditionalFormatting sqref="B794">
    <cfRule type="duplicateValues" dxfId="991" priority="208"/>
  </conditionalFormatting>
  <conditionalFormatting sqref="I794">
    <cfRule type="duplicateValues" dxfId="990" priority="207"/>
  </conditionalFormatting>
  <conditionalFormatting sqref="H794">
    <cfRule type="duplicateValues" dxfId="989" priority="206"/>
  </conditionalFormatting>
  <conditionalFormatting sqref="B725:N725">
    <cfRule type="expression" dxfId="988" priority="202">
      <formula>ISBLANK(B725)</formula>
    </cfRule>
  </conditionalFormatting>
  <conditionalFormatting sqref="N725">
    <cfRule type="duplicateValues" dxfId="987" priority="199"/>
  </conditionalFormatting>
  <conditionalFormatting sqref="B725">
    <cfRule type="duplicateValues" dxfId="986" priority="198"/>
  </conditionalFormatting>
  <conditionalFormatting sqref="I725">
    <cfRule type="duplicateValues" dxfId="985" priority="197"/>
  </conditionalFormatting>
  <conditionalFormatting sqref="H725">
    <cfRule type="duplicateValues" dxfId="984" priority="196"/>
  </conditionalFormatting>
  <conditionalFormatting sqref="M787">
    <cfRule type="expression" dxfId="983" priority="192">
      <formula>ISBLANK(M787)</formula>
    </cfRule>
  </conditionalFormatting>
  <conditionalFormatting sqref="M536">
    <cfRule type="expression" dxfId="982" priority="191">
      <formula>ISBLANK(M536)</formula>
    </cfRule>
  </conditionalFormatting>
  <conditionalFormatting sqref="M485">
    <cfRule type="expression" dxfId="981" priority="190">
      <formula>ISBLANK(M485)</formula>
    </cfRule>
  </conditionalFormatting>
  <conditionalFormatting sqref="M463">
    <cfRule type="expression" dxfId="980" priority="189">
      <formula>ISBLANK(M463)</formula>
    </cfRule>
  </conditionalFormatting>
  <conditionalFormatting sqref="M442">
    <cfRule type="expression" dxfId="979" priority="188">
      <formula>ISBLANK(M442)</formula>
    </cfRule>
  </conditionalFormatting>
  <conditionalFormatting sqref="N726:N775 N3:N724">
    <cfRule type="duplicateValues" dxfId="978" priority="860620"/>
  </conditionalFormatting>
  <conditionalFormatting sqref="B726:B781 B3:B724">
    <cfRule type="duplicateValues" dxfId="977" priority="860623"/>
  </conditionalFormatting>
  <conditionalFormatting sqref="I726:I775 I3:I724">
    <cfRule type="duplicateValues" dxfId="976" priority="860626"/>
  </conditionalFormatting>
  <conditionalFormatting sqref="H726:H775 H3:H724">
    <cfRule type="duplicateValues" dxfId="975" priority="860629"/>
  </conditionalFormatting>
  <conditionalFormatting sqref="N787:N792">
    <cfRule type="duplicateValues" dxfId="974" priority="863123"/>
  </conditionalFormatting>
  <conditionalFormatting sqref="B915:B994 B1:B806 B1016:B1048576">
    <cfRule type="duplicateValues" dxfId="973" priority="187"/>
  </conditionalFormatting>
  <conditionalFormatting sqref="C805:G805 I805:N805">
    <cfRule type="expression" dxfId="972" priority="47">
      <formula>ISBLANK(C805)</formula>
    </cfRule>
  </conditionalFormatting>
  <conditionalFormatting sqref="N805">
    <cfRule type="duplicateValues" dxfId="971" priority="46"/>
  </conditionalFormatting>
  <conditionalFormatting sqref="I805">
    <cfRule type="duplicateValues" dxfId="970" priority="45"/>
  </conditionalFormatting>
  <conditionalFormatting sqref="B807:B911">
    <cfRule type="duplicateValues" dxfId="969" priority="43"/>
  </conditionalFormatting>
  <conditionalFormatting sqref="C844 C802:C804 C788:C794">
    <cfRule type="expression" dxfId="968" priority="42">
      <formula>ISBLANK(C788)</formula>
    </cfRule>
  </conditionalFormatting>
  <conditionalFormatting sqref="C849">
    <cfRule type="expression" dxfId="967" priority="41">
      <formula>ISBLANK(C849)</formula>
    </cfRule>
  </conditionalFormatting>
  <conditionalFormatting sqref="A912">
    <cfRule type="expression" dxfId="966" priority="40">
      <formula>ISBLANK(A912)</formula>
    </cfRule>
  </conditionalFormatting>
  <conditionalFormatting sqref="B912">
    <cfRule type="duplicateValues" dxfId="965" priority="38"/>
  </conditionalFormatting>
  <conditionalFormatting sqref="A913">
    <cfRule type="expression" dxfId="964" priority="36">
      <formula>ISBLANK(A913)</formula>
    </cfRule>
  </conditionalFormatting>
  <conditionalFormatting sqref="B913">
    <cfRule type="duplicateValues" dxfId="963" priority="34"/>
  </conditionalFormatting>
  <conditionalFormatting sqref="A914">
    <cfRule type="expression" dxfId="962" priority="32">
      <formula>ISBLANK(A914)</formula>
    </cfRule>
  </conditionalFormatting>
  <conditionalFormatting sqref="B914">
    <cfRule type="duplicateValues" dxfId="961" priority="30"/>
  </conditionalFormatting>
  <conditionalFormatting sqref="H805">
    <cfRule type="duplicateValues" dxfId="960" priority="29"/>
  </conditionalFormatting>
  <conditionalFormatting sqref="D915:D934">
    <cfRule type="expression" dxfId="959" priority="13">
      <formula>ISBLANK(D915)</formula>
    </cfRule>
  </conditionalFormatting>
  <conditionalFormatting sqref="D935:D954">
    <cfRule type="expression" dxfId="958" priority="8">
      <formula>ISBLANK(D935)</formula>
    </cfRule>
  </conditionalFormatting>
  <conditionalFormatting sqref="D955:D974">
    <cfRule type="expression" dxfId="957" priority="7">
      <formula>ISBLANK(D955)</formula>
    </cfRule>
  </conditionalFormatting>
  <conditionalFormatting sqref="D975:D994">
    <cfRule type="expression" dxfId="956" priority="6">
      <formula>ISBLANK(D975)</formula>
    </cfRule>
  </conditionalFormatting>
  <conditionalFormatting sqref="B995:B1014">
    <cfRule type="duplicateValues" dxfId="955" priority="5"/>
  </conditionalFormatting>
  <conditionalFormatting sqref="D995:D1014">
    <cfRule type="expression" dxfId="954" priority="4">
      <formula>ISBLANK(D995)</formula>
    </cfRule>
  </conditionalFormatting>
  <conditionalFormatting sqref="B1016:B1048576 B1:B1014">
    <cfRule type="duplicateValues" dxfId="953" priority="3"/>
  </conditionalFormatting>
  <conditionalFormatting sqref="I1016:I1048576 I1:I1014">
    <cfRule type="duplicateValues" dxfId="952" priority="2"/>
  </conditionalFormatting>
  <conditionalFormatting sqref="I1015">
    <cfRule type="duplicateValues" dxfId="951"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908050</xdr:colOff>
                <xdr:row>0</xdr:row>
                <xdr:rowOff>25400</xdr:rowOff>
              </from>
              <to>
                <xdr:col>1</xdr:col>
                <xdr:colOff>1625600</xdr:colOff>
                <xdr:row>0</xdr:row>
                <xdr:rowOff>228600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75" t="s">
        <v>2766</v>
      </c>
      <c r="B1" s="479"/>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75" t="s">
        <v>2766</v>
      </c>
      <c r="B1" s="479"/>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75" t="s">
        <v>2766</v>
      </c>
      <c r="B1" s="479"/>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916"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81" t="s">
        <v>2766</v>
      </c>
      <c r="B1" s="479"/>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2">
        <v>3</v>
      </c>
      <c r="B5" s="15"/>
      <c r="E5" s="21"/>
      <c r="F5" s="21"/>
      <c r="I5" t="s">
        <v>4799</v>
      </c>
      <c r="J5" s="27"/>
      <c r="K5" s="27"/>
    </row>
    <row r="6" spans="1:14" x14ac:dyDescent="0.35">
      <c r="A6" s="102">
        <v>4</v>
      </c>
      <c r="B6" s="15"/>
      <c r="E6" s="21"/>
      <c r="F6" s="21"/>
      <c r="I6" t="s">
        <v>4800</v>
      </c>
      <c r="J6" s="27"/>
      <c r="K6" s="27"/>
    </row>
    <row r="7" spans="1:14" x14ac:dyDescent="0.35">
      <c r="A7" s="102">
        <v>5</v>
      </c>
      <c r="B7" s="15"/>
      <c r="E7" s="21"/>
      <c r="F7" s="21"/>
      <c r="I7" t="s">
        <v>4801</v>
      </c>
      <c r="J7" s="27"/>
      <c r="K7" s="27"/>
    </row>
    <row r="8" spans="1:14" x14ac:dyDescent="0.35">
      <c r="A8" s="102">
        <v>6</v>
      </c>
      <c r="B8" s="15"/>
      <c r="E8" s="21"/>
      <c r="F8" s="21"/>
      <c r="I8" t="s">
        <v>4802</v>
      </c>
      <c r="J8" s="27"/>
      <c r="K8" s="27"/>
    </row>
    <row r="9" spans="1:14" x14ac:dyDescent="0.35">
      <c r="A9" s="102">
        <v>7</v>
      </c>
      <c r="B9" s="15"/>
      <c r="E9" s="21"/>
      <c r="F9" s="21"/>
      <c r="I9" t="s">
        <v>4803</v>
      </c>
      <c r="J9" s="27"/>
      <c r="K9" s="27"/>
    </row>
    <row r="10" spans="1:14" x14ac:dyDescent="0.35">
      <c r="A10" s="102">
        <v>8</v>
      </c>
      <c r="B10" s="15"/>
      <c r="E10" s="21"/>
      <c r="F10" s="21"/>
      <c r="I10" t="s">
        <v>4804</v>
      </c>
      <c r="J10" s="27"/>
      <c r="K10" s="27"/>
    </row>
    <row r="11" spans="1:14" x14ac:dyDescent="0.35">
      <c r="A11" s="102">
        <v>9</v>
      </c>
      <c r="B11" s="15"/>
      <c r="E11" s="21"/>
      <c r="F11" s="21"/>
      <c r="I11" t="s">
        <v>4805</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4797</v>
      </c>
    </row>
    <row r="20" spans="1:24" x14ac:dyDescent="0.35">
      <c r="A20" s="102">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860" priority="9">
      <formula>ISBLANK(B3)</formula>
    </cfRule>
  </conditionalFormatting>
  <conditionalFormatting sqref="A3:H20">
    <cfRule type="expression" dxfId="859" priority="8">
      <formula>ISBLANK(A3)</formula>
    </cfRule>
  </conditionalFormatting>
  <conditionalFormatting sqref="K3:K10">
    <cfRule type="expression" dxfId="858" priority="6">
      <formula>ISBLANK(K3)</formula>
    </cfRule>
  </conditionalFormatting>
  <conditionalFormatting sqref="I12:K12">
    <cfRule type="expression" dxfId="857" priority="7">
      <formula>ISBLANK(I12)</formula>
    </cfRule>
  </conditionalFormatting>
  <conditionalFormatting sqref="K13:K18">
    <cfRule type="expression" dxfId="856" priority="5">
      <formula>ISBLANK(K13)</formula>
    </cfRule>
  </conditionalFormatting>
  <conditionalFormatting sqref="I20:K20">
    <cfRule type="expression" dxfId="855" priority="4">
      <formula>ISBLANK(I20)</formula>
    </cfRule>
  </conditionalFormatting>
  <conditionalFormatting sqref="I13:I19">
    <cfRule type="expression" dxfId="854" priority="3">
      <formula>ISBLANK(I13)</formula>
    </cfRule>
  </conditionalFormatting>
  <conditionalFormatting sqref="J3:J10">
    <cfRule type="expression" dxfId="853" priority="2">
      <formula>ISBLANK(J3)</formula>
    </cfRule>
  </conditionalFormatting>
  <conditionalFormatting sqref="K11">
    <cfRule type="expression" dxfId="852"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7" t="s">
        <v>5127</v>
      </c>
      <c r="D4" s="167" t="s">
        <v>5526</v>
      </c>
    </row>
    <row r="5" spans="3:17" x14ac:dyDescent="0.35">
      <c r="C5" t="s">
        <v>7190</v>
      </c>
      <c r="D5" t="s">
        <v>4901</v>
      </c>
    </row>
    <row r="6" spans="3:17" x14ac:dyDescent="0.35">
      <c r="C6" s="167" t="s">
        <v>7190</v>
      </c>
      <c r="D6" t="s">
        <v>4902</v>
      </c>
      <c r="I6" s="167" t="s">
        <v>5127</v>
      </c>
      <c r="J6" s="306" t="s">
        <v>5526</v>
      </c>
      <c r="N6" s="308" t="s">
        <v>5127</v>
      </c>
      <c r="Q6" s="308" t="s">
        <v>5127</v>
      </c>
    </row>
    <row r="7" spans="3:17" x14ac:dyDescent="0.35">
      <c r="C7" s="167" t="s">
        <v>7190</v>
      </c>
      <c r="D7" t="s">
        <v>662</v>
      </c>
      <c r="I7" t="s">
        <v>7190</v>
      </c>
      <c r="J7" s="311" t="s">
        <v>11542</v>
      </c>
      <c r="N7" s="141" t="s">
        <v>855</v>
      </c>
      <c r="Q7" s="62" t="s">
        <v>639</v>
      </c>
    </row>
    <row r="8" spans="3:17" x14ac:dyDescent="0.35">
      <c r="C8" s="167" t="s">
        <v>7190</v>
      </c>
      <c r="D8" t="s">
        <v>5324</v>
      </c>
      <c r="I8" s="167" t="s">
        <v>7190</v>
      </c>
      <c r="J8" s="311" t="s">
        <v>4902</v>
      </c>
      <c r="N8" s="141" t="s">
        <v>631</v>
      </c>
      <c r="Q8" s="62" t="s">
        <v>693</v>
      </c>
    </row>
    <row r="9" spans="3:17" x14ac:dyDescent="0.35">
      <c r="C9" s="167" t="s">
        <v>7190</v>
      </c>
      <c r="D9" t="s">
        <v>4970</v>
      </c>
      <c r="I9" s="167" t="s">
        <v>7190</v>
      </c>
      <c r="J9" s="311" t="s">
        <v>5269</v>
      </c>
      <c r="N9" s="141" t="s">
        <v>855</v>
      </c>
      <c r="Q9" s="61" t="s">
        <v>5151</v>
      </c>
    </row>
    <row r="10" spans="3:17" x14ac:dyDescent="0.35">
      <c r="C10" s="167" t="s">
        <v>7190</v>
      </c>
      <c r="D10" t="s">
        <v>542</v>
      </c>
      <c r="I10" s="167" t="s">
        <v>7190</v>
      </c>
      <c r="J10" s="311" t="s">
        <v>5265</v>
      </c>
      <c r="N10" s="141"/>
      <c r="Q10" s="62" t="s">
        <v>101</v>
      </c>
    </row>
    <row r="11" spans="3:17" x14ac:dyDescent="0.35">
      <c r="C11" s="167" t="s">
        <v>7190</v>
      </c>
      <c r="D11" t="s">
        <v>539</v>
      </c>
      <c r="I11" s="167" t="s">
        <v>7190</v>
      </c>
      <c r="J11" s="311" t="s">
        <v>5181</v>
      </c>
      <c r="N11" s="141"/>
      <c r="Q11" s="61" t="s">
        <v>33</v>
      </c>
    </row>
    <row r="12" spans="3:17" x14ac:dyDescent="0.35">
      <c r="C12" s="167" t="s">
        <v>7190</v>
      </c>
      <c r="D12" t="s">
        <v>533</v>
      </c>
      <c r="I12" s="167" t="s">
        <v>7190</v>
      </c>
      <c r="J12" s="62" t="s">
        <v>691</v>
      </c>
      <c r="N12" s="141"/>
      <c r="Q12" s="61" t="s">
        <v>6134</v>
      </c>
    </row>
    <row r="13" spans="3:17" x14ac:dyDescent="0.35">
      <c r="C13" s="167" t="s">
        <v>7190</v>
      </c>
      <c r="D13" t="s">
        <v>528</v>
      </c>
      <c r="I13" s="167" t="s">
        <v>7190</v>
      </c>
      <c r="J13" s="62" t="s">
        <v>3425</v>
      </c>
      <c r="N13" s="141"/>
      <c r="Q13" s="62" t="s">
        <v>31</v>
      </c>
    </row>
    <row r="14" spans="3:17" x14ac:dyDescent="0.35">
      <c r="C14" s="167" t="s">
        <v>7190</v>
      </c>
      <c r="D14" t="s">
        <v>4978</v>
      </c>
      <c r="I14" s="167" t="s">
        <v>7190</v>
      </c>
      <c r="J14" s="62" t="s">
        <v>4930</v>
      </c>
      <c r="N14" s="141"/>
      <c r="Q14" s="62" t="s">
        <v>6117</v>
      </c>
    </row>
    <row r="15" spans="3:17" x14ac:dyDescent="0.35">
      <c r="C15" s="167" t="s">
        <v>7190</v>
      </c>
      <c r="D15" t="s">
        <v>3237</v>
      </c>
      <c r="I15" s="167" t="s">
        <v>7190</v>
      </c>
      <c r="J15" s="62" t="s">
        <v>3400</v>
      </c>
      <c r="N15" s="141"/>
      <c r="Q15" s="61" t="s">
        <v>6114</v>
      </c>
    </row>
    <row r="16" spans="3:17" x14ac:dyDescent="0.35">
      <c r="C16" s="167" t="s">
        <v>7190</v>
      </c>
      <c r="D16" t="s">
        <v>3236</v>
      </c>
      <c r="I16" s="167" t="s">
        <v>7190</v>
      </c>
      <c r="J16" s="62" t="s">
        <v>3401</v>
      </c>
      <c r="N16" s="141"/>
      <c r="Q16" s="61" t="s">
        <v>30</v>
      </c>
    </row>
    <row r="17" spans="3:17" x14ac:dyDescent="0.35">
      <c r="C17" s="167" t="s">
        <v>7190</v>
      </c>
      <c r="D17" t="s">
        <v>3235</v>
      </c>
      <c r="I17" s="167" t="s">
        <v>7190</v>
      </c>
      <c r="J17" s="62" t="s">
        <v>3406</v>
      </c>
      <c r="N17" s="141"/>
      <c r="Q17" s="62" t="s">
        <v>29</v>
      </c>
    </row>
    <row r="18" spans="3:17" x14ac:dyDescent="0.35">
      <c r="C18" s="167" t="s">
        <v>7190</v>
      </c>
      <c r="D18" t="s">
        <v>5014</v>
      </c>
      <c r="I18" s="167" t="s">
        <v>7190</v>
      </c>
      <c r="J18" s="62" t="s">
        <v>3384</v>
      </c>
      <c r="N18" s="141"/>
      <c r="Q18" s="61" t="s">
        <v>27</v>
      </c>
    </row>
    <row r="19" spans="3:17" x14ac:dyDescent="0.35">
      <c r="C19" s="167" t="s">
        <v>7190</v>
      </c>
      <c r="D19" t="s">
        <v>353</v>
      </c>
      <c r="I19" s="167" t="s">
        <v>7190</v>
      </c>
      <c r="J19" s="62" t="s">
        <v>4897</v>
      </c>
      <c r="N19" s="141"/>
      <c r="Q19" s="62" t="s">
        <v>5076</v>
      </c>
    </row>
    <row r="20" spans="3:17" x14ac:dyDescent="0.35">
      <c r="C20" s="167" t="s">
        <v>184</v>
      </c>
      <c r="D20" t="s">
        <v>101</v>
      </c>
      <c r="I20" s="167" t="s">
        <v>7190</v>
      </c>
      <c r="J20" s="62" t="s">
        <v>3385</v>
      </c>
      <c r="N20" s="141"/>
      <c r="Q20" s="61" t="s">
        <v>5078</v>
      </c>
    </row>
    <row r="21" spans="3:17" x14ac:dyDescent="0.35">
      <c r="C21" s="167" t="s">
        <v>184</v>
      </c>
      <c r="D21" t="s">
        <v>33</v>
      </c>
      <c r="I21" s="167" t="s">
        <v>7190</v>
      </c>
      <c r="J21" s="62" t="s">
        <v>692</v>
      </c>
      <c r="N21" s="141"/>
      <c r="Q21" s="62" t="s">
        <v>5080</v>
      </c>
    </row>
    <row r="22" spans="3:17" x14ac:dyDescent="0.35">
      <c r="C22" s="167" t="s">
        <v>184</v>
      </c>
      <c r="D22" t="s">
        <v>6134</v>
      </c>
      <c r="I22" s="167" t="s">
        <v>7190</v>
      </c>
      <c r="J22" s="62" t="s">
        <v>690</v>
      </c>
      <c r="N22" s="141"/>
      <c r="Q22" s="61" t="s">
        <v>5082</v>
      </c>
    </row>
    <row r="23" spans="3:17" x14ac:dyDescent="0.35">
      <c r="C23" s="167" t="s">
        <v>184</v>
      </c>
      <c r="D23" t="s">
        <v>31</v>
      </c>
      <c r="I23" s="167" t="s">
        <v>7190</v>
      </c>
      <c r="J23" s="62" t="s">
        <v>689</v>
      </c>
      <c r="N23" s="141"/>
      <c r="Q23" s="62" t="s">
        <v>5084</v>
      </c>
    </row>
    <row r="24" spans="3:17" x14ac:dyDescent="0.35">
      <c r="C24" s="167" t="s">
        <v>184</v>
      </c>
      <c r="D24" t="s">
        <v>6117</v>
      </c>
      <c r="I24" s="167" t="s">
        <v>7190</v>
      </c>
      <c r="J24" s="62" t="s">
        <v>687</v>
      </c>
      <c r="N24" s="141"/>
      <c r="Q24" s="62" t="s">
        <v>25</v>
      </c>
    </row>
    <row r="25" spans="3:17" x14ac:dyDescent="0.35">
      <c r="C25" s="167" t="s">
        <v>184</v>
      </c>
      <c r="D25" t="s">
        <v>6114</v>
      </c>
      <c r="I25" s="167" t="s">
        <v>7190</v>
      </c>
      <c r="J25" s="62" t="s">
        <v>683</v>
      </c>
      <c r="N25" s="141"/>
      <c r="Q25" s="62" t="s">
        <v>5086</v>
      </c>
    </row>
    <row r="26" spans="3:17" x14ac:dyDescent="0.35">
      <c r="C26" s="167" t="s">
        <v>184</v>
      </c>
      <c r="D26" t="s">
        <v>30</v>
      </c>
      <c r="I26" s="167" t="s">
        <v>7190</v>
      </c>
      <c r="J26" s="62" t="s">
        <v>5277</v>
      </c>
      <c r="N26" s="141"/>
      <c r="Q26" s="62" t="s">
        <v>6137</v>
      </c>
    </row>
    <row r="27" spans="3:17" x14ac:dyDescent="0.35">
      <c r="C27" s="167" t="s">
        <v>184</v>
      </c>
      <c r="D27" t="s">
        <v>29</v>
      </c>
      <c r="I27" s="167" t="s">
        <v>7190</v>
      </c>
      <c r="J27" s="62" t="s">
        <v>4901</v>
      </c>
      <c r="N27" s="141"/>
      <c r="Q27" s="61" t="s">
        <v>5088</v>
      </c>
    </row>
    <row r="28" spans="3:17" x14ac:dyDescent="0.35">
      <c r="C28" s="167" t="s">
        <v>184</v>
      </c>
      <c r="D28" t="s">
        <v>27</v>
      </c>
      <c r="I28" s="167" t="s">
        <v>7190</v>
      </c>
      <c r="J28" s="62" t="s">
        <v>682</v>
      </c>
      <c r="N28" s="141"/>
      <c r="Q28" s="62" t="s">
        <v>5090</v>
      </c>
    </row>
    <row r="29" spans="3:17" x14ac:dyDescent="0.35">
      <c r="C29" s="167" t="s">
        <v>184</v>
      </c>
      <c r="D29" t="s">
        <v>5076</v>
      </c>
      <c r="I29" s="167" t="s">
        <v>7190</v>
      </c>
      <c r="J29" s="62" t="s">
        <v>661</v>
      </c>
      <c r="N29" s="240" t="s">
        <v>807</v>
      </c>
      <c r="Q29" s="62" t="s">
        <v>5092</v>
      </c>
    </row>
    <row r="30" spans="3:17" x14ac:dyDescent="0.35">
      <c r="C30" s="167" t="s">
        <v>184</v>
      </c>
      <c r="D30" t="s">
        <v>5078</v>
      </c>
      <c r="I30" s="167" t="s">
        <v>7190</v>
      </c>
      <c r="J30" s="62" t="s">
        <v>660</v>
      </c>
      <c r="N30" s="240" t="s">
        <v>6179</v>
      </c>
      <c r="Q30" s="62" t="s">
        <v>5094</v>
      </c>
    </row>
    <row r="31" spans="3:17" x14ac:dyDescent="0.35">
      <c r="C31" s="167" t="s">
        <v>184</v>
      </c>
      <c r="D31" t="s">
        <v>5080</v>
      </c>
      <c r="I31" s="167" t="s">
        <v>7190</v>
      </c>
      <c r="J31" s="62" t="s">
        <v>662</v>
      </c>
      <c r="N31" s="241" t="s">
        <v>6203</v>
      </c>
      <c r="Q31" s="61" t="s">
        <v>5096</v>
      </c>
    </row>
    <row r="32" spans="3:17" x14ac:dyDescent="0.35">
      <c r="C32" s="167" t="s">
        <v>184</v>
      </c>
      <c r="D32" t="s">
        <v>5082</v>
      </c>
      <c r="I32" s="167" t="s">
        <v>7190</v>
      </c>
      <c r="J32" s="62" t="s">
        <v>657</v>
      </c>
      <c r="N32" s="241" t="s">
        <v>6371</v>
      </c>
      <c r="Q32" s="61" t="s">
        <v>5098</v>
      </c>
    </row>
    <row r="33" spans="3:17" x14ac:dyDescent="0.35">
      <c r="C33" s="167" t="s">
        <v>184</v>
      </c>
      <c r="D33" t="s">
        <v>5084</v>
      </c>
      <c r="I33" s="167" t="s">
        <v>7190</v>
      </c>
      <c r="J33" s="62" t="s">
        <v>6304</v>
      </c>
      <c r="N33" s="240"/>
      <c r="Q33" s="61" t="s">
        <v>5100</v>
      </c>
    </row>
    <row r="34" spans="3:17" x14ac:dyDescent="0.35">
      <c r="C34" s="167" t="s">
        <v>184</v>
      </c>
      <c r="D34" t="s">
        <v>25</v>
      </c>
      <c r="I34" s="167" t="s">
        <v>7190</v>
      </c>
      <c r="J34" s="62" t="s">
        <v>3402</v>
      </c>
      <c r="N34" s="240" t="s">
        <v>6211</v>
      </c>
      <c r="Q34" s="62" t="s">
        <v>5102</v>
      </c>
    </row>
    <row r="35" spans="3:17" x14ac:dyDescent="0.35">
      <c r="C35" s="167" t="s">
        <v>184</v>
      </c>
      <c r="D35" t="s">
        <v>5086</v>
      </c>
      <c r="I35" s="167" t="s">
        <v>7190</v>
      </c>
      <c r="J35" s="62" t="s">
        <v>3403</v>
      </c>
      <c r="N35" s="240" t="s">
        <v>6212</v>
      </c>
      <c r="Q35" s="61" t="s">
        <v>24</v>
      </c>
    </row>
    <row r="36" spans="3:17" x14ac:dyDescent="0.35">
      <c r="C36" s="167" t="s">
        <v>184</v>
      </c>
      <c r="D36" t="s">
        <v>6137</v>
      </c>
      <c r="I36" s="167" t="s">
        <v>7190</v>
      </c>
      <c r="J36" s="62" t="s">
        <v>3398</v>
      </c>
      <c r="N36" s="240" t="s">
        <v>6210</v>
      </c>
      <c r="Q36" s="62" t="s">
        <v>22</v>
      </c>
    </row>
    <row r="37" spans="3:17" x14ac:dyDescent="0.35">
      <c r="C37" s="167" t="s">
        <v>184</v>
      </c>
      <c r="D37" t="s">
        <v>5088</v>
      </c>
      <c r="I37" s="167" t="s">
        <v>7190</v>
      </c>
      <c r="J37" s="62" t="s">
        <v>3404</v>
      </c>
      <c r="N37" s="240" t="s">
        <v>6209</v>
      </c>
      <c r="Q37" s="62" t="s">
        <v>6111</v>
      </c>
    </row>
    <row r="38" spans="3:17" x14ac:dyDescent="0.35">
      <c r="C38" s="167" t="s">
        <v>184</v>
      </c>
      <c r="D38" t="s">
        <v>5090</v>
      </c>
      <c r="I38" s="167" t="s">
        <v>7190</v>
      </c>
      <c r="J38" s="62" t="s">
        <v>3399</v>
      </c>
      <c r="N38" s="240" t="s">
        <v>6208</v>
      </c>
      <c r="Q38" s="61" t="s">
        <v>20</v>
      </c>
    </row>
    <row r="39" spans="3:17" x14ac:dyDescent="0.35">
      <c r="C39" s="167" t="s">
        <v>184</v>
      </c>
      <c r="D39" t="s">
        <v>5092</v>
      </c>
      <c r="I39" s="167" t="s">
        <v>7190</v>
      </c>
      <c r="J39" s="62" t="s">
        <v>3387</v>
      </c>
      <c r="N39" s="240" t="s">
        <v>6207</v>
      </c>
      <c r="Q39" s="62" t="s">
        <v>6140</v>
      </c>
    </row>
    <row r="40" spans="3:17" x14ac:dyDescent="0.35">
      <c r="C40" s="167" t="s">
        <v>184</v>
      </c>
      <c r="D40" t="s">
        <v>5094</v>
      </c>
      <c r="I40" s="167" t="s">
        <v>7190</v>
      </c>
      <c r="J40" s="62" t="s">
        <v>3427</v>
      </c>
      <c r="N40" s="240" t="s">
        <v>6206</v>
      </c>
      <c r="Q40" s="61" t="s">
        <v>19</v>
      </c>
    </row>
    <row r="41" spans="3:17" x14ac:dyDescent="0.35">
      <c r="C41" s="167" t="s">
        <v>184</v>
      </c>
      <c r="D41" t="s">
        <v>5098</v>
      </c>
      <c r="I41" s="167" t="s">
        <v>7190</v>
      </c>
      <c r="J41" s="62" t="s">
        <v>3379</v>
      </c>
      <c r="N41" s="240" t="s">
        <v>623</v>
      </c>
      <c r="Q41" s="62" t="s">
        <v>6142</v>
      </c>
    </row>
    <row r="42" spans="3:17" x14ac:dyDescent="0.35">
      <c r="C42" s="167" t="s">
        <v>184</v>
      </c>
      <c r="D42" t="s">
        <v>5100</v>
      </c>
      <c r="I42" s="167" t="s">
        <v>7190</v>
      </c>
      <c r="J42" s="62" t="s">
        <v>3407</v>
      </c>
      <c r="N42" s="240" t="s">
        <v>626</v>
      </c>
      <c r="Q42" s="61" t="s">
        <v>18</v>
      </c>
    </row>
    <row r="43" spans="3:17" x14ac:dyDescent="0.35">
      <c r="C43" s="167" t="s">
        <v>184</v>
      </c>
      <c r="D43" t="s">
        <v>5102</v>
      </c>
      <c r="I43" s="167" t="s">
        <v>7190</v>
      </c>
      <c r="J43" s="62" t="s">
        <v>3408</v>
      </c>
      <c r="N43" s="240" t="s">
        <v>620</v>
      </c>
      <c r="Q43" s="61" t="s">
        <v>17</v>
      </c>
    </row>
    <row r="44" spans="3:17" x14ac:dyDescent="0.35">
      <c r="C44" s="167" t="s">
        <v>184</v>
      </c>
      <c r="D44" t="s">
        <v>24</v>
      </c>
      <c r="I44" s="167" t="s">
        <v>7190</v>
      </c>
      <c r="J44" s="62" t="s">
        <v>3419</v>
      </c>
      <c r="N44" s="240" t="s">
        <v>3835</v>
      </c>
      <c r="Q44" s="62" t="s">
        <v>6065</v>
      </c>
    </row>
    <row r="45" spans="3:17" x14ac:dyDescent="0.35">
      <c r="C45" s="167" t="s">
        <v>184</v>
      </c>
      <c r="D45" t="s">
        <v>22</v>
      </c>
      <c r="I45" s="167" t="s">
        <v>7190</v>
      </c>
      <c r="J45" s="62" t="s">
        <v>3380</v>
      </c>
      <c r="N45" s="240" t="s">
        <v>618</v>
      </c>
      <c r="Q45" s="61" t="s">
        <v>15</v>
      </c>
    </row>
    <row r="46" spans="3:17" x14ac:dyDescent="0.35">
      <c r="C46" s="167" t="s">
        <v>184</v>
      </c>
      <c r="D46" t="s">
        <v>6111</v>
      </c>
      <c r="I46" s="167" t="s">
        <v>7190</v>
      </c>
      <c r="J46" s="62" t="s">
        <v>3383</v>
      </c>
      <c r="N46" s="240" t="s">
        <v>616</v>
      </c>
      <c r="Q46" s="62" t="s">
        <v>6146</v>
      </c>
    </row>
    <row r="47" spans="3:17" x14ac:dyDescent="0.35">
      <c r="C47" s="167" t="s">
        <v>184</v>
      </c>
      <c r="D47" t="s">
        <v>20</v>
      </c>
      <c r="I47" s="167" t="s">
        <v>7190</v>
      </c>
      <c r="J47" s="62" t="s">
        <v>3388</v>
      </c>
      <c r="N47" s="240" t="s">
        <v>613</v>
      </c>
      <c r="Q47" s="61" t="s">
        <v>13</v>
      </c>
    </row>
    <row r="48" spans="3:17" x14ac:dyDescent="0.35">
      <c r="C48" s="167" t="s">
        <v>184</v>
      </c>
      <c r="D48" t="s">
        <v>6140</v>
      </c>
      <c r="I48" s="167" t="s">
        <v>7190</v>
      </c>
      <c r="J48" s="62" t="s">
        <v>3389</v>
      </c>
      <c r="N48" s="240" t="s">
        <v>610</v>
      </c>
      <c r="Q48" s="62" t="s">
        <v>679</v>
      </c>
    </row>
    <row r="49" spans="3:17" x14ac:dyDescent="0.35">
      <c r="C49" s="167" t="s">
        <v>184</v>
      </c>
      <c r="D49" t="s">
        <v>19</v>
      </c>
      <c r="I49" s="167" t="s">
        <v>7190</v>
      </c>
      <c r="J49" s="62" t="s">
        <v>3428</v>
      </c>
      <c r="N49" s="241" t="s">
        <v>5194</v>
      </c>
      <c r="Q49" s="61" t="s">
        <v>676</v>
      </c>
    </row>
    <row r="50" spans="3:17" x14ac:dyDescent="0.35">
      <c r="C50" s="167" t="s">
        <v>184</v>
      </c>
      <c r="D50" t="s">
        <v>6142</v>
      </c>
      <c r="I50" s="167" t="s">
        <v>7190</v>
      </c>
      <c r="J50" s="62" t="s">
        <v>3381</v>
      </c>
      <c r="N50" s="241" t="s">
        <v>5193</v>
      </c>
      <c r="Q50" s="62" t="s">
        <v>673</v>
      </c>
    </row>
    <row r="51" spans="3:17" x14ac:dyDescent="0.35">
      <c r="C51" s="167" t="s">
        <v>184</v>
      </c>
      <c r="D51" t="s">
        <v>18</v>
      </c>
      <c r="I51" s="167" t="s">
        <v>7190</v>
      </c>
      <c r="J51" s="62" t="s">
        <v>6571</v>
      </c>
      <c r="N51" s="141" t="s">
        <v>5245</v>
      </c>
      <c r="Q51" s="61" t="s">
        <v>670</v>
      </c>
    </row>
    <row r="52" spans="3:17" x14ac:dyDescent="0.35">
      <c r="C52" s="167" t="s">
        <v>184</v>
      </c>
      <c r="D52" t="s">
        <v>17</v>
      </c>
      <c r="I52" s="167" t="s">
        <v>7190</v>
      </c>
      <c r="J52" s="62" t="s">
        <v>3434</v>
      </c>
      <c r="N52" s="141" t="s">
        <v>5198</v>
      </c>
      <c r="Q52" s="62" t="s">
        <v>5279</v>
      </c>
    </row>
    <row r="53" spans="3:17" x14ac:dyDescent="0.35">
      <c r="C53" s="167" t="s">
        <v>184</v>
      </c>
      <c r="D53" t="s">
        <v>6065</v>
      </c>
      <c r="I53" s="167" t="s">
        <v>7190</v>
      </c>
      <c r="J53" s="62" t="s">
        <v>393</v>
      </c>
      <c r="N53" s="249" t="s">
        <v>5192</v>
      </c>
      <c r="Q53" s="61" t="s">
        <v>667</v>
      </c>
    </row>
    <row r="54" spans="3:17" x14ac:dyDescent="0.35">
      <c r="C54" s="167" t="s">
        <v>184</v>
      </c>
      <c r="D54" t="s">
        <v>15</v>
      </c>
      <c r="I54" s="167" t="s">
        <v>7190</v>
      </c>
      <c r="J54" s="62" t="s">
        <v>3410</v>
      </c>
      <c r="N54" s="141" t="s">
        <v>11541</v>
      </c>
      <c r="Q54" s="62" t="s">
        <v>664</v>
      </c>
    </row>
    <row r="55" spans="3:17" x14ac:dyDescent="0.35">
      <c r="C55" s="167" t="s">
        <v>184</v>
      </c>
      <c r="D55" t="s">
        <v>6146</v>
      </c>
      <c r="I55" s="167" t="s">
        <v>7190</v>
      </c>
      <c r="J55" s="62" t="s">
        <v>3418</v>
      </c>
      <c r="N55" s="141" t="s">
        <v>11543</v>
      </c>
      <c r="Q55" s="62" t="s">
        <v>653</v>
      </c>
    </row>
    <row r="56" spans="3:17" x14ac:dyDescent="0.35">
      <c r="C56" s="167" t="s">
        <v>184</v>
      </c>
      <c r="D56" t="s">
        <v>13</v>
      </c>
      <c r="I56" s="167" t="s">
        <v>7190</v>
      </c>
      <c r="J56" s="62" t="s">
        <v>3423</v>
      </c>
      <c r="N56" s="141" t="s">
        <v>5199</v>
      </c>
      <c r="Q56" s="61" t="s">
        <v>656</v>
      </c>
    </row>
    <row r="57" spans="3:17" x14ac:dyDescent="0.35">
      <c r="C57" s="167" t="s">
        <v>184</v>
      </c>
      <c r="D57" t="s">
        <v>807</v>
      </c>
      <c r="I57" s="167" t="s">
        <v>7190</v>
      </c>
      <c r="J57" s="62" t="s">
        <v>3378</v>
      </c>
      <c r="N57" s="141" t="s">
        <v>5200</v>
      </c>
      <c r="Q57" s="62" t="s">
        <v>649</v>
      </c>
    </row>
    <row r="58" spans="3:17" x14ac:dyDescent="0.35">
      <c r="C58" s="167" t="s">
        <v>184</v>
      </c>
      <c r="D58" t="s">
        <v>6179</v>
      </c>
      <c r="I58" s="167" t="s">
        <v>7190</v>
      </c>
      <c r="J58" s="62" t="s">
        <v>3397</v>
      </c>
      <c r="N58" s="141" t="s">
        <v>5201</v>
      </c>
      <c r="Q58" s="61" t="s">
        <v>5544</v>
      </c>
    </row>
    <row r="59" spans="3:17" x14ac:dyDescent="0.35">
      <c r="C59" s="167" t="s">
        <v>184</v>
      </c>
      <c r="D59" t="s">
        <v>82</v>
      </c>
      <c r="I59" s="167" t="s">
        <v>7190</v>
      </c>
      <c r="J59" s="62" t="s">
        <v>3429</v>
      </c>
      <c r="N59" s="141" t="s">
        <v>5285</v>
      </c>
      <c r="Q59" s="61" t="s">
        <v>646</v>
      </c>
    </row>
    <row r="60" spans="3:17" x14ac:dyDescent="0.35">
      <c r="C60" s="167" t="s">
        <v>184</v>
      </c>
      <c r="D60" t="s">
        <v>6178</v>
      </c>
      <c r="I60" s="167" t="s">
        <v>7190</v>
      </c>
      <c r="J60" s="62" t="s">
        <v>3424</v>
      </c>
      <c r="N60" s="141" t="s">
        <v>5195</v>
      </c>
      <c r="Q60" s="62" t="s">
        <v>5150</v>
      </c>
    </row>
    <row r="61" spans="3:17" x14ac:dyDescent="0.35">
      <c r="C61" s="167" t="s">
        <v>184</v>
      </c>
      <c r="D61" t="s">
        <v>811</v>
      </c>
      <c r="I61" s="167" t="s">
        <v>7190</v>
      </c>
      <c r="J61" s="62" t="s">
        <v>3430</v>
      </c>
      <c r="N61" s="141"/>
      <c r="Q61" s="62" t="s">
        <v>5203</v>
      </c>
    </row>
    <row r="62" spans="3:17" x14ac:dyDescent="0.35">
      <c r="C62" s="167" t="s">
        <v>184</v>
      </c>
      <c r="D62" t="s">
        <v>6180</v>
      </c>
      <c r="I62" s="167" t="s">
        <v>7190</v>
      </c>
      <c r="J62" s="62" t="s">
        <v>3382</v>
      </c>
      <c r="N62" s="141" t="s">
        <v>5196</v>
      </c>
      <c r="Q62" s="62" t="s">
        <v>642</v>
      </c>
    </row>
    <row r="63" spans="3:17" x14ac:dyDescent="0.35">
      <c r="C63" s="167" t="s">
        <v>184</v>
      </c>
      <c r="D63" t="s">
        <v>6203</v>
      </c>
      <c r="I63" s="167" t="s">
        <v>7190</v>
      </c>
      <c r="J63" s="62" t="s">
        <v>3396</v>
      </c>
      <c r="N63" s="141" t="s">
        <v>5197</v>
      </c>
      <c r="Q63" s="61" t="s">
        <v>6052</v>
      </c>
    </row>
    <row r="64" spans="3:17" x14ac:dyDescent="0.35">
      <c r="C64" s="167" t="s">
        <v>184</v>
      </c>
      <c r="D64" t="s">
        <v>99</v>
      </c>
      <c r="I64" s="167" t="s">
        <v>7190</v>
      </c>
      <c r="J64" s="62" t="s">
        <v>3433</v>
      </c>
      <c r="N64" s="141"/>
      <c r="Q64" s="61" t="s">
        <v>5149</v>
      </c>
    </row>
    <row r="65" spans="3:17" x14ac:dyDescent="0.35">
      <c r="C65" s="167" t="s">
        <v>184</v>
      </c>
      <c r="D65" t="s">
        <v>44</v>
      </c>
      <c r="I65" s="167" t="s">
        <v>7190</v>
      </c>
      <c r="J65" s="62" t="s">
        <v>3417</v>
      </c>
      <c r="N65" s="141"/>
      <c r="Q65" s="62" t="s">
        <v>5391</v>
      </c>
    </row>
    <row r="66" spans="3:17" x14ac:dyDescent="0.35">
      <c r="C66" s="167" t="s">
        <v>184</v>
      </c>
      <c r="D66" t="s">
        <v>321</v>
      </c>
      <c r="I66" s="167" t="s">
        <v>7190</v>
      </c>
      <c r="J66" s="62" t="s">
        <v>3421</v>
      </c>
      <c r="N66" s="141"/>
      <c r="Q66" s="62" t="s">
        <v>5146</v>
      </c>
    </row>
    <row r="67" spans="3:17" x14ac:dyDescent="0.35">
      <c r="C67" s="167" t="s">
        <v>184</v>
      </c>
      <c r="D67" t="s">
        <v>80</v>
      </c>
      <c r="I67" s="167" t="s">
        <v>7190</v>
      </c>
      <c r="J67" s="62" t="s">
        <v>3436</v>
      </c>
      <c r="N67" s="141"/>
      <c r="Q67" s="61" t="s">
        <v>5148</v>
      </c>
    </row>
    <row r="68" spans="3:17" x14ac:dyDescent="0.35">
      <c r="C68" s="167" t="s">
        <v>184</v>
      </c>
      <c r="D68" t="s">
        <v>6102</v>
      </c>
      <c r="I68" s="167" t="s">
        <v>7190</v>
      </c>
      <c r="J68" s="62" t="s">
        <v>3833</v>
      </c>
      <c r="N68" s="141"/>
      <c r="Q68" s="61" t="s">
        <v>6054</v>
      </c>
    </row>
    <row r="69" spans="3:17" x14ac:dyDescent="0.35">
      <c r="C69" s="167" t="s">
        <v>184</v>
      </c>
      <c r="D69" t="s">
        <v>97</v>
      </c>
      <c r="I69" s="167" t="s">
        <v>7190</v>
      </c>
      <c r="J69" s="62" t="s">
        <v>4925</v>
      </c>
      <c r="N69" s="141"/>
      <c r="Q69" s="61" t="s">
        <v>645</v>
      </c>
    </row>
    <row r="70" spans="3:17" x14ac:dyDescent="0.35">
      <c r="C70" s="167" t="s">
        <v>184</v>
      </c>
      <c r="D70" t="s">
        <v>713</v>
      </c>
      <c r="I70" s="167" t="s">
        <v>7190</v>
      </c>
      <c r="J70" s="62" t="s">
        <v>4965</v>
      </c>
      <c r="N70" s="141"/>
      <c r="Q70" s="61" t="s">
        <v>635</v>
      </c>
    </row>
    <row r="71" spans="3:17" x14ac:dyDescent="0.35">
      <c r="C71" s="167" t="s">
        <v>184</v>
      </c>
      <c r="D71" t="s">
        <v>77</v>
      </c>
      <c r="I71" s="167" t="s">
        <v>7190</v>
      </c>
      <c r="J71" s="62" t="s">
        <v>4968</v>
      </c>
      <c r="N71" s="141"/>
      <c r="Q71" s="61" t="s">
        <v>6059</v>
      </c>
    </row>
    <row r="72" spans="3:17" x14ac:dyDescent="0.35">
      <c r="C72" s="167" t="s">
        <v>184</v>
      </c>
      <c r="D72" t="s">
        <v>6103</v>
      </c>
      <c r="I72" s="167" t="s">
        <v>7190</v>
      </c>
      <c r="J72" s="62" t="s">
        <v>4977</v>
      </c>
      <c r="N72" s="141"/>
      <c r="Q72" s="61" t="s">
        <v>6051</v>
      </c>
    </row>
    <row r="73" spans="3:17" x14ac:dyDescent="0.35">
      <c r="C73" s="167" t="s">
        <v>184</v>
      </c>
      <c r="D73" t="s">
        <v>93</v>
      </c>
      <c r="I73" s="167" t="s">
        <v>7190</v>
      </c>
      <c r="J73" s="62" t="s">
        <v>386</v>
      </c>
      <c r="N73" s="141"/>
      <c r="Q73" s="62" t="s">
        <v>5144</v>
      </c>
    </row>
    <row r="74" spans="3:17" x14ac:dyDescent="0.35">
      <c r="C74" s="167" t="s">
        <v>184</v>
      </c>
      <c r="D74" t="s">
        <v>6371</v>
      </c>
      <c r="I74" s="167" t="s">
        <v>7190</v>
      </c>
      <c r="J74" s="62" t="s">
        <v>381</v>
      </c>
      <c r="N74" s="141"/>
      <c r="Q74" s="62" t="s">
        <v>638</v>
      </c>
    </row>
    <row r="75" spans="3:17" x14ac:dyDescent="0.35">
      <c r="C75" s="167" t="s">
        <v>184</v>
      </c>
      <c r="D75" t="s">
        <v>319</v>
      </c>
      <c r="I75" s="167" t="s">
        <v>7190</v>
      </c>
      <c r="J75" s="62" t="s">
        <v>5041</v>
      </c>
      <c r="N75" s="141"/>
      <c r="Q75" s="62" t="s">
        <v>632</v>
      </c>
    </row>
    <row r="76" spans="3:17" x14ac:dyDescent="0.35">
      <c r="C76" s="167" t="s">
        <v>184</v>
      </c>
      <c r="D76" t="s">
        <v>275</v>
      </c>
      <c r="I76" s="167" t="s">
        <v>7190</v>
      </c>
      <c r="J76" s="62" t="s">
        <v>3416</v>
      </c>
      <c r="N76" s="141"/>
      <c r="Q76" s="62" t="s">
        <v>5210</v>
      </c>
    </row>
    <row r="77" spans="3:17" x14ac:dyDescent="0.35">
      <c r="C77" s="167" t="s">
        <v>184</v>
      </c>
      <c r="D77" t="s">
        <v>278</v>
      </c>
      <c r="I77" s="167" t="s">
        <v>7190</v>
      </c>
      <c r="J77" s="62" t="s">
        <v>3422</v>
      </c>
      <c r="N77" s="141"/>
      <c r="Q77" s="61" t="s">
        <v>855</v>
      </c>
    </row>
    <row r="78" spans="3:17" x14ac:dyDescent="0.35">
      <c r="C78" s="167" t="s">
        <v>184</v>
      </c>
      <c r="D78" t="s">
        <v>5072</v>
      </c>
      <c r="I78" s="167" t="s">
        <v>7190</v>
      </c>
      <c r="J78" s="62" t="s">
        <v>392</v>
      </c>
      <c r="N78" s="141"/>
      <c r="Q78" s="61" t="s">
        <v>855</v>
      </c>
    </row>
    <row r="79" spans="3:17" x14ac:dyDescent="0.35">
      <c r="C79" s="167" t="s">
        <v>184</v>
      </c>
      <c r="D79" t="s">
        <v>43</v>
      </c>
      <c r="I79" s="167" t="s">
        <v>7190</v>
      </c>
      <c r="J79" s="62" t="s">
        <v>3409</v>
      </c>
      <c r="N79" s="141"/>
      <c r="Q79" s="62" t="s">
        <v>631</v>
      </c>
    </row>
    <row r="80" spans="3:17" x14ac:dyDescent="0.35">
      <c r="C80" s="167" t="s">
        <v>184</v>
      </c>
      <c r="D80" t="s">
        <v>5</v>
      </c>
      <c r="I80" s="167" t="s">
        <v>7190</v>
      </c>
      <c r="J80" s="62" t="s">
        <v>3829</v>
      </c>
      <c r="N80" s="141"/>
      <c r="Q80" s="307" t="s">
        <v>6208</v>
      </c>
    </row>
    <row r="81" spans="3:17" x14ac:dyDescent="0.35">
      <c r="C81" s="167" t="s">
        <v>184</v>
      </c>
      <c r="D81" t="s">
        <v>6242</v>
      </c>
      <c r="I81" s="167" t="s">
        <v>7190</v>
      </c>
      <c r="J81" s="62" t="s">
        <v>3386</v>
      </c>
      <c r="N81" s="141"/>
      <c r="Q81" s="307" t="s">
        <v>6211</v>
      </c>
    </row>
    <row r="82" spans="3:17" x14ac:dyDescent="0.35">
      <c r="C82" s="167" t="s">
        <v>184</v>
      </c>
      <c r="D82" t="s">
        <v>1357</v>
      </c>
      <c r="I82" s="167" t="s">
        <v>7190</v>
      </c>
      <c r="J82" s="62" t="s">
        <v>3390</v>
      </c>
      <c r="N82" s="141" t="s">
        <v>2</v>
      </c>
      <c r="Q82" s="307" t="s">
        <v>6212</v>
      </c>
    </row>
    <row r="83" spans="3:17" x14ac:dyDescent="0.35">
      <c r="C83" s="167" t="s">
        <v>184</v>
      </c>
      <c r="D83" t="s">
        <v>1432</v>
      </c>
      <c r="I83" s="167" t="s">
        <v>7190</v>
      </c>
      <c r="J83" s="62" t="s">
        <v>3394</v>
      </c>
      <c r="N83" s="252" t="s">
        <v>6243</v>
      </c>
      <c r="Q83" s="307" t="s">
        <v>623</v>
      </c>
    </row>
    <row r="84" spans="3:17" x14ac:dyDescent="0.35">
      <c r="C84" s="167" t="s">
        <v>184</v>
      </c>
      <c r="D84" t="s">
        <v>1426</v>
      </c>
      <c r="I84" s="167" t="s">
        <v>7190</v>
      </c>
      <c r="J84" s="62" t="s">
        <v>3395</v>
      </c>
      <c r="N84" s="141"/>
      <c r="Q84" s="307" t="s">
        <v>626</v>
      </c>
    </row>
    <row r="85" spans="3:17" x14ac:dyDescent="0.35">
      <c r="C85" s="167" t="s">
        <v>184</v>
      </c>
      <c r="D85" t="s">
        <v>74</v>
      </c>
      <c r="I85" s="167" t="s">
        <v>7190</v>
      </c>
      <c r="J85" s="62" t="s">
        <v>3411</v>
      </c>
      <c r="N85" s="141"/>
      <c r="Q85" s="61" t="s">
        <v>5192</v>
      </c>
    </row>
    <row r="86" spans="3:17" x14ac:dyDescent="0.35">
      <c r="C86" s="167" t="s">
        <v>184</v>
      </c>
      <c r="D86" t="s">
        <v>6104</v>
      </c>
      <c r="I86" s="167" t="s">
        <v>7190</v>
      </c>
      <c r="J86" s="62" t="s">
        <v>3830</v>
      </c>
      <c r="N86" s="141"/>
      <c r="Q86" s="307" t="s">
        <v>5193</v>
      </c>
    </row>
    <row r="87" spans="3:17" x14ac:dyDescent="0.35">
      <c r="C87" s="167" t="s">
        <v>184</v>
      </c>
      <c r="D87" t="s">
        <v>2</v>
      </c>
      <c r="I87" s="167" t="s">
        <v>7190</v>
      </c>
      <c r="J87" s="62" t="s">
        <v>3426</v>
      </c>
      <c r="N87" s="141"/>
      <c r="Q87" s="307" t="s">
        <v>5194</v>
      </c>
    </row>
    <row r="88" spans="3:17" x14ac:dyDescent="0.35">
      <c r="C88" s="167" t="s">
        <v>184</v>
      </c>
      <c r="D88" t="s">
        <v>6243</v>
      </c>
      <c r="I88" s="167" t="s">
        <v>7190</v>
      </c>
      <c r="J88" s="62" t="s">
        <v>3431</v>
      </c>
      <c r="N88" s="141"/>
      <c r="Q88" s="307" t="s">
        <v>620</v>
      </c>
    </row>
    <row r="89" spans="3:17" x14ac:dyDescent="0.35">
      <c r="C89" s="167" t="s">
        <v>184</v>
      </c>
      <c r="D89" t="s">
        <v>71</v>
      </c>
      <c r="I89" s="167" t="s">
        <v>7190</v>
      </c>
      <c r="J89" s="62" t="s">
        <v>3432</v>
      </c>
      <c r="N89" s="141"/>
      <c r="Q89" s="307" t="s">
        <v>3835</v>
      </c>
    </row>
    <row r="90" spans="3:17" x14ac:dyDescent="0.35">
      <c r="C90" s="167" t="s">
        <v>184</v>
      </c>
      <c r="D90" t="s">
        <v>68</v>
      </c>
      <c r="I90" s="167" t="s">
        <v>7190</v>
      </c>
      <c r="J90" s="62" t="s">
        <v>3393</v>
      </c>
      <c r="N90" s="141"/>
      <c r="Q90" s="307" t="s">
        <v>618</v>
      </c>
    </row>
    <row r="91" spans="3:17" x14ac:dyDescent="0.35">
      <c r="C91" s="167" t="s">
        <v>184</v>
      </c>
      <c r="D91" t="s">
        <v>6106</v>
      </c>
      <c r="I91" s="167" t="s">
        <v>7190</v>
      </c>
      <c r="J91" s="62" t="s">
        <v>3435</v>
      </c>
      <c r="N91" s="141"/>
      <c r="Q91" s="62" t="s">
        <v>5195</v>
      </c>
    </row>
    <row r="92" spans="3:17" x14ac:dyDescent="0.35">
      <c r="C92" s="167" t="s">
        <v>7190</v>
      </c>
      <c r="D92" t="s">
        <v>639</v>
      </c>
      <c r="I92" s="167" t="s">
        <v>7190</v>
      </c>
      <c r="J92" s="62" t="s">
        <v>3841</v>
      </c>
      <c r="N92" s="141"/>
      <c r="Q92" s="62" t="s">
        <v>5196</v>
      </c>
    </row>
    <row r="93" spans="3:17" x14ac:dyDescent="0.35">
      <c r="C93" s="167" t="s">
        <v>7190</v>
      </c>
      <c r="D93" t="s">
        <v>693</v>
      </c>
      <c r="I93" s="167" t="s">
        <v>7190</v>
      </c>
      <c r="J93" s="62" t="s">
        <v>3843</v>
      </c>
      <c r="N93" s="141"/>
      <c r="Q93" s="61" t="s">
        <v>5197</v>
      </c>
    </row>
    <row r="94" spans="3:17" x14ac:dyDescent="0.35">
      <c r="C94" s="167" t="s">
        <v>7190</v>
      </c>
      <c r="D94" t="s">
        <v>5151</v>
      </c>
      <c r="I94" s="167" t="s">
        <v>7190</v>
      </c>
      <c r="J94" s="62" t="s">
        <v>3844</v>
      </c>
      <c r="N94" s="141"/>
      <c r="Q94" s="61" t="s">
        <v>5245</v>
      </c>
    </row>
    <row r="95" spans="3:17" x14ac:dyDescent="0.35">
      <c r="C95" s="167" t="s">
        <v>7190</v>
      </c>
      <c r="D95" t="s">
        <v>692</v>
      </c>
      <c r="I95" s="167" t="s">
        <v>7190</v>
      </c>
      <c r="J95" s="62" t="s">
        <v>3840</v>
      </c>
      <c r="N95" s="141"/>
      <c r="Q95" s="307" t="s">
        <v>616</v>
      </c>
    </row>
    <row r="96" spans="3:17" x14ac:dyDescent="0.35">
      <c r="C96" s="167" t="s">
        <v>7190</v>
      </c>
      <c r="D96" t="s">
        <v>691</v>
      </c>
      <c r="I96" s="167" t="s">
        <v>7190</v>
      </c>
      <c r="J96" s="62" t="s">
        <v>3771</v>
      </c>
      <c r="N96" s="141"/>
      <c r="Q96" s="307" t="s">
        <v>613</v>
      </c>
    </row>
    <row r="97" spans="3:17" x14ac:dyDescent="0.35">
      <c r="C97" s="167" t="s">
        <v>7190</v>
      </c>
      <c r="D97" t="s">
        <v>690</v>
      </c>
      <c r="I97" s="167" t="s">
        <v>7190</v>
      </c>
      <c r="J97" s="62" t="s">
        <v>3842</v>
      </c>
      <c r="N97" s="141"/>
      <c r="Q97" s="62" t="s">
        <v>5198</v>
      </c>
    </row>
    <row r="98" spans="3:17" x14ac:dyDescent="0.35">
      <c r="C98" s="167" t="s">
        <v>7190</v>
      </c>
      <c r="D98" t="s">
        <v>689</v>
      </c>
      <c r="I98" s="167" t="s">
        <v>7190</v>
      </c>
      <c r="J98" s="62" t="s">
        <v>3392</v>
      </c>
      <c r="N98" s="141"/>
      <c r="Q98" s="62" t="s">
        <v>5199</v>
      </c>
    </row>
    <row r="99" spans="3:17" x14ac:dyDescent="0.35">
      <c r="C99" s="167" t="s">
        <v>7190</v>
      </c>
      <c r="D99" t="s">
        <v>687</v>
      </c>
      <c r="I99" s="167" t="s">
        <v>7190</v>
      </c>
      <c r="J99" s="62" t="s">
        <v>3770</v>
      </c>
      <c r="N99" s="141"/>
      <c r="Q99" s="62" t="s">
        <v>11541</v>
      </c>
    </row>
    <row r="100" spans="3:17" x14ac:dyDescent="0.35">
      <c r="C100" s="167" t="s">
        <v>7190</v>
      </c>
      <c r="D100" t="s">
        <v>683</v>
      </c>
      <c r="I100" s="167" t="s">
        <v>7190</v>
      </c>
      <c r="J100" s="62" t="s">
        <v>4987</v>
      </c>
      <c r="N100" s="141"/>
      <c r="Q100" s="61" t="s">
        <v>11543</v>
      </c>
    </row>
    <row r="101" spans="3:17" x14ac:dyDescent="0.35">
      <c r="C101" s="167" t="s">
        <v>7190</v>
      </c>
      <c r="D101" t="s">
        <v>5277</v>
      </c>
      <c r="I101" s="167" t="s">
        <v>7190</v>
      </c>
      <c r="J101" s="62" t="s">
        <v>4997</v>
      </c>
      <c r="N101" s="141"/>
      <c r="Q101" s="61" t="s">
        <v>5200</v>
      </c>
    </row>
    <row r="102" spans="3:17" x14ac:dyDescent="0.35">
      <c r="C102" s="167" t="s">
        <v>7190</v>
      </c>
      <c r="D102" t="s">
        <v>682</v>
      </c>
      <c r="I102" s="167" t="s">
        <v>7190</v>
      </c>
      <c r="J102" s="62" t="s">
        <v>3391</v>
      </c>
      <c r="N102" s="141"/>
      <c r="Q102" s="62" t="s">
        <v>5201</v>
      </c>
    </row>
    <row r="103" spans="3:17" x14ac:dyDescent="0.35">
      <c r="C103" s="167" t="s">
        <v>7190</v>
      </c>
      <c r="D103" t="s">
        <v>679</v>
      </c>
      <c r="I103" s="167" t="s">
        <v>7190</v>
      </c>
      <c r="J103" s="62" t="s">
        <v>4992</v>
      </c>
      <c r="N103" s="141"/>
      <c r="Q103" s="61" t="s">
        <v>5285</v>
      </c>
    </row>
    <row r="104" spans="3:17" x14ac:dyDescent="0.35">
      <c r="C104" s="167" t="s">
        <v>7190</v>
      </c>
      <c r="D104" t="s">
        <v>676</v>
      </c>
      <c r="I104" s="167" t="s">
        <v>7190</v>
      </c>
      <c r="J104" s="62" t="s">
        <v>5002</v>
      </c>
      <c r="N104" s="141"/>
      <c r="Q104" s="307" t="s">
        <v>610</v>
      </c>
    </row>
    <row r="105" spans="3:17" x14ac:dyDescent="0.35">
      <c r="C105" s="167" t="s">
        <v>7190</v>
      </c>
      <c r="D105" t="s">
        <v>673</v>
      </c>
      <c r="I105" s="167" t="s">
        <v>7190</v>
      </c>
      <c r="J105" s="62" t="s">
        <v>5177</v>
      </c>
      <c r="N105" s="141"/>
      <c r="Q105" s="307" t="s">
        <v>6207</v>
      </c>
    </row>
    <row r="106" spans="3:17" x14ac:dyDescent="0.35">
      <c r="C106" s="167" t="s">
        <v>7190</v>
      </c>
      <c r="D106" t="s">
        <v>670</v>
      </c>
      <c r="I106" s="167" t="s">
        <v>7190</v>
      </c>
      <c r="J106" s="62" t="s">
        <v>4949</v>
      </c>
      <c r="N106" s="141"/>
      <c r="Q106" s="307" t="s">
        <v>599</v>
      </c>
    </row>
    <row r="107" spans="3:17" x14ac:dyDescent="0.35">
      <c r="C107" s="167" t="s">
        <v>7190</v>
      </c>
      <c r="D107" t="s">
        <v>5279</v>
      </c>
      <c r="I107" s="167" t="s">
        <v>7190</v>
      </c>
      <c r="J107" s="312" t="s">
        <v>5188</v>
      </c>
      <c r="N107" s="141"/>
      <c r="Q107" s="307" t="s">
        <v>598</v>
      </c>
    </row>
    <row r="108" spans="3:17" x14ac:dyDescent="0.35">
      <c r="C108" s="167" t="s">
        <v>7190</v>
      </c>
      <c r="D108" t="s">
        <v>667</v>
      </c>
      <c r="I108" s="167" t="s">
        <v>7190</v>
      </c>
      <c r="J108" s="62" t="s">
        <v>3412</v>
      </c>
      <c r="N108" s="141"/>
      <c r="Q108" s="307" t="s">
        <v>596</v>
      </c>
    </row>
    <row r="109" spans="3:17" x14ac:dyDescent="0.35">
      <c r="C109" s="167" t="s">
        <v>7190</v>
      </c>
      <c r="D109" t="s">
        <v>664</v>
      </c>
      <c r="I109" s="167" t="s">
        <v>7190</v>
      </c>
      <c r="J109" s="62" t="s">
        <v>3414</v>
      </c>
      <c r="N109" s="141"/>
      <c r="Q109" s="307" t="s">
        <v>807</v>
      </c>
    </row>
    <row r="110" spans="3:17" x14ac:dyDescent="0.35">
      <c r="C110" s="167" t="s">
        <v>7190</v>
      </c>
      <c r="D110" t="s">
        <v>661</v>
      </c>
      <c r="I110" s="167" t="s">
        <v>7190</v>
      </c>
      <c r="J110" s="62" t="s">
        <v>3413</v>
      </c>
      <c r="N110" s="141"/>
      <c r="Q110" s="307" t="s">
        <v>6179</v>
      </c>
    </row>
    <row r="111" spans="3:17" x14ac:dyDescent="0.35">
      <c r="C111" s="167" t="s">
        <v>7190</v>
      </c>
      <c r="D111" t="s">
        <v>660</v>
      </c>
      <c r="I111" s="167" t="s">
        <v>7190</v>
      </c>
      <c r="J111" s="62" t="s">
        <v>3415</v>
      </c>
      <c r="N111" s="141"/>
      <c r="Q111" s="307" t="s">
        <v>82</v>
      </c>
    </row>
    <row r="112" spans="3:17" x14ac:dyDescent="0.35">
      <c r="C112" s="167" t="s">
        <v>7190</v>
      </c>
      <c r="D112" t="s">
        <v>657</v>
      </c>
      <c r="I112" s="167" t="s">
        <v>7190</v>
      </c>
      <c r="J112" s="62" t="s">
        <v>3420</v>
      </c>
      <c r="N112" s="141"/>
      <c r="Q112" s="307" t="s">
        <v>6178</v>
      </c>
    </row>
    <row r="113" spans="3:17" x14ac:dyDescent="0.35">
      <c r="C113" s="167" t="s">
        <v>7190</v>
      </c>
      <c r="D113" t="s">
        <v>6304</v>
      </c>
      <c r="I113" s="167" t="s">
        <v>7190</v>
      </c>
      <c r="J113" s="62" t="s">
        <v>543</v>
      </c>
      <c r="N113" s="141"/>
      <c r="Q113" s="307" t="s">
        <v>811</v>
      </c>
    </row>
    <row r="114" spans="3:17" x14ac:dyDescent="0.35">
      <c r="C114" s="167" t="s">
        <v>7190</v>
      </c>
      <c r="D114" t="s">
        <v>653</v>
      </c>
      <c r="I114" s="167" t="s">
        <v>7190</v>
      </c>
      <c r="J114" s="62" t="s">
        <v>353</v>
      </c>
      <c r="N114" s="141"/>
      <c r="Q114" s="307" t="s">
        <v>6180</v>
      </c>
    </row>
    <row r="115" spans="3:17" x14ac:dyDescent="0.35">
      <c r="C115" s="167" t="s">
        <v>7190</v>
      </c>
      <c r="D115" t="s">
        <v>656</v>
      </c>
      <c r="I115" s="167" t="s">
        <v>184</v>
      </c>
      <c r="J115" s="62" t="s">
        <v>101</v>
      </c>
      <c r="N115" s="141"/>
      <c r="Q115" s="307" t="s">
        <v>6203</v>
      </c>
    </row>
    <row r="116" spans="3:17" x14ac:dyDescent="0.35">
      <c r="C116" s="167" t="s">
        <v>7190</v>
      </c>
      <c r="D116" t="s">
        <v>649</v>
      </c>
      <c r="I116" s="167" t="s">
        <v>184</v>
      </c>
      <c r="J116" s="62" t="s">
        <v>6117</v>
      </c>
      <c r="N116" s="141"/>
      <c r="Q116" s="307" t="s">
        <v>99</v>
      </c>
    </row>
    <row r="117" spans="3:17" x14ac:dyDescent="0.35">
      <c r="C117" s="167" t="s">
        <v>7190</v>
      </c>
      <c r="D117" t="s">
        <v>5544</v>
      </c>
      <c r="I117" s="167" t="s">
        <v>184</v>
      </c>
      <c r="J117" s="62" t="s">
        <v>25</v>
      </c>
      <c r="N117" s="141"/>
      <c r="Q117" s="307" t="s">
        <v>591</v>
      </c>
    </row>
    <row r="118" spans="3:17" x14ac:dyDescent="0.35">
      <c r="C118" s="167" t="s">
        <v>7190</v>
      </c>
      <c r="D118" t="s">
        <v>646</v>
      </c>
      <c r="I118" s="167" t="s">
        <v>184</v>
      </c>
      <c r="J118" s="62" t="s">
        <v>6137</v>
      </c>
      <c r="N118" s="141"/>
      <c r="Q118" s="307" t="s">
        <v>589</v>
      </c>
    </row>
    <row r="119" spans="3:17" x14ac:dyDescent="0.35">
      <c r="C119" s="167" t="s">
        <v>7190</v>
      </c>
      <c r="D119" t="s">
        <v>5150</v>
      </c>
      <c r="I119" s="167" t="s">
        <v>184</v>
      </c>
      <c r="J119" s="62" t="s">
        <v>5090</v>
      </c>
      <c r="N119" s="141"/>
      <c r="Q119" s="307" t="s">
        <v>44</v>
      </c>
    </row>
    <row r="120" spans="3:17" x14ac:dyDescent="0.35">
      <c r="C120" s="167" t="s">
        <v>7190</v>
      </c>
      <c r="D120" t="s">
        <v>5203</v>
      </c>
      <c r="I120" s="167" t="s">
        <v>184</v>
      </c>
      <c r="J120" s="62" t="s">
        <v>5094</v>
      </c>
      <c r="N120" s="141"/>
      <c r="Q120" s="307" t="s">
        <v>6206</v>
      </c>
    </row>
    <row r="121" spans="3:17" x14ac:dyDescent="0.35">
      <c r="C121" s="167" t="s">
        <v>7190</v>
      </c>
      <c r="D121" t="s">
        <v>642</v>
      </c>
      <c r="I121" s="167" t="s">
        <v>184</v>
      </c>
      <c r="J121" s="62" t="s">
        <v>5102</v>
      </c>
      <c r="N121" s="141"/>
      <c r="Q121" s="307" t="s">
        <v>6210</v>
      </c>
    </row>
    <row r="122" spans="3:17" x14ac:dyDescent="0.35">
      <c r="C122" s="167" t="s">
        <v>7190</v>
      </c>
      <c r="D122" t="s">
        <v>6052</v>
      </c>
      <c r="I122" s="167" t="s">
        <v>184</v>
      </c>
      <c r="J122" s="62" t="s">
        <v>22</v>
      </c>
      <c r="N122" s="141"/>
      <c r="Q122" s="307" t="s">
        <v>6209</v>
      </c>
    </row>
    <row r="123" spans="3:17" x14ac:dyDescent="0.35">
      <c r="C123" s="167" t="s">
        <v>7190</v>
      </c>
      <c r="D123" t="s">
        <v>5149</v>
      </c>
      <c r="I123" s="167" t="s">
        <v>184</v>
      </c>
      <c r="J123" s="62" t="s">
        <v>6065</v>
      </c>
      <c r="N123" s="141"/>
      <c r="Q123" s="307" t="s">
        <v>609</v>
      </c>
    </row>
    <row r="124" spans="3:17" x14ac:dyDescent="0.35">
      <c r="C124" s="167" t="s">
        <v>7190</v>
      </c>
      <c r="D124" t="s">
        <v>5391</v>
      </c>
      <c r="I124" s="167" t="s">
        <v>184</v>
      </c>
      <c r="J124" s="62" t="s">
        <v>6146</v>
      </c>
      <c r="N124" s="141"/>
      <c r="Q124" s="62" t="s">
        <v>4915</v>
      </c>
    </row>
    <row r="125" spans="3:17" x14ac:dyDescent="0.35">
      <c r="C125" s="167" t="s">
        <v>7190</v>
      </c>
      <c r="D125" t="s">
        <v>5146</v>
      </c>
      <c r="I125" s="167" t="s">
        <v>184</v>
      </c>
      <c r="J125" s="62" t="s">
        <v>319</v>
      </c>
      <c r="N125" s="141"/>
      <c r="Q125" s="307" t="s">
        <v>607</v>
      </c>
    </row>
    <row r="126" spans="3:17" x14ac:dyDescent="0.35">
      <c r="C126" s="167" t="s">
        <v>7190</v>
      </c>
      <c r="D126" t="s">
        <v>5148</v>
      </c>
      <c r="I126" s="167" t="s">
        <v>184</v>
      </c>
      <c r="J126" s="62" t="s">
        <v>278</v>
      </c>
      <c r="N126" s="141"/>
      <c r="Q126" s="307" t="s">
        <v>606</v>
      </c>
    </row>
    <row r="127" spans="3:17" x14ac:dyDescent="0.35">
      <c r="C127" s="167" t="s">
        <v>7190</v>
      </c>
      <c r="D127" t="s">
        <v>6054</v>
      </c>
      <c r="I127" s="167" t="s">
        <v>184</v>
      </c>
      <c r="J127" s="62" t="s">
        <v>5</v>
      </c>
      <c r="N127" s="141"/>
      <c r="Q127" s="61" t="s">
        <v>5224</v>
      </c>
    </row>
    <row r="128" spans="3:17" x14ac:dyDescent="0.35">
      <c r="C128" s="167" t="s">
        <v>7190</v>
      </c>
      <c r="D128" t="s">
        <v>645</v>
      </c>
      <c r="I128" s="167" t="s">
        <v>184</v>
      </c>
      <c r="J128" s="62" t="s">
        <v>1357</v>
      </c>
      <c r="N128" s="141"/>
      <c r="Q128" s="61" t="s">
        <v>4919</v>
      </c>
    </row>
    <row r="129" spans="3:17" x14ac:dyDescent="0.35">
      <c r="C129" s="167" t="s">
        <v>7190</v>
      </c>
      <c r="D129" t="s">
        <v>635</v>
      </c>
      <c r="I129" s="167" t="s">
        <v>184</v>
      </c>
      <c r="J129" s="62" t="s">
        <v>1426</v>
      </c>
      <c r="N129" s="141"/>
      <c r="Q129" s="307" t="s">
        <v>604</v>
      </c>
    </row>
    <row r="130" spans="3:17" x14ac:dyDescent="0.35">
      <c r="C130" s="167" t="s">
        <v>7190</v>
      </c>
      <c r="D130" t="s">
        <v>6059</v>
      </c>
      <c r="I130" s="167" t="s">
        <v>184</v>
      </c>
      <c r="J130" s="62" t="s">
        <v>6104</v>
      </c>
      <c r="N130" s="141"/>
      <c r="Q130" s="62" t="s">
        <v>4921</v>
      </c>
    </row>
    <row r="131" spans="3:17" x14ac:dyDescent="0.35">
      <c r="C131" s="167" t="s">
        <v>7190</v>
      </c>
      <c r="D131" t="s">
        <v>6051</v>
      </c>
      <c r="I131" s="167" t="s">
        <v>184</v>
      </c>
      <c r="J131" s="62" t="s">
        <v>68</v>
      </c>
      <c r="N131" s="141"/>
      <c r="Q131" s="61" t="s">
        <v>4922</v>
      </c>
    </row>
    <row r="132" spans="3:17" x14ac:dyDescent="0.35">
      <c r="C132" s="167" t="s">
        <v>7190</v>
      </c>
      <c r="D132" t="s">
        <v>5144</v>
      </c>
      <c r="I132" s="167" t="s">
        <v>184</v>
      </c>
      <c r="J132" s="62" t="s">
        <v>33</v>
      </c>
      <c r="N132" s="141"/>
      <c r="Q132" s="62" t="s">
        <v>5264</v>
      </c>
    </row>
    <row r="133" spans="3:17" x14ac:dyDescent="0.35">
      <c r="C133" s="167" t="s">
        <v>7190</v>
      </c>
      <c r="D133" t="s">
        <v>638</v>
      </c>
      <c r="I133" s="167" t="s">
        <v>184</v>
      </c>
      <c r="J133" s="62" t="s">
        <v>6134</v>
      </c>
      <c r="N133" s="141"/>
      <c r="Q133" s="57" t="s">
        <v>4924</v>
      </c>
    </row>
    <row r="134" spans="3:17" x14ac:dyDescent="0.35">
      <c r="C134" s="167" t="s">
        <v>7190</v>
      </c>
      <c r="D134" t="s">
        <v>632</v>
      </c>
      <c r="I134" s="167" t="s">
        <v>184</v>
      </c>
      <c r="J134" s="62" t="s">
        <v>31</v>
      </c>
      <c r="N134" s="141"/>
      <c r="Q134" s="307" t="s">
        <v>602</v>
      </c>
    </row>
    <row r="135" spans="3:17" x14ac:dyDescent="0.35">
      <c r="C135" s="167" t="s">
        <v>7190</v>
      </c>
      <c r="D135" t="s">
        <v>5210</v>
      </c>
      <c r="I135" s="167" t="s">
        <v>184</v>
      </c>
      <c r="J135" s="62" t="s">
        <v>6114</v>
      </c>
      <c r="N135" s="141"/>
      <c r="Q135" s="61" t="s">
        <v>321</v>
      </c>
    </row>
    <row r="136" spans="3:17" x14ac:dyDescent="0.35">
      <c r="C136" s="167" t="s">
        <v>7190</v>
      </c>
      <c r="D136" t="s">
        <v>393</v>
      </c>
      <c r="I136" s="167" t="s">
        <v>184</v>
      </c>
      <c r="J136" s="62" t="s">
        <v>30</v>
      </c>
      <c r="N136" s="141"/>
      <c r="Q136" s="62" t="s">
        <v>585</v>
      </c>
    </row>
    <row r="137" spans="3:17" x14ac:dyDescent="0.35">
      <c r="C137" s="167" t="s">
        <v>7190</v>
      </c>
      <c r="D137" t="s">
        <v>631</v>
      </c>
      <c r="I137" s="167" t="s">
        <v>184</v>
      </c>
      <c r="J137" s="62" t="s">
        <v>29</v>
      </c>
      <c r="N137" s="141"/>
      <c r="Q137" s="62" t="s">
        <v>581</v>
      </c>
    </row>
    <row r="138" spans="3:17" x14ac:dyDescent="0.35">
      <c r="C138" s="167" t="s">
        <v>7190</v>
      </c>
      <c r="D138" t="s">
        <v>6208</v>
      </c>
      <c r="I138" s="167" t="s">
        <v>184</v>
      </c>
      <c r="J138" s="62" t="s">
        <v>27</v>
      </c>
      <c r="N138" s="141"/>
      <c r="Q138" s="61" t="s">
        <v>578</v>
      </c>
    </row>
    <row r="139" spans="3:17" x14ac:dyDescent="0.35">
      <c r="C139" s="167" t="s">
        <v>7190</v>
      </c>
      <c r="D139" t="s">
        <v>6211</v>
      </c>
      <c r="I139" s="167" t="s">
        <v>184</v>
      </c>
      <c r="J139" s="62" t="s">
        <v>5076</v>
      </c>
      <c r="N139" s="141"/>
      <c r="Q139" s="62" t="s">
        <v>5174</v>
      </c>
    </row>
    <row r="140" spans="3:17" x14ac:dyDescent="0.35">
      <c r="C140" s="167" t="s">
        <v>7190</v>
      </c>
      <c r="D140" t="s">
        <v>6212</v>
      </c>
      <c r="I140" s="167" t="s">
        <v>184</v>
      </c>
      <c r="J140" s="62" t="s">
        <v>5078</v>
      </c>
      <c r="N140" s="141"/>
      <c r="Q140" s="61" t="s">
        <v>5171</v>
      </c>
    </row>
    <row r="141" spans="3:17" x14ac:dyDescent="0.35">
      <c r="C141" s="167" t="s">
        <v>7190</v>
      </c>
      <c r="D141" t="s">
        <v>623</v>
      </c>
      <c r="I141" s="167" t="s">
        <v>184</v>
      </c>
      <c r="J141" s="62" t="s">
        <v>5080</v>
      </c>
      <c r="N141" s="141"/>
      <c r="Q141" s="62" t="s">
        <v>80</v>
      </c>
    </row>
    <row r="142" spans="3:17" x14ac:dyDescent="0.35">
      <c r="C142" s="167" t="s">
        <v>7190</v>
      </c>
      <c r="D142" t="s">
        <v>626</v>
      </c>
      <c r="I142" s="167" t="s">
        <v>184</v>
      </c>
      <c r="J142" s="62" t="s">
        <v>5082</v>
      </c>
      <c r="N142" s="141"/>
      <c r="Q142" s="61" t="s">
        <v>6102</v>
      </c>
    </row>
    <row r="143" spans="3:17" x14ac:dyDescent="0.35">
      <c r="C143" s="167" t="s">
        <v>7190</v>
      </c>
      <c r="D143" t="s">
        <v>5192</v>
      </c>
      <c r="I143" s="167" t="s">
        <v>184</v>
      </c>
      <c r="J143" s="62" t="s">
        <v>5084</v>
      </c>
      <c r="N143" s="141"/>
      <c r="Q143" s="61" t="s">
        <v>577</v>
      </c>
    </row>
    <row r="144" spans="3:17" x14ac:dyDescent="0.35">
      <c r="C144" s="167" t="s">
        <v>7190</v>
      </c>
      <c r="D144" t="s">
        <v>5193</v>
      </c>
      <c r="I144" s="167" t="s">
        <v>184</v>
      </c>
      <c r="J144" s="62" t="s">
        <v>5086</v>
      </c>
      <c r="N144" s="141"/>
      <c r="Q144" s="61" t="s">
        <v>5167</v>
      </c>
    </row>
    <row r="145" spans="3:17" x14ac:dyDescent="0.35">
      <c r="C145" s="167" t="s">
        <v>7190</v>
      </c>
      <c r="D145" t="s">
        <v>5194</v>
      </c>
      <c r="I145" s="167" t="s">
        <v>184</v>
      </c>
      <c r="J145" s="62" t="s">
        <v>5088</v>
      </c>
      <c r="N145" s="141"/>
      <c r="Q145" s="62" t="s">
        <v>5163</v>
      </c>
    </row>
    <row r="146" spans="3:17" x14ac:dyDescent="0.35">
      <c r="C146" s="167" t="s">
        <v>7190</v>
      </c>
      <c r="D146" t="s">
        <v>620</v>
      </c>
      <c r="I146" s="167" t="s">
        <v>184</v>
      </c>
      <c r="J146" s="62" t="s">
        <v>5092</v>
      </c>
      <c r="N146" s="141"/>
      <c r="Q146" s="61" t="s">
        <v>5165</v>
      </c>
    </row>
    <row r="147" spans="3:17" x14ac:dyDescent="0.35">
      <c r="C147" s="167" t="s">
        <v>7190</v>
      </c>
      <c r="D147" t="s">
        <v>3835</v>
      </c>
      <c r="I147" s="167" t="s">
        <v>184</v>
      </c>
      <c r="J147" s="62" t="s">
        <v>5096</v>
      </c>
      <c r="N147" s="141"/>
      <c r="Q147" s="62" t="s">
        <v>575</v>
      </c>
    </row>
    <row r="148" spans="3:17" x14ac:dyDescent="0.35">
      <c r="C148" s="167" t="s">
        <v>7190</v>
      </c>
      <c r="D148" t="s">
        <v>618</v>
      </c>
      <c r="I148" s="167" t="s">
        <v>184</v>
      </c>
      <c r="J148" s="62" t="s">
        <v>5098</v>
      </c>
      <c r="N148" s="141"/>
      <c r="Q148" s="61" t="s">
        <v>97</v>
      </c>
    </row>
    <row r="149" spans="3:17" x14ac:dyDescent="0.35">
      <c r="C149" s="167" t="s">
        <v>7190</v>
      </c>
      <c r="D149" t="s">
        <v>5195</v>
      </c>
      <c r="I149" s="167" t="s">
        <v>184</v>
      </c>
      <c r="J149" s="62" t="s">
        <v>5100</v>
      </c>
      <c r="N149" s="141"/>
      <c r="Q149" s="62" t="s">
        <v>713</v>
      </c>
    </row>
    <row r="150" spans="3:17" x14ac:dyDescent="0.35">
      <c r="C150" s="167" t="s">
        <v>7190</v>
      </c>
      <c r="D150" t="s">
        <v>5196</v>
      </c>
      <c r="I150" s="167" t="s">
        <v>184</v>
      </c>
      <c r="J150" s="62" t="s">
        <v>24</v>
      </c>
      <c r="N150" s="141"/>
      <c r="Q150" s="61" t="s">
        <v>77</v>
      </c>
    </row>
    <row r="151" spans="3:17" x14ac:dyDescent="0.35">
      <c r="C151" s="167" t="s">
        <v>7190</v>
      </c>
      <c r="D151" t="s">
        <v>5197</v>
      </c>
      <c r="I151" s="167" t="s">
        <v>184</v>
      </c>
      <c r="J151" s="62" t="s">
        <v>6111</v>
      </c>
      <c r="N151" s="141"/>
      <c r="Q151" s="62" t="s">
        <v>6103</v>
      </c>
    </row>
    <row r="152" spans="3:17" x14ac:dyDescent="0.35">
      <c r="C152" s="167" t="s">
        <v>7190</v>
      </c>
      <c r="D152" t="s">
        <v>5245</v>
      </c>
      <c r="I152" s="167" t="s">
        <v>184</v>
      </c>
      <c r="J152" s="62" t="s">
        <v>20</v>
      </c>
      <c r="N152" s="141"/>
      <c r="Q152" s="62" t="s">
        <v>569</v>
      </c>
    </row>
    <row r="153" spans="3:17" x14ac:dyDescent="0.35">
      <c r="C153" s="167" t="s">
        <v>7190</v>
      </c>
      <c r="D153" t="s">
        <v>616</v>
      </c>
      <c r="I153" s="167" t="s">
        <v>184</v>
      </c>
      <c r="J153" s="62" t="s">
        <v>6140</v>
      </c>
      <c r="N153" s="141"/>
      <c r="Q153" s="61" t="s">
        <v>5191</v>
      </c>
    </row>
    <row r="154" spans="3:17" x14ac:dyDescent="0.35">
      <c r="C154" s="167" t="s">
        <v>7190</v>
      </c>
      <c r="D154" t="s">
        <v>613</v>
      </c>
      <c r="I154" s="167" t="s">
        <v>184</v>
      </c>
      <c r="J154" s="62" t="s">
        <v>19</v>
      </c>
      <c r="N154" s="141"/>
      <c r="Q154" s="62" t="s">
        <v>5183</v>
      </c>
    </row>
    <row r="155" spans="3:17" x14ac:dyDescent="0.35">
      <c r="C155" s="167" t="s">
        <v>7190</v>
      </c>
      <c r="D155" t="s">
        <v>5198</v>
      </c>
      <c r="I155" s="167" t="s">
        <v>184</v>
      </c>
      <c r="J155" s="62" t="s">
        <v>6142</v>
      </c>
      <c r="N155" s="141"/>
      <c r="Q155" s="61" t="s">
        <v>5184</v>
      </c>
    </row>
    <row r="156" spans="3:17" x14ac:dyDescent="0.35">
      <c r="C156" s="167" t="s">
        <v>7190</v>
      </c>
      <c r="D156" t="s">
        <v>5199</v>
      </c>
      <c r="I156" s="167" t="s">
        <v>184</v>
      </c>
      <c r="J156" s="62" t="s">
        <v>18</v>
      </c>
      <c r="N156" s="141"/>
      <c r="Q156" s="62" t="s">
        <v>5182</v>
      </c>
    </row>
    <row r="157" spans="3:17" x14ac:dyDescent="0.35">
      <c r="C157" s="167" t="s">
        <v>7190</v>
      </c>
      <c r="D157" t="s">
        <v>11541</v>
      </c>
      <c r="I157" s="167" t="s">
        <v>184</v>
      </c>
      <c r="J157" s="62" t="s">
        <v>17</v>
      </c>
      <c r="N157" s="141"/>
      <c r="Q157" s="61" t="s">
        <v>5190</v>
      </c>
    </row>
    <row r="158" spans="3:17" x14ac:dyDescent="0.35">
      <c r="C158" s="167" t="s">
        <v>7190</v>
      </c>
      <c r="D158" t="s">
        <v>11542</v>
      </c>
      <c r="I158" s="167" t="s">
        <v>184</v>
      </c>
      <c r="J158" s="62" t="s">
        <v>15</v>
      </c>
      <c r="N158" s="141"/>
      <c r="Q158" s="62" t="s">
        <v>566</v>
      </c>
    </row>
    <row r="159" spans="3:17" x14ac:dyDescent="0.35">
      <c r="C159" s="167" t="s">
        <v>7190</v>
      </c>
      <c r="D159" t="s">
        <v>11543</v>
      </c>
      <c r="I159" s="167" t="s">
        <v>184</v>
      </c>
      <c r="J159" s="62" t="s">
        <v>13</v>
      </c>
      <c r="N159" s="141"/>
      <c r="Q159" s="61" t="s">
        <v>5175</v>
      </c>
    </row>
    <row r="160" spans="3:17" x14ac:dyDescent="0.35">
      <c r="C160" s="167" t="s">
        <v>7190</v>
      </c>
      <c r="D160" t="s">
        <v>5200</v>
      </c>
      <c r="I160" s="167" t="s">
        <v>184</v>
      </c>
      <c r="J160" s="62" t="s">
        <v>807</v>
      </c>
      <c r="N160" s="141"/>
      <c r="Q160" s="62" t="s">
        <v>5178</v>
      </c>
    </row>
    <row r="161" spans="3:17" x14ac:dyDescent="0.35">
      <c r="C161" s="167" t="s">
        <v>7190</v>
      </c>
      <c r="D161" t="s">
        <v>5265</v>
      </c>
      <c r="I161" s="167" t="s">
        <v>184</v>
      </c>
      <c r="J161" s="62" t="s">
        <v>6179</v>
      </c>
      <c r="N161" s="141"/>
      <c r="Q161" s="61" t="s">
        <v>5179</v>
      </c>
    </row>
    <row r="162" spans="3:17" x14ac:dyDescent="0.35">
      <c r="C162" s="167" t="s">
        <v>7190</v>
      </c>
      <c r="D162" t="s">
        <v>5201</v>
      </c>
      <c r="I162" s="167" t="s">
        <v>184</v>
      </c>
      <c r="J162" s="62" t="s">
        <v>82</v>
      </c>
      <c r="N162" s="141"/>
      <c r="Q162" s="62" t="s">
        <v>5186</v>
      </c>
    </row>
    <row r="163" spans="3:17" x14ac:dyDescent="0.35">
      <c r="C163" s="167" t="s">
        <v>7190</v>
      </c>
      <c r="D163" t="s">
        <v>5285</v>
      </c>
      <c r="I163" s="167" t="s">
        <v>184</v>
      </c>
      <c r="J163" s="62" t="s">
        <v>6178</v>
      </c>
      <c r="N163" s="141"/>
      <c r="Q163" s="62" t="s">
        <v>561</v>
      </c>
    </row>
    <row r="164" spans="3:17" x14ac:dyDescent="0.35">
      <c r="C164" s="167" t="s">
        <v>7190</v>
      </c>
      <c r="D164" t="s">
        <v>610</v>
      </c>
      <c r="I164" s="167" t="s">
        <v>184</v>
      </c>
      <c r="J164" s="62" t="s">
        <v>811</v>
      </c>
      <c r="N164" s="141"/>
      <c r="Q164" s="61" t="s">
        <v>5291</v>
      </c>
    </row>
    <row r="165" spans="3:17" x14ac:dyDescent="0.35">
      <c r="C165" s="167" t="s">
        <v>7190</v>
      </c>
      <c r="D165" t="s">
        <v>6207</v>
      </c>
      <c r="I165" s="167" t="s">
        <v>184</v>
      </c>
      <c r="J165" s="62" t="s">
        <v>6180</v>
      </c>
      <c r="N165" s="141"/>
      <c r="Q165" s="62" t="s">
        <v>5292</v>
      </c>
    </row>
    <row r="166" spans="3:17" x14ac:dyDescent="0.35">
      <c r="C166" s="167" t="s">
        <v>7190</v>
      </c>
      <c r="D166" t="s">
        <v>599</v>
      </c>
      <c r="I166" s="167" t="s">
        <v>184</v>
      </c>
      <c r="J166" s="62" t="s">
        <v>6203</v>
      </c>
      <c r="N166" s="141"/>
      <c r="Q166" s="61" t="s">
        <v>5185</v>
      </c>
    </row>
    <row r="167" spans="3:17" x14ac:dyDescent="0.35">
      <c r="C167" s="167" t="s">
        <v>7190</v>
      </c>
      <c r="D167" t="s">
        <v>598</v>
      </c>
      <c r="I167" s="167" t="s">
        <v>184</v>
      </c>
      <c r="J167" s="62" t="s">
        <v>99</v>
      </c>
      <c r="N167" s="141"/>
      <c r="Q167" s="61" t="s">
        <v>5424</v>
      </c>
    </row>
    <row r="168" spans="3:17" x14ac:dyDescent="0.35">
      <c r="C168" s="167" t="s">
        <v>7190</v>
      </c>
      <c r="D168" t="s">
        <v>596</v>
      </c>
      <c r="I168" s="167" t="s">
        <v>184</v>
      </c>
      <c r="J168" s="62" t="s">
        <v>44</v>
      </c>
      <c r="N168" s="141"/>
      <c r="Q168" s="61" t="s">
        <v>5416</v>
      </c>
    </row>
    <row r="169" spans="3:17" x14ac:dyDescent="0.35">
      <c r="C169" s="167" t="s">
        <v>7190</v>
      </c>
      <c r="D169" t="s">
        <v>591</v>
      </c>
      <c r="I169" s="167" t="s">
        <v>184</v>
      </c>
      <c r="J169" s="62" t="s">
        <v>321</v>
      </c>
      <c r="N169" s="141"/>
      <c r="Q169" s="62" t="s">
        <v>5425</v>
      </c>
    </row>
    <row r="170" spans="3:17" x14ac:dyDescent="0.35">
      <c r="C170" s="167" t="s">
        <v>7190</v>
      </c>
      <c r="D170" t="s">
        <v>589</v>
      </c>
      <c r="I170" s="167" t="s">
        <v>184</v>
      </c>
      <c r="J170" s="62" t="s">
        <v>80</v>
      </c>
      <c r="N170" s="141"/>
      <c r="Q170" s="62" t="s">
        <v>5418</v>
      </c>
    </row>
    <row r="171" spans="3:17" x14ac:dyDescent="0.35">
      <c r="C171" s="167" t="s">
        <v>7190</v>
      </c>
      <c r="D171" t="s">
        <v>6206</v>
      </c>
      <c r="I171" s="167" t="s">
        <v>184</v>
      </c>
      <c r="J171" s="62" t="s">
        <v>6102</v>
      </c>
      <c r="N171" s="141"/>
      <c r="Q171" s="61" t="s">
        <v>5189</v>
      </c>
    </row>
    <row r="172" spans="3:17" x14ac:dyDescent="0.35">
      <c r="C172" s="167" t="s">
        <v>7190</v>
      </c>
      <c r="D172" t="s">
        <v>6210</v>
      </c>
      <c r="I172" s="167" t="s">
        <v>184</v>
      </c>
      <c r="J172" s="62" t="s">
        <v>97</v>
      </c>
      <c r="N172" s="141"/>
      <c r="Q172" s="62" t="s">
        <v>5410</v>
      </c>
    </row>
    <row r="173" spans="3:17" x14ac:dyDescent="0.35">
      <c r="C173" s="167" t="s">
        <v>7190</v>
      </c>
      <c r="D173" t="s">
        <v>6209</v>
      </c>
      <c r="I173" s="167" t="s">
        <v>184</v>
      </c>
      <c r="J173" s="62" t="s">
        <v>713</v>
      </c>
      <c r="N173" s="141"/>
      <c r="Q173" s="61" t="s">
        <v>573</v>
      </c>
    </row>
    <row r="174" spans="3:17" x14ac:dyDescent="0.35">
      <c r="C174" s="167" t="s">
        <v>7190</v>
      </c>
      <c r="D174" t="s">
        <v>609</v>
      </c>
      <c r="I174" s="167" t="s">
        <v>184</v>
      </c>
      <c r="J174" s="62" t="s">
        <v>77</v>
      </c>
      <c r="N174" s="141"/>
      <c r="Q174" s="61" t="s">
        <v>556</v>
      </c>
    </row>
    <row r="175" spans="3:17" x14ac:dyDescent="0.35">
      <c r="C175" s="167" t="s">
        <v>7190</v>
      </c>
      <c r="D175" t="s">
        <v>4915</v>
      </c>
      <c r="I175" s="167" t="s">
        <v>184</v>
      </c>
      <c r="J175" s="62" t="s">
        <v>6103</v>
      </c>
      <c r="N175" s="141"/>
      <c r="Q175" s="62" t="s">
        <v>5160</v>
      </c>
    </row>
    <row r="176" spans="3:17" x14ac:dyDescent="0.35">
      <c r="C176" s="167" t="s">
        <v>7190</v>
      </c>
      <c r="D176" t="s">
        <v>607</v>
      </c>
      <c r="I176" s="167" t="s">
        <v>184</v>
      </c>
      <c r="J176" s="62" t="s">
        <v>93</v>
      </c>
      <c r="N176" s="141"/>
      <c r="Q176" s="61" t="s">
        <v>5278</v>
      </c>
    </row>
    <row r="177" spans="3:17" x14ac:dyDescent="0.35">
      <c r="C177" s="167" t="s">
        <v>7190</v>
      </c>
      <c r="D177" t="s">
        <v>606</v>
      </c>
      <c r="I177" s="167" t="s">
        <v>184</v>
      </c>
      <c r="J177" s="62" t="s">
        <v>6371</v>
      </c>
      <c r="N177" s="141"/>
      <c r="Q177" s="62" t="s">
        <v>5154</v>
      </c>
    </row>
    <row r="178" spans="3:17" x14ac:dyDescent="0.35">
      <c r="C178" s="167" t="s">
        <v>7190</v>
      </c>
      <c r="D178" t="s">
        <v>5224</v>
      </c>
      <c r="I178" s="167" t="s">
        <v>184</v>
      </c>
      <c r="J178" s="62" t="s">
        <v>275</v>
      </c>
      <c r="N178" s="141"/>
      <c r="Q178" s="61" t="s">
        <v>5158</v>
      </c>
    </row>
    <row r="179" spans="3:17" x14ac:dyDescent="0.35">
      <c r="C179" s="167" t="s">
        <v>7190</v>
      </c>
      <c r="D179" t="s">
        <v>4919</v>
      </c>
      <c r="I179" s="167" t="s">
        <v>184</v>
      </c>
      <c r="J179" s="62" t="s">
        <v>5072</v>
      </c>
      <c r="N179" s="141"/>
      <c r="Q179" s="62" t="s">
        <v>5155</v>
      </c>
    </row>
    <row r="180" spans="3:17" x14ac:dyDescent="0.35">
      <c r="C180" s="167" t="s">
        <v>7190</v>
      </c>
      <c r="D180" t="s">
        <v>604</v>
      </c>
      <c r="I180" s="167" t="s">
        <v>184</v>
      </c>
      <c r="J180" s="62" t="s">
        <v>43</v>
      </c>
      <c r="N180" s="141"/>
      <c r="Q180" s="61" t="s">
        <v>5204</v>
      </c>
    </row>
    <row r="181" spans="3:17" x14ac:dyDescent="0.35">
      <c r="C181" s="167" t="s">
        <v>7190</v>
      </c>
      <c r="D181" t="s">
        <v>4921</v>
      </c>
      <c r="I181" s="167" t="s">
        <v>184</v>
      </c>
      <c r="J181" s="62" t="s">
        <v>6242</v>
      </c>
      <c r="N181" s="141"/>
      <c r="Q181" s="62" t="s">
        <v>560</v>
      </c>
    </row>
    <row r="182" spans="3:17" x14ac:dyDescent="0.35">
      <c r="C182" s="167" t="s">
        <v>7190</v>
      </c>
      <c r="D182" t="s">
        <v>4922</v>
      </c>
      <c r="I182" s="167" t="s">
        <v>184</v>
      </c>
      <c r="J182" s="62" t="s">
        <v>1432</v>
      </c>
      <c r="N182" s="141"/>
      <c r="Q182" s="62" t="s">
        <v>552</v>
      </c>
    </row>
    <row r="183" spans="3:17" x14ac:dyDescent="0.35">
      <c r="C183" s="167" t="s">
        <v>7190</v>
      </c>
      <c r="D183" t="s">
        <v>5264</v>
      </c>
      <c r="I183" s="167" t="s">
        <v>184</v>
      </c>
      <c r="J183" s="62" t="s">
        <v>74</v>
      </c>
      <c r="N183" s="141"/>
      <c r="Q183" s="61" t="s">
        <v>555</v>
      </c>
    </row>
    <row r="184" spans="3:17" x14ac:dyDescent="0.35">
      <c r="C184" s="167" t="s">
        <v>7190</v>
      </c>
      <c r="D184" t="s">
        <v>4924</v>
      </c>
      <c r="I184" s="167" t="s">
        <v>184</v>
      </c>
      <c r="J184" s="62" t="s">
        <v>2</v>
      </c>
      <c r="N184" s="141"/>
      <c r="Q184" s="62" t="s">
        <v>549</v>
      </c>
    </row>
    <row r="185" spans="3:17" x14ac:dyDescent="0.35">
      <c r="C185" s="167" t="s">
        <v>7190</v>
      </c>
      <c r="D185" t="s">
        <v>602</v>
      </c>
      <c r="I185" s="167" t="s">
        <v>184</v>
      </c>
      <c r="J185" s="62" t="s">
        <v>6243</v>
      </c>
      <c r="N185" s="141"/>
      <c r="Q185" s="61" t="s">
        <v>5168</v>
      </c>
    </row>
    <row r="186" spans="3:17" x14ac:dyDescent="0.35">
      <c r="C186" s="167" t="s">
        <v>7190</v>
      </c>
      <c r="D186" t="s">
        <v>585</v>
      </c>
      <c r="I186" s="167" t="s">
        <v>184</v>
      </c>
      <c r="J186" s="62" t="s">
        <v>71</v>
      </c>
      <c r="N186" s="141"/>
      <c r="Q186" s="62" t="s">
        <v>5169</v>
      </c>
    </row>
    <row r="187" spans="3:17" x14ac:dyDescent="0.35">
      <c r="C187" s="167" t="s">
        <v>7190</v>
      </c>
      <c r="D187" t="s">
        <v>4925</v>
      </c>
      <c r="I187" s="167" t="s">
        <v>184</v>
      </c>
      <c r="J187" s="62" t="s">
        <v>6106</v>
      </c>
      <c r="N187" s="141"/>
      <c r="Q187" s="62" t="s">
        <v>93</v>
      </c>
    </row>
    <row r="188" spans="3:17" x14ac:dyDescent="0.35">
      <c r="C188" s="167" t="s">
        <v>7190</v>
      </c>
      <c r="D188" t="s">
        <v>581</v>
      </c>
      <c r="I188" s="167" t="s">
        <v>7190</v>
      </c>
      <c r="J188" s="62" t="s">
        <v>5197</v>
      </c>
      <c r="N188" s="141"/>
      <c r="Q188" s="307" t="s">
        <v>6371</v>
      </c>
    </row>
    <row r="189" spans="3:17" x14ac:dyDescent="0.35">
      <c r="C189" s="167" t="s">
        <v>7190</v>
      </c>
      <c r="D189" t="s">
        <v>578</v>
      </c>
      <c r="I189" s="167" t="s">
        <v>7190</v>
      </c>
      <c r="J189" s="62" t="s">
        <v>5224</v>
      </c>
      <c r="N189" s="141"/>
      <c r="Q189" s="61" t="s">
        <v>540</v>
      </c>
    </row>
    <row r="190" spans="3:17" x14ac:dyDescent="0.35">
      <c r="C190" s="167" t="s">
        <v>7190</v>
      </c>
      <c r="D190" t="s">
        <v>5174</v>
      </c>
      <c r="I190" s="167" t="s">
        <v>7190</v>
      </c>
      <c r="J190" s="62" t="s">
        <v>4919</v>
      </c>
      <c r="N190" s="141"/>
      <c r="Q190" s="62" t="s">
        <v>541</v>
      </c>
    </row>
    <row r="191" spans="3:17" x14ac:dyDescent="0.35">
      <c r="C191" s="167" t="s">
        <v>7190</v>
      </c>
      <c r="D191" t="s">
        <v>5171</v>
      </c>
      <c r="I191" s="167" t="s">
        <v>7190</v>
      </c>
      <c r="J191" s="62" t="s">
        <v>5006</v>
      </c>
      <c r="N191" s="141"/>
      <c r="Q191" s="62" t="s">
        <v>534</v>
      </c>
    </row>
    <row r="192" spans="3:17" x14ac:dyDescent="0.35">
      <c r="C192" s="167" t="s">
        <v>7190</v>
      </c>
      <c r="D192" t="s">
        <v>4930</v>
      </c>
      <c r="I192" s="167" t="s">
        <v>7190</v>
      </c>
      <c r="J192" s="62" t="s">
        <v>5008</v>
      </c>
      <c r="N192" s="141"/>
      <c r="Q192" s="61" t="s">
        <v>538</v>
      </c>
    </row>
    <row r="193" spans="3:17" x14ac:dyDescent="0.35">
      <c r="C193" s="167" t="s">
        <v>7190</v>
      </c>
      <c r="D193" t="s">
        <v>577</v>
      </c>
      <c r="I193" s="167" t="s">
        <v>7190</v>
      </c>
      <c r="J193" s="62" t="s">
        <v>5039</v>
      </c>
      <c r="N193" s="141"/>
      <c r="Q193" s="62" t="s">
        <v>529</v>
      </c>
    </row>
    <row r="194" spans="3:17" x14ac:dyDescent="0.35">
      <c r="C194" s="167" t="s">
        <v>7190</v>
      </c>
      <c r="D194" t="s">
        <v>5167</v>
      </c>
      <c r="I194" s="167" t="s">
        <v>7190</v>
      </c>
      <c r="J194" s="62" t="s">
        <v>5196</v>
      </c>
      <c r="N194" s="141"/>
      <c r="Q194" s="62" t="s">
        <v>5214</v>
      </c>
    </row>
    <row r="195" spans="3:17" x14ac:dyDescent="0.35">
      <c r="C195" s="167" t="s">
        <v>7190</v>
      </c>
      <c r="D195" t="s">
        <v>5163</v>
      </c>
      <c r="I195" s="167" t="s">
        <v>7190</v>
      </c>
      <c r="J195" s="62" t="s">
        <v>5245</v>
      </c>
      <c r="N195" s="141"/>
      <c r="Q195" s="61" t="s">
        <v>5216</v>
      </c>
    </row>
    <row r="196" spans="3:17" x14ac:dyDescent="0.35">
      <c r="C196" s="167" t="s">
        <v>7190</v>
      </c>
      <c r="D196" t="s">
        <v>5165</v>
      </c>
      <c r="I196" s="167" t="s">
        <v>7190</v>
      </c>
      <c r="J196" s="62" t="s">
        <v>4921</v>
      </c>
      <c r="N196" s="141"/>
      <c r="Q196" s="61" t="s">
        <v>532</v>
      </c>
    </row>
    <row r="197" spans="3:17" x14ac:dyDescent="0.35">
      <c r="C197" s="167" t="s">
        <v>7190</v>
      </c>
      <c r="D197" t="s">
        <v>575</v>
      </c>
      <c r="I197" s="167" t="s">
        <v>7190</v>
      </c>
      <c r="J197" s="62" t="s">
        <v>5040</v>
      </c>
      <c r="N197" s="141"/>
      <c r="Q197" s="61" t="s">
        <v>523</v>
      </c>
    </row>
    <row r="198" spans="3:17" x14ac:dyDescent="0.35">
      <c r="C198" s="167" t="s">
        <v>7190</v>
      </c>
      <c r="D198" t="s">
        <v>569</v>
      </c>
      <c r="I198" s="167" t="s">
        <v>7190</v>
      </c>
      <c r="J198" s="62" t="s">
        <v>5195</v>
      </c>
      <c r="N198" s="141"/>
      <c r="Q198" s="56" t="s">
        <v>5207</v>
      </c>
    </row>
    <row r="199" spans="3:17" x14ac:dyDescent="0.35">
      <c r="C199" s="167" t="s">
        <v>7190</v>
      </c>
      <c r="D199" t="s">
        <v>5191</v>
      </c>
      <c r="I199" s="167" t="s">
        <v>7190</v>
      </c>
      <c r="J199" s="62" t="s">
        <v>5192</v>
      </c>
      <c r="N199" s="141"/>
      <c r="Q199" s="57" t="s">
        <v>5208</v>
      </c>
    </row>
    <row r="200" spans="3:17" x14ac:dyDescent="0.35">
      <c r="C200" s="167" t="s">
        <v>7190</v>
      </c>
      <c r="D200" t="s">
        <v>5183</v>
      </c>
      <c r="I200" s="167" t="s">
        <v>7190</v>
      </c>
      <c r="J200" s="62" t="s">
        <v>5193</v>
      </c>
      <c r="N200" s="141"/>
      <c r="Q200" s="56" t="s">
        <v>5209</v>
      </c>
    </row>
    <row r="201" spans="3:17" x14ac:dyDescent="0.35">
      <c r="C201" s="167" t="s">
        <v>7190</v>
      </c>
      <c r="D201" t="s">
        <v>5184</v>
      </c>
      <c r="I201" s="167" t="s">
        <v>7190</v>
      </c>
      <c r="J201" s="62" t="s">
        <v>5194</v>
      </c>
      <c r="N201" s="141"/>
      <c r="Q201" s="62" t="s">
        <v>527</v>
      </c>
    </row>
    <row r="202" spans="3:17" x14ac:dyDescent="0.35">
      <c r="C202" s="167" t="s">
        <v>7190</v>
      </c>
      <c r="D202" t="s">
        <v>5182</v>
      </c>
      <c r="I202" s="167" t="s">
        <v>7190</v>
      </c>
      <c r="J202" s="62" t="s">
        <v>679</v>
      </c>
      <c r="N202" s="141"/>
      <c r="Q202" s="61" t="s">
        <v>518</v>
      </c>
    </row>
    <row r="203" spans="3:17" x14ac:dyDescent="0.35">
      <c r="C203" s="167" t="s">
        <v>7190</v>
      </c>
      <c r="D203" t="s">
        <v>5190</v>
      </c>
      <c r="I203" s="167" t="s">
        <v>7190</v>
      </c>
      <c r="J203" s="62" t="s">
        <v>676</v>
      </c>
      <c r="N203" s="141"/>
      <c r="Q203" s="56" t="s">
        <v>5280</v>
      </c>
    </row>
    <row r="204" spans="3:17" x14ac:dyDescent="0.35">
      <c r="C204" s="167" t="s">
        <v>7190</v>
      </c>
      <c r="D204" t="s">
        <v>566</v>
      </c>
      <c r="I204" s="167" t="s">
        <v>7190</v>
      </c>
      <c r="J204" s="62" t="s">
        <v>673</v>
      </c>
      <c r="N204" s="141"/>
      <c r="Q204" s="57" t="s">
        <v>5212</v>
      </c>
    </row>
    <row r="205" spans="3:17" x14ac:dyDescent="0.35">
      <c r="C205" s="167" t="s">
        <v>7190</v>
      </c>
      <c r="D205" t="s">
        <v>5175</v>
      </c>
      <c r="I205" s="167" t="s">
        <v>7190</v>
      </c>
      <c r="J205" s="62" t="s">
        <v>670</v>
      </c>
      <c r="N205" s="141"/>
      <c r="Q205" s="62" t="s">
        <v>517</v>
      </c>
    </row>
    <row r="206" spans="3:17" x14ac:dyDescent="0.35">
      <c r="C206" s="167" t="s">
        <v>7190</v>
      </c>
      <c r="D206" t="s">
        <v>5178</v>
      </c>
      <c r="I206" s="167" t="s">
        <v>7190</v>
      </c>
      <c r="J206" s="62" t="s">
        <v>5279</v>
      </c>
      <c r="N206" s="141"/>
      <c r="Q206" s="62" t="s">
        <v>5218</v>
      </c>
    </row>
    <row r="207" spans="3:17" x14ac:dyDescent="0.35">
      <c r="C207" s="167" t="s">
        <v>7190</v>
      </c>
      <c r="D207" t="s">
        <v>5177</v>
      </c>
      <c r="I207" s="167" t="s">
        <v>7190</v>
      </c>
      <c r="J207" s="62" t="s">
        <v>667</v>
      </c>
      <c r="N207" s="141"/>
      <c r="Q207" s="61" t="s">
        <v>514</v>
      </c>
    </row>
    <row r="208" spans="3:17" x14ac:dyDescent="0.35">
      <c r="C208" s="167" t="s">
        <v>7190</v>
      </c>
      <c r="D208" t="s">
        <v>5179</v>
      </c>
      <c r="I208" s="167" t="s">
        <v>7190</v>
      </c>
      <c r="J208" s="62" t="s">
        <v>664</v>
      </c>
      <c r="N208" s="141"/>
      <c r="Q208" s="62" t="s">
        <v>510</v>
      </c>
    </row>
    <row r="209" spans="3:17" x14ac:dyDescent="0.35">
      <c r="C209" s="167" t="s">
        <v>7190</v>
      </c>
      <c r="D209" t="s">
        <v>5181</v>
      </c>
      <c r="I209" s="167" t="s">
        <v>7190</v>
      </c>
      <c r="J209" s="62" t="s">
        <v>596</v>
      </c>
      <c r="N209" s="141"/>
      <c r="Q209" s="57" t="s">
        <v>5219</v>
      </c>
    </row>
    <row r="210" spans="3:17" x14ac:dyDescent="0.35">
      <c r="C210" s="167" t="s">
        <v>7190</v>
      </c>
      <c r="D210" t="s">
        <v>5186</v>
      </c>
      <c r="I210" s="167" t="s">
        <v>7190</v>
      </c>
      <c r="J210" s="62" t="s">
        <v>602</v>
      </c>
      <c r="N210" s="141"/>
      <c r="Q210" s="62" t="s">
        <v>507</v>
      </c>
    </row>
    <row r="211" spans="3:17" x14ac:dyDescent="0.35">
      <c r="C211" s="167" t="s">
        <v>7190</v>
      </c>
      <c r="D211" t="s">
        <v>5188</v>
      </c>
      <c r="I211" s="167" t="s">
        <v>7190</v>
      </c>
      <c r="J211" s="62" t="s">
        <v>581</v>
      </c>
      <c r="N211" s="141"/>
      <c r="Q211" s="61" t="s">
        <v>5220</v>
      </c>
    </row>
    <row r="212" spans="3:17" x14ac:dyDescent="0.35">
      <c r="C212" s="167" t="s">
        <v>7190</v>
      </c>
      <c r="D212" t="s">
        <v>561</v>
      </c>
      <c r="I212" s="167" t="s">
        <v>7190</v>
      </c>
      <c r="J212" s="62" t="s">
        <v>638</v>
      </c>
      <c r="N212" s="141"/>
      <c r="Q212" s="61" t="s">
        <v>503</v>
      </c>
    </row>
    <row r="213" spans="3:17" x14ac:dyDescent="0.35">
      <c r="C213" s="167" t="s">
        <v>7190</v>
      </c>
      <c r="D213" t="s">
        <v>5291</v>
      </c>
      <c r="I213" s="167" t="s">
        <v>7190</v>
      </c>
      <c r="J213" s="62" t="s">
        <v>578</v>
      </c>
      <c r="N213" s="141"/>
      <c r="Q213" s="61" t="s">
        <v>5221</v>
      </c>
    </row>
    <row r="214" spans="3:17" x14ac:dyDescent="0.35">
      <c r="C214" s="167" t="s">
        <v>7190</v>
      </c>
      <c r="D214" t="s">
        <v>5292</v>
      </c>
      <c r="I214" s="167" t="s">
        <v>7190</v>
      </c>
      <c r="J214" s="62" t="s">
        <v>463</v>
      </c>
      <c r="N214" s="141"/>
      <c r="Q214" s="61" t="s">
        <v>500</v>
      </c>
    </row>
    <row r="215" spans="3:17" x14ac:dyDescent="0.35">
      <c r="C215" s="167" t="s">
        <v>7190</v>
      </c>
      <c r="D215" t="s">
        <v>5185</v>
      </c>
      <c r="I215" s="167" t="s">
        <v>7190</v>
      </c>
      <c r="J215" s="62" t="s">
        <v>5251</v>
      </c>
      <c r="N215" s="141"/>
      <c r="Q215" s="61" t="s">
        <v>494</v>
      </c>
    </row>
    <row r="216" spans="3:17" x14ac:dyDescent="0.35">
      <c r="C216" s="167" t="s">
        <v>7190</v>
      </c>
      <c r="D216" t="s">
        <v>5424</v>
      </c>
      <c r="I216" s="167" t="s">
        <v>7190</v>
      </c>
      <c r="J216" s="62" t="s">
        <v>5173</v>
      </c>
      <c r="N216" s="141"/>
      <c r="Q216" s="62" t="s">
        <v>5222</v>
      </c>
    </row>
    <row r="217" spans="3:17" x14ac:dyDescent="0.35">
      <c r="C217" s="167" t="s">
        <v>7190</v>
      </c>
      <c r="D217" t="s">
        <v>5416</v>
      </c>
      <c r="I217" s="167" t="s">
        <v>7190</v>
      </c>
      <c r="J217" s="62" t="s">
        <v>5174</v>
      </c>
      <c r="N217" s="141"/>
      <c r="Q217" s="62" t="s">
        <v>5225</v>
      </c>
    </row>
    <row r="218" spans="3:17" x14ac:dyDescent="0.35">
      <c r="C218" s="167" t="s">
        <v>7190</v>
      </c>
      <c r="D218" t="s">
        <v>5425</v>
      </c>
      <c r="I218" s="167" t="s">
        <v>7190</v>
      </c>
      <c r="J218" s="62" t="s">
        <v>5171</v>
      </c>
      <c r="N218" s="141"/>
      <c r="Q218" s="61" t="s">
        <v>5227</v>
      </c>
    </row>
    <row r="219" spans="3:17" x14ac:dyDescent="0.35">
      <c r="C219" s="167" t="s">
        <v>7190</v>
      </c>
      <c r="D219" t="s">
        <v>5418</v>
      </c>
      <c r="I219" s="167" t="s">
        <v>7190</v>
      </c>
      <c r="J219" s="62" t="s">
        <v>6212</v>
      </c>
      <c r="N219" s="141"/>
      <c r="Q219" s="62" t="s">
        <v>5243</v>
      </c>
    </row>
    <row r="220" spans="3:17" x14ac:dyDescent="0.35">
      <c r="C220" s="167" t="s">
        <v>7190</v>
      </c>
      <c r="D220" t="s">
        <v>5189</v>
      </c>
      <c r="I220" s="167" t="s">
        <v>7190</v>
      </c>
      <c r="J220" s="62" t="s">
        <v>618</v>
      </c>
      <c r="N220" s="141"/>
      <c r="Q220" s="62" t="s">
        <v>492</v>
      </c>
    </row>
    <row r="221" spans="3:17" x14ac:dyDescent="0.35">
      <c r="C221" s="167" t="s">
        <v>7190</v>
      </c>
      <c r="D221" t="s">
        <v>5410</v>
      </c>
      <c r="I221" s="167" t="s">
        <v>7190</v>
      </c>
      <c r="J221" s="62" t="s">
        <v>599</v>
      </c>
      <c r="N221" s="141"/>
      <c r="Q221" s="62" t="s">
        <v>5241</v>
      </c>
    </row>
    <row r="222" spans="3:17" x14ac:dyDescent="0.35">
      <c r="C222" s="167" t="s">
        <v>7190</v>
      </c>
      <c r="D222" t="s">
        <v>573</v>
      </c>
      <c r="I222" s="167" t="s">
        <v>7190</v>
      </c>
      <c r="J222" s="62" t="s">
        <v>598</v>
      </c>
      <c r="N222" s="141"/>
      <c r="Q222" s="62" t="s">
        <v>5229</v>
      </c>
    </row>
    <row r="223" spans="3:17" x14ac:dyDescent="0.35">
      <c r="C223" s="167" t="s">
        <v>7190</v>
      </c>
      <c r="D223" t="s">
        <v>4949</v>
      </c>
      <c r="I223" s="167" t="s">
        <v>7190</v>
      </c>
      <c r="J223" s="62" t="s">
        <v>540</v>
      </c>
      <c r="N223" s="141"/>
      <c r="Q223" s="61" t="s">
        <v>5230</v>
      </c>
    </row>
    <row r="224" spans="3:17" x14ac:dyDescent="0.35">
      <c r="C224" s="167" t="s">
        <v>7190</v>
      </c>
      <c r="D224" t="s">
        <v>556</v>
      </c>
      <c r="I224" s="167" t="s">
        <v>7190</v>
      </c>
      <c r="J224" s="62" t="s">
        <v>534</v>
      </c>
      <c r="N224" s="141"/>
      <c r="Q224" s="62" t="s">
        <v>5233</v>
      </c>
    </row>
    <row r="225" spans="3:17" x14ac:dyDescent="0.35">
      <c r="C225" s="167" t="s">
        <v>7190</v>
      </c>
      <c r="D225" t="s">
        <v>5160</v>
      </c>
      <c r="I225" s="167" t="s">
        <v>7190</v>
      </c>
      <c r="J225" s="62" t="s">
        <v>623</v>
      </c>
      <c r="N225" s="141"/>
      <c r="Q225" s="61" t="s">
        <v>5246</v>
      </c>
    </row>
    <row r="226" spans="3:17" x14ac:dyDescent="0.35">
      <c r="C226" s="167" t="s">
        <v>7190</v>
      </c>
      <c r="D226" t="s">
        <v>5278</v>
      </c>
      <c r="I226" s="167" t="s">
        <v>7190</v>
      </c>
      <c r="J226" s="62" t="s">
        <v>589</v>
      </c>
      <c r="N226" s="141"/>
      <c r="Q226" s="61" t="s">
        <v>488</v>
      </c>
    </row>
    <row r="227" spans="3:17" x14ac:dyDescent="0.35">
      <c r="C227" s="167" t="s">
        <v>7190</v>
      </c>
      <c r="D227" t="s">
        <v>5154</v>
      </c>
      <c r="I227" s="167" t="s">
        <v>7190</v>
      </c>
      <c r="J227" s="62" t="s">
        <v>4924</v>
      </c>
      <c r="N227" s="141"/>
      <c r="Q227" s="61" t="s">
        <v>5248</v>
      </c>
    </row>
    <row r="228" spans="3:17" x14ac:dyDescent="0.35">
      <c r="C228" s="167" t="s">
        <v>7190</v>
      </c>
      <c r="D228" t="s">
        <v>5158</v>
      </c>
      <c r="I228" s="167" t="s">
        <v>7190</v>
      </c>
      <c r="J228" s="62" t="s">
        <v>653</v>
      </c>
      <c r="N228" s="141"/>
      <c r="Q228" s="61" t="s">
        <v>5237</v>
      </c>
    </row>
    <row r="229" spans="3:17" x14ac:dyDescent="0.35">
      <c r="C229" s="167" t="s">
        <v>7190</v>
      </c>
      <c r="D229" t="s">
        <v>5155</v>
      </c>
      <c r="I229" s="167" t="s">
        <v>7190</v>
      </c>
      <c r="J229" s="62" t="s">
        <v>5198</v>
      </c>
      <c r="N229" s="141"/>
      <c r="Q229" s="62" t="s">
        <v>5239</v>
      </c>
    </row>
    <row r="230" spans="3:17" x14ac:dyDescent="0.35">
      <c r="C230" s="167" t="s">
        <v>7190</v>
      </c>
      <c r="D230" t="s">
        <v>5204</v>
      </c>
      <c r="I230" s="167" t="s">
        <v>7190</v>
      </c>
      <c r="J230" s="62" t="s">
        <v>11541</v>
      </c>
      <c r="N230" s="141"/>
      <c r="Q230" s="61" t="s">
        <v>5235</v>
      </c>
    </row>
    <row r="231" spans="3:17" x14ac:dyDescent="0.35">
      <c r="C231" s="167" t="s">
        <v>7190</v>
      </c>
      <c r="D231" t="s">
        <v>560</v>
      </c>
      <c r="I231" s="167" t="s">
        <v>7190</v>
      </c>
      <c r="J231" s="62" t="s">
        <v>591</v>
      </c>
      <c r="N231" s="141"/>
      <c r="Q231" s="62" t="s">
        <v>5301</v>
      </c>
    </row>
    <row r="232" spans="3:17" x14ac:dyDescent="0.35">
      <c r="C232" s="167" t="s">
        <v>7190</v>
      </c>
      <c r="D232" t="s">
        <v>552</v>
      </c>
      <c r="I232" s="167" t="s">
        <v>7190</v>
      </c>
      <c r="J232" s="62" t="s">
        <v>529</v>
      </c>
      <c r="N232" s="141"/>
      <c r="Q232" s="61" t="s">
        <v>5301</v>
      </c>
    </row>
    <row r="233" spans="3:17" x14ac:dyDescent="0.35">
      <c r="C233" s="167" t="s">
        <v>7190</v>
      </c>
      <c r="D233" t="s">
        <v>555</v>
      </c>
      <c r="I233" s="167" t="s">
        <v>7190</v>
      </c>
      <c r="J233" s="62" t="s">
        <v>5216</v>
      </c>
      <c r="N233" s="141"/>
      <c r="Q233" s="61" t="s">
        <v>484</v>
      </c>
    </row>
    <row r="234" spans="3:17" x14ac:dyDescent="0.35">
      <c r="C234" s="167" t="s">
        <v>7190</v>
      </c>
      <c r="D234" t="s">
        <v>549</v>
      </c>
      <c r="I234" s="167" t="s">
        <v>7190</v>
      </c>
      <c r="J234" s="62" t="s">
        <v>639</v>
      </c>
      <c r="N234" s="141"/>
      <c r="Q234" s="62" t="s">
        <v>498</v>
      </c>
    </row>
    <row r="235" spans="3:17" x14ac:dyDescent="0.35">
      <c r="C235" s="167" t="s">
        <v>7190</v>
      </c>
      <c r="D235" t="s">
        <v>5168</v>
      </c>
      <c r="I235" s="167" t="s">
        <v>7190</v>
      </c>
      <c r="J235" s="62" t="s">
        <v>656</v>
      </c>
      <c r="N235" s="141"/>
      <c r="Q235" s="61" t="s">
        <v>463</v>
      </c>
    </row>
    <row r="236" spans="3:17" x14ac:dyDescent="0.35">
      <c r="C236" s="167" t="s">
        <v>7190</v>
      </c>
      <c r="D236" t="s">
        <v>5169</v>
      </c>
      <c r="I236" s="167" t="s">
        <v>7190</v>
      </c>
      <c r="J236" s="62" t="s">
        <v>649</v>
      </c>
      <c r="N236" s="141"/>
      <c r="Q236" s="61" t="s">
        <v>5251</v>
      </c>
    </row>
    <row r="237" spans="3:17" x14ac:dyDescent="0.35">
      <c r="C237" s="167" t="s">
        <v>7190</v>
      </c>
      <c r="D237" t="s">
        <v>4965</v>
      </c>
      <c r="I237" s="167" t="s">
        <v>7190</v>
      </c>
      <c r="J237" s="62" t="s">
        <v>635</v>
      </c>
      <c r="N237" s="141"/>
      <c r="Q237" s="62" t="s">
        <v>5173</v>
      </c>
    </row>
    <row r="238" spans="3:17" x14ac:dyDescent="0.35">
      <c r="C238" s="167" t="s">
        <v>7190</v>
      </c>
      <c r="D238" t="s">
        <v>4967</v>
      </c>
      <c r="I238" s="167" t="s">
        <v>7190</v>
      </c>
      <c r="J238" s="62" t="s">
        <v>5144</v>
      </c>
      <c r="N238" s="141"/>
      <c r="Q238" s="61" t="s">
        <v>459</v>
      </c>
    </row>
    <row r="239" spans="3:17" x14ac:dyDescent="0.35">
      <c r="C239" s="167" t="s">
        <v>7190</v>
      </c>
      <c r="D239" t="s">
        <v>4968</v>
      </c>
      <c r="I239" s="167" t="s">
        <v>7190</v>
      </c>
      <c r="J239" s="62" t="s">
        <v>632</v>
      </c>
      <c r="N239" s="141"/>
      <c r="Q239" s="61" t="s">
        <v>5205</v>
      </c>
    </row>
    <row r="240" spans="3:17" x14ac:dyDescent="0.35">
      <c r="C240" s="167" t="s">
        <v>7190</v>
      </c>
      <c r="D240" t="s">
        <v>543</v>
      </c>
      <c r="I240" s="167" t="s">
        <v>7190</v>
      </c>
      <c r="J240" s="62" t="s">
        <v>6887</v>
      </c>
      <c r="N240" s="141"/>
      <c r="Q240" s="62" t="s">
        <v>453</v>
      </c>
    </row>
    <row r="241" spans="3:17" x14ac:dyDescent="0.35">
      <c r="C241" s="167" t="s">
        <v>7190</v>
      </c>
      <c r="D241" t="s">
        <v>392</v>
      </c>
      <c r="I241" s="167" t="s">
        <v>7190</v>
      </c>
      <c r="J241" s="62" t="s">
        <v>5210</v>
      </c>
      <c r="N241" s="141"/>
      <c r="Q241" s="62" t="s">
        <v>5206</v>
      </c>
    </row>
    <row r="242" spans="3:17" x14ac:dyDescent="0.35">
      <c r="C242" s="167" t="s">
        <v>7190</v>
      </c>
      <c r="D242" t="s">
        <v>540</v>
      </c>
      <c r="I242" s="167" t="s">
        <v>7190</v>
      </c>
      <c r="J242" s="62" t="s">
        <v>541</v>
      </c>
      <c r="N242" s="141"/>
      <c r="Q242" s="62" t="s">
        <v>319</v>
      </c>
    </row>
    <row r="243" spans="3:17" x14ac:dyDescent="0.35">
      <c r="C243" s="167" t="s">
        <v>7190</v>
      </c>
      <c r="D243" t="s">
        <v>541</v>
      </c>
      <c r="I243" s="167" t="s">
        <v>7190</v>
      </c>
      <c r="J243" s="62" t="s">
        <v>5214</v>
      </c>
      <c r="N243" s="141"/>
      <c r="Q243" s="61" t="s">
        <v>446</v>
      </c>
    </row>
    <row r="244" spans="3:17" x14ac:dyDescent="0.35">
      <c r="C244" s="167" t="s">
        <v>7190</v>
      </c>
      <c r="D244" t="s">
        <v>534</v>
      </c>
      <c r="I244" s="167" t="s">
        <v>7190</v>
      </c>
      <c r="J244" s="62" t="s">
        <v>646</v>
      </c>
      <c r="N244" s="141"/>
      <c r="Q244" s="57" t="s">
        <v>5252</v>
      </c>
    </row>
    <row r="245" spans="3:17" x14ac:dyDescent="0.35">
      <c r="C245" s="167" t="s">
        <v>7190</v>
      </c>
      <c r="D245" t="s">
        <v>538</v>
      </c>
      <c r="I245" s="167" t="s">
        <v>7190</v>
      </c>
      <c r="J245" s="62" t="s">
        <v>5203</v>
      </c>
      <c r="N245" s="141"/>
      <c r="Q245" s="57" t="s">
        <v>5255</v>
      </c>
    </row>
    <row r="246" spans="3:17" x14ac:dyDescent="0.35">
      <c r="C246" s="167" t="s">
        <v>7190</v>
      </c>
      <c r="D246" t="s">
        <v>529</v>
      </c>
      <c r="I246" s="167" t="s">
        <v>7190</v>
      </c>
      <c r="J246" s="62" t="s">
        <v>6338</v>
      </c>
      <c r="N246" s="141"/>
      <c r="Q246" s="62" t="s">
        <v>452</v>
      </c>
    </row>
    <row r="247" spans="3:17" x14ac:dyDescent="0.35">
      <c r="C247" s="167" t="s">
        <v>7190</v>
      </c>
      <c r="D247" t="s">
        <v>5214</v>
      </c>
      <c r="I247" s="167" t="s">
        <v>7190</v>
      </c>
      <c r="J247" s="62" t="s">
        <v>412</v>
      </c>
      <c r="N247" s="141"/>
      <c r="Q247" s="62" t="s">
        <v>439</v>
      </c>
    </row>
    <row r="248" spans="3:17" x14ac:dyDescent="0.35">
      <c r="C248" s="167" t="s">
        <v>7190</v>
      </c>
      <c r="D248" t="s">
        <v>5216</v>
      </c>
      <c r="I248" s="167" t="s">
        <v>7190</v>
      </c>
      <c r="J248" s="62" t="s">
        <v>5270</v>
      </c>
      <c r="N248" s="141"/>
      <c r="Q248" s="56" t="s">
        <v>6802</v>
      </c>
    </row>
    <row r="249" spans="3:17" x14ac:dyDescent="0.35">
      <c r="C249" s="167" t="s">
        <v>7190</v>
      </c>
      <c r="D249" t="s">
        <v>532</v>
      </c>
      <c r="I249" s="167" t="s">
        <v>7190</v>
      </c>
      <c r="J249" s="62" t="s">
        <v>5271</v>
      </c>
      <c r="N249" s="141"/>
      <c r="Q249" s="61" t="s">
        <v>6887</v>
      </c>
    </row>
    <row r="250" spans="3:17" x14ac:dyDescent="0.35">
      <c r="C250" s="167" t="s">
        <v>7190</v>
      </c>
      <c r="D250" t="s">
        <v>523</v>
      </c>
      <c r="I250" s="167" t="s">
        <v>7190</v>
      </c>
      <c r="J250" s="62" t="s">
        <v>5272</v>
      </c>
      <c r="N250" s="141"/>
      <c r="Q250" s="56" t="s">
        <v>5260</v>
      </c>
    </row>
    <row r="251" spans="3:17" x14ac:dyDescent="0.35">
      <c r="C251" s="167" t="s">
        <v>7190</v>
      </c>
      <c r="D251" t="s">
        <v>5207</v>
      </c>
      <c r="I251" s="167" t="s">
        <v>7190</v>
      </c>
      <c r="J251" s="62" t="s">
        <v>5273</v>
      </c>
      <c r="N251" s="141"/>
      <c r="Q251" s="61" t="s">
        <v>445</v>
      </c>
    </row>
    <row r="252" spans="3:17" x14ac:dyDescent="0.35">
      <c r="C252" s="167" t="s">
        <v>7190</v>
      </c>
      <c r="D252" t="s">
        <v>5208</v>
      </c>
      <c r="I252" s="167" t="s">
        <v>7190</v>
      </c>
      <c r="J252" s="62" t="s">
        <v>5274</v>
      </c>
      <c r="N252" s="141"/>
      <c r="Q252" s="61" t="s">
        <v>433</v>
      </c>
    </row>
    <row r="253" spans="3:17" x14ac:dyDescent="0.35">
      <c r="C253" s="167" t="s">
        <v>7190</v>
      </c>
      <c r="D253" t="s">
        <v>5209</v>
      </c>
      <c r="I253" s="167" t="s">
        <v>7190</v>
      </c>
      <c r="J253" s="62" t="s">
        <v>620</v>
      </c>
      <c r="N253" s="141"/>
      <c r="Q253" s="56" t="s">
        <v>5258</v>
      </c>
    </row>
    <row r="254" spans="3:17" x14ac:dyDescent="0.35">
      <c r="C254" s="167" t="s">
        <v>7190</v>
      </c>
      <c r="D254" t="s">
        <v>527</v>
      </c>
      <c r="I254" s="167" t="s">
        <v>7190</v>
      </c>
      <c r="J254" s="62" t="s">
        <v>613</v>
      </c>
      <c r="N254" s="141"/>
      <c r="Q254" s="57" t="s">
        <v>5257</v>
      </c>
    </row>
    <row r="255" spans="3:17" x14ac:dyDescent="0.35">
      <c r="C255" s="167" t="s">
        <v>7190</v>
      </c>
      <c r="D255" t="s">
        <v>518</v>
      </c>
      <c r="I255" s="167" t="s">
        <v>7190</v>
      </c>
      <c r="J255" s="62" t="s">
        <v>5285</v>
      </c>
      <c r="N255" s="141"/>
      <c r="Q255" s="56" t="s">
        <v>5006</v>
      </c>
    </row>
    <row r="256" spans="3:17" x14ac:dyDescent="0.35">
      <c r="C256" s="167" t="s">
        <v>7190</v>
      </c>
      <c r="D256" t="s">
        <v>5280</v>
      </c>
      <c r="I256" s="167" t="s">
        <v>7190</v>
      </c>
      <c r="J256" s="62" t="s">
        <v>538</v>
      </c>
      <c r="N256" s="141"/>
      <c r="Q256" s="57" t="s">
        <v>5008</v>
      </c>
    </row>
    <row r="257" spans="3:17" x14ac:dyDescent="0.35">
      <c r="C257" s="167" t="s">
        <v>7190</v>
      </c>
      <c r="D257" t="s">
        <v>5212</v>
      </c>
      <c r="I257" s="167" t="s">
        <v>7190</v>
      </c>
      <c r="J257" s="62" t="s">
        <v>5209</v>
      </c>
      <c r="N257" s="141"/>
      <c r="Q257" s="56" t="s">
        <v>5009</v>
      </c>
    </row>
    <row r="258" spans="3:17" x14ac:dyDescent="0.35">
      <c r="C258" s="167" t="s">
        <v>7190</v>
      </c>
      <c r="D258" t="s">
        <v>4977</v>
      </c>
      <c r="I258" s="167" t="s">
        <v>7190</v>
      </c>
      <c r="J258" s="62" t="s">
        <v>523</v>
      </c>
      <c r="N258" s="141"/>
      <c r="Q258" s="57" t="s">
        <v>5266</v>
      </c>
    </row>
    <row r="259" spans="3:17" x14ac:dyDescent="0.35">
      <c r="C259" s="167" t="s">
        <v>7190</v>
      </c>
      <c r="D259" t="s">
        <v>517</v>
      </c>
      <c r="I259" s="167" t="s">
        <v>7190</v>
      </c>
      <c r="J259" s="62" t="s">
        <v>518</v>
      </c>
      <c r="N259" s="141"/>
      <c r="Q259" s="61" t="s">
        <v>432</v>
      </c>
    </row>
    <row r="260" spans="3:17" x14ac:dyDescent="0.35">
      <c r="C260" s="167" t="s">
        <v>7190</v>
      </c>
      <c r="D260" t="s">
        <v>5218</v>
      </c>
      <c r="I260" s="167" t="s">
        <v>7190</v>
      </c>
      <c r="J260" s="62" t="s">
        <v>424</v>
      </c>
      <c r="N260" s="141"/>
      <c r="Q260" s="57" t="s">
        <v>5262</v>
      </c>
    </row>
    <row r="261" spans="3:17" x14ac:dyDescent="0.35">
      <c r="C261" s="167" t="s">
        <v>7190</v>
      </c>
      <c r="D261" t="s">
        <v>514</v>
      </c>
      <c r="I261" s="167" t="s">
        <v>7190</v>
      </c>
      <c r="J261" s="62" t="s">
        <v>6386</v>
      </c>
      <c r="N261" s="141"/>
      <c r="Q261" s="62" t="s">
        <v>429</v>
      </c>
    </row>
    <row r="262" spans="3:17" x14ac:dyDescent="0.35">
      <c r="C262" s="167" t="s">
        <v>7190</v>
      </c>
      <c r="D262" t="s">
        <v>510</v>
      </c>
      <c r="I262" s="167" t="s">
        <v>7190</v>
      </c>
      <c r="J262" s="62" t="s">
        <v>5207</v>
      </c>
      <c r="N262" s="141"/>
      <c r="Q262" s="61" t="s">
        <v>6383</v>
      </c>
    </row>
    <row r="263" spans="3:17" x14ac:dyDescent="0.35">
      <c r="C263" s="167" t="s">
        <v>7190</v>
      </c>
      <c r="D263" t="s">
        <v>5219</v>
      </c>
      <c r="I263" s="167" t="s">
        <v>7190</v>
      </c>
      <c r="J263" s="62" t="s">
        <v>5208</v>
      </c>
      <c r="N263" s="141"/>
      <c r="Q263" s="61" t="s">
        <v>425</v>
      </c>
    </row>
    <row r="264" spans="3:17" x14ac:dyDescent="0.35">
      <c r="C264" s="167" t="s">
        <v>7190</v>
      </c>
      <c r="D264" t="s">
        <v>507</v>
      </c>
      <c r="I264" s="167" t="s">
        <v>7190</v>
      </c>
      <c r="J264" s="62" t="s">
        <v>5280</v>
      </c>
      <c r="N264" s="141"/>
      <c r="Q264" s="62" t="s">
        <v>424</v>
      </c>
    </row>
    <row r="265" spans="3:17" x14ac:dyDescent="0.35">
      <c r="C265" s="167" t="s">
        <v>7190</v>
      </c>
      <c r="D265" t="s">
        <v>5220</v>
      </c>
      <c r="I265" s="167" t="s">
        <v>7190</v>
      </c>
      <c r="J265" s="62" t="s">
        <v>5212</v>
      </c>
      <c r="N265" s="141"/>
      <c r="Q265" s="307" t="s">
        <v>6386</v>
      </c>
    </row>
    <row r="266" spans="3:17" x14ac:dyDescent="0.35">
      <c r="C266" s="167" t="s">
        <v>7190</v>
      </c>
      <c r="D266" t="s">
        <v>503</v>
      </c>
      <c r="I266" s="167" t="s">
        <v>7190</v>
      </c>
      <c r="J266" s="62" t="s">
        <v>5544</v>
      </c>
      <c r="N266" s="141"/>
      <c r="Q266" s="61" t="s">
        <v>413</v>
      </c>
    </row>
    <row r="267" spans="3:17" x14ac:dyDescent="0.35">
      <c r="C267" s="167" t="s">
        <v>7190</v>
      </c>
      <c r="D267" t="s">
        <v>5221</v>
      </c>
      <c r="I267" s="167" t="s">
        <v>7190</v>
      </c>
      <c r="J267" s="62" t="s">
        <v>642</v>
      </c>
      <c r="N267" s="141"/>
      <c r="Q267" s="61" t="s">
        <v>5275</v>
      </c>
    </row>
    <row r="268" spans="3:17" x14ac:dyDescent="0.35">
      <c r="C268" s="167" t="s">
        <v>7190</v>
      </c>
      <c r="D268" t="s">
        <v>386</v>
      </c>
      <c r="I268" s="167" t="s">
        <v>7190</v>
      </c>
      <c r="J268" s="62" t="s">
        <v>5391</v>
      </c>
      <c r="N268" s="141"/>
      <c r="Q268" s="62" t="s">
        <v>5276</v>
      </c>
    </row>
    <row r="269" spans="3:17" x14ac:dyDescent="0.35">
      <c r="C269" s="167" t="s">
        <v>7190</v>
      </c>
      <c r="D269" t="s">
        <v>500</v>
      </c>
      <c r="I269" s="167" t="s">
        <v>7190</v>
      </c>
      <c r="J269" s="62" t="s">
        <v>5146</v>
      </c>
      <c r="N269" s="141"/>
      <c r="Q269" s="62" t="s">
        <v>3567</v>
      </c>
    </row>
    <row r="270" spans="3:17" x14ac:dyDescent="0.35">
      <c r="C270" s="167" t="s">
        <v>7190</v>
      </c>
      <c r="D270" t="s">
        <v>494</v>
      </c>
      <c r="I270" s="167" t="s">
        <v>7190</v>
      </c>
      <c r="J270" s="62" t="s">
        <v>5148</v>
      </c>
      <c r="N270" s="141"/>
      <c r="Q270" s="61" t="s">
        <v>412</v>
      </c>
    </row>
    <row r="271" spans="3:17" x14ac:dyDescent="0.35">
      <c r="C271" s="167" t="s">
        <v>7190</v>
      </c>
      <c r="D271" t="s">
        <v>5222</v>
      </c>
      <c r="I271" s="167" t="s">
        <v>7190</v>
      </c>
      <c r="J271" s="62" t="s">
        <v>6052</v>
      </c>
      <c r="N271" s="141"/>
      <c r="Q271" s="61" t="s">
        <v>5270</v>
      </c>
    </row>
    <row r="272" spans="3:17" x14ac:dyDescent="0.35">
      <c r="C272" s="167" t="s">
        <v>7190</v>
      </c>
      <c r="D272" t="s">
        <v>5225</v>
      </c>
      <c r="I272" s="167" t="s">
        <v>7190</v>
      </c>
      <c r="J272" s="62" t="s">
        <v>6059</v>
      </c>
      <c r="N272" s="141"/>
      <c r="Q272" s="61" t="s">
        <v>5271</v>
      </c>
    </row>
    <row r="273" spans="3:17" x14ac:dyDescent="0.35">
      <c r="C273" s="167" t="s">
        <v>7190</v>
      </c>
      <c r="D273" t="s">
        <v>5227</v>
      </c>
      <c r="I273" s="167" t="s">
        <v>7190</v>
      </c>
      <c r="J273" s="62" t="s">
        <v>6051</v>
      </c>
      <c r="N273" s="141"/>
      <c r="Q273" s="61" t="s">
        <v>5272</v>
      </c>
    </row>
    <row r="274" spans="3:17" x14ac:dyDescent="0.35">
      <c r="C274" s="167" t="s">
        <v>7190</v>
      </c>
      <c r="D274" t="s">
        <v>5243</v>
      </c>
      <c r="I274" s="167" t="s">
        <v>7190</v>
      </c>
      <c r="J274" s="62" t="s">
        <v>610</v>
      </c>
      <c r="N274" s="141"/>
      <c r="Q274" s="62" t="s">
        <v>6338</v>
      </c>
    </row>
    <row r="275" spans="3:17" x14ac:dyDescent="0.35">
      <c r="C275" s="167" t="s">
        <v>7190</v>
      </c>
      <c r="D275" t="s">
        <v>492</v>
      </c>
      <c r="I275" s="167" t="s">
        <v>7190</v>
      </c>
      <c r="J275" s="62" t="s">
        <v>549</v>
      </c>
      <c r="N275" s="141"/>
      <c r="Q275" s="62" t="s">
        <v>5267</v>
      </c>
    </row>
    <row r="276" spans="3:17" x14ac:dyDescent="0.35">
      <c r="C276" s="167" t="s">
        <v>7190</v>
      </c>
      <c r="D276" t="s">
        <v>5241</v>
      </c>
      <c r="I276" s="167" t="s">
        <v>7190</v>
      </c>
      <c r="J276" s="62" t="s">
        <v>5168</v>
      </c>
      <c r="N276" s="141"/>
      <c r="Q276" s="61" t="s">
        <v>5268</v>
      </c>
    </row>
    <row r="277" spans="3:17" x14ac:dyDescent="0.35">
      <c r="C277" s="167" t="s">
        <v>7190</v>
      </c>
      <c r="D277" t="s">
        <v>5229</v>
      </c>
      <c r="I277" s="167" t="s">
        <v>7190</v>
      </c>
      <c r="J277" s="62" t="s">
        <v>532</v>
      </c>
      <c r="N277" s="141"/>
      <c r="Q277" s="62" t="s">
        <v>5273</v>
      </c>
    </row>
    <row r="278" spans="3:17" x14ac:dyDescent="0.35">
      <c r="C278" s="167" t="s">
        <v>7190</v>
      </c>
      <c r="D278" t="s">
        <v>5230</v>
      </c>
      <c r="I278" s="167" t="s">
        <v>7190</v>
      </c>
      <c r="J278" s="62" t="s">
        <v>5205</v>
      </c>
      <c r="N278" s="141"/>
      <c r="Q278" s="62" t="s">
        <v>5274</v>
      </c>
    </row>
    <row r="279" spans="3:17" x14ac:dyDescent="0.35">
      <c r="C279" s="167" t="s">
        <v>7190</v>
      </c>
      <c r="D279" t="s">
        <v>5233</v>
      </c>
      <c r="I279" s="167" t="s">
        <v>7190</v>
      </c>
      <c r="J279" s="62" t="s">
        <v>432</v>
      </c>
      <c r="N279" s="141"/>
      <c r="Q279" s="61" t="s">
        <v>418</v>
      </c>
    </row>
    <row r="280" spans="3:17" x14ac:dyDescent="0.35">
      <c r="C280" s="167" t="s">
        <v>7190</v>
      </c>
      <c r="D280" t="s">
        <v>5246</v>
      </c>
      <c r="I280" s="167" t="s">
        <v>7190</v>
      </c>
      <c r="J280" s="62" t="s">
        <v>5262</v>
      </c>
      <c r="N280" s="141"/>
      <c r="Q280" s="62" t="s">
        <v>5263</v>
      </c>
    </row>
    <row r="281" spans="3:17" x14ac:dyDescent="0.35">
      <c r="C281" s="167" t="s">
        <v>7190</v>
      </c>
      <c r="D281" t="s">
        <v>488</v>
      </c>
      <c r="I281" s="167" t="s">
        <v>7190</v>
      </c>
      <c r="J281" s="62" t="s">
        <v>429</v>
      </c>
      <c r="N281" s="141"/>
      <c r="Q281" s="62" t="s">
        <v>408</v>
      </c>
    </row>
    <row r="282" spans="3:17" x14ac:dyDescent="0.35">
      <c r="C282" s="167" t="s">
        <v>7190</v>
      </c>
      <c r="D282" t="s">
        <v>5248</v>
      </c>
      <c r="I282" s="167" t="s">
        <v>7190</v>
      </c>
      <c r="J282" s="62" t="s">
        <v>6383</v>
      </c>
      <c r="N282" s="141"/>
      <c r="Q282" s="56" t="s">
        <v>5035</v>
      </c>
    </row>
    <row r="283" spans="3:17" x14ac:dyDescent="0.35">
      <c r="C283" s="167" t="s">
        <v>7190</v>
      </c>
      <c r="D283" t="s">
        <v>5237</v>
      </c>
      <c r="I283" s="167" t="s">
        <v>7190</v>
      </c>
      <c r="J283" s="62" t="s">
        <v>377</v>
      </c>
      <c r="N283" s="141"/>
      <c r="Q283" s="57" t="s">
        <v>5036</v>
      </c>
    </row>
    <row r="284" spans="3:17" x14ac:dyDescent="0.35">
      <c r="C284" s="167" t="s">
        <v>7190</v>
      </c>
      <c r="D284" t="s">
        <v>5239</v>
      </c>
      <c r="I284" s="167" t="s">
        <v>7190</v>
      </c>
      <c r="J284" s="62" t="s">
        <v>5150</v>
      </c>
      <c r="N284" s="141"/>
      <c r="Q284" s="61" t="s">
        <v>405</v>
      </c>
    </row>
    <row r="285" spans="3:17" x14ac:dyDescent="0.35">
      <c r="C285" s="167" t="s">
        <v>7190</v>
      </c>
      <c r="D285" t="s">
        <v>5235</v>
      </c>
      <c r="I285" s="167" t="s">
        <v>7190</v>
      </c>
      <c r="J285" s="62" t="s">
        <v>5199</v>
      </c>
      <c r="N285" s="141"/>
      <c r="Q285" s="61" t="s">
        <v>402</v>
      </c>
    </row>
    <row r="286" spans="3:17" x14ac:dyDescent="0.35">
      <c r="C286" s="167" t="s">
        <v>7190</v>
      </c>
      <c r="D286" t="s">
        <v>5301</v>
      </c>
      <c r="I286" s="167" t="s">
        <v>7190</v>
      </c>
      <c r="J286" s="62" t="s">
        <v>11543</v>
      </c>
      <c r="N286" s="141"/>
      <c r="Q286" s="62" t="s">
        <v>399</v>
      </c>
    </row>
    <row r="287" spans="3:17" x14ac:dyDescent="0.35">
      <c r="C287" s="167" t="s">
        <v>7190</v>
      </c>
      <c r="D287" t="s">
        <v>484</v>
      </c>
      <c r="I287" s="167" t="s">
        <v>7190</v>
      </c>
      <c r="J287" s="62" t="s">
        <v>5201</v>
      </c>
      <c r="N287" s="141"/>
      <c r="Q287" s="56" t="s">
        <v>5038</v>
      </c>
    </row>
    <row r="288" spans="3:17" x14ac:dyDescent="0.35">
      <c r="C288" s="167" t="s">
        <v>7190</v>
      </c>
      <c r="D288" t="s">
        <v>4987</v>
      </c>
      <c r="I288" s="167" t="s">
        <v>7190</v>
      </c>
      <c r="J288" s="62" t="s">
        <v>413</v>
      </c>
      <c r="N288" s="141"/>
      <c r="Q288" s="62" t="s">
        <v>423</v>
      </c>
    </row>
    <row r="289" spans="3:17" x14ac:dyDescent="0.35">
      <c r="C289" s="167" t="s">
        <v>7190</v>
      </c>
      <c r="D289" t="s">
        <v>4992</v>
      </c>
      <c r="I289" s="167" t="s">
        <v>7190</v>
      </c>
      <c r="J289" s="62" t="s">
        <v>5267</v>
      </c>
      <c r="N289" s="141"/>
      <c r="Q289" s="56" t="s">
        <v>5039</v>
      </c>
    </row>
    <row r="290" spans="3:17" x14ac:dyDescent="0.35">
      <c r="C290" s="167" t="s">
        <v>7190</v>
      </c>
      <c r="D290" t="s">
        <v>498</v>
      </c>
      <c r="I290" s="167" t="s">
        <v>7190</v>
      </c>
      <c r="J290" s="62" t="s">
        <v>5268</v>
      </c>
      <c r="N290" s="141"/>
      <c r="Q290" s="57" t="s">
        <v>5040</v>
      </c>
    </row>
    <row r="291" spans="3:17" x14ac:dyDescent="0.35">
      <c r="C291" s="167" t="s">
        <v>7190</v>
      </c>
      <c r="D291" t="s">
        <v>4997</v>
      </c>
      <c r="I291" s="167" t="s">
        <v>7190</v>
      </c>
      <c r="J291" s="62" t="s">
        <v>4915</v>
      </c>
      <c r="N291" s="141"/>
      <c r="Q291" s="62" t="s">
        <v>275</v>
      </c>
    </row>
    <row r="292" spans="3:17" x14ac:dyDescent="0.35">
      <c r="C292" s="167" t="s">
        <v>7190</v>
      </c>
      <c r="D292" t="s">
        <v>5002</v>
      </c>
      <c r="I292" s="167" t="s">
        <v>7190</v>
      </c>
      <c r="J292" s="62" t="s">
        <v>527</v>
      </c>
      <c r="N292" s="141"/>
      <c r="Q292" s="62" t="s">
        <v>278</v>
      </c>
    </row>
    <row r="293" spans="3:17" x14ac:dyDescent="0.35">
      <c r="C293" s="167" t="s">
        <v>7190</v>
      </c>
      <c r="D293" t="s">
        <v>463</v>
      </c>
      <c r="I293" s="167" t="s">
        <v>7190</v>
      </c>
      <c r="J293" s="62" t="s">
        <v>446</v>
      </c>
      <c r="N293" s="141"/>
      <c r="Q293" s="62" t="s">
        <v>5072</v>
      </c>
    </row>
    <row r="294" spans="3:17" x14ac:dyDescent="0.35">
      <c r="C294" s="167" t="s">
        <v>7190</v>
      </c>
      <c r="D294" t="s">
        <v>5251</v>
      </c>
      <c r="I294" s="167" t="s">
        <v>7190</v>
      </c>
      <c r="J294" s="62" t="s">
        <v>5252</v>
      </c>
      <c r="N294" s="141"/>
      <c r="Q294" s="61" t="s">
        <v>43</v>
      </c>
    </row>
    <row r="295" spans="3:17" x14ac:dyDescent="0.35">
      <c r="C295" s="167" t="s">
        <v>7190</v>
      </c>
      <c r="D295" t="s">
        <v>5173</v>
      </c>
      <c r="I295" s="167" t="s">
        <v>7190</v>
      </c>
      <c r="J295" s="62" t="s">
        <v>6802</v>
      </c>
      <c r="N295" s="141"/>
      <c r="Q295" s="62" t="s">
        <v>377</v>
      </c>
    </row>
    <row r="296" spans="3:17" x14ac:dyDescent="0.35">
      <c r="C296" s="167" t="s">
        <v>7190</v>
      </c>
      <c r="D296" t="s">
        <v>459</v>
      </c>
      <c r="I296" s="167" t="s">
        <v>7190</v>
      </c>
      <c r="J296" s="62" t="s">
        <v>5255</v>
      </c>
      <c r="N296" s="240" t="s">
        <v>811</v>
      </c>
      <c r="Q296" s="62" t="s">
        <v>5</v>
      </c>
    </row>
    <row r="297" spans="3:17" x14ac:dyDescent="0.35">
      <c r="C297" s="167" t="s">
        <v>7190</v>
      </c>
      <c r="D297" t="s">
        <v>5205</v>
      </c>
      <c r="I297" s="167" t="s">
        <v>7190</v>
      </c>
      <c r="J297" s="62" t="s">
        <v>5266</v>
      </c>
      <c r="N297" s="241" t="s">
        <v>6180</v>
      </c>
      <c r="Q297" s="61" t="s">
        <v>6242</v>
      </c>
    </row>
    <row r="298" spans="3:17" x14ac:dyDescent="0.35">
      <c r="C298" s="167" t="s">
        <v>7190</v>
      </c>
      <c r="D298" t="s">
        <v>453</v>
      </c>
      <c r="I298" s="167" t="s">
        <v>7190</v>
      </c>
      <c r="J298" s="62" t="s">
        <v>408</v>
      </c>
      <c r="N298" s="241" t="s">
        <v>6178</v>
      </c>
      <c r="Q298" s="62" t="s">
        <v>1357</v>
      </c>
    </row>
    <row r="299" spans="3:17" x14ac:dyDescent="0.35">
      <c r="C299" s="167" t="s">
        <v>7190</v>
      </c>
      <c r="D299" t="s">
        <v>5206</v>
      </c>
      <c r="I299" s="167" t="s">
        <v>7190</v>
      </c>
      <c r="J299" s="62" t="s">
        <v>5035</v>
      </c>
      <c r="N299" s="241" t="s">
        <v>82</v>
      </c>
      <c r="Q299" s="62" t="s">
        <v>1432</v>
      </c>
    </row>
    <row r="300" spans="3:17" x14ac:dyDescent="0.35">
      <c r="C300" s="167" t="s">
        <v>7190</v>
      </c>
      <c r="D300" t="s">
        <v>446</v>
      </c>
      <c r="I300" s="167" t="s">
        <v>7190</v>
      </c>
      <c r="J300" s="62" t="s">
        <v>5149</v>
      </c>
      <c r="N300" s="141"/>
      <c r="Q300" s="62" t="s">
        <v>1426</v>
      </c>
    </row>
    <row r="301" spans="3:17" x14ac:dyDescent="0.35">
      <c r="C301" s="167" t="s">
        <v>7190</v>
      </c>
      <c r="D301" t="s">
        <v>5252</v>
      </c>
      <c r="I301" s="167" t="s">
        <v>7190</v>
      </c>
      <c r="J301" s="62" t="s">
        <v>6054</v>
      </c>
      <c r="N301" s="141"/>
      <c r="Q301" s="61" t="s">
        <v>74</v>
      </c>
    </row>
    <row r="302" spans="3:17" x14ac:dyDescent="0.35">
      <c r="C302" s="167" t="s">
        <v>7190</v>
      </c>
      <c r="D302" t="s">
        <v>5255</v>
      </c>
      <c r="I302" s="167" t="s">
        <v>7190</v>
      </c>
      <c r="J302" s="62" t="s">
        <v>5151</v>
      </c>
      <c r="N302" s="141"/>
      <c r="Q302" s="62" t="s">
        <v>6104</v>
      </c>
    </row>
    <row r="303" spans="3:17" x14ac:dyDescent="0.35">
      <c r="C303" s="167" t="s">
        <v>7190</v>
      </c>
      <c r="D303" t="s">
        <v>452</v>
      </c>
      <c r="I303" s="167" t="s">
        <v>7190</v>
      </c>
      <c r="J303" s="62" t="s">
        <v>645</v>
      </c>
      <c r="N303" s="141"/>
      <c r="Q303" s="62" t="s">
        <v>2</v>
      </c>
    </row>
    <row r="304" spans="3:17" x14ac:dyDescent="0.35">
      <c r="C304" s="167" t="s">
        <v>7190</v>
      </c>
      <c r="D304" t="s">
        <v>439</v>
      </c>
      <c r="I304" s="167" t="s">
        <v>7190</v>
      </c>
      <c r="J304" s="62" t="s">
        <v>631</v>
      </c>
      <c r="N304" s="141"/>
      <c r="Q304" s="61" t="s">
        <v>6243</v>
      </c>
    </row>
    <row r="305" spans="3:17" x14ac:dyDescent="0.35">
      <c r="C305" s="167" t="s">
        <v>7190</v>
      </c>
      <c r="D305" t="s">
        <v>6802</v>
      </c>
      <c r="I305" s="167" t="s">
        <v>7190</v>
      </c>
      <c r="J305" s="62" t="s">
        <v>5200</v>
      </c>
      <c r="N305" s="141"/>
      <c r="Q305" s="61" t="s">
        <v>71</v>
      </c>
    </row>
    <row r="306" spans="3:17" x14ac:dyDescent="0.35">
      <c r="C306" s="167" t="s">
        <v>7190</v>
      </c>
      <c r="D306" t="s">
        <v>6887</v>
      </c>
      <c r="I306" s="167" t="s">
        <v>7190</v>
      </c>
      <c r="J306" s="62" t="s">
        <v>609</v>
      </c>
      <c r="N306" s="141"/>
      <c r="Q306" s="62" t="s">
        <v>68</v>
      </c>
    </row>
    <row r="307" spans="3:17" x14ac:dyDescent="0.35">
      <c r="C307" s="167" t="s">
        <v>7190</v>
      </c>
      <c r="D307" t="s">
        <v>5260</v>
      </c>
      <c r="I307" s="167" t="s">
        <v>7190</v>
      </c>
      <c r="J307" s="62" t="s">
        <v>607</v>
      </c>
      <c r="N307" s="141"/>
      <c r="Q307" s="61" t="s">
        <v>6106</v>
      </c>
    </row>
    <row r="308" spans="3:17" x14ac:dyDescent="0.35">
      <c r="C308" s="167" t="s">
        <v>7190</v>
      </c>
      <c r="D308" t="s">
        <v>445</v>
      </c>
      <c r="I308" s="167" t="s">
        <v>7190</v>
      </c>
      <c r="J308" s="62" t="s">
        <v>604</v>
      </c>
      <c r="N308" s="141"/>
      <c r="Q308" s="62"/>
    </row>
    <row r="309" spans="3:17" x14ac:dyDescent="0.35">
      <c r="C309" s="167" t="s">
        <v>7190</v>
      </c>
      <c r="D309" t="s">
        <v>433</v>
      </c>
      <c r="I309" s="167" t="s">
        <v>7190</v>
      </c>
      <c r="J309" s="62" t="s">
        <v>4922</v>
      </c>
      <c r="N309" s="141"/>
      <c r="Q309" s="61"/>
    </row>
    <row r="310" spans="3:17" x14ac:dyDescent="0.35">
      <c r="C310" s="167" t="s">
        <v>7190</v>
      </c>
      <c r="D310" t="s">
        <v>5258</v>
      </c>
      <c r="I310" s="167" t="s">
        <v>7190</v>
      </c>
      <c r="J310" s="62" t="s">
        <v>5264</v>
      </c>
      <c r="N310" s="141"/>
      <c r="Q310" s="62"/>
    </row>
    <row r="311" spans="3:17" x14ac:dyDescent="0.35">
      <c r="C311" s="167" t="s">
        <v>7190</v>
      </c>
      <c r="D311" t="s">
        <v>5257</v>
      </c>
      <c r="I311" s="167" t="s">
        <v>7190</v>
      </c>
      <c r="J311" s="62" t="s">
        <v>585</v>
      </c>
      <c r="N311" s="141"/>
      <c r="Q311" s="61"/>
    </row>
    <row r="312" spans="3:17" x14ac:dyDescent="0.35">
      <c r="C312" s="167" t="s">
        <v>7190</v>
      </c>
      <c r="D312" t="s">
        <v>5006</v>
      </c>
      <c r="I312" s="167" t="s">
        <v>7190</v>
      </c>
      <c r="J312" s="62" t="s">
        <v>5009</v>
      </c>
      <c r="N312" s="141"/>
      <c r="Q312" s="62"/>
    </row>
    <row r="313" spans="3:17" x14ac:dyDescent="0.35">
      <c r="C313" s="167" t="s">
        <v>7190</v>
      </c>
      <c r="D313" t="s">
        <v>5008</v>
      </c>
      <c r="I313" s="167" t="s">
        <v>7190</v>
      </c>
      <c r="J313" s="62" t="s">
        <v>552</v>
      </c>
      <c r="N313" s="141"/>
      <c r="Q313" s="61"/>
    </row>
    <row r="314" spans="3:17" x14ac:dyDescent="0.35">
      <c r="C314" s="167" t="s">
        <v>7190</v>
      </c>
      <c r="D314" t="s">
        <v>5009</v>
      </c>
      <c r="I314" s="167" t="s">
        <v>7190</v>
      </c>
      <c r="J314" s="62" t="s">
        <v>5206</v>
      </c>
      <c r="N314" s="141"/>
      <c r="Q314" s="62"/>
    </row>
    <row r="315" spans="3:17" x14ac:dyDescent="0.35">
      <c r="C315" s="167" t="s">
        <v>7190</v>
      </c>
      <c r="D315" t="s">
        <v>5266</v>
      </c>
      <c r="I315" s="167" t="s">
        <v>7190</v>
      </c>
      <c r="J315" s="62" t="s">
        <v>439</v>
      </c>
      <c r="N315" s="141"/>
      <c r="Q315" s="61"/>
    </row>
    <row r="316" spans="3:17" x14ac:dyDescent="0.35">
      <c r="C316" s="167" t="s">
        <v>7190</v>
      </c>
      <c r="D316" t="s">
        <v>432</v>
      </c>
      <c r="I316" s="167" t="s">
        <v>7190</v>
      </c>
      <c r="J316" s="62" t="s">
        <v>5260</v>
      </c>
      <c r="N316" s="141"/>
      <c r="Q316" s="62"/>
    </row>
    <row r="317" spans="3:17" x14ac:dyDescent="0.35">
      <c r="C317" s="167" t="s">
        <v>7190</v>
      </c>
      <c r="D317" t="s">
        <v>5262</v>
      </c>
      <c r="I317" s="167" t="s">
        <v>7190</v>
      </c>
      <c r="J317" s="62" t="s">
        <v>5036</v>
      </c>
      <c r="N317" s="141"/>
      <c r="Q317" s="61"/>
    </row>
    <row r="318" spans="3:17" x14ac:dyDescent="0.35">
      <c r="C318" s="167" t="s">
        <v>7190</v>
      </c>
      <c r="D318" t="s">
        <v>429</v>
      </c>
      <c r="I318" s="167" t="s">
        <v>7190</v>
      </c>
      <c r="J318" s="62" t="s">
        <v>405</v>
      </c>
      <c r="N318" s="141"/>
      <c r="Q318" s="62"/>
    </row>
    <row r="319" spans="3:17" x14ac:dyDescent="0.35">
      <c r="C319" s="167" t="s">
        <v>7190</v>
      </c>
      <c r="D319" t="s">
        <v>6383</v>
      </c>
      <c r="I319" s="167" t="s">
        <v>7190</v>
      </c>
      <c r="J319" s="62" t="s">
        <v>399</v>
      </c>
      <c r="N319" s="141"/>
      <c r="Q319" s="61"/>
    </row>
    <row r="320" spans="3:17" x14ac:dyDescent="0.35">
      <c r="C320" s="167" t="s">
        <v>7190</v>
      </c>
      <c r="D320" t="s">
        <v>425</v>
      </c>
      <c r="I320" s="167" t="s">
        <v>7190</v>
      </c>
      <c r="J320" s="62" t="s">
        <v>5038</v>
      </c>
      <c r="N320" s="141"/>
      <c r="Q320" s="62"/>
    </row>
    <row r="321" spans="3:17" x14ac:dyDescent="0.35">
      <c r="C321" s="167" t="s">
        <v>7190</v>
      </c>
      <c r="D321" t="s">
        <v>424</v>
      </c>
      <c r="I321" s="167" t="s">
        <v>7190</v>
      </c>
      <c r="J321" s="62" t="s">
        <v>606</v>
      </c>
      <c r="N321" s="141"/>
      <c r="Q321" s="61"/>
    </row>
    <row r="322" spans="3:17" x14ac:dyDescent="0.35">
      <c r="C322" s="167" t="s">
        <v>7190</v>
      </c>
      <c r="D322" t="s">
        <v>6386</v>
      </c>
      <c r="I322" s="167" t="s">
        <v>7190</v>
      </c>
      <c r="J322" s="62" t="s">
        <v>3567</v>
      </c>
      <c r="N322" s="141"/>
      <c r="Q322" s="62"/>
    </row>
    <row r="323" spans="3:17" x14ac:dyDescent="0.35">
      <c r="C323" s="167" t="s">
        <v>7190</v>
      </c>
      <c r="D323" t="s">
        <v>413</v>
      </c>
      <c r="I323" s="167" t="s">
        <v>7190</v>
      </c>
      <c r="J323" s="62" t="s">
        <v>693</v>
      </c>
      <c r="N323" s="141"/>
      <c r="Q323" s="61"/>
    </row>
    <row r="324" spans="3:17" x14ac:dyDescent="0.35">
      <c r="C324" s="167" t="s">
        <v>7190</v>
      </c>
      <c r="D324" t="s">
        <v>5275</v>
      </c>
      <c r="I324" s="167" t="s">
        <v>7190</v>
      </c>
      <c r="J324" s="62" t="s">
        <v>626</v>
      </c>
      <c r="N324" s="141"/>
      <c r="Q324" s="62"/>
    </row>
    <row r="325" spans="3:17" x14ac:dyDescent="0.35">
      <c r="C325" s="167" t="s">
        <v>7190</v>
      </c>
      <c r="D325" t="s">
        <v>5276</v>
      </c>
      <c r="I325" s="167" t="s">
        <v>7190</v>
      </c>
      <c r="J325" s="62" t="s">
        <v>3835</v>
      </c>
      <c r="N325" s="141"/>
      <c r="Q325" s="61"/>
    </row>
    <row r="326" spans="3:17" x14ac:dyDescent="0.35">
      <c r="C326" s="167" t="s">
        <v>7190</v>
      </c>
      <c r="D326" t="s">
        <v>3567</v>
      </c>
      <c r="I326" s="167" t="s">
        <v>7190</v>
      </c>
      <c r="J326" s="62" t="s">
        <v>616</v>
      </c>
      <c r="N326" s="141"/>
      <c r="Q326" s="62"/>
    </row>
    <row r="327" spans="3:17" x14ac:dyDescent="0.35">
      <c r="C327" s="167" t="s">
        <v>7190</v>
      </c>
      <c r="D327" t="s">
        <v>412</v>
      </c>
      <c r="I327" s="167" t="s">
        <v>7190</v>
      </c>
      <c r="J327" s="62" t="s">
        <v>5163</v>
      </c>
      <c r="N327" s="141"/>
      <c r="Q327" s="307"/>
    </row>
    <row r="328" spans="3:17" x14ac:dyDescent="0.35">
      <c r="C328" s="167" t="s">
        <v>7190</v>
      </c>
      <c r="D328" t="s">
        <v>5270</v>
      </c>
      <c r="I328" s="167" t="s">
        <v>7190</v>
      </c>
      <c r="J328" s="62" t="s">
        <v>556</v>
      </c>
      <c r="N328" s="141"/>
      <c r="Q328" s="61"/>
    </row>
    <row r="329" spans="3:17" x14ac:dyDescent="0.35">
      <c r="C329" s="167" t="s">
        <v>7190</v>
      </c>
      <c r="D329" t="s">
        <v>5271</v>
      </c>
      <c r="I329" s="167" t="s">
        <v>7190</v>
      </c>
      <c r="J329" s="62" t="s">
        <v>5160</v>
      </c>
      <c r="N329" s="141"/>
      <c r="Q329" s="62"/>
    </row>
    <row r="330" spans="3:17" x14ac:dyDescent="0.35">
      <c r="C330" s="167" t="s">
        <v>7190</v>
      </c>
      <c r="D330" t="s">
        <v>5272</v>
      </c>
      <c r="I330" s="167" t="s">
        <v>7190</v>
      </c>
      <c r="J330" s="62" t="s">
        <v>5278</v>
      </c>
      <c r="N330" s="141"/>
      <c r="Q330" s="61"/>
    </row>
    <row r="331" spans="3:17" x14ac:dyDescent="0.35">
      <c r="C331" s="167" t="s">
        <v>7190</v>
      </c>
      <c r="D331" t="s">
        <v>6338</v>
      </c>
      <c r="I331" s="167" t="s">
        <v>7190</v>
      </c>
      <c r="J331" s="62" t="s">
        <v>5154</v>
      </c>
      <c r="N331" s="141"/>
      <c r="Q331" s="62"/>
    </row>
    <row r="332" spans="3:17" x14ac:dyDescent="0.35">
      <c r="C332" s="167" t="s">
        <v>7190</v>
      </c>
      <c r="D332" t="s">
        <v>5267</v>
      </c>
      <c r="I332" s="167" t="s">
        <v>7190</v>
      </c>
      <c r="J332" s="62" t="s">
        <v>5158</v>
      </c>
      <c r="N332" s="141"/>
      <c r="Q332" s="61"/>
    </row>
    <row r="333" spans="3:17" x14ac:dyDescent="0.35">
      <c r="C333" s="167" t="s">
        <v>7190</v>
      </c>
      <c r="D333" t="s">
        <v>5268</v>
      </c>
      <c r="I333" s="167" t="s">
        <v>7190</v>
      </c>
      <c r="J333" s="62" t="s">
        <v>5155</v>
      </c>
      <c r="N333" s="141"/>
      <c r="Q333" s="62"/>
    </row>
    <row r="334" spans="3:17" x14ac:dyDescent="0.35">
      <c r="C334" s="167" t="s">
        <v>7190</v>
      </c>
      <c r="D334" t="s">
        <v>5269</v>
      </c>
      <c r="I334" s="167" t="s">
        <v>7190</v>
      </c>
      <c r="J334" s="62" t="s">
        <v>5204</v>
      </c>
      <c r="N334" s="141"/>
      <c r="Q334" s="61"/>
    </row>
    <row r="335" spans="3:17" x14ac:dyDescent="0.35">
      <c r="C335" s="167" t="s">
        <v>7190</v>
      </c>
      <c r="D335" t="s">
        <v>5273</v>
      </c>
      <c r="I335" s="167" t="s">
        <v>7190</v>
      </c>
      <c r="J335" s="62" t="s">
        <v>5169</v>
      </c>
      <c r="N335" s="141"/>
      <c r="Q335" s="62"/>
    </row>
    <row r="336" spans="3:17" x14ac:dyDescent="0.35">
      <c r="C336" s="167" t="s">
        <v>7190</v>
      </c>
      <c r="D336" t="s">
        <v>5274</v>
      </c>
      <c r="I336" s="167" t="s">
        <v>7190</v>
      </c>
      <c r="J336" s="62" t="s">
        <v>517</v>
      </c>
      <c r="N336" s="141"/>
      <c r="Q336" s="61"/>
    </row>
    <row r="337" spans="3:17" x14ac:dyDescent="0.35">
      <c r="C337" s="167" t="s">
        <v>7190</v>
      </c>
      <c r="D337" t="s">
        <v>418</v>
      </c>
      <c r="I337" s="167" t="s">
        <v>7190</v>
      </c>
      <c r="J337" s="62" t="s">
        <v>5218</v>
      </c>
      <c r="N337" s="141"/>
      <c r="Q337" s="62"/>
    </row>
    <row r="338" spans="3:17" x14ac:dyDescent="0.35">
      <c r="C338" s="167" t="s">
        <v>7190</v>
      </c>
      <c r="D338" t="s">
        <v>5263</v>
      </c>
      <c r="I338" s="167" t="s">
        <v>7190</v>
      </c>
      <c r="J338" s="62" t="s">
        <v>452</v>
      </c>
      <c r="N338" s="141"/>
      <c r="Q338" s="61"/>
    </row>
    <row r="339" spans="3:17" x14ac:dyDescent="0.35">
      <c r="C339" s="167" t="s">
        <v>7190</v>
      </c>
      <c r="D339" t="s">
        <v>381</v>
      </c>
      <c r="I339" s="167" t="s">
        <v>7190</v>
      </c>
      <c r="J339" s="62" t="s">
        <v>445</v>
      </c>
      <c r="N339" s="141"/>
      <c r="Q339" s="62"/>
    </row>
    <row r="340" spans="3:17" x14ac:dyDescent="0.35">
      <c r="C340" s="167" t="s">
        <v>7190</v>
      </c>
      <c r="D340" t="s">
        <v>408</v>
      </c>
      <c r="I340" t="s">
        <v>7190</v>
      </c>
      <c r="J340" s="62" t="s">
        <v>433</v>
      </c>
      <c r="N340" s="141"/>
      <c r="Q340" s="61"/>
    </row>
    <row r="341" spans="3:17" x14ac:dyDescent="0.35">
      <c r="C341" s="167" t="s">
        <v>7190</v>
      </c>
      <c r="D341" t="s">
        <v>5035</v>
      </c>
      <c r="I341" s="167" t="s">
        <v>7190</v>
      </c>
      <c r="J341" s="62" t="s">
        <v>5258</v>
      </c>
      <c r="N341" s="141"/>
      <c r="Q341" s="62"/>
    </row>
    <row r="342" spans="3:17" x14ac:dyDescent="0.35">
      <c r="C342" s="167" t="s">
        <v>7190</v>
      </c>
      <c r="D342" t="s">
        <v>5036</v>
      </c>
      <c r="I342" s="167" t="s">
        <v>7190</v>
      </c>
      <c r="J342" s="62" t="s">
        <v>5257</v>
      </c>
      <c r="N342" s="141"/>
      <c r="Q342" s="61"/>
    </row>
    <row r="343" spans="3:17" x14ac:dyDescent="0.35">
      <c r="C343" s="167" t="s">
        <v>7190</v>
      </c>
      <c r="D343" t="s">
        <v>405</v>
      </c>
      <c r="I343" s="167" t="s">
        <v>7190</v>
      </c>
      <c r="J343" s="62" t="s">
        <v>418</v>
      </c>
      <c r="N343" s="141"/>
      <c r="Q343" s="62"/>
    </row>
    <row r="344" spans="3:17" x14ac:dyDescent="0.35">
      <c r="C344" s="167" t="s">
        <v>7190</v>
      </c>
      <c r="D344" t="s">
        <v>402</v>
      </c>
      <c r="I344" s="167" t="s">
        <v>7190</v>
      </c>
      <c r="J344" s="62" t="s">
        <v>5263</v>
      </c>
      <c r="N344" s="141"/>
      <c r="Q344" s="61"/>
    </row>
    <row r="345" spans="3:17" x14ac:dyDescent="0.35">
      <c r="C345" s="167" t="s">
        <v>7190</v>
      </c>
      <c r="D345" t="s">
        <v>399</v>
      </c>
      <c r="I345" s="167" t="s">
        <v>7190</v>
      </c>
      <c r="J345" s="62" t="s">
        <v>402</v>
      </c>
      <c r="N345" s="141"/>
      <c r="Q345" s="62"/>
    </row>
    <row r="346" spans="3:17" x14ac:dyDescent="0.35">
      <c r="C346" s="167" t="s">
        <v>7190</v>
      </c>
      <c r="D346" t="s">
        <v>5038</v>
      </c>
      <c r="I346" s="167" t="s">
        <v>7190</v>
      </c>
      <c r="J346" s="62" t="s">
        <v>6209</v>
      </c>
      <c r="N346" s="141"/>
      <c r="Q346" s="61"/>
    </row>
    <row r="347" spans="3:17" x14ac:dyDescent="0.35">
      <c r="C347" s="167" t="s">
        <v>7190</v>
      </c>
      <c r="D347" t="s">
        <v>423</v>
      </c>
      <c r="I347" s="167" t="s">
        <v>7190</v>
      </c>
      <c r="J347" s="62" t="s">
        <v>423</v>
      </c>
      <c r="N347" s="141"/>
      <c r="Q347" s="62"/>
    </row>
    <row r="348" spans="3:17" x14ac:dyDescent="0.35">
      <c r="C348" s="167" t="s">
        <v>7190</v>
      </c>
      <c r="D348" t="s">
        <v>5039</v>
      </c>
      <c r="I348" s="167" t="s">
        <v>7190</v>
      </c>
      <c r="J348" s="62" t="s">
        <v>5167</v>
      </c>
      <c r="N348" s="141"/>
      <c r="Q348" s="61"/>
    </row>
    <row r="349" spans="3:17" x14ac:dyDescent="0.35">
      <c r="C349" s="167" t="s">
        <v>7190</v>
      </c>
      <c r="D349" t="s">
        <v>5040</v>
      </c>
      <c r="I349" s="167" t="s">
        <v>7190</v>
      </c>
      <c r="J349" s="62" t="s">
        <v>5165</v>
      </c>
      <c r="N349" s="141"/>
      <c r="Q349" s="62"/>
    </row>
    <row r="350" spans="3:17" x14ac:dyDescent="0.35">
      <c r="C350" t="s">
        <v>7190</v>
      </c>
      <c r="D350" t="s">
        <v>4897</v>
      </c>
      <c r="I350" s="167" t="s">
        <v>7190</v>
      </c>
      <c r="J350" s="62" t="s">
        <v>459</v>
      </c>
      <c r="N350" s="141"/>
      <c r="Q350" s="61"/>
    </row>
    <row r="351" spans="3:17" x14ac:dyDescent="0.35">
      <c r="C351" s="167" t="s">
        <v>7190</v>
      </c>
      <c r="D351" t="s">
        <v>377</v>
      </c>
      <c r="I351" s="167" t="s">
        <v>7190</v>
      </c>
      <c r="J351" s="62" t="s">
        <v>6211</v>
      </c>
      <c r="N351" s="141"/>
      <c r="Q351" s="62"/>
    </row>
    <row r="352" spans="3:17" x14ac:dyDescent="0.35">
      <c r="C352" s="167" t="s">
        <v>7190</v>
      </c>
      <c r="D352" t="s">
        <v>5041</v>
      </c>
      <c r="I352" s="167" t="s">
        <v>7190</v>
      </c>
      <c r="J352" s="62" t="s">
        <v>6210</v>
      </c>
      <c r="N352" s="141"/>
      <c r="Q352" s="61"/>
    </row>
    <row r="353" spans="3:17" x14ac:dyDescent="0.35">
      <c r="C353" s="167" t="s">
        <v>7190</v>
      </c>
      <c r="D353" t="s">
        <v>3398</v>
      </c>
      <c r="I353" s="167" t="s">
        <v>7190</v>
      </c>
      <c r="J353" s="62" t="s">
        <v>575</v>
      </c>
      <c r="N353" s="141"/>
      <c r="Q353" s="62"/>
    </row>
    <row r="354" spans="3:17" x14ac:dyDescent="0.35">
      <c r="C354" s="167" t="s">
        <v>7190</v>
      </c>
      <c r="D354" t="s">
        <v>3399</v>
      </c>
      <c r="I354" s="167" t="s">
        <v>7190</v>
      </c>
      <c r="J354" s="62" t="s">
        <v>560</v>
      </c>
      <c r="N354" s="141"/>
      <c r="Q354" s="61"/>
    </row>
    <row r="355" spans="3:17" x14ac:dyDescent="0.35">
      <c r="C355" s="167" t="s">
        <v>7190</v>
      </c>
      <c r="D355" t="s">
        <v>3400</v>
      </c>
      <c r="I355" s="167" t="s">
        <v>7190</v>
      </c>
      <c r="J355" s="62" t="s">
        <v>555</v>
      </c>
      <c r="N355" s="141"/>
      <c r="Q355" s="62"/>
    </row>
    <row r="356" spans="3:17" x14ac:dyDescent="0.35">
      <c r="C356" s="167" t="s">
        <v>7190</v>
      </c>
      <c r="D356" t="s">
        <v>3401</v>
      </c>
      <c r="I356" s="167" t="s">
        <v>7190</v>
      </c>
      <c r="J356" s="62" t="s">
        <v>453</v>
      </c>
      <c r="N356" s="141"/>
      <c r="Q356" s="61"/>
    </row>
    <row r="357" spans="3:17" x14ac:dyDescent="0.35">
      <c r="C357" s="167" t="s">
        <v>7190</v>
      </c>
      <c r="D357" t="s">
        <v>3402</v>
      </c>
      <c r="I357" s="167" t="s">
        <v>7190</v>
      </c>
      <c r="J357" s="62" t="s">
        <v>503</v>
      </c>
      <c r="N357" s="141"/>
      <c r="Q357" s="62"/>
    </row>
    <row r="358" spans="3:17" x14ac:dyDescent="0.35">
      <c r="C358" s="167" t="s">
        <v>7190</v>
      </c>
      <c r="D358" t="s">
        <v>3403</v>
      </c>
      <c r="I358" s="167" t="s">
        <v>7190</v>
      </c>
      <c r="J358" s="62" t="s">
        <v>5221</v>
      </c>
      <c r="N358" s="141" t="s">
        <v>5</v>
      </c>
      <c r="Q358" s="61"/>
    </row>
    <row r="359" spans="3:17" x14ac:dyDescent="0.35">
      <c r="C359" s="167" t="s">
        <v>7190</v>
      </c>
      <c r="D359" t="s">
        <v>3404</v>
      </c>
      <c r="I359" s="167" t="s">
        <v>7190</v>
      </c>
      <c r="J359" s="62" t="s">
        <v>6206</v>
      </c>
      <c r="N359" s="252" t="s">
        <v>6242</v>
      </c>
      <c r="Q359" s="62"/>
    </row>
    <row r="360" spans="3:17" x14ac:dyDescent="0.35">
      <c r="C360" s="167" t="s">
        <v>7190</v>
      </c>
      <c r="D360" t="s">
        <v>3406</v>
      </c>
      <c r="I360" s="167" t="s">
        <v>7190</v>
      </c>
      <c r="J360" s="62" t="s">
        <v>577</v>
      </c>
      <c r="N360" s="141" t="s">
        <v>101</v>
      </c>
      <c r="Q360" s="61"/>
    </row>
    <row r="361" spans="3:17" x14ac:dyDescent="0.35">
      <c r="C361" s="167" t="s">
        <v>7190</v>
      </c>
      <c r="D361" t="s">
        <v>3407</v>
      </c>
      <c r="I361" s="167" t="s">
        <v>7190</v>
      </c>
      <c r="J361" s="62" t="s">
        <v>6207</v>
      </c>
      <c r="N361" s="141"/>
      <c r="Q361" s="62"/>
    </row>
    <row r="362" spans="3:17" x14ac:dyDescent="0.35">
      <c r="C362" s="167" t="s">
        <v>7190</v>
      </c>
      <c r="D362" t="s">
        <v>3408</v>
      </c>
      <c r="I362" s="167" t="s">
        <v>7190</v>
      </c>
      <c r="J362" s="62" t="s">
        <v>500</v>
      </c>
      <c r="N362" s="141" t="s">
        <v>1357</v>
      </c>
      <c r="Q362" s="61"/>
    </row>
    <row r="363" spans="3:17" x14ac:dyDescent="0.35">
      <c r="C363" s="167" t="s">
        <v>7190</v>
      </c>
      <c r="D363" t="s">
        <v>3409</v>
      </c>
      <c r="I363" s="167" t="s">
        <v>7190</v>
      </c>
      <c r="J363" s="62" t="s">
        <v>494</v>
      </c>
      <c r="N363" s="141" t="s">
        <v>321</v>
      </c>
      <c r="Q363" s="62"/>
    </row>
    <row r="364" spans="3:17" x14ac:dyDescent="0.35">
      <c r="C364" s="167" t="s">
        <v>7190</v>
      </c>
      <c r="D364" t="s">
        <v>3410</v>
      </c>
      <c r="I364" s="167" t="s">
        <v>7190</v>
      </c>
      <c r="J364" s="62" t="s">
        <v>5222</v>
      </c>
      <c r="N364" s="141"/>
      <c r="Q364" s="61"/>
    </row>
    <row r="365" spans="3:17" x14ac:dyDescent="0.35">
      <c r="C365" s="167" t="s">
        <v>7190</v>
      </c>
      <c r="D365" t="s">
        <v>3411</v>
      </c>
      <c r="I365" s="167" t="s">
        <v>7190</v>
      </c>
      <c r="J365" s="62" t="s">
        <v>5225</v>
      </c>
      <c r="N365" s="240" t="s">
        <v>44</v>
      </c>
      <c r="Q365" s="62"/>
    </row>
    <row r="366" spans="3:17" x14ac:dyDescent="0.35">
      <c r="C366" s="167" t="s">
        <v>7190</v>
      </c>
      <c r="D366" t="s">
        <v>3413</v>
      </c>
      <c r="I366" s="167" t="s">
        <v>7190</v>
      </c>
      <c r="J366" s="62" t="s">
        <v>488</v>
      </c>
      <c r="N366" s="141" t="s">
        <v>5072</v>
      </c>
      <c r="Q366" s="61"/>
    </row>
    <row r="367" spans="3:17" x14ac:dyDescent="0.35">
      <c r="C367" s="167" t="s">
        <v>7190</v>
      </c>
      <c r="D367" t="s">
        <v>3414</v>
      </c>
      <c r="I367" s="167" t="s">
        <v>7190</v>
      </c>
      <c r="J367" s="62" t="s">
        <v>5248</v>
      </c>
      <c r="N367" s="141"/>
      <c r="Q367" s="62"/>
    </row>
    <row r="368" spans="3:17" x14ac:dyDescent="0.35">
      <c r="C368" s="167" t="s">
        <v>7190</v>
      </c>
      <c r="D368" t="s">
        <v>3415</v>
      </c>
      <c r="I368" s="167" t="s">
        <v>7190</v>
      </c>
      <c r="J368" s="62" t="s">
        <v>5237</v>
      </c>
      <c r="N368" s="141"/>
      <c r="Q368" s="61"/>
    </row>
    <row r="369" spans="3:17" x14ac:dyDescent="0.35">
      <c r="C369" s="167" t="s">
        <v>7190</v>
      </c>
      <c r="D369" t="s">
        <v>3412</v>
      </c>
      <c r="I369" s="167" t="s">
        <v>7190</v>
      </c>
      <c r="J369" s="62" t="s">
        <v>5239</v>
      </c>
      <c r="N369" s="240" t="s">
        <v>99</v>
      </c>
      <c r="Q369" s="62"/>
    </row>
    <row r="370" spans="3:17" x14ac:dyDescent="0.35">
      <c r="C370" s="167" t="s">
        <v>7190</v>
      </c>
      <c r="D370" t="s">
        <v>3416</v>
      </c>
      <c r="I370" s="167" t="s">
        <v>7190</v>
      </c>
      <c r="J370" s="62" t="s">
        <v>484</v>
      </c>
      <c r="N370" s="141" t="s">
        <v>93</v>
      </c>
      <c r="Q370" s="61"/>
    </row>
    <row r="371" spans="3:17" x14ac:dyDescent="0.35">
      <c r="C371" s="167" t="s">
        <v>7190</v>
      </c>
      <c r="D371" t="s">
        <v>3417</v>
      </c>
      <c r="I371" s="167" t="s">
        <v>7190</v>
      </c>
      <c r="J371" s="62" t="s">
        <v>498</v>
      </c>
      <c r="N371" s="141" t="s">
        <v>97</v>
      </c>
      <c r="Q371" s="62"/>
    </row>
    <row r="372" spans="3:17" x14ac:dyDescent="0.35">
      <c r="C372" s="167" t="s">
        <v>7190</v>
      </c>
      <c r="D372" t="s">
        <v>3418</v>
      </c>
      <c r="I372" s="167" t="s">
        <v>7190</v>
      </c>
      <c r="J372" s="62" t="s">
        <v>5275</v>
      </c>
      <c r="N372" s="141" t="s">
        <v>319</v>
      </c>
      <c r="Q372" s="61"/>
    </row>
    <row r="373" spans="3:17" x14ac:dyDescent="0.35">
      <c r="C373" s="167" t="s">
        <v>7190</v>
      </c>
      <c r="D373" t="s">
        <v>3419</v>
      </c>
      <c r="I373" s="167" t="s">
        <v>7190</v>
      </c>
      <c r="J373" s="62" t="s">
        <v>5276</v>
      </c>
      <c r="N373" s="141"/>
      <c r="Q373" s="62"/>
    </row>
    <row r="374" spans="3:17" x14ac:dyDescent="0.35">
      <c r="C374" s="167" t="s">
        <v>7190</v>
      </c>
      <c r="D374" t="s">
        <v>3420</v>
      </c>
      <c r="I374" s="167" t="s">
        <v>7190</v>
      </c>
      <c r="J374" s="62" t="s">
        <v>6208</v>
      </c>
      <c r="N374" s="141"/>
      <c r="Q374" s="61"/>
    </row>
    <row r="375" spans="3:17" x14ac:dyDescent="0.35">
      <c r="C375" s="167" t="s">
        <v>7190</v>
      </c>
      <c r="D375" t="s">
        <v>3770</v>
      </c>
      <c r="I375" s="167" t="s">
        <v>7190</v>
      </c>
      <c r="J375" s="62" t="s">
        <v>507</v>
      </c>
      <c r="N375" s="141"/>
      <c r="Q375" s="62"/>
    </row>
    <row r="376" spans="3:17" x14ac:dyDescent="0.35">
      <c r="C376" s="167" t="s">
        <v>7190</v>
      </c>
      <c r="D376" t="s">
        <v>3771</v>
      </c>
      <c r="I376" s="167" t="s">
        <v>7190</v>
      </c>
      <c r="J376" s="62" t="s">
        <v>5220</v>
      </c>
      <c r="N376" s="141"/>
      <c r="Q376" s="61"/>
    </row>
    <row r="377" spans="3:17" x14ac:dyDescent="0.35">
      <c r="C377" s="167" t="s">
        <v>7190</v>
      </c>
      <c r="D377" t="s">
        <v>3435</v>
      </c>
      <c r="I377" s="167" t="s">
        <v>7190</v>
      </c>
      <c r="J377" s="62" t="s">
        <v>492</v>
      </c>
      <c r="N377" s="141"/>
      <c r="Q377" s="62"/>
    </row>
    <row r="378" spans="3:17" x14ac:dyDescent="0.35">
      <c r="C378" s="167" t="s">
        <v>7190</v>
      </c>
      <c r="D378" t="s">
        <v>3841</v>
      </c>
      <c r="I378" s="167" t="s">
        <v>7190</v>
      </c>
      <c r="J378" s="62" t="s">
        <v>5241</v>
      </c>
      <c r="N378" s="141"/>
      <c r="Q378" s="61"/>
    </row>
    <row r="379" spans="3:17" x14ac:dyDescent="0.35">
      <c r="C379" s="167" t="s">
        <v>7190</v>
      </c>
      <c r="D379" t="s">
        <v>3842</v>
      </c>
      <c r="I379" s="167" t="s">
        <v>7190</v>
      </c>
      <c r="J379" s="62" t="s">
        <v>5229</v>
      </c>
      <c r="N379" s="141"/>
      <c r="Q379" s="62"/>
    </row>
    <row r="380" spans="3:17" x14ac:dyDescent="0.35">
      <c r="C380" s="167" t="s">
        <v>7190</v>
      </c>
      <c r="D380" t="s">
        <v>3843</v>
      </c>
      <c r="I380" s="167" t="s">
        <v>7190</v>
      </c>
      <c r="J380" s="62" t="s">
        <v>5230</v>
      </c>
      <c r="N380" s="141" t="s">
        <v>275</v>
      </c>
      <c r="Q380" s="61"/>
    </row>
    <row r="381" spans="3:17" x14ac:dyDescent="0.35">
      <c r="C381" s="167" t="s">
        <v>7190</v>
      </c>
      <c r="D381" t="s">
        <v>3844</v>
      </c>
      <c r="I381" s="167" t="s">
        <v>7190</v>
      </c>
      <c r="J381" s="62" t="s">
        <v>510</v>
      </c>
      <c r="N381" s="141"/>
      <c r="Q381" s="62"/>
    </row>
    <row r="382" spans="3:17" x14ac:dyDescent="0.35">
      <c r="C382" s="167" t="s">
        <v>7190</v>
      </c>
      <c r="D382" t="s">
        <v>3840</v>
      </c>
      <c r="I382" s="167" t="s">
        <v>7190</v>
      </c>
      <c r="J382" s="62" t="s">
        <v>5219</v>
      </c>
      <c r="N382" s="141"/>
      <c r="Q382" s="61"/>
    </row>
    <row r="383" spans="3:17" x14ac:dyDescent="0.35">
      <c r="C383" s="167" t="s">
        <v>7190</v>
      </c>
      <c r="D383" t="s">
        <v>3829</v>
      </c>
      <c r="I383" s="167" t="s">
        <v>7190</v>
      </c>
      <c r="J383" s="62" t="s">
        <v>5227</v>
      </c>
      <c r="N383" s="141"/>
      <c r="Q383" s="62"/>
    </row>
    <row r="384" spans="3:17" x14ac:dyDescent="0.35">
      <c r="C384" s="167" t="s">
        <v>7190</v>
      </c>
      <c r="D384" t="s">
        <v>3830</v>
      </c>
      <c r="I384" s="167" t="s">
        <v>7190</v>
      </c>
      <c r="J384" s="62" t="s">
        <v>5243</v>
      </c>
      <c r="N384" s="141"/>
      <c r="Q384" s="61"/>
    </row>
    <row r="385" spans="3:17" x14ac:dyDescent="0.35">
      <c r="C385" s="167" t="s">
        <v>7190</v>
      </c>
      <c r="D385" t="s">
        <v>3421</v>
      </c>
      <c r="I385" s="167" t="s">
        <v>7190</v>
      </c>
      <c r="J385" s="62" t="s">
        <v>5235</v>
      </c>
      <c r="N385" s="141"/>
      <c r="Q385" s="62"/>
    </row>
    <row r="386" spans="3:17" x14ac:dyDescent="0.35">
      <c r="C386" s="167" t="s">
        <v>7190</v>
      </c>
      <c r="D386" t="s">
        <v>3422</v>
      </c>
      <c r="I386" s="167" t="s">
        <v>7190</v>
      </c>
      <c r="J386" s="62" t="s">
        <v>5301</v>
      </c>
      <c r="N386" s="141" t="s">
        <v>278</v>
      </c>
      <c r="Q386" s="61"/>
    </row>
    <row r="387" spans="3:17" x14ac:dyDescent="0.35">
      <c r="C387" s="167" t="s">
        <v>7190</v>
      </c>
      <c r="D387" t="s">
        <v>3423</v>
      </c>
      <c r="I387" s="167" t="s">
        <v>7190</v>
      </c>
      <c r="J387" s="62" t="s">
        <v>5233</v>
      </c>
      <c r="N387" s="141"/>
      <c r="Q387" s="62"/>
    </row>
    <row r="388" spans="3:17" x14ac:dyDescent="0.35">
      <c r="C388" s="167" t="s">
        <v>7190</v>
      </c>
      <c r="D388" t="s">
        <v>3436</v>
      </c>
      <c r="I388" s="167" t="s">
        <v>7190</v>
      </c>
      <c r="J388" s="62" t="s">
        <v>5246</v>
      </c>
      <c r="N388" s="141"/>
      <c r="Q388" s="61"/>
    </row>
    <row r="389" spans="3:17" x14ac:dyDescent="0.35">
      <c r="C389" s="167" t="s">
        <v>7190</v>
      </c>
      <c r="D389" t="s">
        <v>3833</v>
      </c>
      <c r="I389" s="167" t="s">
        <v>7190</v>
      </c>
      <c r="J389" s="62" t="s">
        <v>5291</v>
      </c>
      <c r="N389" s="141" t="s">
        <v>43</v>
      </c>
      <c r="Q389" s="62"/>
    </row>
    <row r="390" spans="3:17" x14ac:dyDescent="0.35">
      <c r="C390" s="167" t="s">
        <v>7190</v>
      </c>
      <c r="D390" t="s">
        <v>3378</v>
      </c>
      <c r="I390" s="167" t="s">
        <v>7190</v>
      </c>
      <c r="J390" s="62" t="s">
        <v>5292</v>
      </c>
      <c r="N390" s="141"/>
      <c r="Q390" s="61"/>
    </row>
    <row r="391" spans="3:17" x14ac:dyDescent="0.35">
      <c r="C391" s="167" t="s">
        <v>7190</v>
      </c>
      <c r="D391" t="s">
        <v>3379</v>
      </c>
      <c r="I391" s="167" t="s">
        <v>7190</v>
      </c>
      <c r="J391" s="62" t="s">
        <v>573</v>
      </c>
      <c r="N391" s="141"/>
      <c r="Q391" s="62"/>
    </row>
    <row r="392" spans="3:17" x14ac:dyDescent="0.35">
      <c r="C392" s="167" t="s">
        <v>7190</v>
      </c>
      <c r="D392" t="s">
        <v>3380</v>
      </c>
      <c r="I392" s="167" t="s">
        <v>7190</v>
      </c>
      <c r="J392" s="62" t="s">
        <v>566</v>
      </c>
      <c r="N392" s="141" t="s">
        <v>377</v>
      </c>
      <c r="Q392" s="61"/>
    </row>
    <row r="393" spans="3:17" x14ac:dyDescent="0.35">
      <c r="C393" s="167" t="s">
        <v>7190</v>
      </c>
      <c r="D393" t="s">
        <v>3381</v>
      </c>
      <c r="I393" s="167" t="s">
        <v>7190</v>
      </c>
      <c r="J393" s="62" t="s">
        <v>5175</v>
      </c>
      <c r="N393" s="167" t="s">
        <v>4924</v>
      </c>
      <c r="Q393" s="62"/>
    </row>
    <row r="394" spans="3:17" x14ac:dyDescent="0.35">
      <c r="C394" s="167" t="s">
        <v>7190</v>
      </c>
      <c r="D394" t="s">
        <v>3382</v>
      </c>
      <c r="I394" s="167" t="s">
        <v>7190</v>
      </c>
      <c r="J394" s="62" t="s">
        <v>5178</v>
      </c>
      <c r="N394" s="141"/>
      <c r="Q394" s="61"/>
    </row>
    <row r="395" spans="3:17" x14ac:dyDescent="0.35">
      <c r="C395" s="167" t="s">
        <v>7190</v>
      </c>
      <c r="D395" t="s">
        <v>3383</v>
      </c>
      <c r="I395" s="167" t="s">
        <v>7190</v>
      </c>
      <c r="J395" s="62" t="s">
        <v>569</v>
      </c>
      <c r="N395" s="141"/>
      <c r="Q395" s="62"/>
    </row>
    <row r="396" spans="3:17" x14ac:dyDescent="0.35">
      <c r="C396" s="167" t="s">
        <v>7190</v>
      </c>
      <c r="D396" t="s">
        <v>3384</v>
      </c>
      <c r="I396" s="167" t="s">
        <v>7190</v>
      </c>
      <c r="J396" s="62" t="s">
        <v>5191</v>
      </c>
      <c r="N396" s="141" t="s">
        <v>1426</v>
      </c>
      <c r="Q396" s="61"/>
    </row>
    <row r="397" spans="3:17" x14ac:dyDescent="0.35">
      <c r="C397" s="167" t="s">
        <v>7190</v>
      </c>
      <c r="D397" t="s">
        <v>3385</v>
      </c>
      <c r="I397" s="167" t="s">
        <v>7190</v>
      </c>
      <c r="J397" s="62" t="s">
        <v>5183</v>
      </c>
      <c r="N397" s="141"/>
      <c r="Q397" s="62"/>
    </row>
    <row r="398" spans="3:17" x14ac:dyDescent="0.35">
      <c r="C398" s="167" t="s">
        <v>7190</v>
      </c>
      <c r="D398" t="s">
        <v>3386</v>
      </c>
      <c r="I398" s="167" t="s">
        <v>7190</v>
      </c>
      <c r="J398" s="62" t="s">
        <v>5184</v>
      </c>
      <c r="N398" s="141" t="s">
        <v>1432</v>
      </c>
      <c r="Q398" s="61"/>
    </row>
    <row r="399" spans="3:17" x14ac:dyDescent="0.35">
      <c r="C399" s="167" t="s">
        <v>7190</v>
      </c>
      <c r="D399" t="s">
        <v>3387</v>
      </c>
      <c r="I399" s="167" t="s">
        <v>7190</v>
      </c>
      <c r="J399" s="62" t="s">
        <v>5179</v>
      </c>
      <c r="N399" s="141"/>
      <c r="Q399" s="62"/>
    </row>
    <row r="400" spans="3:17" x14ac:dyDescent="0.35">
      <c r="C400" s="167" t="s">
        <v>7190</v>
      </c>
      <c r="D400" t="s">
        <v>3388</v>
      </c>
      <c r="I400" s="167" t="s">
        <v>7190</v>
      </c>
      <c r="J400" s="62" t="s">
        <v>5186</v>
      </c>
      <c r="N400" s="141"/>
      <c r="Q400" s="61"/>
    </row>
    <row r="401" spans="3:17" x14ac:dyDescent="0.35">
      <c r="C401" s="167" t="s">
        <v>7190</v>
      </c>
      <c r="D401" t="s">
        <v>3389</v>
      </c>
      <c r="I401" s="167" t="s">
        <v>7190</v>
      </c>
      <c r="J401" s="62" t="s">
        <v>561</v>
      </c>
      <c r="N401" s="141"/>
      <c r="Q401" s="62"/>
    </row>
    <row r="402" spans="3:17" x14ac:dyDescent="0.35">
      <c r="C402" s="167" t="s">
        <v>7190</v>
      </c>
      <c r="D402" t="s">
        <v>3390</v>
      </c>
      <c r="I402" s="167" t="s">
        <v>7190</v>
      </c>
      <c r="J402" s="62" t="s">
        <v>5185</v>
      </c>
      <c r="N402" s="141"/>
      <c r="Q402" s="61"/>
    </row>
    <row r="403" spans="3:17" x14ac:dyDescent="0.35">
      <c r="C403" s="167" t="s">
        <v>7190</v>
      </c>
      <c r="D403" t="s">
        <v>3391</v>
      </c>
      <c r="I403" s="167" t="s">
        <v>7190</v>
      </c>
      <c r="J403" s="62" t="s">
        <v>5424</v>
      </c>
      <c r="N403" s="141"/>
      <c r="Q403" s="62"/>
    </row>
    <row r="404" spans="3:17" x14ac:dyDescent="0.35">
      <c r="C404" s="167" t="s">
        <v>7190</v>
      </c>
      <c r="D404" t="s">
        <v>3392</v>
      </c>
      <c r="I404" s="167" t="s">
        <v>7190</v>
      </c>
      <c r="J404" s="62" t="s">
        <v>5425</v>
      </c>
      <c r="N404" s="141"/>
      <c r="Q404" s="61"/>
    </row>
    <row r="405" spans="3:17" x14ac:dyDescent="0.35">
      <c r="C405" s="167" t="s">
        <v>7190</v>
      </c>
      <c r="D405" t="s">
        <v>3393</v>
      </c>
      <c r="I405" s="167" t="s">
        <v>7190</v>
      </c>
      <c r="J405" s="62" t="s">
        <v>5182</v>
      </c>
      <c r="N405" s="141"/>
      <c r="Q405" s="62"/>
    </row>
    <row r="406" spans="3:17" x14ac:dyDescent="0.35">
      <c r="C406" s="167" t="s">
        <v>7190</v>
      </c>
      <c r="D406" t="s">
        <v>3394</v>
      </c>
      <c r="I406" s="167" t="s">
        <v>7190</v>
      </c>
      <c r="J406" s="62" t="s">
        <v>5190</v>
      </c>
      <c r="N406" s="141"/>
      <c r="Q406" s="61"/>
    </row>
    <row r="407" spans="3:17" x14ac:dyDescent="0.35">
      <c r="C407" s="167" t="s">
        <v>7190</v>
      </c>
      <c r="D407" t="s">
        <v>3395</v>
      </c>
      <c r="I407" s="167" t="s">
        <v>7190</v>
      </c>
      <c r="J407" s="62" t="s">
        <v>5410</v>
      </c>
      <c r="N407" s="141"/>
      <c r="Q407" s="62"/>
    </row>
    <row r="408" spans="3:17" x14ac:dyDescent="0.35">
      <c r="C408" s="167" t="s">
        <v>7190</v>
      </c>
      <c r="D408" t="s">
        <v>3396</v>
      </c>
      <c r="I408" s="167" t="s">
        <v>7190</v>
      </c>
      <c r="J408" s="62" t="s">
        <v>5416</v>
      </c>
      <c r="N408" s="141" t="s">
        <v>25</v>
      </c>
      <c r="Q408" s="61"/>
    </row>
    <row r="409" spans="3:17" x14ac:dyDescent="0.35">
      <c r="C409" s="167" t="s">
        <v>7190</v>
      </c>
      <c r="D409" t="s">
        <v>3397</v>
      </c>
      <c r="I409" s="167" t="s">
        <v>7190</v>
      </c>
      <c r="J409" s="62" t="s">
        <v>5418</v>
      </c>
      <c r="N409" s="141" t="s">
        <v>24</v>
      </c>
      <c r="Q409" s="62"/>
    </row>
    <row r="410" spans="3:17" x14ac:dyDescent="0.35">
      <c r="C410" s="167" t="s">
        <v>7190</v>
      </c>
      <c r="D410" t="s">
        <v>3424</v>
      </c>
      <c r="I410" s="167" t="s">
        <v>7190</v>
      </c>
      <c r="J410" s="62" t="s">
        <v>5189</v>
      </c>
      <c r="N410" s="252" t="s">
        <v>6137</v>
      </c>
      <c r="Q410" s="61"/>
    </row>
    <row r="411" spans="3:17" x14ac:dyDescent="0.35">
      <c r="C411" s="167" t="s">
        <v>7190</v>
      </c>
      <c r="D411" t="s">
        <v>3425</v>
      </c>
      <c r="I411" s="167" t="s">
        <v>7190</v>
      </c>
      <c r="J411" s="62" t="s">
        <v>425</v>
      </c>
      <c r="N411" s="252" t="s">
        <v>5096</v>
      </c>
      <c r="Q411" s="62"/>
    </row>
    <row r="412" spans="3:17" x14ac:dyDescent="0.35">
      <c r="C412" s="167" t="s">
        <v>7190</v>
      </c>
      <c r="D412" t="s">
        <v>3426</v>
      </c>
      <c r="I412" s="167" t="s">
        <v>7190</v>
      </c>
      <c r="J412" s="62" t="s">
        <v>514</v>
      </c>
      <c r="N412" s="141" t="s">
        <v>22</v>
      </c>
      <c r="Q412" s="61"/>
    </row>
    <row r="413" spans="3:17" x14ac:dyDescent="0.35">
      <c r="C413" s="167" t="s">
        <v>7190</v>
      </c>
      <c r="D413" t="s">
        <v>3427</v>
      </c>
      <c r="I413" s="167" t="s">
        <v>184</v>
      </c>
      <c r="J413" s="62" t="s">
        <v>639</v>
      </c>
      <c r="N413" s="141" t="s">
        <v>20</v>
      </c>
      <c r="Q413" s="62"/>
    </row>
    <row r="414" spans="3:17" x14ac:dyDescent="0.35">
      <c r="C414" s="167" t="s">
        <v>7190</v>
      </c>
      <c r="D414" t="s">
        <v>3428</v>
      </c>
      <c r="I414" s="167" t="s">
        <v>184</v>
      </c>
      <c r="J414" s="62" t="s">
        <v>693</v>
      </c>
      <c r="N414" s="141" t="s">
        <v>6111</v>
      </c>
      <c r="Q414" s="61"/>
    </row>
    <row r="415" spans="3:17" x14ac:dyDescent="0.35">
      <c r="C415" s="167" t="s">
        <v>7190</v>
      </c>
      <c r="D415" t="s">
        <v>3429</v>
      </c>
      <c r="I415" s="167" t="s">
        <v>184</v>
      </c>
      <c r="J415" s="62" t="s">
        <v>5151</v>
      </c>
      <c r="N415" s="141" t="s">
        <v>19</v>
      </c>
      <c r="Q415" s="62"/>
    </row>
    <row r="416" spans="3:17" x14ac:dyDescent="0.35">
      <c r="C416" s="167" t="s">
        <v>7190</v>
      </c>
      <c r="D416" t="s">
        <v>3430</v>
      </c>
      <c r="I416" s="167" t="s">
        <v>184</v>
      </c>
      <c r="J416" s="62" t="s">
        <v>679</v>
      </c>
      <c r="N416" s="252" t="s">
        <v>6140</v>
      </c>
      <c r="Q416" s="61"/>
    </row>
    <row r="417" spans="3:17" x14ac:dyDescent="0.35">
      <c r="C417" s="167" t="s">
        <v>7190</v>
      </c>
      <c r="D417" t="s">
        <v>3431</v>
      </c>
      <c r="I417" s="167" t="s">
        <v>184</v>
      </c>
      <c r="J417" s="62" t="s">
        <v>676</v>
      </c>
      <c r="N417" s="141" t="s">
        <v>18</v>
      </c>
      <c r="Q417" s="62"/>
    </row>
    <row r="418" spans="3:17" x14ac:dyDescent="0.35">
      <c r="C418" s="167" t="s">
        <v>7190</v>
      </c>
      <c r="D418" t="s">
        <v>6571</v>
      </c>
      <c r="I418" s="167" t="s">
        <v>184</v>
      </c>
      <c r="J418" s="62" t="s">
        <v>673</v>
      </c>
      <c r="N418" s="252" t="s">
        <v>6142</v>
      </c>
      <c r="Q418" s="61"/>
    </row>
    <row r="419" spans="3:17" x14ac:dyDescent="0.35">
      <c r="C419" s="167" t="s">
        <v>7190</v>
      </c>
      <c r="D419" t="s">
        <v>3432</v>
      </c>
      <c r="I419" s="167" t="s">
        <v>184</v>
      </c>
      <c r="J419" s="62" t="s">
        <v>670</v>
      </c>
      <c r="N419" s="141" t="s">
        <v>17</v>
      </c>
      <c r="Q419" s="62"/>
    </row>
    <row r="420" spans="3:17" x14ac:dyDescent="0.35">
      <c r="C420" s="167" t="s">
        <v>7190</v>
      </c>
      <c r="D420" t="s">
        <v>3433</v>
      </c>
      <c r="I420" s="167" t="s">
        <v>184</v>
      </c>
      <c r="J420" s="62" t="s">
        <v>5279</v>
      </c>
      <c r="N420" s="141" t="s">
        <v>5102</v>
      </c>
      <c r="Q420" s="61"/>
    </row>
    <row r="421" spans="3:17" x14ac:dyDescent="0.35">
      <c r="C421" s="167" t="s">
        <v>7190</v>
      </c>
      <c r="D421" t="s">
        <v>3434</v>
      </c>
      <c r="I421" s="167" t="s">
        <v>184</v>
      </c>
      <c r="J421" s="62" t="s">
        <v>667</v>
      </c>
      <c r="N421" s="141" t="s">
        <v>15</v>
      </c>
      <c r="Q421" s="62"/>
    </row>
    <row r="422" spans="3:17" x14ac:dyDescent="0.35">
      <c r="C422" s="167" t="s">
        <v>7192</v>
      </c>
      <c r="D422" t="s">
        <v>639</v>
      </c>
      <c r="I422" s="167" t="s">
        <v>184</v>
      </c>
      <c r="J422" s="62" t="s">
        <v>664</v>
      </c>
      <c r="N422" s="141" t="s">
        <v>6065</v>
      </c>
      <c r="Q422" s="61"/>
    </row>
    <row r="423" spans="3:17" x14ac:dyDescent="0.35">
      <c r="C423" s="167" t="s">
        <v>7192</v>
      </c>
      <c r="D423" t="s">
        <v>639</v>
      </c>
      <c r="I423" s="167" t="s">
        <v>184</v>
      </c>
      <c r="J423" s="62" t="s">
        <v>653</v>
      </c>
      <c r="N423" s="141" t="s">
        <v>13</v>
      </c>
      <c r="Q423" s="62"/>
    </row>
    <row r="424" spans="3:17" x14ac:dyDescent="0.35">
      <c r="C424" s="167" t="s">
        <v>7192</v>
      </c>
      <c r="D424" t="s">
        <v>693</v>
      </c>
      <c r="I424" s="167" t="s">
        <v>184</v>
      </c>
      <c r="J424" s="62" t="s">
        <v>656</v>
      </c>
      <c r="N424" s="141" t="s">
        <v>6146</v>
      </c>
      <c r="Q424" s="61"/>
    </row>
    <row r="425" spans="3:17" x14ac:dyDescent="0.35">
      <c r="C425" s="167" t="s">
        <v>7192</v>
      </c>
      <c r="D425" t="s">
        <v>693</v>
      </c>
      <c r="I425" s="167" t="s">
        <v>184</v>
      </c>
      <c r="J425" s="62" t="s">
        <v>649</v>
      </c>
      <c r="N425" s="141" t="s">
        <v>33</v>
      </c>
      <c r="Q425" s="62"/>
    </row>
    <row r="426" spans="3:17" x14ac:dyDescent="0.35">
      <c r="C426" s="167" t="s">
        <v>7192</v>
      </c>
      <c r="D426" t="s">
        <v>693</v>
      </c>
      <c r="I426" s="167" t="s">
        <v>184</v>
      </c>
      <c r="J426" s="62" t="s">
        <v>5544</v>
      </c>
      <c r="N426" s="141" t="s">
        <v>31</v>
      </c>
      <c r="Q426" s="61"/>
    </row>
    <row r="427" spans="3:17" x14ac:dyDescent="0.35">
      <c r="C427" s="167" t="s">
        <v>7192</v>
      </c>
      <c r="D427" t="s">
        <v>691</v>
      </c>
      <c r="I427" s="167" t="s">
        <v>184</v>
      </c>
      <c r="J427" s="62" t="s">
        <v>646</v>
      </c>
      <c r="N427" s="252" t="s">
        <v>6134</v>
      </c>
      <c r="Q427" s="62"/>
    </row>
    <row r="428" spans="3:17" x14ac:dyDescent="0.35">
      <c r="C428" s="167" t="s">
        <v>7192</v>
      </c>
      <c r="D428" t="s">
        <v>691</v>
      </c>
      <c r="I428" s="167" t="s">
        <v>184</v>
      </c>
      <c r="J428" s="62" t="s">
        <v>5150</v>
      </c>
      <c r="N428" s="141" t="s">
        <v>5092</v>
      </c>
      <c r="Q428" s="61"/>
    </row>
    <row r="429" spans="3:17" x14ac:dyDescent="0.35">
      <c r="C429" s="167" t="s">
        <v>7192</v>
      </c>
      <c r="D429" t="s">
        <v>691</v>
      </c>
      <c r="I429" s="167" t="s">
        <v>184</v>
      </c>
      <c r="J429" s="62" t="s">
        <v>5203</v>
      </c>
      <c r="N429" s="141" t="s">
        <v>30</v>
      </c>
      <c r="Q429" s="62"/>
    </row>
    <row r="430" spans="3:17" x14ac:dyDescent="0.35">
      <c r="C430" s="167" t="s">
        <v>7192</v>
      </c>
      <c r="D430" t="s">
        <v>691</v>
      </c>
      <c r="I430" s="167" t="s">
        <v>184</v>
      </c>
      <c r="J430" s="62" t="s">
        <v>642</v>
      </c>
      <c r="N430" s="141" t="s">
        <v>5094</v>
      </c>
      <c r="Q430" s="61"/>
    </row>
    <row r="431" spans="3:17" x14ac:dyDescent="0.35">
      <c r="C431" s="167" t="s">
        <v>7192</v>
      </c>
      <c r="D431" t="s">
        <v>691</v>
      </c>
      <c r="I431" s="167" t="s">
        <v>184</v>
      </c>
      <c r="J431" s="62" t="s">
        <v>6052</v>
      </c>
      <c r="N431" s="141" t="s">
        <v>6114</v>
      </c>
      <c r="Q431" s="62"/>
    </row>
    <row r="432" spans="3:17" x14ac:dyDescent="0.35">
      <c r="C432" s="167" t="s">
        <v>7192</v>
      </c>
      <c r="D432" t="s">
        <v>690</v>
      </c>
      <c r="I432" s="167" t="s">
        <v>184</v>
      </c>
      <c r="J432" s="62" t="s">
        <v>5149</v>
      </c>
      <c r="N432" s="141" t="s">
        <v>29</v>
      </c>
      <c r="Q432" s="61"/>
    </row>
    <row r="433" spans="3:17" x14ac:dyDescent="0.35">
      <c r="C433" s="167" t="s">
        <v>7192</v>
      </c>
      <c r="D433" t="s">
        <v>689</v>
      </c>
      <c r="I433" s="167" t="s">
        <v>184</v>
      </c>
      <c r="J433" s="62" t="s">
        <v>5391</v>
      </c>
      <c r="N433" s="141" t="s">
        <v>27</v>
      </c>
      <c r="Q433" s="62"/>
    </row>
    <row r="434" spans="3:17" x14ac:dyDescent="0.35">
      <c r="C434" s="167" t="s">
        <v>7192</v>
      </c>
      <c r="D434" t="s">
        <v>689</v>
      </c>
      <c r="I434" s="167" t="s">
        <v>184</v>
      </c>
      <c r="J434" s="62" t="s">
        <v>5146</v>
      </c>
      <c r="N434" s="141" t="s">
        <v>5076</v>
      </c>
      <c r="Q434" s="61"/>
    </row>
    <row r="435" spans="3:17" x14ac:dyDescent="0.35">
      <c r="C435" s="167" t="s">
        <v>7192</v>
      </c>
      <c r="D435" t="s">
        <v>689</v>
      </c>
      <c r="I435" s="167" t="s">
        <v>184</v>
      </c>
      <c r="J435" s="62" t="s">
        <v>5148</v>
      </c>
      <c r="N435" s="141" t="s">
        <v>5078</v>
      </c>
      <c r="Q435" s="62"/>
    </row>
    <row r="436" spans="3:17" x14ac:dyDescent="0.35">
      <c r="C436" s="167" t="s">
        <v>7192</v>
      </c>
      <c r="D436" t="s">
        <v>687</v>
      </c>
      <c r="I436" s="167" t="s">
        <v>184</v>
      </c>
      <c r="J436" s="62" t="s">
        <v>6054</v>
      </c>
      <c r="N436" s="141" t="s">
        <v>5080</v>
      </c>
      <c r="Q436" s="61"/>
    </row>
    <row r="437" spans="3:17" x14ac:dyDescent="0.35">
      <c r="C437" s="167" t="s">
        <v>7192</v>
      </c>
      <c r="D437" t="s">
        <v>687</v>
      </c>
      <c r="I437" s="167" t="s">
        <v>184</v>
      </c>
      <c r="J437" s="62" t="s">
        <v>645</v>
      </c>
      <c r="N437" s="141" t="s">
        <v>5082</v>
      </c>
      <c r="Q437" s="62"/>
    </row>
    <row r="438" spans="3:17" x14ac:dyDescent="0.35">
      <c r="C438" s="167" t="s">
        <v>7192</v>
      </c>
      <c r="D438" t="s">
        <v>687</v>
      </c>
      <c r="I438" s="167" t="s">
        <v>184</v>
      </c>
      <c r="J438" s="62" t="s">
        <v>635</v>
      </c>
      <c r="N438" s="141" t="s">
        <v>5084</v>
      </c>
      <c r="Q438" s="61"/>
    </row>
    <row r="439" spans="3:17" x14ac:dyDescent="0.35">
      <c r="C439" s="167" t="s">
        <v>7192</v>
      </c>
      <c r="D439" t="s">
        <v>687</v>
      </c>
      <c r="I439" s="167" t="s">
        <v>184</v>
      </c>
      <c r="J439" s="62" t="s">
        <v>6059</v>
      </c>
      <c r="N439" s="141" t="s">
        <v>5098</v>
      </c>
      <c r="Q439" s="62"/>
    </row>
    <row r="440" spans="3:17" x14ac:dyDescent="0.35">
      <c r="C440" s="167" t="s">
        <v>7192</v>
      </c>
      <c r="D440" t="s">
        <v>683</v>
      </c>
      <c r="I440" s="167" t="s">
        <v>184</v>
      </c>
      <c r="J440" s="62" t="s">
        <v>6051</v>
      </c>
      <c r="N440" s="141" t="s">
        <v>5086</v>
      </c>
      <c r="Q440" s="61"/>
    </row>
    <row r="441" spans="3:17" x14ac:dyDescent="0.35">
      <c r="C441" s="167" t="s">
        <v>7192</v>
      </c>
      <c r="D441" t="s">
        <v>683</v>
      </c>
      <c r="I441" s="167" t="s">
        <v>184</v>
      </c>
      <c r="J441" s="62" t="s">
        <v>5144</v>
      </c>
      <c r="N441" s="252" t="s">
        <v>5088</v>
      </c>
      <c r="Q441" s="62"/>
    </row>
    <row r="442" spans="3:17" x14ac:dyDescent="0.35">
      <c r="C442" s="167" t="s">
        <v>7192</v>
      </c>
      <c r="D442" t="s">
        <v>683</v>
      </c>
      <c r="I442" s="167" t="s">
        <v>184</v>
      </c>
      <c r="J442" s="62" t="s">
        <v>638</v>
      </c>
      <c r="N442" s="141" t="s">
        <v>5090</v>
      </c>
      <c r="Q442" s="61"/>
    </row>
    <row r="443" spans="3:17" x14ac:dyDescent="0.35">
      <c r="C443" s="167" t="s">
        <v>7192</v>
      </c>
      <c r="D443" t="s">
        <v>683</v>
      </c>
      <c r="I443" s="167" t="s">
        <v>184</v>
      </c>
      <c r="J443" s="62" t="s">
        <v>632</v>
      </c>
      <c r="N443" s="141" t="s">
        <v>5100</v>
      </c>
      <c r="Q443" s="62"/>
    </row>
    <row r="444" spans="3:17" x14ac:dyDescent="0.35">
      <c r="C444" s="167" t="s">
        <v>7192</v>
      </c>
      <c r="D444" t="s">
        <v>683</v>
      </c>
      <c r="I444" s="167" t="s">
        <v>184</v>
      </c>
      <c r="J444" s="62" t="s">
        <v>5210</v>
      </c>
      <c r="N444" s="141" t="s">
        <v>6117</v>
      </c>
      <c r="Q444" s="61"/>
    </row>
    <row r="445" spans="3:17" x14ac:dyDescent="0.35">
      <c r="C445" s="167" t="s">
        <v>7192</v>
      </c>
      <c r="D445" t="s">
        <v>683</v>
      </c>
      <c r="I445" s="167" t="s">
        <v>184</v>
      </c>
      <c r="J445" s="62" t="s">
        <v>855</v>
      </c>
      <c r="N445" s="141"/>
      <c r="Q445" s="62"/>
    </row>
    <row r="446" spans="3:17" x14ac:dyDescent="0.35">
      <c r="C446" s="167" t="s">
        <v>7192</v>
      </c>
      <c r="D446" t="s">
        <v>683</v>
      </c>
      <c r="I446" s="167" t="s">
        <v>184</v>
      </c>
      <c r="J446" s="62" t="s">
        <v>855</v>
      </c>
      <c r="N446" s="141"/>
      <c r="Q446" s="61"/>
    </row>
    <row r="447" spans="3:17" x14ac:dyDescent="0.35">
      <c r="C447" s="167" t="s">
        <v>7192</v>
      </c>
      <c r="D447" t="s">
        <v>683</v>
      </c>
      <c r="I447" s="167" t="s">
        <v>184</v>
      </c>
      <c r="J447" s="62" t="s">
        <v>631</v>
      </c>
      <c r="N447" s="141"/>
      <c r="Q447" s="62"/>
    </row>
    <row r="448" spans="3:17" x14ac:dyDescent="0.35">
      <c r="C448" s="167" t="s">
        <v>7192</v>
      </c>
      <c r="D448" t="s">
        <v>682</v>
      </c>
      <c r="I448" s="167" t="s">
        <v>184</v>
      </c>
      <c r="J448" s="62" t="s">
        <v>6208</v>
      </c>
      <c r="N448" s="141"/>
      <c r="Q448" s="61"/>
    </row>
    <row r="449" spans="3:17" x14ac:dyDescent="0.35">
      <c r="C449" s="167" t="s">
        <v>7192</v>
      </c>
      <c r="D449" t="s">
        <v>682</v>
      </c>
      <c r="I449" s="167" t="s">
        <v>184</v>
      </c>
      <c r="J449" s="62" t="s">
        <v>6211</v>
      </c>
      <c r="N449" s="141"/>
      <c r="Q449" s="62"/>
    </row>
    <row r="450" spans="3:17" x14ac:dyDescent="0.35">
      <c r="C450" s="167" t="s">
        <v>7192</v>
      </c>
      <c r="D450" t="s">
        <v>682</v>
      </c>
      <c r="I450" s="167" t="s">
        <v>184</v>
      </c>
      <c r="J450" s="62" t="s">
        <v>6212</v>
      </c>
      <c r="N450" s="141"/>
      <c r="Q450" s="61"/>
    </row>
    <row r="451" spans="3:17" x14ac:dyDescent="0.35">
      <c r="C451" s="167" t="s">
        <v>7192</v>
      </c>
      <c r="D451" t="s">
        <v>679</v>
      </c>
      <c r="I451" s="167" t="s">
        <v>184</v>
      </c>
      <c r="J451" s="62" t="s">
        <v>623</v>
      </c>
      <c r="N451" s="141"/>
      <c r="Q451" s="62"/>
    </row>
    <row r="452" spans="3:17" x14ac:dyDescent="0.35">
      <c r="C452" s="167" t="s">
        <v>7192</v>
      </c>
      <c r="D452" t="s">
        <v>679</v>
      </c>
      <c r="I452" s="167" t="s">
        <v>184</v>
      </c>
      <c r="J452" s="62" t="s">
        <v>626</v>
      </c>
      <c r="N452" s="141"/>
      <c r="Q452" s="61"/>
    </row>
    <row r="453" spans="3:17" x14ac:dyDescent="0.35">
      <c r="C453" s="167" t="s">
        <v>7192</v>
      </c>
      <c r="D453" t="s">
        <v>679</v>
      </c>
      <c r="I453" s="167" t="s">
        <v>184</v>
      </c>
      <c r="J453" s="62" t="s">
        <v>5192</v>
      </c>
      <c r="N453" s="141"/>
      <c r="Q453" s="62"/>
    </row>
    <row r="454" spans="3:17" x14ac:dyDescent="0.35">
      <c r="C454" s="167" t="s">
        <v>7192</v>
      </c>
      <c r="D454" t="s">
        <v>679</v>
      </c>
      <c r="I454" s="167" t="s">
        <v>184</v>
      </c>
      <c r="J454" s="62" t="s">
        <v>5193</v>
      </c>
      <c r="N454" s="141"/>
      <c r="Q454" s="61"/>
    </row>
    <row r="455" spans="3:17" x14ac:dyDescent="0.35">
      <c r="C455" s="167" t="s">
        <v>7192</v>
      </c>
      <c r="D455" t="s">
        <v>679</v>
      </c>
      <c r="I455" s="167" t="s">
        <v>184</v>
      </c>
      <c r="J455" s="62" t="s">
        <v>5194</v>
      </c>
      <c r="N455" s="141"/>
      <c r="Q455" s="62"/>
    </row>
    <row r="456" spans="3:17" x14ac:dyDescent="0.35">
      <c r="C456" s="167" t="s">
        <v>7192</v>
      </c>
      <c r="D456" t="s">
        <v>679</v>
      </c>
      <c r="I456" s="167" t="s">
        <v>184</v>
      </c>
      <c r="J456" s="62" t="s">
        <v>620</v>
      </c>
      <c r="N456" s="141"/>
      <c r="Q456" s="61"/>
    </row>
    <row r="457" spans="3:17" x14ac:dyDescent="0.35">
      <c r="C457" s="167" t="s">
        <v>7192</v>
      </c>
      <c r="D457" t="s">
        <v>679</v>
      </c>
      <c r="I457" s="167" t="s">
        <v>184</v>
      </c>
      <c r="J457" s="62" t="s">
        <v>3835</v>
      </c>
      <c r="N457" s="141"/>
      <c r="Q457" s="62"/>
    </row>
    <row r="458" spans="3:17" x14ac:dyDescent="0.35">
      <c r="C458" s="167" t="s">
        <v>7192</v>
      </c>
      <c r="D458" t="s">
        <v>679</v>
      </c>
      <c r="I458" s="167" t="s">
        <v>184</v>
      </c>
      <c r="J458" s="62" t="s">
        <v>618</v>
      </c>
      <c r="N458" s="141"/>
      <c r="Q458" s="61"/>
    </row>
    <row r="459" spans="3:17" x14ac:dyDescent="0.35">
      <c r="C459" s="167" t="s">
        <v>7192</v>
      </c>
      <c r="D459" t="s">
        <v>679</v>
      </c>
      <c r="I459" s="167" t="s">
        <v>184</v>
      </c>
      <c r="J459" s="62" t="s">
        <v>5195</v>
      </c>
      <c r="N459" s="141"/>
      <c r="Q459" s="62"/>
    </row>
    <row r="460" spans="3:17" x14ac:dyDescent="0.35">
      <c r="C460" s="167" t="s">
        <v>7192</v>
      </c>
      <c r="D460" t="s">
        <v>676</v>
      </c>
      <c r="I460" s="167" t="s">
        <v>184</v>
      </c>
      <c r="J460" s="62" t="s">
        <v>5196</v>
      </c>
      <c r="N460" s="141"/>
      <c r="Q460" s="61"/>
    </row>
    <row r="461" spans="3:17" x14ac:dyDescent="0.35">
      <c r="C461" s="167" t="s">
        <v>7192</v>
      </c>
      <c r="D461" t="s">
        <v>676</v>
      </c>
      <c r="I461" s="167" t="s">
        <v>184</v>
      </c>
      <c r="J461" s="62" t="s">
        <v>5197</v>
      </c>
      <c r="N461" s="141"/>
      <c r="Q461" s="62"/>
    </row>
    <row r="462" spans="3:17" x14ac:dyDescent="0.35">
      <c r="C462" s="167" t="s">
        <v>7192</v>
      </c>
      <c r="D462" t="s">
        <v>676</v>
      </c>
      <c r="I462" s="167" t="s">
        <v>184</v>
      </c>
      <c r="J462" s="62" t="s">
        <v>5245</v>
      </c>
      <c r="N462" s="141"/>
      <c r="Q462" s="61"/>
    </row>
    <row r="463" spans="3:17" x14ac:dyDescent="0.35">
      <c r="C463" s="167" t="s">
        <v>7192</v>
      </c>
      <c r="D463" t="s">
        <v>676</v>
      </c>
      <c r="I463" s="167" t="s">
        <v>184</v>
      </c>
      <c r="J463" s="62" t="s">
        <v>616</v>
      </c>
      <c r="N463" s="141"/>
      <c r="Q463" s="62"/>
    </row>
    <row r="464" spans="3:17" x14ac:dyDescent="0.35">
      <c r="C464" s="167" t="s">
        <v>7192</v>
      </c>
      <c r="D464" t="s">
        <v>676</v>
      </c>
      <c r="I464" s="167" t="s">
        <v>184</v>
      </c>
      <c r="J464" s="62" t="s">
        <v>613</v>
      </c>
      <c r="N464" s="141"/>
      <c r="Q464" s="61"/>
    </row>
    <row r="465" spans="3:17" x14ac:dyDescent="0.35">
      <c r="C465" s="167" t="s">
        <v>7192</v>
      </c>
      <c r="D465" t="s">
        <v>676</v>
      </c>
      <c r="I465" s="167" t="s">
        <v>184</v>
      </c>
      <c r="J465" s="62" t="s">
        <v>5198</v>
      </c>
      <c r="N465" s="141"/>
      <c r="Q465" s="62"/>
    </row>
    <row r="466" spans="3:17" x14ac:dyDescent="0.35">
      <c r="C466" s="167" t="s">
        <v>7192</v>
      </c>
      <c r="D466" t="s">
        <v>676</v>
      </c>
      <c r="I466" s="167" t="s">
        <v>184</v>
      </c>
      <c r="J466" s="62" t="s">
        <v>5199</v>
      </c>
      <c r="N466" s="141"/>
      <c r="Q466" s="61"/>
    </row>
    <row r="467" spans="3:17" x14ac:dyDescent="0.35">
      <c r="C467" s="167" t="s">
        <v>7192</v>
      </c>
      <c r="D467" t="s">
        <v>676</v>
      </c>
      <c r="I467" s="167" t="s">
        <v>184</v>
      </c>
      <c r="J467" s="62" t="s">
        <v>11541</v>
      </c>
      <c r="N467" s="141"/>
      <c r="Q467" s="62"/>
    </row>
    <row r="468" spans="3:17" x14ac:dyDescent="0.35">
      <c r="C468" s="167" t="s">
        <v>7192</v>
      </c>
      <c r="D468" t="s">
        <v>676</v>
      </c>
      <c r="I468" s="167" t="s">
        <v>184</v>
      </c>
      <c r="J468" s="62" t="s">
        <v>11543</v>
      </c>
      <c r="N468" s="141"/>
      <c r="Q468" s="61"/>
    </row>
    <row r="469" spans="3:17" x14ac:dyDescent="0.35">
      <c r="C469" s="167" t="s">
        <v>7192</v>
      </c>
      <c r="D469" t="s">
        <v>676</v>
      </c>
      <c r="I469" s="167" t="s">
        <v>184</v>
      </c>
      <c r="J469" s="62" t="s">
        <v>5200</v>
      </c>
      <c r="N469" s="141"/>
      <c r="Q469" s="62"/>
    </row>
    <row r="470" spans="3:17" x14ac:dyDescent="0.35">
      <c r="C470" s="167" t="s">
        <v>7192</v>
      </c>
      <c r="D470" t="s">
        <v>673</v>
      </c>
      <c r="I470" s="167" t="s">
        <v>184</v>
      </c>
      <c r="J470" s="62" t="s">
        <v>5201</v>
      </c>
      <c r="N470" s="141"/>
      <c r="Q470" s="61"/>
    </row>
    <row r="471" spans="3:17" x14ac:dyDescent="0.35">
      <c r="C471" s="167" t="s">
        <v>7192</v>
      </c>
      <c r="D471" t="s">
        <v>673</v>
      </c>
      <c r="I471" s="167" t="s">
        <v>184</v>
      </c>
      <c r="J471" s="62" t="s">
        <v>5285</v>
      </c>
      <c r="N471" s="141"/>
      <c r="Q471" s="62"/>
    </row>
    <row r="472" spans="3:17" x14ac:dyDescent="0.35">
      <c r="C472" s="167" t="s">
        <v>7192</v>
      </c>
      <c r="D472" t="s">
        <v>673</v>
      </c>
      <c r="I472" s="167" t="s">
        <v>184</v>
      </c>
      <c r="J472" s="62" t="s">
        <v>610</v>
      </c>
      <c r="N472" s="141" t="s">
        <v>80</v>
      </c>
      <c r="Q472" s="61"/>
    </row>
    <row r="473" spans="3:17" x14ac:dyDescent="0.35">
      <c r="C473" s="167" t="s">
        <v>7192</v>
      </c>
      <c r="D473" t="s">
        <v>673</v>
      </c>
      <c r="I473" s="167" t="s">
        <v>184</v>
      </c>
      <c r="J473" s="62" t="s">
        <v>6207</v>
      </c>
      <c r="N473" s="252" t="s">
        <v>6102</v>
      </c>
      <c r="Q473" s="62"/>
    </row>
    <row r="474" spans="3:17" x14ac:dyDescent="0.35">
      <c r="C474" s="167" t="s">
        <v>7192</v>
      </c>
      <c r="D474" t="s">
        <v>673</v>
      </c>
      <c r="I474" s="167" t="s">
        <v>184</v>
      </c>
      <c r="J474" s="62" t="s">
        <v>599</v>
      </c>
      <c r="N474" s="141" t="s">
        <v>713</v>
      </c>
      <c r="Q474" s="61"/>
    </row>
    <row r="475" spans="3:17" x14ac:dyDescent="0.35">
      <c r="C475" s="167" t="s">
        <v>7192</v>
      </c>
      <c r="D475" t="s">
        <v>673</v>
      </c>
      <c r="I475" s="167" t="s">
        <v>184</v>
      </c>
      <c r="J475" s="62" t="s">
        <v>598</v>
      </c>
      <c r="N475" s="141" t="s">
        <v>77</v>
      </c>
      <c r="Q475" s="62"/>
    </row>
    <row r="476" spans="3:17" x14ac:dyDescent="0.35">
      <c r="C476" s="167" t="s">
        <v>7192</v>
      </c>
      <c r="D476" t="s">
        <v>673</v>
      </c>
      <c r="I476" s="167" t="s">
        <v>184</v>
      </c>
      <c r="J476" s="62" t="s">
        <v>596</v>
      </c>
      <c r="N476" s="252" t="s">
        <v>6103</v>
      </c>
      <c r="Q476" s="61"/>
    </row>
    <row r="477" spans="3:17" x14ac:dyDescent="0.35">
      <c r="C477" s="167" t="s">
        <v>7192</v>
      </c>
      <c r="D477" t="s">
        <v>673</v>
      </c>
      <c r="I477" s="167" t="s">
        <v>184</v>
      </c>
      <c r="J477" s="62" t="s">
        <v>591</v>
      </c>
      <c r="N477" s="141" t="s">
        <v>74</v>
      </c>
      <c r="Q477" s="62"/>
    </row>
    <row r="478" spans="3:17" x14ac:dyDescent="0.35">
      <c r="C478" s="167" t="s">
        <v>7192</v>
      </c>
      <c r="D478" t="s">
        <v>673</v>
      </c>
      <c r="I478" s="167" t="s">
        <v>184</v>
      </c>
      <c r="J478" s="62" t="s">
        <v>589</v>
      </c>
      <c r="N478" s="252" t="s">
        <v>6104</v>
      </c>
      <c r="Q478" s="61"/>
    </row>
    <row r="479" spans="3:17" x14ac:dyDescent="0.35">
      <c r="C479" s="167" t="s">
        <v>7192</v>
      </c>
      <c r="D479" t="s">
        <v>673</v>
      </c>
      <c r="I479" s="167" t="s">
        <v>184</v>
      </c>
      <c r="J479" s="62" t="s">
        <v>6206</v>
      </c>
      <c r="N479" s="141" t="s">
        <v>71</v>
      </c>
      <c r="Q479" s="62"/>
    </row>
    <row r="480" spans="3:17" x14ac:dyDescent="0.35">
      <c r="C480" s="167" t="s">
        <v>7192</v>
      </c>
      <c r="D480" t="s">
        <v>673</v>
      </c>
      <c r="I480" s="167" t="s">
        <v>184</v>
      </c>
      <c r="J480" s="62" t="s">
        <v>6210</v>
      </c>
      <c r="N480" s="141" t="s">
        <v>68</v>
      </c>
      <c r="Q480" s="61"/>
    </row>
    <row r="481" spans="3:17" x14ac:dyDescent="0.35">
      <c r="C481" s="167" t="s">
        <v>7192</v>
      </c>
      <c r="D481" t="s">
        <v>673</v>
      </c>
      <c r="I481" s="167" t="s">
        <v>184</v>
      </c>
      <c r="J481" s="62" t="s">
        <v>6209</v>
      </c>
      <c r="N481" s="252" t="s">
        <v>6106</v>
      </c>
      <c r="Q481" s="62"/>
    </row>
    <row r="482" spans="3:17" x14ac:dyDescent="0.35">
      <c r="C482" s="167" t="s">
        <v>7192</v>
      </c>
      <c r="D482" t="s">
        <v>673</v>
      </c>
      <c r="I482" s="167" t="s">
        <v>184</v>
      </c>
      <c r="J482" s="62" t="s">
        <v>609</v>
      </c>
      <c r="N482" s="141" t="s">
        <v>639</v>
      </c>
      <c r="Q482" s="61"/>
    </row>
    <row r="483" spans="3:17" x14ac:dyDescent="0.35">
      <c r="C483" s="167" t="s">
        <v>7192</v>
      </c>
      <c r="D483" t="s">
        <v>673</v>
      </c>
      <c r="I483" s="167" t="s">
        <v>184</v>
      </c>
      <c r="J483" s="62" t="s">
        <v>4915</v>
      </c>
      <c r="N483" s="141" t="s">
        <v>459</v>
      </c>
      <c r="Q483" s="62"/>
    </row>
    <row r="484" spans="3:17" x14ac:dyDescent="0.35">
      <c r="C484" s="167" t="s">
        <v>7192</v>
      </c>
      <c r="D484" t="s">
        <v>673</v>
      </c>
      <c r="I484" s="167" t="s">
        <v>184</v>
      </c>
      <c r="J484" s="62" t="s">
        <v>607</v>
      </c>
      <c r="N484" s="141" t="s">
        <v>453</v>
      </c>
      <c r="Q484" s="61"/>
    </row>
    <row r="485" spans="3:17" x14ac:dyDescent="0.35">
      <c r="C485" s="167" t="s">
        <v>7192</v>
      </c>
      <c r="D485" t="s">
        <v>673</v>
      </c>
      <c r="I485" s="167" t="s">
        <v>184</v>
      </c>
      <c r="J485" s="62" t="s">
        <v>606</v>
      </c>
      <c r="N485" s="141" t="s">
        <v>5205</v>
      </c>
      <c r="Q485" s="62"/>
    </row>
    <row r="486" spans="3:17" x14ac:dyDescent="0.35">
      <c r="C486" s="167" t="s">
        <v>7192</v>
      </c>
      <c r="D486" t="s">
        <v>673</v>
      </c>
      <c r="I486" s="167" t="s">
        <v>184</v>
      </c>
      <c r="J486" s="62" t="s">
        <v>5224</v>
      </c>
      <c r="N486" s="141" t="s">
        <v>5206</v>
      </c>
      <c r="Q486" s="61"/>
    </row>
    <row r="487" spans="3:17" x14ac:dyDescent="0.35">
      <c r="C487" s="167" t="s">
        <v>7192</v>
      </c>
      <c r="D487" t="s">
        <v>673</v>
      </c>
      <c r="I487" s="167" t="s">
        <v>184</v>
      </c>
      <c r="J487" s="62" t="s">
        <v>4919</v>
      </c>
      <c r="N487" s="167" t="s">
        <v>5252</v>
      </c>
      <c r="Q487" s="62"/>
    </row>
    <row r="488" spans="3:17" x14ac:dyDescent="0.35">
      <c r="C488" s="167" t="s">
        <v>7192</v>
      </c>
      <c r="D488" t="s">
        <v>673</v>
      </c>
      <c r="I488" s="167" t="s">
        <v>184</v>
      </c>
      <c r="J488" s="62" t="s">
        <v>604</v>
      </c>
      <c r="N488" s="167" t="s">
        <v>5009</v>
      </c>
      <c r="Q488" s="61"/>
    </row>
    <row r="489" spans="3:17" x14ac:dyDescent="0.35">
      <c r="C489" s="167" t="s">
        <v>7192</v>
      </c>
      <c r="D489" t="s">
        <v>670</v>
      </c>
      <c r="I489" s="167" t="s">
        <v>184</v>
      </c>
      <c r="J489" s="62" t="s">
        <v>4921</v>
      </c>
      <c r="N489" s="141"/>
      <c r="Q489" s="62"/>
    </row>
    <row r="490" spans="3:17" x14ac:dyDescent="0.35">
      <c r="C490" s="167" t="s">
        <v>7192</v>
      </c>
      <c r="D490" t="s">
        <v>670</v>
      </c>
      <c r="I490" s="167" t="s">
        <v>184</v>
      </c>
      <c r="J490" s="62" t="s">
        <v>4922</v>
      </c>
      <c r="N490" s="141"/>
      <c r="Q490" s="61"/>
    </row>
    <row r="491" spans="3:17" x14ac:dyDescent="0.35">
      <c r="C491" s="167" t="s">
        <v>7192</v>
      </c>
      <c r="D491" t="s">
        <v>670</v>
      </c>
      <c r="I491" s="167" t="s">
        <v>184</v>
      </c>
      <c r="J491" s="62" t="s">
        <v>5264</v>
      </c>
      <c r="N491" s="141"/>
      <c r="Q491" s="62"/>
    </row>
    <row r="492" spans="3:17" x14ac:dyDescent="0.35">
      <c r="C492" s="167" t="s">
        <v>7192</v>
      </c>
      <c r="D492" t="s">
        <v>670</v>
      </c>
      <c r="I492" s="167" t="s">
        <v>184</v>
      </c>
      <c r="J492" s="62" t="s">
        <v>4924</v>
      </c>
      <c r="N492" s="141"/>
      <c r="Q492" s="61"/>
    </row>
    <row r="493" spans="3:17" x14ac:dyDescent="0.35">
      <c r="C493" s="167" t="s">
        <v>7192</v>
      </c>
      <c r="D493" t="s">
        <v>670</v>
      </c>
      <c r="I493" s="167" t="s">
        <v>184</v>
      </c>
      <c r="J493" s="62" t="s">
        <v>602</v>
      </c>
      <c r="N493" s="141"/>
      <c r="Q493" s="62"/>
    </row>
    <row r="494" spans="3:17" x14ac:dyDescent="0.35">
      <c r="C494" s="167" t="s">
        <v>7192</v>
      </c>
      <c r="D494" t="s">
        <v>670</v>
      </c>
      <c r="I494" s="167" t="s">
        <v>184</v>
      </c>
      <c r="J494" s="62" t="s">
        <v>585</v>
      </c>
      <c r="N494" s="141"/>
      <c r="Q494" s="61"/>
    </row>
    <row r="495" spans="3:17" x14ac:dyDescent="0.35">
      <c r="C495" s="167" t="s">
        <v>7192</v>
      </c>
      <c r="D495" t="s">
        <v>670</v>
      </c>
      <c r="I495" s="167" t="s">
        <v>184</v>
      </c>
      <c r="J495" s="62" t="s">
        <v>581</v>
      </c>
      <c r="N495" s="141"/>
      <c r="Q495" s="62"/>
    </row>
    <row r="496" spans="3:17" x14ac:dyDescent="0.35">
      <c r="C496" s="167" t="s">
        <v>7192</v>
      </c>
      <c r="D496" t="s">
        <v>670</v>
      </c>
      <c r="I496" s="167" t="s">
        <v>184</v>
      </c>
      <c r="J496" s="62" t="s">
        <v>578</v>
      </c>
      <c r="N496" s="141"/>
      <c r="Q496" s="61"/>
    </row>
    <row r="497" spans="3:17" x14ac:dyDescent="0.35">
      <c r="C497" s="167" t="s">
        <v>7192</v>
      </c>
      <c r="D497" t="s">
        <v>670</v>
      </c>
      <c r="I497" s="167" t="s">
        <v>184</v>
      </c>
      <c r="J497" s="62" t="s">
        <v>5174</v>
      </c>
      <c r="N497" s="141"/>
      <c r="Q497" s="62"/>
    </row>
    <row r="498" spans="3:17" x14ac:dyDescent="0.35">
      <c r="C498" s="167" t="s">
        <v>7192</v>
      </c>
      <c r="D498" t="s">
        <v>670</v>
      </c>
      <c r="I498" s="167" t="s">
        <v>184</v>
      </c>
      <c r="J498" s="62" t="s">
        <v>5171</v>
      </c>
      <c r="N498" s="141"/>
      <c r="Q498" s="61"/>
    </row>
    <row r="499" spans="3:17" x14ac:dyDescent="0.35">
      <c r="C499" s="167" t="s">
        <v>7192</v>
      </c>
      <c r="D499" t="s">
        <v>670</v>
      </c>
      <c r="I499" s="167" t="s">
        <v>184</v>
      </c>
      <c r="J499" s="62" t="s">
        <v>577</v>
      </c>
      <c r="N499" s="141"/>
      <c r="Q499" s="62"/>
    </row>
    <row r="500" spans="3:17" x14ac:dyDescent="0.35">
      <c r="C500" s="167" t="s">
        <v>7192</v>
      </c>
      <c r="D500" t="s">
        <v>670</v>
      </c>
      <c r="I500" s="167" t="s">
        <v>184</v>
      </c>
      <c r="J500" s="62" t="s">
        <v>5167</v>
      </c>
      <c r="N500" s="141"/>
      <c r="Q500" s="61"/>
    </row>
    <row r="501" spans="3:17" x14ac:dyDescent="0.35">
      <c r="C501" s="167" t="s">
        <v>7192</v>
      </c>
      <c r="D501" t="s">
        <v>667</v>
      </c>
      <c r="I501" s="167" t="s">
        <v>184</v>
      </c>
      <c r="J501" s="62" t="s">
        <v>5163</v>
      </c>
      <c r="N501" s="141"/>
      <c r="Q501" s="62"/>
    </row>
    <row r="502" spans="3:17" x14ac:dyDescent="0.35">
      <c r="C502" s="167" t="s">
        <v>7192</v>
      </c>
      <c r="D502" t="s">
        <v>664</v>
      </c>
      <c r="I502" s="167" t="s">
        <v>184</v>
      </c>
      <c r="J502" s="62" t="s">
        <v>5165</v>
      </c>
      <c r="N502" s="141"/>
      <c r="Q502" s="61"/>
    </row>
    <row r="503" spans="3:17" x14ac:dyDescent="0.35">
      <c r="C503" s="167" t="s">
        <v>7192</v>
      </c>
      <c r="D503" t="s">
        <v>661</v>
      </c>
      <c r="I503" s="167" t="s">
        <v>184</v>
      </c>
      <c r="J503" s="62" t="s">
        <v>575</v>
      </c>
      <c r="N503" s="141"/>
      <c r="Q503" s="62"/>
    </row>
    <row r="504" spans="3:17" x14ac:dyDescent="0.35">
      <c r="C504" s="167" t="s">
        <v>7192</v>
      </c>
      <c r="D504" t="s">
        <v>661</v>
      </c>
      <c r="I504" s="167" t="s">
        <v>184</v>
      </c>
      <c r="J504" s="62" t="s">
        <v>569</v>
      </c>
      <c r="N504" s="141"/>
      <c r="Q504" s="61"/>
    </row>
    <row r="505" spans="3:17" x14ac:dyDescent="0.35">
      <c r="C505" s="167" t="s">
        <v>7192</v>
      </c>
      <c r="D505" t="s">
        <v>661</v>
      </c>
      <c r="I505" s="167" t="s">
        <v>184</v>
      </c>
      <c r="J505" s="62" t="s">
        <v>5191</v>
      </c>
      <c r="N505" s="141"/>
      <c r="Q505" s="62"/>
    </row>
    <row r="506" spans="3:17" x14ac:dyDescent="0.35">
      <c r="C506" s="167" t="s">
        <v>7192</v>
      </c>
      <c r="D506" t="s">
        <v>660</v>
      </c>
      <c r="I506" s="167" t="s">
        <v>184</v>
      </c>
      <c r="J506" s="62" t="s">
        <v>5183</v>
      </c>
      <c r="N506" s="141"/>
      <c r="Q506" s="61"/>
    </row>
    <row r="507" spans="3:17" x14ac:dyDescent="0.35">
      <c r="C507" s="167" t="s">
        <v>7192</v>
      </c>
      <c r="D507" t="s">
        <v>660</v>
      </c>
      <c r="I507" s="167" t="s">
        <v>184</v>
      </c>
      <c r="J507" s="62" t="s">
        <v>5184</v>
      </c>
      <c r="N507" s="141"/>
      <c r="Q507" s="62"/>
    </row>
    <row r="508" spans="3:17" x14ac:dyDescent="0.35">
      <c r="C508" s="167" t="s">
        <v>7192</v>
      </c>
      <c r="D508" t="s">
        <v>660</v>
      </c>
      <c r="I508" s="167" t="s">
        <v>184</v>
      </c>
      <c r="J508" s="62" t="s">
        <v>5182</v>
      </c>
      <c r="N508" s="141"/>
      <c r="Q508" s="61"/>
    </row>
    <row r="509" spans="3:17" x14ac:dyDescent="0.35">
      <c r="C509" s="167" t="s">
        <v>7192</v>
      </c>
      <c r="D509" t="s">
        <v>657</v>
      </c>
      <c r="I509" s="167" t="s">
        <v>184</v>
      </c>
      <c r="J509" s="62" t="s">
        <v>5190</v>
      </c>
      <c r="N509" s="141"/>
      <c r="Q509" s="62"/>
    </row>
    <row r="510" spans="3:17" x14ac:dyDescent="0.35">
      <c r="C510" s="167" t="s">
        <v>7192</v>
      </c>
      <c r="D510" t="s">
        <v>657</v>
      </c>
      <c r="I510" s="167" t="s">
        <v>184</v>
      </c>
      <c r="J510" s="62" t="s">
        <v>566</v>
      </c>
      <c r="N510" s="141" t="s">
        <v>693</v>
      </c>
      <c r="Q510" s="61"/>
    </row>
    <row r="511" spans="3:17" x14ac:dyDescent="0.35">
      <c r="C511" s="167" t="s">
        <v>7192</v>
      </c>
      <c r="D511" t="s">
        <v>657</v>
      </c>
      <c r="I511" s="167" t="s">
        <v>184</v>
      </c>
      <c r="J511" s="62" t="s">
        <v>5175</v>
      </c>
      <c r="N511" s="141" t="s">
        <v>5151</v>
      </c>
      <c r="Q511" s="62"/>
    </row>
    <row r="512" spans="3:17" x14ac:dyDescent="0.35">
      <c r="C512" s="167" t="s">
        <v>7192</v>
      </c>
      <c r="D512" t="s">
        <v>657</v>
      </c>
      <c r="I512" s="167" t="s">
        <v>184</v>
      </c>
      <c r="J512" s="62" t="s">
        <v>5178</v>
      </c>
      <c r="N512" s="141" t="s">
        <v>679</v>
      </c>
      <c r="Q512" s="61"/>
    </row>
    <row r="513" spans="3:17" x14ac:dyDescent="0.35">
      <c r="C513" s="167" t="s">
        <v>7192</v>
      </c>
      <c r="D513" t="s">
        <v>657</v>
      </c>
      <c r="I513" s="167" t="s">
        <v>184</v>
      </c>
      <c r="J513" s="62" t="s">
        <v>5179</v>
      </c>
      <c r="N513" s="141" t="s">
        <v>676</v>
      </c>
      <c r="Q513" s="62"/>
    </row>
    <row r="514" spans="3:17" x14ac:dyDescent="0.35">
      <c r="C514" s="167" t="s">
        <v>7192</v>
      </c>
      <c r="D514" t="s">
        <v>657</v>
      </c>
      <c r="I514" s="167" t="s">
        <v>184</v>
      </c>
      <c r="J514" s="62" t="s">
        <v>5186</v>
      </c>
      <c r="N514" s="141" t="s">
        <v>673</v>
      </c>
      <c r="Q514" s="61"/>
    </row>
    <row r="515" spans="3:17" x14ac:dyDescent="0.35">
      <c r="C515" s="167" t="s">
        <v>7192</v>
      </c>
      <c r="D515" t="s">
        <v>6304</v>
      </c>
      <c r="I515" s="167" t="s">
        <v>184</v>
      </c>
      <c r="J515" s="62" t="s">
        <v>561</v>
      </c>
      <c r="N515" s="141" t="s">
        <v>670</v>
      </c>
      <c r="Q515" s="62"/>
    </row>
    <row r="516" spans="3:17" x14ac:dyDescent="0.35">
      <c r="C516" s="167" t="s">
        <v>7192</v>
      </c>
      <c r="D516" t="s">
        <v>653</v>
      </c>
      <c r="I516" s="167" t="s">
        <v>184</v>
      </c>
      <c r="J516" s="62" t="s">
        <v>5291</v>
      </c>
      <c r="N516" s="141" t="s">
        <v>5279</v>
      </c>
      <c r="Q516" s="61"/>
    </row>
    <row r="517" spans="3:17" x14ac:dyDescent="0.35">
      <c r="C517" s="167" t="s">
        <v>7192</v>
      </c>
      <c r="D517" t="s">
        <v>653</v>
      </c>
      <c r="I517" s="167" t="s">
        <v>184</v>
      </c>
      <c r="J517" s="62" t="s">
        <v>5292</v>
      </c>
      <c r="N517" s="141" t="s">
        <v>667</v>
      </c>
      <c r="Q517" s="62"/>
    </row>
    <row r="518" spans="3:17" x14ac:dyDescent="0.35">
      <c r="C518" s="167" t="s">
        <v>7192</v>
      </c>
      <c r="D518" t="s">
        <v>653</v>
      </c>
      <c r="I518" s="167" t="s">
        <v>184</v>
      </c>
      <c r="J518" s="62" t="s">
        <v>5185</v>
      </c>
      <c r="N518" s="141" t="s">
        <v>664</v>
      </c>
      <c r="Q518" s="61"/>
    </row>
    <row r="519" spans="3:17" x14ac:dyDescent="0.35">
      <c r="C519" s="167" t="s">
        <v>7192</v>
      </c>
      <c r="D519" t="s">
        <v>653</v>
      </c>
      <c r="I519" s="167" t="s">
        <v>184</v>
      </c>
      <c r="J519" s="62" t="s">
        <v>5424</v>
      </c>
      <c r="N519" s="141"/>
      <c r="Q519" s="62"/>
    </row>
    <row r="520" spans="3:17" x14ac:dyDescent="0.35">
      <c r="C520" s="167" t="s">
        <v>7192</v>
      </c>
      <c r="D520" t="s">
        <v>653</v>
      </c>
      <c r="I520" s="167" t="s">
        <v>184</v>
      </c>
      <c r="J520" s="62" t="s">
        <v>5416</v>
      </c>
      <c r="N520" s="141"/>
      <c r="Q520" s="61"/>
    </row>
    <row r="521" spans="3:17" x14ac:dyDescent="0.35">
      <c r="C521" s="167" t="s">
        <v>7192</v>
      </c>
      <c r="D521" t="s">
        <v>653</v>
      </c>
      <c r="I521" s="167" t="s">
        <v>184</v>
      </c>
      <c r="J521" s="62" t="s">
        <v>5425</v>
      </c>
      <c r="N521" s="141"/>
      <c r="Q521" s="62"/>
    </row>
    <row r="522" spans="3:17" x14ac:dyDescent="0.35">
      <c r="C522" s="167" t="s">
        <v>7192</v>
      </c>
      <c r="D522" t="s">
        <v>653</v>
      </c>
      <c r="I522" s="167" t="s">
        <v>184</v>
      </c>
      <c r="J522" s="62" t="s">
        <v>5418</v>
      </c>
      <c r="N522" s="141"/>
      <c r="Q522" s="61"/>
    </row>
    <row r="523" spans="3:17" x14ac:dyDescent="0.35">
      <c r="C523" s="167" t="s">
        <v>7192</v>
      </c>
      <c r="D523" t="s">
        <v>653</v>
      </c>
      <c r="I523" s="167" t="s">
        <v>184</v>
      </c>
      <c r="J523" s="62" t="s">
        <v>5189</v>
      </c>
      <c r="N523" s="141"/>
      <c r="Q523" s="62"/>
    </row>
    <row r="524" spans="3:17" x14ac:dyDescent="0.35">
      <c r="C524" s="167" t="s">
        <v>7192</v>
      </c>
      <c r="D524" t="s">
        <v>653</v>
      </c>
      <c r="I524" s="167" t="s">
        <v>184</v>
      </c>
      <c r="J524" s="62" t="s">
        <v>5410</v>
      </c>
      <c r="N524" s="141"/>
      <c r="Q524" s="61"/>
    </row>
    <row r="525" spans="3:17" x14ac:dyDescent="0.35">
      <c r="C525" s="167" t="s">
        <v>7192</v>
      </c>
      <c r="D525" t="s">
        <v>653</v>
      </c>
      <c r="I525" s="167" t="s">
        <v>184</v>
      </c>
      <c r="J525" s="62" t="s">
        <v>573</v>
      </c>
      <c r="N525" s="141"/>
      <c r="Q525" s="62"/>
    </row>
    <row r="526" spans="3:17" x14ac:dyDescent="0.35">
      <c r="C526" s="167" t="s">
        <v>7192</v>
      </c>
      <c r="D526" t="s">
        <v>653</v>
      </c>
      <c r="I526" s="167" t="s">
        <v>184</v>
      </c>
      <c r="J526" s="62" t="s">
        <v>556</v>
      </c>
      <c r="N526" s="141"/>
      <c r="Q526" s="61"/>
    </row>
    <row r="527" spans="3:17" x14ac:dyDescent="0.35">
      <c r="C527" s="167" t="s">
        <v>7192</v>
      </c>
      <c r="D527" t="s">
        <v>653</v>
      </c>
      <c r="I527" s="167" t="s">
        <v>184</v>
      </c>
      <c r="J527" s="62" t="s">
        <v>5160</v>
      </c>
      <c r="N527" s="141"/>
      <c r="Q527" s="62"/>
    </row>
    <row r="528" spans="3:17" x14ac:dyDescent="0.35">
      <c r="C528" s="167" t="s">
        <v>7192</v>
      </c>
      <c r="D528" t="s">
        <v>653</v>
      </c>
      <c r="I528" s="167" t="s">
        <v>184</v>
      </c>
      <c r="J528" s="62" t="s">
        <v>5278</v>
      </c>
      <c r="N528" s="141"/>
      <c r="Q528" s="61"/>
    </row>
    <row r="529" spans="3:17" x14ac:dyDescent="0.35">
      <c r="C529" s="167" t="s">
        <v>7192</v>
      </c>
      <c r="D529" t="s">
        <v>653</v>
      </c>
      <c r="I529" s="167" t="s">
        <v>184</v>
      </c>
      <c r="J529" s="62" t="s">
        <v>5154</v>
      </c>
      <c r="N529" s="141"/>
      <c r="Q529" s="62"/>
    </row>
    <row r="530" spans="3:17" x14ac:dyDescent="0.35">
      <c r="C530" s="167" t="s">
        <v>7192</v>
      </c>
      <c r="D530" t="s">
        <v>653</v>
      </c>
      <c r="I530" s="167" t="s">
        <v>184</v>
      </c>
      <c r="J530" s="62" t="s">
        <v>5158</v>
      </c>
      <c r="N530" s="141"/>
      <c r="Q530" s="61"/>
    </row>
    <row r="531" spans="3:17" x14ac:dyDescent="0.35">
      <c r="C531" s="167" t="s">
        <v>7192</v>
      </c>
      <c r="D531" t="s">
        <v>653</v>
      </c>
      <c r="I531" s="167" t="s">
        <v>184</v>
      </c>
      <c r="J531" s="62" t="s">
        <v>5155</v>
      </c>
      <c r="N531" s="141"/>
      <c r="Q531" s="62"/>
    </row>
    <row r="532" spans="3:17" x14ac:dyDescent="0.35">
      <c r="C532" s="167" t="s">
        <v>7192</v>
      </c>
      <c r="D532" t="s">
        <v>656</v>
      </c>
      <c r="I532" s="167" t="s">
        <v>184</v>
      </c>
      <c r="J532" s="62" t="s">
        <v>5204</v>
      </c>
      <c r="N532" s="141"/>
      <c r="Q532" s="61"/>
    </row>
    <row r="533" spans="3:17" x14ac:dyDescent="0.35">
      <c r="C533" s="167" t="s">
        <v>7192</v>
      </c>
      <c r="D533" t="s">
        <v>656</v>
      </c>
      <c r="I533" s="167" t="s">
        <v>184</v>
      </c>
      <c r="J533" s="62" t="s">
        <v>560</v>
      </c>
      <c r="N533" s="141"/>
      <c r="Q533" s="62"/>
    </row>
    <row r="534" spans="3:17" x14ac:dyDescent="0.35">
      <c r="C534" s="167" t="s">
        <v>7192</v>
      </c>
      <c r="D534" t="s">
        <v>649</v>
      </c>
      <c r="I534" s="167" t="s">
        <v>184</v>
      </c>
      <c r="J534" s="62" t="s">
        <v>552</v>
      </c>
      <c r="N534" s="141"/>
      <c r="Q534" s="61"/>
    </row>
    <row r="535" spans="3:17" x14ac:dyDescent="0.35">
      <c r="C535" s="167" t="s">
        <v>7192</v>
      </c>
      <c r="D535" t="s">
        <v>649</v>
      </c>
      <c r="I535" s="167" t="s">
        <v>184</v>
      </c>
      <c r="J535" s="62" t="s">
        <v>555</v>
      </c>
      <c r="N535" s="141"/>
      <c r="Q535" s="62"/>
    </row>
    <row r="536" spans="3:17" x14ac:dyDescent="0.35">
      <c r="C536" s="167" t="s">
        <v>7192</v>
      </c>
      <c r="D536" t="s">
        <v>649</v>
      </c>
      <c r="I536" s="167" t="s">
        <v>184</v>
      </c>
      <c r="J536" s="62" t="s">
        <v>549</v>
      </c>
      <c r="N536" s="141"/>
      <c r="Q536" s="61"/>
    </row>
    <row r="537" spans="3:17" x14ac:dyDescent="0.35">
      <c r="C537" s="167" t="s">
        <v>7192</v>
      </c>
      <c r="D537" t="s">
        <v>649</v>
      </c>
      <c r="I537" s="167" t="s">
        <v>184</v>
      </c>
      <c r="J537" s="62" t="s">
        <v>5168</v>
      </c>
      <c r="N537" s="141"/>
      <c r="Q537" s="62"/>
    </row>
    <row r="538" spans="3:17" x14ac:dyDescent="0.35">
      <c r="C538" s="167" t="s">
        <v>7192</v>
      </c>
      <c r="D538" t="s">
        <v>649</v>
      </c>
      <c r="I538" s="167" t="s">
        <v>184</v>
      </c>
      <c r="J538" s="62" t="s">
        <v>5169</v>
      </c>
      <c r="N538" s="141"/>
      <c r="Q538" s="61"/>
    </row>
    <row r="539" spans="3:17" x14ac:dyDescent="0.35">
      <c r="C539" s="167" t="s">
        <v>7192</v>
      </c>
      <c r="D539" t="s">
        <v>649</v>
      </c>
      <c r="I539" s="167" t="s">
        <v>184</v>
      </c>
      <c r="J539" s="62" t="s">
        <v>540</v>
      </c>
      <c r="N539" s="141"/>
      <c r="Q539" s="62"/>
    </row>
    <row r="540" spans="3:17" x14ac:dyDescent="0.35">
      <c r="C540" s="167" t="s">
        <v>7192</v>
      </c>
      <c r="D540" t="s">
        <v>649</v>
      </c>
      <c r="I540" s="167" t="s">
        <v>184</v>
      </c>
      <c r="J540" s="62" t="s">
        <v>541</v>
      </c>
      <c r="N540" s="141"/>
      <c r="Q540" s="61"/>
    </row>
    <row r="541" spans="3:17" x14ac:dyDescent="0.35">
      <c r="C541" s="167" t="s">
        <v>7192</v>
      </c>
      <c r="D541" t="s">
        <v>649</v>
      </c>
      <c r="I541" s="167" t="s">
        <v>184</v>
      </c>
      <c r="J541" s="62" t="s">
        <v>534</v>
      </c>
      <c r="N541" s="141"/>
      <c r="Q541" s="62"/>
    </row>
    <row r="542" spans="3:17" x14ac:dyDescent="0.35">
      <c r="C542" s="167" t="s">
        <v>7192</v>
      </c>
      <c r="D542" t="s">
        <v>649</v>
      </c>
      <c r="I542" s="167" t="s">
        <v>184</v>
      </c>
      <c r="J542" s="62" t="s">
        <v>538</v>
      </c>
      <c r="N542" s="141"/>
      <c r="Q542" s="61"/>
    </row>
    <row r="543" spans="3:17" x14ac:dyDescent="0.35">
      <c r="C543" s="167" t="s">
        <v>7192</v>
      </c>
      <c r="D543" t="s">
        <v>649</v>
      </c>
      <c r="I543" s="167" t="s">
        <v>184</v>
      </c>
      <c r="J543" s="62" t="s">
        <v>529</v>
      </c>
      <c r="N543" s="141" t="s">
        <v>656</v>
      </c>
      <c r="Q543" s="62"/>
    </row>
    <row r="544" spans="3:17" x14ac:dyDescent="0.35">
      <c r="C544" s="167" t="s">
        <v>7192</v>
      </c>
      <c r="D544" t="s">
        <v>649</v>
      </c>
      <c r="I544" s="167" t="s">
        <v>184</v>
      </c>
      <c r="J544" s="62" t="s">
        <v>5214</v>
      </c>
      <c r="N544" s="141" t="s">
        <v>653</v>
      </c>
      <c r="Q544" s="61"/>
    </row>
    <row r="545" spans="3:17" x14ac:dyDescent="0.35">
      <c r="C545" s="167" t="s">
        <v>7192</v>
      </c>
      <c r="D545" t="s">
        <v>649</v>
      </c>
      <c r="I545" s="167" t="s">
        <v>184</v>
      </c>
      <c r="J545" s="62" t="s">
        <v>5216</v>
      </c>
      <c r="N545" s="240" t="s">
        <v>599</v>
      </c>
      <c r="Q545" s="62"/>
    </row>
    <row r="546" spans="3:17" x14ac:dyDescent="0.35">
      <c r="C546" s="167" t="s">
        <v>7192</v>
      </c>
      <c r="D546" t="s">
        <v>649</v>
      </c>
      <c r="I546" s="167" t="s">
        <v>184</v>
      </c>
      <c r="J546" s="62" t="s">
        <v>532</v>
      </c>
      <c r="N546" s="141" t="s">
        <v>649</v>
      </c>
      <c r="Q546" s="61"/>
    </row>
    <row r="547" spans="3:17" x14ac:dyDescent="0.35">
      <c r="C547" s="167" t="s">
        <v>7192</v>
      </c>
      <c r="D547" t="s">
        <v>649</v>
      </c>
      <c r="I547" s="167" t="s">
        <v>184</v>
      </c>
      <c r="J547" s="62" t="s">
        <v>523</v>
      </c>
      <c r="N547" s="141" t="s">
        <v>5544</v>
      </c>
      <c r="Q547" s="62"/>
    </row>
    <row r="548" spans="3:17" x14ac:dyDescent="0.35">
      <c r="C548" s="167" t="s">
        <v>7192</v>
      </c>
      <c r="D548" t="s">
        <v>649</v>
      </c>
      <c r="I548" s="167" t="s">
        <v>184</v>
      </c>
      <c r="J548" s="62" t="s">
        <v>5207</v>
      </c>
      <c r="N548" s="141" t="s">
        <v>5203</v>
      </c>
      <c r="Q548" s="61"/>
    </row>
    <row r="549" spans="3:17" x14ac:dyDescent="0.35">
      <c r="C549" s="167" t="s">
        <v>7192</v>
      </c>
      <c r="D549" t="s">
        <v>649</v>
      </c>
      <c r="I549" s="167" t="s">
        <v>184</v>
      </c>
      <c r="J549" s="62" t="s">
        <v>5208</v>
      </c>
      <c r="N549" s="141" t="s">
        <v>646</v>
      </c>
      <c r="Q549" s="62"/>
    </row>
    <row r="550" spans="3:17" x14ac:dyDescent="0.35">
      <c r="C550" s="167" t="s">
        <v>7192</v>
      </c>
      <c r="D550" t="s">
        <v>649</v>
      </c>
      <c r="I550" s="167" t="s">
        <v>184</v>
      </c>
      <c r="J550" s="62" t="s">
        <v>5209</v>
      </c>
      <c r="N550" s="141" t="s">
        <v>5150</v>
      </c>
      <c r="Q550" s="61"/>
    </row>
    <row r="551" spans="3:17" x14ac:dyDescent="0.35">
      <c r="C551" s="167" t="s">
        <v>7192</v>
      </c>
      <c r="D551" t="s">
        <v>5544</v>
      </c>
      <c r="I551" s="167" t="s">
        <v>184</v>
      </c>
      <c r="J551" s="62" t="s">
        <v>527</v>
      </c>
      <c r="N551" s="141" t="s">
        <v>645</v>
      </c>
      <c r="Q551" s="62"/>
    </row>
    <row r="552" spans="3:17" x14ac:dyDescent="0.35">
      <c r="C552" s="167" t="s">
        <v>7192</v>
      </c>
      <c r="D552" t="s">
        <v>5544</v>
      </c>
      <c r="I552" s="167" t="s">
        <v>184</v>
      </c>
      <c r="J552" s="62" t="s">
        <v>518</v>
      </c>
      <c r="N552" s="141" t="s">
        <v>642</v>
      </c>
      <c r="Q552" s="61"/>
    </row>
    <row r="553" spans="3:17" x14ac:dyDescent="0.35">
      <c r="C553" s="167" t="s">
        <v>7192</v>
      </c>
      <c r="D553" t="s">
        <v>646</v>
      </c>
      <c r="I553" s="167" t="s">
        <v>184</v>
      </c>
      <c r="J553" s="62" t="s">
        <v>5280</v>
      </c>
      <c r="N553" s="141" t="s">
        <v>6054</v>
      </c>
      <c r="Q553" s="62"/>
    </row>
    <row r="554" spans="3:17" x14ac:dyDescent="0.35">
      <c r="C554" s="167" t="s">
        <v>7192</v>
      </c>
      <c r="D554" t="s">
        <v>646</v>
      </c>
      <c r="I554" s="167" t="s">
        <v>184</v>
      </c>
      <c r="J554" s="62" t="s">
        <v>5212</v>
      </c>
      <c r="N554" s="141" t="s">
        <v>4915</v>
      </c>
      <c r="Q554" s="61"/>
    </row>
    <row r="555" spans="3:17" x14ac:dyDescent="0.35">
      <c r="C555" s="167" t="s">
        <v>7192</v>
      </c>
      <c r="D555" t="s">
        <v>646</v>
      </c>
      <c r="I555" s="167" t="s">
        <v>184</v>
      </c>
      <c r="J555" s="62" t="s">
        <v>517</v>
      </c>
      <c r="N555" s="252" t="s">
        <v>5149</v>
      </c>
      <c r="Q555" s="62"/>
    </row>
    <row r="556" spans="3:17" x14ac:dyDescent="0.35">
      <c r="C556" s="167" t="s">
        <v>7192</v>
      </c>
      <c r="D556" t="s">
        <v>646</v>
      </c>
      <c r="I556" s="167" t="s">
        <v>184</v>
      </c>
      <c r="J556" s="62" t="s">
        <v>5218</v>
      </c>
      <c r="N556" s="141" t="s">
        <v>5146</v>
      </c>
      <c r="Q556" s="61"/>
    </row>
    <row r="557" spans="3:17" x14ac:dyDescent="0.35">
      <c r="C557" s="167" t="s">
        <v>7192</v>
      </c>
      <c r="D557" t="s">
        <v>646</v>
      </c>
      <c r="I557" s="167" t="s">
        <v>184</v>
      </c>
      <c r="J557" s="62" t="s">
        <v>514</v>
      </c>
      <c r="N557" s="141" t="s">
        <v>635</v>
      </c>
      <c r="Q557" s="62"/>
    </row>
    <row r="558" spans="3:17" x14ac:dyDescent="0.35">
      <c r="C558" s="167" t="s">
        <v>7192</v>
      </c>
      <c r="D558" t="s">
        <v>646</v>
      </c>
      <c r="I558" s="167" t="s">
        <v>184</v>
      </c>
      <c r="J558" s="62" t="s">
        <v>510</v>
      </c>
      <c r="N558" s="141" t="s">
        <v>638</v>
      </c>
      <c r="Q558" s="61"/>
    </row>
    <row r="559" spans="3:17" x14ac:dyDescent="0.35">
      <c r="C559" s="167" t="s">
        <v>7192</v>
      </c>
      <c r="D559" t="s">
        <v>646</v>
      </c>
      <c r="I559" s="167" t="s">
        <v>184</v>
      </c>
      <c r="J559" s="62" t="s">
        <v>5219</v>
      </c>
      <c r="N559" s="141" t="s">
        <v>6051</v>
      </c>
      <c r="Q559" s="62"/>
    </row>
    <row r="560" spans="3:17" x14ac:dyDescent="0.35">
      <c r="C560" s="167" t="s">
        <v>7192</v>
      </c>
      <c r="D560" t="s">
        <v>646</v>
      </c>
      <c r="I560" s="167" t="s">
        <v>184</v>
      </c>
      <c r="J560" s="62" t="s">
        <v>507</v>
      </c>
      <c r="N560" s="141" t="s">
        <v>5144</v>
      </c>
      <c r="Q560" s="61"/>
    </row>
    <row r="561" spans="3:17" x14ac:dyDescent="0.35">
      <c r="C561" s="167" t="s">
        <v>7192</v>
      </c>
      <c r="D561" t="s">
        <v>646</v>
      </c>
      <c r="I561" s="167" t="s">
        <v>184</v>
      </c>
      <c r="J561" s="62" t="s">
        <v>5220</v>
      </c>
      <c r="N561" s="141" t="s">
        <v>5148</v>
      </c>
      <c r="Q561" s="62"/>
    </row>
    <row r="562" spans="3:17" x14ac:dyDescent="0.35">
      <c r="C562" s="167" t="s">
        <v>7192</v>
      </c>
      <c r="D562" t="s">
        <v>646</v>
      </c>
      <c r="I562" s="167" t="s">
        <v>184</v>
      </c>
      <c r="J562" s="62" t="s">
        <v>503</v>
      </c>
      <c r="N562" s="141" t="s">
        <v>632</v>
      </c>
      <c r="Q562" s="61"/>
    </row>
    <row r="563" spans="3:17" x14ac:dyDescent="0.35">
      <c r="C563" s="167" t="s">
        <v>7192</v>
      </c>
      <c r="D563" t="s">
        <v>646</v>
      </c>
      <c r="I563" s="167" t="s">
        <v>184</v>
      </c>
      <c r="J563" s="62" t="s">
        <v>5221</v>
      </c>
      <c r="N563" s="141" t="s">
        <v>6887</v>
      </c>
      <c r="Q563" s="62"/>
    </row>
    <row r="564" spans="3:17" x14ac:dyDescent="0.35">
      <c r="C564" s="167" t="s">
        <v>7192</v>
      </c>
      <c r="D564" t="s">
        <v>646</v>
      </c>
      <c r="I564" s="167" t="s">
        <v>184</v>
      </c>
      <c r="J564" s="62" t="s">
        <v>500</v>
      </c>
      <c r="N564" s="141" t="s">
        <v>5210</v>
      </c>
      <c r="Q564" s="61"/>
    </row>
    <row r="565" spans="3:17" x14ac:dyDescent="0.35">
      <c r="C565" s="167" t="s">
        <v>7192</v>
      </c>
      <c r="D565" t="s">
        <v>646</v>
      </c>
      <c r="I565" s="167" t="s">
        <v>184</v>
      </c>
      <c r="J565" s="62" t="s">
        <v>494</v>
      </c>
      <c r="N565" s="141"/>
      <c r="Q565" s="62"/>
    </row>
    <row r="566" spans="3:17" x14ac:dyDescent="0.35">
      <c r="C566" s="167" t="s">
        <v>7192</v>
      </c>
      <c r="D566" t="s">
        <v>646</v>
      </c>
      <c r="I566" s="167" t="s">
        <v>184</v>
      </c>
      <c r="J566" s="62" t="s">
        <v>5222</v>
      </c>
      <c r="N566" s="141"/>
      <c r="Q566" s="61"/>
    </row>
    <row r="567" spans="3:17" x14ac:dyDescent="0.35">
      <c r="C567" s="167" t="s">
        <v>7192</v>
      </c>
      <c r="D567" t="s">
        <v>646</v>
      </c>
      <c r="I567" s="167" t="s">
        <v>184</v>
      </c>
      <c r="J567" s="62" t="s">
        <v>5225</v>
      </c>
      <c r="N567" s="141"/>
      <c r="Q567" s="62"/>
    </row>
    <row r="568" spans="3:17" x14ac:dyDescent="0.35">
      <c r="C568" s="167" t="s">
        <v>7192</v>
      </c>
      <c r="D568" t="s">
        <v>646</v>
      </c>
      <c r="I568" s="167" t="s">
        <v>184</v>
      </c>
      <c r="J568" s="62" t="s">
        <v>5227</v>
      </c>
      <c r="N568" s="141"/>
      <c r="Q568" s="61"/>
    </row>
    <row r="569" spans="3:17" x14ac:dyDescent="0.35">
      <c r="C569" s="167" t="s">
        <v>7192</v>
      </c>
      <c r="D569" t="s">
        <v>646</v>
      </c>
      <c r="I569" s="167" t="s">
        <v>184</v>
      </c>
      <c r="J569" s="62" t="s">
        <v>5243</v>
      </c>
      <c r="N569" s="141"/>
      <c r="Q569" s="62"/>
    </row>
    <row r="570" spans="3:17" x14ac:dyDescent="0.35">
      <c r="C570" s="167" t="s">
        <v>7192</v>
      </c>
      <c r="D570" t="s">
        <v>646</v>
      </c>
      <c r="I570" s="167" t="s">
        <v>184</v>
      </c>
      <c r="J570" s="62" t="s">
        <v>492</v>
      </c>
      <c r="N570" s="141"/>
      <c r="Q570" s="61"/>
    </row>
    <row r="571" spans="3:17" x14ac:dyDescent="0.35">
      <c r="C571" s="167" t="s">
        <v>7192</v>
      </c>
      <c r="D571" t="s">
        <v>646</v>
      </c>
      <c r="I571" s="167" t="s">
        <v>184</v>
      </c>
      <c r="J571" s="62" t="s">
        <v>5241</v>
      </c>
      <c r="N571" s="141"/>
      <c r="Q571" s="62"/>
    </row>
    <row r="572" spans="3:17" x14ac:dyDescent="0.35">
      <c r="C572" s="167" t="s">
        <v>7192</v>
      </c>
      <c r="D572" t="s">
        <v>646</v>
      </c>
      <c r="I572" s="167" t="s">
        <v>184</v>
      </c>
      <c r="J572" s="62" t="s">
        <v>5229</v>
      </c>
      <c r="N572" s="141"/>
      <c r="Q572" s="61"/>
    </row>
    <row r="573" spans="3:17" x14ac:dyDescent="0.35">
      <c r="C573" s="167" t="s">
        <v>7192</v>
      </c>
      <c r="D573" t="s">
        <v>646</v>
      </c>
      <c r="I573" s="167" t="s">
        <v>184</v>
      </c>
      <c r="J573" s="62" t="s">
        <v>5230</v>
      </c>
      <c r="N573" s="141"/>
      <c r="Q573" s="62"/>
    </row>
    <row r="574" spans="3:17" x14ac:dyDescent="0.35">
      <c r="C574" s="167" t="s">
        <v>7192</v>
      </c>
      <c r="D574" t="s">
        <v>646</v>
      </c>
      <c r="I574" s="167" t="s">
        <v>184</v>
      </c>
      <c r="J574" s="62" t="s">
        <v>5233</v>
      </c>
      <c r="N574" s="141"/>
      <c r="Q574" s="61"/>
    </row>
    <row r="575" spans="3:17" x14ac:dyDescent="0.35">
      <c r="C575" s="167" t="s">
        <v>7192</v>
      </c>
      <c r="D575" t="s">
        <v>646</v>
      </c>
      <c r="I575" s="167" t="s">
        <v>184</v>
      </c>
      <c r="J575" s="62" t="s">
        <v>5246</v>
      </c>
      <c r="N575" s="141"/>
      <c r="Q575" s="62"/>
    </row>
    <row r="576" spans="3:17" x14ac:dyDescent="0.35">
      <c r="C576" s="167" t="s">
        <v>7192</v>
      </c>
      <c r="D576" t="s">
        <v>646</v>
      </c>
      <c r="I576" s="167" t="s">
        <v>184</v>
      </c>
      <c r="J576" s="62" t="s">
        <v>488</v>
      </c>
      <c r="N576" s="141"/>
      <c r="Q576" s="61"/>
    </row>
    <row r="577" spans="3:17" x14ac:dyDescent="0.35">
      <c r="C577" s="167" t="s">
        <v>7192</v>
      </c>
      <c r="D577" t="s">
        <v>646</v>
      </c>
      <c r="I577" s="167" t="s">
        <v>184</v>
      </c>
      <c r="J577" s="62" t="s">
        <v>5248</v>
      </c>
      <c r="N577" s="141"/>
      <c r="Q577" s="62"/>
    </row>
    <row r="578" spans="3:17" x14ac:dyDescent="0.35">
      <c r="C578" s="167" t="s">
        <v>7192</v>
      </c>
      <c r="D578" t="s">
        <v>646</v>
      </c>
      <c r="I578" s="167" t="s">
        <v>184</v>
      </c>
      <c r="J578" s="62" t="s">
        <v>5237</v>
      </c>
      <c r="N578" s="141"/>
      <c r="Q578" s="61"/>
    </row>
    <row r="579" spans="3:17" x14ac:dyDescent="0.35">
      <c r="C579" s="167" t="s">
        <v>7192</v>
      </c>
      <c r="D579" t="s">
        <v>646</v>
      </c>
      <c r="I579" s="167" t="s">
        <v>184</v>
      </c>
      <c r="J579" s="62" t="s">
        <v>5239</v>
      </c>
      <c r="N579" s="141"/>
      <c r="Q579" s="62"/>
    </row>
    <row r="580" spans="3:17" x14ac:dyDescent="0.35">
      <c r="C580" s="167" t="s">
        <v>7192</v>
      </c>
      <c r="D580" t="s">
        <v>646</v>
      </c>
      <c r="I580" s="167" t="s">
        <v>184</v>
      </c>
      <c r="J580" s="62" t="s">
        <v>5235</v>
      </c>
      <c r="N580" s="141"/>
      <c r="Q580" s="61"/>
    </row>
    <row r="581" spans="3:17" x14ac:dyDescent="0.35">
      <c r="C581" s="167" t="s">
        <v>7192</v>
      </c>
      <c r="D581" t="s">
        <v>646</v>
      </c>
      <c r="I581" s="167" t="s">
        <v>184</v>
      </c>
      <c r="J581" s="62" t="s">
        <v>5301</v>
      </c>
      <c r="N581" s="141"/>
      <c r="Q581" s="62"/>
    </row>
    <row r="582" spans="3:17" x14ac:dyDescent="0.35">
      <c r="C582" s="167" t="s">
        <v>7192</v>
      </c>
      <c r="D582" t="s">
        <v>646</v>
      </c>
      <c r="I582" s="167" t="s">
        <v>184</v>
      </c>
      <c r="J582" s="62" t="s">
        <v>5301</v>
      </c>
      <c r="N582" s="141"/>
      <c r="Q582" s="61"/>
    </row>
    <row r="583" spans="3:17" x14ac:dyDescent="0.35">
      <c r="C583" s="167" t="s">
        <v>7192</v>
      </c>
      <c r="D583" t="s">
        <v>646</v>
      </c>
      <c r="I583" s="167" t="s">
        <v>184</v>
      </c>
      <c r="J583" s="62" t="s">
        <v>484</v>
      </c>
      <c r="N583" s="141"/>
      <c r="Q583" s="62"/>
    </row>
    <row r="584" spans="3:17" x14ac:dyDescent="0.35">
      <c r="C584" s="167" t="s">
        <v>7192</v>
      </c>
      <c r="D584" t="s">
        <v>646</v>
      </c>
      <c r="I584" s="167" t="s">
        <v>184</v>
      </c>
      <c r="J584" s="62" t="s">
        <v>498</v>
      </c>
      <c r="N584" s="141"/>
      <c r="Q584" s="61"/>
    </row>
    <row r="585" spans="3:17" x14ac:dyDescent="0.35">
      <c r="C585" s="167" t="s">
        <v>7192</v>
      </c>
      <c r="D585" t="s">
        <v>642</v>
      </c>
      <c r="I585" s="167" t="s">
        <v>184</v>
      </c>
      <c r="J585" s="62" t="s">
        <v>463</v>
      </c>
      <c r="N585" s="141" t="s">
        <v>6059</v>
      </c>
      <c r="Q585" s="62"/>
    </row>
    <row r="586" spans="3:17" x14ac:dyDescent="0.35">
      <c r="C586" s="167" t="s">
        <v>7192</v>
      </c>
      <c r="D586" t="s">
        <v>642</v>
      </c>
      <c r="I586" s="167" t="s">
        <v>184</v>
      </c>
      <c r="J586" s="62" t="s">
        <v>5251</v>
      </c>
      <c r="N586" s="141" t="s">
        <v>5391</v>
      </c>
      <c r="Q586" s="61"/>
    </row>
    <row r="587" spans="3:17" x14ac:dyDescent="0.35">
      <c r="C587" s="167" t="s">
        <v>7192</v>
      </c>
      <c r="D587" t="s">
        <v>642</v>
      </c>
      <c r="I587" s="167" t="s">
        <v>184</v>
      </c>
      <c r="J587" s="62" t="s">
        <v>5173</v>
      </c>
      <c r="N587" s="141" t="s">
        <v>6052</v>
      </c>
      <c r="Q587" s="62"/>
    </row>
    <row r="588" spans="3:17" x14ac:dyDescent="0.35">
      <c r="C588" s="167" t="s">
        <v>7192</v>
      </c>
      <c r="D588" t="s">
        <v>642</v>
      </c>
      <c r="I588" s="167" t="s">
        <v>184</v>
      </c>
      <c r="J588" s="62" t="s">
        <v>459</v>
      </c>
      <c r="N588" s="141"/>
      <c r="Q588" s="61"/>
    </row>
    <row r="589" spans="3:17" x14ac:dyDescent="0.35">
      <c r="C589" s="167" t="s">
        <v>7192</v>
      </c>
      <c r="D589" t="s">
        <v>642</v>
      </c>
      <c r="I589" s="167" t="s">
        <v>184</v>
      </c>
      <c r="J589" s="62" t="s">
        <v>5205</v>
      </c>
      <c r="N589" s="141"/>
      <c r="Q589" s="62"/>
    </row>
    <row r="590" spans="3:17" x14ac:dyDescent="0.35">
      <c r="C590" s="167" t="s">
        <v>7192</v>
      </c>
      <c r="D590" t="s">
        <v>642</v>
      </c>
      <c r="I590" s="167" t="s">
        <v>184</v>
      </c>
      <c r="J590" s="62" t="s">
        <v>453</v>
      </c>
      <c r="N590" s="141"/>
      <c r="Q590" s="61"/>
    </row>
    <row r="591" spans="3:17" x14ac:dyDescent="0.35">
      <c r="C591" s="167" t="s">
        <v>7192</v>
      </c>
      <c r="D591" t="s">
        <v>642</v>
      </c>
      <c r="I591" s="167" t="s">
        <v>184</v>
      </c>
      <c r="J591" s="62" t="s">
        <v>5206</v>
      </c>
      <c r="N591" s="141"/>
      <c r="Q591" s="62"/>
    </row>
    <row r="592" spans="3:17" x14ac:dyDescent="0.35">
      <c r="C592" s="167" t="s">
        <v>7192</v>
      </c>
      <c r="D592" t="s">
        <v>642</v>
      </c>
      <c r="I592" s="167" t="s">
        <v>184</v>
      </c>
      <c r="J592" s="62" t="s">
        <v>446</v>
      </c>
      <c r="N592" s="141"/>
      <c r="Q592" s="61"/>
    </row>
    <row r="593" spans="3:17" x14ac:dyDescent="0.35">
      <c r="C593" s="167" t="s">
        <v>7192</v>
      </c>
      <c r="D593" t="s">
        <v>642</v>
      </c>
      <c r="I593" s="167" t="s">
        <v>184</v>
      </c>
      <c r="J593" s="62" t="s">
        <v>5252</v>
      </c>
      <c r="N593" s="141"/>
      <c r="Q593" s="62"/>
    </row>
    <row r="594" spans="3:17" x14ac:dyDescent="0.35">
      <c r="C594" s="167" t="s">
        <v>7192</v>
      </c>
      <c r="D594" t="s">
        <v>642</v>
      </c>
      <c r="I594" s="167" t="s">
        <v>184</v>
      </c>
      <c r="J594" s="62" t="s">
        <v>5255</v>
      </c>
      <c r="N594" s="141" t="s">
        <v>585</v>
      </c>
      <c r="Q594" s="61"/>
    </row>
    <row r="595" spans="3:17" x14ac:dyDescent="0.35">
      <c r="C595" s="167" t="s">
        <v>7192</v>
      </c>
      <c r="D595" t="s">
        <v>642</v>
      </c>
      <c r="I595" s="167" t="s">
        <v>184</v>
      </c>
      <c r="J595" s="62" t="s">
        <v>452</v>
      </c>
      <c r="N595" s="141"/>
      <c r="Q595" s="62"/>
    </row>
    <row r="596" spans="3:17" x14ac:dyDescent="0.35">
      <c r="C596" s="167" t="s">
        <v>7192</v>
      </c>
      <c r="D596" t="s">
        <v>642</v>
      </c>
      <c r="I596" s="167" t="s">
        <v>184</v>
      </c>
      <c r="J596" s="62" t="s">
        <v>439</v>
      </c>
      <c r="N596" s="141"/>
      <c r="Q596" s="61"/>
    </row>
    <row r="597" spans="3:17" x14ac:dyDescent="0.35">
      <c r="C597" s="167" t="s">
        <v>7192</v>
      </c>
      <c r="D597" t="s">
        <v>642</v>
      </c>
      <c r="I597" s="167" t="s">
        <v>184</v>
      </c>
      <c r="J597" s="62" t="s">
        <v>6802</v>
      </c>
      <c r="N597" s="141"/>
      <c r="Q597" s="62"/>
    </row>
    <row r="598" spans="3:17" x14ac:dyDescent="0.35">
      <c r="C598" s="167" t="s">
        <v>7192</v>
      </c>
      <c r="D598" t="s">
        <v>642</v>
      </c>
      <c r="I598" s="167" t="s">
        <v>184</v>
      </c>
      <c r="J598" s="62" t="s">
        <v>6887</v>
      </c>
      <c r="N598" s="141"/>
      <c r="Q598" s="61"/>
    </row>
    <row r="599" spans="3:17" x14ac:dyDescent="0.35">
      <c r="C599" s="167" t="s">
        <v>7192</v>
      </c>
      <c r="D599" t="s">
        <v>642</v>
      </c>
      <c r="I599" s="167" t="s">
        <v>184</v>
      </c>
      <c r="J599" s="62" t="s">
        <v>5260</v>
      </c>
      <c r="N599" s="141"/>
      <c r="Q599" s="62"/>
    </row>
    <row r="600" spans="3:17" x14ac:dyDescent="0.35">
      <c r="C600" s="167" t="s">
        <v>7192</v>
      </c>
      <c r="D600" t="s">
        <v>642</v>
      </c>
      <c r="I600" s="167" t="s">
        <v>184</v>
      </c>
      <c r="J600" s="62" t="s">
        <v>445</v>
      </c>
      <c r="N600" s="141"/>
      <c r="Q600" s="61"/>
    </row>
    <row r="601" spans="3:17" x14ac:dyDescent="0.35">
      <c r="C601" s="167" t="s">
        <v>7192</v>
      </c>
      <c r="D601" t="s">
        <v>642</v>
      </c>
      <c r="I601" s="167" t="s">
        <v>184</v>
      </c>
      <c r="J601" s="62" t="s">
        <v>433</v>
      </c>
      <c r="N601" s="141"/>
      <c r="Q601" s="62"/>
    </row>
    <row r="602" spans="3:17" x14ac:dyDescent="0.35">
      <c r="C602" s="167" t="s">
        <v>7192</v>
      </c>
      <c r="D602" t="s">
        <v>642</v>
      </c>
      <c r="I602" s="167" t="s">
        <v>184</v>
      </c>
      <c r="J602" s="62" t="s">
        <v>5258</v>
      </c>
      <c r="N602" s="141"/>
      <c r="Q602" s="61"/>
    </row>
    <row r="603" spans="3:17" x14ac:dyDescent="0.35">
      <c r="C603" s="167" t="s">
        <v>7192</v>
      </c>
      <c r="D603" t="s">
        <v>642</v>
      </c>
      <c r="I603" s="167" t="s">
        <v>184</v>
      </c>
      <c r="J603" s="62" t="s">
        <v>5257</v>
      </c>
      <c r="N603" s="141"/>
      <c r="Q603" s="62"/>
    </row>
    <row r="604" spans="3:17" x14ac:dyDescent="0.35">
      <c r="C604" s="167" t="s">
        <v>7192</v>
      </c>
      <c r="D604" t="s">
        <v>642</v>
      </c>
      <c r="I604" s="167" t="s">
        <v>184</v>
      </c>
      <c r="J604" s="62" t="s">
        <v>5006</v>
      </c>
      <c r="N604" s="141"/>
      <c r="Q604" s="61"/>
    </row>
    <row r="605" spans="3:17" x14ac:dyDescent="0.35">
      <c r="C605" s="167" t="s">
        <v>7192</v>
      </c>
      <c r="D605" t="s">
        <v>642</v>
      </c>
      <c r="I605" s="167" t="s">
        <v>184</v>
      </c>
      <c r="J605" s="62" t="s">
        <v>5008</v>
      </c>
      <c r="N605" s="141"/>
      <c r="Q605" s="62"/>
    </row>
    <row r="606" spans="3:17" x14ac:dyDescent="0.35">
      <c r="C606" s="167" t="s">
        <v>7192</v>
      </c>
      <c r="D606" t="s">
        <v>645</v>
      </c>
      <c r="I606" s="167" t="s">
        <v>184</v>
      </c>
      <c r="J606" s="62" t="s">
        <v>5009</v>
      </c>
      <c r="N606" s="141"/>
      <c r="Q606" s="61"/>
    </row>
    <row r="607" spans="3:17" x14ac:dyDescent="0.35">
      <c r="C607" s="167" t="s">
        <v>7192</v>
      </c>
      <c r="D607" t="s">
        <v>645</v>
      </c>
      <c r="I607" s="167" t="s">
        <v>184</v>
      </c>
      <c r="J607" s="62" t="s">
        <v>5266</v>
      </c>
      <c r="N607" s="141"/>
      <c r="Q607" s="62"/>
    </row>
    <row r="608" spans="3:17" x14ac:dyDescent="0.35">
      <c r="C608" s="167" t="s">
        <v>7192</v>
      </c>
      <c r="D608" t="s">
        <v>645</v>
      </c>
      <c r="I608" s="167" t="s">
        <v>184</v>
      </c>
      <c r="J608" s="62" t="s">
        <v>432</v>
      </c>
      <c r="N608" s="141"/>
      <c r="Q608" s="61"/>
    </row>
    <row r="609" spans="3:17" x14ac:dyDescent="0.35">
      <c r="C609" s="167" t="s">
        <v>7192</v>
      </c>
      <c r="D609" t="s">
        <v>645</v>
      </c>
      <c r="I609" s="167" t="s">
        <v>184</v>
      </c>
      <c r="J609" s="62" t="s">
        <v>5262</v>
      </c>
      <c r="N609" s="141"/>
      <c r="Q609" s="62"/>
    </row>
    <row r="610" spans="3:17" x14ac:dyDescent="0.35">
      <c r="C610" s="167" t="s">
        <v>7192</v>
      </c>
      <c r="D610" t="s">
        <v>645</v>
      </c>
      <c r="I610" s="167" t="s">
        <v>184</v>
      </c>
      <c r="J610" s="62" t="s">
        <v>429</v>
      </c>
      <c r="N610" s="141"/>
      <c r="Q610" s="61"/>
    </row>
    <row r="611" spans="3:17" x14ac:dyDescent="0.35">
      <c r="C611" s="167" t="s">
        <v>7192</v>
      </c>
      <c r="D611" t="s">
        <v>645</v>
      </c>
      <c r="I611" s="167" t="s">
        <v>184</v>
      </c>
      <c r="J611" s="62" t="s">
        <v>6383</v>
      </c>
      <c r="N611" s="141"/>
      <c r="Q611" s="62"/>
    </row>
    <row r="612" spans="3:17" x14ac:dyDescent="0.35">
      <c r="C612" s="167" t="s">
        <v>7192</v>
      </c>
      <c r="D612" t="s">
        <v>635</v>
      </c>
      <c r="I612" s="167" t="s">
        <v>184</v>
      </c>
      <c r="J612" s="62" t="s">
        <v>425</v>
      </c>
      <c r="N612" s="141"/>
      <c r="Q612" s="61"/>
    </row>
    <row r="613" spans="3:17" x14ac:dyDescent="0.35">
      <c r="C613" s="167" t="s">
        <v>7192</v>
      </c>
      <c r="D613" t="s">
        <v>635</v>
      </c>
      <c r="I613" s="167" t="s">
        <v>184</v>
      </c>
      <c r="J613" s="62" t="s">
        <v>424</v>
      </c>
      <c r="N613" s="141"/>
      <c r="Q613" s="62"/>
    </row>
    <row r="614" spans="3:17" x14ac:dyDescent="0.35">
      <c r="C614" s="167" t="s">
        <v>7192</v>
      </c>
      <c r="D614" t="s">
        <v>635</v>
      </c>
      <c r="I614" s="167" t="s">
        <v>184</v>
      </c>
      <c r="J614" s="62" t="s">
        <v>6386</v>
      </c>
      <c r="N614" s="141"/>
      <c r="Q614" s="61"/>
    </row>
    <row r="615" spans="3:17" x14ac:dyDescent="0.35">
      <c r="C615" s="167" t="s">
        <v>7192</v>
      </c>
      <c r="D615" t="s">
        <v>635</v>
      </c>
      <c r="I615" s="167" t="s">
        <v>184</v>
      </c>
      <c r="J615" s="62" t="s">
        <v>413</v>
      </c>
      <c r="N615" s="141"/>
      <c r="Q615" s="62"/>
    </row>
    <row r="616" spans="3:17" x14ac:dyDescent="0.35">
      <c r="C616" s="167" t="s">
        <v>7192</v>
      </c>
      <c r="D616" t="s">
        <v>635</v>
      </c>
      <c r="I616" s="167" t="s">
        <v>184</v>
      </c>
      <c r="J616" s="62" t="s">
        <v>5275</v>
      </c>
      <c r="N616" s="240" t="s">
        <v>602</v>
      </c>
      <c r="Q616" s="61"/>
    </row>
    <row r="617" spans="3:17" x14ac:dyDescent="0.35">
      <c r="C617" s="167" t="s">
        <v>7192</v>
      </c>
      <c r="D617" t="s">
        <v>635</v>
      </c>
      <c r="I617" s="167" t="s">
        <v>184</v>
      </c>
      <c r="J617" s="62" t="s">
        <v>5276</v>
      </c>
      <c r="N617" s="141" t="s">
        <v>578</v>
      </c>
      <c r="Q617" s="61"/>
    </row>
    <row r="618" spans="3:17" x14ac:dyDescent="0.35">
      <c r="C618" s="167" t="s">
        <v>7192</v>
      </c>
      <c r="D618" t="s">
        <v>632</v>
      </c>
      <c r="I618" s="167" t="s">
        <v>184</v>
      </c>
      <c r="J618" s="62" t="s">
        <v>3567</v>
      </c>
      <c r="N618" s="252" t="s">
        <v>5174</v>
      </c>
      <c r="Q618" s="62"/>
    </row>
    <row r="619" spans="3:17" x14ac:dyDescent="0.35">
      <c r="C619" s="167" t="s">
        <v>7192</v>
      </c>
      <c r="D619" t="s">
        <v>632</v>
      </c>
      <c r="I619" s="167" t="s">
        <v>184</v>
      </c>
      <c r="J619" s="62" t="s">
        <v>412</v>
      </c>
      <c r="N619" s="141" t="s">
        <v>5171</v>
      </c>
      <c r="Q619" s="61"/>
    </row>
    <row r="620" spans="3:17" x14ac:dyDescent="0.35">
      <c r="C620" s="167" t="s">
        <v>7192</v>
      </c>
      <c r="D620" t="s">
        <v>632</v>
      </c>
      <c r="I620" s="167" t="s">
        <v>184</v>
      </c>
      <c r="J620" s="62" t="s">
        <v>5270</v>
      </c>
      <c r="N620" s="141" t="s">
        <v>5173</v>
      </c>
      <c r="Q620" s="62"/>
    </row>
    <row r="621" spans="3:17" x14ac:dyDescent="0.35">
      <c r="C621" s="167" t="s">
        <v>7192</v>
      </c>
      <c r="D621" t="s">
        <v>632</v>
      </c>
      <c r="I621" s="167" t="s">
        <v>184</v>
      </c>
      <c r="J621" s="62" t="s">
        <v>5271</v>
      </c>
      <c r="N621" s="240" t="s">
        <v>596</v>
      </c>
      <c r="Q621" s="61"/>
    </row>
    <row r="622" spans="3:17" x14ac:dyDescent="0.35">
      <c r="C622" s="167" t="s">
        <v>7192</v>
      </c>
      <c r="D622" t="s">
        <v>632</v>
      </c>
      <c r="I622" s="167" t="s">
        <v>184</v>
      </c>
      <c r="J622" s="62" t="s">
        <v>5272</v>
      </c>
      <c r="N622" s="141" t="s">
        <v>581</v>
      </c>
      <c r="Q622" s="62"/>
    </row>
    <row r="623" spans="3:17" x14ac:dyDescent="0.35">
      <c r="C623" s="167" t="s">
        <v>7192</v>
      </c>
      <c r="D623" t="s">
        <v>632</v>
      </c>
      <c r="I623" s="167" t="s">
        <v>184</v>
      </c>
      <c r="J623" s="62" t="s">
        <v>6338</v>
      </c>
      <c r="N623" s="141"/>
      <c r="Q623" s="61"/>
    </row>
    <row r="624" spans="3:17" x14ac:dyDescent="0.35">
      <c r="C624" s="167" t="s">
        <v>7192</v>
      </c>
      <c r="D624" t="s">
        <v>632</v>
      </c>
      <c r="I624" s="167" t="s">
        <v>184</v>
      </c>
      <c r="J624" s="62" t="s">
        <v>5267</v>
      </c>
      <c r="N624" s="141"/>
      <c r="Q624" s="62"/>
    </row>
    <row r="625" spans="3:17" x14ac:dyDescent="0.35">
      <c r="C625" s="167" t="s">
        <v>7192</v>
      </c>
      <c r="D625" t="s">
        <v>632</v>
      </c>
      <c r="I625" s="167" t="s">
        <v>184</v>
      </c>
      <c r="J625" s="62" t="s">
        <v>5268</v>
      </c>
      <c r="N625" s="141"/>
      <c r="Q625" s="61"/>
    </row>
    <row r="626" spans="3:17" x14ac:dyDescent="0.35">
      <c r="C626" s="167" t="s">
        <v>7192</v>
      </c>
      <c r="D626" t="s">
        <v>632</v>
      </c>
      <c r="I626" s="167" t="s">
        <v>184</v>
      </c>
      <c r="J626" s="62" t="s">
        <v>5273</v>
      </c>
      <c r="N626" s="141"/>
      <c r="Q626" s="62"/>
    </row>
    <row r="627" spans="3:17" x14ac:dyDescent="0.35">
      <c r="C627" s="167" t="s">
        <v>7192</v>
      </c>
      <c r="D627" t="s">
        <v>632</v>
      </c>
      <c r="I627" s="167" t="s">
        <v>184</v>
      </c>
      <c r="J627" s="62" t="s">
        <v>5274</v>
      </c>
      <c r="N627" s="141"/>
      <c r="Q627" s="61"/>
    </row>
    <row r="628" spans="3:17" x14ac:dyDescent="0.35">
      <c r="C628" s="167" t="s">
        <v>7192</v>
      </c>
      <c r="D628" t="s">
        <v>632</v>
      </c>
      <c r="I628" s="167" t="s">
        <v>184</v>
      </c>
      <c r="J628" s="62" t="s">
        <v>418</v>
      </c>
      <c r="N628" s="141"/>
      <c r="Q628" s="61"/>
    </row>
    <row r="629" spans="3:17" x14ac:dyDescent="0.35">
      <c r="C629" s="167" t="s">
        <v>7192</v>
      </c>
      <c r="D629" t="s">
        <v>631</v>
      </c>
      <c r="I629" s="167" t="s">
        <v>184</v>
      </c>
      <c r="J629" s="62" t="s">
        <v>5263</v>
      </c>
      <c r="N629" s="141"/>
      <c r="Q629" s="62"/>
    </row>
    <row r="630" spans="3:17" x14ac:dyDescent="0.35">
      <c r="C630" s="167" t="s">
        <v>7192</v>
      </c>
      <c r="D630" t="s">
        <v>631</v>
      </c>
      <c r="I630" s="167" t="s">
        <v>184</v>
      </c>
      <c r="J630" s="62" t="s">
        <v>408</v>
      </c>
      <c r="N630" s="141"/>
      <c r="Q630" s="61"/>
    </row>
    <row r="631" spans="3:17" x14ac:dyDescent="0.35">
      <c r="C631" s="167" t="s">
        <v>7192</v>
      </c>
      <c r="D631" t="s">
        <v>631</v>
      </c>
      <c r="I631" s="167" t="s">
        <v>184</v>
      </c>
      <c r="J631" s="62" t="s">
        <v>5035</v>
      </c>
      <c r="N631" s="141"/>
      <c r="Q631" s="62"/>
    </row>
    <row r="632" spans="3:17" x14ac:dyDescent="0.35">
      <c r="C632" s="167" t="s">
        <v>7192</v>
      </c>
      <c r="D632" t="s">
        <v>631</v>
      </c>
      <c r="I632" s="167" t="s">
        <v>184</v>
      </c>
      <c r="J632" s="62" t="s">
        <v>5036</v>
      </c>
      <c r="N632" s="141"/>
      <c r="Q632" s="61"/>
    </row>
    <row r="633" spans="3:17" x14ac:dyDescent="0.35">
      <c r="C633" s="167" t="s">
        <v>7192</v>
      </c>
      <c r="D633" t="s">
        <v>631</v>
      </c>
      <c r="I633" s="167" t="s">
        <v>184</v>
      </c>
      <c r="J633" s="62" t="s">
        <v>405</v>
      </c>
      <c r="N633" s="141"/>
      <c r="Q633" s="61"/>
    </row>
    <row r="634" spans="3:17" x14ac:dyDescent="0.35">
      <c r="C634" s="167" t="s">
        <v>7192</v>
      </c>
      <c r="D634" t="s">
        <v>631</v>
      </c>
      <c r="I634" s="167" t="s">
        <v>184</v>
      </c>
      <c r="J634" s="62" t="s">
        <v>402</v>
      </c>
      <c r="N634" s="141"/>
      <c r="Q634" s="62"/>
    </row>
    <row r="635" spans="3:17" x14ac:dyDescent="0.35">
      <c r="C635" s="167" t="s">
        <v>7192</v>
      </c>
      <c r="D635" t="s">
        <v>631</v>
      </c>
      <c r="I635" s="167" t="s">
        <v>184</v>
      </c>
      <c r="J635" s="62" t="s">
        <v>399</v>
      </c>
      <c r="N635" s="141"/>
      <c r="Q635" s="62"/>
    </row>
    <row r="636" spans="3:17" x14ac:dyDescent="0.35">
      <c r="C636" s="167" t="s">
        <v>7192</v>
      </c>
      <c r="D636" t="s">
        <v>631</v>
      </c>
      <c r="I636" s="167" t="s">
        <v>184</v>
      </c>
      <c r="J636" s="62" t="s">
        <v>5038</v>
      </c>
      <c r="N636" s="141"/>
      <c r="Q636" s="61"/>
    </row>
    <row r="637" spans="3:17" x14ac:dyDescent="0.35">
      <c r="C637" s="167" t="s">
        <v>7192</v>
      </c>
      <c r="D637" t="s">
        <v>631</v>
      </c>
      <c r="I637" s="167" t="s">
        <v>184</v>
      </c>
      <c r="J637" s="62" t="s">
        <v>423</v>
      </c>
      <c r="N637" s="141"/>
      <c r="Q637" s="62"/>
    </row>
    <row r="638" spans="3:17" x14ac:dyDescent="0.35">
      <c r="C638" s="167" t="s">
        <v>7192</v>
      </c>
      <c r="D638" t="s">
        <v>631</v>
      </c>
      <c r="I638" s="167" t="s">
        <v>184</v>
      </c>
      <c r="J638" s="62" t="s">
        <v>5039</v>
      </c>
      <c r="N638" s="141"/>
      <c r="Q638" s="61"/>
    </row>
    <row r="639" spans="3:17" x14ac:dyDescent="0.35">
      <c r="C639" s="167" t="s">
        <v>7192</v>
      </c>
      <c r="D639" t="s">
        <v>631</v>
      </c>
      <c r="I639" s="167" t="s">
        <v>184</v>
      </c>
      <c r="J639" s="62" t="s">
        <v>5040</v>
      </c>
      <c r="N639" s="141"/>
      <c r="Q639" s="61"/>
    </row>
    <row r="640" spans="3:17" x14ac:dyDescent="0.35">
      <c r="C640" s="167" t="s">
        <v>7192</v>
      </c>
      <c r="D640" t="s">
        <v>631</v>
      </c>
      <c r="I640" s="167" t="s">
        <v>184</v>
      </c>
      <c r="J640" s="62" t="s">
        <v>377</v>
      </c>
      <c r="N640" s="141"/>
      <c r="Q640" s="61"/>
    </row>
    <row r="641" spans="3:17" x14ac:dyDescent="0.35">
      <c r="C641" s="167" t="s">
        <v>7192</v>
      </c>
      <c r="D641" t="s">
        <v>631</v>
      </c>
      <c r="N641" s="141"/>
      <c r="Q641" s="62"/>
    </row>
    <row r="642" spans="3:17" x14ac:dyDescent="0.35">
      <c r="C642" s="167" t="s">
        <v>7192</v>
      </c>
      <c r="D642" t="s">
        <v>631</v>
      </c>
      <c r="N642" s="141"/>
      <c r="Q642" s="61"/>
    </row>
    <row r="643" spans="3:17" x14ac:dyDescent="0.35">
      <c r="C643" s="167" t="s">
        <v>7192</v>
      </c>
      <c r="D643" t="s">
        <v>6208</v>
      </c>
      <c r="N643" s="141"/>
      <c r="Q643" s="62"/>
    </row>
    <row r="644" spans="3:17" x14ac:dyDescent="0.35">
      <c r="C644" s="167" t="s">
        <v>7192</v>
      </c>
      <c r="D644" t="s">
        <v>6211</v>
      </c>
      <c r="N644" s="141"/>
      <c r="Q644" s="61"/>
    </row>
    <row r="645" spans="3:17" x14ac:dyDescent="0.35">
      <c r="C645" s="167" t="s">
        <v>7192</v>
      </c>
      <c r="D645" t="s">
        <v>6212</v>
      </c>
      <c r="N645" s="141"/>
      <c r="Q645" s="62"/>
    </row>
    <row r="646" spans="3:17" x14ac:dyDescent="0.35">
      <c r="C646" s="167" t="s">
        <v>7192</v>
      </c>
      <c r="D646" t="s">
        <v>623</v>
      </c>
      <c r="N646" s="141"/>
      <c r="Q646" s="61"/>
    </row>
    <row r="647" spans="3:17" x14ac:dyDescent="0.35">
      <c r="C647" s="167" t="s">
        <v>7192</v>
      </c>
      <c r="D647" t="s">
        <v>626</v>
      </c>
      <c r="N647" s="141"/>
      <c r="Q647" s="62"/>
    </row>
    <row r="648" spans="3:17" x14ac:dyDescent="0.35">
      <c r="C648" s="167" t="s">
        <v>7192</v>
      </c>
      <c r="D648" t="s">
        <v>5192</v>
      </c>
      <c r="N648" s="141"/>
      <c r="Q648" s="61"/>
    </row>
    <row r="649" spans="3:17" x14ac:dyDescent="0.35">
      <c r="C649" s="167" t="s">
        <v>7192</v>
      </c>
      <c r="D649" t="s">
        <v>5193</v>
      </c>
      <c r="N649" s="141" t="s">
        <v>5251</v>
      </c>
      <c r="Q649" s="61"/>
    </row>
    <row r="650" spans="3:17" x14ac:dyDescent="0.35">
      <c r="C650" s="167" t="s">
        <v>7192</v>
      </c>
      <c r="D650" t="s">
        <v>5194</v>
      </c>
      <c r="N650" s="141"/>
      <c r="Q650" s="62"/>
    </row>
    <row r="651" spans="3:17" x14ac:dyDescent="0.35">
      <c r="C651" s="167" t="s">
        <v>7192</v>
      </c>
      <c r="D651" t="s">
        <v>620</v>
      </c>
      <c r="N651" s="141"/>
      <c r="Q651" s="61"/>
    </row>
    <row r="652" spans="3:17" x14ac:dyDescent="0.35">
      <c r="C652" s="167" t="s">
        <v>7192</v>
      </c>
      <c r="D652" t="s">
        <v>3835</v>
      </c>
      <c r="N652" s="141"/>
      <c r="Q652" s="62"/>
    </row>
    <row r="653" spans="3:17" x14ac:dyDescent="0.35">
      <c r="C653" s="167" t="s">
        <v>7192</v>
      </c>
      <c r="D653" t="s">
        <v>618</v>
      </c>
      <c r="N653" s="141"/>
      <c r="Q653" s="61"/>
    </row>
    <row r="654" spans="3:17" x14ac:dyDescent="0.35">
      <c r="C654" s="167" t="s">
        <v>7192</v>
      </c>
      <c r="D654" t="s">
        <v>5195</v>
      </c>
      <c r="N654" s="141"/>
      <c r="Q654" s="62"/>
    </row>
    <row r="655" spans="3:17" x14ac:dyDescent="0.35">
      <c r="C655" s="167" t="s">
        <v>7192</v>
      </c>
      <c r="D655" t="s">
        <v>5196</v>
      </c>
      <c r="N655" s="141"/>
      <c r="Q655" s="61"/>
    </row>
    <row r="656" spans="3:17" x14ac:dyDescent="0.35">
      <c r="C656" s="167" t="s">
        <v>7192</v>
      </c>
      <c r="D656" t="s">
        <v>5197</v>
      </c>
      <c r="N656" s="141"/>
      <c r="Q656" s="62"/>
    </row>
    <row r="657" spans="3:17" x14ac:dyDescent="0.35">
      <c r="C657" s="167" t="s">
        <v>7192</v>
      </c>
      <c r="D657" t="s">
        <v>5245</v>
      </c>
      <c r="N657" s="141"/>
      <c r="Q657" s="61"/>
    </row>
    <row r="658" spans="3:17" x14ac:dyDescent="0.35">
      <c r="C658" s="167" t="s">
        <v>7192</v>
      </c>
      <c r="D658" t="s">
        <v>616</v>
      </c>
      <c r="N658" s="141"/>
      <c r="Q658" s="62"/>
    </row>
    <row r="659" spans="3:17" x14ac:dyDescent="0.35">
      <c r="C659" s="167" t="s">
        <v>7192</v>
      </c>
      <c r="D659" t="s">
        <v>613</v>
      </c>
      <c r="N659" s="141"/>
      <c r="Q659" s="61"/>
    </row>
    <row r="660" spans="3:17" x14ac:dyDescent="0.35">
      <c r="C660" s="167" t="s">
        <v>7192</v>
      </c>
      <c r="D660" t="s">
        <v>5198</v>
      </c>
      <c r="N660" s="141"/>
      <c r="Q660" s="62"/>
    </row>
    <row r="661" spans="3:17" x14ac:dyDescent="0.35">
      <c r="C661" s="167" t="s">
        <v>7192</v>
      </c>
      <c r="D661" t="s">
        <v>5199</v>
      </c>
      <c r="N661" s="141"/>
      <c r="Q661" s="61"/>
    </row>
    <row r="662" spans="3:17" x14ac:dyDescent="0.35">
      <c r="C662" s="167" t="s">
        <v>7192</v>
      </c>
      <c r="D662" t="s">
        <v>11541</v>
      </c>
      <c r="N662" s="141"/>
      <c r="Q662" s="62"/>
    </row>
    <row r="663" spans="3:17" x14ac:dyDescent="0.35">
      <c r="C663" s="167" t="s">
        <v>7192</v>
      </c>
      <c r="D663" t="s">
        <v>11542</v>
      </c>
      <c r="N663" s="141"/>
      <c r="Q663" s="61"/>
    </row>
    <row r="664" spans="3:17" x14ac:dyDescent="0.35">
      <c r="C664" s="167" t="s">
        <v>7192</v>
      </c>
      <c r="D664" t="s">
        <v>11543</v>
      </c>
      <c r="N664" s="141"/>
      <c r="Q664" s="62"/>
    </row>
    <row r="665" spans="3:17" x14ac:dyDescent="0.35">
      <c r="C665" s="167" t="s">
        <v>7192</v>
      </c>
      <c r="D665" t="s">
        <v>5200</v>
      </c>
      <c r="N665" s="141"/>
      <c r="Q665" s="61"/>
    </row>
    <row r="666" spans="3:17" x14ac:dyDescent="0.35">
      <c r="C666" s="167" t="s">
        <v>7192</v>
      </c>
      <c r="D666" t="s">
        <v>5265</v>
      </c>
      <c r="N666" s="141"/>
      <c r="Q666" s="62"/>
    </row>
    <row r="667" spans="3:17" x14ac:dyDescent="0.35">
      <c r="C667" s="167" t="s">
        <v>7192</v>
      </c>
      <c r="D667" t="s">
        <v>5201</v>
      </c>
      <c r="N667" s="141"/>
      <c r="Q667" s="61"/>
    </row>
    <row r="668" spans="3:17" x14ac:dyDescent="0.35">
      <c r="C668" s="167" t="s">
        <v>7192</v>
      </c>
      <c r="D668" t="s">
        <v>610</v>
      </c>
      <c r="N668" s="141" t="s">
        <v>569</v>
      </c>
      <c r="Q668" s="62"/>
    </row>
    <row r="669" spans="3:17" x14ac:dyDescent="0.35">
      <c r="C669" s="167" t="s">
        <v>7192</v>
      </c>
      <c r="D669" t="s">
        <v>6207</v>
      </c>
      <c r="N669" s="141" t="s">
        <v>5191</v>
      </c>
      <c r="Q669" s="61"/>
    </row>
    <row r="670" spans="3:17" x14ac:dyDescent="0.35">
      <c r="C670" s="167" t="s">
        <v>7192</v>
      </c>
      <c r="D670" t="s">
        <v>599</v>
      </c>
      <c r="N670" s="141" t="s">
        <v>5183</v>
      </c>
      <c r="Q670" s="62"/>
    </row>
    <row r="671" spans="3:17" x14ac:dyDescent="0.35">
      <c r="C671" s="167" t="s">
        <v>7192</v>
      </c>
      <c r="D671" t="s">
        <v>598</v>
      </c>
      <c r="N671" s="141" t="s">
        <v>5184</v>
      </c>
      <c r="Q671" s="61"/>
    </row>
    <row r="672" spans="3:17" x14ac:dyDescent="0.35">
      <c r="C672" s="167" t="s">
        <v>7192</v>
      </c>
      <c r="D672" t="s">
        <v>596</v>
      </c>
      <c r="N672" s="141" t="s">
        <v>5182</v>
      </c>
      <c r="Q672" s="62"/>
    </row>
    <row r="673" spans="3:17" x14ac:dyDescent="0.35">
      <c r="C673" s="167" t="s">
        <v>7192</v>
      </c>
      <c r="D673" t="s">
        <v>591</v>
      </c>
      <c r="N673" s="141" t="s">
        <v>5190</v>
      </c>
      <c r="Q673" s="61"/>
    </row>
    <row r="674" spans="3:17" x14ac:dyDescent="0.35">
      <c r="C674" s="167" t="s">
        <v>7192</v>
      </c>
      <c r="D674" t="s">
        <v>589</v>
      </c>
      <c r="N674" s="141"/>
      <c r="Q674" s="62"/>
    </row>
    <row r="675" spans="3:17" x14ac:dyDescent="0.35">
      <c r="C675" s="167" t="s">
        <v>7192</v>
      </c>
      <c r="D675" t="s">
        <v>6206</v>
      </c>
      <c r="N675" s="141"/>
      <c r="Q675" s="61"/>
    </row>
    <row r="676" spans="3:17" x14ac:dyDescent="0.35">
      <c r="C676" s="167" t="s">
        <v>7192</v>
      </c>
      <c r="D676" t="s">
        <v>6206</v>
      </c>
      <c r="N676" s="141"/>
      <c r="Q676" s="61"/>
    </row>
    <row r="677" spans="3:17" x14ac:dyDescent="0.35">
      <c r="C677" s="167" t="s">
        <v>7192</v>
      </c>
      <c r="D677" t="s">
        <v>6210</v>
      </c>
      <c r="N677" s="141"/>
      <c r="Q677" s="62"/>
    </row>
    <row r="678" spans="3:17" x14ac:dyDescent="0.35">
      <c r="C678" s="167" t="s">
        <v>7192</v>
      </c>
      <c r="D678" t="s">
        <v>6209</v>
      </c>
      <c r="N678" s="141"/>
      <c r="Q678" s="61"/>
    </row>
    <row r="679" spans="3:17" x14ac:dyDescent="0.35">
      <c r="C679" s="167" t="s">
        <v>7192</v>
      </c>
      <c r="D679" t="s">
        <v>609</v>
      </c>
      <c r="N679" s="141"/>
      <c r="Q679" s="62"/>
    </row>
    <row r="680" spans="3:17" x14ac:dyDescent="0.35">
      <c r="C680" s="167" t="s">
        <v>7192</v>
      </c>
      <c r="D680" t="s">
        <v>4915</v>
      </c>
      <c r="N680" s="141"/>
      <c r="Q680" s="61"/>
    </row>
    <row r="681" spans="3:17" x14ac:dyDescent="0.35">
      <c r="C681" s="167" t="s">
        <v>7192</v>
      </c>
      <c r="D681" t="s">
        <v>607</v>
      </c>
      <c r="N681" s="141"/>
      <c r="Q681" s="62"/>
    </row>
    <row r="682" spans="3:17" x14ac:dyDescent="0.35">
      <c r="C682" s="167" t="s">
        <v>7192</v>
      </c>
      <c r="D682" t="s">
        <v>606</v>
      </c>
      <c r="N682" s="141"/>
      <c r="Q682" s="61"/>
    </row>
    <row r="683" spans="3:17" x14ac:dyDescent="0.35">
      <c r="C683" s="167" t="s">
        <v>7192</v>
      </c>
      <c r="D683" t="s">
        <v>5224</v>
      </c>
      <c r="N683" s="141"/>
      <c r="Q683" s="62"/>
    </row>
    <row r="684" spans="3:17" x14ac:dyDescent="0.35">
      <c r="C684" s="167" t="s">
        <v>7192</v>
      </c>
      <c r="D684" t="s">
        <v>4919</v>
      </c>
      <c r="N684" s="141"/>
      <c r="Q684" s="61"/>
    </row>
    <row r="685" spans="3:17" x14ac:dyDescent="0.35">
      <c r="C685" s="167" t="s">
        <v>7192</v>
      </c>
      <c r="D685" t="s">
        <v>604</v>
      </c>
      <c r="N685" s="141"/>
      <c r="Q685" s="62"/>
    </row>
    <row r="686" spans="3:17" x14ac:dyDescent="0.35">
      <c r="C686" s="167" t="s">
        <v>7192</v>
      </c>
      <c r="D686" t="s">
        <v>4921</v>
      </c>
      <c r="N686" s="141"/>
      <c r="Q686" s="61"/>
    </row>
    <row r="687" spans="3:17" x14ac:dyDescent="0.35">
      <c r="C687" s="167" t="s">
        <v>7192</v>
      </c>
      <c r="D687" t="s">
        <v>4922</v>
      </c>
      <c r="N687" s="141"/>
      <c r="Q687" s="62"/>
    </row>
    <row r="688" spans="3:17" x14ac:dyDescent="0.35">
      <c r="C688" s="167" t="s">
        <v>7192</v>
      </c>
      <c r="D688" t="s">
        <v>5264</v>
      </c>
      <c r="N688" s="141"/>
      <c r="Q688" s="61"/>
    </row>
    <row r="689" spans="3:17" x14ac:dyDescent="0.35">
      <c r="C689" s="167" t="s">
        <v>7192</v>
      </c>
      <c r="D689" t="s">
        <v>4924</v>
      </c>
      <c r="N689" s="141"/>
      <c r="Q689" s="62"/>
    </row>
    <row r="690" spans="3:17" x14ac:dyDescent="0.35">
      <c r="C690" s="167" t="s">
        <v>7192</v>
      </c>
      <c r="D690" t="s">
        <v>602</v>
      </c>
      <c r="N690" s="141"/>
      <c r="Q690" s="61"/>
    </row>
    <row r="691" spans="3:17" x14ac:dyDescent="0.35">
      <c r="C691" s="167" t="s">
        <v>7192</v>
      </c>
      <c r="D691" t="s">
        <v>585</v>
      </c>
      <c r="N691" s="141"/>
      <c r="Q691" s="62"/>
    </row>
    <row r="692" spans="3:17" x14ac:dyDescent="0.35">
      <c r="C692" s="167" t="s">
        <v>7192</v>
      </c>
      <c r="D692" t="s">
        <v>585</v>
      </c>
      <c r="N692" s="141"/>
      <c r="Q692" s="61"/>
    </row>
    <row r="693" spans="3:17" x14ac:dyDescent="0.35">
      <c r="C693" s="167" t="s">
        <v>7192</v>
      </c>
      <c r="D693" t="s">
        <v>585</v>
      </c>
      <c r="N693" s="141"/>
      <c r="Q693" s="62"/>
    </row>
    <row r="694" spans="3:17" x14ac:dyDescent="0.35">
      <c r="C694" s="167" t="s">
        <v>7192</v>
      </c>
      <c r="D694" t="s">
        <v>581</v>
      </c>
      <c r="N694" s="141"/>
      <c r="Q694" s="61"/>
    </row>
    <row r="695" spans="3:17" x14ac:dyDescent="0.35">
      <c r="C695" s="167" t="s">
        <v>7192</v>
      </c>
      <c r="D695" t="s">
        <v>581</v>
      </c>
      <c r="N695" s="141" t="s">
        <v>573</v>
      </c>
      <c r="Q695" s="62"/>
    </row>
    <row r="696" spans="3:17" x14ac:dyDescent="0.35">
      <c r="C696" s="167" t="s">
        <v>7192</v>
      </c>
      <c r="D696" t="s">
        <v>581</v>
      </c>
      <c r="N696" s="141" t="s">
        <v>566</v>
      </c>
      <c r="Q696" s="61"/>
    </row>
    <row r="697" spans="3:17" x14ac:dyDescent="0.35">
      <c r="C697" s="167" t="s">
        <v>7192</v>
      </c>
      <c r="D697" t="s">
        <v>581</v>
      </c>
      <c r="N697" s="141" t="s">
        <v>5175</v>
      </c>
      <c r="Q697" s="61"/>
    </row>
    <row r="698" spans="3:17" x14ac:dyDescent="0.35">
      <c r="C698" s="167" t="s">
        <v>7192</v>
      </c>
      <c r="D698" t="s">
        <v>581</v>
      </c>
      <c r="N698" s="141" t="s">
        <v>5178</v>
      </c>
      <c r="Q698" s="62"/>
    </row>
    <row r="699" spans="3:17" x14ac:dyDescent="0.35">
      <c r="C699" s="167" t="s">
        <v>7192</v>
      </c>
      <c r="D699" t="s">
        <v>581</v>
      </c>
      <c r="N699" s="141" t="s">
        <v>5179</v>
      </c>
      <c r="Q699" s="61"/>
    </row>
    <row r="700" spans="3:17" x14ac:dyDescent="0.35">
      <c r="C700" s="167" t="s">
        <v>7192</v>
      </c>
      <c r="D700" t="s">
        <v>581</v>
      </c>
      <c r="N700" s="141" t="s">
        <v>5186</v>
      </c>
      <c r="Q700" s="62"/>
    </row>
    <row r="701" spans="3:17" x14ac:dyDescent="0.35">
      <c r="C701" s="167" t="s">
        <v>7192</v>
      </c>
      <c r="D701" t="s">
        <v>581</v>
      </c>
      <c r="N701" s="141" t="s">
        <v>5189</v>
      </c>
      <c r="Q701" s="61"/>
    </row>
    <row r="702" spans="3:17" x14ac:dyDescent="0.35">
      <c r="C702" s="167" t="s">
        <v>7192</v>
      </c>
      <c r="D702" t="s">
        <v>581</v>
      </c>
      <c r="N702" s="141"/>
      <c r="Q702" s="62"/>
    </row>
    <row r="703" spans="3:17" x14ac:dyDescent="0.35">
      <c r="C703" s="167" t="s">
        <v>7192</v>
      </c>
      <c r="D703" t="s">
        <v>581</v>
      </c>
      <c r="N703" s="141"/>
      <c r="Q703" s="61"/>
    </row>
    <row r="704" spans="3:17" x14ac:dyDescent="0.35">
      <c r="C704" s="167" t="s">
        <v>7192</v>
      </c>
      <c r="D704" t="s">
        <v>578</v>
      </c>
      <c r="N704" s="141"/>
      <c r="Q704" s="62"/>
    </row>
    <row r="705" spans="3:17" x14ac:dyDescent="0.35">
      <c r="C705" s="167" t="s">
        <v>7192</v>
      </c>
      <c r="D705" t="s">
        <v>578</v>
      </c>
      <c r="N705" s="141"/>
      <c r="Q705" s="61"/>
    </row>
    <row r="706" spans="3:17" x14ac:dyDescent="0.35">
      <c r="C706" s="167" t="s">
        <v>7192</v>
      </c>
      <c r="D706" t="s">
        <v>578</v>
      </c>
      <c r="N706" s="141"/>
      <c r="Q706" s="62"/>
    </row>
    <row r="707" spans="3:17" x14ac:dyDescent="0.35">
      <c r="C707" s="167" t="s">
        <v>7192</v>
      </c>
      <c r="D707" t="s">
        <v>578</v>
      </c>
      <c r="N707" s="141" t="s">
        <v>514</v>
      </c>
      <c r="Q707" s="61"/>
    </row>
    <row r="708" spans="3:17" x14ac:dyDescent="0.35">
      <c r="C708" s="167" t="s">
        <v>7192</v>
      </c>
      <c r="D708" t="s">
        <v>578</v>
      </c>
      <c r="N708" s="141" t="s">
        <v>561</v>
      </c>
      <c r="Q708" s="62"/>
    </row>
    <row r="709" spans="3:17" x14ac:dyDescent="0.35">
      <c r="C709" s="167" t="s">
        <v>7192</v>
      </c>
      <c r="D709" t="s">
        <v>578</v>
      </c>
      <c r="N709" s="141" t="s">
        <v>5291</v>
      </c>
      <c r="Q709" s="61"/>
    </row>
    <row r="710" spans="3:17" x14ac:dyDescent="0.35">
      <c r="C710" s="167" t="s">
        <v>7192</v>
      </c>
      <c r="D710" t="s">
        <v>578</v>
      </c>
      <c r="N710" s="141" t="s">
        <v>5292</v>
      </c>
      <c r="Q710" s="62"/>
    </row>
    <row r="711" spans="3:17" x14ac:dyDescent="0.35">
      <c r="C711" s="167" t="s">
        <v>7192</v>
      </c>
      <c r="D711" t="s">
        <v>578</v>
      </c>
      <c r="N711" s="141" t="s">
        <v>5185</v>
      </c>
      <c r="Q711" s="61"/>
    </row>
    <row r="712" spans="3:17" x14ac:dyDescent="0.35">
      <c r="C712" s="167" t="s">
        <v>7192</v>
      </c>
      <c r="D712" t="s">
        <v>577</v>
      </c>
      <c r="N712" s="141" t="s">
        <v>5410</v>
      </c>
      <c r="Q712" s="62"/>
    </row>
    <row r="713" spans="3:17" x14ac:dyDescent="0.35">
      <c r="C713" s="167" t="s">
        <v>7192</v>
      </c>
      <c r="D713" t="s">
        <v>577</v>
      </c>
      <c r="N713" s="141" t="s">
        <v>5424</v>
      </c>
      <c r="Q713" s="61"/>
    </row>
    <row r="714" spans="3:17" x14ac:dyDescent="0.35">
      <c r="C714" s="167" t="s">
        <v>7192</v>
      </c>
      <c r="D714" t="s">
        <v>577</v>
      </c>
      <c r="N714" s="141" t="s">
        <v>5425</v>
      </c>
      <c r="Q714" s="62"/>
    </row>
    <row r="715" spans="3:17" x14ac:dyDescent="0.35">
      <c r="C715" s="167" t="s">
        <v>7192</v>
      </c>
      <c r="D715" t="s">
        <v>577</v>
      </c>
      <c r="N715" s="141" t="s">
        <v>5416</v>
      </c>
      <c r="Q715" s="61"/>
    </row>
    <row r="716" spans="3:17" x14ac:dyDescent="0.35">
      <c r="C716" s="167" t="s">
        <v>7192</v>
      </c>
      <c r="D716" t="s">
        <v>575</v>
      </c>
      <c r="N716" s="141" t="s">
        <v>5418</v>
      </c>
      <c r="Q716" s="62"/>
    </row>
    <row r="717" spans="3:17" x14ac:dyDescent="0.35">
      <c r="C717" s="167" t="s">
        <v>7192</v>
      </c>
      <c r="D717" t="s">
        <v>575</v>
      </c>
      <c r="N717" s="141" t="s">
        <v>577</v>
      </c>
      <c r="Q717" s="61"/>
    </row>
    <row r="718" spans="3:17" x14ac:dyDescent="0.35">
      <c r="C718" s="167" t="s">
        <v>7192</v>
      </c>
      <c r="D718" t="s">
        <v>569</v>
      </c>
      <c r="N718" s="141" t="s">
        <v>575</v>
      </c>
      <c r="Q718" s="62"/>
    </row>
    <row r="719" spans="3:17" x14ac:dyDescent="0.35">
      <c r="C719" s="167" t="s">
        <v>7192</v>
      </c>
      <c r="D719" t="s">
        <v>569</v>
      </c>
      <c r="N719" s="141" t="s">
        <v>5167</v>
      </c>
      <c r="Q719" s="61"/>
    </row>
    <row r="720" spans="3:17" x14ac:dyDescent="0.35">
      <c r="C720" s="167" t="s">
        <v>7192</v>
      </c>
      <c r="D720" t="s">
        <v>569</v>
      </c>
      <c r="N720" s="141" t="s">
        <v>5163</v>
      </c>
      <c r="Q720" s="62"/>
    </row>
    <row r="721" spans="3:17" x14ac:dyDescent="0.35">
      <c r="C721" s="167" t="s">
        <v>7192</v>
      </c>
      <c r="D721" t="s">
        <v>569</v>
      </c>
      <c r="N721" s="141" t="s">
        <v>5165</v>
      </c>
      <c r="Q721" s="61"/>
    </row>
    <row r="722" spans="3:17" x14ac:dyDescent="0.35">
      <c r="C722" s="167" t="s">
        <v>7192</v>
      </c>
      <c r="D722" t="s">
        <v>569</v>
      </c>
      <c r="N722" s="240" t="s">
        <v>606</v>
      </c>
      <c r="Q722" s="62"/>
    </row>
    <row r="723" spans="3:17" x14ac:dyDescent="0.35">
      <c r="C723" s="167" t="s">
        <v>7192</v>
      </c>
      <c r="D723" t="s">
        <v>569</v>
      </c>
      <c r="N723" s="141" t="s">
        <v>555</v>
      </c>
      <c r="Q723" s="61"/>
    </row>
    <row r="724" spans="3:17" x14ac:dyDescent="0.35">
      <c r="C724" s="167" t="s">
        <v>7192</v>
      </c>
      <c r="D724" t="s">
        <v>561</v>
      </c>
      <c r="N724" s="141" t="s">
        <v>552</v>
      </c>
      <c r="Q724" s="62"/>
    </row>
    <row r="725" spans="3:17" x14ac:dyDescent="0.35">
      <c r="C725" s="167" t="s">
        <v>7192</v>
      </c>
      <c r="D725" t="s">
        <v>561</v>
      </c>
      <c r="N725" s="141"/>
      <c r="Q725" s="61"/>
    </row>
    <row r="726" spans="3:17" x14ac:dyDescent="0.35">
      <c r="C726" s="167" t="s">
        <v>7192</v>
      </c>
      <c r="D726" t="s">
        <v>561</v>
      </c>
      <c r="N726" s="141" t="s">
        <v>560</v>
      </c>
      <c r="Q726" s="62"/>
    </row>
    <row r="727" spans="3:17" x14ac:dyDescent="0.35">
      <c r="C727" s="167" t="s">
        <v>7192</v>
      </c>
      <c r="D727" t="s">
        <v>573</v>
      </c>
      <c r="N727" s="141" t="s">
        <v>556</v>
      </c>
      <c r="Q727" s="61"/>
    </row>
    <row r="728" spans="3:17" x14ac:dyDescent="0.35">
      <c r="C728" s="167" t="s">
        <v>7192</v>
      </c>
      <c r="D728" t="s">
        <v>556</v>
      </c>
      <c r="N728" s="141" t="s">
        <v>5160</v>
      </c>
      <c r="Q728" s="62"/>
    </row>
    <row r="729" spans="3:17" x14ac:dyDescent="0.35">
      <c r="C729" s="167" t="s">
        <v>7192</v>
      </c>
      <c r="D729" t="s">
        <v>556</v>
      </c>
      <c r="N729" s="141" t="s">
        <v>5278</v>
      </c>
      <c r="Q729" s="61"/>
    </row>
    <row r="730" spans="3:17" x14ac:dyDescent="0.35">
      <c r="C730" s="167" t="s">
        <v>7192</v>
      </c>
      <c r="D730" t="s">
        <v>556</v>
      </c>
      <c r="N730" s="141" t="s">
        <v>5154</v>
      </c>
      <c r="Q730" s="62"/>
    </row>
    <row r="731" spans="3:17" x14ac:dyDescent="0.35">
      <c r="C731" s="167" t="s">
        <v>7192</v>
      </c>
      <c r="D731" t="s">
        <v>556</v>
      </c>
      <c r="N731" s="141" t="s">
        <v>5158</v>
      </c>
      <c r="Q731" s="61"/>
    </row>
    <row r="732" spans="3:17" x14ac:dyDescent="0.35">
      <c r="C732" s="167" t="s">
        <v>7192</v>
      </c>
      <c r="D732" t="s">
        <v>556</v>
      </c>
      <c r="N732" s="141" t="s">
        <v>5155</v>
      </c>
      <c r="Q732" s="62"/>
    </row>
    <row r="733" spans="3:17" x14ac:dyDescent="0.35">
      <c r="C733" s="167" t="s">
        <v>7192</v>
      </c>
      <c r="D733" t="s">
        <v>556</v>
      </c>
      <c r="N733" s="141" t="s">
        <v>5204</v>
      </c>
      <c r="Q733" s="61"/>
    </row>
    <row r="734" spans="3:17" x14ac:dyDescent="0.35">
      <c r="C734" s="167" t="s">
        <v>7192</v>
      </c>
      <c r="D734" t="s">
        <v>556</v>
      </c>
      <c r="N734" s="141"/>
      <c r="Q734" s="62"/>
    </row>
    <row r="735" spans="3:17" x14ac:dyDescent="0.35">
      <c r="C735" s="167" t="s">
        <v>7192</v>
      </c>
      <c r="D735" t="s">
        <v>556</v>
      </c>
      <c r="N735" s="141" t="s">
        <v>503</v>
      </c>
      <c r="Q735" s="61"/>
    </row>
    <row r="736" spans="3:17" x14ac:dyDescent="0.35">
      <c r="C736" s="167" t="s">
        <v>7192</v>
      </c>
      <c r="D736" t="s">
        <v>556</v>
      </c>
      <c r="N736" s="167" t="s">
        <v>5039</v>
      </c>
      <c r="Q736" s="62"/>
    </row>
    <row r="737" spans="3:17" x14ac:dyDescent="0.35">
      <c r="C737" s="167" t="s">
        <v>7192</v>
      </c>
      <c r="D737" t="s">
        <v>556</v>
      </c>
      <c r="N737" s="252" t="s">
        <v>5221</v>
      </c>
      <c r="Q737" s="61"/>
    </row>
    <row r="738" spans="3:17" x14ac:dyDescent="0.35">
      <c r="C738" s="167" t="s">
        <v>7192</v>
      </c>
      <c r="D738" t="s">
        <v>556</v>
      </c>
      <c r="N738" s="240" t="s">
        <v>598</v>
      </c>
      <c r="Q738" s="62"/>
    </row>
    <row r="739" spans="3:17" x14ac:dyDescent="0.35">
      <c r="C739" s="167" t="s">
        <v>7192</v>
      </c>
      <c r="D739" t="s">
        <v>556</v>
      </c>
      <c r="N739" s="141" t="s">
        <v>540</v>
      </c>
      <c r="Q739" s="61"/>
    </row>
    <row r="740" spans="3:17" x14ac:dyDescent="0.35">
      <c r="C740" s="167" t="s">
        <v>7192</v>
      </c>
      <c r="D740" t="s">
        <v>556</v>
      </c>
      <c r="N740" s="141" t="s">
        <v>541</v>
      </c>
      <c r="Q740" s="62"/>
    </row>
    <row r="741" spans="3:17" x14ac:dyDescent="0.35">
      <c r="C741" s="167" t="s">
        <v>7192</v>
      </c>
      <c r="D741" t="s">
        <v>556</v>
      </c>
      <c r="N741" s="141" t="s">
        <v>538</v>
      </c>
      <c r="Q741" s="62"/>
    </row>
    <row r="742" spans="3:17" x14ac:dyDescent="0.35">
      <c r="C742" s="167" t="s">
        <v>7192</v>
      </c>
      <c r="D742" t="s">
        <v>556</v>
      </c>
      <c r="N742" s="141" t="s">
        <v>534</v>
      </c>
      <c r="Q742" s="61"/>
    </row>
    <row r="743" spans="3:17" x14ac:dyDescent="0.35">
      <c r="C743" s="167" t="s">
        <v>7192</v>
      </c>
      <c r="D743" t="s">
        <v>556</v>
      </c>
      <c r="N743" s="141" t="s">
        <v>532</v>
      </c>
      <c r="Q743" s="62"/>
    </row>
    <row r="744" spans="3:17" x14ac:dyDescent="0.35">
      <c r="C744" s="167" t="s">
        <v>7192</v>
      </c>
      <c r="D744" t="s">
        <v>556</v>
      </c>
      <c r="N744" s="141" t="s">
        <v>529</v>
      </c>
      <c r="Q744" s="61"/>
    </row>
    <row r="745" spans="3:17" x14ac:dyDescent="0.35">
      <c r="C745" s="167" t="s">
        <v>7192</v>
      </c>
      <c r="D745" t="s">
        <v>556</v>
      </c>
      <c r="N745" s="141" t="s">
        <v>5216</v>
      </c>
      <c r="Q745" s="62"/>
    </row>
    <row r="746" spans="3:17" x14ac:dyDescent="0.35">
      <c r="C746" s="167" t="s">
        <v>7192</v>
      </c>
      <c r="D746" t="s">
        <v>556</v>
      </c>
      <c r="N746" s="141" t="s">
        <v>5214</v>
      </c>
      <c r="Q746" s="61"/>
    </row>
    <row r="747" spans="3:17" x14ac:dyDescent="0.35">
      <c r="C747" s="167" t="s">
        <v>7192</v>
      </c>
      <c r="D747" t="s">
        <v>556</v>
      </c>
      <c r="N747" s="141"/>
      <c r="Q747" s="61"/>
    </row>
    <row r="748" spans="3:17" x14ac:dyDescent="0.35">
      <c r="C748" s="167" t="s">
        <v>7192</v>
      </c>
      <c r="D748" t="s">
        <v>556</v>
      </c>
      <c r="N748" s="141"/>
      <c r="Q748" s="62"/>
    </row>
    <row r="749" spans="3:17" x14ac:dyDescent="0.35">
      <c r="C749" s="167" t="s">
        <v>7192</v>
      </c>
      <c r="D749" t="s">
        <v>556</v>
      </c>
      <c r="N749" s="141"/>
      <c r="Q749" s="61"/>
    </row>
    <row r="750" spans="3:17" x14ac:dyDescent="0.35">
      <c r="C750" s="167" t="s">
        <v>7192</v>
      </c>
      <c r="D750" t="s">
        <v>556</v>
      </c>
      <c r="N750" s="141"/>
      <c r="Q750" s="62"/>
    </row>
    <row r="751" spans="3:17" x14ac:dyDescent="0.35">
      <c r="C751" s="167" t="s">
        <v>7192</v>
      </c>
      <c r="D751" t="s">
        <v>556</v>
      </c>
      <c r="N751" s="141"/>
      <c r="Q751" s="61"/>
    </row>
    <row r="752" spans="3:17" x14ac:dyDescent="0.35">
      <c r="C752" s="167" t="s">
        <v>7192</v>
      </c>
      <c r="D752" t="s">
        <v>560</v>
      </c>
      <c r="N752" s="141"/>
      <c r="Q752" s="62"/>
    </row>
    <row r="753" spans="3:17" x14ac:dyDescent="0.35">
      <c r="C753" s="167" t="s">
        <v>7192</v>
      </c>
      <c r="D753" t="s">
        <v>560</v>
      </c>
      <c r="N753" s="240" t="s">
        <v>589</v>
      </c>
      <c r="Q753" s="61"/>
    </row>
    <row r="754" spans="3:17" x14ac:dyDescent="0.35">
      <c r="C754" s="167" t="s">
        <v>7192</v>
      </c>
      <c r="D754" t="s">
        <v>560</v>
      </c>
      <c r="N754" s="141" t="s">
        <v>527</v>
      </c>
      <c r="Q754" s="62"/>
    </row>
    <row r="755" spans="3:17" x14ac:dyDescent="0.35">
      <c r="C755" s="167" t="s">
        <v>7192</v>
      </c>
      <c r="D755" t="s">
        <v>552</v>
      </c>
      <c r="N755" s="252" t="s">
        <v>523</v>
      </c>
      <c r="Q755" s="61"/>
    </row>
    <row r="756" spans="3:17" x14ac:dyDescent="0.35">
      <c r="C756" s="167" t="s">
        <v>7192</v>
      </c>
      <c r="D756" t="s">
        <v>552</v>
      </c>
      <c r="N756" s="167" t="s">
        <v>5207</v>
      </c>
      <c r="Q756" s="62"/>
    </row>
    <row r="757" spans="3:17" x14ac:dyDescent="0.35">
      <c r="C757" s="167" t="s">
        <v>7192</v>
      </c>
      <c r="D757" t="s">
        <v>552</v>
      </c>
      <c r="N757" s="167" t="s">
        <v>5208</v>
      </c>
      <c r="Q757" s="61"/>
    </row>
    <row r="758" spans="3:17" x14ac:dyDescent="0.35">
      <c r="C758" s="167" t="s">
        <v>7192</v>
      </c>
      <c r="D758" t="s">
        <v>549</v>
      </c>
      <c r="N758" s="167" t="s">
        <v>5209</v>
      </c>
      <c r="Q758" s="62"/>
    </row>
    <row r="759" spans="3:17" x14ac:dyDescent="0.35">
      <c r="C759" s="167" t="s">
        <v>7192</v>
      </c>
      <c r="D759" t="s">
        <v>549</v>
      </c>
      <c r="N759" s="141" t="s">
        <v>518</v>
      </c>
      <c r="Q759" s="61"/>
    </row>
    <row r="760" spans="3:17" x14ac:dyDescent="0.35">
      <c r="C760" s="167" t="s">
        <v>7192</v>
      </c>
      <c r="D760" t="s">
        <v>549</v>
      </c>
      <c r="N760" s="167" t="s">
        <v>5280</v>
      </c>
      <c r="Q760" s="62"/>
    </row>
    <row r="761" spans="3:17" x14ac:dyDescent="0.35">
      <c r="C761" s="167" t="s">
        <v>7192</v>
      </c>
      <c r="D761" t="s">
        <v>549</v>
      </c>
      <c r="N761" s="167" t="s">
        <v>5212</v>
      </c>
      <c r="Q761" s="61"/>
    </row>
    <row r="762" spans="3:17" x14ac:dyDescent="0.35">
      <c r="C762" s="167" t="s">
        <v>7192</v>
      </c>
      <c r="D762" t="s">
        <v>549</v>
      </c>
      <c r="N762" s="141"/>
      <c r="Q762" s="62"/>
    </row>
    <row r="763" spans="3:17" x14ac:dyDescent="0.35">
      <c r="C763" s="167" t="s">
        <v>7192</v>
      </c>
      <c r="D763" t="s">
        <v>549</v>
      </c>
      <c r="N763" s="141"/>
      <c r="Q763" s="61"/>
    </row>
    <row r="764" spans="3:17" x14ac:dyDescent="0.35">
      <c r="C764" s="167" t="s">
        <v>7192</v>
      </c>
      <c r="D764" t="s">
        <v>549</v>
      </c>
      <c r="N764" s="141"/>
      <c r="Q764" s="62"/>
    </row>
    <row r="765" spans="3:17" x14ac:dyDescent="0.35">
      <c r="C765" s="167" t="s">
        <v>7192</v>
      </c>
      <c r="D765" t="s">
        <v>549</v>
      </c>
      <c r="N765" s="141"/>
      <c r="Q765" s="61"/>
    </row>
    <row r="766" spans="3:17" x14ac:dyDescent="0.35">
      <c r="C766" s="167" t="s">
        <v>7192</v>
      </c>
      <c r="D766" t="s">
        <v>549</v>
      </c>
      <c r="N766" s="141"/>
      <c r="Q766" s="62"/>
    </row>
    <row r="767" spans="3:17" x14ac:dyDescent="0.35">
      <c r="C767" s="167" t="s">
        <v>7192</v>
      </c>
      <c r="D767" t="s">
        <v>549</v>
      </c>
      <c r="N767" s="141"/>
      <c r="Q767" s="61"/>
    </row>
    <row r="768" spans="3:17" x14ac:dyDescent="0.35">
      <c r="C768" s="167" t="s">
        <v>7192</v>
      </c>
      <c r="D768" t="s">
        <v>549</v>
      </c>
      <c r="N768" s="141"/>
      <c r="Q768" s="61"/>
    </row>
    <row r="769" spans="3:17" x14ac:dyDescent="0.35">
      <c r="C769" s="167" t="s">
        <v>7192</v>
      </c>
      <c r="D769" t="s">
        <v>549</v>
      </c>
      <c r="N769" s="141"/>
      <c r="Q769" s="62"/>
    </row>
    <row r="770" spans="3:17" x14ac:dyDescent="0.35">
      <c r="C770" s="167" t="s">
        <v>7192</v>
      </c>
      <c r="D770" t="s">
        <v>540</v>
      </c>
      <c r="N770" s="141"/>
      <c r="Q770" s="61"/>
    </row>
    <row r="771" spans="3:17" x14ac:dyDescent="0.35">
      <c r="C771" s="167" t="s">
        <v>7192</v>
      </c>
      <c r="D771" t="s">
        <v>540</v>
      </c>
      <c r="N771" s="141"/>
      <c r="Q771" s="62"/>
    </row>
    <row r="772" spans="3:17" x14ac:dyDescent="0.35">
      <c r="C772" s="167" t="s">
        <v>7192</v>
      </c>
      <c r="D772" t="s">
        <v>540</v>
      </c>
      <c r="N772" s="141"/>
      <c r="Q772" s="61"/>
    </row>
    <row r="773" spans="3:17" x14ac:dyDescent="0.35">
      <c r="C773" s="167" t="s">
        <v>7192</v>
      </c>
      <c r="D773" t="s">
        <v>540</v>
      </c>
      <c r="N773" s="141"/>
      <c r="Q773" s="62"/>
    </row>
    <row r="774" spans="3:17" x14ac:dyDescent="0.35">
      <c r="C774" s="167" t="s">
        <v>7192</v>
      </c>
      <c r="D774" t="s">
        <v>540</v>
      </c>
      <c r="N774" s="240" t="s">
        <v>609</v>
      </c>
      <c r="Q774" s="61"/>
    </row>
    <row r="775" spans="3:17" x14ac:dyDescent="0.35">
      <c r="C775" s="167" t="s">
        <v>7192</v>
      </c>
      <c r="D775" t="s">
        <v>540</v>
      </c>
      <c r="N775" s="301"/>
      <c r="Q775" s="62"/>
    </row>
    <row r="776" spans="3:17" x14ac:dyDescent="0.35">
      <c r="C776" s="167" t="s">
        <v>7192</v>
      </c>
      <c r="D776" t="s">
        <v>541</v>
      </c>
      <c r="N776" s="141" t="s">
        <v>517</v>
      </c>
      <c r="Q776" s="61"/>
    </row>
    <row r="777" spans="3:17" x14ac:dyDescent="0.35">
      <c r="C777" s="167" t="s">
        <v>7192</v>
      </c>
      <c r="D777" t="s">
        <v>534</v>
      </c>
      <c r="N777" s="141" t="s">
        <v>500</v>
      </c>
      <c r="Q777" s="62"/>
    </row>
    <row r="778" spans="3:17" x14ac:dyDescent="0.35">
      <c r="C778" s="167" t="s">
        <v>7192</v>
      </c>
      <c r="D778" t="s">
        <v>534</v>
      </c>
      <c r="N778" s="141"/>
      <c r="Q778" s="61"/>
    </row>
    <row r="779" spans="3:17" x14ac:dyDescent="0.35">
      <c r="C779" s="167" t="s">
        <v>7192</v>
      </c>
      <c r="D779" t="s">
        <v>534</v>
      </c>
      <c r="N779" s="141"/>
      <c r="Q779" s="62"/>
    </row>
    <row r="780" spans="3:17" x14ac:dyDescent="0.35">
      <c r="C780" s="167" t="s">
        <v>7192</v>
      </c>
      <c r="D780" t="s">
        <v>534</v>
      </c>
      <c r="N780" s="141" t="s">
        <v>5218</v>
      </c>
      <c r="Q780" s="61"/>
    </row>
    <row r="781" spans="3:17" x14ac:dyDescent="0.35">
      <c r="C781" s="167" t="s">
        <v>7192</v>
      </c>
      <c r="D781" t="s">
        <v>534</v>
      </c>
      <c r="N781" s="141"/>
      <c r="Q781" s="62"/>
    </row>
    <row r="782" spans="3:17" x14ac:dyDescent="0.35">
      <c r="C782" s="167" t="s">
        <v>7192</v>
      </c>
      <c r="D782" t="s">
        <v>534</v>
      </c>
      <c r="N782" s="141"/>
      <c r="Q782" s="61"/>
    </row>
    <row r="783" spans="3:17" x14ac:dyDescent="0.35">
      <c r="C783" s="167" t="s">
        <v>7192</v>
      </c>
      <c r="D783" t="s">
        <v>529</v>
      </c>
      <c r="N783" s="141"/>
      <c r="Q783" s="62"/>
    </row>
    <row r="784" spans="3:17" x14ac:dyDescent="0.35">
      <c r="C784" s="167" t="s">
        <v>7192</v>
      </c>
      <c r="D784" t="s">
        <v>529</v>
      </c>
      <c r="N784" s="141"/>
      <c r="Q784" s="61"/>
    </row>
    <row r="785" spans="3:17" x14ac:dyDescent="0.35">
      <c r="C785" s="167" t="s">
        <v>7192</v>
      </c>
      <c r="D785" t="s">
        <v>529</v>
      </c>
      <c r="N785" s="141"/>
      <c r="Q785" s="62"/>
    </row>
    <row r="786" spans="3:17" x14ac:dyDescent="0.35">
      <c r="C786" s="167" t="s">
        <v>7192</v>
      </c>
      <c r="D786" t="s">
        <v>529</v>
      </c>
      <c r="N786" s="141" t="s">
        <v>510</v>
      </c>
      <c r="Q786" s="61"/>
    </row>
    <row r="787" spans="3:17" x14ac:dyDescent="0.35">
      <c r="C787" s="167" t="s">
        <v>7192</v>
      </c>
      <c r="D787" t="s">
        <v>529</v>
      </c>
      <c r="N787" s="167" t="s">
        <v>5219</v>
      </c>
      <c r="Q787" s="62"/>
    </row>
    <row r="788" spans="3:17" x14ac:dyDescent="0.35">
      <c r="C788" s="167" t="s">
        <v>7192</v>
      </c>
      <c r="D788" t="s">
        <v>529</v>
      </c>
      <c r="N788" s="141" t="s">
        <v>507</v>
      </c>
      <c r="Q788" s="61"/>
    </row>
    <row r="789" spans="3:17" x14ac:dyDescent="0.35">
      <c r="C789" s="167" t="s">
        <v>7192</v>
      </c>
      <c r="D789" t="s">
        <v>529</v>
      </c>
      <c r="N789" s="252" t="s">
        <v>5220</v>
      </c>
      <c r="Q789" s="62"/>
    </row>
    <row r="790" spans="3:17" x14ac:dyDescent="0.35">
      <c r="C790" s="167" t="s">
        <v>7192</v>
      </c>
      <c r="D790" t="s">
        <v>529</v>
      </c>
      <c r="N790" s="141"/>
      <c r="Q790" s="61"/>
    </row>
    <row r="791" spans="3:17" x14ac:dyDescent="0.35">
      <c r="C791" s="167" t="s">
        <v>7192</v>
      </c>
      <c r="D791" t="s">
        <v>529</v>
      </c>
      <c r="N791" s="141"/>
      <c r="Q791" s="62"/>
    </row>
    <row r="792" spans="3:17" x14ac:dyDescent="0.35">
      <c r="C792" s="167" t="s">
        <v>7192</v>
      </c>
      <c r="D792" t="s">
        <v>529</v>
      </c>
      <c r="N792" s="141"/>
      <c r="Q792" s="61"/>
    </row>
    <row r="793" spans="3:17" x14ac:dyDescent="0.35">
      <c r="C793" s="167" t="s">
        <v>7192</v>
      </c>
      <c r="D793" t="s">
        <v>529</v>
      </c>
      <c r="N793" s="141"/>
      <c r="Q793" s="62"/>
    </row>
    <row r="794" spans="3:17" x14ac:dyDescent="0.35">
      <c r="C794" s="167" t="s">
        <v>7192</v>
      </c>
      <c r="D794" t="s">
        <v>529</v>
      </c>
      <c r="N794" s="141"/>
      <c r="Q794" s="62"/>
    </row>
    <row r="795" spans="3:17" x14ac:dyDescent="0.35">
      <c r="C795" s="167" t="s">
        <v>7192</v>
      </c>
      <c r="D795" t="s">
        <v>529</v>
      </c>
      <c r="N795" s="141"/>
      <c r="Q795" s="61"/>
    </row>
    <row r="796" spans="3:17" x14ac:dyDescent="0.35">
      <c r="C796" s="167" t="s">
        <v>7192</v>
      </c>
      <c r="D796" t="s">
        <v>529</v>
      </c>
      <c r="N796" s="240" t="s">
        <v>607</v>
      </c>
      <c r="Q796" s="62"/>
    </row>
    <row r="797" spans="3:17" x14ac:dyDescent="0.35">
      <c r="C797" s="167" t="s">
        <v>7192</v>
      </c>
      <c r="D797" t="s">
        <v>529</v>
      </c>
      <c r="N797" s="252" t="s">
        <v>494</v>
      </c>
      <c r="Q797" s="61"/>
    </row>
    <row r="798" spans="3:17" x14ac:dyDescent="0.35">
      <c r="C798" s="167" t="s">
        <v>7192</v>
      </c>
      <c r="D798" t="s">
        <v>529</v>
      </c>
      <c r="N798" s="141" t="s">
        <v>492</v>
      </c>
      <c r="Q798" s="62"/>
    </row>
    <row r="799" spans="3:17" x14ac:dyDescent="0.35">
      <c r="C799" s="167" t="s">
        <v>7192</v>
      </c>
      <c r="D799" t="s">
        <v>529</v>
      </c>
      <c r="N799" s="141" t="s">
        <v>488</v>
      </c>
      <c r="Q799" s="61"/>
    </row>
    <row r="800" spans="3:17" x14ac:dyDescent="0.35">
      <c r="C800" s="167" t="s">
        <v>7192</v>
      </c>
      <c r="D800" t="s">
        <v>529</v>
      </c>
      <c r="N800" s="141" t="s">
        <v>5222</v>
      </c>
      <c r="Q800" s="62"/>
    </row>
    <row r="801" spans="3:17" x14ac:dyDescent="0.35">
      <c r="C801" s="167" t="s">
        <v>7192</v>
      </c>
      <c r="D801" t="s">
        <v>529</v>
      </c>
      <c r="N801" s="141" t="s">
        <v>5224</v>
      </c>
      <c r="Q801" s="61"/>
    </row>
    <row r="802" spans="3:17" x14ac:dyDescent="0.35">
      <c r="C802" s="167" t="s">
        <v>7192</v>
      </c>
      <c r="D802" t="s">
        <v>529</v>
      </c>
      <c r="N802" s="141" t="s">
        <v>5225</v>
      </c>
      <c r="Q802" s="62"/>
    </row>
    <row r="803" spans="3:17" x14ac:dyDescent="0.35">
      <c r="C803" s="167" t="s">
        <v>7192</v>
      </c>
      <c r="D803" t="s">
        <v>529</v>
      </c>
      <c r="N803" s="141" t="s">
        <v>5227</v>
      </c>
      <c r="Q803" s="61"/>
    </row>
    <row r="804" spans="3:17" x14ac:dyDescent="0.35">
      <c r="C804" s="167" t="s">
        <v>7192</v>
      </c>
      <c r="D804" t="s">
        <v>529</v>
      </c>
      <c r="N804" s="141" t="s">
        <v>5229</v>
      </c>
      <c r="Q804" s="62"/>
    </row>
    <row r="805" spans="3:17" x14ac:dyDescent="0.35">
      <c r="C805" s="167" t="s">
        <v>7192</v>
      </c>
      <c r="D805" t="s">
        <v>529</v>
      </c>
      <c r="N805" s="141" t="s">
        <v>5230</v>
      </c>
      <c r="Q805" s="61"/>
    </row>
    <row r="806" spans="3:17" x14ac:dyDescent="0.35">
      <c r="C806" s="167" t="s">
        <v>7192</v>
      </c>
      <c r="D806" t="s">
        <v>529</v>
      </c>
      <c r="N806" s="141" t="s">
        <v>5233</v>
      </c>
      <c r="Q806" s="62"/>
    </row>
    <row r="807" spans="3:17" x14ac:dyDescent="0.35">
      <c r="C807" s="167" t="s">
        <v>7192</v>
      </c>
      <c r="D807" t="s">
        <v>529</v>
      </c>
      <c r="N807" s="141" t="s">
        <v>5237</v>
      </c>
      <c r="Q807" s="61"/>
    </row>
    <row r="808" spans="3:17" x14ac:dyDescent="0.35">
      <c r="C808" s="167" t="s">
        <v>7192</v>
      </c>
      <c r="D808" t="s">
        <v>529</v>
      </c>
      <c r="N808" s="141" t="s">
        <v>5239</v>
      </c>
      <c r="Q808" s="62"/>
    </row>
    <row r="809" spans="3:17" x14ac:dyDescent="0.35">
      <c r="C809" s="167" t="s">
        <v>7192</v>
      </c>
      <c r="D809" t="s">
        <v>529</v>
      </c>
      <c r="N809" s="141" t="s">
        <v>5235</v>
      </c>
      <c r="Q809" s="61"/>
    </row>
    <row r="810" spans="3:17" x14ac:dyDescent="0.35">
      <c r="C810" s="167" t="s">
        <v>7192</v>
      </c>
      <c r="D810" t="s">
        <v>529</v>
      </c>
      <c r="N810" s="141"/>
      <c r="Q810" s="62"/>
    </row>
    <row r="811" spans="3:17" x14ac:dyDescent="0.35">
      <c r="C811" s="167" t="s">
        <v>7192</v>
      </c>
      <c r="D811" t="s">
        <v>529</v>
      </c>
      <c r="N811" s="141"/>
      <c r="Q811" s="61"/>
    </row>
    <row r="812" spans="3:17" x14ac:dyDescent="0.35">
      <c r="C812" s="167" t="s">
        <v>7192</v>
      </c>
      <c r="D812" t="s">
        <v>529</v>
      </c>
      <c r="N812" s="141"/>
      <c r="Q812" s="62"/>
    </row>
    <row r="813" spans="3:17" x14ac:dyDescent="0.35">
      <c r="C813" s="167" t="s">
        <v>7192</v>
      </c>
      <c r="D813" t="s">
        <v>529</v>
      </c>
      <c r="N813" s="141"/>
      <c r="Q813" s="61"/>
    </row>
    <row r="814" spans="3:17" x14ac:dyDescent="0.35">
      <c r="C814" s="167" t="s">
        <v>7192</v>
      </c>
      <c r="D814" t="s">
        <v>529</v>
      </c>
      <c r="N814" s="141"/>
      <c r="Q814" s="62"/>
    </row>
    <row r="815" spans="3:17" x14ac:dyDescent="0.35">
      <c r="C815" s="167" t="s">
        <v>7192</v>
      </c>
      <c r="D815" t="s">
        <v>529</v>
      </c>
      <c r="N815" s="141"/>
      <c r="Q815" s="61"/>
    </row>
    <row r="816" spans="3:17" x14ac:dyDescent="0.35">
      <c r="C816" s="167" t="s">
        <v>7192</v>
      </c>
      <c r="D816" t="s">
        <v>529</v>
      </c>
      <c r="N816" s="141"/>
      <c r="Q816" s="62"/>
    </row>
    <row r="817" spans="3:17" x14ac:dyDescent="0.35">
      <c r="C817" s="167" t="s">
        <v>7192</v>
      </c>
      <c r="D817" t="s">
        <v>529</v>
      </c>
      <c r="N817" s="141"/>
      <c r="Q817" s="61"/>
    </row>
    <row r="818" spans="3:17" x14ac:dyDescent="0.35">
      <c r="C818" s="167" t="s">
        <v>7192</v>
      </c>
      <c r="D818" t="s">
        <v>5216</v>
      </c>
      <c r="N818" s="141"/>
      <c r="Q818" s="62"/>
    </row>
    <row r="819" spans="3:17" x14ac:dyDescent="0.35">
      <c r="C819" s="167" t="s">
        <v>7192</v>
      </c>
      <c r="D819" t="s">
        <v>5216</v>
      </c>
      <c r="N819" s="141"/>
      <c r="Q819" s="61"/>
    </row>
    <row r="820" spans="3:17" x14ac:dyDescent="0.35">
      <c r="C820" s="167" t="s">
        <v>7192</v>
      </c>
      <c r="D820" t="s">
        <v>5216</v>
      </c>
      <c r="N820" s="141"/>
      <c r="Q820" s="62"/>
    </row>
    <row r="821" spans="3:17" x14ac:dyDescent="0.35">
      <c r="C821" s="167" t="s">
        <v>7192</v>
      </c>
      <c r="D821" t="s">
        <v>5216</v>
      </c>
      <c r="N821" s="141"/>
      <c r="Q821" s="61"/>
    </row>
    <row r="822" spans="3:17" x14ac:dyDescent="0.35">
      <c r="C822" s="167" t="s">
        <v>7192</v>
      </c>
      <c r="D822" t="s">
        <v>5216</v>
      </c>
      <c r="N822" s="141"/>
      <c r="Q822" s="62"/>
    </row>
    <row r="823" spans="3:17" x14ac:dyDescent="0.35">
      <c r="C823" s="167" t="s">
        <v>7192</v>
      </c>
      <c r="D823" t="s">
        <v>532</v>
      </c>
      <c r="N823" s="141"/>
      <c r="Q823" s="61"/>
    </row>
    <row r="824" spans="3:17" x14ac:dyDescent="0.35">
      <c r="C824" s="167" t="s">
        <v>7192</v>
      </c>
      <c r="D824" t="s">
        <v>532</v>
      </c>
      <c r="N824" s="141"/>
      <c r="Q824" s="62"/>
    </row>
    <row r="825" spans="3:17" x14ac:dyDescent="0.35">
      <c r="C825" s="167" t="s">
        <v>7192</v>
      </c>
      <c r="D825" t="s">
        <v>532</v>
      </c>
      <c r="N825" s="141"/>
      <c r="Q825" s="61"/>
    </row>
    <row r="826" spans="3:17" x14ac:dyDescent="0.35">
      <c r="C826" s="167" t="s">
        <v>7192</v>
      </c>
      <c r="D826" t="s">
        <v>532</v>
      </c>
      <c r="N826" s="141"/>
      <c r="Q826" s="62"/>
    </row>
    <row r="827" spans="3:17" x14ac:dyDescent="0.35">
      <c r="C827" s="167" t="s">
        <v>7192</v>
      </c>
      <c r="D827" t="s">
        <v>532</v>
      </c>
      <c r="N827" s="141"/>
      <c r="Q827" s="61"/>
    </row>
    <row r="828" spans="3:17" x14ac:dyDescent="0.35">
      <c r="C828" s="167" t="s">
        <v>7192</v>
      </c>
      <c r="D828" t="s">
        <v>532</v>
      </c>
      <c r="N828" s="141"/>
      <c r="Q828" s="62"/>
    </row>
    <row r="829" spans="3:17" x14ac:dyDescent="0.35">
      <c r="C829" s="167" t="s">
        <v>7192</v>
      </c>
      <c r="D829" t="s">
        <v>532</v>
      </c>
      <c r="N829" s="141"/>
      <c r="Q829" s="61"/>
    </row>
    <row r="830" spans="3:17" x14ac:dyDescent="0.35">
      <c r="C830" s="167" t="s">
        <v>7192</v>
      </c>
      <c r="D830" t="s">
        <v>532</v>
      </c>
      <c r="N830" s="141"/>
      <c r="Q830" s="62"/>
    </row>
    <row r="831" spans="3:17" x14ac:dyDescent="0.35">
      <c r="C831" s="167" t="s">
        <v>7192</v>
      </c>
      <c r="D831" t="s">
        <v>523</v>
      </c>
      <c r="N831" s="141" t="s">
        <v>484</v>
      </c>
      <c r="Q831" s="61"/>
    </row>
    <row r="832" spans="3:17" x14ac:dyDescent="0.35">
      <c r="C832" s="167" t="s">
        <v>7192</v>
      </c>
      <c r="D832" t="s">
        <v>523</v>
      </c>
      <c r="N832" s="141" t="s">
        <v>498</v>
      </c>
      <c r="Q832" s="62"/>
    </row>
    <row r="833" spans="3:17" x14ac:dyDescent="0.35">
      <c r="C833" s="167" t="s">
        <v>7192</v>
      </c>
      <c r="D833" t="s">
        <v>523</v>
      </c>
      <c r="N833" s="141" t="s">
        <v>4919</v>
      </c>
      <c r="Q833" s="62"/>
    </row>
    <row r="834" spans="3:17" x14ac:dyDescent="0.35">
      <c r="C834" s="167" t="s">
        <v>7192</v>
      </c>
      <c r="D834" t="s">
        <v>523</v>
      </c>
      <c r="N834" s="141" t="s">
        <v>5241</v>
      </c>
      <c r="Q834" s="61"/>
    </row>
    <row r="835" spans="3:17" x14ac:dyDescent="0.35">
      <c r="C835" s="167" t="s">
        <v>7192</v>
      </c>
      <c r="D835" t="s">
        <v>523</v>
      </c>
      <c r="N835" s="141" t="s">
        <v>5248</v>
      </c>
      <c r="Q835" s="62"/>
    </row>
    <row r="836" spans="3:17" x14ac:dyDescent="0.35">
      <c r="C836" s="167" t="s">
        <v>7192</v>
      </c>
      <c r="D836" t="s">
        <v>523</v>
      </c>
      <c r="N836" s="141" t="s">
        <v>5243</v>
      </c>
      <c r="Q836" s="61"/>
    </row>
    <row r="837" spans="3:17" x14ac:dyDescent="0.35">
      <c r="C837" s="167" t="s">
        <v>7192</v>
      </c>
      <c r="D837" t="s">
        <v>523</v>
      </c>
      <c r="N837" s="252" t="s">
        <v>5246</v>
      </c>
      <c r="Q837" s="62"/>
    </row>
    <row r="838" spans="3:17" x14ac:dyDescent="0.35">
      <c r="C838" s="167" t="s">
        <v>7192</v>
      </c>
      <c r="D838" t="s">
        <v>523</v>
      </c>
      <c r="N838" s="141" t="s">
        <v>5301</v>
      </c>
      <c r="Q838" s="61"/>
    </row>
    <row r="839" spans="3:17" x14ac:dyDescent="0.35">
      <c r="C839" s="167" t="s">
        <v>7192</v>
      </c>
      <c r="D839" t="s">
        <v>523</v>
      </c>
      <c r="N839" s="141" t="s">
        <v>5301</v>
      </c>
      <c r="Q839" s="62"/>
    </row>
    <row r="840" spans="3:17" x14ac:dyDescent="0.35">
      <c r="C840" s="167" t="s">
        <v>7192</v>
      </c>
      <c r="D840" t="s">
        <v>523</v>
      </c>
      <c r="N840" s="141"/>
      <c r="Q840" s="61"/>
    </row>
    <row r="841" spans="3:17" x14ac:dyDescent="0.35">
      <c r="C841" s="167" t="s">
        <v>7192</v>
      </c>
      <c r="D841" t="s">
        <v>523</v>
      </c>
      <c r="N841" s="141"/>
      <c r="Q841" s="62"/>
    </row>
    <row r="842" spans="3:17" x14ac:dyDescent="0.35">
      <c r="C842" t="s">
        <v>7192</v>
      </c>
      <c r="D842" t="s">
        <v>523</v>
      </c>
      <c r="N842" s="141"/>
      <c r="Q842" s="61"/>
    </row>
    <row r="843" spans="3:17" x14ac:dyDescent="0.35">
      <c r="C843" s="167" t="s">
        <v>7192</v>
      </c>
      <c r="D843" t="s">
        <v>523</v>
      </c>
      <c r="N843" s="141"/>
      <c r="Q843" s="62"/>
    </row>
    <row r="844" spans="3:17" x14ac:dyDescent="0.35">
      <c r="C844" s="167" t="s">
        <v>7192</v>
      </c>
      <c r="D844" t="s">
        <v>523</v>
      </c>
      <c r="N844" s="141" t="s">
        <v>549</v>
      </c>
      <c r="Q844" s="61"/>
    </row>
    <row r="845" spans="3:17" x14ac:dyDescent="0.35">
      <c r="C845" s="167" t="s">
        <v>7192</v>
      </c>
      <c r="D845" t="s">
        <v>523</v>
      </c>
      <c r="N845" s="141" t="s">
        <v>5168</v>
      </c>
      <c r="Q845" s="62"/>
    </row>
    <row r="846" spans="3:17" x14ac:dyDescent="0.35">
      <c r="C846" s="167" t="s">
        <v>7192</v>
      </c>
      <c r="D846" t="s">
        <v>523</v>
      </c>
      <c r="N846" s="141" t="s">
        <v>5169</v>
      </c>
      <c r="Q846" s="62"/>
    </row>
    <row r="847" spans="3:17" x14ac:dyDescent="0.35">
      <c r="C847" s="167" t="s">
        <v>7192</v>
      </c>
      <c r="D847" t="s">
        <v>523</v>
      </c>
      <c r="N847" s="141" t="s">
        <v>463</v>
      </c>
      <c r="Q847" s="61"/>
    </row>
    <row r="848" spans="3:17" x14ac:dyDescent="0.35">
      <c r="C848" s="167" t="s">
        <v>7192</v>
      </c>
      <c r="D848" t="s">
        <v>523</v>
      </c>
      <c r="N848" s="141"/>
      <c r="Q848" s="62"/>
    </row>
    <row r="849" spans="3:17" x14ac:dyDescent="0.35">
      <c r="C849" s="167" t="s">
        <v>7192</v>
      </c>
      <c r="D849" t="s">
        <v>523</v>
      </c>
      <c r="N849" s="141"/>
      <c r="Q849" s="61"/>
    </row>
    <row r="850" spans="3:17" x14ac:dyDescent="0.35">
      <c r="C850" s="167" t="s">
        <v>7192</v>
      </c>
      <c r="D850" t="s">
        <v>523</v>
      </c>
      <c r="N850" s="141"/>
      <c r="Q850" s="62"/>
    </row>
    <row r="851" spans="3:17" x14ac:dyDescent="0.35">
      <c r="C851" s="167" t="s">
        <v>7192</v>
      </c>
      <c r="D851" t="s">
        <v>523</v>
      </c>
      <c r="N851" s="141"/>
      <c r="Q851" s="61"/>
    </row>
    <row r="852" spans="3:17" x14ac:dyDescent="0.35">
      <c r="C852" s="167" t="s">
        <v>7192</v>
      </c>
      <c r="D852" t="s">
        <v>523</v>
      </c>
      <c r="N852" s="141"/>
      <c r="Q852" s="62"/>
    </row>
    <row r="853" spans="3:17" x14ac:dyDescent="0.35">
      <c r="C853" s="167" t="s">
        <v>7192</v>
      </c>
      <c r="D853" t="s">
        <v>523</v>
      </c>
      <c r="N853" s="141"/>
      <c r="Q853" s="61"/>
    </row>
    <row r="854" spans="3:17" x14ac:dyDescent="0.35">
      <c r="C854" s="167" t="s">
        <v>7192</v>
      </c>
      <c r="D854" t="s">
        <v>523</v>
      </c>
      <c r="N854" s="141"/>
      <c r="Q854" s="62"/>
    </row>
    <row r="855" spans="3:17" x14ac:dyDescent="0.35">
      <c r="C855" s="167" t="s">
        <v>7192</v>
      </c>
      <c r="D855" t="s">
        <v>523</v>
      </c>
      <c r="N855" s="240" t="s">
        <v>604</v>
      </c>
      <c r="Q855" s="61"/>
    </row>
    <row r="856" spans="3:17" x14ac:dyDescent="0.35">
      <c r="C856" s="167" t="s">
        <v>7192</v>
      </c>
      <c r="D856" t="s">
        <v>523</v>
      </c>
      <c r="N856" s="141" t="s">
        <v>452</v>
      </c>
      <c r="Q856" s="62"/>
    </row>
    <row r="857" spans="3:17" x14ac:dyDescent="0.35">
      <c r="C857" s="167" t="s">
        <v>7192</v>
      </c>
      <c r="D857" t="s">
        <v>523</v>
      </c>
      <c r="N857" s="141" t="s">
        <v>446</v>
      </c>
      <c r="Q857" s="61"/>
    </row>
    <row r="858" spans="3:17" x14ac:dyDescent="0.35">
      <c r="C858" s="167" t="s">
        <v>7192</v>
      </c>
      <c r="D858" t="s">
        <v>518</v>
      </c>
      <c r="N858" s="141"/>
      <c r="Q858" s="310"/>
    </row>
    <row r="859" spans="3:17" x14ac:dyDescent="0.35">
      <c r="C859" s="167" t="s">
        <v>7192</v>
      </c>
      <c r="D859" t="s">
        <v>518</v>
      </c>
      <c r="N859" s="141" t="s">
        <v>445</v>
      </c>
      <c r="Q859" s="62"/>
    </row>
    <row r="860" spans="3:17" x14ac:dyDescent="0.35">
      <c r="C860" s="167" t="s">
        <v>7192</v>
      </c>
      <c r="D860" t="s">
        <v>518</v>
      </c>
      <c r="N860" s="141" t="s">
        <v>439</v>
      </c>
      <c r="Q860" s="61"/>
    </row>
    <row r="861" spans="3:17" x14ac:dyDescent="0.35">
      <c r="C861" s="167" t="s">
        <v>7192</v>
      </c>
      <c r="D861" t="s">
        <v>518</v>
      </c>
      <c r="N861" s="141" t="s">
        <v>433</v>
      </c>
      <c r="Q861" s="61"/>
    </row>
    <row r="862" spans="3:17" x14ac:dyDescent="0.35">
      <c r="C862" s="167" t="s">
        <v>7192</v>
      </c>
      <c r="D862" t="s">
        <v>518</v>
      </c>
      <c r="N862" s="167" t="s">
        <v>6802</v>
      </c>
      <c r="Q862" s="62"/>
    </row>
    <row r="863" spans="3:17" x14ac:dyDescent="0.35">
      <c r="C863" s="167" t="s">
        <v>7192</v>
      </c>
      <c r="D863" t="s">
        <v>518</v>
      </c>
      <c r="N863" s="167" t="s">
        <v>5255</v>
      </c>
      <c r="Q863" s="61"/>
    </row>
    <row r="864" spans="3:17" x14ac:dyDescent="0.35">
      <c r="C864" s="167" t="s">
        <v>7192</v>
      </c>
      <c r="D864" t="s">
        <v>518</v>
      </c>
      <c r="N864" s="167" t="s">
        <v>5258</v>
      </c>
      <c r="Q864" s="62"/>
    </row>
    <row r="865" spans="3:17" x14ac:dyDescent="0.35">
      <c r="C865" s="167" t="s">
        <v>7192</v>
      </c>
      <c r="D865" t="s">
        <v>518</v>
      </c>
      <c r="N865" s="167" t="s">
        <v>5257</v>
      </c>
      <c r="Q865" s="61"/>
    </row>
    <row r="866" spans="3:17" x14ac:dyDescent="0.35">
      <c r="C866" s="167" t="s">
        <v>7192</v>
      </c>
      <c r="D866" t="s">
        <v>518</v>
      </c>
      <c r="N866" s="167" t="s">
        <v>5006</v>
      </c>
      <c r="Q866" s="62"/>
    </row>
    <row r="867" spans="3:17" x14ac:dyDescent="0.35">
      <c r="C867" s="167" t="s">
        <v>7192</v>
      </c>
      <c r="D867" t="s">
        <v>518</v>
      </c>
      <c r="N867" s="167" t="s">
        <v>5008</v>
      </c>
      <c r="Q867" s="61"/>
    </row>
    <row r="868" spans="3:17" x14ac:dyDescent="0.35">
      <c r="C868" s="167" t="s">
        <v>7192</v>
      </c>
      <c r="D868" t="s">
        <v>518</v>
      </c>
      <c r="N868" s="167" t="s">
        <v>5260</v>
      </c>
      <c r="Q868" s="62"/>
    </row>
    <row r="869" spans="3:17" x14ac:dyDescent="0.35">
      <c r="C869" s="167" t="s">
        <v>7192</v>
      </c>
      <c r="D869" t="s">
        <v>518</v>
      </c>
      <c r="N869" s="141"/>
      <c r="Q869" s="61"/>
    </row>
    <row r="870" spans="3:17" x14ac:dyDescent="0.35">
      <c r="C870" s="167" t="s">
        <v>7192</v>
      </c>
      <c r="D870" t="s">
        <v>518</v>
      </c>
      <c r="N870" s="141"/>
      <c r="Q870" s="62"/>
    </row>
    <row r="871" spans="3:17" x14ac:dyDescent="0.35">
      <c r="C871" s="167" t="s">
        <v>7192</v>
      </c>
      <c r="D871" t="s">
        <v>518</v>
      </c>
      <c r="N871" s="141"/>
      <c r="Q871" s="61"/>
    </row>
    <row r="872" spans="3:17" x14ac:dyDescent="0.35">
      <c r="C872" s="167" t="s">
        <v>7192</v>
      </c>
      <c r="D872" t="s">
        <v>518</v>
      </c>
      <c r="N872" s="141"/>
      <c r="Q872" s="62"/>
    </row>
    <row r="873" spans="3:17" x14ac:dyDescent="0.35">
      <c r="C873" s="167" t="s">
        <v>7192</v>
      </c>
      <c r="D873" t="s">
        <v>517</v>
      </c>
      <c r="N873" s="141"/>
      <c r="Q873" s="61"/>
    </row>
    <row r="874" spans="3:17" x14ac:dyDescent="0.35">
      <c r="C874" s="167" t="s">
        <v>7192</v>
      </c>
      <c r="D874" t="s">
        <v>517</v>
      </c>
      <c r="N874" s="141"/>
      <c r="Q874" s="62"/>
    </row>
    <row r="875" spans="3:17" x14ac:dyDescent="0.35">
      <c r="C875" s="167" t="s">
        <v>7192</v>
      </c>
      <c r="D875" t="s">
        <v>517</v>
      </c>
      <c r="N875" s="240" t="s">
        <v>591</v>
      </c>
      <c r="Q875" s="61"/>
    </row>
    <row r="876" spans="3:17" x14ac:dyDescent="0.35">
      <c r="C876" s="167" t="s">
        <v>7192</v>
      </c>
      <c r="D876" t="s">
        <v>517</v>
      </c>
      <c r="N876" s="141" t="s">
        <v>424</v>
      </c>
      <c r="Q876" s="62"/>
    </row>
    <row r="877" spans="3:17" x14ac:dyDescent="0.35">
      <c r="C877" s="167" t="s">
        <v>7192</v>
      </c>
      <c r="D877" t="s">
        <v>517</v>
      </c>
      <c r="N877" s="141" t="s">
        <v>402</v>
      </c>
      <c r="Q877" s="61"/>
    </row>
    <row r="878" spans="3:17" x14ac:dyDescent="0.35">
      <c r="C878" s="167" t="s">
        <v>7192</v>
      </c>
      <c r="D878" t="s">
        <v>517</v>
      </c>
      <c r="N878" s="240" t="s">
        <v>6386</v>
      </c>
      <c r="Q878" s="62"/>
    </row>
    <row r="879" spans="3:17" x14ac:dyDescent="0.35">
      <c r="C879" s="167" t="s">
        <v>7192</v>
      </c>
      <c r="D879" t="s">
        <v>517</v>
      </c>
      <c r="N879" s="252" t="s">
        <v>413</v>
      </c>
      <c r="Q879" s="61"/>
    </row>
    <row r="880" spans="3:17" x14ac:dyDescent="0.35">
      <c r="C880" s="167" t="s">
        <v>7192</v>
      </c>
      <c r="D880" t="s">
        <v>517</v>
      </c>
      <c r="N880" s="141" t="s">
        <v>3567</v>
      </c>
      <c r="Q880" s="62"/>
    </row>
    <row r="881" spans="3:17" x14ac:dyDescent="0.35">
      <c r="C881" s="167" t="s">
        <v>7192</v>
      </c>
      <c r="D881" t="s">
        <v>517</v>
      </c>
      <c r="N881" s="141" t="s">
        <v>432</v>
      </c>
      <c r="Q881" s="61"/>
    </row>
    <row r="882" spans="3:17" x14ac:dyDescent="0.35">
      <c r="C882" s="167" t="s">
        <v>7192</v>
      </c>
      <c r="D882" t="s">
        <v>517</v>
      </c>
      <c r="N882" s="141" t="s">
        <v>408</v>
      </c>
      <c r="Q882" s="62"/>
    </row>
    <row r="883" spans="3:17" x14ac:dyDescent="0.35">
      <c r="C883" s="167" t="s">
        <v>7192</v>
      </c>
      <c r="D883" t="s">
        <v>517</v>
      </c>
      <c r="N883" s="167" t="s">
        <v>5262</v>
      </c>
      <c r="Q883" s="61"/>
    </row>
    <row r="884" spans="3:17" x14ac:dyDescent="0.35">
      <c r="C884" s="167" t="s">
        <v>7192</v>
      </c>
      <c r="D884" t="s">
        <v>517</v>
      </c>
      <c r="N884" s="167" t="s">
        <v>5035</v>
      </c>
      <c r="Q884" s="62"/>
    </row>
    <row r="885" spans="3:17" x14ac:dyDescent="0.35">
      <c r="C885" s="167" t="s">
        <v>7192</v>
      </c>
      <c r="D885" t="s">
        <v>517</v>
      </c>
      <c r="N885" s="252" t="s">
        <v>412</v>
      </c>
      <c r="Q885" s="61"/>
    </row>
    <row r="886" spans="3:17" x14ac:dyDescent="0.35">
      <c r="C886" s="167" t="s">
        <v>7192</v>
      </c>
      <c r="D886" t="s">
        <v>517</v>
      </c>
      <c r="N886" s="141" t="s">
        <v>399</v>
      </c>
      <c r="Q886" s="62"/>
    </row>
    <row r="887" spans="3:17" x14ac:dyDescent="0.35">
      <c r="C887" s="167" t="s">
        <v>7192</v>
      </c>
      <c r="D887" t="s">
        <v>517</v>
      </c>
      <c r="N887" s="252" t="s">
        <v>5270</v>
      </c>
      <c r="Q887" s="61"/>
    </row>
    <row r="888" spans="3:17" x14ac:dyDescent="0.35">
      <c r="C888" s="167" t="s">
        <v>7192</v>
      </c>
      <c r="D888" t="s">
        <v>517</v>
      </c>
      <c r="N888" s="167" t="s">
        <v>5038</v>
      </c>
      <c r="Q888" s="62"/>
    </row>
    <row r="889" spans="3:17" x14ac:dyDescent="0.35">
      <c r="C889" s="167" t="s">
        <v>7192</v>
      </c>
      <c r="D889" t="s">
        <v>517</v>
      </c>
      <c r="N889" s="167" t="s">
        <v>5266</v>
      </c>
      <c r="Q889" s="61"/>
    </row>
    <row r="890" spans="3:17" x14ac:dyDescent="0.35">
      <c r="C890" s="167" t="s">
        <v>7192</v>
      </c>
      <c r="D890" t="s">
        <v>517</v>
      </c>
      <c r="N890" s="141" t="s">
        <v>6338</v>
      </c>
      <c r="Q890" s="62"/>
    </row>
    <row r="891" spans="3:17" x14ac:dyDescent="0.35">
      <c r="C891" s="167" t="s">
        <v>7192</v>
      </c>
      <c r="D891" t="s">
        <v>517</v>
      </c>
      <c r="N891" s="141" t="s">
        <v>425</v>
      </c>
      <c r="Q891" s="61"/>
    </row>
    <row r="892" spans="3:17" x14ac:dyDescent="0.35">
      <c r="C892" s="167" t="s">
        <v>7192</v>
      </c>
      <c r="D892" t="s">
        <v>517</v>
      </c>
      <c r="N892" s="141" t="s">
        <v>429</v>
      </c>
      <c r="Q892" s="62"/>
    </row>
    <row r="893" spans="3:17" x14ac:dyDescent="0.35">
      <c r="C893" s="167" t="s">
        <v>7192</v>
      </c>
      <c r="D893" t="s">
        <v>517</v>
      </c>
      <c r="N893" s="141" t="s">
        <v>405</v>
      </c>
      <c r="Q893" s="62"/>
    </row>
    <row r="894" spans="3:17" x14ac:dyDescent="0.35">
      <c r="C894" s="167" t="s">
        <v>7192</v>
      </c>
      <c r="D894" t="s">
        <v>517</v>
      </c>
      <c r="N894" s="141" t="s">
        <v>4921</v>
      </c>
      <c r="Q894" s="61"/>
    </row>
    <row r="895" spans="3:17" x14ac:dyDescent="0.35">
      <c r="C895" s="167" t="s">
        <v>7192</v>
      </c>
      <c r="D895" t="s">
        <v>517</v>
      </c>
      <c r="N895" s="252" t="s">
        <v>6383</v>
      </c>
      <c r="Q895" s="62"/>
    </row>
    <row r="896" spans="3:17" x14ac:dyDescent="0.35">
      <c r="C896" s="167" t="s">
        <v>7192</v>
      </c>
      <c r="D896" t="s">
        <v>517</v>
      </c>
      <c r="N896" s="141"/>
      <c r="Q896" s="61"/>
    </row>
    <row r="897" spans="3:17" x14ac:dyDescent="0.35">
      <c r="C897" s="167" t="s">
        <v>7192</v>
      </c>
      <c r="D897" t="s">
        <v>517</v>
      </c>
      <c r="N897" s="141"/>
      <c r="Q897" s="62"/>
    </row>
    <row r="898" spans="3:17" x14ac:dyDescent="0.35">
      <c r="C898" s="167" t="s">
        <v>7192</v>
      </c>
      <c r="D898" t="s">
        <v>517</v>
      </c>
      <c r="N898" s="141"/>
      <c r="Q898" s="61"/>
    </row>
    <row r="899" spans="3:17" x14ac:dyDescent="0.35">
      <c r="C899" s="167" t="s">
        <v>7192</v>
      </c>
      <c r="D899" t="s">
        <v>503</v>
      </c>
      <c r="N899" s="141"/>
      <c r="Q899" s="62"/>
    </row>
    <row r="900" spans="3:17" x14ac:dyDescent="0.35">
      <c r="C900" s="167" t="s">
        <v>7192</v>
      </c>
      <c r="D900" t="s">
        <v>503</v>
      </c>
      <c r="N900" s="141"/>
      <c r="Q900" s="61"/>
    </row>
    <row r="901" spans="3:17" x14ac:dyDescent="0.35">
      <c r="C901" s="167" t="s">
        <v>7192</v>
      </c>
      <c r="D901" t="s">
        <v>503</v>
      </c>
      <c r="N901" s="141"/>
      <c r="Q901" s="62"/>
    </row>
    <row r="902" spans="3:17" x14ac:dyDescent="0.35">
      <c r="C902" s="167" t="s">
        <v>7192</v>
      </c>
      <c r="D902" t="s">
        <v>503</v>
      </c>
      <c r="N902" s="141"/>
      <c r="Q902" s="61"/>
    </row>
    <row r="903" spans="3:17" x14ac:dyDescent="0.35">
      <c r="C903" s="167" t="s">
        <v>7192</v>
      </c>
      <c r="D903" t="s">
        <v>503</v>
      </c>
      <c r="N903" s="141"/>
      <c r="Q903" s="62"/>
    </row>
    <row r="904" spans="3:17" x14ac:dyDescent="0.35">
      <c r="C904" s="167" t="s">
        <v>7192</v>
      </c>
      <c r="D904" t="s">
        <v>503</v>
      </c>
      <c r="N904" s="141"/>
      <c r="Q904" s="62"/>
    </row>
    <row r="905" spans="3:17" x14ac:dyDescent="0.35">
      <c r="C905" s="167" t="s">
        <v>7192</v>
      </c>
      <c r="D905" t="s">
        <v>503</v>
      </c>
      <c r="N905" s="141"/>
      <c r="Q905" s="61"/>
    </row>
    <row r="906" spans="3:17" x14ac:dyDescent="0.35">
      <c r="C906" s="167" t="s">
        <v>7192</v>
      </c>
      <c r="D906" t="s">
        <v>503</v>
      </c>
      <c r="N906" s="141"/>
      <c r="Q906" s="62"/>
    </row>
    <row r="907" spans="3:17" x14ac:dyDescent="0.35">
      <c r="C907" s="167" t="s">
        <v>7192</v>
      </c>
      <c r="D907" t="s">
        <v>503</v>
      </c>
      <c r="N907" s="141"/>
      <c r="Q907" s="61"/>
    </row>
    <row r="908" spans="3:17" x14ac:dyDescent="0.35">
      <c r="C908" s="167" t="s">
        <v>7192</v>
      </c>
      <c r="D908" t="s">
        <v>500</v>
      </c>
      <c r="N908" s="141"/>
      <c r="Q908" s="62"/>
    </row>
    <row r="909" spans="3:17" x14ac:dyDescent="0.35">
      <c r="C909" s="167" t="s">
        <v>7192</v>
      </c>
      <c r="D909" t="s">
        <v>500</v>
      </c>
      <c r="N909" s="141"/>
      <c r="Q909" s="61"/>
    </row>
    <row r="910" spans="3:17" x14ac:dyDescent="0.35">
      <c r="C910" s="167" t="s">
        <v>7192</v>
      </c>
      <c r="D910" t="s">
        <v>500</v>
      </c>
      <c r="N910" s="141"/>
      <c r="Q910" s="62"/>
    </row>
    <row r="911" spans="3:17" x14ac:dyDescent="0.35">
      <c r="C911" s="167" t="s">
        <v>7192</v>
      </c>
      <c r="D911" t="s">
        <v>500</v>
      </c>
      <c r="N911" s="141"/>
      <c r="Q911" s="62"/>
    </row>
    <row r="912" spans="3:17" x14ac:dyDescent="0.35">
      <c r="C912" s="167" t="s">
        <v>7192</v>
      </c>
      <c r="D912" t="s">
        <v>494</v>
      </c>
      <c r="N912" s="141"/>
      <c r="Q912" s="61"/>
    </row>
    <row r="913" spans="3:17" x14ac:dyDescent="0.35">
      <c r="C913" s="167" t="s">
        <v>7192</v>
      </c>
      <c r="D913" t="s">
        <v>494</v>
      </c>
      <c r="N913" s="141"/>
      <c r="Q913" s="62"/>
    </row>
    <row r="914" spans="3:17" x14ac:dyDescent="0.35">
      <c r="C914" s="167" t="s">
        <v>7192</v>
      </c>
      <c r="D914" t="s">
        <v>494</v>
      </c>
      <c r="N914" s="141"/>
      <c r="Q914" s="61"/>
    </row>
    <row r="915" spans="3:17" x14ac:dyDescent="0.35">
      <c r="C915" s="167" t="s">
        <v>7192</v>
      </c>
      <c r="D915" t="s">
        <v>494</v>
      </c>
      <c r="N915" s="141"/>
      <c r="Q915" s="62"/>
    </row>
    <row r="916" spans="3:17" x14ac:dyDescent="0.35">
      <c r="C916" s="167" t="s">
        <v>7192</v>
      </c>
      <c r="D916" t="s">
        <v>494</v>
      </c>
      <c r="N916" s="141" t="s">
        <v>5267</v>
      </c>
      <c r="Q916" s="61"/>
    </row>
    <row r="917" spans="3:17" x14ac:dyDescent="0.35">
      <c r="C917" s="167" t="s">
        <v>7192</v>
      </c>
      <c r="D917" t="s">
        <v>494</v>
      </c>
      <c r="N917" s="141" t="s">
        <v>5268</v>
      </c>
      <c r="Q917" s="62"/>
    </row>
    <row r="918" spans="3:17" x14ac:dyDescent="0.35">
      <c r="C918" s="167" t="s">
        <v>7192</v>
      </c>
      <c r="D918" t="s">
        <v>494</v>
      </c>
      <c r="N918" s="141" t="s">
        <v>5273</v>
      </c>
      <c r="Q918" s="61"/>
    </row>
    <row r="919" spans="3:17" x14ac:dyDescent="0.35">
      <c r="C919" s="167" t="s">
        <v>7192</v>
      </c>
      <c r="D919" t="s">
        <v>492</v>
      </c>
      <c r="N919" s="141" t="s">
        <v>5271</v>
      </c>
      <c r="Q919" s="62"/>
    </row>
    <row r="920" spans="3:17" x14ac:dyDescent="0.35">
      <c r="C920" s="167" t="s">
        <v>7192</v>
      </c>
      <c r="D920" t="s">
        <v>492</v>
      </c>
      <c r="N920" s="141" t="s">
        <v>5274</v>
      </c>
      <c r="Q920" s="61"/>
    </row>
    <row r="921" spans="3:17" x14ac:dyDescent="0.35">
      <c r="C921" s="167" t="s">
        <v>7192</v>
      </c>
      <c r="D921" t="s">
        <v>492</v>
      </c>
      <c r="N921" s="141" t="s">
        <v>5272</v>
      </c>
      <c r="Q921" s="62"/>
    </row>
    <row r="922" spans="3:17" x14ac:dyDescent="0.35">
      <c r="C922" s="167" t="s">
        <v>7192</v>
      </c>
      <c r="D922" t="s">
        <v>492</v>
      </c>
      <c r="N922" s="141"/>
      <c r="Q922" s="61"/>
    </row>
    <row r="923" spans="3:17" x14ac:dyDescent="0.35">
      <c r="C923" s="167" t="s">
        <v>7192</v>
      </c>
      <c r="D923" t="s">
        <v>492</v>
      </c>
      <c r="N923" s="141" t="s">
        <v>5275</v>
      </c>
      <c r="Q923" s="62"/>
    </row>
    <row r="924" spans="3:17" x14ac:dyDescent="0.35">
      <c r="C924" s="167" t="s">
        <v>7192</v>
      </c>
      <c r="D924" t="s">
        <v>492</v>
      </c>
      <c r="N924" s="141" t="s">
        <v>5276</v>
      </c>
      <c r="Q924" s="61"/>
    </row>
    <row r="925" spans="3:17" x14ac:dyDescent="0.35">
      <c r="C925" s="167" t="s">
        <v>7192</v>
      </c>
      <c r="D925" t="s">
        <v>492</v>
      </c>
      <c r="N925" s="167" t="s">
        <v>5040</v>
      </c>
      <c r="Q925" s="62"/>
    </row>
    <row r="926" spans="3:17" x14ac:dyDescent="0.35">
      <c r="C926" s="167" t="s">
        <v>7192</v>
      </c>
      <c r="D926" t="s">
        <v>492</v>
      </c>
      <c r="N926" s="141"/>
      <c r="Q926" s="61"/>
    </row>
    <row r="927" spans="3:17" x14ac:dyDescent="0.35">
      <c r="C927" s="167" t="s">
        <v>7192</v>
      </c>
      <c r="D927" t="s">
        <v>492</v>
      </c>
      <c r="N927" s="141"/>
      <c r="Q927" s="62"/>
    </row>
    <row r="928" spans="3:17" x14ac:dyDescent="0.35">
      <c r="C928" s="167" t="s">
        <v>7192</v>
      </c>
      <c r="D928" t="s">
        <v>492</v>
      </c>
      <c r="N928" s="141"/>
      <c r="Q928" s="61"/>
    </row>
    <row r="929" spans="3:17" x14ac:dyDescent="0.35">
      <c r="C929" s="167" t="s">
        <v>7192</v>
      </c>
      <c r="D929" t="s">
        <v>492</v>
      </c>
      <c r="N929" s="141"/>
      <c r="Q929" s="62"/>
    </row>
    <row r="930" spans="3:17" x14ac:dyDescent="0.35">
      <c r="C930" s="167" t="s">
        <v>7192</v>
      </c>
      <c r="D930" t="s">
        <v>492</v>
      </c>
      <c r="N930" s="141"/>
      <c r="Q930" s="61"/>
    </row>
    <row r="931" spans="3:17" x14ac:dyDescent="0.35">
      <c r="C931" s="167" t="s">
        <v>7192</v>
      </c>
      <c r="D931" t="s">
        <v>492</v>
      </c>
      <c r="N931" s="141" t="s">
        <v>418</v>
      </c>
      <c r="Q931" s="62"/>
    </row>
    <row r="932" spans="3:17" x14ac:dyDescent="0.35">
      <c r="C932" s="167" t="s">
        <v>7192</v>
      </c>
      <c r="D932" t="s">
        <v>488</v>
      </c>
      <c r="N932" s="141" t="s">
        <v>423</v>
      </c>
      <c r="Q932" s="62"/>
    </row>
    <row r="933" spans="3:17" x14ac:dyDescent="0.35">
      <c r="C933" s="167" t="s">
        <v>7192</v>
      </c>
      <c r="D933" t="s">
        <v>488</v>
      </c>
      <c r="N933" s="31" t="s">
        <v>4922</v>
      </c>
      <c r="Q933" s="61"/>
    </row>
    <row r="934" spans="3:17" x14ac:dyDescent="0.35">
      <c r="C934" s="167" t="s">
        <v>7192</v>
      </c>
      <c r="D934" t="s">
        <v>488</v>
      </c>
      <c r="N934" s="141" t="s">
        <v>5264</v>
      </c>
      <c r="Q934" s="62"/>
    </row>
    <row r="935" spans="3:17" x14ac:dyDescent="0.35">
      <c r="C935" s="167" t="s">
        <v>7192</v>
      </c>
      <c r="D935" t="s">
        <v>488</v>
      </c>
      <c r="N935" s="167" t="s">
        <v>5036</v>
      </c>
      <c r="Q935" s="61"/>
    </row>
    <row r="936" spans="3:17" x14ac:dyDescent="0.35">
      <c r="C936" s="167" t="s">
        <v>7192</v>
      </c>
      <c r="D936" t="s">
        <v>488</v>
      </c>
      <c r="N936" s="141" t="s">
        <v>5263</v>
      </c>
      <c r="Q936" s="309"/>
    </row>
    <row r="937" spans="3:17" x14ac:dyDescent="0.35">
      <c r="C937" s="167" t="s">
        <v>7192</v>
      </c>
      <c r="D937" t="s">
        <v>488</v>
      </c>
    </row>
    <row r="938" spans="3:17" x14ac:dyDescent="0.35">
      <c r="C938" s="167" t="s">
        <v>7192</v>
      </c>
      <c r="D938" t="s">
        <v>488</v>
      </c>
    </row>
    <row r="939" spans="3:17" x14ac:dyDescent="0.35">
      <c r="C939" s="167" t="s">
        <v>7192</v>
      </c>
      <c r="D939" t="s">
        <v>488</v>
      </c>
    </row>
    <row r="940" spans="3:17" x14ac:dyDescent="0.35">
      <c r="C940" s="167" t="s">
        <v>7192</v>
      </c>
      <c r="D940" t="s">
        <v>488</v>
      </c>
    </row>
    <row r="941" spans="3:17" x14ac:dyDescent="0.35">
      <c r="C941" s="167" t="s">
        <v>7192</v>
      </c>
      <c r="D941" t="s">
        <v>488</v>
      </c>
    </row>
    <row r="942" spans="3:17" x14ac:dyDescent="0.35">
      <c r="C942" s="167" t="s">
        <v>7192</v>
      </c>
      <c r="D942" t="s">
        <v>488</v>
      </c>
    </row>
    <row r="943" spans="3:17" x14ac:dyDescent="0.35">
      <c r="C943" s="167" t="s">
        <v>7192</v>
      </c>
      <c r="D943" t="s">
        <v>488</v>
      </c>
    </row>
    <row r="944" spans="3:17" x14ac:dyDescent="0.35">
      <c r="C944" s="167" t="s">
        <v>7192</v>
      </c>
      <c r="D944" t="s">
        <v>488</v>
      </c>
    </row>
    <row r="945" spans="3:4" x14ac:dyDescent="0.35">
      <c r="C945" s="167" t="s">
        <v>7192</v>
      </c>
      <c r="D945" t="s">
        <v>488</v>
      </c>
    </row>
    <row r="946" spans="3:4" x14ac:dyDescent="0.35">
      <c r="C946" s="167" t="s">
        <v>7192</v>
      </c>
      <c r="D946" t="s">
        <v>488</v>
      </c>
    </row>
    <row r="947" spans="3:4" x14ac:dyDescent="0.35">
      <c r="C947" s="167" t="s">
        <v>7192</v>
      </c>
      <c r="D947" t="s">
        <v>498</v>
      </c>
    </row>
    <row r="948" spans="3:4" x14ac:dyDescent="0.35">
      <c r="C948" s="167" t="s">
        <v>7192</v>
      </c>
      <c r="D948" t="s">
        <v>498</v>
      </c>
    </row>
    <row r="949" spans="3:4" x14ac:dyDescent="0.35">
      <c r="C949" s="167" t="s">
        <v>7192</v>
      </c>
      <c r="D949" t="s">
        <v>498</v>
      </c>
    </row>
    <row r="950" spans="3:4" x14ac:dyDescent="0.35">
      <c r="C950" s="167" t="s">
        <v>7192</v>
      </c>
      <c r="D950" t="s">
        <v>498</v>
      </c>
    </row>
    <row r="951" spans="3:4" x14ac:dyDescent="0.35">
      <c r="C951" s="167" t="s">
        <v>7192</v>
      </c>
      <c r="D951" t="s">
        <v>498</v>
      </c>
    </row>
    <row r="952" spans="3:4" x14ac:dyDescent="0.35">
      <c r="C952" s="167" t="s">
        <v>7192</v>
      </c>
      <c r="D952" t="s">
        <v>498</v>
      </c>
    </row>
    <row r="953" spans="3:4" x14ac:dyDescent="0.35">
      <c r="C953" s="167" t="s">
        <v>7192</v>
      </c>
      <c r="D953" t="s">
        <v>498</v>
      </c>
    </row>
    <row r="954" spans="3:4" x14ac:dyDescent="0.35">
      <c r="C954" s="167" t="s">
        <v>7192</v>
      </c>
      <c r="D954" t="s">
        <v>498</v>
      </c>
    </row>
    <row r="955" spans="3:4" x14ac:dyDescent="0.35">
      <c r="C955" s="167" t="s">
        <v>7192</v>
      </c>
      <c r="D955" t="s">
        <v>498</v>
      </c>
    </row>
    <row r="956" spans="3:4" x14ac:dyDescent="0.35">
      <c r="C956" s="167" t="s">
        <v>7192</v>
      </c>
      <c r="D956" t="s">
        <v>498</v>
      </c>
    </row>
    <row r="957" spans="3:4" x14ac:dyDescent="0.35">
      <c r="C957" s="167" t="s">
        <v>7192</v>
      </c>
      <c r="D957" t="s">
        <v>498</v>
      </c>
    </row>
    <row r="958" spans="3:4" x14ac:dyDescent="0.35">
      <c r="C958" s="167" t="s">
        <v>7192</v>
      </c>
      <c r="D958" t="s">
        <v>498</v>
      </c>
    </row>
    <row r="959" spans="3:4" x14ac:dyDescent="0.35">
      <c r="C959" s="167" t="s">
        <v>7192</v>
      </c>
      <c r="D959" t="s">
        <v>498</v>
      </c>
    </row>
    <row r="960" spans="3:4" x14ac:dyDescent="0.35">
      <c r="C960" s="167" t="s">
        <v>7192</v>
      </c>
      <c r="D960" t="s">
        <v>498</v>
      </c>
    </row>
    <row r="961" spans="3:4" x14ac:dyDescent="0.35">
      <c r="C961" s="167" t="s">
        <v>7192</v>
      </c>
      <c r="D961" t="s">
        <v>498</v>
      </c>
    </row>
    <row r="962" spans="3:4" x14ac:dyDescent="0.35">
      <c r="C962" s="167" t="s">
        <v>7192</v>
      </c>
      <c r="D962" t="s">
        <v>498</v>
      </c>
    </row>
    <row r="963" spans="3:4" x14ac:dyDescent="0.35">
      <c r="C963" s="167" t="s">
        <v>7192</v>
      </c>
      <c r="D963" t="s">
        <v>463</v>
      </c>
    </row>
    <row r="964" spans="3:4" x14ac:dyDescent="0.35">
      <c r="C964" s="167" t="s">
        <v>7192</v>
      </c>
      <c r="D964" t="s">
        <v>463</v>
      </c>
    </row>
    <row r="965" spans="3:4" x14ac:dyDescent="0.35">
      <c r="C965" s="167" t="s">
        <v>7192</v>
      </c>
      <c r="D965" t="s">
        <v>459</v>
      </c>
    </row>
    <row r="966" spans="3:4" x14ac:dyDescent="0.35">
      <c r="C966" s="167" t="s">
        <v>7192</v>
      </c>
      <c r="D966" t="s">
        <v>446</v>
      </c>
    </row>
    <row r="967" spans="3:4" x14ac:dyDescent="0.35">
      <c r="C967" s="167" t="s">
        <v>7192</v>
      </c>
      <c r="D967" t="s">
        <v>446</v>
      </c>
    </row>
    <row r="968" spans="3:4" x14ac:dyDescent="0.35">
      <c r="C968" s="167" t="s">
        <v>7192</v>
      </c>
      <c r="D968" t="s">
        <v>446</v>
      </c>
    </row>
    <row r="969" spans="3:4" x14ac:dyDescent="0.35">
      <c r="C969" s="167" t="s">
        <v>7192</v>
      </c>
      <c r="D969" t="s">
        <v>446</v>
      </c>
    </row>
    <row r="970" spans="3:4" x14ac:dyDescent="0.35">
      <c r="C970" s="167" t="s">
        <v>7192</v>
      </c>
      <c r="D970" t="s">
        <v>446</v>
      </c>
    </row>
    <row r="971" spans="3:4" x14ac:dyDescent="0.35">
      <c r="C971" s="167" t="s">
        <v>7192</v>
      </c>
      <c r="D971" t="s">
        <v>446</v>
      </c>
    </row>
    <row r="972" spans="3:4" x14ac:dyDescent="0.35">
      <c r="C972" s="167" t="s">
        <v>7192</v>
      </c>
      <c r="D972" t="s">
        <v>446</v>
      </c>
    </row>
    <row r="973" spans="3:4" x14ac:dyDescent="0.35">
      <c r="C973" s="167" t="s">
        <v>7192</v>
      </c>
      <c r="D973" t="s">
        <v>446</v>
      </c>
    </row>
    <row r="974" spans="3:4" x14ac:dyDescent="0.35">
      <c r="C974" s="167" t="s">
        <v>7192</v>
      </c>
      <c r="D974" t="s">
        <v>439</v>
      </c>
    </row>
    <row r="975" spans="3:4" x14ac:dyDescent="0.35">
      <c r="C975" s="167" t="s">
        <v>7192</v>
      </c>
      <c r="D975" t="s">
        <v>439</v>
      </c>
    </row>
    <row r="976" spans="3:4" x14ac:dyDescent="0.35">
      <c r="C976" s="167" t="s">
        <v>7192</v>
      </c>
      <c r="D976" t="s">
        <v>439</v>
      </c>
    </row>
    <row r="977" spans="3:4" x14ac:dyDescent="0.35">
      <c r="C977" s="167" t="s">
        <v>7192</v>
      </c>
      <c r="D977" t="s">
        <v>439</v>
      </c>
    </row>
    <row r="978" spans="3:4" x14ac:dyDescent="0.35">
      <c r="C978" s="167" t="s">
        <v>7192</v>
      </c>
      <c r="D978" t="s">
        <v>439</v>
      </c>
    </row>
    <row r="979" spans="3:4" x14ac:dyDescent="0.35">
      <c r="C979" s="167" t="s">
        <v>7192</v>
      </c>
      <c r="D979" t="s">
        <v>439</v>
      </c>
    </row>
    <row r="980" spans="3:4" x14ac:dyDescent="0.35">
      <c r="C980" s="167" t="s">
        <v>7192</v>
      </c>
      <c r="D980" t="s">
        <v>439</v>
      </c>
    </row>
    <row r="981" spans="3:4" x14ac:dyDescent="0.35">
      <c r="C981" s="167" t="s">
        <v>7192</v>
      </c>
      <c r="D981" t="s">
        <v>439</v>
      </c>
    </row>
    <row r="982" spans="3:4" x14ac:dyDescent="0.35">
      <c r="C982" s="167" t="s">
        <v>7192</v>
      </c>
      <c r="D982" t="s">
        <v>439</v>
      </c>
    </row>
    <row r="983" spans="3:4" x14ac:dyDescent="0.35">
      <c r="C983" s="167" t="s">
        <v>7192</v>
      </c>
      <c r="D983" t="s">
        <v>439</v>
      </c>
    </row>
    <row r="984" spans="3:4" x14ac:dyDescent="0.35">
      <c r="C984" s="167" t="s">
        <v>7192</v>
      </c>
      <c r="D984" t="s">
        <v>439</v>
      </c>
    </row>
    <row r="985" spans="3:4" x14ac:dyDescent="0.35">
      <c r="C985" s="167" t="s">
        <v>7192</v>
      </c>
      <c r="D985" t="s">
        <v>439</v>
      </c>
    </row>
    <row r="986" spans="3:4" x14ac:dyDescent="0.35">
      <c r="C986" s="167" t="s">
        <v>7192</v>
      </c>
      <c r="D986" t="s">
        <v>439</v>
      </c>
    </row>
    <row r="987" spans="3:4" x14ac:dyDescent="0.35">
      <c r="C987" s="167" t="s">
        <v>7192</v>
      </c>
      <c r="D987" t="s">
        <v>439</v>
      </c>
    </row>
    <row r="988" spans="3:4" x14ac:dyDescent="0.35">
      <c r="C988" s="167" t="s">
        <v>7192</v>
      </c>
      <c r="D988" t="s">
        <v>439</v>
      </c>
    </row>
    <row r="989" spans="3:4" x14ac:dyDescent="0.35">
      <c r="C989" s="167" t="s">
        <v>7192</v>
      </c>
      <c r="D989" t="s">
        <v>439</v>
      </c>
    </row>
    <row r="990" spans="3:4" x14ac:dyDescent="0.35">
      <c r="C990" s="167" t="s">
        <v>7192</v>
      </c>
      <c r="D990" t="s">
        <v>439</v>
      </c>
    </row>
    <row r="991" spans="3:4" x14ac:dyDescent="0.35">
      <c r="C991" s="167" t="s">
        <v>7192</v>
      </c>
      <c r="D991" t="s">
        <v>439</v>
      </c>
    </row>
    <row r="992" spans="3:4" x14ac:dyDescent="0.35">
      <c r="C992" s="167" t="s">
        <v>7192</v>
      </c>
      <c r="D992" t="s">
        <v>445</v>
      </c>
    </row>
    <row r="993" spans="3:4" x14ac:dyDescent="0.35">
      <c r="C993" s="167" t="s">
        <v>7192</v>
      </c>
      <c r="D993" t="s">
        <v>445</v>
      </c>
    </row>
    <row r="994" spans="3:4" x14ac:dyDescent="0.35">
      <c r="C994" s="167" t="s">
        <v>7192</v>
      </c>
      <c r="D994" t="s">
        <v>433</v>
      </c>
    </row>
    <row r="995" spans="3:4" x14ac:dyDescent="0.35">
      <c r="C995" s="167" t="s">
        <v>7192</v>
      </c>
      <c r="D995" t="s">
        <v>433</v>
      </c>
    </row>
    <row r="996" spans="3:4" x14ac:dyDescent="0.35">
      <c r="C996" s="167" t="s">
        <v>7192</v>
      </c>
      <c r="D996" t="s">
        <v>433</v>
      </c>
    </row>
    <row r="997" spans="3:4" x14ac:dyDescent="0.35">
      <c r="C997" s="167" t="s">
        <v>7192</v>
      </c>
      <c r="D997" t="s">
        <v>433</v>
      </c>
    </row>
    <row r="998" spans="3:4" x14ac:dyDescent="0.35">
      <c r="C998" s="167" t="s">
        <v>7192</v>
      </c>
      <c r="D998" t="s">
        <v>433</v>
      </c>
    </row>
    <row r="999" spans="3:4" x14ac:dyDescent="0.35">
      <c r="C999" s="167" t="s">
        <v>7192</v>
      </c>
      <c r="D999" t="s">
        <v>433</v>
      </c>
    </row>
    <row r="1000" spans="3:4" x14ac:dyDescent="0.35">
      <c r="C1000" s="167" t="s">
        <v>7192</v>
      </c>
      <c r="D1000" t="s">
        <v>433</v>
      </c>
    </row>
    <row r="1001" spans="3:4" x14ac:dyDescent="0.35">
      <c r="C1001" s="167" t="s">
        <v>7192</v>
      </c>
      <c r="D1001" t="s">
        <v>433</v>
      </c>
    </row>
    <row r="1002" spans="3:4" x14ac:dyDescent="0.35">
      <c r="C1002" s="167" t="s">
        <v>7192</v>
      </c>
      <c r="D1002" t="s">
        <v>433</v>
      </c>
    </row>
    <row r="1003" spans="3:4" x14ac:dyDescent="0.35">
      <c r="C1003" s="167" t="s">
        <v>7192</v>
      </c>
      <c r="D1003" t="s">
        <v>433</v>
      </c>
    </row>
    <row r="1004" spans="3:4" x14ac:dyDescent="0.35">
      <c r="C1004" s="167" t="s">
        <v>7192</v>
      </c>
      <c r="D1004" t="s">
        <v>433</v>
      </c>
    </row>
    <row r="1005" spans="3:4" x14ac:dyDescent="0.35">
      <c r="C1005" s="167" t="s">
        <v>7192</v>
      </c>
      <c r="D1005" t="s">
        <v>433</v>
      </c>
    </row>
    <row r="1006" spans="3:4" x14ac:dyDescent="0.35">
      <c r="C1006" s="167" t="s">
        <v>7192</v>
      </c>
      <c r="D1006" t="s">
        <v>433</v>
      </c>
    </row>
    <row r="1007" spans="3:4" x14ac:dyDescent="0.35">
      <c r="C1007" s="167" t="s">
        <v>7192</v>
      </c>
      <c r="D1007" t="s">
        <v>432</v>
      </c>
    </row>
    <row r="1008" spans="3:4" x14ac:dyDescent="0.35">
      <c r="C1008" s="167" t="s">
        <v>7192</v>
      </c>
      <c r="D1008" t="s">
        <v>432</v>
      </c>
    </row>
    <row r="1009" spans="3:4" x14ac:dyDescent="0.35">
      <c r="C1009" s="167" t="s">
        <v>7192</v>
      </c>
      <c r="D1009" t="s">
        <v>432</v>
      </c>
    </row>
    <row r="1010" spans="3:4" x14ac:dyDescent="0.35">
      <c r="C1010" s="167" t="s">
        <v>7192</v>
      </c>
      <c r="D1010" t="s">
        <v>432</v>
      </c>
    </row>
    <row r="1011" spans="3:4" x14ac:dyDescent="0.35">
      <c r="C1011" s="167" t="s">
        <v>7192</v>
      </c>
      <c r="D1011" t="s">
        <v>432</v>
      </c>
    </row>
    <row r="1012" spans="3:4" x14ac:dyDescent="0.35">
      <c r="C1012" s="167" t="s">
        <v>7192</v>
      </c>
      <c r="D1012" t="s">
        <v>432</v>
      </c>
    </row>
    <row r="1013" spans="3:4" x14ac:dyDescent="0.35">
      <c r="C1013" s="167" t="s">
        <v>7192</v>
      </c>
      <c r="D1013" t="s">
        <v>432</v>
      </c>
    </row>
    <row r="1014" spans="3:4" x14ac:dyDescent="0.35">
      <c r="C1014" s="167" t="s">
        <v>7192</v>
      </c>
      <c r="D1014" t="s">
        <v>432</v>
      </c>
    </row>
    <row r="1015" spans="3:4" x14ac:dyDescent="0.35">
      <c r="C1015" s="167" t="s">
        <v>7192</v>
      </c>
      <c r="D1015" t="s">
        <v>432</v>
      </c>
    </row>
    <row r="1016" spans="3:4" x14ac:dyDescent="0.35">
      <c r="C1016" s="167" t="s">
        <v>7192</v>
      </c>
      <c r="D1016" t="s">
        <v>432</v>
      </c>
    </row>
    <row r="1017" spans="3:4" x14ac:dyDescent="0.35">
      <c r="C1017" s="167" t="s">
        <v>7192</v>
      </c>
      <c r="D1017" t="s">
        <v>432</v>
      </c>
    </row>
    <row r="1018" spans="3:4" x14ac:dyDescent="0.35">
      <c r="C1018" s="167" t="s">
        <v>7192</v>
      </c>
      <c r="D1018" t="s">
        <v>432</v>
      </c>
    </row>
    <row r="1019" spans="3:4" x14ac:dyDescent="0.35">
      <c r="C1019" s="167" t="s">
        <v>7192</v>
      </c>
      <c r="D1019" t="s">
        <v>432</v>
      </c>
    </row>
    <row r="1020" spans="3:4" x14ac:dyDescent="0.35">
      <c r="C1020" s="167" t="s">
        <v>7192</v>
      </c>
      <c r="D1020" t="s">
        <v>432</v>
      </c>
    </row>
    <row r="1021" spans="3:4" x14ac:dyDescent="0.35">
      <c r="C1021" s="167" t="s">
        <v>7192</v>
      </c>
      <c r="D1021" t="s">
        <v>432</v>
      </c>
    </row>
    <row r="1022" spans="3:4" x14ac:dyDescent="0.35">
      <c r="C1022" s="167" t="s">
        <v>7192</v>
      </c>
      <c r="D1022" t="s">
        <v>432</v>
      </c>
    </row>
    <row r="1023" spans="3:4" x14ac:dyDescent="0.35">
      <c r="C1023" s="167" t="s">
        <v>7192</v>
      </c>
      <c r="D1023" t="s">
        <v>432</v>
      </c>
    </row>
    <row r="1024" spans="3:4" x14ac:dyDescent="0.35">
      <c r="C1024" s="167" t="s">
        <v>7192</v>
      </c>
      <c r="D1024" t="s">
        <v>432</v>
      </c>
    </row>
    <row r="1025" spans="3:4" x14ac:dyDescent="0.35">
      <c r="C1025" s="167" t="s">
        <v>7192</v>
      </c>
      <c r="D1025" t="s">
        <v>432</v>
      </c>
    </row>
    <row r="1026" spans="3:4" x14ac:dyDescent="0.35">
      <c r="C1026" s="167" t="s">
        <v>7192</v>
      </c>
      <c r="D1026" t="s">
        <v>432</v>
      </c>
    </row>
    <row r="1027" spans="3:4" x14ac:dyDescent="0.35">
      <c r="C1027" s="167" t="s">
        <v>7192</v>
      </c>
      <c r="D1027" t="s">
        <v>432</v>
      </c>
    </row>
    <row r="1028" spans="3:4" x14ac:dyDescent="0.35">
      <c r="C1028" s="167" t="s">
        <v>7192</v>
      </c>
      <c r="D1028" t="s">
        <v>432</v>
      </c>
    </row>
    <row r="1029" spans="3:4" x14ac:dyDescent="0.35">
      <c r="C1029" s="167" t="s">
        <v>7192</v>
      </c>
      <c r="D1029" t="s">
        <v>432</v>
      </c>
    </row>
    <row r="1030" spans="3:4" x14ac:dyDescent="0.35">
      <c r="C1030" s="167" t="s">
        <v>7192</v>
      </c>
      <c r="D1030" t="s">
        <v>432</v>
      </c>
    </row>
    <row r="1031" spans="3:4" x14ac:dyDescent="0.35">
      <c r="C1031" s="167" t="s">
        <v>7192</v>
      </c>
      <c r="D1031" t="s">
        <v>432</v>
      </c>
    </row>
    <row r="1032" spans="3:4" x14ac:dyDescent="0.35">
      <c r="C1032" s="167" t="s">
        <v>7192</v>
      </c>
      <c r="D1032" t="s">
        <v>429</v>
      </c>
    </row>
    <row r="1033" spans="3:4" x14ac:dyDescent="0.35">
      <c r="C1033" s="167" t="s">
        <v>7192</v>
      </c>
      <c r="D1033" t="s">
        <v>429</v>
      </c>
    </row>
    <row r="1034" spans="3:4" x14ac:dyDescent="0.35">
      <c r="C1034" s="167" t="s">
        <v>7192</v>
      </c>
      <c r="D1034" t="s">
        <v>429</v>
      </c>
    </row>
    <row r="1035" spans="3:4" x14ac:dyDescent="0.35">
      <c r="C1035" s="167" t="s">
        <v>7192</v>
      </c>
      <c r="D1035" t="s">
        <v>429</v>
      </c>
    </row>
    <row r="1036" spans="3:4" x14ac:dyDescent="0.35">
      <c r="C1036" s="167" t="s">
        <v>7192</v>
      </c>
      <c r="D1036" t="s">
        <v>429</v>
      </c>
    </row>
    <row r="1037" spans="3:4" x14ac:dyDescent="0.35">
      <c r="C1037" s="167" t="s">
        <v>7192</v>
      </c>
      <c r="D1037" t="s">
        <v>429</v>
      </c>
    </row>
    <row r="1038" spans="3:4" x14ac:dyDescent="0.35">
      <c r="C1038" s="167" t="s">
        <v>7192</v>
      </c>
      <c r="D1038" t="s">
        <v>429</v>
      </c>
    </row>
    <row r="1039" spans="3:4" x14ac:dyDescent="0.35">
      <c r="C1039" s="167" t="s">
        <v>7192</v>
      </c>
      <c r="D1039" t="s">
        <v>429</v>
      </c>
    </row>
    <row r="1040" spans="3:4" x14ac:dyDescent="0.35">
      <c r="C1040" s="167" t="s">
        <v>7192</v>
      </c>
      <c r="D1040" t="s">
        <v>429</v>
      </c>
    </row>
    <row r="1041" spans="3:4" x14ac:dyDescent="0.35">
      <c r="C1041" s="167" t="s">
        <v>7192</v>
      </c>
      <c r="D1041" t="s">
        <v>429</v>
      </c>
    </row>
    <row r="1042" spans="3:4" x14ac:dyDescent="0.35">
      <c r="C1042" s="167" t="s">
        <v>7192</v>
      </c>
      <c r="D1042" t="s">
        <v>429</v>
      </c>
    </row>
    <row r="1043" spans="3:4" x14ac:dyDescent="0.35">
      <c r="C1043" s="167" t="s">
        <v>7192</v>
      </c>
      <c r="D1043" t="s">
        <v>429</v>
      </c>
    </row>
    <row r="1044" spans="3:4" x14ac:dyDescent="0.35">
      <c r="C1044" s="167" t="s">
        <v>7192</v>
      </c>
      <c r="D1044" t="s">
        <v>429</v>
      </c>
    </row>
    <row r="1045" spans="3:4" x14ac:dyDescent="0.35">
      <c r="C1045" s="167" t="s">
        <v>7192</v>
      </c>
      <c r="D1045" t="s">
        <v>429</v>
      </c>
    </row>
    <row r="1046" spans="3:4" x14ac:dyDescent="0.35">
      <c r="C1046" s="167" t="s">
        <v>7192</v>
      </c>
      <c r="D1046" t="s">
        <v>429</v>
      </c>
    </row>
    <row r="1047" spans="3:4" x14ac:dyDescent="0.35">
      <c r="C1047" s="167" t="s">
        <v>7192</v>
      </c>
      <c r="D1047" t="s">
        <v>429</v>
      </c>
    </row>
    <row r="1048" spans="3:4" x14ac:dyDescent="0.35">
      <c r="C1048" s="167" t="s">
        <v>7192</v>
      </c>
      <c r="D1048" t="s">
        <v>429</v>
      </c>
    </row>
    <row r="1049" spans="3:4" x14ac:dyDescent="0.35">
      <c r="C1049" s="167" t="s">
        <v>7192</v>
      </c>
      <c r="D1049" t="s">
        <v>429</v>
      </c>
    </row>
    <row r="1050" spans="3:4" x14ac:dyDescent="0.35">
      <c r="C1050" s="167" t="s">
        <v>7192</v>
      </c>
      <c r="D1050" t="s">
        <v>429</v>
      </c>
    </row>
    <row r="1051" spans="3:4" x14ac:dyDescent="0.35">
      <c r="C1051" s="167" t="s">
        <v>7192</v>
      </c>
      <c r="D1051" t="s">
        <v>429</v>
      </c>
    </row>
    <row r="1052" spans="3:4" x14ac:dyDescent="0.35">
      <c r="C1052" s="167" t="s">
        <v>7192</v>
      </c>
      <c r="D1052" t="s">
        <v>429</v>
      </c>
    </row>
    <row r="1053" spans="3:4" x14ac:dyDescent="0.35">
      <c r="C1053" s="167" t="s">
        <v>7192</v>
      </c>
      <c r="D1053" t="s">
        <v>429</v>
      </c>
    </row>
    <row r="1054" spans="3:4" x14ac:dyDescent="0.35">
      <c r="C1054" s="167" t="s">
        <v>7192</v>
      </c>
      <c r="D1054" t="s">
        <v>429</v>
      </c>
    </row>
    <row r="1055" spans="3:4" x14ac:dyDescent="0.35">
      <c r="C1055" s="167" t="s">
        <v>7192</v>
      </c>
      <c r="D1055" t="s">
        <v>429</v>
      </c>
    </row>
    <row r="1056" spans="3:4" x14ac:dyDescent="0.35">
      <c r="C1056" s="167" t="s">
        <v>7192</v>
      </c>
      <c r="D1056" t="s">
        <v>429</v>
      </c>
    </row>
    <row r="1057" spans="3:4" x14ac:dyDescent="0.35">
      <c r="C1057" s="167" t="s">
        <v>7192</v>
      </c>
      <c r="D1057" t="s">
        <v>429</v>
      </c>
    </row>
    <row r="1058" spans="3:4" x14ac:dyDescent="0.35">
      <c r="C1058" s="167" t="s">
        <v>7192</v>
      </c>
      <c r="D1058" t="s">
        <v>429</v>
      </c>
    </row>
    <row r="1059" spans="3:4" x14ac:dyDescent="0.35">
      <c r="C1059" s="167" t="s">
        <v>7192</v>
      </c>
      <c r="D1059" t="s">
        <v>424</v>
      </c>
    </row>
    <row r="1060" spans="3:4" x14ac:dyDescent="0.35">
      <c r="C1060" s="167" t="s">
        <v>7192</v>
      </c>
      <c r="D1060" t="s">
        <v>424</v>
      </c>
    </row>
    <row r="1061" spans="3:4" x14ac:dyDescent="0.35">
      <c r="C1061" s="167" t="s">
        <v>7192</v>
      </c>
      <c r="D1061" t="s">
        <v>424</v>
      </c>
    </row>
    <row r="1062" spans="3:4" x14ac:dyDescent="0.35">
      <c r="C1062" s="167" t="s">
        <v>7192</v>
      </c>
      <c r="D1062" t="s">
        <v>424</v>
      </c>
    </row>
    <row r="1063" spans="3:4" x14ac:dyDescent="0.35">
      <c r="C1063" s="167" t="s">
        <v>7192</v>
      </c>
      <c r="D1063" t="s">
        <v>424</v>
      </c>
    </row>
    <row r="1064" spans="3:4" x14ac:dyDescent="0.35">
      <c r="C1064" s="167" t="s">
        <v>7192</v>
      </c>
      <c r="D1064" t="s">
        <v>424</v>
      </c>
    </row>
    <row r="1065" spans="3:4" x14ac:dyDescent="0.35">
      <c r="C1065" s="167" t="s">
        <v>7192</v>
      </c>
      <c r="D1065" t="s">
        <v>424</v>
      </c>
    </row>
    <row r="1066" spans="3:4" x14ac:dyDescent="0.35">
      <c r="C1066" s="167" t="s">
        <v>7192</v>
      </c>
      <c r="D1066" t="s">
        <v>424</v>
      </c>
    </row>
    <row r="1067" spans="3:4" x14ac:dyDescent="0.35">
      <c r="C1067" s="167" t="s">
        <v>7192</v>
      </c>
      <c r="D1067" t="s">
        <v>424</v>
      </c>
    </row>
    <row r="1068" spans="3:4" x14ac:dyDescent="0.35">
      <c r="C1068" s="167" t="s">
        <v>7192</v>
      </c>
      <c r="D1068" t="s">
        <v>424</v>
      </c>
    </row>
    <row r="1069" spans="3:4" x14ac:dyDescent="0.35">
      <c r="C1069" s="167" t="s">
        <v>7192</v>
      </c>
      <c r="D1069" t="s">
        <v>424</v>
      </c>
    </row>
    <row r="1070" spans="3:4" x14ac:dyDescent="0.35">
      <c r="C1070" s="167" t="s">
        <v>7192</v>
      </c>
      <c r="D1070" t="s">
        <v>424</v>
      </c>
    </row>
    <row r="1071" spans="3:4" x14ac:dyDescent="0.35">
      <c r="C1071" s="167" t="s">
        <v>7192</v>
      </c>
      <c r="D1071" t="s">
        <v>424</v>
      </c>
    </row>
    <row r="1072" spans="3:4" x14ac:dyDescent="0.35">
      <c r="C1072" s="167" t="s">
        <v>7192</v>
      </c>
      <c r="D1072" t="s">
        <v>424</v>
      </c>
    </row>
    <row r="1073" spans="3:4" x14ac:dyDescent="0.35">
      <c r="C1073" s="167" t="s">
        <v>7192</v>
      </c>
      <c r="D1073" t="s">
        <v>424</v>
      </c>
    </row>
    <row r="1074" spans="3:4" x14ac:dyDescent="0.35">
      <c r="C1074" s="167" t="s">
        <v>7192</v>
      </c>
      <c r="D1074" t="s">
        <v>424</v>
      </c>
    </row>
    <row r="1075" spans="3:4" x14ac:dyDescent="0.35">
      <c r="C1075" s="167" t="s">
        <v>7192</v>
      </c>
      <c r="D1075" t="s">
        <v>424</v>
      </c>
    </row>
    <row r="1076" spans="3:4" x14ac:dyDescent="0.35">
      <c r="C1076" s="167" t="s">
        <v>7192</v>
      </c>
      <c r="D1076" t="s">
        <v>424</v>
      </c>
    </row>
    <row r="1077" spans="3:4" x14ac:dyDescent="0.35">
      <c r="C1077" s="167" t="s">
        <v>7192</v>
      </c>
      <c r="D1077" t="s">
        <v>424</v>
      </c>
    </row>
    <row r="1078" spans="3:4" x14ac:dyDescent="0.35">
      <c r="C1078" s="167" t="s">
        <v>7192</v>
      </c>
      <c r="D1078" t="s">
        <v>424</v>
      </c>
    </row>
    <row r="1079" spans="3:4" x14ac:dyDescent="0.35">
      <c r="C1079" s="167" t="s">
        <v>7192</v>
      </c>
      <c r="D1079" t="s">
        <v>424</v>
      </c>
    </row>
    <row r="1080" spans="3:4" x14ac:dyDescent="0.35">
      <c r="C1080" s="167" t="s">
        <v>7192</v>
      </c>
      <c r="D1080" t="s">
        <v>424</v>
      </c>
    </row>
    <row r="1081" spans="3:4" x14ac:dyDescent="0.35">
      <c r="C1081" s="167" t="s">
        <v>7192</v>
      </c>
      <c r="D1081" t="s">
        <v>424</v>
      </c>
    </row>
    <row r="1082" spans="3:4" x14ac:dyDescent="0.35">
      <c r="C1082" s="167" t="s">
        <v>7192</v>
      </c>
      <c r="D1082" t="s">
        <v>424</v>
      </c>
    </row>
    <row r="1083" spans="3:4" x14ac:dyDescent="0.35">
      <c r="C1083" s="167" t="s">
        <v>7192</v>
      </c>
      <c r="D1083" t="s">
        <v>424</v>
      </c>
    </row>
    <row r="1084" spans="3:4" x14ac:dyDescent="0.35">
      <c r="C1084" s="167" t="s">
        <v>7192</v>
      </c>
      <c r="D1084" t="s">
        <v>424</v>
      </c>
    </row>
    <row r="1085" spans="3:4" x14ac:dyDescent="0.35">
      <c r="C1085" s="167" t="s">
        <v>7192</v>
      </c>
      <c r="D1085" t="s">
        <v>424</v>
      </c>
    </row>
    <row r="1086" spans="3:4" x14ac:dyDescent="0.35">
      <c r="C1086" s="167" t="s">
        <v>7192</v>
      </c>
      <c r="D1086" t="s">
        <v>424</v>
      </c>
    </row>
    <row r="1087" spans="3:4" x14ac:dyDescent="0.35">
      <c r="C1087" s="167" t="s">
        <v>7192</v>
      </c>
      <c r="D1087" t="s">
        <v>424</v>
      </c>
    </row>
    <row r="1088" spans="3:4" x14ac:dyDescent="0.35">
      <c r="C1088" s="167" t="s">
        <v>7192</v>
      </c>
      <c r="D1088" t="s">
        <v>424</v>
      </c>
    </row>
    <row r="1089" spans="3:4" x14ac:dyDescent="0.35">
      <c r="C1089" s="167" t="s">
        <v>7192</v>
      </c>
      <c r="D1089" t="s">
        <v>424</v>
      </c>
    </row>
    <row r="1090" spans="3:4" x14ac:dyDescent="0.35">
      <c r="C1090" s="167" t="s">
        <v>7192</v>
      </c>
      <c r="D1090" t="s">
        <v>424</v>
      </c>
    </row>
    <row r="1091" spans="3:4" x14ac:dyDescent="0.35">
      <c r="C1091" s="167" t="s">
        <v>7192</v>
      </c>
      <c r="D1091" t="s">
        <v>424</v>
      </c>
    </row>
    <row r="1092" spans="3:4" x14ac:dyDescent="0.35">
      <c r="C1092" s="167" t="s">
        <v>7192</v>
      </c>
      <c r="D1092" t="s">
        <v>413</v>
      </c>
    </row>
    <row r="1093" spans="3:4" x14ac:dyDescent="0.35">
      <c r="C1093" s="167" t="s">
        <v>7192</v>
      </c>
      <c r="D1093" t="s">
        <v>413</v>
      </c>
    </row>
    <row r="1094" spans="3:4" x14ac:dyDescent="0.35">
      <c r="C1094" s="167" t="s">
        <v>7192</v>
      </c>
      <c r="D1094" t="s">
        <v>413</v>
      </c>
    </row>
    <row r="1095" spans="3:4" x14ac:dyDescent="0.35">
      <c r="C1095" s="167" t="s">
        <v>7192</v>
      </c>
      <c r="D1095" t="s">
        <v>413</v>
      </c>
    </row>
    <row r="1096" spans="3:4" x14ac:dyDescent="0.35">
      <c r="C1096" s="167" t="s">
        <v>7192</v>
      </c>
      <c r="D1096" t="s">
        <v>413</v>
      </c>
    </row>
    <row r="1097" spans="3:4" x14ac:dyDescent="0.35">
      <c r="C1097" s="167" t="s">
        <v>7192</v>
      </c>
      <c r="D1097" t="s">
        <v>413</v>
      </c>
    </row>
    <row r="1098" spans="3:4" x14ac:dyDescent="0.35">
      <c r="C1098" s="167" t="s">
        <v>7192</v>
      </c>
      <c r="D1098" t="s">
        <v>413</v>
      </c>
    </row>
    <row r="1099" spans="3:4" x14ac:dyDescent="0.35">
      <c r="C1099" s="167" t="s">
        <v>7192</v>
      </c>
      <c r="D1099" t="s">
        <v>413</v>
      </c>
    </row>
    <row r="1100" spans="3:4" x14ac:dyDescent="0.35">
      <c r="C1100" s="167" t="s">
        <v>7192</v>
      </c>
      <c r="D1100" t="s">
        <v>3567</v>
      </c>
    </row>
    <row r="1101" spans="3:4" x14ac:dyDescent="0.35">
      <c r="C1101" s="167" t="s">
        <v>7192</v>
      </c>
      <c r="D1101" t="s">
        <v>3567</v>
      </c>
    </row>
    <row r="1102" spans="3:4" x14ac:dyDescent="0.35">
      <c r="C1102" s="167" t="s">
        <v>7192</v>
      </c>
      <c r="D1102" t="s">
        <v>3567</v>
      </c>
    </row>
    <row r="1103" spans="3:4" x14ac:dyDescent="0.35">
      <c r="C1103" s="167" t="s">
        <v>7192</v>
      </c>
      <c r="D1103" t="s">
        <v>3567</v>
      </c>
    </row>
    <row r="1104" spans="3:4" x14ac:dyDescent="0.35">
      <c r="C1104" s="167" t="s">
        <v>7192</v>
      </c>
      <c r="D1104" t="s">
        <v>412</v>
      </c>
    </row>
    <row r="1105" spans="3:4" x14ac:dyDescent="0.35">
      <c r="C1105" s="167" t="s">
        <v>7192</v>
      </c>
      <c r="D1105" t="s">
        <v>412</v>
      </c>
    </row>
    <row r="1106" spans="3:4" x14ac:dyDescent="0.35">
      <c r="C1106" s="167" t="s">
        <v>7192</v>
      </c>
      <c r="D1106" t="s">
        <v>412</v>
      </c>
    </row>
    <row r="1107" spans="3:4" x14ac:dyDescent="0.35">
      <c r="C1107" s="167" t="s">
        <v>7192</v>
      </c>
      <c r="D1107" t="s">
        <v>412</v>
      </c>
    </row>
    <row r="1108" spans="3:4" x14ac:dyDescent="0.35">
      <c r="C1108" s="167" t="s">
        <v>7192</v>
      </c>
      <c r="D1108" t="s">
        <v>412</v>
      </c>
    </row>
    <row r="1109" spans="3:4" x14ac:dyDescent="0.35">
      <c r="C1109" s="167" t="s">
        <v>7192</v>
      </c>
      <c r="D1109" t="s">
        <v>412</v>
      </c>
    </row>
    <row r="1110" spans="3:4" x14ac:dyDescent="0.35">
      <c r="C1110" s="167" t="s">
        <v>7192</v>
      </c>
      <c r="D1110" t="s">
        <v>412</v>
      </c>
    </row>
    <row r="1111" spans="3:4" x14ac:dyDescent="0.35">
      <c r="C1111" s="167" t="s">
        <v>7192</v>
      </c>
      <c r="D1111" t="s">
        <v>412</v>
      </c>
    </row>
    <row r="1112" spans="3:4" x14ac:dyDescent="0.35">
      <c r="C1112" s="167" t="s">
        <v>7192</v>
      </c>
      <c r="D1112" t="s">
        <v>412</v>
      </c>
    </row>
    <row r="1113" spans="3:4" x14ac:dyDescent="0.35">
      <c r="C1113" s="167" t="s">
        <v>7192</v>
      </c>
      <c r="D1113" t="s">
        <v>412</v>
      </c>
    </row>
    <row r="1114" spans="3:4" x14ac:dyDescent="0.35">
      <c r="C1114" s="167" t="s">
        <v>7192</v>
      </c>
      <c r="D1114" t="s">
        <v>412</v>
      </c>
    </row>
    <row r="1115" spans="3:4" x14ac:dyDescent="0.35">
      <c r="C1115" s="167" t="s">
        <v>7192</v>
      </c>
      <c r="D1115" t="s">
        <v>412</v>
      </c>
    </row>
    <row r="1116" spans="3:4" x14ac:dyDescent="0.35">
      <c r="C1116" s="167" t="s">
        <v>7192</v>
      </c>
      <c r="D1116" t="s">
        <v>412</v>
      </c>
    </row>
    <row r="1117" spans="3:4" x14ac:dyDescent="0.35">
      <c r="C1117" s="167" t="s">
        <v>7192</v>
      </c>
      <c r="D1117" t="s">
        <v>5270</v>
      </c>
    </row>
    <row r="1118" spans="3:4" x14ac:dyDescent="0.35">
      <c r="C1118" s="167" t="s">
        <v>7192</v>
      </c>
      <c r="D1118" t="s">
        <v>5270</v>
      </c>
    </row>
    <row r="1119" spans="3:4" x14ac:dyDescent="0.35">
      <c r="C1119" s="167" t="s">
        <v>7192</v>
      </c>
      <c r="D1119" t="s">
        <v>5271</v>
      </c>
    </row>
    <row r="1120" spans="3:4" x14ac:dyDescent="0.35">
      <c r="C1120" s="167" t="s">
        <v>7192</v>
      </c>
      <c r="D1120" t="s">
        <v>5272</v>
      </c>
    </row>
    <row r="1121" spans="3:4" x14ac:dyDescent="0.35">
      <c r="C1121" s="167" t="s">
        <v>7192</v>
      </c>
      <c r="D1121" t="s">
        <v>5268</v>
      </c>
    </row>
    <row r="1122" spans="3:4" x14ac:dyDescent="0.35">
      <c r="C1122" s="167" t="s">
        <v>7192</v>
      </c>
      <c r="D1122" t="s">
        <v>5269</v>
      </c>
    </row>
    <row r="1123" spans="3:4" x14ac:dyDescent="0.35">
      <c r="C1123" s="167" t="s">
        <v>7192</v>
      </c>
      <c r="D1123" t="s">
        <v>5273</v>
      </c>
    </row>
    <row r="1124" spans="3:4" x14ac:dyDescent="0.35">
      <c r="C1124" s="167" t="s">
        <v>7192</v>
      </c>
      <c r="D1124" t="s">
        <v>5274</v>
      </c>
    </row>
    <row r="1125" spans="3:4" x14ac:dyDescent="0.35">
      <c r="C1125" s="167" t="s">
        <v>7192</v>
      </c>
      <c r="D1125" t="s">
        <v>408</v>
      </c>
    </row>
    <row r="1126" spans="3:4" x14ac:dyDescent="0.35">
      <c r="C1126" s="167" t="s">
        <v>7192</v>
      </c>
      <c r="D1126" t="s">
        <v>408</v>
      </c>
    </row>
    <row r="1127" spans="3:4" x14ac:dyDescent="0.35">
      <c r="C1127" s="167" t="s">
        <v>7192</v>
      </c>
      <c r="D1127" t="s">
        <v>408</v>
      </c>
    </row>
    <row r="1128" spans="3:4" x14ac:dyDescent="0.35">
      <c r="C1128" s="167" t="s">
        <v>7192</v>
      </c>
      <c r="D1128" t="s">
        <v>408</v>
      </c>
    </row>
    <row r="1129" spans="3:4" x14ac:dyDescent="0.35">
      <c r="C1129" s="167" t="s">
        <v>7192</v>
      </c>
      <c r="D1129" t="s">
        <v>408</v>
      </c>
    </row>
    <row r="1130" spans="3:4" x14ac:dyDescent="0.35">
      <c r="C1130" s="167" t="s">
        <v>7192</v>
      </c>
      <c r="D1130" t="s">
        <v>408</v>
      </c>
    </row>
    <row r="1131" spans="3:4" x14ac:dyDescent="0.35">
      <c r="C1131" s="167" t="s">
        <v>7192</v>
      </c>
      <c r="D1131" t="s">
        <v>408</v>
      </c>
    </row>
    <row r="1132" spans="3:4" x14ac:dyDescent="0.35">
      <c r="C1132" s="167" t="s">
        <v>7192</v>
      </c>
      <c r="D1132" t="s">
        <v>408</v>
      </c>
    </row>
    <row r="1133" spans="3:4" x14ac:dyDescent="0.35">
      <c r="C1133" s="167" t="s">
        <v>7192</v>
      </c>
      <c r="D1133" t="s">
        <v>408</v>
      </c>
    </row>
    <row r="1134" spans="3:4" x14ac:dyDescent="0.35">
      <c r="C1134" s="167" t="s">
        <v>7192</v>
      </c>
      <c r="D1134" t="s">
        <v>408</v>
      </c>
    </row>
    <row r="1135" spans="3:4" x14ac:dyDescent="0.35">
      <c r="C1135" s="167" t="s">
        <v>7192</v>
      </c>
      <c r="D1135" t="s">
        <v>408</v>
      </c>
    </row>
    <row r="1136" spans="3:4" x14ac:dyDescent="0.35">
      <c r="C1136" s="167" t="s">
        <v>7192</v>
      </c>
      <c r="D1136" t="s">
        <v>405</v>
      </c>
    </row>
    <row r="1137" spans="3:4" x14ac:dyDescent="0.35">
      <c r="C1137" s="167" t="s">
        <v>7192</v>
      </c>
      <c r="D1137" t="s">
        <v>405</v>
      </c>
    </row>
    <row r="1138" spans="3:4" x14ac:dyDescent="0.35">
      <c r="C1138" s="167" t="s">
        <v>7192</v>
      </c>
      <c r="D1138" t="s">
        <v>402</v>
      </c>
    </row>
    <row r="1139" spans="3:4" x14ac:dyDescent="0.35">
      <c r="C1139" s="167" t="s">
        <v>7192</v>
      </c>
      <c r="D1139" t="s">
        <v>402</v>
      </c>
    </row>
    <row r="1140" spans="3:4" x14ac:dyDescent="0.35">
      <c r="C1140" s="167" t="s">
        <v>7192</v>
      </c>
      <c r="D1140" t="s">
        <v>402</v>
      </c>
    </row>
    <row r="1141" spans="3:4" x14ac:dyDescent="0.35">
      <c r="C1141" s="167" t="s">
        <v>7192</v>
      </c>
      <c r="D1141" t="s">
        <v>402</v>
      </c>
    </row>
    <row r="1142" spans="3:4" x14ac:dyDescent="0.35">
      <c r="C1142" s="167" t="s">
        <v>7192</v>
      </c>
      <c r="D1142" t="s">
        <v>402</v>
      </c>
    </row>
    <row r="1143" spans="3:4" x14ac:dyDescent="0.35">
      <c r="C1143" s="167" t="s">
        <v>7192</v>
      </c>
      <c r="D1143" t="s">
        <v>402</v>
      </c>
    </row>
    <row r="1144" spans="3:4" x14ac:dyDescent="0.35">
      <c r="C1144" s="167" t="s">
        <v>7192</v>
      </c>
      <c r="D1144" t="s">
        <v>402</v>
      </c>
    </row>
    <row r="1145" spans="3:4" x14ac:dyDescent="0.35">
      <c r="C1145" s="167" t="s">
        <v>7192</v>
      </c>
      <c r="D1145" t="s">
        <v>399</v>
      </c>
    </row>
    <row r="1146" spans="3:4" x14ac:dyDescent="0.35">
      <c r="C1146" s="167" t="s">
        <v>7192</v>
      </c>
      <c r="D1146" t="s">
        <v>399</v>
      </c>
    </row>
    <row r="1147" spans="3:4" x14ac:dyDescent="0.35">
      <c r="C1147" s="167" t="s">
        <v>7192</v>
      </c>
      <c r="D1147" t="s">
        <v>399</v>
      </c>
    </row>
    <row r="1148" spans="3:4" x14ac:dyDescent="0.35">
      <c r="C1148" s="167" t="s">
        <v>7192</v>
      </c>
      <c r="D1148" t="s">
        <v>423</v>
      </c>
    </row>
    <row r="1149" spans="3:4" x14ac:dyDescent="0.35">
      <c r="C1149" s="167" t="s">
        <v>7192</v>
      </c>
      <c r="D1149" t="s">
        <v>423</v>
      </c>
    </row>
    <row r="1150" spans="3:4" x14ac:dyDescent="0.35">
      <c r="C1150" s="167" t="s">
        <v>7192</v>
      </c>
      <c r="D1150" t="s">
        <v>4897</v>
      </c>
    </row>
    <row r="1151" spans="3:4" x14ac:dyDescent="0.35">
      <c r="C1151" s="167" t="s">
        <v>7192</v>
      </c>
      <c r="D1151" t="s">
        <v>377</v>
      </c>
    </row>
    <row r="1152" spans="3:4" x14ac:dyDescent="0.35">
      <c r="C1152" s="167" t="s">
        <v>7192</v>
      </c>
      <c r="D1152" t="s">
        <v>377</v>
      </c>
    </row>
    <row r="1153" spans="3:4" x14ac:dyDescent="0.35">
      <c r="C1153" s="167" t="s">
        <v>7192</v>
      </c>
      <c r="D1153" t="s">
        <v>377</v>
      </c>
    </row>
    <row r="1154" spans="3:4" x14ac:dyDescent="0.35">
      <c r="C1154" s="167" t="s">
        <v>7192</v>
      </c>
      <c r="D1154" t="s">
        <v>377</v>
      </c>
    </row>
    <row r="1155" spans="3:4" x14ac:dyDescent="0.35">
      <c r="C1155" s="167" t="s">
        <v>7191</v>
      </c>
      <c r="D1155" t="s">
        <v>5151</v>
      </c>
    </row>
    <row r="1156" spans="3:4" x14ac:dyDescent="0.35">
      <c r="C1156" s="167" t="s">
        <v>7191</v>
      </c>
      <c r="D1156" t="s">
        <v>692</v>
      </c>
    </row>
    <row r="1157" spans="3:4" x14ac:dyDescent="0.35">
      <c r="C1157" s="167" t="s">
        <v>7191</v>
      </c>
      <c r="D1157" t="s">
        <v>689</v>
      </c>
    </row>
    <row r="1158" spans="3:4" x14ac:dyDescent="0.35">
      <c r="C1158" s="167" t="s">
        <v>7191</v>
      </c>
      <c r="D1158" t="s">
        <v>687</v>
      </c>
    </row>
    <row r="1159" spans="3:4" x14ac:dyDescent="0.35">
      <c r="C1159" s="167" t="s">
        <v>7191</v>
      </c>
      <c r="D1159" t="s">
        <v>5277</v>
      </c>
    </row>
    <row r="1160" spans="3:4" x14ac:dyDescent="0.35">
      <c r="C1160" s="167" t="s">
        <v>7191</v>
      </c>
      <c r="D1160" t="s">
        <v>660</v>
      </c>
    </row>
    <row r="1161" spans="3:4" x14ac:dyDescent="0.35">
      <c r="C1161" s="167" t="s">
        <v>7191</v>
      </c>
      <c r="D1161" t="s">
        <v>660</v>
      </c>
    </row>
    <row r="1162" spans="3:4" x14ac:dyDescent="0.35">
      <c r="C1162" s="167" t="s">
        <v>7191</v>
      </c>
      <c r="D1162" t="s">
        <v>6052</v>
      </c>
    </row>
    <row r="1163" spans="3:4" x14ac:dyDescent="0.35">
      <c r="C1163" s="167" t="s">
        <v>7191</v>
      </c>
      <c r="D1163" t="s">
        <v>5391</v>
      </c>
    </row>
    <row r="1164" spans="3:4" x14ac:dyDescent="0.35">
      <c r="C1164" s="167" t="s">
        <v>7191</v>
      </c>
      <c r="D1164" t="s">
        <v>5391</v>
      </c>
    </row>
    <row r="1165" spans="3:4" x14ac:dyDescent="0.35">
      <c r="C1165" s="167" t="s">
        <v>7191</v>
      </c>
      <c r="D1165" t="s">
        <v>5146</v>
      </c>
    </row>
    <row r="1166" spans="3:4" x14ac:dyDescent="0.35">
      <c r="C1166" s="167" t="s">
        <v>7191</v>
      </c>
      <c r="D1166" t="s">
        <v>6059</v>
      </c>
    </row>
    <row r="1167" spans="3:4" x14ac:dyDescent="0.35">
      <c r="C1167" s="167" t="s">
        <v>7191</v>
      </c>
      <c r="D1167" t="s">
        <v>6051</v>
      </c>
    </row>
    <row r="1168" spans="3:4" x14ac:dyDescent="0.35">
      <c r="C1168" s="167" t="s">
        <v>7191</v>
      </c>
      <c r="D1168" t="s">
        <v>5144</v>
      </c>
    </row>
    <row r="1169" spans="3:4" x14ac:dyDescent="0.35">
      <c r="C1169" s="167" t="s">
        <v>7191</v>
      </c>
      <c r="D1169" t="s">
        <v>5210</v>
      </c>
    </row>
    <row r="1170" spans="3:4" x14ac:dyDescent="0.35">
      <c r="C1170" s="167" t="s">
        <v>7191</v>
      </c>
      <c r="D1170" t="s">
        <v>5210</v>
      </c>
    </row>
    <row r="1171" spans="3:4" x14ac:dyDescent="0.35">
      <c r="C1171" s="167" t="s">
        <v>7191</v>
      </c>
      <c r="D1171" t="s">
        <v>393</v>
      </c>
    </row>
    <row r="1172" spans="3:4" x14ac:dyDescent="0.35">
      <c r="C1172" s="167" t="s">
        <v>7191</v>
      </c>
      <c r="D1172" t="s">
        <v>585</v>
      </c>
    </row>
    <row r="1173" spans="3:4" x14ac:dyDescent="0.35">
      <c r="C1173" s="167" t="s">
        <v>7191</v>
      </c>
      <c r="D1173" t="s">
        <v>585</v>
      </c>
    </row>
    <row r="1174" spans="3:4" x14ac:dyDescent="0.35">
      <c r="C1174" s="167" t="s">
        <v>7191</v>
      </c>
      <c r="D1174" t="s">
        <v>4925</v>
      </c>
    </row>
    <row r="1175" spans="3:4" x14ac:dyDescent="0.35">
      <c r="C1175" s="167" t="s">
        <v>7191</v>
      </c>
      <c r="D1175" t="s">
        <v>581</v>
      </c>
    </row>
    <row r="1176" spans="3:4" x14ac:dyDescent="0.35">
      <c r="C1176" s="167" t="s">
        <v>7191</v>
      </c>
      <c r="D1176" t="s">
        <v>4930</v>
      </c>
    </row>
    <row r="1177" spans="3:4" x14ac:dyDescent="0.35">
      <c r="C1177" s="167" t="s">
        <v>7191</v>
      </c>
      <c r="D1177" t="s">
        <v>5163</v>
      </c>
    </row>
    <row r="1178" spans="3:4" x14ac:dyDescent="0.35">
      <c r="C1178" s="167" t="s">
        <v>7191</v>
      </c>
      <c r="D1178" t="s">
        <v>5163</v>
      </c>
    </row>
    <row r="1179" spans="3:4" x14ac:dyDescent="0.35">
      <c r="C1179" s="167" t="s">
        <v>7191</v>
      </c>
      <c r="D1179" t="s">
        <v>5163</v>
      </c>
    </row>
    <row r="1180" spans="3:4" x14ac:dyDescent="0.35">
      <c r="C1180" s="167" t="s">
        <v>7191</v>
      </c>
      <c r="D1180" t="s">
        <v>5165</v>
      </c>
    </row>
    <row r="1181" spans="3:4" x14ac:dyDescent="0.35">
      <c r="C1181" s="167" t="s">
        <v>7191</v>
      </c>
      <c r="D1181" t="s">
        <v>5165</v>
      </c>
    </row>
    <row r="1182" spans="3:4" x14ac:dyDescent="0.35">
      <c r="C1182" s="167" t="s">
        <v>7191</v>
      </c>
      <c r="D1182" t="s">
        <v>5191</v>
      </c>
    </row>
    <row r="1183" spans="3:4" x14ac:dyDescent="0.35">
      <c r="C1183" s="167" t="s">
        <v>7191</v>
      </c>
      <c r="D1183" t="s">
        <v>5183</v>
      </c>
    </row>
    <row r="1184" spans="3:4" x14ac:dyDescent="0.35">
      <c r="C1184" s="167" t="s">
        <v>7191</v>
      </c>
      <c r="D1184" t="s">
        <v>5184</v>
      </c>
    </row>
    <row r="1185" spans="3:4" x14ac:dyDescent="0.35">
      <c r="C1185" s="167" t="s">
        <v>7191</v>
      </c>
      <c r="D1185" t="s">
        <v>5182</v>
      </c>
    </row>
    <row r="1186" spans="3:4" x14ac:dyDescent="0.35">
      <c r="C1186" s="167" t="s">
        <v>7191</v>
      </c>
      <c r="D1186" t="s">
        <v>5190</v>
      </c>
    </row>
    <row r="1187" spans="3:4" x14ac:dyDescent="0.35">
      <c r="C1187" s="167" t="s">
        <v>7191</v>
      </c>
      <c r="D1187" t="s">
        <v>5175</v>
      </c>
    </row>
    <row r="1188" spans="3:4" x14ac:dyDescent="0.35">
      <c r="C1188" s="167" t="s">
        <v>7191</v>
      </c>
      <c r="D1188" t="s">
        <v>5178</v>
      </c>
    </row>
    <row r="1189" spans="3:4" x14ac:dyDescent="0.35">
      <c r="C1189" s="167" t="s">
        <v>7191</v>
      </c>
      <c r="D1189" t="s">
        <v>5177</v>
      </c>
    </row>
    <row r="1190" spans="3:4" x14ac:dyDescent="0.35">
      <c r="C1190" s="167" t="s">
        <v>7191</v>
      </c>
      <c r="D1190" t="s">
        <v>5179</v>
      </c>
    </row>
    <row r="1191" spans="3:4" x14ac:dyDescent="0.35">
      <c r="C1191" s="167" t="s">
        <v>7191</v>
      </c>
      <c r="D1191" t="s">
        <v>5181</v>
      </c>
    </row>
    <row r="1192" spans="3:4" x14ac:dyDescent="0.35">
      <c r="C1192" s="167" t="s">
        <v>7191</v>
      </c>
      <c r="D1192" t="s">
        <v>5186</v>
      </c>
    </row>
    <row r="1193" spans="3:4" x14ac:dyDescent="0.35">
      <c r="C1193" s="167" t="s">
        <v>7191</v>
      </c>
      <c r="D1193" t="s">
        <v>5188</v>
      </c>
    </row>
    <row r="1194" spans="3:4" x14ac:dyDescent="0.35">
      <c r="C1194" s="167" t="s">
        <v>7191</v>
      </c>
      <c r="D1194" t="s">
        <v>5291</v>
      </c>
    </row>
    <row r="1195" spans="3:4" x14ac:dyDescent="0.35">
      <c r="C1195" s="167" t="s">
        <v>7191</v>
      </c>
      <c r="D1195" t="s">
        <v>5292</v>
      </c>
    </row>
    <row r="1196" spans="3:4" x14ac:dyDescent="0.35">
      <c r="C1196" s="167" t="s">
        <v>7191</v>
      </c>
      <c r="D1196" t="s">
        <v>5185</v>
      </c>
    </row>
    <row r="1197" spans="3:4" x14ac:dyDescent="0.35">
      <c r="C1197" s="167" t="s">
        <v>7191</v>
      </c>
      <c r="D1197" t="s">
        <v>5424</v>
      </c>
    </row>
    <row r="1198" spans="3:4" x14ac:dyDescent="0.35">
      <c r="C1198" s="167" t="s">
        <v>7191</v>
      </c>
      <c r="D1198" t="s">
        <v>5416</v>
      </c>
    </row>
    <row r="1199" spans="3:4" x14ac:dyDescent="0.35">
      <c r="C1199" s="167" t="s">
        <v>7191</v>
      </c>
      <c r="D1199" t="s">
        <v>5425</v>
      </c>
    </row>
    <row r="1200" spans="3:4" x14ac:dyDescent="0.35">
      <c r="C1200" s="167" t="s">
        <v>7191</v>
      </c>
      <c r="D1200" t="s">
        <v>5418</v>
      </c>
    </row>
    <row r="1201" spans="3:4" x14ac:dyDescent="0.35">
      <c r="C1201" s="167" t="s">
        <v>7191</v>
      </c>
      <c r="D1201" t="s">
        <v>5189</v>
      </c>
    </row>
    <row r="1202" spans="3:4" x14ac:dyDescent="0.35">
      <c r="C1202" s="167" t="s">
        <v>7191</v>
      </c>
      <c r="D1202" t="s">
        <v>5410</v>
      </c>
    </row>
    <row r="1203" spans="3:4" x14ac:dyDescent="0.35">
      <c r="C1203" s="167" t="s">
        <v>7191</v>
      </c>
      <c r="D1203" t="s">
        <v>4949</v>
      </c>
    </row>
    <row r="1204" spans="3:4" x14ac:dyDescent="0.35">
      <c r="C1204" s="167" t="s">
        <v>7191</v>
      </c>
      <c r="D1204" t="s">
        <v>5158</v>
      </c>
    </row>
    <row r="1205" spans="3:4" x14ac:dyDescent="0.35">
      <c r="C1205" s="167" t="s">
        <v>7191</v>
      </c>
      <c r="D1205" t="s">
        <v>5158</v>
      </c>
    </row>
    <row r="1206" spans="3:4" x14ac:dyDescent="0.35">
      <c r="C1206" s="167" t="s">
        <v>7191</v>
      </c>
      <c r="D1206" t="s">
        <v>5158</v>
      </c>
    </row>
    <row r="1207" spans="3:4" x14ac:dyDescent="0.35">
      <c r="C1207" s="167" t="s">
        <v>7191</v>
      </c>
      <c r="D1207" t="s">
        <v>5155</v>
      </c>
    </row>
    <row r="1208" spans="3:4" x14ac:dyDescent="0.35">
      <c r="C1208" s="167" t="s">
        <v>7191</v>
      </c>
      <c r="D1208" t="s">
        <v>5168</v>
      </c>
    </row>
    <row r="1209" spans="3:4" x14ac:dyDescent="0.35">
      <c r="C1209" s="167" t="s">
        <v>7191</v>
      </c>
      <c r="D1209" t="s">
        <v>5169</v>
      </c>
    </row>
    <row r="1210" spans="3:4" x14ac:dyDescent="0.35">
      <c r="C1210" s="167" t="s">
        <v>7191</v>
      </c>
      <c r="D1210" t="s">
        <v>4965</v>
      </c>
    </row>
    <row r="1211" spans="3:4" x14ac:dyDescent="0.35">
      <c r="C1211" s="167" t="s">
        <v>7191</v>
      </c>
      <c r="D1211" t="s">
        <v>4967</v>
      </c>
    </row>
    <row r="1212" spans="3:4" x14ac:dyDescent="0.35">
      <c r="C1212" s="167" t="s">
        <v>7191</v>
      </c>
      <c r="D1212" t="s">
        <v>4968</v>
      </c>
    </row>
    <row r="1213" spans="3:4" x14ac:dyDescent="0.35">
      <c r="C1213" s="167" t="s">
        <v>7191</v>
      </c>
      <c r="D1213" t="s">
        <v>543</v>
      </c>
    </row>
    <row r="1214" spans="3:4" x14ac:dyDescent="0.35">
      <c r="C1214" s="167" t="s">
        <v>7191</v>
      </c>
      <c r="D1214" t="s">
        <v>392</v>
      </c>
    </row>
    <row r="1215" spans="3:4" x14ac:dyDescent="0.35">
      <c r="C1215" s="167" t="s">
        <v>7191</v>
      </c>
      <c r="D1215" t="s">
        <v>540</v>
      </c>
    </row>
    <row r="1216" spans="3:4" x14ac:dyDescent="0.35">
      <c r="C1216" s="167" t="s">
        <v>7191</v>
      </c>
      <c r="D1216" t="s">
        <v>529</v>
      </c>
    </row>
    <row r="1217" spans="3:4" x14ac:dyDescent="0.35">
      <c r="C1217" s="167" t="s">
        <v>7191</v>
      </c>
      <c r="D1217" t="s">
        <v>5214</v>
      </c>
    </row>
    <row r="1218" spans="3:4" x14ac:dyDescent="0.35">
      <c r="C1218" s="167" t="s">
        <v>7191</v>
      </c>
      <c r="D1218" t="s">
        <v>5216</v>
      </c>
    </row>
    <row r="1219" spans="3:4" x14ac:dyDescent="0.35">
      <c r="C1219" s="167" t="s">
        <v>7191</v>
      </c>
      <c r="D1219" t="s">
        <v>5207</v>
      </c>
    </row>
    <row r="1220" spans="3:4" x14ac:dyDescent="0.35">
      <c r="C1220" s="167" t="s">
        <v>7191</v>
      </c>
      <c r="D1220" t="s">
        <v>5280</v>
      </c>
    </row>
    <row r="1221" spans="3:4" x14ac:dyDescent="0.35">
      <c r="C1221" s="167" t="s">
        <v>7191</v>
      </c>
      <c r="D1221" t="s">
        <v>5212</v>
      </c>
    </row>
    <row r="1222" spans="3:4" x14ac:dyDescent="0.35">
      <c r="C1222" s="167" t="s">
        <v>7191</v>
      </c>
      <c r="D1222" t="s">
        <v>4977</v>
      </c>
    </row>
    <row r="1223" spans="3:4" x14ac:dyDescent="0.35">
      <c r="C1223" s="167" t="s">
        <v>7191</v>
      </c>
      <c r="D1223" t="s">
        <v>5219</v>
      </c>
    </row>
    <row r="1224" spans="3:4" x14ac:dyDescent="0.35">
      <c r="C1224" s="167" t="s">
        <v>7191</v>
      </c>
      <c r="D1224" t="s">
        <v>5220</v>
      </c>
    </row>
    <row r="1225" spans="3:4" x14ac:dyDescent="0.35">
      <c r="C1225" s="167" t="s">
        <v>7191</v>
      </c>
      <c r="D1225" t="s">
        <v>386</v>
      </c>
    </row>
    <row r="1226" spans="3:4" x14ac:dyDescent="0.35">
      <c r="C1226" s="167" t="s">
        <v>7191</v>
      </c>
      <c r="D1226" t="s">
        <v>494</v>
      </c>
    </row>
    <row r="1227" spans="3:4" x14ac:dyDescent="0.35">
      <c r="C1227" s="167" t="s">
        <v>7191</v>
      </c>
      <c r="D1227" t="s">
        <v>5222</v>
      </c>
    </row>
    <row r="1228" spans="3:4" x14ac:dyDescent="0.35">
      <c r="C1228" s="167" t="s">
        <v>7191</v>
      </c>
      <c r="D1228" t="s">
        <v>5225</v>
      </c>
    </row>
    <row r="1229" spans="3:4" x14ac:dyDescent="0.35">
      <c r="C1229" s="167" t="s">
        <v>7191</v>
      </c>
      <c r="D1229" t="s">
        <v>5227</v>
      </c>
    </row>
    <row r="1230" spans="3:4" x14ac:dyDescent="0.35">
      <c r="C1230" s="167" t="s">
        <v>7191</v>
      </c>
      <c r="D1230" t="s">
        <v>5243</v>
      </c>
    </row>
    <row r="1231" spans="3:4" x14ac:dyDescent="0.35">
      <c r="C1231" s="167" t="s">
        <v>7191</v>
      </c>
      <c r="D1231" t="s">
        <v>5241</v>
      </c>
    </row>
    <row r="1232" spans="3:4" x14ac:dyDescent="0.35">
      <c r="C1232" s="167" t="s">
        <v>7191</v>
      </c>
      <c r="D1232" t="s">
        <v>5229</v>
      </c>
    </row>
    <row r="1233" spans="3:4" x14ac:dyDescent="0.35">
      <c r="C1233" s="167" t="s">
        <v>7191</v>
      </c>
      <c r="D1233" t="s">
        <v>5230</v>
      </c>
    </row>
    <row r="1234" spans="3:4" x14ac:dyDescent="0.35">
      <c r="C1234" s="167" t="s">
        <v>7191</v>
      </c>
      <c r="D1234" t="s">
        <v>5233</v>
      </c>
    </row>
    <row r="1235" spans="3:4" x14ac:dyDescent="0.35">
      <c r="C1235" s="167" t="s">
        <v>7191</v>
      </c>
      <c r="D1235" t="s">
        <v>5246</v>
      </c>
    </row>
    <row r="1236" spans="3:4" x14ac:dyDescent="0.35">
      <c r="C1236" s="167" t="s">
        <v>7191</v>
      </c>
      <c r="D1236" t="s">
        <v>5248</v>
      </c>
    </row>
    <row r="1237" spans="3:4" x14ac:dyDescent="0.35">
      <c r="C1237" s="167" t="s">
        <v>7191</v>
      </c>
      <c r="D1237" t="s">
        <v>5237</v>
      </c>
    </row>
    <row r="1238" spans="3:4" x14ac:dyDescent="0.35">
      <c r="C1238" s="167" t="s">
        <v>7191</v>
      </c>
      <c r="D1238" t="s">
        <v>5239</v>
      </c>
    </row>
    <row r="1239" spans="3:4" x14ac:dyDescent="0.35">
      <c r="C1239" s="167" t="s">
        <v>7191</v>
      </c>
      <c r="D1239" t="s">
        <v>5235</v>
      </c>
    </row>
    <row r="1240" spans="3:4" x14ac:dyDescent="0.35">
      <c r="C1240" s="167" t="s">
        <v>7191</v>
      </c>
      <c r="D1240" t="s">
        <v>5301</v>
      </c>
    </row>
    <row r="1241" spans="3:4" x14ac:dyDescent="0.35">
      <c r="C1241" s="167" t="s">
        <v>7191</v>
      </c>
      <c r="D1241" t="s">
        <v>4987</v>
      </c>
    </row>
    <row r="1242" spans="3:4" x14ac:dyDescent="0.35">
      <c r="C1242" s="167" t="s">
        <v>7191</v>
      </c>
      <c r="D1242" t="s">
        <v>4992</v>
      </c>
    </row>
    <row r="1243" spans="3:4" x14ac:dyDescent="0.35">
      <c r="C1243" s="167" t="s">
        <v>7191</v>
      </c>
      <c r="D1243" t="s">
        <v>4997</v>
      </c>
    </row>
    <row r="1244" spans="3:4" x14ac:dyDescent="0.35">
      <c r="C1244" s="167" t="s">
        <v>7191</v>
      </c>
      <c r="D1244" t="s">
        <v>5002</v>
      </c>
    </row>
    <row r="1245" spans="3:4" x14ac:dyDescent="0.35">
      <c r="C1245" s="167" t="s">
        <v>7191</v>
      </c>
      <c r="D1245" t="s">
        <v>5251</v>
      </c>
    </row>
    <row r="1246" spans="3:4" x14ac:dyDescent="0.35">
      <c r="C1246" s="167" t="s">
        <v>7191</v>
      </c>
      <c r="D1246" t="s">
        <v>5173</v>
      </c>
    </row>
    <row r="1247" spans="3:4" x14ac:dyDescent="0.35">
      <c r="C1247" s="167" t="s">
        <v>7191</v>
      </c>
      <c r="D1247" t="s">
        <v>5252</v>
      </c>
    </row>
    <row r="1248" spans="3:4" x14ac:dyDescent="0.35">
      <c r="C1248" s="167" t="s">
        <v>7191</v>
      </c>
      <c r="D1248" t="s">
        <v>5252</v>
      </c>
    </row>
    <row r="1249" spans="3:4" x14ac:dyDescent="0.35">
      <c r="C1249" s="167" t="s">
        <v>7191</v>
      </c>
      <c r="D1249" t="s">
        <v>5255</v>
      </c>
    </row>
    <row r="1250" spans="3:4" x14ac:dyDescent="0.35">
      <c r="C1250" s="167" t="s">
        <v>7191</v>
      </c>
      <c r="D1250" t="s">
        <v>5255</v>
      </c>
    </row>
    <row r="1251" spans="3:4" x14ac:dyDescent="0.35">
      <c r="C1251" s="167" t="s">
        <v>7191</v>
      </c>
      <c r="D1251" t="s">
        <v>6802</v>
      </c>
    </row>
    <row r="1252" spans="3:4" x14ac:dyDescent="0.35">
      <c r="C1252" s="167" t="s">
        <v>7191</v>
      </c>
      <c r="D1252" t="s">
        <v>5260</v>
      </c>
    </row>
    <row r="1253" spans="3:4" x14ac:dyDescent="0.35">
      <c r="C1253" s="167" t="s">
        <v>7191</v>
      </c>
      <c r="D1253" t="s">
        <v>5260</v>
      </c>
    </row>
    <row r="1254" spans="3:4" x14ac:dyDescent="0.35">
      <c r="C1254" s="167" t="s">
        <v>7191</v>
      </c>
      <c r="D1254" t="s">
        <v>5260</v>
      </c>
    </row>
    <row r="1255" spans="3:4" x14ac:dyDescent="0.35">
      <c r="C1255" s="167" t="s">
        <v>7191</v>
      </c>
      <c r="D1255" t="s">
        <v>5260</v>
      </c>
    </row>
    <row r="1256" spans="3:4" x14ac:dyDescent="0.35">
      <c r="C1256" s="167" t="s">
        <v>7191</v>
      </c>
      <c r="D1256" t="s">
        <v>433</v>
      </c>
    </row>
    <row r="1257" spans="3:4" x14ac:dyDescent="0.35">
      <c r="C1257" s="167" t="s">
        <v>7191</v>
      </c>
      <c r="D1257" t="s">
        <v>5258</v>
      </c>
    </row>
    <row r="1258" spans="3:4" x14ac:dyDescent="0.35">
      <c r="C1258" s="167" t="s">
        <v>7191</v>
      </c>
      <c r="D1258" t="s">
        <v>5257</v>
      </c>
    </row>
    <row r="1259" spans="3:4" x14ac:dyDescent="0.35">
      <c r="C1259" s="167" t="s">
        <v>7191</v>
      </c>
      <c r="D1259" t="s">
        <v>5009</v>
      </c>
    </row>
    <row r="1260" spans="3:4" x14ac:dyDescent="0.35">
      <c r="C1260" s="167" t="s">
        <v>7191</v>
      </c>
      <c r="D1260" t="s">
        <v>5009</v>
      </c>
    </row>
    <row r="1261" spans="3:4" x14ac:dyDescent="0.35">
      <c r="C1261" s="167" t="s">
        <v>7191</v>
      </c>
      <c r="D1261" t="s">
        <v>5009</v>
      </c>
    </row>
    <row r="1262" spans="3:4" x14ac:dyDescent="0.35">
      <c r="C1262" s="167" t="s">
        <v>7191</v>
      </c>
      <c r="D1262" t="s">
        <v>5266</v>
      </c>
    </row>
    <row r="1263" spans="3:4" x14ac:dyDescent="0.35">
      <c r="C1263" s="167" t="s">
        <v>7191</v>
      </c>
      <c r="D1263" t="s">
        <v>425</v>
      </c>
    </row>
    <row r="1264" spans="3:4" x14ac:dyDescent="0.35">
      <c r="C1264" s="167" t="s">
        <v>7191</v>
      </c>
      <c r="D1264" t="s">
        <v>5271</v>
      </c>
    </row>
    <row r="1265" spans="3:4" x14ac:dyDescent="0.35">
      <c r="C1265" s="167" t="s">
        <v>7191</v>
      </c>
      <c r="D1265" t="s">
        <v>5268</v>
      </c>
    </row>
    <row r="1266" spans="3:4" x14ac:dyDescent="0.35">
      <c r="C1266" s="167" t="s">
        <v>7191</v>
      </c>
      <c r="D1266" t="s">
        <v>5263</v>
      </c>
    </row>
    <row r="1267" spans="3:4" x14ac:dyDescent="0.35">
      <c r="C1267" s="167" t="s">
        <v>7191</v>
      </c>
      <c r="D1267" t="s">
        <v>381</v>
      </c>
    </row>
    <row r="1268" spans="3:4" x14ac:dyDescent="0.35">
      <c r="C1268" s="167" t="s">
        <v>7191</v>
      </c>
      <c r="D1268" t="s">
        <v>377</v>
      </c>
    </row>
    <row r="1269" spans="3:4" x14ac:dyDescent="0.35">
      <c r="C1269" s="167" t="s">
        <v>7191</v>
      </c>
      <c r="D1269" t="s">
        <v>377</v>
      </c>
    </row>
    <row r="1270" spans="3:4" x14ac:dyDescent="0.35">
      <c r="C1270" s="167" t="s">
        <v>7191</v>
      </c>
      <c r="D1270" t="s">
        <v>5041</v>
      </c>
    </row>
    <row r="1271" spans="3:4" x14ac:dyDescent="0.35">
      <c r="C1271" s="167" t="s">
        <v>7191</v>
      </c>
      <c r="D1271" t="s">
        <v>3398</v>
      </c>
    </row>
    <row r="1272" spans="3:4" x14ac:dyDescent="0.35">
      <c r="C1272" s="167" t="s">
        <v>7191</v>
      </c>
      <c r="D1272" t="s">
        <v>3399</v>
      </c>
    </row>
    <row r="1273" spans="3:4" x14ac:dyDescent="0.35">
      <c r="C1273" s="167" t="s">
        <v>7191</v>
      </c>
      <c r="D1273" t="s">
        <v>3400</v>
      </c>
    </row>
    <row r="1274" spans="3:4" x14ac:dyDescent="0.35">
      <c r="C1274" s="167" t="s">
        <v>7191</v>
      </c>
      <c r="D1274" t="s">
        <v>3401</v>
      </c>
    </row>
    <row r="1275" spans="3:4" x14ac:dyDescent="0.35">
      <c r="C1275" s="167" t="s">
        <v>7191</v>
      </c>
      <c r="D1275" t="s">
        <v>3402</v>
      </c>
    </row>
    <row r="1276" spans="3:4" x14ac:dyDescent="0.35">
      <c r="C1276" s="167" t="s">
        <v>7191</v>
      </c>
      <c r="D1276" t="s">
        <v>3403</v>
      </c>
    </row>
    <row r="1277" spans="3:4" x14ac:dyDescent="0.35">
      <c r="C1277" s="167" t="s">
        <v>7191</v>
      </c>
      <c r="D1277" t="s">
        <v>3404</v>
      </c>
    </row>
    <row r="1278" spans="3:4" x14ac:dyDescent="0.35">
      <c r="C1278" s="167" t="s">
        <v>7191</v>
      </c>
      <c r="D1278" t="s">
        <v>3406</v>
      </c>
    </row>
    <row r="1279" spans="3:4" x14ac:dyDescent="0.35">
      <c r="C1279" s="167" t="s">
        <v>7191</v>
      </c>
      <c r="D1279" t="s">
        <v>3407</v>
      </c>
    </row>
    <row r="1280" spans="3:4" x14ac:dyDescent="0.35">
      <c r="C1280" s="167" t="s">
        <v>7191</v>
      </c>
      <c r="D1280" t="s">
        <v>3408</v>
      </c>
    </row>
    <row r="1281" spans="3:4" x14ac:dyDescent="0.35">
      <c r="C1281" s="167" t="s">
        <v>7191</v>
      </c>
      <c r="D1281" t="s">
        <v>3409</v>
      </c>
    </row>
    <row r="1282" spans="3:4" x14ac:dyDescent="0.35">
      <c r="C1282" s="167" t="s">
        <v>7191</v>
      </c>
      <c r="D1282" t="s">
        <v>3410</v>
      </c>
    </row>
    <row r="1283" spans="3:4" x14ac:dyDescent="0.35">
      <c r="C1283" s="167" t="s">
        <v>7191</v>
      </c>
      <c r="D1283" t="s">
        <v>3411</v>
      </c>
    </row>
    <row r="1284" spans="3:4" x14ac:dyDescent="0.35">
      <c r="C1284" s="167" t="s">
        <v>7191</v>
      </c>
      <c r="D1284" t="s">
        <v>3413</v>
      </c>
    </row>
    <row r="1285" spans="3:4" x14ac:dyDescent="0.35">
      <c r="C1285" s="167" t="s">
        <v>7191</v>
      </c>
      <c r="D1285" t="s">
        <v>3414</v>
      </c>
    </row>
    <row r="1286" spans="3:4" x14ac:dyDescent="0.35">
      <c r="C1286" s="167" t="s">
        <v>7191</v>
      </c>
      <c r="D1286" t="s">
        <v>3415</v>
      </c>
    </row>
    <row r="1287" spans="3:4" x14ac:dyDescent="0.35">
      <c r="C1287" s="167" t="s">
        <v>7191</v>
      </c>
      <c r="D1287" t="s">
        <v>3412</v>
      </c>
    </row>
    <row r="1288" spans="3:4" x14ac:dyDescent="0.35">
      <c r="C1288" s="167" t="s">
        <v>7191</v>
      </c>
      <c r="D1288" t="s">
        <v>3416</v>
      </c>
    </row>
    <row r="1289" spans="3:4" x14ac:dyDescent="0.35">
      <c r="C1289" s="167" t="s">
        <v>7191</v>
      </c>
      <c r="D1289" t="s">
        <v>3417</v>
      </c>
    </row>
    <row r="1290" spans="3:4" x14ac:dyDescent="0.35">
      <c r="C1290" s="167" t="s">
        <v>7191</v>
      </c>
      <c r="D1290" t="s">
        <v>3417</v>
      </c>
    </row>
    <row r="1291" spans="3:4" x14ac:dyDescent="0.35">
      <c r="C1291" s="167" t="s">
        <v>7191</v>
      </c>
      <c r="D1291" t="s">
        <v>3418</v>
      </c>
    </row>
    <row r="1292" spans="3:4" x14ac:dyDescent="0.35">
      <c r="C1292" s="167" t="s">
        <v>7191</v>
      </c>
      <c r="D1292" t="s">
        <v>3419</v>
      </c>
    </row>
    <row r="1293" spans="3:4" x14ac:dyDescent="0.35">
      <c r="C1293" s="167" t="s">
        <v>7191</v>
      </c>
      <c r="D1293" t="s">
        <v>3420</v>
      </c>
    </row>
    <row r="1294" spans="3:4" x14ac:dyDescent="0.35">
      <c r="C1294" s="167" t="s">
        <v>7191</v>
      </c>
      <c r="D1294" t="s">
        <v>3770</v>
      </c>
    </row>
    <row r="1295" spans="3:4" x14ac:dyDescent="0.35">
      <c r="C1295" s="167" t="s">
        <v>7191</v>
      </c>
      <c r="D1295" t="s">
        <v>3771</v>
      </c>
    </row>
    <row r="1296" spans="3:4" x14ac:dyDescent="0.35">
      <c r="C1296" s="167" t="s">
        <v>7191</v>
      </c>
      <c r="D1296" t="s">
        <v>3435</v>
      </c>
    </row>
    <row r="1297" spans="3:4" x14ac:dyDescent="0.35">
      <c r="C1297" s="167" t="s">
        <v>7191</v>
      </c>
      <c r="D1297" t="s">
        <v>3841</v>
      </c>
    </row>
    <row r="1298" spans="3:4" x14ac:dyDescent="0.35">
      <c r="C1298" s="167" t="s">
        <v>7191</v>
      </c>
      <c r="D1298" t="s">
        <v>3842</v>
      </c>
    </row>
    <row r="1299" spans="3:4" x14ac:dyDescent="0.35">
      <c r="C1299" s="167" t="s">
        <v>7191</v>
      </c>
      <c r="D1299" t="s">
        <v>3843</v>
      </c>
    </row>
    <row r="1300" spans="3:4" x14ac:dyDescent="0.35">
      <c r="C1300" s="167" t="s">
        <v>7191</v>
      </c>
      <c r="D1300" t="s">
        <v>3844</v>
      </c>
    </row>
    <row r="1301" spans="3:4" x14ac:dyDescent="0.35">
      <c r="C1301" s="167" t="s">
        <v>7191</v>
      </c>
      <c r="D1301" t="s">
        <v>3840</v>
      </c>
    </row>
    <row r="1302" spans="3:4" x14ac:dyDescent="0.35">
      <c r="C1302" s="167" t="s">
        <v>7191</v>
      </c>
      <c r="D1302" t="s">
        <v>3829</v>
      </c>
    </row>
    <row r="1303" spans="3:4" x14ac:dyDescent="0.35">
      <c r="C1303" s="167" t="s">
        <v>7191</v>
      </c>
      <c r="D1303" t="s">
        <v>3830</v>
      </c>
    </row>
    <row r="1304" spans="3:4" x14ac:dyDescent="0.35">
      <c r="C1304" s="167" t="s">
        <v>7191</v>
      </c>
      <c r="D1304" t="s">
        <v>3421</v>
      </c>
    </row>
    <row r="1305" spans="3:4" x14ac:dyDescent="0.35">
      <c r="C1305" s="167" t="s">
        <v>7191</v>
      </c>
      <c r="D1305" t="s">
        <v>3422</v>
      </c>
    </row>
    <row r="1306" spans="3:4" x14ac:dyDescent="0.35">
      <c r="C1306" s="167" t="s">
        <v>7191</v>
      </c>
      <c r="D1306" t="s">
        <v>3423</v>
      </c>
    </row>
    <row r="1307" spans="3:4" x14ac:dyDescent="0.35">
      <c r="C1307" s="167" t="s">
        <v>7191</v>
      </c>
      <c r="D1307" t="s">
        <v>3436</v>
      </c>
    </row>
    <row r="1308" spans="3:4" x14ac:dyDescent="0.35">
      <c r="C1308" s="167" t="s">
        <v>7191</v>
      </c>
      <c r="D1308" t="s">
        <v>3833</v>
      </c>
    </row>
    <row r="1309" spans="3:4" x14ac:dyDescent="0.35">
      <c r="C1309" s="167" t="s">
        <v>7191</v>
      </c>
      <c r="D1309" t="s">
        <v>3378</v>
      </c>
    </row>
    <row r="1310" spans="3:4" x14ac:dyDescent="0.35">
      <c r="C1310" s="167" t="s">
        <v>7191</v>
      </c>
      <c r="D1310" t="s">
        <v>3379</v>
      </c>
    </row>
    <row r="1311" spans="3:4" x14ac:dyDescent="0.35">
      <c r="C1311" s="167" t="s">
        <v>7191</v>
      </c>
      <c r="D1311" t="s">
        <v>3380</v>
      </c>
    </row>
    <row r="1312" spans="3:4" x14ac:dyDescent="0.35">
      <c r="C1312" s="167" t="s">
        <v>7191</v>
      </c>
      <c r="D1312" t="s">
        <v>3381</v>
      </c>
    </row>
    <row r="1313" spans="3:4" x14ac:dyDescent="0.35">
      <c r="C1313" s="167" t="s">
        <v>7191</v>
      </c>
      <c r="D1313" t="s">
        <v>3382</v>
      </c>
    </row>
    <row r="1314" spans="3:4" x14ac:dyDescent="0.35">
      <c r="C1314" s="167" t="s">
        <v>7191</v>
      </c>
      <c r="D1314" t="s">
        <v>3383</v>
      </c>
    </row>
    <row r="1315" spans="3:4" x14ac:dyDescent="0.35">
      <c r="C1315" s="167" t="s">
        <v>7191</v>
      </c>
      <c r="D1315" t="s">
        <v>3384</v>
      </c>
    </row>
    <row r="1316" spans="3:4" x14ac:dyDescent="0.35">
      <c r="C1316" s="167" t="s">
        <v>7191</v>
      </c>
      <c r="D1316" t="s">
        <v>3385</v>
      </c>
    </row>
    <row r="1317" spans="3:4" x14ac:dyDescent="0.35">
      <c r="C1317" s="167" t="s">
        <v>7191</v>
      </c>
      <c r="D1317" t="s">
        <v>3386</v>
      </c>
    </row>
    <row r="1318" spans="3:4" x14ac:dyDescent="0.35">
      <c r="C1318" s="167" t="s">
        <v>7191</v>
      </c>
      <c r="D1318" t="s">
        <v>3386</v>
      </c>
    </row>
    <row r="1319" spans="3:4" x14ac:dyDescent="0.35">
      <c r="C1319" s="167" t="s">
        <v>7191</v>
      </c>
      <c r="D1319" t="s">
        <v>3387</v>
      </c>
    </row>
    <row r="1320" spans="3:4" x14ac:dyDescent="0.35">
      <c r="C1320" s="167" t="s">
        <v>7191</v>
      </c>
      <c r="D1320" t="s">
        <v>3388</v>
      </c>
    </row>
    <row r="1321" spans="3:4" x14ac:dyDescent="0.35">
      <c r="C1321" s="167" t="s">
        <v>7191</v>
      </c>
      <c r="D1321" t="s">
        <v>3389</v>
      </c>
    </row>
    <row r="1322" spans="3:4" x14ac:dyDescent="0.35">
      <c r="C1322" s="167" t="s">
        <v>7191</v>
      </c>
      <c r="D1322" t="s">
        <v>3389</v>
      </c>
    </row>
    <row r="1323" spans="3:4" x14ac:dyDescent="0.35">
      <c r="C1323" s="167" t="s">
        <v>7191</v>
      </c>
      <c r="D1323" t="s">
        <v>3390</v>
      </c>
    </row>
    <row r="1324" spans="3:4" x14ac:dyDescent="0.35">
      <c r="C1324" s="167" t="s">
        <v>7191</v>
      </c>
      <c r="D1324" t="s">
        <v>3390</v>
      </c>
    </row>
    <row r="1325" spans="3:4" x14ac:dyDescent="0.35">
      <c r="C1325" s="167" t="s">
        <v>7191</v>
      </c>
      <c r="D1325" t="s">
        <v>3391</v>
      </c>
    </row>
    <row r="1326" spans="3:4" x14ac:dyDescent="0.35">
      <c r="C1326" s="167" t="s">
        <v>7191</v>
      </c>
      <c r="D1326" t="s">
        <v>3392</v>
      </c>
    </row>
    <row r="1327" spans="3:4" x14ac:dyDescent="0.35">
      <c r="C1327" s="167" t="s">
        <v>7191</v>
      </c>
      <c r="D1327" t="s">
        <v>3393</v>
      </c>
    </row>
    <row r="1328" spans="3:4" x14ac:dyDescent="0.35">
      <c r="C1328" s="167" t="s">
        <v>7191</v>
      </c>
      <c r="D1328" t="s">
        <v>3394</v>
      </c>
    </row>
    <row r="1329" spans="3:4" x14ac:dyDescent="0.35">
      <c r="C1329" s="167" t="s">
        <v>7191</v>
      </c>
      <c r="D1329" t="s">
        <v>3394</v>
      </c>
    </row>
    <row r="1330" spans="3:4" x14ac:dyDescent="0.35">
      <c r="C1330" s="167" t="s">
        <v>7191</v>
      </c>
      <c r="D1330" t="s">
        <v>3395</v>
      </c>
    </row>
    <row r="1331" spans="3:4" x14ac:dyDescent="0.35">
      <c r="C1331" s="167" t="s">
        <v>7191</v>
      </c>
      <c r="D1331" t="s">
        <v>3395</v>
      </c>
    </row>
    <row r="1332" spans="3:4" x14ac:dyDescent="0.35">
      <c r="C1332" s="167" t="s">
        <v>7191</v>
      </c>
      <c r="D1332" t="s">
        <v>3396</v>
      </c>
    </row>
    <row r="1333" spans="3:4" x14ac:dyDescent="0.35">
      <c r="C1333" s="167" t="s">
        <v>7191</v>
      </c>
      <c r="D1333" t="s">
        <v>3397</v>
      </c>
    </row>
    <row r="1334" spans="3:4" x14ac:dyDescent="0.35">
      <c r="C1334" s="167" t="s">
        <v>7191</v>
      </c>
      <c r="D1334" t="s">
        <v>3424</v>
      </c>
    </row>
    <row r="1335" spans="3:4" x14ac:dyDescent="0.35">
      <c r="C1335" s="167" t="s">
        <v>7191</v>
      </c>
      <c r="D1335" t="s">
        <v>3425</v>
      </c>
    </row>
    <row r="1336" spans="3:4" x14ac:dyDescent="0.35">
      <c r="C1336" s="167" t="s">
        <v>7191</v>
      </c>
      <c r="D1336" t="s">
        <v>3426</v>
      </c>
    </row>
    <row r="1337" spans="3:4" x14ac:dyDescent="0.35">
      <c r="C1337" s="167" t="s">
        <v>7191</v>
      </c>
      <c r="D1337" t="s">
        <v>3427</v>
      </c>
    </row>
    <row r="1338" spans="3:4" x14ac:dyDescent="0.35">
      <c r="C1338" s="167" t="s">
        <v>7191</v>
      </c>
      <c r="D1338" t="s">
        <v>3427</v>
      </c>
    </row>
    <row r="1339" spans="3:4" x14ac:dyDescent="0.35">
      <c r="C1339" s="167" t="s">
        <v>7191</v>
      </c>
      <c r="D1339" t="s">
        <v>3428</v>
      </c>
    </row>
    <row r="1340" spans="3:4" x14ac:dyDescent="0.35">
      <c r="C1340" s="167" t="s">
        <v>7191</v>
      </c>
      <c r="D1340" t="s">
        <v>3429</v>
      </c>
    </row>
    <row r="1341" spans="3:4" x14ac:dyDescent="0.35">
      <c r="C1341" s="167" t="s">
        <v>7191</v>
      </c>
      <c r="D1341" t="s">
        <v>3430</v>
      </c>
    </row>
    <row r="1342" spans="3:4" x14ac:dyDescent="0.35">
      <c r="C1342" s="167" t="s">
        <v>7191</v>
      </c>
      <c r="D1342" t="s">
        <v>3431</v>
      </c>
    </row>
    <row r="1343" spans="3:4" x14ac:dyDescent="0.35">
      <c r="C1343" s="167" t="s">
        <v>7191</v>
      </c>
      <c r="D1343" t="s">
        <v>6571</v>
      </c>
    </row>
    <row r="1344" spans="3:4" x14ac:dyDescent="0.35">
      <c r="C1344" s="167" t="s">
        <v>7191</v>
      </c>
      <c r="D1344" t="s">
        <v>3432</v>
      </c>
    </row>
    <row r="1345" spans="3:4" x14ac:dyDescent="0.35">
      <c r="C1345" s="167" t="s">
        <v>7191</v>
      </c>
      <c r="D1345" t="s">
        <v>3433</v>
      </c>
    </row>
    <row r="1346" spans="3:4" x14ac:dyDescent="0.35">
      <c r="C1346" s="167" t="s">
        <v>7191</v>
      </c>
      <c r="D1346" t="s">
        <v>3434</v>
      </c>
    </row>
    <row r="1347" spans="3:4" x14ac:dyDescent="0.35">
      <c r="C1347" s="167" t="s">
        <v>184</v>
      </c>
      <c r="D1347" t="s">
        <v>639</v>
      </c>
    </row>
    <row r="1348" spans="3:4" x14ac:dyDescent="0.35">
      <c r="C1348" s="167" t="s">
        <v>184</v>
      </c>
      <c r="D1348" t="s">
        <v>693</v>
      </c>
    </row>
    <row r="1349" spans="3:4" x14ac:dyDescent="0.35">
      <c r="C1349" s="167" t="s">
        <v>184</v>
      </c>
      <c r="D1349" t="s">
        <v>5151</v>
      </c>
    </row>
    <row r="1350" spans="3:4" x14ac:dyDescent="0.35">
      <c r="C1350" s="167" t="s">
        <v>184</v>
      </c>
      <c r="D1350" t="s">
        <v>679</v>
      </c>
    </row>
    <row r="1351" spans="3:4" x14ac:dyDescent="0.35">
      <c r="C1351" s="167" t="s">
        <v>184</v>
      </c>
      <c r="D1351" t="s">
        <v>676</v>
      </c>
    </row>
    <row r="1352" spans="3:4" x14ac:dyDescent="0.35">
      <c r="C1352" s="167" t="s">
        <v>184</v>
      </c>
      <c r="D1352" t="s">
        <v>673</v>
      </c>
    </row>
    <row r="1353" spans="3:4" x14ac:dyDescent="0.35">
      <c r="C1353" s="167" t="s">
        <v>184</v>
      </c>
      <c r="D1353" t="s">
        <v>670</v>
      </c>
    </row>
    <row r="1354" spans="3:4" x14ac:dyDescent="0.35">
      <c r="C1354" s="167" t="s">
        <v>184</v>
      </c>
      <c r="D1354" t="s">
        <v>5279</v>
      </c>
    </row>
    <row r="1355" spans="3:4" x14ac:dyDescent="0.35">
      <c r="C1355" s="167" t="s">
        <v>184</v>
      </c>
      <c r="D1355" t="s">
        <v>667</v>
      </c>
    </row>
    <row r="1356" spans="3:4" x14ac:dyDescent="0.35">
      <c r="C1356" s="167" t="s">
        <v>184</v>
      </c>
      <c r="D1356" t="s">
        <v>664</v>
      </c>
    </row>
    <row r="1357" spans="3:4" x14ac:dyDescent="0.35">
      <c r="C1357" s="167" t="s">
        <v>184</v>
      </c>
      <c r="D1357" t="s">
        <v>653</v>
      </c>
    </row>
    <row r="1358" spans="3:4" x14ac:dyDescent="0.35">
      <c r="C1358" s="167" t="s">
        <v>184</v>
      </c>
      <c r="D1358" t="s">
        <v>656</v>
      </c>
    </row>
    <row r="1359" spans="3:4" x14ac:dyDescent="0.35">
      <c r="C1359" s="167" t="s">
        <v>184</v>
      </c>
      <c r="D1359" t="s">
        <v>649</v>
      </c>
    </row>
    <row r="1360" spans="3:4" x14ac:dyDescent="0.35">
      <c r="C1360" s="167" t="s">
        <v>184</v>
      </c>
      <c r="D1360" t="s">
        <v>5544</v>
      </c>
    </row>
    <row r="1361" spans="3:4" x14ac:dyDescent="0.35">
      <c r="C1361" s="167" t="s">
        <v>184</v>
      </c>
      <c r="D1361" t="s">
        <v>646</v>
      </c>
    </row>
    <row r="1362" spans="3:4" x14ac:dyDescent="0.35">
      <c r="C1362" s="167" t="s">
        <v>184</v>
      </c>
      <c r="D1362" t="s">
        <v>5150</v>
      </c>
    </row>
    <row r="1363" spans="3:4" x14ac:dyDescent="0.35">
      <c r="C1363" s="167" t="s">
        <v>184</v>
      </c>
      <c r="D1363" t="s">
        <v>5203</v>
      </c>
    </row>
    <row r="1364" spans="3:4" x14ac:dyDescent="0.35">
      <c r="C1364" s="167" t="s">
        <v>184</v>
      </c>
      <c r="D1364" t="s">
        <v>642</v>
      </c>
    </row>
    <row r="1365" spans="3:4" x14ac:dyDescent="0.35">
      <c r="C1365" s="167" t="s">
        <v>184</v>
      </c>
      <c r="D1365" t="s">
        <v>6052</v>
      </c>
    </row>
    <row r="1366" spans="3:4" x14ac:dyDescent="0.35">
      <c r="C1366" s="167" t="s">
        <v>184</v>
      </c>
      <c r="D1366" t="s">
        <v>5149</v>
      </c>
    </row>
    <row r="1367" spans="3:4" x14ac:dyDescent="0.35">
      <c r="C1367" s="167" t="s">
        <v>184</v>
      </c>
      <c r="D1367" t="s">
        <v>5391</v>
      </c>
    </row>
    <row r="1368" spans="3:4" x14ac:dyDescent="0.35">
      <c r="C1368" s="167" t="s">
        <v>184</v>
      </c>
      <c r="D1368" t="s">
        <v>5146</v>
      </c>
    </row>
    <row r="1369" spans="3:4" x14ac:dyDescent="0.35">
      <c r="C1369" s="167" t="s">
        <v>184</v>
      </c>
      <c r="D1369" t="s">
        <v>5148</v>
      </c>
    </row>
    <row r="1370" spans="3:4" x14ac:dyDescent="0.35">
      <c r="C1370" s="167" t="s">
        <v>184</v>
      </c>
      <c r="D1370" t="s">
        <v>6054</v>
      </c>
    </row>
    <row r="1371" spans="3:4" x14ac:dyDescent="0.35">
      <c r="C1371" s="167" t="s">
        <v>184</v>
      </c>
      <c r="D1371" t="s">
        <v>645</v>
      </c>
    </row>
    <row r="1372" spans="3:4" x14ac:dyDescent="0.35">
      <c r="C1372" s="167" t="s">
        <v>184</v>
      </c>
      <c r="D1372" t="s">
        <v>635</v>
      </c>
    </row>
    <row r="1373" spans="3:4" x14ac:dyDescent="0.35">
      <c r="C1373" s="167" t="s">
        <v>184</v>
      </c>
      <c r="D1373" t="s">
        <v>6059</v>
      </c>
    </row>
    <row r="1374" spans="3:4" x14ac:dyDescent="0.35">
      <c r="C1374" s="167" t="s">
        <v>184</v>
      </c>
      <c r="D1374" t="s">
        <v>6051</v>
      </c>
    </row>
    <row r="1375" spans="3:4" x14ac:dyDescent="0.35">
      <c r="C1375" s="167" t="s">
        <v>184</v>
      </c>
      <c r="D1375" t="s">
        <v>5144</v>
      </c>
    </row>
    <row r="1376" spans="3:4" x14ac:dyDescent="0.35">
      <c r="C1376" s="167" t="s">
        <v>184</v>
      </c>
      <c r="D1376" t="s">
        <v>638</v>
      </c>
    </row>
    <row r="1377" spans="3:4" x14ac:dyDescent="0.35">
      <c r="C1377" s="167" t="s">
        <v>184</v>
      </c>
      <c r="D1377" t="s">
        <v>632</v>
      </c>
    </row>
    <row r="1378" spans="3:4" x14ac:dyDescent="0.35">
      <c r="C1378" s="167" t="s">
        <v>184</v>
      </c>
      <c r="D1378" t="s">
        <v>5210</v>
      </c>
    </row>
    <row r="1379" spans="3:4" x14ac:dyDescent="0.35">
      <c r="C1379" s="167" t="s">
        <v>184</v>
      </c>
      <c r="D1379" t="s">
        <v>855</v>
      </c>
    </row>
    <row r="1380" spans="3:4" x14ac:dyDescent="0.35">
      <c r="C1380" s="167" t="s">
        <v>184</v>
      </c>
      <c r="D1380" t="s">
        <v>855</v>
      </c>
    </row>
    <row r="1381" spans="3:4" x14ac:dyDescent="0.35">
      <c r="C1381" s="167" t="s">
        <v>184</v>
      </c>
      <c r="D1381" t="s">
        <v>631</v>
      </c>
    </row>
    <row r="1382" spans="3:4" x14ac:dyDescent="0.35">
      <c r="C1382" s="167" t="s">
        <v>184</v>
      </c>
      <c r="D1382" t="s">
        <v>6208</v>
      </c>
    </row>
    <row r="1383" spans="3:4" x14ac:dyDescent="0.35">
      <c r="C1383" s="167" t="s">
        <v>184</v>
      </c>
      <c r="D1383" t="s">
        <v>6211</v>
      </c>
    </row>
    <row r="1384" spans="3:4" x14ac:dyDescent="0.35">
      <c r="C1384" s="167" t="s">
        <v>184</v>
      </c>
      <c r="D1384" t="s">
        <v>6212</v>
      </c>
    </row>
    <row r="1385" spans="3:4" x14ac:dyDescent="0.35">
      <c r="C1385" s="167" t="s">
        <v>184</v>
      </c>
      <c r="D1385" t="s">
        <v>623</v>
      </c>
    </row>
    <row r="1386" spans="3:4" x14ac:dyDescent="0.35">
      <c r="C1386" s="167" t="s">
        <v>184</v>
      </c>
      <c r="D1386" t="s">
        <v>626</v>
      </c>
    </row>
    <row r="1387" spans="3:4" x14ac:dyDescent="0.35">
      <c r="C1387" s="167" t="s">
        <v>184</v>
      </c>
      <c r="D1387" t="s">
        <v>5192</v>
      </c>
    </row>
    <row r="1388" spans="3:4" x14ac:dyDescent="0.35">
      <c r="C1388" s="167" t="s">
        <v>184</v>
      </c>
      <c r="D1388" t="s">
        <v>5193</v>
      </c>
    </row>
    <row r="1389" spans="3:4" x14ac:dyDescent="0.35">
      <c r="C1389" s="167" t="s">
        <v>184</v>
      </c>
      <c r="D1389" t="s">
        <v>5194</v>
      </c>
    </row>
    <row r="1390" spans="3:4" x14ac:dyDescent="0.35">
      <c r="C1390" s="167" t="s">
        <v>184</v>
      </c>
      <c r="D1390" t="s">
        <v>620</v>
      </c>
    </row>
    <row r="1391" spans="3:4" x14ac:dyDescent="0.35">
      <c r="C1391" s="167" t="s">
        <v>184</v>
      </c>
      <c r="D1391" t="s">
        <v>3835</v>
      </c>
    </row>
    <row r="1392" spans="3:4" x14ac:dyDescent="0.35">
      <c r="C1392" s="167" t="s">
        <v>184</v>
      </c>
      <c r="D1392" t="s">
        <v>618</v>
      </c>
    </row>
    <row r="1393" spans="3:4" x14ac:dyDescent="0.35">
      <c r="C1393" s="167" t="s">
        <v>184</v>
      </c>
      <c r="D1393" t="s">
        <v>5195</v>
      </c>
    </row>
    <row r="1394" spans="3:4" x14ac:dyDescent="0.35">
      <c r="C1394" s="167" t="s">
        <v>184</v>
      </c>
      <c r="D1394" t="s">
        <v>5196</v>
      </c>
    </row>
    <row r="1395" spans="3:4" x14ac:dyDescent="0.35">
      <c r="C1395" s="167" t="s">
        <v>184</v>
      </c>
      <c r="D1395" t="s">
        <v>5197</v>
      </c>
    </row>
    <row r="1396" spans="3:4" x14ac:dyDescent="0.35">
      <c r="C1396" s="167" t="s">
        <v>184</v>
      </c>
      <c r="D1396" t="s">
        <v>5245</v>
      </c>
    </row>
    <row r="1397" spans="3:4" x14ac:dyDescent="0.35">
      <c r="C1397" s="167" t="s">
        <v>184</v>
      </c>
      <c r="D1397" t="s">
        <v>616</v>
      </c>
    </row>
    <row r="1398" spans="3:4" x14ac:dyDescent="0.35">
      <c r="C1398" s="167" t="s">
        <v>184</v>
      </c>
      <c r="D1398" t="s">
        <v>613</v>
      </c>
    </row>
    <row r="1399" spans="3:4" x14ac:dyDescent="0.35">
      <c r="C1399" s="167" t="s">
        <v>184</v>
      </c>
      <c r="D1399" t="s">
        <v>5198</v>
      </c>
    </row>
    <row r="1400" spans="3:4" x14ac:dyDescent="0.35">
      <c r="C1400" s="167" t="s">
        <v>184</v>
      </c>
      <c r="D1400" t="s">
        <v>5199</v>
      </c>
    </row>
    <row r="1401" spans="3:4" x14ac:dyDescent="0.35">
      <c r="C1401" s="167" t="s">
        <v>184</v>
      </c>
      <c r="D1401" t="s">
        <v>11541</v>
      </c>
    </row>
    <row r="1402" spans="3:4" x14ac:dyDescent="0.35">
      <c r="C1402" s="167" t="s">
        <v>184</v>
      </c>
      <c r="D1402" t="s">
        <v>11543</v>
      </c>
    </row>
    <row r="1403" spans="3:4" x14ac:dyDescent="0.35">
      <c r="C1403" s="167" t="s">
        <v>184</v>
      </c>
      <c r="D1403" t="s">
        <v>5200</v>
      </c>
    </row>
    <row r="1404" spans="3:4" x14ac:dyDescent="0.35">
      <c r="C1404" s="167" t="s">
        <v>184</v>
      </c>
      <c r="D1404" t="s">
        <v>5201</v>
      </c>
    </row>
    <row r="1405" spans="3:4" x14ac:dyDescent="0.35">
      <c r="C1405" s="167" t="s">
        <v>184</v>
      </c>
      <c r="D1405" t="s">
        <v>5285</v>
      </c>
    </row>
    <row r="1406" spans="3:4" x14ac:dyDescent="0.35">
      <c r="C1406" s="167" t="s">
        <v>184</v>
      </c>
      <c r="D1406" t="s">
        <v>610</v>
      </c>
    </row>
    <row r="1407" spans="3:4" x14ac:dyDescent="0.35">
      <c r="C1407" s="167" t="s">
        <v>184</v>
      </c>
      <c r="D1407" t="s">
        <v>6207</v>
      </c>
    </row>
    <row r="1408" spans="3:4" x14ac:dyDescent="0.35">
      <c r="C1408" s="167" t="s">
        <v>184</v>
      </c>
      <c r="D1408" t="s">
        <v>599</v>
      </c>
    </row>
    <row r="1409" spans="3:4" x14ac:dyDescent="0.35">
      <c r="C1409" s="167" t="s">
        <v>184</v>
      </c>
      <c r="D1409" t="s">
        <v>598</v>
      </c>
    </row>
    <row r="1410" spans="3:4" x14ac:dyDescent="0.35">
      <c r="C1410" s="167" t="s">
        <v>184</v>
      </c>
      <c r="D1410" t="s">
        <v>596</v>
      </c>
    </row>
    <row r="1411" spans="3:4" x14ac:dyDescent="0.35">
      <c r="C1411" s="167" t="s">
        <v>184</v>
      </c>
      <c r="D1411" t="s">
        <v>591</v>
      </c>
    </row>
    <row r="1412" spans="3:4" x14ac:dyDescent="0.35">
      <c r="C1412" s="167" t="s">
        <v>184</v>
      </c>
      <c r="D1412" t="s">
        <v>589</v>
      </c>
    </row>
    <row r="1413" spans="3:4" x14ac:dyDescent="0.35">
      <c r="C1413" s="167" t="s">
        <v>184</v>
      </c>
      <c r="D1413" t="s">
        <v>6206</v>
      </c>
    </row>
    <row r="1414" spans="3:4" x14ac:dyDescent="0.35">
      <c r="C1414" s="167" t="s">
        <v>184</v>
      </c>
      <c r="D1414" t="s">
        <v>6210</v>
      </c>
    </row>
    <row r="1415" spans="3:4" x14ac:dyDescent="0.35">
      <c r="C1415" s="167" t="s">
        <v>184</v>
      </c>
      <c r="D1415" t="s">
        <v>6209</v>
      </c>
    </row>
    <row r="1416" spans="3:4" x14ac:dyDescent="0.35">
      <c r="C1416" s="167" t="s">
        <v>184</v>
      </c>
      <c r="D1416" t="s">
        <v>609</v>
      </c>
    </row>
    <row r="1417" spans="3:4" x14ac:dyDescent="0.35">
      <c r="C1417" s="167" t="s">
        <v>184</v>
      </c>
      <c r="D1417" t="s">
        <v>4915</v>
      </c>
    </row>
    <row r="1418" spans="3:4" x14ac:dyDescent="0.35">
      <c r="C1418" s="167" t="s">
        <v>184</v>
      </c>
      <c r="D1418" t="s">
        <v>607</v>
      </c>
    </row>
    <row r="1419" spans="3:4" x14ac:dyDescent="0.35">
      <c r="C1419" s="167" t="s">
        <v>184</v>
      </c>
      <c r="D1419" t="s">
        <v>606</v>
      </c>
    </row>
    <row r="1420" spans="3:4" x14ac:dyDescent="0.35">
      <c r="C1420" s="167" t="s">
        <v>184</v>
      </c>
      <c r="D1420" t="s">
        <v>5224</v>
      </c>
    </row>
    <row r="1421" spans="3:4" x14ac:dyDescent="0.35">
      <c r="C1421" s="167" t="s">
        <v>184</v>
      </c>
      <c r="D1421" t="s">
        <v>4919</v>
      </c>
    </row>
    <row r="1422" spans="3:4" x14ac:dyDescent="0.35">
      <c r="C1422" s="167" t="s">
        <v>184</v>
      </c>
      <c r="D1422" t="s">
        <v>604</v>
      </c>
    </row>
    <row r="1423" spans="3:4" x14ac:dyDescent="0.35">
      <c r="C1423" s="167" t="s">
        <v>184</v>
      </c>
      <c r="D1423" t="s">
        <v>4921</v>
      </c>
    </row>
    <row r="1424" spans="3:4" x14ac:dyDescent="0.35">
      <c r="C1424" s="167" t="s">
        <v>184</v>
      </c>
      <c r="D1424" t="s">
        <v>4922</v>
      </c>
    </row>
    <row r="1425" spans="3:4" x14ac:dyDescent="0.35">
      <c r="C1425" s="167" t="s">
        <v>184</v>
      </c>
      <c r="D1425" t="s">
        <v>5264</v>
      </c>
    </row>
    <row r="1426" spans="3:4" x14ac:dyDescent="0.35">
      <c r="C1426" s="167" t="s">
        <v>184</v>
      </c>
      <c r="D1426" t="s">
        <v>4924</v>
      </c>
    </row>
    <row r="1427" spans="3:4" x14ac:dyDescent="0.35">
      <c r="C1427" s="167" t="s">
        <v>184</v>
      </c>
      <c r="D1427" t="s">
        <v>602</v>
      </c>
    </row>
    <row r="1428" spans="3:4" x14ac:dyDescent="0.35">
      <c r="C1428" s="167" t="s">
        <v>184</v>
      </c>
      <c r="D1428" t="s">
        <v>585</v>
      </c>
    </row>
    <row r="1429" spans="3:4" x14ac:dyDescent="0.35">
      <c r="C1429" s="167" t="s">
        <v>184</v>
      </c>
      <c r="D1429" t="s">
        <v>581</v>
      </c>
    </row>
    <row r="1430" spans="3:4" x14ac:dyDescent="0.35">
      <c r="C1430" s="167" t="s">
        <v>184</v>
      </c>
      <c r="D1430" t="s">
        <v>578</v>
      </c>
    </row>
    <row r="1431" spans="3:4" x14ac:dyDescent="0.35">
      <c r="C1431" s="167" t="s">
        <v>184</v>
      </c>
      <c r="D1431" t="s">
        <v>5174</v>
      </c>
    </row>
    <row r="1432" spans="3:4" x14ac:dyDescent="0.35">
      <c r="C1432" s="167" t="s">
        <v>184</v>
      </c>
      <c r="D1432" t="s">
        <v>5171</v>
      </c>
    </row>
    <row r="1433" spans="3:4" x14ac:dyDescent="0.35">
      <c r="C1433" s="167" t="s">
        <v>184</v>
      </c>
      <c r="D1433" t="s">
        <v>577</v>
      </c>
    </row>
    <row r="1434" spans="3:4" x14ac:dyDescent="0.35">
      <c r="C1434" s="167" t="s">
        <v>184</v>
      </c>
      <c r="D1434" t="s">
        <v>5167</v>
      </c>
    </row>
    <row r="1435" spans="3:4" x14ac:dyDescent="0.35">
      <c r="C1435" s="167" t="s">
        <v>184</v>
      </c>
      <c r="D1435" t="s">
        <v>5163</v>
      </c>
    </row>
    <row r="1436" spans="3:4" x14ac:dyDescent="0.35">
      <c r="C1436" s="167" t="s">
        <v>184</v>
      </c>
      <c r="D1436" t="s">
        <v>5165</v>
      </c>
    </row>
    <row r="1437" spans="3:4" x14ac:dyDescent="0.35">
      <c r="C1437" s="167" t="s">
        <v>184</v>
      </c>
      <c r="D1437" t="s">
        <v>575</v>
      </c>
    </row>
    <row r="1438" spans="3:4" x14ac:dyDescent="0.35">
      <c r="C1438" s="167" t="s">
        <v>184</v>
      </c>
      <c r="D1438" t="s">
        <v>569</v>
      </c>
    </row>
    <row r="1439" spans="3:4" x14ac:dyDescent="0.35">
      <c r="C1439" s="167" t="s">
        <v>184</v>
      </c>
      <c r="D1439" t="s">
        <v>5191</v>
      </c>
    </row>
    <row r="1440" spans="3:4" x14ac:dyDescent="0.35">
      <c r="C1440" s="167" t="s">
        <v>184</v>
      </c>
      <c r="D1440" t="s">
        <v>5183</v>
      </c>
    </row>
    <row r="1441" spans="3:4" x14ac:dyDescent="0.35">
      <c r="C1441" s="167" t="s">
        <v>184</v>
      </c>
      <c r="D1441" t="s">
        <v>5184</v>
      </c>
    </row>
    <row r="1442" spans="3:4" x14ac:dyDescent="0.35">
      <c r="C1442" s="167" t="s">
        <v>184</v>
      </c>
      <c r="D1442" t="s">
        <v>5182</v>
      </c>
    </row>
    <row r="1443" spans="3:4" x14ac:dyDescent="0.35">
      <c r="C1443" s="167" t="s">
        <v>184</v>
      </c>
      <c r="D1443" t="s">
        <v>5190</v>
      </c>
    </row>
    <row r="1444" spans="3:4" x14ac:dyDescent="0.35">
      <c r="C1444" s="167" t="s">
        <v>184</v>
      </c>
      <c r="D1444" t="s">
        <v>566</v>
      </c>
    </row>
    <row r="1445" spans="3:4" x14ac:dyDescent="0.35">
      <c r="C1445" s="167" t="s">
        <v>184</v>
      </c>
      <c r="D1445" t="s">
        <v>5175</v>
      </c>
    </row>
    <row r="1446" spans="3:4" x14ac:dyDescent="0.35">
      <c r="C1446" s="167" t="s">
        <v>184</v>
      </c>
      <c r="D1446" t="s">
        <v>5178</v>
      </c>
    </row>
    <row r="1447" spans="3:4" x14ac:dyDescent="0.35">
      <c r="C1447" s="167" t="s">
        <v>184</v>
      </c>
      <c r="D1447" t="s">
        <v>5179</v>
      </c>
    </row>
    <row r="1448" spans="3:4" x14ac:dyDescent="0.35">
      <c r="C1448" s="167" t="s">
        <v>184</v>
      </c>
      <c r="D1448" t="s">
        <v>5186</v>
      </c>
    </row>
    <row r="1449" spans="3:4" x14ac:dyDescent="0.35">
      <c r="C1449" s="167" t="s">
        <v>184</v>
      </c>
      <c r="D1449" t="s">
        <v>561</v>
      </c>
    </row>
    <row r="1450" spans="3:4" x14ac:dyDescent="0.35">
      <c r="C1450" s="167" t="s">
        <v>184</v>
      </c>
      <c r="D1450" t="s">
        <v>5291</v>
      </c>
    </row>
    <row r="1451" spans="3:4" x14ac:dyDescent="0.35">
      <c r="C1451" s="167" t="s">
        <v>184</v>
      </c>
      <c r="D1451" t="s">
        <v>5292</v>
      </c>
    </row>
    <row r="1452" spans="3:4" x14ac:dyDescent="0.35">
      <c r="C1452" s="167" t="s">
        <v>184</v>
      </c>
      <c r="D1452" t="s">
        <v>5185</v>
      </c>
    </row>
    <row r="1453" spans="3:4" x14ac:dyDescent="0.35">
      <c r="C1453" s="167" t="s">
        <v>184</v>
      </c>
      <c r="D1453" t="s">
        <v>5424</v>
      </c>
    </row>
    <row r="1454" spans="3:4" x14ac:dyDescent="0.35">
      <c r="C1454" s="167" t="s">
        <v>184</v>
      </c>
      <c r="D1454" t="s">
        <v>5416</v>
      </c>
    </row>
    <row r="1455" spans="3:4" x14ac:dyDescent="0.35">
      <c r="C1455" s="167" t="s">
        <v>184</v>
      </c>
      <c r="D1455" t="s">
        <v>5425</v>
      </c>
    </row>
    <row r="1456" spans="3:4" x14ac:dyDescent="0.35">
      <c r="C1456" s="167" t="s">
        <v>184</v>
      </c>
      <c r="D1456" t="s">
        <v>5418</v>
      </c>
    </row>
    <row r="1457" spans="3:4" x14ac:dyDescent="0.35">
      <c r="C1457" s="167" t="s">
        <v>184</v>
      </c>
      <c r="D1457" t="s">
        <v>5189</v>
      </c>
    </row>
    <row r="1458" spans="3:4" x14ac:dyDescent="0.35">
      <c r="C1458" s="167" t="s">
        <v>184</v>
      </c>
      <c r="D1458" t="s">
        <v>5410</v>
      </c>
    </row>
    <row r="1459" spans="3:4" x14ac:dyDescent="0.35">
      <c r="C1459" s="167" t="s">
        <v>184</v>
      </c>
      <c r="D1459" t="s">
        <v>573</v>
      </c>
    </row>
    <row r="1460" spans="3:4" x14ac:dyDescent="0.35">
      <c r="C1460" s="167" t="s">
        <v>184</v>
      </c>
      <c r="D1460" t="s">
        <v>556</v>
      </c>
    </row>
    <row r="1461" spans="3:4" x14ac:dyDescent="0.35">
      <c r="C1461" s="167" t="s">
        <v>184</v>
      </c>
      <c r="D1461" t="s">
        <v>5160</v>
      </c>
    </row>
    <row r="1462" spans="3:4" x14ac:dyDescent="0.35">
      <c r="C1462" s="167" t="s">
        <v>184</v>
      </c>
      <c r="D1462" t="s">
        <v>5278</v>
      </c>
    </row>
    <row r="1463" spans="3:4" x14ac:dyDescent="0.35">
      <c r="C1463" s="167" t="s">
        <v>184</v>
      </c>
      <c r="D1463" t="s">
        <v>5154</v>
      </c>
    </row>
    <row r="1464" spans="3:4" x14ac:dyDescent="0.35">
      <c r="C1464" s="167" t="s">
        <v>184</v>
      </c>
      <c r="D1464" t="s">
        <v>5158</v>
      </c>
    </row>
    <row r="1465" spans="3:4" x14ac:dyDescent="0.35">
      <c r="C1465" s="167" t="s">
        <v>184</v>
      </c>
      <c r="D1465" t="s">
        <v>5155</v>
      </c>
    </row>
    <row r="1466" spans="3:4" x14ac:dyDescent="0.35">
      <c r="C1466" s="167" t="s">
        <v>184</v>
      </c>
      <c r="D1466" t="s">
        <v>5204</v>
      </c>
    </row>
    <row r="1467" spans="3:4" x14ac:dyDescent="0.35">
      <c r="C1467" s="167" t="s">
        <v>184</v>
      </c>
      <c r="D1467" t="s">
        <v>560</v>
      </c>
    </row>
    <row r="1468" spans="3:4" x14ac:dyDescent="0.35">
      <c r="C1468" s="167" t="s">
        <v>184</v>
      </c>
      <c r="D1468" t="s">
        <v>552</v>
      </c>
    </row>
    <row r="1469" spans="3:4" x14ac:dyDescent="0.35">
      <c r="C1469" s="167" t="s">
        <v>184</v>
      </c>
      <c r="D1469" t="s">
        <v>555</v>
      </c>
    </row>
    <row r="1470" spans="3:4" x14ac:dyDescent="0.35">
      <c r="C1470" s="167" t="s">
        <v>184</v>
      </c>
      <c r="D1470" t="s">
        <v>549</v>
      </c>
    </row>
    <row r="1471" spans="3:4" x14ac:dyDescent="0.35">
      <c r="C1471" s="167" t="s">
        <v>184</v>
      </c>
      <c r="D1471" t="s">
        <v>5168</v>
      </c>
    </row>
    <row r="1472" spans="3:4" x14ac:dyDescent="0.35">
      <c r="C1472" s="167" t="s">
        <v>184</v>
      </c>
      <c r="D1472" t="s">
        <v>5169</v>
      </c>
    </row>
    <row r="1473" spans="3:4" x14ac:dyDescent="0.35">
      <c r="C1473" s="167" t="s">
        <v>184</v>
      </c>
      <c r="D1473" t="s">
        <v>540</v>
      </c>
    </row>
    <row r="1474" spans="3:4" x14ac:dyDescent="0.35">
      <c r="C1474" s="167" t="s">
        <v>184</v>
      </c>
      <c r="D1474" t="s">
        <v>541</v>
      </c>
    </row>
    <row r="1475" spans="3:4" x14ac:dyDescent="0.35">
      <c r="C1475" s="167" t="s">
        <v>184</v>
      </c>
      <c r="D1475" t="s">
        <v>534</v>
      </c>
    </row>
    <row r="1476" spans="3:4" x14ac:dyDescent="0.35">
      <c r="C1476" s="167" t="s">
        <v>184</v>
      </c>
      <c r="D1476" t="s">
        <v>538</v>
      </c>
    </row>
    <row r="1477" spans="3:4" x14ac:dyDescent="0.35">
      <c r="C1477" s="167" t="s">
        <v>184</v>
      </c>
      <c r="D1477" t="s">
        <v>529</v>
      </c>
    </row>
    <row r="1478" spans="3:4" x14ac:dyDescent="0.35">
      <c r="C1478" s="167" t="s">
        <v>184</v>
      </c>
      <c r="D1478" t="s">
        <v>5214</v>
      </c>
    </row>
    <row r="1479" spans="3:4" x14ac:dyDescent="0.35">
      <c r="C1479" s="167" t="s">
        <v>184</v>
      </c>
      <c r="D1479" t="s">
        <v>5216</v>
      </c>
    </row>
    <row r="1480" spans="3:4" x14ac:dyDescent="0.35">
      <c r="C1480" s="167" t="s">
        <v>184</v>
      </c>
      <c r="D1480" t="s">
        <v>532</v>
      </c>
    </row>
    <row r="1481" spans="3:4" x14ac:dyDescent="0.35">
      <c r="C1481" s="167" t="s">
        <v>184</v>
      </c>
      <c r="D1481" t="s">
        <v>523</v>
      </c>
    </row>
    <row r="1482" spans="3:4" x14ac:dyDescent="0.35">
      <c r="C1482" s="167" t="s">
        <v>184</v>
      </c>
      <c r="D1482" t="s">
        <v>5207</v>
      </c>
    </row>
    <row r="1483" spans="3:4" x14ac:dyDescent="0.35">
      <c r="C1483" s="167" t="s">
        <v>184</v>
      </c>
      <c r="D1483" t="s">
        <v>5208</v>
      </c>
    </row>
    <row r="1484" spans="3:4" x14ac:dyDescent="0.35">
      <c r="C1484" s="167" t="s">
        <v>184</v>
      </c>
      <c r="D1484" t="s">
        <v>5209</v>
      </c>
    </row>
    <row r="1485" spans="3:4" x14ac:dyDescent="0.35">
      <c r="C1485" s="167" t="s">
        <v>184</v>
      </c>
      <c r="D1485" t="s">
        <v>527</v>
      </c>
    </row>
    <row r="1486" spans="3:4" x14ac:dyDescent="0.35">
      <c r="C1486" s="167" t="s">
        <v>184</v>
      </c>
      <c r="D1486" t="s">
        <v>518</v>
      </c>
    </row>
    <row r="1487" spans="3:4" x14ac:dyDescent="0.35">
      <c r="C1487" s="167" t="s">
        <v>184</v>
      </c>
      <c r="D1487" t="s">
        <v>5280</v>
      </c>
    </row>
    <row r="1488" spans="3:4" x14ac:dyDescent="0.35">
      <c r="C1488" s="167" t="s">
        <v>184</v>
      </c>
      <c r="D1488" t="s">
        <v>5212</v>
      </c>
    </row>
    <row r="1489" spans="3:4" x14ac:dyDescent="0.35">
      <c r="C1489" s="167" t="s">
        <v>184</v>
      </c>
      <c r="D1489" t="s">
        <v>517</v>
      </c>
    </row>
    <row r="1490" spans="3:4" x14ac:dyDescent="0.35">
      <c r="C1490" s="167" t="s">
        <v>184</v>
      </c>
      <c r="D1490" t="s">
        <v>5218</v>
      </c>
    </row>
    <row r="1491" spans="3:4" x14ac:dyDescent="0.35">
      <c r="C1491" s="167" t="s">
        <v>184</v>
      </c>
      <c r="D1491" t="s">
        <v>514</v>
      </c>
    </row>
    <row r="1492" spans="3:4" x14ac:dyDescent="0.35">
      <c r="C1492" s="167" t="s">
        <v>184</v>
      </c>
      <c r="D1492" t="s">
        <v>510</v>
      </c>
    </row>
    <row r="1493" spans="3:4" x14ac:dyDescent="0.35">
      <c r="C1493" s="167" t="s">
        <v>184</v>
      </c>
      <c r="D1493" t="s">
        <v>5219</v>
      </c>
    </row>
    <row r="1494" spans="3:4" x14ac:dyDescent="0.35">
      <c r="C1494" s="167" t="s">
        <v>184</v>
      </c>
      <c r="D1494" t="s">
        <v>507</v>
      </c>
    </row>
    <row r="1495" spans="3:4" x14ac:dyDescent="0.35">
      <c r="C1495" s="167" t="s">
        <v>184</v>
      </c>
      <c r="D1495" t="s">
        <v>5220</v>
      </c>
    </row>
    <row r="1496" spans="3:4" x14ac:dyDescent="0.35">
      <c r="C1496" s="167" t="s">
        <v>184</v>
      </c>
      <c r="D1496" t="s">
        <v>503</v>
      </c>
    </row>
    <row r="1497" spans="3:4" x14ac:dyDescent="0.35">
      <c r="C1497" s="167" t="s">
        <v>184</v>
      </c>
      <c r="D1497" t="s">
        <v>5221</v>
      </c>
    </row>
    <row r="1498" spans="3:4" x14ac:dyDescent="0.35">
      <c r="C1498" s="167" t="s">
        <v>184</v>
      </c>
      <c r="D1498" t="s">
        <v>500</v>
      </c>
    </row>
    <row r="1499" spans="3:4" x14ac:dyDescent="0.35">
      <c r="C1499" s="167" t="s">
        <v>184</v>
      </c>
      <c r="D1499" t="s">
        <v>494</v>
      </c>
    </row>
    <row r="1500" spans="3:4" x14ac:dyDescent="0.35">
      <c r="C1500" s="167" t="s">
        <v>184</v>
      </c>
      <c r="D1500" t="s">
        <v>5222</v>
      </c>
    </row>
    <row r="1501" spans="3:4" x14ac:dyDescent="0.35">
      <c r="C1501" s="167" t="s">
        <v>184</v>
      </c>
      <c r="D1501" t="s">
        <v>5225</v>
      </c>
    </row>
    <row r="1502" spans="3:4" x14ac:dyDescent="0.35">
      <c r="C1502" s="167" t="s">
        <v>184</v>
      </c>
      <c r="D1502" t="s">
        <v>5227</v>
      </c>
    </row>
    <row r="1503" spans="3:4" x14ac:dyDescent="0.35">
      <c r="C1503" s="167" t="s">
        <v>184</v>
      </c>
      <c r="D1503" t="s">
        <v>5243</v>
      </c>
    </row>
    <row r="1504" spans="3:4" x14ac:dyDescent="0.35">
      <c r="C1504" s="167" t="s">
        <v>184</v>
      </c>
      <c r="D1504" t="s">
        <v>492</v>
      </c>
    </row>
    <row r="1505" spans="3:4" x14ac:dyDescent="0.35">
      <c r="C1505" s="167" t="s">
        <v>184</v>
      </c>
      <c r="D1505" t="s">
        <v>5241</v>
      </c>
    </row>
    <row r="1506" spans="3:4" x14ac:dyDescent="0.35">
      <c r="C1506" s="167" t="s">
        <v>184</v>
      </c>
      <c r="D1506" t="s">
        <v>5229</v>
      </c>
    </row>
    <row r="1507" spans="3:4" x14ac:dyDescent="0.35">
      <c r="C1507" s="167" t="s">
        <v>184</v>
      </c>
      <c r="D1507" t="s">
        <v>5230</v>
      </c>
    </row>
    <row r="1508" spans="3:4" x14ac:dyDescent="0.35">
      <c r="C1508" s="167" t="s">
        <v>184</v>
      </c>
      <c r="D1508" t="s">
        <v>5233</v>
      </c>
    </row>
    <row r="1509" spans="3:4" x14ac:dyDescent="0.35">
      <c r="C1509" s="167" t="s">
        <v>184</v>
      </c>
      <c r="D1509" t="s">
        <v>5246</v>
      </c>
    </row>
    <row r="1510" spans="3:4" x14ac:dyDescent="0.35">
      <c r="C1510" s="167" t="s">
        <v>184</v>
      </c>
      <c r="D1510" t="s">
        <v>488</v>
      </c>
    </row>
    <row r="1511" spans="3:4" x14ac:dyDescent="0.35">
      <c r="C1511" s="167" t="s">
        <v>184</v>
      </c>
      <c r="D1511" t="s">
        <v>5248</v>
      </c>
    </row>
    <row r="1512" spans="3:4" x14ac:dyDescent="0.35">
      <c r="C1512" s="167" t="s">
        <v>184</v>
      </c>
      <c r="D1512" t="s">
        <v>5237</v>
      </c>
    </row>
    <row r="1513" spans="3:4" x14ac:dyDescent="0.35">
      <c r="C1513" s="167" t="s">
        <v>184</v>
      </c>
      <c r="D1513" t="s">
        <v>5239</v>
      </c>
    </row>
    <row r="1514" spans="3:4" x14ac:dyDescent="0.35">
      <c r="C1514" s="167" t="s">
        <v>184</v>
      </c>
      <c r="D1514" t="s">
        <v>5235</v>
      </c>
    </row>
    <row r="1515" spans="3:4" x14ac:dyDescent="0.35">
      <c r="C1515" s="167" t="s">
        <v>184</v>
      </c>
      <c r="D1515" t="s">
        <v>5301</v>
      </c>
    </row>
    <row r="1516" spans="3:4" x14ac:dyDescent="0.35">
      <c r="C1516" s="167" t="s">
        <v>184</v>
      </c>
      <c r="D1516" t="s">
        <v>5301</v>
      </c>
    </row>
    <row r="1517" spans="3:4" x14ac:dyDescent="0.35">
      <c r="C1517" s="167" t="s">
        <v>184</v>
      </c>
      <c r="D1517" t="s">
        <v>484</v>
      </c>
    </row>
    <row r="1518" spans="3:4" x14ac:dyDescent="0.35">
      <c r="C1518" s="167" t="s">
        <v>184</v>
      </c>
      <c r="D1518" t="s">
        <v>498</v>
      </c>
    </row>
    <row r="1519" spans="3:4" x14ac:dyDescent="0.35">
      <c r="C1519" s="167" t="s">
        <v>184</v>
      </c>
      <c r="D1519" t="s">
        <v>463</v>
      </c>
    </row>
    <row r="1520" spans="3:4" x14ac:dyDescent="0.35">
      <c r="C1520" s="167" t="s">
        <v>184</v>
      </c>
      <c r="D1520" t="s">
        <v>5251</v>
      </c>
    </row>
    <row r="1521" spans="3:4" x14ac:dyDescent="0.35">
      <c r="C1521" s="167" t="s">
        <v>184</v>
      </c>
      <c r="D1521" t="s">
        <v>5173</v>
      </c>
    </row>
    <row r="1522" spans="3:4" x14ac:dyDescent="0.35">
      <c r="C1522" s="167" t="s">
        <v>184</v>
      </c>
      <c r="D1522" t="s">
        <v>459</v>
      </c>
    </row>
    <row r="1523" spans="3:4" x14ac:dyDescent="0.35">
      <c r="C1523" s="167" t="s">
        <v>184</v>
      </c>
      <c r="D1523" t="s">
        <v>5205</v>
      </c>
    </row>
    <row r="1524" spans="3:4" x14ac:dyDescent="0.35">
      <c r="C1524" s="167" t="s">
        <v>184</v>
      </c>
      <c r="D1524" t="s">
        <v>453</v>
      </c>
    </row>
    <row r="1525" spans="3:4" x14ac:dyDescent="0.35">
      <c r="C1525" s="167" t="s">
        <v>184</v>
      </c>
      <c r="D1525" t="s">
        <v>5206</v>
      </c>
    </row>
    <row r="1526" spans="3:4" x14ac:dyDescent="0.35">
      <c r="C1526" s="167" t="s">
        <v>184</v>
      </c>
      <c r="D1526" t="s">
        <v>446</v>
      </c>
    </row>
    <row r="1527" spans="3:4" x14ac:dyDescent="0.35">
      <c r="C1527" s="167" t="s">
        <v>184</v>
      </c>
      <c r="D1527" t="s">
        <v>5252</v>
      </c>
    </row>
    <row r="1528" spans="3:4" x14ac:dyDescent="0.35">
      <c r="C1528" s="167" t="s">
        <v>184</v>
      </c>
      <c r="D1528" t="s">
        <v>5255</v>
      </c>
    </row>
    <row r="1529" spans="3:4" x14ac:dyDescent="0.35">
      <c r="C1529" s="167" t="s">
        <v>184</v>
      </c>
      <c r="D1529" t="s">
        <v>452</v>
      </c>
    </row>
    <row r="1530" spans="3:4" x14ac:dyDescent="0.35">
      <c r="C1530" s="167" t="s">
        <v>184</v>
      </c>
      <c r="D1530" t="s">
        <v>439</v>
      </c>
    </row>
    <row r="1531" spans="3:4" x14ac:dyDescent="0.35">
      <c r="C1531" s="167" t="s">
        <v>184</v>
      </c>
      <c r="D1531" t="s">
        <v>6802</v>
      </c>
    </row>
    <row r="1532" spans="3:4" x14ac:dyDescent="0.35">
      <c r="C1532" s="167" t="s">
        <v>184</v>
      </c>
      <c r="D1532" t="s">
        <v>6887</v>
      </c>
    </row>
    <row r="1533" spans="3:4" x14ac:dyDescent="0.35">
      <c r="C1533" s="167" t="s">
        <v>184</v>
      </c>
      <c r="D1533" t="s">
        <v>5260</v>
      </c>
    </row>
    <row r="1534" spans="3:4" x14ac:dyDescent="0.35">
      <c r="C1534" s="167" t="s">
        <v>184</v>
      </c>
      <c r="D1534" t="s">
        <v>445</v>
      </c>
    </row>
    <row r="1535" spans="3:4" x14ac:dyDescent="0.35">
      <c r="C1535" s="167" t="s">
        <v>184</v>
      </c>
      <c r="D1535" t="s">
        <v>433</v>
      </c>
    </row>
    <row r="1536" spans="3:4" x14ac:dyDescent="0.35">
      <c r="C1536" s="167" t="s">
        <v>184</v>
      </c>
      <c r="D1536" t="s">
        <v>5258</v>
      </c>
    </row>
    <row r="1537" spans="3:4" x14ac:dyDescent="0.35">
      <c r="C1537" s="167" t="s">
        <v>184</v>
      </c>
      <c r="D1537" t="s">
        <v>5257</v>
      </c>
    </row>
    <row r="1538" spans="3:4" x14ac:dyDescent="0.35">
      <c r="C1538" s="167" t="s">
        <v>184</v>
      </c>
      <c r="D1538" t="s">
        <v>5006</v>
      </c>
    </row>
    <row r="1539" spans="3:4" x14ac:dyDescent="0.35">
      <c r="C1539" s="167" t="s">
        <v>184</v>
      </c>
      <c r="D1539" t="s">
        <v>5008</v>
      </c>
    </row>
    <row r="1540" spans="3:4" x14ac:dyDescent="0.35">
      <c r="C1540" s="167" t="s">
        <v>184</v>
      </c>
      <c r="D1540" t="s">
        <v>5009</v>
      </c>
    </row>
    <row r="1541" spans="3:4" x14ac:dyDescent="0.35">
      <c r="C1541" s="167" t="s">
        <v>184</v>
      </c>
      <c r="D1541" t="s">
        <v>5266</v>
      </c>
    </row>
    <row r="1542" spans="3:4" x14ac:dyDescent="0.35">
      <c r="C1542" s="167" t="s">
        <v>184</v>
      </c>
      <c r="D1542" t="s">
        <v>432</v>
      </c>
    </row>
    <row r="1543" spans="3:4" x14ac:dyDescent="0.35">
      <c r="C1543" s="167" t="s">
        <v>184</v>
      </c>
      <c r="D1543" t="s">
        <v>5262</v>
      </c>
    </row>
    <row r="1544" spans="3:4" x14ac:dyDescent="0.35">
      <c r="C1544" s="167" t="s">
        <v>184</v>
      </c>
      <c r="D1544" t="s">
        <v>429</v>
      </c>
    </row>
    <row r="1545" spans="3:4" x14ac:dyDescent="0.35">
      <c r="C1545" s="167" t="s">
        <v>184</v>
      </c>
      <c r="D1545" t="s">
        <v>6383</v>
      </c>
    </row>
    <row r="1546" spans="3:4" x14ac:dyDescent="0.35">
      <c r="C1546" s="167" t="s">
        <v>184</v>
      </c>
      <c r="D1546" t="s">
        <v>425</v>
      </c>
    </row>
    <row r="1547" spans="3:4" x14ac:dyDescent="0.35">
      <c r="C1547" s="167" t="s">
        <v>184</v>
      </c>
      <c r="D1547" t="s">
        <v>424</v>
      </c>
    </row>
    <row r="1548" spans="3:4" x14ac:dyDescent="0.35">
      <c r="C1548" s="167" t="s">
        <v>184</v>
      </c>
      <c r="D1548" t="s">
        <v>6386</v>
      </c>
    </row>
    <row r="1549" spans="3:4" x14ac:dyDescent="0.35">
      <c r="C1549" s="167" t="s">
        <v>184</v>
      </c>
      <c r="D1549" t="s">
        <v>413</v>
      </c>
    </row>
    <row r="1550" spans="3:4" x14ac:dyDescent="0.35">
      <c r="C1550" s="167" t="s">
        <v>184</v>
      </c>
      <c r="D1550" t="s">
        <v>5275</v>
      </c>
    </row>
    <row r="1551" spans="3:4" x14ac:dyDescent="0.35">
      <c r="C1551" s="167" t="s">
        <v>184</v>
      </c>
      <c r="D1551" t="s">
        <v>5276</v>
      </c>
    </row>
    <row r="1552" spans="3:4" x14ac:dyDescent="0.35">
      <c r="C1552" s="167" t="s">
        <v>184</v>
      </c>
      <c r="D1552" t="s">
        <v>3567</v>
      </c>
    </row>
    <row r="1553" spans="3:4" x14ac:dyDescent="0.35">
      <c r="C1553" s="167" t="s">
        <v>184</v>
      </c>
      <c r="D1553" t="s">
        <v>412</v>
      </c>
    </row>
    <row r="1554" spans="3:4" x14ac:dyDescent="0.35">
      <c r="C1554" s="167" t="s">
        <v>184</v>
      </c>
      <c r="D1554" t="s">
        <v>5270</v>
      </c>
    </row>
    <row r="1555" spans="3:4" x14ac:dyDescent="0.35">
      <c r="C1555" s="167" t="s">
        <v>184</v>
      </c>
      <c r="D1555" t="s">
        <v>5271</v>
      </c>
    </row>
    <row r="1556" spans="3:4" x14ac:dyDescent="0.35">
      <c r="C1556" s="167" t="s">
        <v>184</v>
      </c>
      <c r="D1556" t="s">
        <v>5272</v>
      </c>
    </row>
    <row r="1557" spans="3:4" x14ac:dyDescent="0.35">
      <c r="C1557" s="167" t="s">
        <v>184</v>
      </c>
      <c r="D1557" t="s">
        <v>6338</v>
      </c>
    </row>
    <row r="1558" spans="3:4" x14ac:dyDescent="0.35">
      <c r="C1558" s="167" t="s">
        <v>184</v>
      </c>
      <c r="D1558" t="s">
        <v>5267</v>
      </c>
    </row>
    <row r="1559" spans="3:4" x14ac:dyDescent="0.35">
      <c r="C1559" s="167" t="s">
        <v>184</v>
      </c>
      <c r="D1559" t="s">
        <v>5268</v>
      </c>
    </row>
    <row r="1560" spans="3:4" x14ac:dyDescent="0.35">
      <c r="C1560" s="167" t="s">
        <v>184</v>
      </c>
      <c r="D1560" t="s">
        <v>5273</v>
      </c>
    </row>
    <row r="1561" spans="3:4" x14ac:dyDescent="0.35">
      <c r="C1561" s="167" t="s">
        <v>184</v>
      </c>
      <c r="D1561" t="s">
        <v>5274</v>
      </c>
    </row>
    <row r="1562" spans="3:4" x14ac:dyDescent="0.35">
      <c r="C1562" s="167" t="s">
        <v>184</v>
      </c>
      <c r="D1562" t="s">
        <v>418</v>
      </c>
    </row>
    <row r="1563" spans="3:4" x14ac:dyDescent="0.35">
      <c r="C1563" s="167" t="s">
        <v>184</v>
      </c>
      <c r="D1563" t="s">
        <v>5263</v>
      </c>
    </row>
    <row r="1564" spans="3:4" x14ac:dyDescent="0.35">
      <c r="C1564" s="167" t="s">
        <v>184</v>
      </c>
      <c r="D1564" t="s">
        <v>408</v>
      </c>
    </row>
    <row r="1565" spans="3:4" x14ac:dyDescent="0.35">
      <c r="C1565" s="167" t="s">
        <v>184</v>
      </c>
      <c r="D1565" t="s">
        <v>5035</v>
      </c>
    </row>
    <row r="1566" spans="3:4" x14ac:dyDescent="0.35">
      <c r="C1566" s="167" t="s">
        <v>184</v>
      </c>
      <c r="D1566" t="s">
        <v>5036</v>
      </c>
    </row>
    <row r="1567" spans="3:4" x14ac:dyDescent="0.35">
      <c r="C1567" s="167" t="s">
        <v>184</v>
      </c>
      <c r="D1567" t="s">
        <v>405</v>
      </c>
    </row>
    <row r="1568" spans="3:4" x14ac:dyDescent="0.35">
      <c r="C1568" s="167" t="s">
        <v>184</v>
      </c>
      <c r="D1568" t="s">
        <v>402</v>
      </c>
    </row>
    <row r="1569" spans="3:4" x14ac:dyDescent="0.35">
      <c r="C1569" s="167" t="s">
        <v>184</v>
      </c>
      <c r="D1569" t="s">
        <v>399</v>
      </c>
    </row>
    <row r="1570" spans="3:4" x14ac:dyDescent="0.35">
      <c r="C1570" s="167" t="s">
        <v>184</v>
      </c>
      <c r="D1570" t="s">
        <v>5038</v>
      </c>
    </row>
    <row r="1571" spans="3:4" x14ac:dyDescent="0.35">
      <c r="C1571" s="167" t="s">
        <v>184</v>
      </c>
      <c r="D1571" t="s">
        <v>423</v>
      </c>
    </row>
    <row r="1572" spans="3:4" x14ac:dyDescent="0.35">
      <c r="C1572" s="167" t="s">
        <v>184</v>
      </c>
      <c r="D1572" t="s">
        <v>5039</v>
      </c>
    </row>
    <row r="1573" spans="3:4" x14ac:dyDescent="0.35">
      <c r="C1573" s="167" t="s">
        <v>184</v>
      </c>
      <c r="D1573" t="s">
        <v>5040</v>
      </c>
    </row>
    <row r="1574" spans="3:4" x14ac:dyDescent="0.35">
      <c r="C1574" s="167" t="s">
        <v>184</v>
      </c>
      <c r="D1574" t="s">
        <v>377</v>
      </c>
    </row>
  </sheetData>
  <conditionalFormatting sqref="D5:D1574">
    <cfRule type="duplicateValues" dxfId="847" priority="865592"/>
  </conditionalFormatting>
  <conditionalFormatting sqref="J7:J640">
    <cfRule type="duplicateValues" dxfId="846" priority="162"/>
  </conditionalFormatting>
  <conditionalFormatting sqref="J338">
    <cfRule type="duplicateValues" dxfId="845" priority="161"/>
  </conditionalFormatting>
  <conditionalFormatting sqref="J338">
    <cfRule type="duplicateValues" dxfId="844" priority="160"/>
  </conditionalFormatting>
  <conditionalFormatting sqref="J338">
    <cfRule type="duplicateValues" dxfId="843" priority="159"/>
  </conditionalFormatting>
  <conditionalFormatting sqref="J339">
    <cfRule type="duplicateValues" dxfId="842" priority="158"/>
  </conditionalFormatting>
  <conditionalFormatting sqref="J339">
    <cfRule type="duplicateValues" dxfId="841" priority="157"/>
  </conditionalFormatting>
  <conditionalFormatting sqref="J339">
    <cfRule type="duplicateValues" dxfId="840" priority="156"/>
  </conditionalFormatting>
  <conditionalFormatting sqref="Q491">
    <cfRule type="expression" dxfId="839" priority="37">
      <formula>ISBLANK(Q491)</formula>
    </cfRule>
  </conditionalFormatting>
  <conditionalFormatting sqref="Q867:Q869">
    <cfRule type="expression" dxfId="838" priority="36">
      <formula>ISBLANK(Q867)</formula>
    </cfRule>
  </conditionalFormatting>
  <conditionalFormatting sqref="Q887">
    <cfRule type="expression" dxfId="837" priority="35">
      <formula>ISBLANK(Q887)</formula>
    </cfRule>
  </conditionalFormatting>
  <conditionalFormatting sqref="Q888">
    <cfRule type="expression" dxfId="836" priority="34">
      <formula>ISBLANK(Q888)</formula>
    </cfRule>
  </conditionalFormatting>
  <conditionalFormatting sqref="Q492">
    <cfRule type="expression" dxfId="835" priority="33">
      <formula>ISBLANK(Q492)</formula>
    </cfRule>
  </conditionalFormatting>
  <conditionalFormatting sqref="Q870:Q871">
    <cfRule type="expression" dxfId="834" priority="32">
      <formula>ISBLANK(Q870)</formula>
    </cfRule>
  </conditionalFormatting>
  <conditionalFormatting sqref="Q872">
    <cfRule type="expression" dxfId="833" priority="31">
      <formula>ISBLANK(Q872)</formula>
    </cfRule>
  </conditionalFormatting>
  <conditionalFormatting sqref="Q215">
    <cfRule type="expression" dxfId="832" priority="30">
      <formula>ISBLANK(Q215)</formula>
    </cfRule>
  </conditionalFormatting>
  <conditionalFormatting sqref="Q94">
    <cfRule type="expression" dxfId="831" priority="29">
      <formula>ISBLANK(Q94)</formula>
    </cfRule>
  </conditionalFormatting>
  <conditionalFormatting sqref="N6">
    <cfRule type="expression" dxfId="830"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829" priority="144">
      <formula>ISBLANK(N7)</formula>
    </cfRule>
  </conditionalFormatting>
  <conditionalFormatting sqref="N485">
    <cfRule type="expression" dxfId="828" priority="143">
      <formula>ISBLANK(N485)</formula>
    </cfRule>
  </conditionalFormatting>
  <conditionalFormatting sqref="N63">
    <cfRule type="expression" dxfId="827" priority="142">
      <formula>ISBLANK(N63)</formula>
    </cfRule>
  </conditionalFormatting>
  <conditionalFormatting sqref="N63">
    <cfRule type="expression" dxfId="826" priority="141">
      <formula>ISBLANK(N63)</formula>
    </cfRule>
  </conditionalFormatting>
  <conditionalFormatting sqref="N31:N32">
    <cfRule type="expression" dxfId="825" priority="140">
      <formula>ISBLANK(N31)</formula>
    </cfRule>
  </conditionalFormatting>
  <conditionalFormatting sqref="N55">
    <cfRule type="expression" dxfId="824" priority="139">
      <formula>ISBLANK(N55)</formula>
    </cfRule>
  </conditionalFormatting>
  <conditionalFormatting sqref="N57">
    <cfRule type="expression" dxfId="823" priority="138">
      <formula>ISBLANK(N57)</formula>
    </cfRule>
  </conditionalFormatting>
  <conditionalFormatting sqref="N58">
    <cfRule type="expression" dxfId="822" priority="137">
      <formula>ISBLANK(N58)</formula>
    </cfRule>
  </conditionalFormatting>
  <conditionalFormatting sqref="N751">
    <cfRule type="expression" dxfId="821" priority="136">
      <formula>ISBLANK(N751)</formula>
    </cfRule>
  </conditionalFormatting>
  <conditionalFormatting sqref="N900">
    <cfRule type="expression" dxfId="820" priority="135">
      <formula>ISBLANK(N900)</formula>
    </cfRule>
  </conditionalFormatting>
  <conditionalFormatting sqref="N883">
    <cfRule type="expression" dxfId="819" priority="134">
      <formula>ISBLANK(N883)</formula>
    </cfRule>
  </conditionalFormatting>
  <conditionalFormatting sqref="N767">
    <cfRule type="expression" dxfId="818" priority="133">
      <formula>ISBLANK(N767)</formula>
    </cfRule>
  </conditionalFormatting>
  <conditionalFormatting sqref="N384">
    <cfRule type="expression" dxfId="817" priority="132">
      <formula>ISBLANK(N384)</formula>
    </cfRule>
  </conditionalFormatting>
  <conditionalFormatting sqref="N926">
    <cfRule type="expression" dxfId="816" priority="131">
      <formula>ISBLANK(N926)</formula>
    </cfRule>
  </conditionalFormatting>
  <conditionalFormatting sqref="N924">
    <cfRule type="expression" dxfId="815" priority="130">
      <formula>ISBLANK(N924)</formula>
    </cfRule>
  </conditionalFormatting>
  <conditionalFormatting sqref="N838">
    <cfRule type="expression" dxfId="814" priority="129">
      <formula>ISBLANK(N838)</formula>
    </cfRule>
  </conditionalFormatting>
  <conditionalFormatting sqref="N803:N805">
    <cfRule type="expression" dxfId="813" priority="128">
      <formula>ISBLANK(N803)</formula>
    </cfRule>
  </conditionalFormatting>
  <conditionalFormatting sqref="N808:N810">
    <cfRule type="expression" dxfId="812" priority="127">
      <formula>ISBLANK(N808)</formula>
    </cfRule>
  </conditionalFormatting>
  <conditionalFormatting sqref="N811:N813">
    <cfRule type="expression" dxfId="811" priority="126">
      <formula>ISBLANK(N811)</formula>
    </cfRule>
  </conditionalFormatting>
  <conditionalFormatting sqref="N806:N807">
    <cfRule type="expression" dxfId="810" priority="125">
      <formula>ISBLANK(N806)</formula>
    </cfRule>
  </conditionalFormatting>
  <conditionalFormatting sqref="N935:N936">
    <cfRule type="duplicateValues" dxfId="809" priority="124"/>
  </conditionalFormatting>
  <conditionalFormatting sqref="N396:N397">
    <cfRule type="duplicateValues" dxfId="808" priority="123"/>
  </conditionalFormatting>
  <conditionalFormatting sqref="N849">
    <cfRule type="expression" dxfId="807" priority="122">
      <formula>ISBLANK(N849)</formula>
    </cfRule>
  </conditionalFormatting>
  <conditionalFormatting sqref="N850">
    <cfRule type="expression" dxfId="806" priority="121">
      <formula>ISBLANK(N850)</formula>
    </cfRule>
  </conditionalFormatting>
  <conditionalFormatting sqref="N750">
    <cfRule type="expression" dxfId="805" priority="120">
      <formula>ISBLANK(N750)</formula>
    </cfRule>
  </conditionalFormatting>
  <conditionalFormatting sqref="N760">
    <cfRule type="duplicateValues" dxfId="804" priority="119"/>
  </conditionalFormatting>
  <conditionalFormatting sqref="N761:N762">
    <cfRule type="duplicateValues" dxfId="803" priority="118"/>
  </conditionalFormatting>
  <conditionalFormatting sqref="N764">
    <cfRule type="duplicateValues" dxfId="802" priority="117"/>
  </conditionalFormatting>
  <conditionalFormatting sqref="N765">
    <cfRule type="duplicateValues" dxfId="801" priority="116"/>
  </conditionalFormatting>
  <conditionalFormatting sqref="N791">
    <cfRule type="duplicateValues" dxfId="800" priority="115"/>
  </conditionalFormatting>
  <conditionalFormatting sqref="N793">
    <cfRule type="expression" dxfId="799" priority="114">
      <formula>ISBLANK(N793)</formula>
    </cfRule>
  </conditionalFormatting>
  <conditionalFormatting sqref="N623">
    <cfRule type="expression" dxfId="798" priority="113">
      <formula>ISBLANK(N623)</formula>
    </cfRule>
  </conditionalFormatting>
  <conditionalFormatting sqref="N866">
    <cfRule type="duplicateValues" dxfId="797" priority="112"/>
  </conditionalFormatting>
  <conditionalFormatting sqref="N33">
    <cfRule type="expression" dxfId="796" priority="111">
      <formula>ISBLANK(N33)</formula>
    </cfRule>
  </conditionalFormatting>
  <conditionalFormatting sqref="N195">
    <cfRule type="expression" dxfId="795" priority="110">
      <formula>ISBLANK(N195)</formula>
    </cfRule>
  </conditionalFormatting>
  <conditionalFormatting sqref="N184">
    <cfRule type="expression" dxfId="794" priority="109">
      <formula>ISBLANK(N184)</formula>
    </cfRule>
  </conditionalFormatting>
  <conditionalFormatting sqref="N100:N103">
    <cfRule type="expression" dxfId="793" priority="108">
      <formula>ISBLANK(N100)</formula>
    </cfRule>
  </conditionalFormatting>
  <conditionalFormatting sqref="N111:N116 N118:N119">
    <cfRule type="expression" dxfId="792" priority="107">
      <formula>ISBLANK(N111)</formula>
    </cfRule>
  </conditionalFormatting>
  <conditionalFormatting sqref="N117">
    <cfRule type="expression" dxfId="791" priority="106">
      <formula>ISBLANK(N117)</formula>
    </cfRule>
  </conditionalFormatting>
  <conditionalFormatting sqref="N171:N175">
    <cfRule type="expression" dxfId="790" priority="105">
      <formula>ISBLANK(N171)</formula>
    </cfRule>
  </conditionalFormatting>
  <conditionalFormatting sqref="N179:N180">
    <cfRule type="expression" dxfId="789" priority="104">
      <formula>ISBLANK(N179)</formula>
    </cfRule>
  </conditionalFormatting>
  <conditionalFormatting sqref="N122">
    <cfRule type="expression" dxfId="788" priority="103">
      <formula>ISBLANK(N122)</formula>
    </cfRule>
  </conditionalFormatting>
  <conditionalFormatting sqref="N196:N197">
    <cfRule type="expression" dxfId="787" priority="102">
      <formula>ISBLANK(N196)</formula>
    </cfRule>
  </conditionalFormatting>
  <conditionalFormatting sqref="N121">
    <cfRule type="expression" dxfId="786" priority="101">
      <formula>ISBLANK(N121)</formula>
    </cfRule>
  </conditionalFormatting>
  <conditionalFormatting sqref="N148">
    <cfRule type="expression" dxfId="785" priority="100">
      <formula>ISBLANK(N148)</formula>
    </cfRule>
  </conditionalFormatting>
  <conditionalFormatting sqref="N138:N145">
    <cfRule type="expression" dxfId="784" priority="99">
      <formula>ISBLANK(N138)</formula>
    </cfRule>
  </conditionalFormatting>
  <conditionalFormatting sqref="N489">
    <cfRule type="expression" dxfId="783" priority="98">
      <formula>ISBLANK(N489)</formula>
    </cfRule>
  </conditionalFormatting>
  <conditionalFormatting sqref="N490">
    <cfRule type="expression" dxfId="782" priority="97">
      <formula>ISBLANK(N490)</formula>
    </cfRule>
  </conditionalFormatting>
  <conditionalFormatting sqref="N491">
    <cfRule type="expression" dxfId="781" priority="96">
      <formula>ISBLANK(N491)</formula>
    </cfRule>
  </conditionalFormatting>
  <conditionalFormatting sqref="N867:N869">
    <cfRule type="expression" dxfId="780" priority="95">
      <formula>ISBLANK(N867)</formula>
    </cfRule>
  </conditionalFormatting>
  <conditionalFormatting sqref="N887">
    <cfRule type="expression" dxfId="779" priority="94">
      <formula>ISBLANK(N887)</formula>
    </cfRule>
  </conditionalFormatting>
  <conditionalFormatting sqref="N888">
    <cfRule type="expression" dxfId="778" priority="93">
      <formula>ISBLANK(N888)</formula>
    </cfRule>
  </conditionalFormatting>
  <conditionalFormatting sqref="N492">
    <cfRule type="expression" dxfId="777" priority="92">
      <formula>ISBLANK(N492)</formula>
    </cfRule>
  </conditionalFormatting>
  <conditionalFormatting sqref="N870:N871">
    <cfRule type="expression" dxfId="776" priority="91">
      <formula>ISBLANK(N870)</formula>
    </cfRule>
  </conditionalFormatting>
  <conditionalFormatting sqref="N872">
    <cfRule type="expression" dxfId="775" priority="90">
      <formula>ISBLANK(N872)</formula>
    </cfRule>
  </conditionalFormatting>
  <conditionalFormatting sqref="N215">
    <cfRule type="expression" dxfId="774" priority="89">
      <formula>ISBLANK(N215)</formula>
    </cfRule>
  </conditionalFormatting>
  <conditionalFormatting sqref="N94">
    <cfRule type="expression" dxfId="773" priority="88">
      <formula>ISBLANK(N94)</formula>
    </cfRule>
  </conditionalFormatting>
  <conditionalFormatting sqref="N843">
    <cfRule type="expression" dxfId="772" priority="87">
      <formula>ISBLANK(N843)</formula>
    </cfRule>
  </conditionalFormatting>
  <conditionalFormatting sqref="N125">
    <cfRule type="expression" dxfId="771"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770" priority="85">
      <formula>ISBLANK(Q7)</formula>
    </cfRule>
  </conditionalFormatting>
  <conditionalFormatting sqref="Q485">
    <cfRule type="expression" dxfId="769" priority="84">
      <formula>ISBLANK(Q485)</formula>
    </cfRule>
  </conditionalFormatting>
  <conditionalFormatting sqref="Q63">
    <cfRule type="expression" dxfId="768" priority="83">
      <formula>ISBLANK(Q63)</formula>
    </cfRule>
  </conditionalFormatting>
  <conditionalFormatting sqref="Q63">
    <cfRule type="expression" dxfId="767" priority="82">
      <formula>ISBLANK(Q63)</formula>
    </cfRule>
  </conditionalFormatting>
  <conditionalFormatting sqref="Q31:Q32">
    <cfRule type="expression" dxfId="766" priority="81">
      <formula>ISBLANK(Q31)</formula>
    </cfRule>
  </conditionalFormatting>
  <conditionalFormatting sqref="Q55">
    <cfRule type="expression" dxfId="765" priority="80">
      <formula>ISBLANK(Q55)</formula>
    </cfRule>
  </conditionalFormatting>
  <conditionalFormatting sqref="Q57">
    <cfRule type="expression" dxfId="764" priority="79">
      <formula>ISBLANK(Q57)</formula>
    </cfRule>
  </conditionalFormatting>
  <conditionalFormatting sqref="Q58">
    <cfRule type="expression" dxfId="763" priority="78">
      <formula>ISBLANK(Q58)</formula>
    </cfRule>
  </conditionalFormatting>
  <conditionalFormatting sqref="Q751">
    <cfRule type="expression" dxfId="762" priority="77">
      <formula>ISBLANK(Q751)</formula>
    </cfRule>
  </conditionalFormatting>
  <conditionalFormatting sqref="Q900">
    <cfRule type="expression" dxfId="761" priority="76">
      <formula>ISBLANK(Q900)</formula>
    </cfRule>
  </conditionalFormatting>
  <conditionalFormatting sqref="Q883">
    <cfRule type="expression" dxfId="760" priority="75">
      <formula>ISBLANK(Q883)</formula>
    </cfRule>
  </conditionalFormatting>
  <conditionalFormatting sqref="Q767">
    <cfRule type="expression" dxfId="759" priority="74">
      <formula>ISBLANK(Q767)</formula>
    </cfRule>
  </conditionalFormatting>
  <conditionalFormatting sqref="Q384">
    <cfRule type="expression" dxfId="758" priority="73">
      <formula>ISBLANK(Q384)</formula>
    </cfRule>
  </conditionalFormatting>
  <conditionalFormatting sqref="Q926">
    <cfRule type="expression" dxfId="757" priority="72">
      <formula>ISBLANK(Q926)</formula>
    </cfRule>
  </conditionalFormatting>
  <conditionalFormatting sqref="Q924">
    <cfRule type="expression" dxfId="756" priority="71">
      <formula>ISBLANK(Q924)</formula>
    </cfRule>
  </conditionalFormatting>
  <conditionalFormatting sqref="Q838">
    <cfRule type="expression" dxfId="755" priority="70">
      <formula>ISBLANK(Q838)</formula>
    </cfRule>
  </conditionalFormatting>
  <conditionalFormatting sqref="Q803:Q805">
    <cfRule type="expression" dxfId="754" priority="69">
      <formula>ISBLANK(Q803)</formula>
    </cfRule>
  </conditionalFormatting>
  <conditionalFormatting sqref="Q808:Q810">
    <cfRule type="expression" dxfId="753" priority="68">
      <formula>ISBLANK(Q808)</formula>
    </cfRule>
  </conditionalFormatting>
  <conditionalFormatting sqref="Q811:Q813">
    <cfRule type="expression" dxfId="752" priority="67">
      <formula>ISBLANK(Q811)</formula>
    </cfRule>
  </conditionalFormatting>
  <conditionalFormatting sqref="Q806:Q807">
    <cfRule type="expression" dxfId="751" priority="66">
      <formula>ISBLANK(Q806)</formula>
    </cfRule>
  </conditionalFormatting>
  <conditionalFormatting sqref="Q935:Q936">
    <cfRule type="duplicateValues" dxfId="750" priority="65"/>
  </conditionalFormatting>
  <conditionalFormatting sqref="Q396:Q397">
    <cfRule type="duplicateValues" dxfId="749" priority="64"/>
  </conditionalFormatting>
  <conditionalFormatting sqref="Q849">
    <cfRule type="expression" dxfId="748" priority="63">
      <formula>ISBLANK(Q849)</formula>
    </cfRule>
  </conditionalFormatting>
  <conditionalFormatting sqref="Q850">
    <cfRule type="expression" dxfId="747" priority="62">
      <formula>ISBLANK(Q850)</formula>
    </cfRule>
  </conditionalFormatting>
  <conditionalFormatting sqref="Q750">
    <cfRule type="expression" dxfId="746" priority="61">
      <formula>ISBLANK(Q750)</formula>
    </cfRule>
  </conditionalFormatting>
  <conditionalFormatting sqref="Q760">
    <cfRule type="duplicateValues" dxfId="745" priority="60"/>
  </conditionalFormatting>
  <conditionalFormatting sqref="Q761:Q762">
    <cfRule type="duplicateValues" dxfId="744" priority="59"/>
  </conditionalFormatting>
  <conditionalFormatting sqref="Q764">
    <cfRule type="duplicateValues" dxfId="743" priority="58"/>
  </conditionalFormatting>
  <conditionalFormatting sqref="Q765">
    <cfRule type="duplicateValues" dxfId="742" priority="57"/>
  </conditionalFormatting>
  <conditionalFormatting sqref="Q791">
    <cfRule type="duplicateValues" dxfId="741" priority="56"/>
  </conditionalFormatting>
  <conditionalFormatting sqref="Q793">
    <cfRule type="expression" dxfId="740" priority="55">
      <formula>ISBLANK(Q793)</formula>
    </cfRule>
  </conditionalFormatting>
  <conditionalFormatting sqref="Q623">
    <cfRule type="expression" dxfId="739" priority="54">
      <formula>ISBLANK(Q623)</formula>
    </cfRule>
  </conditionalFormatting>
  <conditionalFormatting sqref="Q866">
    <cfRule type="duplicateValues" dxfId="738" priority="53"/>
  </conditionalFormatting>
  <conditionalFormatting sqref="Q33">
    <cfRule type="expression" dxfId="737" priority="52">
      <formula>ISBLANK(Q33)</formula>
    </cfRule>
  </conditionalFormatting>
  <conditionalFormatting sqref="Q195">
    <cfRule type="expression" dxfId="736" priority="51">
      <formula>ISBLANK(Q195)</formula>
    </cfRule>
  </conditionalFormatting>
  <conditionalFormatting sqref="Q184">
    <cfRule type="expression" dxfId="735" priority="50">
      <formula>ISBLANK(Q184)</formula>
    </cfRule>
  </conditionalFormatting>
  <conditionalFormatting sqref="Q100:Q103">
    <cfRule type="expression" dxfId="734" priority="49">
      <formula>ISBLANK(Q100)</formula>
    </cfRule>
  </conditionalFormatting>
  <conditionalFormatting sqref="Q111:Q116 Q118:Q119">
    <cfRule type="expression" dxfId="733" priority="48">
      <formula>ISBLANK(Q111)</formula>
    </cfRule>
  </conditionalFormatting>
  <conditionalFormatting sqref="Q117">
    <cfRule type="expression" dxfId="732" priority="47">
      <formula>ISBLANK(Q117)</formula>
    </cfRule>
  </conditionalFormatting>
  <conditionalFormatting sqref="Q171:Q175">
    <cfRule type="expression" dxfId="731" priority="46">
      <formula>ISBLANK(Q171)</formula>
    </cfRule>
  </conditionalFormatting>
  <conditionalFormatting sqref="Q179:Q180">
    <cfRule type="expression" dxfId="730" priority="45">
      <formula>ISBLANK(Q179)</formula>
    </cfRule>
  </conditionalFormatting>
  <conditionalFormatting sqref="Q122">
    <cfRule type="expression" dxfId="729" priority="44">
      <formula>ISBLANK(Q122)</formula>
    </cfRule>
  </conditionalFormatting>
  <conditionalFormatting sqref="Q196:Q197">
    <cfRule type="expression" dxfId="728" priority="43">
      <formula>ISBLANK(Q196)</formula>
    </cfRule>
  </conditionalFormatting>
  <conditionalFormatting sqref="Q121">
    <cfRule type="expression" dxfId="727" priority="42">
      <formula>ISBLANK(Q121)</formula>
    </cfRule>
  </conditionalFormatting>
  <conditionalFormatting sqref="Q148">
    <cfRule type="expression" dxfId="726" priority="41">
      <formula>ISBLANK(Q148)</formula>
    </cfRule>
  </conditionalFormatting>
  <conditionalFormatting sqref="Q138:Q145">
    <cfRule type="expression" dxfId="725" priority="40">
      <formula>ISBLANK(Q138)</formula>
    </cfRule>
  </conditionalFormatting>
  <conditionalFormatting sqref="Q489">
    <cfRule type="expression" dxfId="724" priority="39">
      <formula>ISBLANK(Q489)</formula>
    </cfRule>
  </conditionalFormatting>
  <conditionalFormatting sqref="Q490">
    <cfRule type="expression" dxfId="723" priority="38">
      <formula>ISBLANK(Q490)</formula>
    </cfRule>
  </conditionalFormatting>
  <conditionalFormatting sqref="Q843">
    <cfRule type="expression" dxfId="722" priority="28">
      <formula>ISBLANK(Q843)</formula>
    </cfRule>
  </conditionalFormatting>
  <conditionalFormatting sqref="Q125">
    <cfRule type="expression" dxfId="721" priority="27">
      <formula>ISBLANK(Q125)</formula>
    </cfRule>
  </conditionalFormatting>
  <conditionalFormatting sqref="Q6">
    <cfRule type="expression" dxfId="720" priority="26">
      <formula>ISBLANK(Q6)</formula>
    </cfRule>
  </conditionalFormatting>
  <conditionalFormatting sqref="J548">
    <cfRule type="expression" dxfId="719" priority="5">
      <formula>ISBLANK(J548)</formula>
    </cfRule>
  </conditionalFormatting>
  <conditionalFormatting sqref="J427">
    <cfRule type="expression" dxfId="718"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717" priority="25">
      <formula>ISBLANK(J340)</formula>
    </cfRule>
  </conditionalFormatting>
  <conditionalFormatting sqref="J396">
    <cfRule type="expression" dxfId="716" priority="24">
      <formula>ISBLANK(J396)</formula>
    </cfRule>
  </conditionalFormatting>
  <conditionalFormatting sqref="J396">
    <cfRule type="expression" dxfId="715" priority="23">
      <formula>ISBLANK(J396)</formula>
    </cfRule>
  </conditionalFormatting>
  <conditionalFormatting sqref="J364:J365">
    <cfRule type="expression" dxfId="714" priority="22">
      <formula>ISBLANK(J364)</formula>
    </cfRule>
  </conditionalFormatting>
  <conditionalFormatting sqref="J388">
    <cfRule type="expression" dxfId="713" priority="21">
      <formula>ISBLANK(J388)</formula>
    </cfRule>
  </conditionalFormatting>
  <conditionalFormatting sqref="J390">
    <cfRule type="expression" dxfId="712" priority="20">
      <formula>ISBLANK(J390)</formula>
    </cfRule>
  </conditionalFormatting>
  <conditionalFormatting sqref="J391">
    <cfRule type="expression" dxfId="711" priority="19">
      <formula>ISBLANK(J391)</formula>
    </cfRule>
  </conditionalFormatting>
  <conditionalFormatting sqref="J366">
    <cfRule type="expression" dxfId="710" priority="18">
      <formula>ISBLANK(J366)</formula>
    </cfRule>
  </conditionalFormatting>
  <conditionalFormatting sqref="J528">
    <cfRule type="expression" dxfId="709" priority="17">
      <formula>ISBLANK(J528)</formula>
    </cfRule>
  </conditionalFormatting>
  <conditionalFormatting sqref="J517">
    <cfRule type="expression" dxfId="708" priority="16">
      <formula>ISBLANK(J517)</formula>
    </cfRule>
  </conditionalFormatting>
  <conditionalFormatting sqref="J433:J436">
    <cfRule type="expression" dxfId="707" priority="15">
      <formula>ISBLANK(J433)</formula>
    </cfRule>
  </conditionalFormatting>
  <conditionalFormatting sqref="J444:J449 J451:J452">
    <cfRule type="expression" dxfId="706" priority="14">
      <formula>ISBLANK(J444)</formula>
    </cfRule>
  </conditionalFormatting>
  <conditionalFormatting sqref="J450">
    <cfRule type="expression" dxfId="705" priority="13">
      <formula>ISBLANK(J450)</formula>
    </cfRule>
  </conditionalFormatting>
  <conditionalFormatting sqref="J504:J508">
    <cfRule type="expression" dxfId="704" priority="12">
      <formula>ISBLANK(J504)</formula>
    </cfRule>
  </conditionalFormatting>
  <conditionalFormatting sqref="J512:J513">
    <cfRule type="expression" dxfId="703" priority="11">
      <formula>ISBLANK(J512)</formula>
    </cfRule>
  </conditionalFormatting>
  <conditionalFormatting sqref="J455">
    <cfRule type="expression" dxfId="702" priority="10">
      <formula>ISBLANK(J455)</formula>
    </cfRule>
  </conditionalFormatting>
  <conditionalFormatting sqref="J529:J530">
    <cfRule type="expression" dxfId="701" priority="9">
      <formula>ISBLANK(J529)</formula>
    </cfRule>
  </conditionalFormatting>
  <conditionalFormatting sqref="J454">
    <cfRule type="expression" dxfId="700" priority="8">
      <formula>ISBLANK(J454)</formula>
    </cfRule>
  </conditionalFormatting>
  <conditionalFormatting sqref="J481">
    <cfRule type="expression" dxfId="699" priority="7">
      <formula>ISBLANK(J481)</formula>
    </cfRule>
  </conditionalFormatting>
  <conditionalFormatting sqref="J471:J478">
    <cfRule type="expression" dxfId="698" priority="6">
      <formula>ISBLANK(J471)</formula>
    </cfRule>
  </conditionalFormatting>
  <conditionalFormatting sqref="J458">
    <cfRule type="expression" dxfId="697" priority="3">
      <formula>ISBLANK(J458)</formula>
    </cfRule>
  </conditionalFormatting>
  <conditionalFormatting sqref="J6">
    <cfRule type="duplicateValues" dxfId="696" priority="2"/>
  </conditionalFormatting>
  <conditionalFormatting sqref="J7:J640">
    <cfRule type="duplicateValues" dxfId="695"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G551"/>
  <sheetViews>
    <sheetView zoomScale="40" zoomScaleNormal="40" workbookViewId="0">
      <pane xSplit="2" ySplit="2" topLeftCell="C35" activePane="bottomRight" state="frozen"/>
      <selection activeCell="E10" sqref="E10"/>
      <selection pane="topRight" activeCell="E10" sqref="E10"/>
      <selection pane="bottomLeft" activeCell="E10" sqref="E10"/>
      <selection pane="bottomRight" activeCell="A3" sqref="A3:BE354"/>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5" customWidth="1"/>
    <col min="5" max="5" width="10.81640625" style="135" customWidth="1"/>
    <col min="6" max="6" width="12.81640625" style="135" customWidth="1"/>
    <col min="7" max="7" width="13" style="135"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customWidth="1"/>
    <col min="24" max="24" width="12.1796875" style="127" customWidth="1"/>
    <col min="25" max="25" width="18.81640625" style="127" customWidth="1"/>
    <col min="26" max="26" width="15.6328125" style="127" customWidth="1"/>
    <col min="27" max="27" width="13.1796875" style="127" customWidth="1"/>
    <col min="28" max="28" width="15.1796875" style="127" customWidth="1"/>
    <col min="29" max="29" width="13.90625" style="127" customWidth="1"/>
    <col min="30" max="30" width="13.81640625" style="127" customWidth="1"/>
    <col min="31" max="31" width="34.7265625" style="127" customWidth="1"/>
    <col min="32" max="32" width="17.1796875" style="127" customWidth="1"/>
    <col min="33" max="33" width="16.81640625" style="127" customWidth="1"/>
    <col min="34" max="34" width="12.54296875" style="127" customWidth="1"/>
    <col min="35" max="35" width="19.1796875" style="127" customWidth="1"/>
    <col min="36" max="36" width="24.54296875" style="127" customWidth="1"/>
    <col min="37" max="37" width="23.08984375" style="127" customWidth="1"/>
    <col min="38" max="38" width="30.54296875" style="127" customWidth="1"/>
    <col min="39" max="39" width="31.1796875" style="127" customWidth="1"/>
    <col min="40" max="40" width="34" style="127" customWidth="1"/>
    <col min="41" max="41" width="14.54296875" style="127" customWidth="1"/>
    <col min="42" max="42" width="9" style="127" customWidth="1"/>
    <col min="43" max="43" width="17.08984375" style="127" customWidth="1"/>
    <col min="44" max="44" width="12.81640625" style="127" customWidth="1"/>
    <col min="45" max="45" width="13.36328125" style="127" customWidth="1"/>
    <col min="46" max="46" width="13.08984375" style="127" customWidth="1"/>
    <col min="47"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59" ht="24" customHeight="1" x14ac:dyDescent="0.35">
      <c r="A1" s="475" t="s">
        <v>2766</v>
      </c>
      <c r="B1" s="483"/>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59"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6914</v>
      </c>
      <c r="AW2" s="90" t="s">
        <v>6915</v>
      </c>
      <c r="AX2" s="127" t="s">
        <v>328</v>
      </c>
      <c r="AY2" s="127" t="s">
        <v>338</v>
      </c>
      <c r="AZ2" s="127" t="s">
        <v>341</v>
      </c>
      <c r="BA2" s="127" t="s">
        <v>339</v>
      </c>
      <c r="BB2" s="127" t="s">
        <v>2755</v>
      </c>
      <c r="BC2" s="127" t="s">
        <v>323</v>
      </c>
      <c r="BD2" s="90" t="s">
        <v>5129</v>
      </c>
      <c r="BE2" s="127" t="s">
        <v>5127</v>
      </c>
    </row>
    <row r="3" spans="1:59" ht="24" customHeight="1" x14ac:dyDescent="0.35">
      <c r="A3" s="129">
        <v>1</v>
      </c>
      <c r="B3" s="17" t="s">
        <v>639</v>
      </c>
      <c r="C3" s="131">
        <v>600</v>
      </c>
      <c r="D3" s="131">
        <v>100</v>
      </c>
      <c r="E3" s="131">
        <v>175</v>
      </c>
      <c r="F3" s="70">
        <v>1</v>
      </c>
      <c r="G3" s="131">
        <v>256</v>
      </c>
      <c r="H3" s="132" t="s">
        <v>2593</v>
      </c>
      <c r="I3" s="131"/>
      <c r="J3" s="131">
        <v>1</v>
      </c>
      <c r="K3" s="131"/>
      <c r="L3" s="131">
        <v>65</v>
      </c>
      <c r="M3" s="222" t="s">
        <v>2594</v>
      </c>
      <c r="N3" s="132" t="s">
        <v>490</v>
      </c>
      <c r="O3" s="131">
        <v>2250</v>
      </c>
      <c r="P3" s="132" t="s">
        <v>458</v>
      </c>
      <c r="Q3" s="131">
        <v>250</v>
      </c>
      <c r="R3" s="132" t="s">
        <v>639</v>
      </c>
      <c r="S3" s="131">
        <v>1</v>
      </c>
      <c r="T3" s="131">
        <v>1024</v>
      </c>
      <c r="U3" s="131">
        <v>75</v>
      </c>
      <c r="V3" s="131">
        <v>90</v>
      </c>
      <c r="W3" s="131">
        <v>-45</v>
      </c>
      <c r="X3" s="131"/>
      <c r="Y3" s="131">
        <v>33</v>
      </c>
      <c r="Z3" s="132" t="s">
        <v>458</v>
      </c>
      <c r="AA3" s="132" t="s">
        <v>640</v>
      </c>
      <c r="AB3" s="132" t="s">
        <v>641</v>
      </c>
      <c r="AC3" s="185" t="s">
        <v>375</v>
      </c>
      <c r="AD3" s="132" t="s">
        <v>497</v>
      </c>
      <c r="AE3" s="199" t="s">
        <v>1603</v>
      </c>
      <c r="AF3" s="131"/>
      <c r="AG3" s="131">
        <v>2</v>
      </c>
      <c r="AH3" s="131"/>
      <c r="AI3" s="131"/>
      <c r="AJ3" s="131"/>
      <c r="AK3" s="131"/>
      <c r="AL3" s="131"/>
      <c r="AM3" s="131"/>
      <c r="AN3" s="131"/>
      <c r="AO3" s="131"/>
      <c r="AP3" s="131">
        <v>256</v>
      </c>
      <c r="AQ3" s="131">
        <v>120</v>
      </c>
      <c r="AR3" s="131">
        <v>100</v>
      </c>
      <c r="AS3" s="131">
        <v>100</v>
      </c>
      <c r="AT3" s="131"/>
      <c r="AU3" s="131">
        <v>180</v>
      </c>
      <c r="AV3" s="131">
        <f>Table3684[[#This Row],[longHit]]+20</f>
        <v>95</v>
      </c>
      <c r="AW3" s="21">
        <v>512</v>
      </c>
      <c r="AX3" s="132" t="s">
        <v>359</v>
      </c>
      <c r="AY3" s="132" t="s">
        <v>367</v>
      </c>
      <c r="AZ3" s="132" t="s">
        <v>107</v>
      </c>
      <c r="BA3" s="132" t="s">
        <v>48</v>
      </c>
      <c r="BB3" s="132" t="s">
        <v>2595</v>
      </c>
      <c r="BC3" s="131">
        <v>7000</v>
      </c>
      <c r="BD3" s="131"/>
      <c r="BE3" s="131"/>
      <c r="BG3" s="127">
        <f>Table3684[[#This Row],[buildPower]]/2</f>
        <v>50</v>
      </c>
    </row>
    <row r="4" spans="1:59" ht="24" customHeight="1" x14ac:dyDescent="0.35">
      <c r="A4" s="129">
        <v>2</v>
      </c>
      <c r="B4" s="130" t="s">
        <v>693</v>
      </c>
      <c r="C4" s="182">
        <v>1600</v>
      </c>
      <c r="D4" s="182">
        <v>250</v>
      </c>
      <c r="E4" s="182">
        <v>125</v>
      </c>
      <c r="F4" s="222">
        <v>1</v>
      </c>
      <c r="G4" s="182">
        <v>15</v>
      </c>
      <c r="H4" s="185" t="s">
        <v>2596</v>
      </c>
      <c r="I4" s="182"/>
      <c r="J4" s="182">
        <v>1</v>
      </c>
      <c r="K4" s="182"/>
      <c r="L4" s="182">
        <v>3</v>
      </c>
      <c r="M4" s="222" t="s">
        <v>2594</v>
      </c>
      <c r="N4" s="132" t="s">
        <v>558</v>
      </c>
      <c r="O4" s="182">
        <v>3200</v>
      </c>
      <c r="P4" s="185" t="s">
        <v>559</v>
      </c>
      <c r="Q4" s="182">
        <v>200</v>
      </c>
      <c r="R4" s="185" t="s">
        <v>693</v>
      </c>
      <c r="S4" s="182">
        <v>1</v>
      </c>
      <c r="T4" s="182">
        <v>1792</v>
      </c>
      <c r="U4" s="182">
        <v>95</v>
      </c>
      <c r="V4" s="182">
        <v>90</v>
      </c>
      <c r="W4" s="182">
        <v>-45</v>
      </c>
      <c r="X4" s="182"/>
      <c r="Y4" s="182">
        <v>33</v>
      </c>
      <c r="Z4" s="185" t="s">
        <v>559</v>
      </c>
      <c r="AA4" s="300" t="s">
        <v>694</v>
      </c>
      <c r="AB4" s="185" t="s">
        <v>512</v>
      </c>
      <c r="AC4" s="185" t="s">
        <v>375</v>
      </c>
      <c r="AD4" s="132" t="s">
        <v>475</v>
      </c>
      <c r="AE4" s="199" t="s">
        <v>5128</v>
      </c>
      <c r="AF4" s="182"/>
      <c r="AG4" s="182">
        <v>2</v>
      </c>
      <c r="AH4" s="182"/>
      <c r="AI4" s="182">
        <v>300</v>
      </c>
      <c r="AJ4" s="182">
        <v>48</v>
      </c>
      <c r="AK4" s="182">
        <v>30</v>
      </c>
      <c r="AL4" s="182" t="s">
        <v>374</v>
      </c>
      <c r="AM4" s="182" t="s">
        <v>110</v>
      </c>
      <c r="AN4" s="182" t="s">
        <v>56</v>
      </c>
      <c r="AO4" s="182">
        <v>4</v>
      </c>
      <c r="AP4" s="182"/>
      <c r="AQ4" s="182"/>
      <c r="AR4" s="182">
        <v>100</v>
      </c>
      <c r="AS4" s="182">
        <v>100</v>
      </c>
      <c r="AT4" s="182">
        <v>25</v>
      </c>
      <c r="AU4" s="182">
        <v>180</v>
      </c>
      <c r="AV4" s="182">
        <v>80</v>
      </c>
      <c r="AW4" s="21">
        <v>1434</v>
      </c>
      <c r="AX4" s="185" t="s">
        <v>391</v>
      </c>
      <c r="AY4" s="185" t="s">
        <v>374</v>
      </c>
      <c r="AZ4" s="185" t="s">
        <v>110</v>
      </c>
      <c r="BA4" s="185" t="s">
        <v>56</v>
      </c>
      <c r="BB4" s="185" t="s">
        <v>2597</v>
      </c>
      <c r="BC4" s="182">
        <v>3100</v>
      </c>
      <c r="BD4" s="182"/>
      <c r="BE4" s="131"/>
      <c r="BG4" s="127">
        <f>Table3684[[#This Row],[buildPower]]/2</f>
        <v>125</v>
      </c>
    </row>
    <row r="5" spans="1:59" ht="24" customHeight="1" x14ac:dyDescent="0.35">
      <c r="A5" s="129">
        <v>3</v>
      </c>
      <c r="B5" s="130" t="s">
        <v>5151</v>
      </c>
      <c r="C5" s="182">
        <v>1600</v>
      </c>
      <c r="D5" s="182">
        <v>250</v>
      </c>
      <c r="E5" s="182">
        <v>225</v>
      </c>
      <c r="F5" s="221">
        <v>1</v>
      </c>
      <c r="G5" s="182">
        <v>15</v>
      </c>
      <c r="H5" s="185" t="s">
        <v>2596</v>
      </c>
      <c r="I5" s="182"/>
      <c r="J5" s="182">
        <v>1</v>
      </c>
      <c r="K5" s="182"/>
      <c r="L5" s="182">
        <v>3</v>
      </c>
      <c r="M5" s="222" t="s">
        <v>2594</v>
      </c>
      <c r="N5" s="132" t="s">
        <v>558</v>
      </c>
      <c r="O5" s="182">
        <v>3200</v>
      </c>
      <c r="P5" s="185" t="s">
        <v>559</v>
      </c>
      <c r="Q5" s="182">
        <v>200</v>
      </c>
      <c r="R5" s="41" t="s">
        <v>5151</v>
      </c>
      <c r="S5" s="182">
        <v>1</v>
      </c>
      <c r="T5" s="182">
        <v>1536</v>
      </c>
      <c r="U5" s="182">
        <v>95</v>
      </c>
      <c r="V5" s="182">
        <v>90</v>
      </c>
      <c r="W5" s="182">
        <v>-45</v>
      </c>
      <c r="X5" s="182"/>
      <c r="Y5" s="182">
        <v>33</v>
      </c>
      <c r="Z5" s="41" t="s">
        <v>477</v>
      </c>
      <c r="AA5" s="186" t="s">
        <v>694</v>
      </c>
      <c r="AB5" s="41" t="s">
        <v>4964</v>
      </c>
      <c r="AC5" s="185" t="s">
        <v>375</v>
      </c>
      <c r="AD5" s="13" t="s">
        <v>482</v>
      </c>
      <c r="AE5" s="199" t="s">
        <v>5281</v>
      </c>
      <c r="AF5" s="182"/>
      <c r="AG5" s="182">
        <v>2</v>
      </c>
      <c r="AH5" s="182"/>
      <c r="AI5" s="182">
        <v>300</v>
      </c>
      <c r="AJ5" s="182">
        <v>48</v>
      </c>
      <c r="AK5" s="182">
        <v>30</v>
      </c>
      <c r="AL5" s="182" t="s">
        <v>374</v>
      </c>
      <c r="AM5" s="182" t="s">
        <v>110</v>
      </c>
      <c r="AN5" s="182" t="s">
        <v>56</v>
      </c>
      <c r="AO5" s="182">
        <v>2</v>
      </c>
      <c r="AP5" s="182">
        <v>128</v>
      </c>
      <c r="AQ5" s="182">
        <v>60</v>
      </c>
      <c r="AR5" s="182">
        <v>100</v>
      </c>
      <c r="AS5" s="182">
        <v>100</v>
      </c>
      <c r="AT5" s="182">
        <v>20</v>
      </c>
      <c r="AU5" s="182">
        <v>180</v>
      </c>
      <c r="AV5" s="182">
        <v>80</v>
      </c>
      <c r="AW5" s="21">
        <v>1229</v>
      </c>
      <c r="AX5" s="185" t="s">
        <v>391</v>
      </c>
      <c r="AY5" s="185" t="s">
        <v>374</v>
      </c>
      <c r="AZ5" s="185" t="s">
        <v>110</v>
      </c>
      <c r="BA5" s="185" t="s">
        <v>56</v>
      </c>
      <c r="BB5" s="185" t="s">
        <v>2642</v>
      </c>
      <c r="BC5" s="182">
        <v>3100</v>
      </c>
      <c r="BD5" s="210"/>
      <c r="BE5" s="131"/>
      <c r="BG5" s="127">
        <f>Table3684[[#This Row],[buildPower]]/2</f>
        <v>125</v>
      </c>
    </row>
    <row r="6" spans="1:59" ht="24" customHeight="1" x14ac:dyDescent="0.35">
      <c r="A6" s="129">
        <v>4</v>
      </c>
      <c r="B6" s="130" t="s">
        <v>10456</v>
      </c>
      <c r="C6" s="42">
        <v>11</v>
      </c>
      <c r="D6" s="42">
        <v>1</v>
      </c>
      <c r="E6" s="42">
        <v>8</v>
      </c>
      <c r="F6" s="42"/>
      <c r="G6" s="42">
        <v>100</v>
      </c>
      <c r="H6" s="41"/>
      <c r="I6" s="42"/>
      <c r="J6" s="42">
        <v>1</v>
      </c>
      <c r="K6" s="433"/>
      <c r="L6" s="42">
        <v>5</v>
      </c>
      <c r="M6" s="42"/>
      <c r="N6" s="41" t="s">
        <v>364</v>
      </c>
      <c r="O6" s="42">
        <v>1000</v>
      </c>
      <c r="P6" s="41" t="s">
        <v>365</v>
      </c>
      <c r="Q6" s="42">
        <v>1</v>
      </c>
      <c r="R6" s="41" t="s">
        <v>10456</v>
      </c>
      <c r="S6" s="42"/>
      <c r="T6" s="42">
        <v>960</v>
      </c>
      <c r="U6" s="42">
        <v>75</v>
      </c>
      <c r="V6" s="42">
        <v>90</v>
      </c>
      <c r="W6" s="42">
        <v>-30</v>
      </c>
      <c r="X6" s="42"/>
      <c r="Y6" s="42">
        <v>33</v>
      </c>
      <c r="Z6" s="41" t="s">
        <v>366</v>
      </c>
      <c r="AA6" s="41"/>
      <c r="AB6" s="41"/>
      <c r="AC6" s="41" t="s">
        <v>360</v>
      </c>
      <c r="AD6" s="41" t="s">
        <v>363</v>
      </c>
      <c r="AE6" s="201" t="s">
        <v>2621</v>
      </c>
      <c r="AF6" s="42"/>
      <c r="AG6" s="42">
        <v>1</v>
      </c>
      <c r="AH6" s="42"/>
      <c r="AI6" s="42"/>
      <c r="AJ6" s="42"/>
      <c r="AK6" s="42"/>
      <c r="AL6" s="42"/>
      <c r="AM6" s="42"/>
      <c r="AN6" s="42"/>
      <c r="AO6" s="182"/>
      <c r="AP6" s="182"/>
      <c r="AQ6" s="182"/>
      <c r="AR6" s="182"/>
      <c r="AS6" s="42">
        <v>100</v>
      </c>
      <c r="AT6" s="42"/>
      <c r="AU6" s="42">
        <v>180</v>
      </c>
      <c r="AV6" s="42">
        <v>100</v>
      </c>
      <c r="AW6" s="42">
        <v>768</v>
      </c>
      <c r="AX6" s="41" t="s">
        <v>359</v>
      </c>
      <c r="AY6" s="42" t="s">
        <v>367</v>
      </c>
      <c r="AZ6" s="42" t="s">
        <v>106</v>
      </c>
      <c r="BA6" s="430" t="s">
        <v>50</v>
      </c>
      <c r="BB6" s="41" t="s">
        <v>2599</v>
      </c>
      <c r="BC6" s="182">
        <v>1</v>
      </c>
      <c r="BD6" s="182"/>
      <c r="BE6" s="131"/>
      <c r="BG6" s="127">
        <f>Table3684[[#This Row],[buildPower]]/2</f>
        <v>0.5</v>
      </c>
    </row>
    <row r="7" spans="1:59" ht="24" customHeight="1" x14ac:dyDescent="0.35">
      <c r="A7" s="129">
        <v>5</v>
      </c>
      <c r="B7" s="130" t="s">
        <v>10466</v>
      </c>
      <c r="C7" s="29">
        <v>10</v>
      </c>
      <c r="D7" s="29">
        <v>5</v>
      </c>
      <c r="E7" s="29">
        <v>28</v>
      </c>
      <c r="F7" s="29"/>
      <c r="G7" s="29">
        <v>25</v>
      </c>
      <c r="H7" s="29" t="s">
        <v>2602</v>
      </c>
      <c r="I7" s="29"/>
      <c r="J7" s="29">
        <v>1</v>
      </c>
      <c r="K7" s="29"/>
      <c r="L7" s="29">
        <v>30</v>
      </c>
      <c r="M7" s="29"/>
      <c r="N7" s="29" t="s">
        <v>364</v>
      </c>
      <c r="O7" s="29">
        <v>1000</v>
      </c>
      <c r="P7" s="29" t="s">
        <v>376</v>
      </c>
      <c r="Q7" s="29">
        <v>10</v>
      </c>
      <c r="R7" s="29" t="s">
        <v>10466</v>
      </c>
      <c r="S7" s="29">
        <v>1</v>
      </c>
      <c r="T7" s="182">
        <v>960</v>
      </c>
      <c r="U7" s="8">
        <v>75</v>
      </c>
      <c r="V7" s="29">
        <v>90</v>
      </c>
      <c r="W7" s="29">
        <v>-30</v>
      </c>
      <c r="X7" s="29"/>
      <c r="Y7" s="29">
        <v>33</v>
      </c>
      <c r="Z7" s="29" t="s">
        <v>376</v>
      </c>
      <c r="AA7" s="29" t="s">
        <v>658</v>
      </c>
      <c r="AB7" s="29" t="s">
        <v>659</v>
      </c>
      <c r="AC7" s="29" t="s">
        <v>360</v>
      </c>
      <c r="AD7" s="29" t="s">
        <v>363</v>
      </c>
      <c r="AE7" s="7" t="s">
        <v>2622</v>
      </c>
      <c r="AF7" s="29"/>
      <c r="AG7" s="29">
        <v>1</v>
      </c>
      <c r="AH7" s="29"/>
      <c r="AI7" s="29"/>
      <c r="AJ7" s="29"/>
      <c r="AK7" s="29"/>
      <c r="AL7" s="182"/>
      <c r="AM7" s="182"/>
      <c r="AN7" s="182"/>
      <c r="AO7" s="182"/>
      <c r="AP7" s="42"/>
      <c r="AQ7" s="42"/>
      <c r="AR7" s="42"/>
      <c r="AS7" s="42">
        <v>100</v>
      </c>
      <c r="AT7" s="42"/>
      <c r="AU7" s="42">
        <v>180</v>
      </c>
      <c r="AV7" s="42">
        <v>100</v>
      </c>
      <c r="AW7" s="21">
        <v>768</v>
      </c>
      <c r="AX7" s="41" t="s">
        <v>359</v>
      </c>
      <c r="AY7" s="41" t="s">
        <v>367</v>
      </c>
      <c r="AZ7" s="29" t="s">
        <v>107</v>
      </c>
      <c r="BA7" s="29" t="s">
        <v>48</v>
      </c>
      <c r="BB7" s="29" t="s">
        <v>2604</v>
      </c>
      <c r="BC7" s="29">
        <v>10</v>
      </c>
      <c r="BD7" s="182"/>
      <c r="BE7" s="131"/>
      <c r="BG7" s="127">
        <f>Table3684[[#This Row],[buildPower]]/2</f>
        <v>2.5</v>
      </c>
    </row>
    <row r="8" spans="1:59" ht="24" customHeight="1" x14ac:dyDescent="0.35">
      <c r="A8" s="129">
        <v>6</v>
      </c>
      <c r="B8" s="130" t="s">
        <v>692</v>
      </c>
      <c r="C8" s="182">
        <v>10</v>
      </c>
      <c r="D8" s="182">
        <v>5</v>
      </c>
      <c r="E8" s="182">
        <v>28</v>
      </c>
      <c r="F8" s="221"/>
      <c r="G8" s="182">
        <v>25</v>
      </c>
      <c r="H8" s="185" t="s">
        <v>2602</v>
      </c>
      <c r="I8" s="42"/>
      <c r="J8" s="182">
        <v>1</v>
      </c>
      <c r="K8" s="42"/>
      <c r="L8" s="182">
        <v>30</v>
      </c>
      <c r="M8" s="42"/>
      <c r="N8" s="29" t="s">
        <v>364</v>
      </c>
      <c r="O8" s="182">
        <v>1500</v>
      </c>
      <c r="P8" s="29" t="s">
        <v>376</v>
      </c>
      <c r="Q8" s="182">
        <v>10</v>
      </c>
      <c r="R8" s="29" t="s">
        <v>692</v>
      </c>
      <c r="S8" s="182">
        <v>1</v>
      </c>
      <c r="T8" s="42">
        <v>960</v>
      </c>
      <c r="U8" s="8">
        <v>75</v>
      </c>
      <c r="V8" s="42">
        <v>90</v>
      </c>
      <c r="W8" s="42">
        <v>-30</v>
      </c>
      <c r="X8" s="42"/>
      <c r="Y8" s="42">
        <v>33</v>
      </c>
      <c r="Z8" s="29" t="s">
        <v>376</v>
      </c>
      <c r="AA8" s="29"/>
      <c r="AB8" s="29"/>
      <c r="AC8" s="185" t="s">
        <v>360</v>
      </c>
      <c r="AD8" s="29" t="s">
        <v>363</v>
      </c>
      <c r="AE8" s="199" t="s">
        <v>6995</v>
      </c>
      <c r="AF8" s="42"/>
      <c r="AG8" s="42">
        <v>1</v>
      </c>
      <c r="AH8" s="182"/>
      <c r="AI8" s="182"/>
      <c r="AJ8" s="182"/>
      <c r="AK8" s="182"/>
      <c r="AL8" s="182"/>
      <c r="AM8" s="182"/>
      <c r="AN8" s="182"/>
      <c r="AO8" s="42"/>
      <c r="AP8" s="42"/>
      <c r="AQ8" s="42"/>
      <c r="AR8" s="42"/>
      <c r="AS8" s="42">
        <v>100</v>
      </c>
      <c r="AT8" s="42"/>
      <c r="AU8" s="42">
        <v>180</v>
      </c>
      <c r="AV8" s="182">
        <v>100</v>
      </c>
      <c r="AW8" s="21">
        <v>768</v>
      </c>
      <c r="AX8" s="29" t="s">
        <v>359</v>
      </c>
      <c r="AY8" s="29" t="s">
        <v>367</v>
      </c>
      <c r="AZ8" s="29" t="s">
        <v>102</v>
      </c>
      <c r="BA8" s="29" t="s">
        <v>48</v>
      </c>
      <c r="BB8" s="29" t="s">
        <v>2604</v>
      </c>
      <c r="BC8" s="182">
        <v>10</v>
      </c>
      <c r="BD8" s="182"/>
      <c r="BE8" s="131"/>
      <c r="BG8" s="127">
        <f>Table3684[[#This Row],[buildPower]]/2</f>
        <v>2.5</v>
      </c>
    </row>
    <row r="9" spans="1:59" ht="24" customHeight="1" x14ac:dyDescent="0.35">
      <c r="A9" s="129">
        <v>7</v>
      </c>
      <c r="B9" s="130" t="s">
        <v>691</v>
      </c>
      <c r="C9" s="182">
        <v>200</v>
      </c>
      <c r="D9" s="182">
        <v>12</v>
      </c>
      <c r="E9" s="182">
        <v>25</v>
      </c>
      <c r="F9" s="221"/>
      <c r="G9" s="182">
        <v>1</v>
      </c>
      <c r="H9" s="185"/>
      <c r="I9" s="42"/>
      <c r="J9" s="182">
        <v>1</v>
      </c>
      <c r="K9" s="42">
        <v>0</v>
      </c>
      <c r="L9" s="182">
        <v>120</v>
      </c>
      <c r="M9" s="42"/>
      <c r="N9" s="29" t="s">
        <v>584</v>
      </c>
      <c r="O9" s="182">
        <v>700</v>
      </c>
      <c r="P9" s="29" t="s">
        <v>365</v>
      </c>
      <c r="Q9" s="182">
        <v>35</v>
      </c>
      <c r="R9" s="29" t="s">
        <v>691</v>
      </c>
      <c r="S9" s="182">
        <v>1</v>
      </c>
      <c r="T9" s="42">
        <v>384</v>
      </c>
      <c r="U9" s="42">
        <v>90</v>
      </c>
      <c r="V9" s="42">
        <v>90</v>
      </c>
      <c r="W9" s="42">
        <v>-60</v>
      </c>
      <c r="X9" s="42">
        <v>64</v>
      </c>
      <c r="Y9" s="42">
        <v>33</v>
      </c>
      <c r="Z9" s="29" t="s">
        <v>365</v>
      </c>
      <c r="AA9" s="29" t="s">
        <v>582</v>
      </c>
      <c r="AB9" s="29" t="s">
        <v>583</v>
      </c>
      <c r="AC9" s="185" t="s">
        <v>360</v>
      </c>
      <c r="AD9" s="29" t="s">
        <v>466</v>
      </c>
      <c r="AE9" s="199" t="s">
        <v>6996</v>
      </c>
      <c r="AF9" s="42"/>
      <c r="AG9" s="42">
        <v>1</v>
      </c>
      <c r="AH9" s="182"/>
      <c r="AI9" s="182">
        <v>10</v>
      </c>
      <c r="AJ9" s="182">
        <v>32</v>
      </c>
      <c r="AK9" s="182">
        <v>80</v>
      </c>
      <c r="AL9" s="182" t="s">
        <v>374</v>
      </c>
      <c r="AM9" s="182" t="s">
        <v>110</v>
      </c>
      <c r="AN9" s="222" t="s">
        <v>49</v>
      </c>
      <c r="AO9" s="42"/>
      <c r="AP9" s="42"/>
      <c r="AQ9" s="42"/>
      <c r="AR9" s="42"/>
      <c r="AS9" s="42"/>
      <c r="AT9" s="42"/>
      <c r="AU9" s="42">
        <v>180</v>
      </c>
      <c r="AV9" s="182">
        <v>100</v>
      </c>
      <c r="AW9" s="21">
        <v>256</v>
      </c>
      <c r="AX9" s="29" t="s">
        <v>365</v>
      </c>
      <c r="AY9" s="29" t="s">
        <v>374</v>
      </c>
      <c r="AZ9" s="29" t="s">
        <v>110</v>
      </c>
      <c r="BA9" s="29" t="s">
        <v>49</v>
      </c>
      <c r="BB9" s="29" t="s">
        <v>2608</v>
      </c>
      <c r="BC9" s="182">
        <v>10</v>
      </c>
      <c r="BD9" s="182"/>
      <c r="BE9" s="131"/>
      <c r="BG9" s="127">
        <f>Table3684[[#This Row],[buildPower]]/2</f>
        <v>6</v>
      </c>
    </row>
    <row r="10" spans="1:59" ht="24" customHeight="1" x14ac:dyDescent="0.35">
      <c r="A10" s="129">
        <v>8</v>
      </c>
      <c r="B10" s="130" t="s">
        <v>10467</v>
      </c>
      <c r="C10" s="29">
        <v>16</v>
      </c>
      <c r="D10" s="29">
        <v>2</v>
      </c>
      <c r="E10" s="29">
        <v>9</v>
      </c>
      <c r="F10" s="29"/>
      <c r="G10" s="29">
        <v>100</v>
      </c>
      <c r="H10" s="29"/>
      <c r="I10" s="29"/>
      <c r="J10" s="29">
        <v>1</v>
      </c>
      <c r="K10" s="29"/>
      <c r="L10" s="29">
        <v>5</v>
      </c>
      <c r="M10" s="29"/>
      <c r="N10" s="29" t="s">
        <v>663</v>
      </c>
      <c r="O10" s="29">
        <v>1000</v>
      </c>
      <c r="P10" s="29" t="s">
        <v>365</v>
      </c>
      <c r="Q10" s="29">
        <v>1</v>
      </c>
      <c r="R10" s="29" t="s">
        <v>10467</v>
      </c>
      <c r="S10" s="29"/>
      <c r="T10" s="182">
        <v>960</v>
      </c>
      <c r="U10" s="8">
        <v>75</v>
      </c>
      <c r="V10" s="29">
        <v>90</v>
      </c>
      <c r="W10" s="29">
        <v>-30</v>
      </c>
      <c r="X10" s="29"/>
      <c r="Y10" s="29">
        <v>33</v>
      </c>
      <c r="Z10" s="29" t="s">
        <v>366</v>
      </c>
      <c r="AA10" s="29"/>
      <c r="AB10" s="29"/>
      <c r="AC10" s="29" t="s">
        <v>360</v>
      </c>
      <c r="AD10" s="29" t="s">
        <v>363</v>
      </c>
      <c r="AE10" s="7" t="s">
        <v>2598</v>
      </c>
      <c r="AF10" s="29"/>
      <c r="AG10" s="29">
        <v>1</v>
      </c>
      <c r="AH10" s="29"/>
      <c r="AI10" s="29"/>
      <c r="AJ10" s="29"/>
      <c r="AK10" s="29"/>
      <c r="AL10" s="182"/>
      <c r="AM10" s="182"/>
      <c r="AN10" s="182"/>
      <c r="AO10" s="182"/>
      <c r="AP10" s="42"/>
      <c r="AQ10" s="42"/>
      <c r="AR10" s="42"/>
      <c r="AS10" s="42">
        <v>20</v>
      </c>
      <c r="AT10" s="42"/>
      <c r="AU10" s="42">
        <v>180</v>
      </c>
      <c r="AV10" s="42">
        <v>100</v>
      </c>
      <c r="AW10" s="42">
        <v>768</v>
      </c>
      <c r="AX10" s="41" t="s">
        <v>359</v>
      </c>
      <c r="AY10" s="41" t="s">
        <v>367</v>
      </c>
      <c r="AZ10" s="29" t="s">
        <v>106</v>
      </c>
      <c r="BA10" s="29" t="s">
        <v>50</v>
      </c>
      <c r="BB10" s="29" t="s">
        <v>2599</v>
      </c>
      <c r="BC10" s="29">
        <v>1</v>
      </c>
      <c r="BD10" s="182"/>
      <c r="BE10" s="131"/>
      <c r="BG10" s="127">
        <f>Table3684[[#This Row],[buildPower]]/2</f>
        <v>1</v>
      </c>
    </row>
    <row r="11" spans="1:59" ht="24" customHeight="1" x14ac:dyDescent="0.35">
      <c r="A11" s="129">
        <v>9</v>
      </c>
      <c r="B11" s="130" t="s">
        <v>690</v>
      </c>
      <c r="C11" s="182">
        <v>1</v>
      </c>
      <c r="D11" s="182">
        <v>1</v>
      </c>
      <c r="E11" s="182">
        <v>5</v>
      </c>
      <c r="F11" s="221"/>
      <c r="G11" s="182">
        <v>100</v>
      </c>
      <c r="H11" s="185"/>
      <c r="I11" s="42"/>
      <c r="J11" s="182">
        <v>1</v>
      </c>
      <c r="K11" s="42"/>
      <c r="L11" s="182">
        <v>4</v>
      </c>
      <c r="M11" s="42"/>
      <c r="N11" s="29" t="s">
        <v>364</v>
      </c>
      <c r="O11" s="182">
        <v>1500</v>
      </c>
      <c r="P11" s="29" t="s">
        <v>365</v>
      </c>
      <c r="Q11" s="182">
        <v>1</v>
      </c>
      <c r="R11" s="29" t="s">
        <v>690</v>
      </c>
      <c r="S11" s="182"/>
      <c r="T11" s="42">
        <v>960</v>
      </c>
      <c r="U11" s="8">
        <v>40</v>
      </c>
      <c r="V11" s="42">
        <v>90</v>
      </c>
      <c r="W11" s="42">
        <v>-30</v>
      </c>
      <c r="X11" s="42"/>
      <c r="Y11" s="42">
        <v>33</v>
      </c>
      <c r="Z11" s="29" t="s">
        <v>366</v>
      </c>
      <c r="AA11" s="185"/>
      <c r="AB11" s="29"/>
      <c r="AC11" s="185" t="s">
        <v>360</v>
      </c>
      <c r="AD11" s="29" t="s">
        <v>363</v>
      </c>
      <c r="AE11" s="199" t="s">
        <v>6997</v>
      </c>
      <c r="AF11" s="42"/>
      <c r="AG11" s="42">
        <v>1</v>
      </c>
      <c r="AH11" s="182"/>
      <c r="AI11" s="182"/>
      <c r="AJ11" s="182"/>
      <c r="AK11" s="182"/>
      <c r="AL11" s="182"/>
      <c r="AM11" s="182"/>
      <c r="AN11" s="182"/>
      <c r="AO11" s="42"/>
      <c r="AP11" s="42"/>
      <c r="AQ11" s="42"/>
      <c r="AR11" s="42"/>
      <c r="AS11" s="42">
        <v>20</v>
      </c>
      <c r="AT11" s="42"/>
      <c r="AU11" s="42"/>
      <c r="AV11" s="182">
        <v>70</v>
      </c>
      <c r="AW11" s="42">
        <v>480</v>
      </c>
      <c r="AX11" s="29" t="s">
        <v>359</v>
      </c>
      <c r="AY11" s="29" t="s">
        <v>367</v>
      </c>
      <c r="AZ11" s="29" t="s">
        <v>106</v>
      </c>
      <c r="BA11" s="29" t="s">
        <v>50</v>
      </c>
      <c r="BB11" s="29" t="s">
        <v>2606</v>
      </c>
      <c r="BC11" s="182">
        <v>1</v>
      </c>
      <c r="BD11" s="182"/>
      <c r="BE11" s="131"/>
      <c r="BG11" s="127">
        <f>Table3684[[#This Row],[buildPower]]/2</f>
        <v>0.5</v>
      </c>
    </row>
    <row r="12" spans="1:59" ht="24" customHeight="1" x14ac:dyDescent="0.35">
      <c r="A12" s="129">
        <v>10</v>
      </c>
      <c r="B12" s="130" t="s">
        <v>10455</v>
      </c>
      <c r="C12" s="42">
        <v>1</v>
      </c>
      <c r="D12" s="42">
        <v>1</v>
      </c>
      <c r="E12" s="42">
        <v>5</v>
      </c>
      <c r="F12" s="42"/>
      <c r="G12" s="42">
        <v>100</v>
      </c>
      <c r="H12" s="41"/>
      <c r="I12" s="42"/>
      <c r="J12" s="42">
        <v>1</v>
      </c>
      <c r="K12" s="433"/>
      <c r="L12" s="42">
        <v>4</v>
      </c>
      <c r="M12" s="42"/>
      <c r="N12" s="41" t="s">
        <v>364</v>
      </c>
      <c r="O12" s="42">
        <v>1000</v>
      </c>
      <c r="P12" s="41" t="s">
        <v>365</v>
      </c>
      <c r="Q12" s="42">
        <v>1</v>
      </c>
      <c r="R12" s="41" t="s">
        <v>10455</v>
      </c>
      <c r="S12" s="42"/>
      <c r="T12" s="182">
        <v>960</v>
      </c>
      <c r="U12" s="8">
        <v>75</v>
      </c>
      <c r="V12" s="42">
        <v>90</v>
      </c>
      <c r="W12" s="42">
        <v>-30</v>
      </c>
      <c r="X12" s="42"/>
      <c r="Y12" s="42">
        <v>33</v>
      </c>
      <c r="Z12" s="41" t="s">
        <v>366</v>
      </c>
      <c r="AA12" s="41"/>
      <c r="AB12" s="41"/>
      <c r="AC12" s="41" t="s">
        <v>360</v>
      </c>
      <c r="AD12" s="41" t="s">
        <v>363</v>
      </c>
      <c r="AE12" s="201" t="s">
        <v>2605</v>
      </c>
      <c r="AF12" s="42"/>
      <c r="AG12" s="42">
        <v>1</v>
      </c>
      <c r="AH12" s="42"/>
      <c r="AI12" s="42"/>
      <c r="AJ12" s="42"/>
      <c r="AK12" s="42"/>
      <c r="AL12" s="42"/>
      <c r="AM12" s="42"/>
      <c r="AN12" s="42"/>
      <c r="AO12" s="182"/>
      <c r="AP12" s="182"/>
      <c r="AQ12" s="182"/>
      <c r="AR12" s="182"/>
      <c r="AS12" s="42">
        <v>20</v>
      </c>
      <c r="AT12" s="42"/>
      <c r="AU12" s="42"/>
      <c r="AV12" s="42">
        <v>100</v>
      </c>
      <c r="AW12" s="42">
        <v>768</v>
      </c>
      <c r="AX12" s="41" t="s">
        <v>359</v>
      </c>
      <c r="AY12" s="42" t="s">
        <v>367</v>
      </c>
      <c r="AZ12" s="42" t="s">
        <v>106</v>
      </c>
      <c r="BA12" s="430" t="s">
        <v>50</v>
      </c>
      <c r="BB12" s="41" t="s">
        <v>2606</v>
      </c>
      <c r="BC12" s="182">
        <v>1</v>
      </c>
      <c r="BD12" s="182"/>
      <c r="BE12" s="131"/>
      <c r="BG12" s="127">
        <f>Table3684[[#This Row],[buildPower]]/2</f>
        <v>0.5</v>
      </c>
    </row>
    <row r="13" spans="1:59" ht="24" customHeight="1" x14ac:dyDescent="0.35">
      <c r="A13" s="129">
        <v>11</v>
      </c>
      <c r="B13" s="130" t="s">
        <v>689</v>
      </c>
      <c r="C13" s="182">
        <v>375</v>
      </c>
      <c r="D13" s="182">
        <v>25</v>
      </c>
      <c r="E13" s="182">
        <v>16</v>
      </c>
      <c r="F13" s="222"/>
      <c r="G13" s="182">
        <v>25</v>
      </c>
      <c r="H13" s="185" t="s">
        <v>2593</v>
      </c>
      <c r="I13" s="42"/>
      <c r="J13" s="182">
        <v>1</v>
      </c>
      <c r="K13" s="42"/>
      <c r="L13" s="182">
        <v>6</v>
      </c>
      <c r="M13" s="42"/>
      <c r="N13" s="29" t="s">
        <v>686</v>
      </c>
      <c r="O13" s="182">
        <v>1800</v>
      </c>
      <c r="P13" s="29" t="s">
        <v>358</v>
      </c>
      <c r="Q13" s="182">
        <v>10</v>
      </c>
      <c r="R13" s="29" t="s">
        <v>689</v>
      </c>
      <c r="S13" s="182">
        <v>1</v>
      </c>
      <c r="T13" s="42">
        <v>960</v>
      </c>
      <c r="U13" s="8">
        <v>75</v>
      </c>
      <c r="V13" s="42">
        <v>90</v>
      </c>
      <c r="W13" s="42">
        <v>-30</v>
      </c>
      <c r="X13" s="42">
        <v>128</v>
      </c>
      <c r="Y13" s="42">
        <v>33</v>
      </c>
      <c r="Z13" s="29" t="s">
        <v>358</v>
      </c>
      <c r="AA13" s="29" t="s">
        <v>400</v>
      </c>
      <c r="AB13" s="29" t="s">
        <v>401</v>
      </c>
      <c r="AC13" s="185" t="s">
        <v>360</v>
      </c>
      <c r="AD13" s="29" t="s">
        <v>356</v>
      </c>
      <c r="AE13" s="199" t="s">
        <v>6999</v>
      </c>
      <c r="AF13" s="42"/>
      <c r="AG13" s="42">
        <v>2</v>
      </c>
      <c r="AH13" s="182"/>
      <c r="AI13" s="182"/>
      <c r="AJ13" s="182"/>
      <c r="AK13" s="182"/>
      <c r="AL13" s="182"/>
      <c r="AM13" s="182"/>
      <c r="AN13" s="182"/>
      <c r="AO13" s="42"/>
      <c r="AP13" s="42"/>
      <c r="AQ13" s="42"/>
      <c r="AR13" s="42">
        <v>10</v>
      </c>
      <c r="AS13" s="42">
        <v>10</v>
      </c>
      <c r="AT13" s="42"/>
      <c r="AU13" s="42">
        <v>180</v>
      </c>
      <c r="AV13" s="182">
        <v>100</v>
      </c>
      <c r="AW13" s="21">
        <v>768</v>
      </c>
      <c r="AX13" s="29" t="s">
        <v>359</v>
      </c>
      <c r="AY13" s="29" t="s">
        <v>367</v>
      </c>
      <c r="AZ13" s="29" t="s">
        <v>107</v>
      </c>
      <c r="BA13" s="29" t="s">
        <v>52</v>
      </c>
      <c r="BB13" s="29" t="s">
        <v>2610</v>
      </c>
      <c r="BC13" s="182">
        <v>250</v>
      </c>
      <c r="BD13" s="182"/>
      <c r="BE13" s="131"/>
      <c r="BG13" s="127">
        <f>Table3684[[#This Row],[buildPower]]/2</f>
        <v>12.5</v>
      </c>
    </row>
    <row r="14" spans="1:59" ht="24" customHeight="1" x14ac:dyDescent="0.35">
      <c r="A14" s="129">
        <v>12</v>
      </c>
      <c r="B14" s="130" t="s">
        <v>687</v>
      </c>
      <c r="C14" s="182">
        <v>500</v>
      </c>
      <c r="D14" s="182">
        <v>25</v>
      </c>
      <c r="E14" s="182">
        <v>50</v>
      </c>
      <c r="F14" s="221"/>
      <c r="G14" s="182">
        <v>100</v>
      </c>
      <c r="H14" s="185" t="s">
        <v>2602</v>
      </c>
      <c r="I14" s="42"/>
      <c r="J14" s="182">
        <v>1</v>
      </c>
      <c r="K14" s="42"/>
      <c r="L14" s="182">
        <v>3</v>
      </c>
      <c r="M14" s="42"/>
      <c r="N14" s="29" t="s">
        <v>384</v>
      </c>
      <c r="O14" s="182">
        <v>1800</v>
      </c>
      <c r="P14" s="29" t="s">
        <v>422</v>
      </c>
      <c r="Q14" s="182">
        <v>20</v>
      </c>
      <c r="R14" s="29" t="s">
        <v>687</v>
      </c>
      <c r="S14" s="182">
        <v>1</v>
      </c>
      <c r="T14" s="42">
        <v>960</v>
      </c>
      <c r="U14" s="8">
        <v>75</v>
      </c>
      <c r="V14" s="42">
        <v>90</v>
      </c>
      <c r="W14" s="42">
        <v>-30</v>
      </c>
      <c r="X14" s="42">
        <v>128</v>
      </c>
      <c r="Y14" s="42">
        <v>33</v>
      </c>
      <c r="Z14" s="29" t="s">
        <v>422</v>
      </c>
      <c r="AA14" s="29" t="s">
        <v>688</v>
      </c>
      <c r="AB14" s="29" t="s">
        <v>685</v>
      </c>
      <c r="AC14" s="185" t="s">
        <v>360</v>
      </c>
      <c r="AD14" s="29" t="s">
        <v>356</v>
      </c>
      <c r="AE14" s="199" t="s">
        <v>6998</v>
      </c>
      <c r="AF14" s="42"/>
      <c r="AG14" s="42">
        <v>2</v>
      </c>
      <c r="AH14" s="182"/>
      <c r="AI14" s="182"/>
      <c r="AJ14" s="182"/>
      <c r="AK14" s="182"/>
      <c r="AL14" s="182"/>
      <c r="AM14" s="182"/>
      <c r="AN14" s="182"/>
      <c r="AO14" s="42">
        <v>2</v>
      </c>
      <c r="AP14" s="42"/>
      <c r="AQ14" s="42"/>
      <c r="AR14" s="42">
        <v>10</v>
      </c>
      <c r="AS14" s="42"/>
      <c r="AT14" s="42">
        <v>120</v>
      </c>
      <c r="AU14" s="42">
        <v>180</v>
      </c>
      <c r="AV14" s="182">
        <v>100</v>
      </c>
      <c r="AW14" s="21">
        <v>768</v>
      </c>
      <c r="AX14" s="29" t="s">
        <v>359</v>
      </c>
      <c r="AY14" s="29" t="s">
        <v>367</v>
      </c>
      <c r="AZ14" s="29" t="s">
        <v>107</v>
      </c>
      <c r="BA14" s="29" t="s">
        <v>52</v>
      </c>
      <c r="BB14" s="29" t="s">
        <v>2610</v>
      </c>
      <c r="BC14" s="182">
        <v>500</v>
      </c>
      <c r="BD14" s="182"/>
      <c r="BE14" s="131"/>
      <c r="BG14" s="127">
        <f>Table3684[[#This Row],[buildPower]]/2</f>
        <v>12.5</v>
      </c>
    </row>
    <row r="15" spans="1:59" ht="24" customHeight="1" x14ac:dyDescent="0.35">
      <c r="A15" s="129">
        <v>13</v>
      </c>
      <c r="B15" s="130" t="s">
        <v>683</v>
      </c>
      <c r="C15" s="182">
        <v>10</v>
      </c>
      <c r="D15" s="182">
        <v>10</v>
      </c>
      <c r="E15" s="182">
        <v>20</v>
      </c>
      <c r="F15" s="222"/>
      <c r="G15" s="182">
        <v>50</v>
      </c>
      <c r="H15" s="185" t="s">
        <v>2610</v>
      </c>
      <c r="I15" s="42"/>
      <c r="J15" s="182">
        <v>1</v>
      </c>
      <c r="K15" s="42"/>
      <c r="L15" s="182">
        <v>1</v>
      </c>
      <c r="M15" s="42"/>
      <c r="N15" s="29" t="s">
        <v>686</v>
      </c>
      <c r="O15" s="182">
        <v>1800</v>
      </c>
      <c r="P15" s="29" t="s">
        <v>376</v>
      </c>
      <c r="Q15" s="182">
        <v>10</v>
      </c>
      <c r="R15" s="29" t="s">
        <v>683</v>
      </c>
      <c r="S15" s="182">
        <v>1</v>
      </c>
      <c r="T15" s="42">
        <v>960</v>
      </c>
      <c r="U15" s="8">
        <v>75</v>
      </c>
      <c r="V15" s="42">
        <v>90</v>
      </c>
      <c r="W15" s="42">
        <v>-30</v>
      </c>
      <c r="X15" s="42">
        <v>128</v>
      </c>
      <c r="Y15" s="42">
        <v>33</v>
      </c>
      <c r="Z15" s="29" t="s">
        <v>376</v>
      </c>
      <c r="AA15" s="29" t="s">
        <v>684</v>
      </c>
      <c r="AB15" s="29" t="s">
        <v>685</v>
      </c>
      <c r="AC15" s="185" t="s">
        <v>360</v>
      </c>
      <c r="AD15" s="29" t="s">
        <v>356</v>
      </c>
      <c r="AE15" s="199" t="s">
        <v>7000</v>
      </c>
      <c r="AF15" s="42"/>
      <c r="AG15" s="42">
        <v>2</v>
      </c>
      <c r="AH15" s="182"/>
      <c r="AI15" s="182"/>
      <c r="AJ15" s="182"/>
      <c r="AK15" s="182"/>
      <c r="AL15" s="182"/>
      <c r="AM15" s="182"/>
      <c r="AN15" s="182"/>
      <c r="AO15" s="42">
        <v>6</v>
      </c>
      <c r="AP15" s="42">
        <v>64</v>
      </c>
      <c r="AQ15" s="42">
        <v>20</v>
      </c>
      <c r="AR15" s="42">
        <v>10</v>
      </c>
      <c r="AS15" s="42"/>
      <c r="AT15" s="42">
        <v>100</v>
      </c>
      <c r="AU15" s="42"/>
      <c r="AV15" s="182">
        <v>100</v>
      </c>
      <c r="AW15" s="21">
        <v>768</v>
      </c>
      <c r="AX15" s="29" t="s">
        <v>359</v>
      </c>
      <c r="AY15" s="29" t="s">
        <v>367</v>
      </c>
      <c r="AZ15" s="29" t="s">
        <v>107</v>
      </c>
      <c r="BA15" s="29" t="s">
        <v>52</v>
      </c>
      <c r="BB15" s="29" t="s">
        <v>2610</v>
      </c>
      <c r="BC15" s="182">
        <v>100</v>
      </c>
      <c r="BD15" s="182"/>
      <c r="BE15" s="131"/>
      <c r="BG15" s="127">
        <f>Table3684[[#This Row],[buildPower]]/2</f>
        <v>5</v>
      </c>
    </row>
    <row r="16" spans="1:59" ht="24" customHeight="1" x14ac:dyDescent="0.35">
      <c r="A16" s="129">
        <v>14</v>
      </c>
      <c r="B16" s="130" t="s">
        <v>4901</v>
      </c>
      <c r="C16" s="446">
        <v>9</v>
      </c>
      <c r="D16" s="446">
        <v>1</v>
      </c>
      <c r="E16" s="446">
        <v>41</v>
      </c>
      <c r="F16" s="451"/>
      <c r="G16" s="446">
        <v>25</v>
      </c>
      <c r="H16" s="452" t="s">
        <v>2610</v>
      </c>
      <c r="I16" s="42">
        <v>1</v>
      </c>
      <c r="J16" s="446">
        <v>1</v>
      </c>
      <c r="K16" s="433"/>
      <c r="L16" s="446">
        <v>128</v>
      </c>
      <c r="M16" s="42" t="s">
        <v>2625</v>
      </c>
      <c r="N16" s="41" t="s">
        <v>357</v>
      </c>
      <c r="O16" s="446">
        <v>1600</v>
      </c>
      <c r="P16" s="41" t="s">
        <v>358</v>
      </c>
      <c r="Q16" s="446">
        <v>10</v>
      </c>
      <c r="R16" s="41" t="s">
        <v>4901</v>
      </c>
      <c r="S16" s="446">
        <v>1</v>
      </c>
      <c r="T16" s="42">
        <v>960</v>
      </c>
      <c r="U16" s="42">
        <v>75</v>
      </c>
      <c r="V16" s="42">
        <v>90</v>
      </c>
      <c r="W16" s="42">
        <v>-60</v>
      </c>
      <c r="X16" s="42"/>
      <c r="Y16" s="42">
        <v>33</v>
      </c>
      <c r="Z16" s="41" t="s">
        <v>358</v>
      </c>
      <c r="AA16" s="41"/>
      <c r="AB16" s="41"/>
      <c r="AC16" s="452" t="s">
        <v>375</v>
      </c>
      <c r="AD16" s="41" t="s">
        <v>356</v>
      </c>
      <c r="AE16" s="199" t="s">
        <v>7256</v>
      </c>
      <c r="AF16" s="42"/>
      <c r="AG16" s="42">
        <v>1</v>
      </c>
      <c r="AH16" s="446"/>
      <c r="AI16" s="446"/>
      <c r="AJ16" s="446"/>
      <c r="AK16" s="446"/>
      <c r="AL16" s="446"/>
      <c r="AM16" s="446"/>
      <c r="AN16" s="446"/>
      <c r="AO16" s="42"/>
      <c r="AP16" s="42">
        <v>32</v>
      </c>
      <c r="AQ16" s="42">
        <v>21</v>
      </c>
      <c r="AR16" s="42">
        <v>10</v>
      </c>
      <c r="AS16" s="42">
        <v>10</v>
      </c>
      <c r="AT16" s="42"/>
      <c r="AU16" s="42">
        <v>180</v>
      </c>
      <c r="AV16" s="182">
        <v>100</v>
      </c>
      <c r="AW16" s="42">
        <v>768</v>
      </c>
      <c r="AX16" s="41" t="s">
        <v>359</v>
      </c>
      <c r="AY16" s="41" t="s">
        <v>367</v>
      </c>
      <c r="AZ16" s="41" t="s">
        <v>102</v>
      </c>
      <c r="BA16" s="41" t="s">
        <v>52</v>
      </c>
      <c r="BB16" s="41" t="s">
        <v>2610</v>
      </c>
      <c r="BC16" s="446">
        <v>1</v>
      </c>
      <c r="BD16" s="446"/>
      <c r="BE16" s="131"/>
      <c r="BG16" s="127">
        <f>Table3684[[#This Row],[buildPower]]/2</f>
        <v>0.5</v>
      </c>
    </row>
    <row r="17" spans="1:59" ht="24" customHeight="1" x14ac:dyDescent="0.35">
      <c r="A17" s="129">
        <v>15</v>
      </c>
      <c r="B17" s="130" t="s">
        <v>10468</v>
      </c>
      <c r="C17" s="29">
        <v>16</v>
      </c>
      <c r="D17" s="29">
        <v>6</v>
      </c>
      <c r="E17" s="29">
        <v>16</v>
      </c>
      <c r="F17" s="29"/>
      <c r="G17" s="29">
        <v>100</v>
      </c>
      <c r="H17" s="29"/>
      <c r="I17" s="29"/>
      <c r="J17" s="29">
        <v>1</v>
      </c>
      <c r="K17" s="29"/>
      <c r="L17" s="29">
        <v>5</v>
      </c>
      <c r="M17" s="29"/>
      <c r="N17" s="29" t="s">
        <v>364</v>
      </c>
      <c r="O17" s="29">
        <v>1000</v>
      </c>
      <c r="P17" s="29" t="s">
        <v>365</v>
      </c>
      <c r="Q17" s="29">
        <v>1</v>
      </c>
      <c r="R17" s="29" t="s">
        <v>10468</v>
      </c>
      <c r="S17" s="29"/>
      <c r="T17" s="182">
        <v>960</v>
      </c>
      <c r="U17" s="42">
        <v>75</v>
      </c>
      <c r="V17" s="29">
        <v>90</v>
      </c>
      <c r="W17" s="29">
        <v>-30</v>
      </c>
      <c r="X17" s="29"/>
      <c r="Y17" s="29">
        <v>33</v>
      </c>
      <c r="Z17" s="29" t="s">
        <v>366</v>
      </c>
      <c r="AA17" s="29"/>
      <c r="AB17" s="29"/>
      <c r="AC17" s="29" t="s">
        <v>360</v>
      </c>
      <c r="AD17" s="29" t="s">
        <v>363</v>
      </c>
      <c r="AE17" s="7" t="s">
        <v>2600</v>
      </c>
      <c r="AF17" s="29"/>
      <c r="AG17" s="29">
        <v>1</v>
      </c>
      <c r="AH17" s="29"/>
      <c r="AI17" s="29"/>
      <c r="AJ17" s="29"/>
      <c r="AK17" s="29"/>
      <c r="AL17" s="182"/>
      <c r="AM17" s="182"/>
      <c r="AN17" s="182"/>
      <c r="AO17" s="182"/>
      <c r="AP17" s="42"/>
      <c r="AQ17" s="42"/>
      <c r="AR17" s="42"/>
      <c r="AS17" s="42">
        <v>100</v>
      </c>
      <c r="AT17" s="42"/>
      <c r="AU17" s="42">
        <v>180</v>
      </c>
      <c r="AV17" s="42">
        <v>100</v>
      </c>
      <c r="AW17" s="42">
        <v>768</v>
      </c>
      <c r="AX17" s="41" t="s">
        <v>359</v>
      </c>
      <c r="AY17" s="41" t="s">
        <v>367</v>
      </c>
      <c r="AZ17" s="29" t="s">
        <v>106</v>
      </c>
      <c r="BA17" s="29" t="s">
        <v>50</v>
      </c>
      <c r="BB17" s="29" t="s">
        <v>2599</v>
      </c>
      <c r="BC17" s="29">
        <v>1</v>
      </c>
      <c r="BD17" s="182"/>
      <c r="BE17" s="131"/>
      <c r="BG17" s="127">
        <f>Table3684[[#This Row],[buildPower]]/2</f>
        <v>3</v>
      </c>
    </row>
    <row r="18" spans="1:59" ht="24" customHeight="1" x14ac:dyDescent="0.35">
      <c r="A18" s="129">
        <v>16</v>
      </c>
      <c r="B18" s="130" t="s">
        <v>10454</v>
      </c>
      <c r="C18" s="42">
        <v>11</v>
      </c>
      <c r="D18" s="42">
        <v>1</v>
      </c>
      <c r="E18" s="42">
        <v>7</v>
      </c>
      <c r="F18" s="42"/>
      <c r="G18" s="42">
        <v>100</v>
      </c>
      <c r="H18" s="41"/>
      <c r="I18" s="42"/>
      <c r="J18" s="42">
        <v>1</v>
      </c>
      <c r="K18" s="433"/>
      <c r="L18" s="42">
        <v>5</v>
      </c>
      <c r="M18" s="42"/>
      <c r="N18" s="41" t="s">
        <v>364</v>
      </c>
      <c r="O18" s="42">
        <v>1000</v>
      </c>
      <c r="P18" s="41" t="s">
        <v>365</v>
      </c>
      <c r="Q18" s="42">
        <v>1</v>
      </c>
      <c r="R18" s="41" t="s">
        <v>10454</v>
      </c>
      <c r="S18" s="42"/>
      <c r="T18" s="182">
        <v>960</v>
      </c>
      <c r="U18" s="42">
        <v>75</v>
      </c>
      <c r="V18" s="42">
        <v>90</v>
      </c>
      <c r="W18" s="42">
        <v>-30</v>
      </c>
      <c r="X18" s="42"/>
      <c r="Y18" s="42">
        <v>33</v>
      </c>
      <c r="Z18" s="41" t="s">
        <v>366</v>
      </c>
      <c r="AA18" s="41"/>
      <c r="AB18" s="41"/>
      <c r="AC18" s="41" t="s">
        <v>360</v>
      </c>
      <c r="AD18" s="41" t="s">
        <v>363</v>
      </c>
      <c r="AE18" s="201" t="s">
        <v>2673</v>
      </c>
      <c r="AF18" s="42"/>
      <c r="AG18" s="42">
        <v>1</v>
      </c>
      <c r="AH18" s="42"/>
      <c r="AI18" s="42"/>
      <c r="AJ18" s="42"/>
      <c r="AK18" s="42"/>
      <c r="AL18" s="42"/>
      <c r="AM18" s="42"/>
      <c r="AN18" s="42"/>
      <c r="AO18" s="182"/>
      <c r="AP18" s="182"/>
      <c r="AQ18" s="182"/>
      <c r="AR18" s="182"/>
      <c r="AS18" s="42">
        <v>100</v>
      </c>
      <c r="AT18" s="42"/>
      <c r="AU18" s="42">
        <v>180</v>
      </c>
      <c r="AV18" s="42">
        <v>100</v>
      </c>
      <c r="AW18" s="42">
        <v>768</v>
      </c>
      <c r="AX18" s="41" t="s">
        <v>359</v>
      </c>
      <c r="AY18" s="41" t="s">
        <v>367</v>
      </c>
      <c r="AZ18" s="42" t="s">
        <v>106</v>
      </c>
      <c r="BA18" s="430" t="s">
        <v>50</v>
      </c>
      <c r="BB18" s="41" t="s">
        <v>2650</v>
      </c>
      <c r="BC18" s="41">
        <v>1</v>
      </c>
      <c r="BD18" s="182"/>
      <c r="BE18" s="131"/>
      <c r="BG18" s="127">
        <f>Table3684[[#This Row],[buildPower]]/2</f>
        <v>0.5</v>
      </c>
    </row>
    <row r="19" spans="1:59" ht="24" customHeight="1" x14ac:dyDescent="0.35">
      <c r="A19" s="129">
        <v>17</v>
      </c>
      <c r="B19" s="130" t="s">
        <v>5277</v>
      </c>
      <c r="C19" s="182">
        <v>25</v>
      </c>
      <c r="D19" s="182">
        <v>10</v>
      </c>
      <c r="E19" s="182">
        <v>9</v>
      </c>
      <c r="F19" s="222"/>
      <c r="G19" s="182">
        <v>15</v>
      </c>
      <c r="H19" s="185"/>
      <c r="I19" s="42">
        <v>1</v>
      </c>
      <c r="J19" s="182">
        <v>1</v>
      </c>
      <c r="K19" s="42">
        <v>0</v>
      </c>
      <c r="L19" s="182">
        <v>3</v>
      </c>
      <c r="M19" s="42" t="s">
        <v>2625</v>
      </c>
      <c r="N19" s="41" t="s">
        <v>364</v>
      </c>
      <c r="O19" s="182">
        <v>1500</v>
      </c>
      <c r="P19" s="41" t="s">
        <v>365</v>
      </c>
      <c r="Q19" s="182">
        <v>150</v>
      </c>
      <c r="R19" s="41" t="s">
        <v>5277</v>
      </c>
      <c r="S19" s="182"/>
      <c r="T19" s="42">
        <v>960</v>
      </c>
      <c r="U19" s="42">
        <v>75</v>
      </c>
      <c r="V19" s="42">
        <v>90</v>
      </c>
      <c r="W19" s="42">
        <v>-60</v>
      </c>
      <c r="X19" s="42"/>
      <c r="Y19" s="42">
        <v>33</v>
      </c>
      <c r="Z19" s="41" t="s">
        <v>366</v>
      </c>
      <c r="AA19" s="41" t="s">
        <v>4899</v>
      </c>
      <c r="AB19" s="186" t="s">
        <v>4900</v>
      </c>
      <c r="AC19" s="185" t="s">
        <v>360</v>
      </c>
      <c r="AD19" s="41" t="s">
        <v>531</v>
      </c>
      <c r="AE19" s="199" t="s">
        <v>7001</v>
      </c>
      <c r="AF19" s="42"/>
      <c r="AG19" s="42">
        <v>1</v>
      </c>
      <c r="AH19" s="182"/>
      <c r="AI19" s="182"/>
      <c r="AJ19" s="182"/>
      <c r="AK19" s="182"/>
      <c r="AL19" s="182"/>
      <c r="AM19" s="182"/>
      <c r="AN19" s="182"/>
      <c r="AO19" s="42"/>
      <c r="AP19" s="42"/>
      <c r="AQ19" s="42"/>
      <c r="AR19" s="42"/>
      <c r="AS19" s="42"/>
      <c r="AT19" s="42"/>
      <c r="AU19" s="42"/>
      <c r="AV19" s="182">
        <v>100</v>
      </c>
      <c r="AW19" s="21">
        <v>768</v>
      </c>
      <c r="AX19" s="41" t="s">
        <v>359</v>
      </c>
      <c r="AY19" s="41" t="s">
        <v>367</v>
      </c>
      <c r="AZ19" s="41" t="s">
        <v>106</v>
      </c>
      <c r="BA19" s="41" t="s">
        <v>50</v>
      </c>
      <c r="BB19" s="41" t="s">
        <v>2599</v>
      </c>
      <c r="BC19" s="182">
        <v>600</v>
      </c>
      <c r="BD19" s="182"/>
      <c r="BE19" s="131"/>
      <c r="BG19" s="127">
        <f>Table3684[[#This Row],[buildPower]]/2</f>
        <v>5</v>
      </c>
    </row>
    <row r="20" spans="1:59" ht="24" customHeight="1" x14ac:dyDescent="0.35">
      <c r="A20" s="129">
        <v>18</v>
      </c>
      <c r="B20" s="130" t="s">
        <v>682</v>
      </c>
      <c r="C20" s="182">
        <v>16</v>
      </c>
      <c r="D20" s="182">
        <v>5</v>
      </c>
      <c r="E20" s="182">
        <v>9</v>
      </c>
      <c r="F20" s="221"/>
      <c r="G20" s="182">
        <v>100</v>
      </c>
      <c r="H20" s="185"/>
      <c r="I20" s="42"/>
      <c r="J20" s="182">
        <v>1</v>
      </c>
      <c r="K20" s="42"/>
      <c r="L20" s="182">
        <v>5</v>
      </c>
      <c r="M20" s="42"/>
      <c r="N20" s="29" t="s">
        <v>663</v>
      </c>
      <c r="O20" s="182">
        <v>1500</v>
      </c>
      <c r="P20" s="29" t="s">
        <v>365</v>
      </c>
      <c r="Q20" s="182">
        <v>1</v>
      </c>
      <c r="R20" s="29" t="s">
        <v>682</v>
      </c>
      <c r="S20" s="182"/>
      <c r="T20" s="42">
        <v>960</v>
      </c>
      <c r="U20" s="42">
        <v>75</v>
      </c>
      <c r="V20" s="42">
        <v>90</v>
      </c>
      <c r="W20" s="42">
        <v>-30</v>
      </c>
      <c r="X20" s="42"/>
      <c r="Y20" s="42">
        <v>33</v>
      </c>
      <c r="Z20" s="29" t="s">
        <v>366</v>
      </c>
      <c r="AA20" s="29"/>
      <c r="AB20" s="29"/>
      <c r="AC20" s="185" t="s">
        <v>360</v>
      </c>
      <c r="AD20" s="29" t="s">
        <v>363</v>
      </c>
      <c r="AE20" s="199" t="s">
        <v>7002</v>
      </c>
      <c r="AF20" s="42"/>
      <c r="AG20" s="42">
        <v>1</v>
      </c>
      <c r="AH20" s="182"/>
      <c r="AI20" s="182"/>
      <c r="AJ20" s="182"/>
      <c r="AK20" s="182"/>
      <c r="AL20" s="182"/>
      <c r="AM20" s="182"/>
      <c r="AN20" s="182"/>
      <c r="AO20" s="42"/>
      <c r="AP20" s="42"/>
      <c r="AQ20" s="42"/>
      <c r="AR20" s="42"/>
      <c r="AS20" s="42">
        <v>20</v>
      </c>
      <c r="AT20" s="42"/>
      <c r="AU20" s="42">
        <v>180</v>
      </c>
      <c r="AV20" s="182">
        <v>100</v>
      </c>
      <c r="AW20" s="21">
        <v>768</v>
      </c>
      <c r="AX20" s="29" t="s">
        <v>359</v>
      </c>
      <c r="AY20" s="29" t="s">
        <v>367</v>
      </c>
      <c r="AZ20" s="29" t="s">
        <v>106</v>
      </c>
      <c r="BA20" s="29" t="s">
        <v>50</v>
      </c>
      <c r="BB20" s="29" t="s">
        <v>2599</v>
      </c>
      <c r="BC20" s="182">
        <v>1</v>
      </c>
      <c r="BD20" s="182"/>
      <c r="BE20" s="131"/>
      <c r="BG20" s="127">
        <f>Table3684[[#This Row],[buildPower]]/2</f>
        <v>2.5</v>
      </c>
    </row>
    <row r="21" spans="1:59" ht="24" customHeight="1" x14ac:dyDescent="0.35">
      <c r="A21" s="129">
        <v>19</v>
      </c>
      <c r="B21" s="130" t="s">
        <v>679</v>
      </c>
      <c r="C21" s="182">
        <v>600</v>
      </c>
      <c r="D21" s="182">
        <v>75</v>
      </c>
      <c r="E21" s="182">
        <v>150</v>
      </c>
      <c r="F21" s="222">
        <v>1</v>
      </c>
      <c r="G21" s="182">
        <v>192</v>
      </c>
      <c r="H21" s="185" t="s">
        <v>2593</v>
      </c>
      <c r="I21" s="182"/>
      <c r="J21" s="182">
        <v>1</v>
      </c>
      <c r="K21" s="182"/>
      <c r="L21" s="182">
        <v>10</v>
      </c>
      <c r="M21" s="182"/>
      <c r="N21" s="185" t="s">
        <v>681</v>
      </c>
      <c r="O21" s="182">
        <v>475</v>
      </c>
      <c r="P21" s="185" t="s">
        <v>472</v>
      </c>
      <c r="Q21" s="182">
        <v>350</v>
      </c>
      <c r="R21" s="185" t="s">
        <v>679</v>
      </c>
      <c r="S21" s="182">
        <v>1</v>
      </c>
      <c r="T21" s="182">
        <v>384</v>
      </c>
      <c r="U21" s="182">
        <v>90</v>
      </c>
      <c r="V21" s="182"/>
      <c r="W21" s="182">
        <v>-20</v>
      </c>
      <c r="X21" s="182"/>
      <c r="Y21" s="182">
        <v>33</v>
      </c>
      <c r="Z21" s="185" t="s">
        <v>472</v>
      </c>
      <c r="AA21" s="185"/>
      <c r="AB21" s="185" t="s">
        <v>680</v>
      </c>
      <c r="AC21" s="185" t="s">
        <v>360</v>
      </c>
      <c r="AD21" s="185" t="s">
        <v>356</v>
      </c>
      <c r="AE21" s="199" t="s">
        <v>7088</v>
      </c>
      <c r="AF21" s="182">
        <v>1</v>
      </c>
      <c r="AG21" s="182">
        <v>10</v>
      </c>
      <c r="AH21" s="182"/>
      <c r="AI21" s="182"/>
      <c r="AJ21" s="182"/>
      <c r="AK21" s="182"/>
      <c r="AL21" s="182"/>
      <c r="AM21" s="182"/>
      <c r="AN21" s="182"/>
      <c r="AO21" s="182">
        <v>3</v>
      </c>
      <c r="AP21" s="182">
        <v>192</v>
      </c>
      <c r="AQ21" s="182">
        <v>100</v>
      </c>
      <c r="AR21" s="182">
        <v>10</v>
      </c>
      <c r="AS21" s="182">
        <v>10</v>
      </c>
      <c r="AT21" s="182">
        <v>100</v>
      </c>
      <c r="AU21" s="182">
        <v>180</v>
      </c>
      <c r="AV21" s="182">
        <v>100</v>
      </c>
      <c r="AW21" s="42">
        <v>345</v>
      </c>
      <c r="AX21" s="185" t="s">
        <v>473</v>
      </c>
      <c r="AY21" s="185" t="s">
        <v>367</v>
      </c>
      <c r="AZ21" s="185" t="s">
        <v>109</v>
      </c>
      <c r="BA21" s="185" t="s">
        <v>54</v>
      </c>
      <c r="BB21" s="185" t="s">
        <v>2614</v>
      </c>
      <c r="BC21" s="182">
        <v>2475</v>
      </c>
      <c r="BD21" s="182"/>
      <c r="BE21" s="131"/>
      <c r="BG21" s="127">
        <f>Table3684[[#This Row],[buildPower]]/2</f>
        <v>37.5</v>
      </c>
    </row>
    <row r="22" spans="1:59" ht="24" customHeight="1" x14ac:dyDescent="0.35">
      <c r="A22" s="129">
        <v>20</v>
      </c>
      <c r="B22" s="130" t="s">
        <v>676</v>
      </c>
      <c r="C22" s="182">
        <v>800</v>
      </c>
      <c r="D22" s="182">
        <v>125</v>
      </c>
      <c r="E22" s="182">
        <v>500</v>
      </c>
      <c r="F22" s="221">
        <v>1</v>
      </c>
      <c r="G22" s="182">
        <v>256</v>
      </c>
      <c r="H22" s="185" t="s">
        <v>2593</v>
      </c>
      <c r="I22" s="182"/>
      <c r="J22" s="182">
        <v>1</v>
      </c>
      <c r="K22" s="182"/>
      <c r="L22" s="182">
        <v>10</v>
      </c>
      <c r="M22" s="182"/>
      <c r="N22" s="185" t="s">
        <v>678</v>
      </c>
      <c r="O22" s="182">
        <v>475</v>
      </c>
      <c r="P22" s="185" t="s">
        <v>472</v>
      </c>
      <c r="Q22" s="182">
        <v>450</v>
      </c>
      <c r="R22" s="185" t="s">
        <v>676</v>
      </c>
      <c r="S22" s="182">
        <v>1</v>
      </c>
      <c r="T22" s="182">
        <v>384</v>
      </c>
      <c r="U22" s="182">
        <v>90</v>
      </c>
      <c r="V22" s="182"/>
      <c r="W22" s="182">
        <v>-20</v>
      </c>
      <c r="X22" s="182"/>
      <c r="Y22" s="182">
        <v>33</v>
      </c>
      <c r="Z22" s="185" t="s">
        <v>472</v>
      </c>
      <c r="AA22" s="185"/>
      <c r="AB22" s="185" t="s">
        <v>677</v>
      </c>
      <c r="AC22" s="185" t="s">
        <v>360</v>
      </c>
      <c r="AD22" s="185" t="s">
        <v>356</v>
      </c>
      <c r="AE22" s="199" t="s">
        <v>7089</v>
      </c>
      <c r="AF22" s="182">
        <v>1</v>
      </c>
      <c r="AG22" s="182">
        <v>10</v>
      </c>
      <c r="AH22" s="182"/>
      <c r="AI22" s="182"/>
      <c r="AJ22" s="182"/>
      <c r="AK22" s="182"/>
      <c r="AL22" s="182"/>
      <c r="AM22" s="182"/>
      <c r="AN22" s="182"/>
      <c r="AO22" s="182">
        <v>3</v>
      </c>
      <c r="AP22" s="182">
        <v>256</v>
      </c>
      <c r="AQ22" s="182">
        <v>300</v>
      </c>
      <c r="AR22" s="182">
        <v>10</v>
      </c>
      <c r="AS22" s="182">
        <v>10</v>
      </c>
      <c r="AT22" s="182">
        <v>100</v>
      </c>
      <c r="AU22" s="182">
        <v>180</v>
      </c>
      <c r="AV22" s="182">
        <v>100</v>
      </c>
      <c r="AW22" s="42"/>
      <c r="AX22" s="185" t="s">
        <v>473</v>
      </c>
      <c r="AY22" s="185" t="s">
        <v>367</v>
      </c>
      <c r="AZ22" s="132" t="s">
        <v>109</v>
      </c>
      <c r="BA22" s="185" t="s">
        <v>54</v>
      </c>
      <c r="BB22" s="185" t="s">
        <v>2614</v>
      </c>
      <c r="BC22" s="182">
        <v>2895</v>
      </c>
      <c r="BD22" s="182"/>
      <c r="BE22" s="131"/>
      <c r="BG22" s="127">
        <f>Table3684[[#This Row],[buildPower]]/2</f>
        <v>62.5</v>
      </c>
    </row>
    <row r="23" spans="1:59" ht="24" customHeight="1" x14ac:dyDescent="0.35">
      <c r="A23" s="129">
        <v>21</v>
      </c>
      <c r="B23" s="130" t="s">
        <v>673</v>
      </c>
      <c r="C23" s="182">
        <v>700</v>
      </c>
      <c r="D23" s="182">
        <v>87</v>
      </c>
      <c r="E23" s="182">
        <v>125</v>
      </c>
      <c r="F23" s="222">
        <v>1</v>
      </c>
      <c r="G23" s="182">
        <v>50</v>
      </c>
      <c r="H23" s="185" t="s">
        <v>2593</v>
      </c>
      <c r="I23" s="182"/>
      <c r="J23" s="182">
        <v>1</v>
      </c>
      <c r="K23" s="182"/>
      <c r="L23" s="182">
        <v>10</v>
      </c>
      <c r="M23" s="182"/>
      <c r="N23" s="185" t="s">
        <v>675</v>
      </c>
      <c r="O23" s="182">
        <v>475</v>
      </c>
      <c r="P23" s="185" t="s">
        <v>472</v>
      </c>
      <c r="Q23" s="182">
        <v>350</v>
      </c>
      <c r="R23" s="185" t="s">
        <v>673</v>
      </c>
      <c r="S23" s="182">
        <v>1</v>
      </c>
      <c r="T23" s="182">
        <v>384</v>
      </c>
      <c r="U23" s="182">
        <v>90</v>
      </c>
      <c r="V23" s="182"/>
      <c r="W23" s="182">
        <v>-20</v>
      </c>
      <c r="X23" s="182"/>
      <c r="Y23" s="182">
        <v>33</v>
      </c>
      <c r="Z23" s="185" t="s">
        <v>472</v>
      </c>
      <c r="AA23" s="185"/>
      <c r="AB23" s="185" t="s">
        <v>674</v>
      </c>
      <c r="AC23" s="185" t="s">
        <v>360</v>
      </c>
      <c r="AD23" s="185" t="s">
        <v>356</v>
      </c>
      <c r="AE23" s="199" t="s">
        <v>7090</v>
      </c>
      <c r="AF23" s="182">
        <v>1</v>
      </c>
      <c r="AG23" s="182">
        <v>10</v>
      </c>
      <c r="AH23" s="182"/>
      <c r="AI23" s="182">
        <v>85</v>
      </c>
      <c r="AJ23" s="182">
        <v>128</v>
      </c>
      <c r="AK23" s="182">
        <v>200</v>
      </c>
      <c r="AL23" s="182" t="s">
        <v>374</v>
      </c>
      <c r="AM23" s="182" t="s">
        <v>110</v>
      </c>
      <c r="AN23" s="182" t="s">
        <v>54</v>
      </c>
      <c r="AO23" s="182">
        <v>6</v>
      </c>
      <c r="AP23" s="182"/>
      <c r="AQ23" s="182"/>
      <c r="AR23" s="182">
        <v>10</v>
      </c>
      <c r="AS23" s="182">
        <v>10</v>
      </c>
      <c r="AT23" s="182">
        <v>100</v>
      </c>
      <c r="AU23" s="182">
        <v>180</v>
      </c>
      <c r="AV23" s="131">
        <v>100</v>
      </c>
      <c r="AW23" s="42"/>
      <c r="AX23" s="185" t="s">
        <v>473</v>
      </c>
      <c r="AY23" s="185" t="s">
        <v>374</v>
      </c>
      <c r="AZ23" s="185" t="s">
        <v>110</v>
      </c>
      <c r="BA23" s="185" t="s">
        <v>54</v>
      </c>
      <c r="BB23" s="185" t="s">
        <v>2614</v>
      </c>
      <c r="BC23" s="182">
        <v>2625</v>
      </c>
      <c r="BD23" s="182"/>
      <c r="BE23" s="131"/>
      <c r="BG23" s="127">
        <f>Table3684[[#This Row],[buildPower]]/2</f>
        <v>43.5</v>
      </c>
    </row>
    <row r="24" spans="1:59" ht="24" customHeight="1" x14ac:dyDescent="0.35">
      <c r="A24" s="129">
        <v>22</v>
      </c>
      <c r="B24" s="130" t="s">
        <v>670</v>
      </c>
      <c r="C24" s="182">
        <v>1500</v>
      </c>
      <c r="D24" s="182">
        <v>150</v>
      </c>
      <c r="E24" s="182">
        <v>370</v>
      </c>
      <c r="F24" s="221">
        <v>1</v>
      </c>
      <c r="G24" s="182">
        <v>100</v>
      </c>
      <c r="H24" s="185" t="s">
        <v>2593</v>
      </c>
      <c r="I24" s="182"/>
      <c r="J24" s="182">
        <v>1</v>
      </c>
      <c r="K24" s="182"/>
      <c r="L24" s="182">
        <v>10</v>
      </c>
      <c r="M24" s="182"/>
      <c r="N24" s="185" t="s">
        <v>672</v>
      </c>
      <c r="O24" s="182">
        <v>475</v>
      </c>
      <c r="P24" s="185" t="s">
        <v>472</v>
      </c>
      <c r="Q24" s="182">
        <v>450</v>
      </c>
      <c r="R24" s="185" t="s">
        <v>670</v>
      </c>
      <c r="S24" s="182">
        <v>1</v>
      </c>
      <c r="T24" s="182">
        <v>384</v>
      </c>
      <c r="U24" s="131">
        <v>90</v>
      </c>
      <c r="V24" s="182"/>
      <c r="W24" s="182">
        <v>-20</v>
      </c>
      <c r="X24" s="182"/>
      <c r="Y24" s="182">
        <v>33</v>
      </c>
      <c r="Z24" s="185" t="s">
        <v>472</v>
      </c>
      <c r="AA24" s="185"/>
      <c r="AB24" s="185" t="s">
        <v>671</v>
      </c>
      <c r="AC24" s="185" t="s">
        <v>360</v>
      </c>
      <c r="AD24" s="185" t="s">
        <v>356</v>
      </c>
      <c r="AE24" s="199" t="s">
        <v>7091</v>
      </c>
      <c r="AF24" s="182">
        <v>1</v>
      </c>
      <c r="AG24" s="182">
        <v>10</v>
      </c>
      <c r="AH24" s="182"/>
      <c r="AI24" s="182">
        <v>95</v>
      </c>
      <c r="AJ24" s="182">
        <v>256</v>
      </c>
      <c r="AK24" s="182">
        <v>200</v>
      </c>
      <c r="AL24" s="182" t="s">
        <v>374</v>
      </c>
      <c r="AM24" s="182" t="s">
        <v>110</v>
      </c>
      <c r="AN24" s="182" t="s">
        <v>54</v>
      </c>
      <c r="AO24" s="182">
        <v>5</v>
      </c>
      <c r="AP24" s="182"/>
      <c r="AQ24" s="182"/>
      <c r="AR24" s="182">
        <v>10</v>
      </c>
      <c r="AS24" s="182">
        <v>10</v>
      </c>
      <c r="AT24" s="182">
        <v>100</v>
      </c>
      <c r="AU24" s="182">
        <v>180</v>
      </c>
      <c r="AV24" s="182">
        <v>100</v>
      </c>
      <c r="AW24" s="42"/>
      <c r="AX24" s="185" t="s">
        <v>473</v>
      </c>
      <c r="AY24" s="185" t="s">
        <v>374</v>
      </c>
      <c r="AZ24" s="185" t="s">
        <v>110</v>
      </c>
      <c r="BA24" s="185" t="s">
        <v>54</v>
      </c>
      <c r="BB24" s="185" t="s">
        <v>2614</v>
      </c>
      <c r="BC24" s="182">
        <v>3750</v>
      </c>
      <c r="BD24" s="182"/>
      <c r="BE24" s="131"/>
      <c r="BG24" s="127">
        <f>Table3684[[#This Row],[buildPower]]/2</f>
        <v>75</v>
      </c>
    </row>
    <row r="25" spans="1:59" ht="24" customHeight="1" x14ac:dyDescent="0.35">
      <c r="A25" s="129">
        <v>23</v>
      </c>
      <c r="B25" s="130" t="s">
        <v>5279</v>
      </c>
      <c r="C25" s="182">
        <v>2200</v>
      </c>
      <c r="D25" s="182">
        <v>187</v>
      </c>
      <c r="E25" s="182">
        <v>2000</v>
      </c>
      <c r="F25" s="222">
        <v>1</v>
      </c>
      <c r="G25" s="182">
        <v>500</v>
      </c>
      <c r="H25" s="185" t="s">
        <v>2593</v>
      </c>
      <c r="I25" s="42"/>
      <c r="J25" s="182">
        <v>1</v>
      </c>
      <c r="K25" s="42"/>
      <c r="L25" s="182">
        <v>10</v>
      </c>
      <c r="M25" s="42"/>
      <c r="N25" s="41" t="s">
        <v>4903</v>
      </c>
      <c r="O25" s="182">
        <v>200</v>
      </c>
      <c r="P25" s="41" t="s">
        <v>472</v>
      </c>
      <c r="Q25" s="182">
        <v>300</v>
      </c>
      <c r="R25" s="41" t="s">
        <v>5279</v>
      </c>
      <c r="S25" s="182">
        <v>1</v>
      </c>
      <c r="T25" s="182">
        <v>384</v>
      </c>
      <c r="U25" s="131">
        <v>90</v>
      </c>
      <c r="V25" s="42"/>
      <c r="W25" s="42">
        <v>-80</v>
      </c>
      <c r="X25" s="42"/>
      <c r="Y25" s="42">
        <v>33</v>
      </c>
      <c r="Z25" s="41" t="s">
        <v>472</v>
      </c>
      <c r="AA25" s="41"/>
      <c r="AB25" s="186" t="s">
        <v>4905</v>
      </c>
      <c r="AC25" s="185" t="s">
        <v>360</v>
      </c>
      <c r="AD25" s="41" t="s">
        <v>513</v>
      </c>
      <c r="AE25" s="199" t="s">
        <v>7092</v>
      </c>
      <c r="AF25" s="42">
        <v>1</v>
      </c>
      <c r="AG25" s="42">
        <v>1</v>
      </c>
      <c r="AH25" s="182"/>
      <c r="AI25" s="182">
        <v>75</v>
      </c>
      <c r="AJ25" s="182">
        <v>640</v>
      </c>
      <c r="AK25" s="182">
        <v>250</v>
      </c>
      <c r="AL25" s="182" t="s">
        <v>374</v>
      </c>
      <c r="AM25" s="182" t="s">
        <v>110</v>
      </c>
      <c r="AN25" s="182" t="s">
        <v>54</v>
      </c>
      <c r="AO25" s="182">
        <v>5</v>
      </c>
      <c r="AP25" s="42">
        <v>256</v>
      </c>
      <c r="AQ25" s="42">
        <v>1500</v>
      </c>
      <c r="AR25" s="182">
        <v>10</v>
      </c>
      <c r="AS25" s="42">
        <v>10</v>
      </c>
      <c r="AT25" s="182"/>
      <c r="AU25" s="42">
        <v>180</v>
      </c>
      <c r="AV25" s="182">
        <v>100</v>
      </c>
      <c r="AW25" s="42"/>
      <c r="AX25" s="41" t="s">
        <v>473</v>
      </c>
      <c r="AY25" s="185" t="s">
        <v>374</v>
      </c>
      <c r="AZ25" s="185" t="s">
        <v>110</v>
      </c>
      <c r="BA25" s="41" t="s">
        <v>54</v>
      </c>
      <c r="BB25" s="185" t="s">
        <v>2614</v>
      </c>
      <c r="BC25" s="182">
        <v>16000</v>
      </c>
      <c r="BD25" s="182"/>
      <c r="BE25" s="131"/>
      <c r="BG25" s="127">
        <f>Table3684[[#This Row],[buildPower]]/2</f>
        <v>93.5</v>
      </c>
    </row>
    <row r="26" spans="1:59" ht="24" customHeight="1" x14ac:dyDescent="0.35">
      <c r="A26" s="129">
        <v>24</v>
      </c>
      <c r="B26" s="130" t="s">
        <v>667</v>
      </c>
      <c r="C26" s="182">
        <v>2000</v>
      </c>
      <c r="D26" s="182">
        <v>225</v>
      </c>
      <c r="E26" s="182">
        <v>1200</v>
      </c>
      <c r="F26" s="221">
        <v>1</v>
      </c>
      <c r="G26" s="182">
        <v>256</v>
      </c>
      <c r="H26" s="185" t="s">
        <v>2593</v>
      </c>
      <c r="I26" s="182"/>
      <c r="J26" s="182">
        <v>1</v>
      </c>
      <c r="K26" s="182"/>
      <c r="L26" s="182">
        <v>25</v>
      </c>
      <c r="M26" s="182"/>
      <c r="N26" s="185" t="s">
        <v>669</v>
      </c>
      <c r="O26" s="182">
        <v>475</v>
      </c>
      <c r="P26" s="185" t="s">
        <v>472</v>
      </c>
      <c r="Q26" s="182">
        <v>600</v>
      </c>
      <c r="R26" s="185" t="s">
        <v>667</v>
      </c>
      <c r="S26" s="182">
        <v>1</v>
      </c>
      <c r="T26" s="182">
        <v>384</v>
      </c>
      <c r="U26" s="131">
        <v>90</v>
      </c>
      <c r="V26" s="182"/>
      <c r="W26" s="182">
        <v>-20</v>
      </c>
      <c r="X26" s="182"/>
      <c r="Y26" s="182">
        <v>33</v>
      </c>
      <c r="Z26" s="185" t="s">
        <v>472</v>
      </c>
      <c r="AA26" s="185"/>
      <c r="AB26" s="185" t="s">
        <v>668</v>
      </c>
      <c r="AC26" s="185" t="s">
        <v>360</v>
      </c>
      <c r="AD26" s="185" t="s">
        <v>356</v>
      </c>
      <c r="AE26" s="199" t="s">
        <v>1639</v>
      </c>
      <c r="AF26" s="182">
        <v>1</v>
      </c>
      <c r="AG26" s="182">
        <v>1</v>
      </c>
      <c r="AH26" s="182"/>
      <c r="AI26" s="182">
        <v>115</v>
      </c>
      <c r="AJ26" s="182">
        <v>640</v>
      </c>
      <c r="AK26" s="182">
        <v>200</v>
      </c>
      <c r="AL26" s="182" t="s">
        <v>374</v>
      </c>
      <c r="AM26" s="182" t="s">
        <v>110</v>
      </c>
      <c r="AN26" s="182" t="s">
        <v>54</v>
      </c>
      <c r="AO26" s="182"/>
      <c r="AP26" s="182">
        <v>256</v>
      </c>
      <c r="AQ26" s="182">
        <v>1000</v>
      </c>
      <c r="AR26" s="182">
        <v>10</v>
      </c>
      <c r="AS26" s="182">
        <v>10</v>
      </c>
      <c r="AT26" s="182"/>
      <c r="AU26" s="182">
        <v>180</v>
      </c>
      <c r="AV26" s="182">
        <v>100</v>
      </c>
      <c r="AW26" s="42"/>
      <c r="AX26" s="185" t="s">
        <v>473</v>
      </c>
      <c r="AY26" s="185" t="s">
        <v>374</v>
      </c>
      <c r="AZ26" s="185" t="s">
        <v>110</v>
      </c>
      <c r="BA26" s="185" t="s">
        <v>54</v>
      </c>
      <c r="BB26" s="185" t="s">
        <v>2608</v>
      </c>
      <c r="BC26" s="182">
        <v>9000</v>
      </c>
      <c r="BD26" s="182"/>
      <c r="BE26" s="131"/>
      <c r="BG26" s="127">
        <f>Table3684[[#This Row],[buildPower]]/2</f>
        <v>112.5</v>
      </c>
    </row>
    <row r="27" spans="1:59" ht="24" customHeight="1" x14ac:dyDescent="0.35">
      <c r="A27" s="129">
        <v>25</v>
      </c>
      <c r="B27" s="130" t="s">
        <v>664</v>
      </c>
      <c r="C27" s="182">
        <v>1400</v>
      </c>
      <c r="D27" s="182">
        <v>125</v>
      </c>
      <c r="E27" s="182"/>
      <c r="F27" s="221">
        <v>1</v>
      </c>
      <c r="G27" s="182">
        <v>384</v>
      </c>
      <c r="H27" s="185"/>
      <c r="I27" s="182"/>
      <c r="J27" s="182">
        <v>1</v>
      </c>
      <c r="K27" s="182"/>
      <c r="L27" s="182">
        <v>100</v>
      </c>
      <c r="M27" s="182"/>
      <c r="N27" s="185" t="s">
        <v>666</v>
      </c>
      <c r="O27" s="182">
        <v>475</v>
      </c>
      <c r="P27" s="185" t="s">
        <v>472</v>
      </c>
      <c r="Q27" s="182">
        <v>600</v>
      </c>
      <c r="R27" s="185" t="s">
        <v>664</v>
      </c>
      <c r="S27" s="182">
        <v>1</v>
      </c>
      <c r="T27" s="182">
        <v>384</v>
      </c>
      <c r="U27" s="131">
        <v>100</v>
      </c>
      <c r="V27" s="182"/>
      <c r="W27" s="182">
        <v>-20</v>
      </c>
      <c r="X27" s="182"/>
      <c r="Y27" s="182">
        <v>33</v>
      </c>
      <c r="Z27" s="185" t="s">
        <v>472</v>
      </c>
      <c r="AA27" s="185"/>
      <c r="AB27" s="185" t="s">
        <v>665</v>
      </c>
      <c r="AC27" s="185" t="s">
        <v>360</v>
      </c>
      <c r="AD27" s="185" t="s">
        <v>356</v>
      </c>
      <c r="AE27" s="199" t="s">
        <v>7093</v>
      </c>
      <c r="AF27" s="182">
        <v>1</v>
      </c>
      <c r="AG27" s="182">
        <v>1</v>
      </c>
      <c r="AH27" s="182"/>
      <c r="AI27" s="182"/>
      <c r="AJ27" s="182"/>
      <c r="AK27" s="182"/>
      <c r="AL27" s="182"/>
      <c r="AM27" s="182"/>
      <c r="AN27" s="182"/>
      <c r="AO27" s="182"/>
      <c r="AP27" s="182">
        <v>384</v>
      </c>
      <c r="AQ27" s="182"/>
      <c r="AR27" s="182">
        <v>10</v>
      </c>
      <c r="AS27" s="182">
        <v>10</v>
      </c>
      <c r="AT27" s="182"/>
      <c r="AU27" s="182">
        <v>180</v>
      </c>
      <c r="AV27" s="182">
        <v>90</v>
      </c>
      <c r="AW27" s="42"/>
      <c r="AX27" s="185" t="s">
        <v>473</v>
      </c>
      <c r="AY27" s="185" t="s">
        <v>367</v>
      </c>
      <c r="AZ27" s="185" t="s">
        <v>109</v>
      </c>
      <c r="BA27" s="185" t="s">
        <v>487</v>
      </c>
      <c r="BB27" s="185" t="s">
        <v>2620</v>
      </c>
      <c r="BC27" s="182">
        <v>3000</v>
      </c>
      <c r="BD27" s="182"/>
      <c r="BE27" s="131"/>
      <c r="BG27" s="127">
        <f>Table3684[[#This Row],[buildPower]]/2</f>
        <v>62.5</v>
      </c>
    </row>
    <row r="28" spans="1:59" ht="24" customHeight="1" x14ac:dyDescent="0.35">
      <c r="A28" s="129">
        <v>26</v>
      </c>
      <c r="B28" s="130" t="s">
        <v>4902</v>
      </c>
      <c r="C28" s="182">
        <v>1400</v>
      </c>
      <c r="D28" s="182">
        <v>137</v>
      </c>
      <c r="E28" s="182">
        <v>1000</v>
      </c>
      <c r="F28" s="221">
        <v>1</v>
      </c>
      <c r="G28" s="182">
        <v>100</v>
      </c>
      <c r="H28" s="185" t="s">
        <v>2593</v>
      </c>
      <c r="I28" s="42"/>
      <c r="J28" s="182">
        <v>1</v>
      </c>
      <c r="K28" s="42"/>
      <c r="L28" s="182">
        <v>100</v>
      </c>
      <c r="M28" s="42"/>
      <c r="N28" s="41" t="s">
        <v>4903</v>
      </c>
      <c r="O28" s="182">
        <v>800</v>
      </c>
      <c r="P28" s="41" t="s">
        <v>373</v>
      </c>
      <c r="Q28" s="182">
        <v>100</v>
      </c>
      <c r="R28" s="41" t="s">
        <v>4902</v>
      </c>
      <c r="S28" s="182">
        <v>1</v>
      </c>
      <c r="T28" s="42">
        <v>1280</v>
      </c>
      <c r="U28" s="453">
        <v>90</v>
      </c>
      <c r="V28" s="42"/>
      <c r="W28" s="42">
        <v>-80</v>
      </c>
      <c r="X28" s="42"/>
      <c r="Y28" s="42">
        <v>33</v>
      </c>
      <c r="Z28" s="41" t="s">
        <v>373</v>
      </c>
      <c r="AA28" s="41"/>
      <c r="AB28" s="186" t="s">
        <v>4904</v>
      </c>
      <c r="AC28" s="185" t="s">
        <v>360</v>
      </c>
      <c r="AD28" s="41" t="s">
        <v>513</v>
      </c>
      <c r="AE28" s="200" t="s">
        <v>7280</v>
      </c>
      <c r="AF28" s="42">
        <v>1</v>
      </c>
      <c r="AG28" s="42">
        <v>1</v>
      </c>
      <c r="AH28" s="182"/>
      <c r="AI28" s="182"/>
      <c r="AJ28" s="182"/>
      <c r="AK28" s="182"/>
      <c r="AL28" s="182"/>
      <c r="AM28" s="182"/>
      <c r="AN28" s="182"/>
      <c r="AO28" s="42"/>
      <c r="AP28" s="42">
        <v>384</v>
      </c>
      <c r="AQ28" s="42">
        <v>200</v>
      </c>
      <c r="AR28" s="42">
        <v>70</v>
      </c>
      <c r="AS28" s="42">
        <v>10</v>
      </c>
      <c r="AT28" s="42"/>
      <c r="AU28" s="42">
        <v>180</v>
      </c>
      <c r="AV28" s="182">
        <v>100</v>
      </c>
      <c r="AW28" s="21">
        <v>640</v>
      </c>
      <c r="AX28" s="41" t="s">
        <v>473</v>
      </c>
      <c r="AY28" s="41" t="s">
        <v>367</v>
      </c>
      <c r="AZ28" s="185" t="s">
        <v>108</v>
      </c>
      <c r="BA28" s="41" t="s">
        <v>54</v>
      </c>
      <c r="BB28" s="185" t="s">
        <v>2614</v>
      </c>
      <c r="BC28" s="182">
        <v>3300</v>
      </c>
      <c r="BD28" s="182"/>
      <c r="BE28" s="131"/>
      <c r="BG28" s="127">
        <f>Table3684[[#This Row],[buildPower]]/2</f>
        <v>68.5</v>
      </c>
    </row>
    <row r="29" spans="1:59" ht="24" customHeight="1" x14ac:dyDescent="0.35">
      <c r="A29" s="129">
        <v>27</v>
      </c>
      <c r="B29" s="130" t="s">
        <v>662</v>
      </c>
      <c r="C29" s="446">
        <v>16</v>
      </c>
      <c r="D29" s="446">
        <v>6</v>
      </c>
      <c r="E29" s="446">
        <v>16</v>
      </c>
      <c r="F29" s="42"/>
      <c r="G29" s="446">
        <v>100</v>
      </c>
      <c r="H29" s="452"/>
      <c r="I29" s="42"/>
      <c r="J29" s="446">
        <v>1</v>
      </c>
      <c r="K29" s="433"/>
      <c r="L29" s="446">
        <v>5</v>
      </c>
      <c r="M29" s="42"/>
      <c r="N29" s="41" t="s">
        <v>663</v>
      </c>
      <c r="O29" s="446">
        <v>1500</v>
      </c>
      <c r="P29" s="41" t="s">
        <v>365</v>
      </c>
      <c r="Q29" s="446">
        <v>1</v>
      </c>
      <c r="R29" s="41" t="s">
        <v>662</v>
      </c>
      <c r="S29" s="446"/>
      <c r="T29" s="42">
        <v>960</v>
      </c>
      <c r="U29" s="42">
        <v>75</v>
      </c>
      <c r="V29" s="42">
        <v>90</v>
      </c>
      <c r="W29" s="42">
        <v>-30</v>
      </c>
      <c r="X29" s="42"/>
      <c r="Y29" s="42">
        <v>33</v>
      </c>
      <c r="Z29" s="41" t="s">
        <v>366</v>
      </c>
      <c r="AA29" s="41"/>
      <c r="AB29" s="41"/>
      <c r="AC29" s="452" t="s">
        <v>360</v>
      </c>
      <c r="AD29" s="41" t="s">
        <v>363</v>
      </c>
      <c r="AE29" s="199" t="s">
        <v>7257</v>
      </c>
      <c r="AF29" s="42"/>
      <c r="AG29" s="42">
        <v>1</v>
      </c>
      <c r="AH29" s="446"/>
      <c r="AI29" s="446"/>
      <c r="AJ29" s="446"/>
      <c r="AK29" s="446"/>
      <c r="AL29" s="446"/>
      <c r="AM29" s="446"/>
      <c r="AN29" s="446"/>
      <c r="AO29" s="42"/>
      <c r="AP29" s="42"/>
      <c r="AQ29" s="42"/>
      <c r="AR29" s="42"/>
      <c r="AS29" s="42">
        <v>100</v>
      </c>
      <c r="AT29" s="42"/>
      <c r="AU29" s="42">
        <v>180</v>
      </c>
      <c r="AV29" s="182">
        <v>100</v>
      </c>
      <c r="AW29" s="21">
        <v>768</v>
      </c>
      <c r="AX29" s="41" t="s">
        <v>359</v>
      </c>
      <c r="AY29" s="41" t="s">
        <v>367</v>
      </c>
      <c r="AZ29" s="41" t="s">
        <v>106</v>
      </c>
      <c r="BA29" s="41" t="s">
        <v>50</v>
      </c>
      <c r="BB29" s="41" t="s">
        <v>2601</v>
      </c>
      <c r="BC29" s="446">
        <v>1</v>
      </c>
      <c r="BD29" s="446"/>
      <c r="BE29" s="131"/>
      <c r="BG29" s="127">
        <f>Table3684[[#This Row],[buildPower]]/2</f>
        <v>3</v>
      </c>
    </row>
    <row r="30" spans="1:59" ht="24" customHeight="1" x14ac:dyDescent="0.35">
      <c r="A30" s="129">
        <v>28</v>
      </c>
      <c r="B30" s="130" t="s">
        <v>661</v>
      </c>
      <c r="C30" s="182">
        <v>11</v>
      </c>
      <c r="D30" s="182">
        <v>1</v>
      </c>
      <c r="E30" s="182">
        <v>7</v>
      </c>
      <c r="F30" s="221"/>
      <c r="G30" s="182">
        <v>100</v>
      </c>
      <c r="H30" s="185"/>
      <c r="I30" s="182"/>
      <c r="J30" s="182">
        <v>1</v>
      </c>
      <c r="K30" s="182"/>
      <c r="L30" s="182">
        <v>5</v>
      </c>
      <c r="M30" s="182"/>
      <c r="N30" s="185" t="s">
        <v>364</v>
      </c>
      <c r="O30" s="182">
        <v>1500</v>
      </c>
      <c r="P30" s="185" t="s">
        <v>365</v>
      </c>
      <c r="Q30" s="182">
        <v>1</v>
      </c>
      <c r="R30" s="185" t="s">
        <v>661</v>
      </c>
      <c r="S30" s="182"/>
      <c r="T30" s="182">
        <v>960</v>
      </c>
      <c r="U30" s="42">
        <v>75</v>
      </c>
      <c r="V30" s="182">
        <v>90</v>
      </c>
      <c r="W30" s="182">
        <v>-30</v>
      </c>
      <c r="X30" s="182"/>
      <c r="Y30" s="182">
        <v>33</v>
      </c>
      <c r="Z30" s="185" t="s">
        <v>366</v>
      </c>
      <c r="AA30" s="185"/>
      <c r="AB30" s="185"/>
      <c r="AC30" s="185" t="s">
        <v>360</v>
      </c>
      <c r="AD30" s="185" t="s">
        <v>363</v>
      </c>
      <c r="AE30" s="199" t="s">
        <v>7003</v>
      </c>
      <c r="AF30" s="182"/>
      <c r="AG30" s="182">
        <v>1</v>
      </c>
      <c r="AH30" s="182"/>
      <c r="AI30" s="182"/>
      <c r="AJ30" s="182"/>
      <c r="AK30" s="182"/>
      <c r="AL30" s="182"/>
      <c r="AM30" s="182"/>
      <c r="AN30" s="182"/>
      <c r="AO30" s="182"/>
      <c r="AP30" s="182"/>
      <c r="AQ30" s="182"/>
      <c r="AR30" s="182"/>
      <c r="AS30" s="182">
        <v>100</v>
      </c>
      <c r="AT30" s="182"/>
      <c r="AU30" s="182">
        <v>180</v>
      </c>
      <c r="AV30" s="182">
        <v>100</v>
      </c>
      <c r="AW30" s="42">
        <v>768</v>
      </c>
      <c r="AX30" s="185" t="s">
        <v>359</v>
      </c>
      <c r="AY30" s="185" t="s">
        <v>367</v>
      </c>
      <c r="AZ30" s="185" t="s">
        <v>106</v>
      </c>
      <c r="BA30" s="185" t="s">
        <v>50</v>
      </c>
      <c r="BB30" s="185" t="s">
        <v>2650</v>
      </c>
      <c r="BC30" s="182">
        <v>1</v>
      </c>
      <c r="BD30" s="182"/>
      <c r="BE30" s="131"/>
      <c r="BG30" s="127">
        <f>Table3684[[#This Row],[buildPower]]/2</f>
        <v>0.5</v>
      </c>
    </row>
    <row r="31" spans="1:59" ht="24" customHeight="1" x14ac:dyDescent="0.35">
      <c r="A31" s="129">
        <v>29</v>
      </c>
      <c r="B31" s="130" t="s">
        <v>660</v>
      </c>
      <c r="C31" s="182">
        <v>11</v>
      </c>
      <c r="D31" s="182">
        <v>1</v>
      </c>
      <c r="E31" s="182">
        <v>8</v>
      </c>
      <c r="F31" s="173"/>
      <c r="G31" s="182">
        <v>100</v>
      </c>
      <c r="H31" s="185"/>
      <c r="I31" s="29"/>
      <c r="J31" s="182">
        <v>1</v>
      </c>
      <c r="K31" s="29"/>
      <c r="L31" s="182">
        <v>5</v>
      </c>
      <c r="M31" s="29"/>
      <c r="N31" s="29" t="s">
        <v>364</v>
      </c>
      <c r="O31" s="182">
        <v>1500</v>
      </c>
      <c r="P31" s="29" t="s">
        <v>365</v>
      </c>
      <c r="Q31" s="182">
        <v>1</v>
      </c>
      <c r="R31" s="29" t="s">
        <v>660</v>
      </c>
      <c r="S31" s="182"/>
      <c r="T31" s="42">
        <v>960</v>
      </c>
      <c r="U31" s="42">
        <v>75</v>
      </c>
      <c r="V31" s="42">
        <v>90</v>
      </c>
      <c r="W31" s="42">
        <v>-30</v>
      </c>
      <c r="X31" s="42"/>
      <c r="Y31" s="42">
        <v>33</v>
      </c>
      <c r="Z31" s="29" t="s">
        <v>366</v>
      </c>
      <c r="AA31" s="29"/>
      <c r="AB31" s="29"/>
      <c r="AC31" s="185" t="s">
        <v>360</v>
      </c>
      <c r="AD31" s="29" t="s">
        <v>363</v>
      </c>
      <c r="AE31" s="199" t="s">
        <v>7004</v>
      </c>
      <c r="AF31" s="42"/>
      <c r="AG31" s="42">
        <v>1</v>
      </c>
      <c r="AH31" s="182"/>
      <c r="AI31" s="182"/>
      <c r="AJ31" s="182"/>
      <c r="AK31" s="182"/>
      <c r="AL31" s="182"/>
      <c r="AM31" s="182"/>
      <c r="AN31" s="182"/>
      <c r="AO31" s="42"/>
      <c r="AP31" s="42"/>
      <c r="AQ31" s="42"/>
      <c r="AR31" s="42"/>
      <c r="AS31" s="42">
        <v>100</v>
      </c>
      <c r="AT31" s="42"/>
      <c r="AU31" s="42">
        <v>180</v>
      </c>
      <c r="AV31" s="182">
        <v>100</v>
      </c>
      <c r="AW31" s="42">
        <v>768</v>
      </c>
      <c r="AX31" s="29" t="s">
        <v>359</v>
      </c>
      <c r="AY31" s="29" t="s">
        <v>367</v>
      </c>
      <c r="AZ31" s="29" t="s">
        <v>106</v>
      </c>
      <c r="BA31" s="29" t="s">
        <v>50</v>
      </c>
      <c r="BB31" s="29" t="s">
        <v>2599</v>
      </c>
      <c r="BC31" s="182">
        <v>1</v>
      </c>
      <c r="BD31" s="182"/>
      <c r="BE31" s="131"/>
      <c r="BG31" s="127">
        <f>Table3684[[#This Row],[buildPower]]/2</f>
        <v>0.5</v>
      </c>
    </row>
    <row r="32" spans="1:59" ht="24" customHeight="1" x14ac:dyDescent="0.35">
      <c r="A32" s="129">
        <v>30</v>
      </c>
      <c r="B32" s="130" t="s">
        <v>657</v>
      </c>
      <c r="C32" s="182">
        <v>10</v>
      </c>
      <c r="D32" s="182">
        <v>5</v>
      </c>
      <c r="E32" s="182">
        <v>28</v>
      </c>
      <c r="F32" s="173"/>
      <c r="G32" s="182">
        <v>25</v>
      </c>
      <c r="H32" s="185" t="s">
        <v>2602</v>
      </c>
      <c r="I32" s="29"/>
      <c r="J32" s="182">
        <v>1</v>
      </c>
      <c r="K32" s="29"/>
      <c r="L32" s="182">
        <v>30</v>
      </c>
      <c r="M32" s="29"/>
      <c r="N32" s="29" t="s">
        <v>364</v>
      </c>
      <c r="O32" s="182">
        <v>1500</v>
      </c>
      <c r="P32" s="29" t="s">
        <v>376</v>
      </c>
      <c r="Q32" s="182">
        <v>10</v>
      </c>
      <c r="R32" s="29" t="s">
        <v>657</v>
      </c>
      <c r="S32" s="182">
        <v>1</v>
      </c>
      <c r="T32" s="42">
        <v>960</v>
      </c>
      <c r="U32" s="42">
        <v>75</v>
      </c>
      <c r="V32" s="42">
        <v>90</v>
      </c>
      <c r="W32" s="42">
        <v>-30</v>
      </c>
      <c r="X32" s="42"/>
      <c r="Y32" s="42">
        <v>33</v>
      </c>
      <c r="Z32" s="29" t="s">
        <v>376</v>
      </c>
      <c r="AA32" s="29" t="s">
        <v>658</v>
      </c>
      <c r="AB32" s="29" t="s">
        <v>659</v>
      </c>
      <c r="AC32" s="185" t="s">
        <v>360</v>
      </c>
      <c r="AD32" s="29" t="s">
        <v>363</v>
      </c>
      <c r="AE32" s="199" t="s">
        <v>7005</v>
      </c>
      <c r="AF32" s="42"/>
      <c r="AG32" s="42">
        <v>1</v>
      </c>
      <c r="AH32" s="182"/>
      <c r="AI32" s="182"/>
      <c r="AJ32" s="182"/>
      <c r="AK32" s="182"/>
      <c r="AL32" s="182"/>
      <c r="AM32" s="182"/>
      <c r="AN32" s="182"/>
      <c r="AO32" s="42"/>
      <c r="AP32" s="42"/>
      <c r="AQ32" s="42"/>
      <c r="AR32" s="42"/>
      <c r="AS32" s="42">
        <v>100</v>
      </c>
      <c r="AT32" s="42"/>
      <c r="AU32" s="42">
        <v>180</v>
      </c>
      <c r="AV32" s="182">
        <v>100</v>
      </c>
      <c r="AW32" s="21">
        <v>768</v>
      </c>
      <c r="AX32" s="29" t="s">
        <v>359</v>
      </c>
      <c r="AY32" s="29" t="s">
        <v>367</v>
      </c>
      <c r="AZ32" s="29" t="s">
        <v>102</v>
      </c>
      <c r="BA32" s="29" t="s">
        <v>48</v>
      </c>
      <c r="BB32" s="29" t="s">
        <v>2604</v>
      </c>
      <c r="BC32" s="182">
        <v>10</v>
      </c>
      <c r="BD32" s="182"/>
      <c r="BE32" s="131"/>
      <c r="BG32" s="127">
        <f>Table3684[[#This Row],[buildPower]]/2</f>
        <v>2.5</v>
      </c>
    </row>
    <row r="33" spans="1:59" ht="24" customHeight="1" x14ac:dyDescent="0.35">
      <c r="A33" s="129">
        <v>31</v>
      </c>
      <c r="B33" s="130" t="s">
        <v>6304</v>
      </c>
      <c r="C33" s="182">
        <v>10</v>
      </c>
      <c r="D33" s="182">
        <v>5</v>
      </c>
      <c r="E33" s="182">
        <v>28</v>
      </c>
      <c r="F33" s="173"/>
      <c r="G33" s="182">
        <v>25</v>
      </c>
      <c r="H33" s="185" t="s">
        <v>2602</v>
      </c>
      <c r="I33" s="29"/>
      <c r="J33" s="182">
        <v>1</v>
      </c>
      <c r="K33" s="29"/>
      <c r="L33" s="182">
        <v>30</v>
      </c>
      <c r="M33" s="29"/>
      <c r="N33" s="29" t="s">
        <v>364</v>
      </c>
      <c r="O33" s="182">
        <v>1500</v>
      </c>
      <c r="P33" s="29" t="s">
        <v>376</v>
      </c>
      <c r="Q33" s="182">
        <v>10</v>
      </c>
      <c r="R33" s="29" t="s">
        <v>6304</v>
      </c>
      <c r="S33" s="182">
        <v>1</v>
      </c>
      <c r="T33" s="42">
        <v>960</v>
      </c>
      <c r="U33" s="42">
        <v>75</v>
      </c>
      <c r="V33" s="42">
        <v>90</v>
      </c>
      <c r="W33" s="42">
        <v>-30</v>
      </c>
      <c r="X33" s="42"/>
      <c r="Y33" s="42">
        <v>33</v>
      </c>
      <c r="Z33" s="29" t="s">
        <v>376</v>
      </c>
      <c r="AA33" s="29" t="s">
        <v>658</v>
      </c>
      <c r="AB33" s="29" t="s">
        <v>659</v>
      </c>
      <c r="AC33" s="185" t="s">
        <v>360</v>
      </c>
      <c r="AD33" s="29" t="s">
        <v>363</v>
      </c>
      <c r="AE33" s="199" t="s">
        <v>7006</v>
      </c>
      <c r="AF33" s="42"/>
      <c r="AG33" s="42">
        <v>1</v>
      </c>
      <c r="AH33" s="182"/>
      <c r="AI33" s="182"/>
      <c r="AJ33" s="182"/>
      <c r="AK33" s="182"/>
      <c r="AL33" s="182"/>
      <c r="AM33" s="182"/>
      <c r="AN33" s="182"/>
      <c r="AO33" s="42"/>
      <c r="AP33" s="42"/>
      <c r="AQ33" s="42"/>
      <c r="AR33" s="42"/>
      <c r="AS33" s="42">
        <v>100</v>
      </c>
      <c r="AT33" s="42"/>
      <c r="AU33" s="42">
        <v>180</v>
      </c>
      <c r="AV33" s="182">
        <v>100</v>
      </c>
      <c r="AW33" s="21">
        <v>768</v>
      </c>
      <c r="AX33" s="29" t="s">
        <v>359</v>
      </c>
      <c r="AY33" s="29" t="s">
        <v>367</v>
      </c>
      <c r="AZ33" s="29" t="s">
        <v>102</v>
      </c>
      <c r="BA33" s="29" t="s">
        <v>48</v>
      </c>
      <c r="BB33" s="29" t="s">
        <v>2604</v>
      </c>
      <c r="BC33" s="182">
        <v>10</v>
      </c>
      <c r="BD33" s="182"/>
      <c r="BE33" s="131"/>
      <c r="BG33" s="127">
        <f>Table3684[[#This Row],[buildPower]]/2</f>
        <v>2.5</v>
      </c>
    </row>
    <row r="34" spans="1:59" ht="24" customHeight="1" x14ac:dyDescent="0.35">
      <c r="A34" s="129">
        <v>32</v>
      </c>
      <c r="B34" s="130" t="s">
        <v>653</v>
      </c>
      <c r="C34" s="182">
        <v>250</v>
      </c>
      <c r="D34" s="182">
        <v>37</v>
      </c>
      <c r="E34" s="182">
        <v>35</v>
      </c>
      <c r="F34" s="222">
        <v>1</v>
      </c>
      <c r="G34" s="182">
        <v>30</v>
      </c>
      <c r="H34" s="185" t="s">
        <v>2602</v>
      </c>
      <c r="I34" s="182"/>
      <c r="J34" s="182">
        <v>1</v>
      </c>
      <c r="K34" s="182"/>
      <c r="L34" s="182">
        <v>30</v>
      </c>
      <c r="M34" s="182"/>
      <c r="N34" s="185" t="s">
        <v>601</v>
      </c>
      <c r="O34" s="182">
        <v>1500</v>
      </c>
      <c r="P34" s="185" t="s">
        <v>376</v>
      </c>
      <c r="Q34" s="182">
        <v>250</v>
      </c>
      <c r="R34" s="185" t="s">
        <v>653</v>
      </c>
      <c r="S34" s="182">
        <v>1</v>
      </c>
      <c r="T34" s="182">
        <v>960</v>
      </c>
      <c r="U34" s="182">
        <v>50</v>
      </c>
      <c r="V34" s="182">
        <v>90</v>
      </c>
      <c r="W34" s="182">
        <v>-90</v>
      </c>
      <c r="X34" s="182">
        <v>16</v>
      </c>
      <c r="Y34" s="182">
        <v>33</v>
      </c>
      <c r="Z34" s="185" t="s">
        <v>376</v>
      </c>
      <c r="AA34" s="185" t="s">
        <v>654</v>
      </c>
      <c r="AB34" s="185" t="s">
        <v>655</v>
      </c>
      <c r="AC34" s="185" t="s">
        <v>360</v>
      </c>
      <c r="AD34" s="185" t="s">
        <v>466</v>
      </c>
      <c r="AE34" s="199" t="s">
        <v>1682</v>
      </c>
      <c r="AF34" s="182"/>
      <c r="AG34" s="182">
        <v>2</v>
      </c>
      <c r="AH34" s="182"/>
      <c r="AI34" s="182"/>
      <c r="AJ34" s="182"/>
      <c r="AK34" s="182"/>
      <c r="AL34" s="182"/>
      <c r="AM34" s="182"/>
      <c r="AN34" s="182"/>
      <c r="AO34" s="182"/>
      <c r="AP34" s="182">
        <v>64</v>
      </c>
      <c r="AQ34" s="182">
        <v>18</v>
      </c>
      <c r="AR34" s="182">
        <v>100</v>
      </c>
      <c r="AS34" s="182">
        <v>100</v>
      </c>
      <c r="AT34" s="182"/>
      <c r="AU34" s="182">
        <v>180</v>
      </c>
      <c r="AV34" s="182">
        <v>80</v>
      </c>
      <c r="AW34" s="21">
        <v>480</v>
      </c>
      <c r="AX34" s="185" t="s">
        <v>359</v>
      </c>
      <c r="AY34" s="185" t="s">
        <v>367</v>
      </c>
      <c r="AZ34" s="185" t="s">
        <v>102</v>
      </c>
      <c r="BA34" s="185" t="s">
        <v>48</v>
      </c>
      <c r="BB34" s="185" t="s">
        <v>2604</v>
      </c>
      <c r="BC34" s="182">
        <v>1500</v>
      </c>
      <c r="BD34" s="182"/>
      <c r="BE34" s="131"/>
      <c r="BG34" s="127">
        <f>Table3684[[#This Row],[buildPower]]/2</f>
        <v>18.5</v>
      </c>
    </row>
    <row r="35" spans="1:59" ht="24" customHeight="1" x14ac:dyDescent="0.35">
      <c r="A35" s="129">
        <v>33</v>
      </c>
      <c r="B35" s="17" t="s">
        <v>656</v>
      </c>
      <c r="C35" s="182">
        <v>350</v>
      </c>
      <c r="D35" s="182">
        <v>37</v>
      </c>
      <c r="E35" s="182">
        <v>40</v>
      </c>
      <c r="F35" s="222">
        <v>1</v>
      </c>
      <c r="G35" s="182">
        <v>30</v>
      </c>
      <c r="H35" s="185" t="s">
        <v>2602</v>
      </c>
      <c r="I35" s="182"/>
      <c r="J35" s="182">
        <v>1</v>
      </c>
      <c r="K35" s="182"/>
      <c r="L35" s="182">
        <v>40</v>
      </c>
      <c r="M35" s="182"/>
      <c r="N35" s="185" t="s">
        <v>601</v>
      </c>
      <c r="O35" s="182">
        <v>1500</v>
      </c>
      <c r="P35" s="185" t="s">
        <v>391</v>
      </c>
      <c r="Q35" s="182">
        <v>250</v>
      </c>
      <c r="R35" s="185" t="s">
        <v>656</v>
      </c>
      <c r="S35" s="182">
        <v>1</v>
      </c>
      <c r="T35" s="182">
        <v>1024</v>
      </c>
      <c r="U35" s="182">
        <v>50</v>
      </c>
      <c r="V35" s="182"/>
      <c r="W35" s="182">
        <v>-90</v>
      </c>
      <c r="X35" s="182"/>
      <c r="Y35" s="182">
        <v>33</v>
      </c>
      <c r="Z35" s="185" t="s">
        <v>391</v>
      </c>
      <c r="AA35" s="191" t="s">
        <v>654</v>
      </c>
      <c r="AB35" s="185" t="s">
        <v>655</v>
      </c>
      <c r="AC35" s="185" t="s">
        <v>360</v>
      </c>
      <c r="AD35" s="185" t="s">
        <v>466</v>
      </c>
      <c r="AE35" s="199" t="s">
        <v>2623</v>
      </c>
      <c r="AF35" s="182">
        <v>4</v>
      </c>
      <c r="AG35" s="182">
        <v>2</v>
      </c>
      <c r="AH35" s="182"/>
      <c r="AI35" s="182"/>
      <c r="AJ35" s="182"/>
      <c r="AK35" s="182"/>
      <c r="AL35" s="182"/>
      <c r="AM35" s="182"/>
      <c r="AN35" s="182"/>
      <c r="AO35" s="182">
        <v>3</v>
      </c>
      <c r="AP35" s="182">
        <v>96</v>
      </c>
      <c r="AQ35" s="182">
        <v>45</v>
      </c>
      <c r="AR35" s="182">
        <v>100</v>
      </c>
      <c r="AS35" s="182">
        <v>350</v>
      </c>
      <c r="AT35" s="182"/>
      <c r="AU35" s="182">
        <v>360</v>
      </c>
      <c r="AV35" s="182">
        <v>80</v>
      </c>
      <c r="AW35" s="21"/>
      <c r="AX35" s="185" t="s">
        <v>359</v>
      </c>
      <c r="AY35" s="185" t="s">
        <v>367</v>
      </c>
      <c r="AZ35" s="185" t="s">
        <v>102</v>
      </c>
      <c r="BA35" s="185" t="s">
        <v>48</v>
      </c>
      <c r="BB35" s="185" t="s">
        <v>2604</v>
      </c>
      <c r="BC35" s="182">
        <v>1400</v>
      </c>
      <c r="BD35" s="182"/>
      <c r="BE35" s="131"/>
      <c r="BG35" s="127">
        <f>Table3684[[#This Row],[buildPower]]/2</f>
        <v>18.5</v>
      </c>
    </row>
    <row r="36" spans="1:59" ht="24" customHeight="1" x14ac:dyDescent="0.35">
      <c r="A36" s="129">
        <v>34</v>
      </c>
      <c r="B36" s="130" t="s">
        <v>649</v>
      </c>
      <c r="C36" s="182">
        <v>500</v>
      </c>
      <c r="D36" s="182">
        <v>75</v>
      </c>
      <c r="E36" s="182">
        <v>60</v>
      </c>
      <c r="F36" s="221">
        <v>1</v>
      </c>
      <c r="G36" s="182">
        <v>60</v>
      </c>
      <c r="H36" s="185" t="s">
        <v>2593</v>
      </c>
      <c r="I36" s="182"/>
      <c r="J36" s="182">
        <v>1</v>
      </c>
      <c r="K36" s="182"/>
      <c r="L36" s="182">
        <v>40</v>
      </c>
      <c r="M36" s="182"/>
      <c r="N36" s="185" t="s">
        <v>490</v>
      </c>
      <c r="O36" s="182">
        <v>1500</v>
      </c>
      <c r="P36" s="185" t="s">
        <v>376</v>
      </c>
      <c r="Q36" s="182">
        <v>350</v>
      </c>
      <c r="R36" s="185" t="s">
        <v>649</v>
      </c>
      <c r="S36" s="182">
        <v>1</v>
      </c>
      <c r="T36" s="182">
        <v>1024</v>
      </c>
      <c r="U36" s="182">
        <v>50</v>
      </c>
      <c r="V36" s="182">
        <v>90</v>
      </c>
      <c r="W36" s="182">
        <v>-60</v>
      </c>
      <c r="X36" s="182">
        <v>32</v>
      </c>
      <c r="Y36" s="182">
        <v>33</v>
      </c>
      <c r="Z36" s="185" t="s">
        <v>376</v>
      </c>
      <c r="AA36" s="191" t="s">
        <v>650</v>
      </c>
      <c r="AB36" s="185" t="s">
        <v>651</v>
      </c>
      <c r="AC36" s="185" t="s">
        <v>360</v>
      </c>
      <c r="AD36" s="185" t="s">
        <v>456</v>
      </c>
      <c r="AE36" s="199" t="s">
        <v>1684</v>
      </c>
      <c r="AF36" s="182"/>
      <c r="AG36" s="182">
        <v>2</v>
      </c>
      <c r="AH36" s="182"/>
      <c r="AI36" s="182"/>
      <c r="AJ36" s="182"/>
      <c r="AK36" s="182"/>
      <c r="AL36" s="182"/>
      <c r="AM36" s="182"/>
      <c r="AN36" s="182"/>
      <c r="AO36" s="182"/>
      <c r="AP36" s="182">
        <v>128</v>
      </c>
      <c r="AQ36" s="182">
        <v>30</v>
      </c>
      <c r="AR36" s="182">
        <v>100</v>
      </c>
      <c r="AS36" s="182">
        <v>100</v>
      </c>
      <c r="AT36" s="182"/>
      <c r="AU36" s="182">
        <v>180</v>
      </c>
      <c r="AV36" s="182">
        <v>80</v>
      </c>
      <c r="AW36" s="21">
        <v>512</v>
      </c>
      <c r="AX36" s="185" t="s">
        <v>652</v>
      </c>
      <c r="AY36" s="185" t="s">
        <v>367</v>
      </c>
      <c r="AZ36" s="185" t="s">
        <v>102</v>
      </c>
      <c r="BA36" s="185" t="s">
        <v>48</v>
      </c>
      <c r="BB36" s="185" t="s">
        <v>2595</v>
      </c>
      <c r="BC36" s="182">
        <v>2700</v>
      </c>
      <c r="BD36" s="182"/>
      <c r="BE36" s="131"/>
      <c r="BG36" s="127">
        <f>Table3684[[#This Row],[buildPower]]/2</f>
        <v>37.5</v>
      </c>
    </row>
    <row r="37" spans="1:59" ht="24" customHeight="1" x14ac:dyDescent="0.35">
      <c r="A37" s="129">
        <v>35</v>
      </c>
      <c r="B37" s="130" t="s">
        <v>5544</v>
      </c>
      <c r="C37" s="182">
        <v>500</v>
      </c>
      <c r="D37" s="182">
        <v>75</v>
      </c>
      <c r="E37" s="182">
        <v>70</v>
      </c>
      <c r="F37" s="221">
        <v>1</v>
      </c>
      <c r="G37" s="182">
        <v>75</v>
      </c>
      <c r="H37" s="185" t="s">
        <v>2593</v>
      </c>
      <c r="I37" s="42"/>
      <c r="J37" s="182">
        <v>1</v>
      </c>
      <c r="K37" s="42">
        <v>0</v>
      </c>
      <c r="L37" s="182">
        <v>50</v>
      </c>
      <c r="M37" s="42"/>
      <c r="N37" s="41" t="s">
        <v>490</v>
      </c>
      <c r="O37" s="182">
        <v>1500</v>
      </c>
      <c r="P37" s="41" t="s">
        <v>376</v>
      </c>
      <c r="Q37" s="182">
        <v>320</v>
      </c>
      <c r="R37" s="41" t="s">
        <v>5544</v>
      </c>
      <c r="S37" s="182">
        <v>1</v>
      </c>
      <c r="T37" s="182">
        <v>1280</v>
      </c>
      <c r="U37" s="182">
        <v>65</v>
      </c>
      <c r="V37" s="42">
        <v>90</v>
      </c>
      <c r="W37" s="42">
        <v>-60</v>
      </c>
      <c r="X37" s="182">
        <v>32</v>
      </c>
      <c r="Y37" s="42">
        <v>33</v>
      </c>
      <c r="Z37" s="41" t="s">
        <v>376</v>
      </c>
      <c r="AA37" s="186" t="s">
        <v>647</v>
      </c>
      <c r="AB37" s="41" t="s">
        <v>441</v>
      </c>
      <c r="AC37" s="185" t="s">
        <v>360</v>
      </c>
      <c r="AD37" s="41" t="s">
        <v>497</v>
      </c>
      <c r="AE37" s="199" t="s">
        <v>7049</v>
      </c>
      <c r="AF37" s="42"/>
      <c r="AG37" s="182">
        <v>2</v>
      </c>
      <c r="AH37" s="182"/>
      <c r="AI37" s="182"/>
      <c r="AJ37" s="182"/>
      <c r="AK37" s="182"/>
      <c r="AL37" s="182"/>
      <c r="AM37" s="182"/>
      <c r="AN37" s="182"/>
      <c r="AO37" s="42"/>
      <c r="AP37" s="42">
        <v>128</v>
      </c>
      <c r="AQ37" s="182">
        <v>35</v>
      </c>
      <c r="AR37" s="42">
        <v>100</v>
      </c>
      <c r="AS37" s="182">
        <v>600</v>
      </c>
      <c r="AT37" s="42"/>
      <c r="AU37" s="182">
        <v>180</v>
      </c>
      <c r="AV37" s="182">
        <v>80</v>
      </c>
      <c r="AW37" s="21">
        <v>640</v>
      </c>
      <c r="AX37" s="41" t="s">
        <v>359</v>
      </c>
      <c r="AY37" s="191" t="s">
        <v>367</v>
      </c>
      <c r="AZ37" s="41" t="s">
        <v>102</v>
      </c>
      <c r="BA37" s="41" t="s">
        <v>48</v>
      </c>
      <c r="BB37" s="41" t="s">
        <v>2624</v>
      </c>
      <c r="BC37" s="182">
        <v>3500</v>
      </c>
      <c r="BD37" s="192"/>
      <c r="BE37" s="131"/>
      <c r="BG37" s="127">
        <f>Table3684[[#This Row],[buildPower]]/2</f>
        <v>37.5</v>
      </c>
    </row>
    <row r="38" spans="1:59" ht="24" customHeight="1" x14ac:dyDescent="0.35">
      <c r="A38" s="129">
        <v>36</v>
      </c>
      <c r="B38" s="130" t="s">
        <v>646</v>
      </c>
      <c r="C38" s="182">
        <v>800</v>
      </c>
      <c r="D38" s="182">
        <v>125</v>
      </c>
      <c r="E38" s="182">
        <v>120</v>
      </c>
      <c r="F38" s="221">
        <v>1</v>
      </c>
      <c r="G38" s="182">
        <v>192</v>
      </c>
      <c r="H38" s="185" t="s">
        <v>2593</v>
      </c>
      <c r="I38" s="182"/>
      <c r="J38" s="182">
        <v>1</v>
      </c>
      <c r="K38" s="182"/>
      <c r="L38" s="182">
        <v>60</v>
      </c>
      <c r="M38" s="182"/>
      <c r="N38" s="185" t="s">
        <v>490</v>
      </c>
      <c r="O38" s="182">
        <v>1500</v>
      </c>
      <c r="P38" s="185" t="s">
        <v>376</v>
      </c>
      <c r="Q38" s="182">
        <v>500</v>
      </c>
      <c r="R38" s="185" t="s">
        <v>646</v>
      </c>
      <c r="S38" s="182">
        <v>1</v>
      </c>
      <c r="T38" s="182">
        <v>1088</v>
      </c>
      <c r="U38" s="182">
        <v>50</v>
      </c>
      <c r="V38" s="182">
        <v>90</v>
      </c>
      <c r="W38" s="182">
        <v>-60</v>
      </c>
      <c r="X38" s="182">
        <v>48</v>
      </c>
      <c r="Y38" s="182">
        <v>33</v>
      </c>
      <c r="Z38" s="185" t="s">
        <v>376</v>
      </c>
      <c r="AA38" s="300" t="s">
        <v>647</v>
      </c>
      <c r="AB38" s="185" t="s">
        <v>648</v>
      </c>
      <c r="AC38" s="185" t="s">
        <v>360</v>
      </c>
      <c r="AD38" s="185" t="s">
        <v>497</v>
      </c>
      <c r="AE38" s="199" t="s">
        <v>1686</v>
      </c>
      <c r="AF38" s="182"/>
      <c r="AG38" s="182">
        <v>2</v>
      </c>
      <c r="AH38" s="182"/>
      <c r="AI38" s="182"/>
      <c r="AJ38" s="182"/>
      <c r="AK38" s="182"/>
      <c r="AL38" s="182"/>
      <c r="AM38" s="182"/>
      <c r="AN38" s="182"/>
      <c r="AO38" s="182"/>
      <c r="AP38" s="182">
        <v>192</v>
      </c>
      <c r="AQ38" s="182">
        <v>60</v>
      </c>
      <c r="AR38" s="182">
        <v>100</v>
      </c>
      <c r="AS38" s="182">
        <v>200</v>
      </c>
      <c r="AT38" s="182"/>
      <c r="AU38" s="182">
        <v>180</v>
      </c>
      <c r="AV38" s="182">
        <v>80</v>
      </c>
      <c r="AW38" s="21">
        <v>544</v>
      </c>
      <c r="AX38" s="185" t="s">
        <v>359</v>
      </c>
      <c r="AY38" s="185" t="s">
        <v>367</v>
      </c>
      <c r="AZ38" s="185" t="s">
        <v>102</v>
      </c>
      <c r="BA38" s="185" t="s">
        <v>48</v>
      </c>
      <c r="BB38" s="185" t="s">
        <v>2624</v>
      </c>
      <c r="BC38" s="182">
        <v>5600</v>
      </c>
      <c r="BD38" s="182"/>
      <c r="BE38" s="131"/>
      <c r="BG38" s="127">
        <f>Table3684[[#This Row],[buildPower]]/2</f>
        <v>62.5</v>
      </c>
    </row>
    <row r="39" spans="1:59" ht="24" customHeight="1" x14ac:dyDescent="0.35">
      <c r="A39" s="129">
        <v>37</v>
      </c>
      <c r="B39" s="17" t="s">
        <v>5150</v>
      </c>
      <c r="C39" s="182">
        <v>800</v>
      </c>
      <c r="D39" s="182">
        <v>125</v>
      </c>
      <c r="E39" s="182">
        <v>120</v>
      </c>
      <c r="F39" s="221">
        <v>1</v>
      </c>
      <c r="G39" s="182">
        <v>250</v>
      </c>
      <c r="H39" s="185" t="s">
        <v>2593</v>
      </c>
      <c r="I39" s="42"/>
      <c r="J39" s="182">
        <v>1</v>
      </c>
      <c r="K39" s="42">
        <v>0</v>
      </c>
      <c r="L39" s="182">
        <v>60</v>
      </c>
      <c r="M39" s="42"/>
      <c r="N39" s="41" t="s">
        <v>490</v>
      </c>
      <c r="O39" s="182">
        <v>1500</v>
      </c>
      <c r="P39" s="41" t="s">
        <v>376</v>
      </c>
      <c r="Q39" s="182">
        <v>500</v>
      </c>
      <c r="R39" s="41" t="s">
        <v>5150</v>
      </c>
      <c r="S39" s="182">
        <v>1</v>
      </c>
      <c r="T39" s="182">
        <v>1344</v>
      </c>
      <c r="U39" s="182">
        <v>50</v>
      </c>
      <c r="V39" s="42">
        <v>90</v>
      </c>
      <c r="W39" s="42">
        <v>-60</v>
      </c>
      <c r="X39" s="182">
        <v>48</v>
      </c>
      <c r="Y39" s="42">
        <v>33</v>
      </c>
      <c r="Z39" s="41" t="s">
        <v>376</v>
      </c>
      <c r="AA39" s="186" t="s">
        <v>647</v>
      </c>
      <c r="AB39" s="41" t="s">
        <v>435</v>
      </c>
      <c r="AC39" s="185" t="s">
        <v>360</v>
      </c>
      <c r="AD39" s="41" t="s">
        <v>497</v>
      </c>
      <c r="AE39" s="199" t="s">
        <v>7059</v>
      </c>
      <c r="AF39" s="42"/>
      <c r="AG39" s="182">
        <v>2</v>
      </c>
      <c r="AH39" s="182"/>
      <c r="AI39" s="182"/>
      <c r="AJ39" s="182"/>
      <c r="AK39" s="182"/>
      <c r="AL39" s="182"/>
      <c r="AM39" s="182"/>
      <c r="AN39" s="182"/>
      <c r="AO39" s="42"/>
      <c r="AP39" s="182">
        <v>192</v>
      </c>
      <c r="AQ39" s="182">
        <v>65</v>
      </c>
      <c r="AR39" s="42">
        <v>100</v>
      </c>
      <c r="AS39" s="182">
        <v>600</v>
      </c>
      <c r="AT39" s="42"/>
      <c r="AU39" s="182">
        <v>180</v>
      </c>
      <c r="AV39" s="182">
        <v>80</v>
      </c>
      <c r="AW39" s="21">
        <v>672</v>
      </c>
      <c r="AX39" s="41" t="s">
        <v>359</v>
      </c>
      <c r="AY39" s="191" t="s">
        <v>367</v>
      </c>
      <c r="AZ39" s="41" t="s">
        <v>102</v>
      </c>
      <c r="BA39" s="41" t="s">
        <v>48</v>
      </c>
      <c r="BB39" s="41" t="s">
        <v>2624</v>
      </c>
      <c r="BC39" s="182">
        <v>6000</v>
      </c>
      <c r="BD39" s="192"/>
      <c r="BE39" s="131"/>
      <c r="BG39" s="127">
        <f>Table3684[[#This Row],[buildPower]]/2</f>
        <v>62.5</v>
      </c>
    </row>
    <row r="40" spans="1:59" ht="24" customHeight="1" x14ac:dyDescent="0.35">
      <c r="A40" s="129">
        <v>38</v>
      </c>
      <c r="B40" s="130" t="s">
        <v>5203</v>
      </c>
      <c r="C40" s="182">
        <v>1000</v>
      </c>
      <c r="D40" s="182">
        <v>150</v>
      </c>
      <c r="E40" s="182">
        <v>120</v>
      </c>
      <c r="F40" s="221">
        <v>1</v>
      </c>
      <c r="G40" s="182">
        <v>192</v>
      </c>
      <c r="H40" s="185" t="s">
        <v>2593</v>
      </c>
      <c r="I40" s="446"/>
      <c r="J40" s="182">
        <v>1</v>
      </c>
      <c r="K40" s="446"/>
      <c r="L40" s="182">
        <v>10</v>
      </c>
      <c r="M40" s="446"/>
      <c r="N40" s="452" t="s">
        <v>490</v>
      </c>
      <c r="O40" s="182">
        <v>1500</v>
      </c>
      <c r="P40" s="452" t="s">
        <v>376</v>
      </c>
      <c r="Q40" s="182">
        <v>500</v>
      </c>
      <c r="R40" s="452" t="s">
        <v>5203</v>
      </c>
      <c r="S40" s="182">
        <v>1</v>
      </c>
      <c r="T40" s="446">
        <v>1088</v>
      </c>
      <c r="U40" s="182">
        <v>50</v>
      </c>
      <c r="V40" s="446">
        <v>90</v>
      </c>
      <c r="W40" s="446">
        <v>-60</v>
      </c>
      <c r="X40" s="446">
        <v>48</v>
      </c>
      <c r="Y40" s="446">
        <v>33</v>
      </c>
      <c r="Z40" s="452" t="s">
        <v>376</v>
      </c>
      <c r="AA40" s="468" t="s">
        <v>4852</v>
      </c>
      <c r="AB40" s="468" t="s">
        <v>4853</v>
      </c>
      <c r="AC40" s="185" t="s">
        <v>360</v>
      </c>
      <c r="AD40" s="452" t="s">
        <v>497</v>
      </c>
      <c r="AE40" s="199" t="s">
        <v>4854</v>
      </c>
      <c r="AF40" s="446"/>
      <c r="AG40" s="446">
        <v>2</v>
      </c>
      <c r="AH40" s="182"/>
      <c r="AI40" s="182"/>
      <c r="AJ40" s="182"/>
      <c r="AK40" s="182"/>
      <c r="AL40" s="182"/>
      <c r="AM40" s="182"/>
      <c r="AN40" s="182"/>
      <c r="AO40" s="446">
        <v>2</v>
      </c>
      <c r="AP40" s="446">
        <v>192</v>
      </c>
      <c r="AQ40" s="446">
        <v>60</v>
      </c>
      <c r="AR40" s="446">
        <v>100</v>
      </c>
      <c r="AS40" s="446">
        <v>300</v>
      </c>
      <c r="AT40" s="446">
        <v>50</v>
      </c>
      <c r="AU40" s="446">
        <v>180</v>
      </c>
      <c r="AV40" s="182">
        <v>80</v>
      </c>
      <c r="AW40" s="42">
        <v>544</v>
      </c>
      <c r="AX40" s="452" t="s">
        <v>359</v>
      </c>
      <c r="AY40" s="191" t="s">
        <v>367</v>
      </c>
      <c r="AZ40" s="191" t="s">
        <v>102</v>
      </c>
      <c r="BA40" s="191" t="s">
        <v>48</v>
      </c>
      <c r="BB40" s="452" t="s">
        <v>2624</v>
      </c>
      <c r="BC40" s="182">
        <v>8800</v>
      </c>
      <c r="BD40" s="182"/>
      <c r="BE40" s="131"/>
      <c r="BG40" s="127">
        <f>Table3684[[#This Row],[buildPower]]/2</f>
        <v>75</v>
      </c>
    </row>
    <row r="41" spans="1:59" ht="24" customHeight="1" x14ac:dyDescent="0.35">
      <c r="A41" s="129">
        <v>39</v>
      </c>
      <c r="B41" s="130" t="s">
        <v>642</v>
      </c>
      <c r="C41" s="182">
        <v>700</v>
      </c>
      <c r="D41" s="182">
        <v>87</v>
      </c>
      <c r="E41" s="182">
        <v>70</v>
      </c>
      <c r="F41" s="222">
        <v>1</v>
      </c>
      <c r="G41" s="182">
        <v>50</v>
      </c>
      <c r="H41" s="185" t="s">
        <v>2602</v>
      </c>
      <c r="I41" s="182"/>
      <c r="J41" s="182">
        <v>1</v>
      </c>
      <c r="K41" s="182"/>
      <c r="L41" s="182">
        <v>43</v>
      </c>
      <c r="M41" s="182" t="s">
        <v>2625</v>
      </c>
      <c r="N41" s="185" t="s">
        <v>364</v>
      </c>
      <c r="O41" s="182">
        <v>1800</v>
      </c>
      <c r="P41" s="185" t="s">
        <v>376</v>
      </c>
      <c r="Q41" s="182">
        <v>250</v>
      </c>
      <c r="R41" s="185" t="s">
        <v>642</v>
      </c>
      <c r="S41" s="182">
        <v>1</v>
      </c>
      <c r="T41" s="182">
        <v>1280</v>
      </c>
      <c r="U41" s="182">
        <v>50</v>
      </c>
      <c r="V41" s="182">
        <v>90</v>
      </c>
      <c r="W41" s="182">
        <v>-60</v>
      </c>
      <c r="X41" s="182"/>
      <c r="Y41" s="182">
        <v>33</v>
      </c>
      <c r="Z41" s="185" t="s">
        <v>376</v>
      </c>
      <c r="AA41" s="185" t="s">
        <v>643</v>
      </c>
      <c r="AB41" s="468" t="s">
        <v>644</v>
      </c>
      <c r="AC41" s="185" t="s">
        <v>360</v>
      </c>
      <c r="AD41" s="185" t="s">
        <v>622</v>
      </c>
      <c r="AE41" s="199" t="s">
        <v>1688</v>
      </c>
      <c r="AF41" s="182"/>
      <c r="AG41" s="182">
        <v>2</v>
      </c>
      <c r="AH41" s="182"/>
      <c r="AI41" s="182"/>
      <c r="AJ41" s="182"/>
      <c r="AK41" s="182"/>
      <c r="AL41" s="182"/>
      <c r="AM41" s="182"/>
      <c r="AN41" s="182"/>
      <c r="AO41" s="182"/>
      <c r="AP41" s="182">
        <v>32</v>
      </c>
      <c r="AQ41" s="182">
        <v>35</v>
      </c>
      <c r="AR41" s="182">
        <v>10</v>
      </c>
      <c r="AS41" s="182">
        <v>100</v>
      </c>
      <c r="AT41" s="182"/>
      <c r="AU41" s="182">
        <v>180</v>
      </c>
      <c r="AV41" s="182">
        <v>80</v>
      </c>
      <c r="AW41" s="21">
        <v>640</v>
      </c>
      <c r="AX41" s="185" t="s">
        <v>359</v>
      </c>
      <c r="AY41" s="191" t="s">
        <v>367</v>
      </c>
      <c r="AZ41" s="185" t="s">
        <v>102</v>
      </c>
      <c r="BA41" s="185" t="s">
        <v>48</v>
      </c>
      <c r="BB41" s="185" t="s">
        <v>2627</v>
      </c>
      <c r="BC41" s="182">
        <v>2100</v>
      </c>
      <c r="BD41" s="182"/>
      <c r="BE41" s="131"/>
      <c r="BG41" s="127">
        <f>Table3684[[#This Row],[buildPower]]/2</f>
        <v>43.5</v>
      </c>
    </row>
    <row r="42" spans="1:59" ht="24" customHeight="1" x14ac:dyDescent="0.35">
      <c r="A42" s="129">
        <v>40</v>
      </c>
      <c r="B42" s="130" t="s">
        <v>6052</v>
      </c>
      <c r="C42" s="182">
        <v>700</v>
      </c>
      <c r="D42" s="182">
        <v>87</v>
      </c>
      <c r="E42" s="182">
        <v>100</v>
      </c>
      <c r="F42" s="222">
        <v>1</v>
      </c>
      <c r="G42" s="182">
        <v>90</v>
      </c>
      <c r="H42" s="185" t="s">
        <v>2602</v>
      </c>
      <c r="I42" s="42"/>
      <c r="J42" s="182">
        <v>1</v>
      </c>
      <c r="K42" s="42"/>
      <c r="L42" s="182">
        <v>10</v>
      </c>
      <c r="M42" s="182" t="s">
        <v>2625</v>
      </c>
      <c r="N42" s="41" t="s">
        <v>490</v>
      </c>
      <c r="O42" s="182">
        <v>1800</v>
      </c>
      <c r="P42" s="41" t="s">
        <v>376</v>
      </c>
      <c r="Q42" s="182">
        <v>250</v>
      </c>
      <c r="R42" s="41" t="s">
        <v>6052</v>
      </c>
      <c r="S42" s="182">
        <v>1</v>
      </c>
      <c r="T42" s="182">
        <v>1280</v>
      </c>
      <c r="U42" s="182">
        <v>50</v>
      </c>
      <c r="V42" s="42">
        <v>90</v>
      </c>
      <c r="W42" s="42">
        <v>-60</v>
      </c>
      <c r="X42" s="42"/>
      <c r="Y42" s="42">
        <v>33</v>
      </c>
      <c r="Z42" s="41" t="s">
        <v>376</v>
      </c>
      <c r="AA42" s="41" t="s">
        <v>4909</v>
      </c>
      <c r="AB42" s="186" t="s">
        <v>4912</v>
      </c>
      <c r="AC42" s="185" t="s">
        <v>375</v>
      </c>
      <c r="AD42" s="41" t="s">
        <v>497</v>
      </c>
      <c r="AE42" s="199" t="s">
        <v>6050</v>
      </c>
      <c r="AF42" s="42"/>
      <c r="AG42" s="182">
        <v>2</v>
      </c>
      <c r="AH42" s="182"/>
      <c r="AI42" s="182"/>
      <c r="AJ42" s="182"/>
      <c r="AK42" s="182"/>
      <c r="AL42" s="182"/>
      <c r="AM42" s="182"/>
      <c r="AN42" s="182"/>
      <c r="AO42" s="42"/>
      <c r="AP42" s="42"/>
      <c r="AQ42" s="42"/>
      <c r="AR42" s="42">
        <v>100</v>
      </c>
      <c r="AS42" s="42">
        <v>150</v>
      </c>
      <c r="AT42" s="42"/>
      <c r="AU42" s="42"/>
      <c r="AV42" s="182">
        <v>80</v>
      </c>
      <c r="AW42" s="42">
        <v>640</v>
      </c>
      <c r="AX42" s="41" t="s">
        <v>359</v>
      </c>
      <c r="AY42" s="191" t="s">
        <v>367</v>
      </c>
      <c r="AZ42" s="185" t="s">
        <v>102</v>
      </c>
      <c r="BA42" s="41" t="s">
        <v>48</v>
      </c>
      <c r="BB42" s="185" t="s">
        <v>2627</v>
      </c>
      <c r="BC42" s="182">
        <v>9400</v>
      </c>
      <c r="BD42" s="192"/>
      <c r="BE42" s="131"/>
      <c r="BG42" s="127">
        <f>Table3684[[#This Row],[buildPower]]/2</f>
        <v>43.5</v>
      </c>
    </row>
    <row r="43" spans="1:59" ht="24" customHeight="1" x14ac:dyDescent="0.35">
      <c r="A43" s="129">
        <v>41</v>
      </c>
      <c r="B43" s="130" t="s">
        <v>5149</v>
      </c>
      <c r="C43" s="131">
        <v>750</v>
      </c>
      <c r="D43" s="131">
        <v>100</v>
      </c>
      <c r="E43" s="131">
        <v>100</v>
      </c>
      <c r="F43" s="71">
        <v>1</v>
      </c>
      <c r="G43" s="131">
        <v>150</v>
      </c>
      <c r="H43" s="132" t="s">
        <v>2602</v>
      </c>
      <c r="I43" s="8"/>
      <c r="J43" s="131">
        <v>1</v>
      </c>
      <c r="K43" s="8"/>
      <c r="L43" s="131">
        <v>43</v>
      </c>
      <c r="M43" s="131" t="s">
        <v>2625</v>
      </c>
      <c r="N43" s="13" t="s">
        <v>490</v>
      </c>
      <c r="O43" s="131">
        <v>2200</v>
      </c>
      <c r="P43" s="13" t="s">
        <v>376</v>
      </c>
      <c r="Q43" s="131">
        <v>270</v>
      </c>
      <c r="R43" s="13" t="s">
        <v>5149</v>
      </c>
      <c r="S43" s="131">
        <v>1</v>
      </c>
      <c r="T43" s="131">
        <v>1472</v>
      </c>
      <c r="U43" s="182">
        <v>60</v>
      </c>
      <c r="V43" s="8">
        <v>90</v>
      </c>
      <c r="W43" s="8">
        <v>-60</v>
      </c>
      <c r="X43" s="8"/>
      <c r="Y43" s="8">
        <v>33</v>
      </c>
      <c r="Z43" s="13" t="s">
        <v>376</v>
      </c>
      <c r="AA43" s="13" t="s">
        <v>4909</v>
      </c>
      <c r="AB43" s="41" t="s">
        <v>435</v>
      </c>
      <c r="AC43" s="132" t="s">
        <v>375</v>
      </c>
      <c r="AD43" s="13" t="s">
        <v>497</v>
      </c>
      <c r="AE43" s="199" t="s">
        <v>7060</v>
      </c>
      <c r="AF43" s="8"/>
      <c r="AG43" s="131">
        <v>2</v>
      </c>
      <c r="AH43" s="131"/>
      <c r="AI43" s="131"/>
      <c r="AJ43" s="131"/>
      <c r="AK43" s="131"/>
      <c r="AL43" s="131"/>
      <c r="AM43" s="131"/>
      <c r="AN43" s="131"/>
      <c r="AO43" s="8"/>
      <c r="AP43" s="8"/>
      <c r="AQ43" s="8"/>
      <c r="AR43" s="8">
        <v>100</v>
      </c>
      <c r="AS43" s="8">
        <v>150</v>
      </c>
      <c r="AT43" s="8"/>
      <c r="AU43" s="8"/>
      <c r="AV43" s="131">
        <v>80</v>
      </c>
      <c r="AW43" s="42">
        <v>736</v>
      </c>
      <c r="AX43" s="13" t="s">
        <v>359</v>
      </c>
      <c r="AY43" s="163" t="s">
        <v>367</v>
      </c>
      <c r="AZ43" s="132" t="s">
        <v>102</v>
      </c>
      <c r="BA43" s="13" t="s">
        <v>48</v>
      </c>
      <c r="BB43" s="132" t="s">
        <v>2627</v>
      </c>
      <c r="BC43" s="131">
        <v>5200</v>
      </c>
      <c r="BD43" s="190"/>
      <c r="BE43" s="131"/>
      <c r="BG43" s="127">
        <f>Table3684[[#This Row],[buildPower]]/2</f>
        <v>50</v>
      </c>
    </row>
    <row r="44" spans="1:59" ht="24" customHeight="1" x14ac:dyDescent="0.35">
      <c r="A44" s="129">
        <v>42</v>
      </c>
      <c r="B44" s="130" t="s">
        <v>5391</v>
      </c>
      <c r="C44" s="131">
        <v>700</v>
      </c>
      <c r="D44" s="131">
        <v>87</v>
      </c>
      <c r="E44" s="131">
        <v>100</v>
      </c>
      <c r="F44" s="70">
        <v>1</v>
      </c>
      <c r="G44" s="131">
        <v>150</v>
      </c>
      <c r="H44" s="132" t="s">
        <v>2602</v>
      </c>
      <c r="I44" s="8"/>
      <c r="J44" s="131">
        <v>1</v>
      </c>
      <c r="K44" s="8">
        <v>0</v>
      </c>
      <c r="L44" s="131">
        <v>15</v>
      </c>
      <c r="M44" s="131" t="s">
        <v>2625</v>
      </c>
      <c r="N44" s="13" t="s">
        <v>490</v>
      </c>
      <c r="O44" s="131">
        <v>2200</v>
      </c>
      <c r="P44" s="13" t="s">
        <v>376</v>
      </c>
      <c r="Q44" s="131">
        <v>270</v>
      </c>
      <c r="R44" s="13" t="s">
        <v>5391</v>
      </c>
      <c r="S44" s="131">
        <v>1</v>
      </c>
      <c r="T44" s="131">
        <v>1280</v>
      </c>
      <c r="U44" s="182">
        <v>60</v>
      </c>
      <c r="V44" s="8">
        <v>90</v>
      </c>
      <c r="W44" s="8">
        <v>-60</v>
      </c>
      <c r="X44" s="8"/>
      <c r="Y44" s="8">
        <v>33</v>
      </c>
      <c r="Z44" s="13" t="s">
        <v>376</v>
      </c>
      <c r="AA44" s="13" t="s">
        <v>4909</v>
      </c>
      <c r="AB44" s="41" t="s">
        <v>4908</v>
      </c>
      <c r="AC44" s="132" t="s">
        <v>375</v>
      </c>
      <c r="AD44" s="13" t="s">
        <v>497</v>
      </c>
      <c r="AE44" s="199" t="s">
        <v>5325</v>
      </c>
      <c r="AF44" s="8"/>
      <c r="AG44" s="131">
        <v>2</v>
      </c>
      <c r="AH44" s="131"/>
      <c r="AI44" s="131"/>
      <c r="AJ44" s="131"/>
      <c r="AK44" s="131"/>
      <c r="AL44" s="131"/>
      <c r="AM44" s="131"/>
      <c r="AN44" s="131"/>
      <c r="AO44" s="8"/>
      <c r="AP44" s="8"/>
      <c r="AQ44" s="8"/>
      <c r="AR44" s="8">
        <v>100</v>
      </c>
      <c r="AS44" s="8">
        <v>150</v>
      </c>
      <c r="AT44" s="8"/>
      <c r="AU44" s="8">
        <v>180</v>
      </c>
      <c r="AV44" s="131">
        <v>80</v>
      </c>
      <c r="AW44" s="42">
        <v>640</v>
      </c>
      <c r="AX44" s="13" t="s">
        <v>359</v>
      </c>
      <c r="AY44" s="163" t="s">
        <v>367</v>
      </c>
      <c r="AZ44" s="132" t="s">
        <v>102</v>
      </c>
      <c r="BA44" s="13" t="s">
        <v>48</v>
      </c>
      <c r="BB44" s="132" t="s">
        <v>2627</v>
      </c>
      <c r="BC44" s="131">
        <v>9600</v>
      </c>
      <c r="BD44" s="190"/>
      <c r="BE44" s="131"/>
      <c r="BG44" s="127">
        <f>Table3684[[#This Row],[buildPower]]/2</f>
        <v>43.5</v>
      </c>
    </row>
    <row r="45" spans="1:59" ht="24" customHeight="1" x14ac:dyDescent="0.35">
      <c r="A45" s="129">
        <v>43</v>
      </c>
      <c r="B45" s="130" t="s">
        <v>5146</v>
      </c>
      <c r="C45" s="131">
        <v>700</v>
      </c>
      <c r="D45" s="131">
        <v>87</v>
      </c>
      <c r="E45" s="131">
        <v>100</v>
      </c>
      <c r="F45" s="71">
        <v>1</v>
      </c>
      <c r="G45" s="131">
        <v>90</v>
      </c>
      <c r="H45" s="132" t="s">
        <v>2602</v>
      </c>
      <c r="I45" s="8"/>
      <c r="J45" s="131">
        <v>1</v>
      </c>
      <c r="K45" s="8"/>
      <c r="L45" s="131">
        <v>43</v>
      </c>
      <c r="M45" s="131" t="s">
        <v>2625</v>
      </c>
      <c r="N45" s="13" t="s">
        <v>490</v>
      </c>
      <c r="O45" s="131">
        <v>2400</v>
      </c>
      <c r="P45" s="13" t="s">
        <v>376</v>
      </c>
      <c r="Q45" s="131">
        <v>270</v>
      </c>
      <c r="R45" s="13" t="s">
        <v>5146</v>
      </c>
      <c r="S45" s="131">
        <v>1</v>
      </c>
      <c r="T45" s="131">
        <v>1280</v>
      </c>
      <c r="U45" s="182">
        <v>60</v>
      </c>
      <c r="V45" s="8">
        <v>90</v>
      </c>
      <c r="W45" s="8">
        <v>-60</v>
      </c>
      <c r="X45" s="8"/>
      <c r="Y45" s="8">
        <v>33</v>
      </c>
      <c r="Z45" s="13" t="s">
        <v>376</v>
      </c>
      <c r="AA45" s="13" t="s">
        <v>4909</v>
      </c>
      <c r="AB45" s="186" t="s">
        <v>5445</v>
      </c>
      <c r="AC45" s="132" t="s">
        <v>375</v>
      </c>
      <c r="AD45" s="13" t="s">
        <v>497</v>
      </c>
      <c r="AE45" s="199" t="s">
        <v>7061</v>
      </c>
      <c r="AF45" s="8"/>
      <c r="AG45" s="131">
        <v>2</v>
      </c>
      <c r="AH45" s="131"/>
      <c r="AI45" s="131">
        <v>28</v>
      </c>
      <c r="AJ45" s="131">
        <v>48</v>
      </c>
      <c r="AK45" s="131">
        <v>50</v>
      </c>
      <c r="AL45" s="131" t="s">
        <v>374</v>
      </c>
      <c r="AM45" s="131" t="s">
        <v>110</v>
      </c>
      <c r="AN45" s="179" t="s">
        <v>48</v>
      </c>
      <c r="AO45" s="8"/>
      <c r="AP45" s="8"/>
      <c r="AQ45" s="8"/>
      <c r="AR45" s="8">
        <v>100</v>
      </c>
      <c r="AS45" s="8">
        <v>150</v>
      </c>
      <c r="AT45" s="8"/>
      <c r="AU45" s="8">
        <v>180</v>
      </c>
      <c r="AV45" s="131">
        <v>80</v>
      </c>
      <c r="AW45" s="42">
        <v>640</v>
      </c>
      <c r="AX45" s="13" t="s">
        <v>359</v>
      </c>
      <c r="AY45" s="163" t="s">
        <v>367</v>
      </c>
      <c r="AZ45" s="132" t="s">
        <v>102</v>
      </c>
      <c r="BA45" s="13" t="s">
        <v>48</v>
      </c>
      <c r="BB45" s="132" t="s">
        <v>2627</v>
      </c>
      <c r="BC45" s="131">
        <v>5600</v>
      </c>
      <c r="BD45" s="190"/>
      <c r="BE45" s="131"/>
      <c r="BG45" s="127">
        <f>Table3684[[#This Row],[buildPower]]/2</f>
        <v>43.5</v>
      </c>
    </row>
    <row r="46" spans="1:59" ht="24" customHeight="1" x14ac:dyDescent="0.35">
      <c r="A46" s="129">
        <v>44</v>
      </c>
      <c r="B46" s="130" t="s">
        <v>5148</v>
      </c>
      <c r="C46" s="131">
        <v>700</v>
      </c>
      <c r="D46" s="131">
        <v>87</v>
      </c>
      <c r="E46" s="131">
        <v>70</v>
      </c>
      <c r="F46" s="70">
        <v>1</v>
      </c>
      <c r="G46" s="131">
        <v>30</v>
      </c>
      <c r="H46" s="132" t="s">
        <v>2602</v>
      </c>
      <c r="I46" s="8"/>
      <c r="J46" s="131">
        <v>1</v>
      </c>
      <c r="K46" s="8"/>
      <c r="L46" s="131">
        <v>43</v>
      </c>
      <c r="M46" s="131" t="s">
        <v>2625</v>
      </c>
      <c r="N46" s="13" t="s">
        <v>601</v>
      </c>
      <c r="O46" s="131">
        <v>1800</v>
      </c>
      <c r="P46" s="13" t="s">
        <v>391</v>
      </c>
      <c r="Q46" s="131">
        <v>250</v>
      </c>
      <c r="R46" s="13" t="s">
        <v>5148</v>
      </c>
      <c r="S46" s="131">
        <v>1</v>
      </c>
      <c r="T46" s="131">
        <v>1280</v>
      </c>
      <c r="U46" s="182">
        <v>60</v>
      </c>
      <c r="V46" s="8"/>
      <c r="W46" s="8">
        <v>-90</v>
      </c>
      <c r="X46" s="8"/>
      <c r="Y46" s="8">
        <v>33</v>
      </c>
      <c r="Z46" s="13" t="s">
        <v>391</v>
      </c>
      <c r="AA46" s="13" t="s">
        <v>643</v>
      </c>
      <c r="AB46" s="186" t="s">
        <v>5284</v>
      </c>
      <c r="AC46" s="132" t="s">
        <v>375</v>
      </c>
      <c r="AD46" s="13" t="s">
        <v>466</v>
      </c>
      <c r="AE46" s="199" t="s">
        <v>5336</v>
      </c>
      <c r="AF46" s="8"/>
      <c r="AG46" s="131">
        <v>2</v>
      </c>
      <c r="AH46" s="131"/>
      <c r="AI46" s="131">
        <v>28</v>
      </c>
      <c r="AJ46" s="131">
        <v>48</v>
      </c>
      <c r="AK46" s="131">
        <v>50</v>
      </c>
      <c r="AL46" s="131" t="s">
        <v>374</v>
      </c>
      <c r="AM46" s="131" t="s">
        <v>110</v>
      </c>
      <c r="AN46" s="179" t="s">
        <v>48</v>
      </c>
      <c r="AO46" s="8"/>
      <c r="AP46" s="8"/>
      <c r="AQ46" s="8"/>
      <c r="AR46" s="8">
        <v>100</v>
      </c>
      <c r="AS46" s="8">
        <v>100</v>
      </c>
      <c r="AT46" s="8"/>
      <c r="AU46" s="8">
        <v>180</v>
      </c>
      <c r="AV46" s="131">
        <v>80</v>
      </c>
      <c r="AW46" s="42">
        <v>640</v>
      </c>
      <c r="AX46" s="13" t="s">
        <v>359</v>
      </c>
      <c r="AY46" s="163" t="s">
        <v>367</v>
      </c>
      <c r="AZ46" s="132" t="s">
        <v>102</v>
      </c>
      <c r="BA46" s="13" t="s">
        <v>48</v>
      </c>
      <c r="BB46" s="132" t="s">
        <v>2627</v>
      </c>
      <c r="BC46" s="131">
        <v>2100</v>
      </c>
      <c r="BD46" s="131"/>
      <c r="BE46" s="131"/>
      <c r="BG46" s="127">
        <f>Table3684[[#This Row],[buildPower]]/2</f>
        <v>43.5</v>
      </c>
    </row>
    <row r="47" spans="1:59" ht="24" customHeight="1" x14ac:dyDescent="0.35">
      <c r="A47" s="129">
        <v>45</v>
      </c>
      <c r="B47" s="130" t="s">
        <v>6054</v>
      </c>
      <c r="C47" s="131">
        <v>700</v>
      </c>
      <c r="D47" s="131">
        <v>87</v>
      </c>
      <c r="E47" s="131">
        <v>70</v>
      </c>
      <c r="F47" s="70">
        <v>1</v>
      </c>
      <c r="G47" s="131">
        <v>90</v>
      </c>
      <c r="H47" s="132" t="s">
        <v>2602</v>
      </c>
      <c r="I47" s="8"/>
      <c r="J47" s="131">
        <v>1</v>
      </c>
      <c r="K47" s="8">
        <v>0</v>
      </c>
      <c r="L47" s="131">
        <v>43</v>
      </c>
      <c r="M47" s="131" t="s">
        <v>2625</v>
      </c>
      <c r="N47" s="13" t="s">
        <v>490</v>
      </c>
      <c r="O47" s="131">
        <v>1800</v>
      </c>
      <c r="P47" s="13" t="s">
        <v>376</v>
      </c>
      <c r="Q47" s="131">
        <v>250</v>
      </c>
      <c r="R47" s="13" t="s">
        <v>6054</v>
      </c>
      <c r="S47" s="131">
        <v>1</v>
      </c>
      <c r="T47" s="131">
        <v>1472</v>
      </c>
      <c r="U47" s="182">
        <v>60</v>
      </c>
      <c r="V47" s="8">
        <v>90</v>
      </c>
      <c r="W47" s="8">
        <v>-60</v>
      </c>
      <c r="X47" s="8"/>
      <c r="Y47" s="8">
        <v>33</v>
      </c>
      <c r="Z47" s="13" t="s">
        <v>376</v>
      </c>
      <c r="AA47" s="13" t="s">
        <v>4909</v>
      </c>
      <c r="AB47" s="41" t="s">
        <v>441</v>
      </c>
      <c r="AC47" s="132" t="s">
        <v>375</v>
      </c>
      <c r="AD47" s="13" t="s">
        <v>497</v>
      </c>
      <c r="AE47" s="199" t="s">
        <v>7050</v>
      </c>
      <c r="AF47" s="8"/>
      <c r="AG47" s="131">
        <v>2</v>
      </c>
      <c r="AH47" s="131"/>
      <c r="AI47" s="131"/>
      <c r="AJ47" s="131"/>
      <c r="AK47" s="131"/>
      <c r="AL47" s="131"/>
      <c r="AM47" s="131"/>
      <c r="AN47" s="131"/>
      <c r="AO47" s="8"/>
      <c r="AP47" s="8"/>
      <c r="AQ47" s="8"/>
      <c r="AR47" s="8">
        <v>100</v>
      </c>
      <c r="AS47" s="8">
        <v>150</v>
      </c>
      <c r="AT47" s="8"/>
      <c r="AU47" s="8"/>
      <c r="AV47" s="131">
        <v>80</v>
      </c>
      <c r="AW47" s="42">
        <v>736</v>
      </c>
      <c r="AX47" s="13" t="s">
        <v>359</v>
      </c>
      <c r="AY47" s="163" t="s">
        <v>367</v>
      </c>
      <c r="AZ47" s="132" t="s">
        <v>102</v>
      </c>
      <c r="BA47" s="13" t="s">
        <v>48</v>
      </c>
      <c r="BB47" s="132" t="s">
        <v>2627</v>
      </c>
      <c r="BC47" s="131">
        <v>3200</v>
      </c>
      <c r="BD47" s="190"/>
      <c r="BE47" s="131"/>
      <c r="BG47" s="127">
        <f>Table3684[[#This Row],[buildPower]]/2</f>
        <v>43.5</v>
      </c>
    </row>
    <row r="48" spans="1:59" ht="24" customHeight="1" x14ac:dyDescent="0.35">
      <c r="A48" s="129">
        <v>46</v>
      </c>
      <c r="B48" s="130" t="s">
        <v>645</v>
      </c>
      <c r="C48" s="131">
        <v>700</v>
      </c>
      <c r="D48" s="131">
        <v>87</v>
      </c>
      <c r="E48" s="131">
        <v>55</v>
      </c>
      <c r="F48" s="70">
        <v>1</v>
      </c>
      <c r="G48" s="131">
        <v>50</v>
      </c>
      <c r="H48" s="132" t="s">
        <v>2602</v>
      </c>
      <c r="I48" s="131"/>
      <c r="J48" s="131">
        <v>1</v>
      </c>
      <c r="K48" s="131"/>
      <c r="L48" s="131">
        <v>80</v>
      </c>
      <c r="M48" s="131" t="s">
        <v>2625</v>
      </c>
      <c r="N48" s="132" t="s">
        <v>364</v>
      </c>
      <c r="O48" s="131">
        <v>2250</v>
      </c>
      <c r="P48" s="132" t="s">
        <v>391</v>
      </c>
      <c r="Q48" s="131">
        <v>250</v>
      </c>
      <c r="R48" s="132" t="s">
        <v>645</v>
      </c>
      <c r="S48" s="131">
        <v>1</v>
      </c>
      <c r="T48" s="131">
        <v>1536</v>
      </c>
      <c r="U48" s="182">
        <v>50</v>
      </c>
      <c r="V48" s="131">
        <v>15</v>
      </c>
      <c r="W48" s="131">
        <v>-60</v>
      </c>
      <c r="X48" s="131"/>
      <c r="Y48" s="131">
        <v>33</v>
      </c>
      <c r="Z48" s="132" t="s">
        <v>391</v>
      </c>
      <c r="AA48" s="132" t="s">
        <v>643</v>
      </c>
      <c r="AB48" s="300" t="s">
        <v>644</v>
      </c>
      <c r="AC48" s="132" t="s">
        <v>360</v>
      </c>
      <c r="AD48" s="132" t="s">
        <v>622</v>
      </c>
      <c r="AE48" s="199" t="s">
        <v>2626</v>
      </c>
      <c r="AF48" s="131">
        <v>5</v>
      </c>
      <c r="AG48" s="131">
        <v>2</v>
      </c>
      <c r="AH48" s="131"/>
      <c r="AI48" s="131"/>
      <c r="AJ48" s="131"/>
      <c r="AK48" s="131"/>
      <c r="AL48" s="131"/>
      <c r="AM48" s="131"/>
      <c r="AN48" s="131"/>
      <c r="AO48" s="131">
        <v>2</v>
      </c>
      <c r="AP48" s="131">
        <v>128</v>
      </c>
      <c r="AQ48" s="131">
        <v>50</v>
      </c>
      <c r="AR48" s="131">
        <v>10</v>
      </c>
      <c r="AS48" s="131">
        <v>250</v>
      </c>
      <c r="AT48" s="131"/>
      <c r="AU48" s="131">
        <v>360</v>
      </c>
      <c r="AV48" s="131">
        <v>80</v>
      </c>
      <c r="AW48" s="21"/>
      <c r="AX48" s="132" t="s">
        <v>359</v>
      </c>
      <c r="AY48" s="132" t="s">
        <v>367</v>
      </c>
      <c r="AZ48" s="132" t="s">
        <v>102</v>
      </c>
      <c r="BA48" s="132" t="s">
        <v>48</v>
      </c>
      <c r="BB48" s="132" t="s">
        <v>2627</v>
      </c>
      <c r="BC48" s="131">
        <v>2400</v>
      </c>
      <c r="BD48" s="131"/>
      <c r="BE48" s="131"/>
      <c r="BG48" s="127">
        <f>Table3684[[#This Row],[buildPower]]/2</f>
        <v>43.5</v>
      </c>
    </row>
    <row r="49" spans="1:59" ht="24" customHeight="1" x14ac:dyDescent="0.35">
      <c r="A49" s="129">
        <v>47</v>
      </c>
      <c r="B49" s="130" t="s">
        <v>635</v>
      </c>
      <c r="C49" s="131">
        <v>700</v>
      </c>
      <c r="D49" s="131">
        <v>75</v>
      </c>
      <c r="E49" s="131">
        <v>40</v>
      </c>
      <c r="F49" s="71">
        <v>1</v>
      </c>
      <c r="G49" s="131">
        <v>50</v>
      </c>
      <c r="H49" s="132" t="s">
        <v>2602</v>
      </c>
      <c r="I49" s="131"/>
      <c r="J49" s="131">
        <v>1</v>
      </c>
      <c r="K49" s="131"/>
      <c r="L49" s="131">
        <v>15</v>
      </c>
      <c r="M49" s="131"/>
      <c r="N49" s="132" t="s">
        <v>364</v>
      </c>
      <c r="O49" s="131">
        <v>1600</v>
      </c>
      <c r="P49" s="132" t="s">
        <v>391</v>
      </c>
      <c r="Q49" s="131">
        <v>300</v>
      </c>
      <c r="R49" s="132" t="s">
        <v>635</v>
      </c>
      <c r="S49" s="131">
        <v>1</v>
      </c>
      <c r="T49" s="131">
        <v>1024</v>
      </c>
      <c r="U49" s="131">
        <v>50</v>
      </c>
      <c r="V49" s="131">
        <v>90</v>
      </c>
      <c r="W49" s="131">
        <v>-60</v>
      </c>
      <c r="X49" s="131"/>
      <c r="Y49" s="131">
        <v>33</v>
      </c>
      <c r="Z49" s="132" t="s">
        <v>391</v>
      </c>
      <c r="AA49" s="132" t="s">
        <v>636</v>
      </c>
      <c r="AB49" s="300" t="s">
        <v>637</v>
      </c>
      <c r="AC49" s="132" t="s">
        <v>360</v>
      </c>
      <c r="AD49" s="132" t="s">
        <v>625</v>
      </c>
      <c r="AE49" s="199" t="s">
        <v>1690</v>
      </c>
      <c r="AF49" s="131"/>
      <c r="AG49" s="131">
        <v>2</v>
      </c>
      <c r="AH49" s="131"/>
      <c r="AI49" s="131"/>
      <c r="AJ49" s="131"/>
      <c r="AK49" s="131"/>
      <c r="AL49" s="131"/>
      <c r="AM49" s="131"/>
      <c r="AN49" s="131"/>
      <c r="AO49" s="131"/>
      <c r="AP49" s="131">
        <v>128</v>
      </c>
      <c r="AQ49" s="131">
        <v>35</v>
      </c>
      <c r="AR49" s="131"/>
      <c r="AS49" s="131">
        <v>25</v>
      </c>
      <c r="AT49" s="131"/>
      <c r="AU49" s="131">
        <v>180</v>
      </c>
      <c r="AV49" s="131">
        <v>80</v>
      </c>
      <c r="AW49" s="21">
        <v>512</v>
      </c>
      <c r="AX49" s="132" t="s">
        <v>359</v>
      </c>
      <c r="AY49" s="132" t="s">
        <v>367</v>
      </c>
      <c r="AZ49" s="132" t="s">
        <v>102</v>
      </c>
      <c r="BA49" s="132" t="s">
        <v>48</v>
      </c>
      <c r="BB49" s="132" t="s">
        <v>2629</v>
      </c>
      <c r="BC49" s="131">
        <v>1750</v>
      </c>
      <c r="BD49" s="131"/>
      <c r="BE49" s="131"/>
      <c r="BG49" s="127">
        <f>Table3684[[#This Row],[buildPower]]/2</f>
        <v>37.5</v>
      </c>
    </row>
    <row r="50" spans="1:59" ht="24" customHeight="1" x14ac:dyDescent="0.35">
      <c r="A50" s="129">
        <v>48</v>
      </c>
      <c r="B50" s="130" t="s">
        <v>6059</v>
      </c>
      <c r="C50" s="131">
        <v>700</v>
      </c>
      <c r="D50" s="131">
        <v>125</v>
      </c>
      <c r="E50" s="131">
        <v>100</v>
      </c>
      <c r="F50" s="70">
        <v>1</v>
      </c>
      <c r="G50" s="131">
        <v>50</v>
      </c>
      <c r="H50" s="132" t="s">
        <v>2602</v>
      </c>
      <c r="I50" s="8"/>
      <c r="J50" s="131">
        <v>1</v>
      </c>
      <c r="K50" s="8">
        <v>0</v>
      </c>
      <c r="L50" s="131">
        <v>20</v>
      </c>
      <c r="M50" s="131" t="s">
        <v>2625</v>
      </c>
      <c r="N50" s="13" t="s">
        <v>364</v>
      </c>
      <c r="O50" s="131">
        <v>2400</v>
      </c>
      <c r="P50" s="13" t="s">
        <v>391</v>
      </c>
      <c r="Q50" s="131">
        <v>300</v>
      </c>
      <c r="R50" s="13" t="s">
        <v>6059</v>
      </c>
      <c r="S50" s="131">
        <v>1</v>
      </c>
      <c r="T50" s="131">
        <v>1280</v>
      </c>
      <c r="U50" s="131">
        <v>50</v>
      </c>
      <c r="V50" s="8">
        <v>90</v>
      </c>
      <c r="W50" s="8">
        <v>-60</v>
      </c>
      <c r="X50" s="8"/>
      <c r="Y50" s="8">
        <v>33</v>
      </c>
      <c r="Z50" s="13" t="s">
        <v>391</v>
      </c>
      <c r="AA50" s="13" t="s">
        <v>4906</v>
      </c>
      <c r="AB50" s="41" t="s">
        <v>4907</v>
      </c>
      <c r="AC50" s="132" t="s">
        <v>375</v>
      </c>
      <c r="AD50" s="13" t="s">
        <v>625</v>
      </c>
      <c r="AE50" s="199" t="s">
        <v>7048</v>
      </c>
      <c r="AF50" s="8"/>
      <c r="AG50" s="131">
        <v>2</v>
      </c>
      <c r="AH50" s="131"/>
      <c r="AI50" s="131"/>
      <c r="AJ50" s="131"/>
      <c r="AK50" s="131"/>
      <c r="AL50" s="131"/>
      <c r="AM50" s="131"/>
      <c r="AN50" s="131"/>
      <c r="AO50" s="8"/>
      <c r="AP50" s="8">
        <v>32</v>
      </c>
      <c r="AQ50" s="8">
        <v>35</v>
      </c>
      <c r="AR50" s="8"/>
      <c r="AS50" s="8">
        <v>25</v>
      </c>
      <c r="AT50" s="8"/>
      <c r="AU50" s="8">
        <v>180</v>
      </c>
      <c r="AV50" s="131">
        <v>80</v>
      </c>
      <c r="AW50" s="42">
        <v>640</v>
      </c>
      <c r="AX50" s="13" t="s">
        <v>359</v>
      </c>
      <c r="AY50" s="163" t="s">
        <v>367</v>
      </c>
      <c r="AZ50" s="132" t="s">
        <v>102</v>
      </c>
      <c r="BA50" s="13" t="s">
        <v>48</v>
      </c>
      <c r="BB50" s="132" t="s">
        <v>2629</v>
      </c>
      <c r="BC50" s="131">
        <v>4200</v>
      </c>
      <c r="BD50" s="190"/>
      <c r="BE50" s="131"/>
      <c r="BG50" s="127">
        <f>Table3684[[#This Row],[buildPower]]/2</f>
        <v>62.5</v>
      </c>
    </row>
    <row r="51" spans="1:59" ht="24" customHeight="1" x14ac:dyDescent="0.35">
      <c r="A51" s="129">
        <v>49</v>
      </c>
      <c r="B51" s="130" t="s">
        <v>6051</v>
      </c>
      <c r="C51" s="131">
        <v>700</v>
      </c>
      <c r="D51" s="131">
        <v>87</v>
      </c>
      <c r="E51" s="131">
        <v>70</v>
      </c>
      <c r="F51" s="70">
        <v>1</v>
      </c>
      <c r="G51" s="131">
        <v>50</v>
      </c>
      <c r="H51" s="132" t="s">
        <v>2602</v>
      </c>
      <c r="I51" s="8"/>
      <c r="J51" s="131">
        <v>1</v>
      </c>
      <c r="K51" s="8">
        <v>0</v>
      </c>
      <c r="L51" s="131">
        <v>43</v>
      </c>
      <c r="M51" s="131" t="s">
        <v>2625</v>
      </c>
      <c r="N51" s="13" t="s">
        <v>364</v>
      </c>
      <c r="O51" s="131">
        <v>1800</v>
      </c>
      <c r="P51" s="13" t="s">
        <v>391</v>
      </c>
      <c r="Q51" s="131">
        <v>375</v>
      </c>
      <c r="R51" s="13" t="s">
        <v>6051</v>
      </c>
      <c r="S51" s="131">
        <v>1</v>
      </c>
      <c r="T51" s="131">
        <v>1280</v>
      </c>
      <c r="U51" s="131">
        <v>50</v>
      </c>
      <c r="V51" s="8">
        <v>90</v>
      </c>
      <c r="W51" s="8">
        <v>-60</v>
      </c>
      <c r="X51" s="8"/>
      <c r="Y51" s="8">
        <v>33</v>
      </c>
      <c r="Z51" s="13" t="s">
        <v>391</v>
      </c>
      <c r="AA51" s="13" t="s">
        <v>4906</v>
      </c>
      <c r="AB51" s="13" t="s">
        <v>4908</v>
      </c>
      <c r="AC51" s="132" t="s">
        <v>375</v>
      </c>
      <c r="AD51" s="13" t="s">
        <v>625</v>
      </c>
      <c r="AE51" s="199" t="s">
        <v>6056</v>
      </c>
      <c r="AF51" s="8"/>
      <c r="AG51" s="131">
        <v>2</v>
      </c>
      <c r="AH51" s="131"/>
      <c r="AI51" s="131"/>
      <c r="AJ51" s="131"/>
      <c r="AK51" s="131"/>
      <c r="AL51" s="131"/>
      <c r="AM51" s="131"/>
      <c r="AN51" s="131"/>
      <c r="AO51" s="8"/>
      <c r="AP51" s="8"/>
      <c r="AQ51" s="8"/>
      <c r="AR51" s="8"/>
      <c r="AS51" s="8">
        <v>25</v>
      </c>
      <c r="AT51" s="8"/>
      <c r="AU51" s="8">
        <v>180</v>
      </c>
      <c r="AV51" s="131">
        <v>80</v>
      </c>
      <c r="AW51" s="21">
        <v>640</v>
      </c>
      <c r="AX51" s="13" t="s">
        <v>359</v>
      </c>
      <c r="AY51" s="163" t="s">
        <v>367</v>
      </c>
      <c r="AZ51" s="132" t="s">
        <v>102</v>
      </c>
      <c r="BA51" s="13" t="s">
        <v>48</v>
      </c>
      <c r="BB51" s="132" t="s">
        <v>2629</v>
      </c>
      <c r="BC51" s="131">
        <v>8000</v>
      </c>
      <c r="BD51" s="190"/>
      <c r="BE51" s="131"/>
      <c r="BG51" s="127">
        <f>Table3684[[#This Row],[buildPower]]/2</f>
        <v>43.5</v>
      </c>
    </row>
    <row r="52" spans="1:59" ht="24" customHeight="1" x14ac:dyDescent="0.35">
      <c r="A52" s="129">
        <v>50</v>
      </c>
      <c r="B52" s="130" t="s">
        <v>5144</v>
      </c>
      <c r="C52" s="131">
        <v>700</v>
      </c>
      <c r="D52" s="131">
        <v>75</v>
      </c>
      <c r="E52" s="131">
        <v>40</v>
      </c>
      <c r="F52" s="70">
        <v>1</v>
      </c>
      <c r="G52" s="131">
        <v>50</v>
      </c>
      <c r="H52" s="132" t="s">
        <v>2602</v>
      </c>
      <c r="I52" s="8"/>
      <c r="J52" s="131">
        <v>1</v>
      </c>
      <c r="K52" s="8"/>
      <c r="L52" s="131">
        <v>15</v>
      </c>
      <c r="M52" s="8"/>
      <c r="N52" s="13" t="s">
        <v>364</v>
      </c>
      <c r="O52" s="131">
        <v>1600</v>
      </c>
      <c r="P52" s="13" t="s">
        <v>391</v>
      </c>
      <c r="Q52" s="131">
        <v>300</v>
      </c>
      <c r="R52" s="13" t="s">
        <v>5144</v>
      </c>
      <c r="S52" s="131">
        <v>1</v>
      </c>
      <c r="T52" s="131">
        <v>1024</v>
      </c>
      <c r="U52" s="131">
        <v>50</v>
      </c>
      <c r="V52" s="8">
        <v>90</v>
      </c>
      <c r="W52" s="8">
        <v>-60</v>
      </c>
      <c r="X52" s="8"/>
      <c r="Y52" s="8">
        <v>33</v>
      </c>
      <c r="Z52" s="13" t="s">
        <v>391</v>
      </c>
      <c r="AA52" s="13" t="s">
        <v>636</v>
      </c>
      <c r="AB52" s="176" t="s">
        <v>5282</v>
      </c>
      <c r="AC52" s="132" t="s">
        <v>375</v>
      </c>
      <c r="AD52" s="13" t="s">
        <v>625</v>
      </c>
      <c r="AE52" s="199" t="s">
        <v>6592</v>
      </c>
      <c r="AF52" s="8"/>
      <c r="AG52" s="131">
        <v>2</v>
      </c>
      <c r="AH52" s="131"/>
      <c r="AI52" s="131">
        <v>28</v>
      </c>
      <c r="AJ52" s="131">
        <v>48</v>
      </c>
      <c r="AK52" s="131">
        <v>30</v>
      </c>
      <c r="AL52" s="131" t="s">
        <v>374</v>
      </c>
      <c r="AM52" s="131" t="s">
        <v>110</v>
      </c>
      <c r="AN52" s="179" t="s">
        <v>48</v>
      </c>
      <c r="AO52" s="8"/>
      <c r="AP52" s="131">
        <v>128</v>
      </c>
      <c r="AQ52" s="131">
        <v>35</v>
      </c>
      <c r="AR52" s="8"/>
      <c r="AS52" s="8">
        <v>25</v>
      </c>
      <c r="AT52" s="8"/>
      <c r="AU52" s="8">
        <v>180</v>
      </c>
      <c r="AV52" s="131">
        <v>80</v>
      </c>
      <c r="AW52" s="42">
        <v>512</v>
      </c>
      <c r="AX52" s="13" t="s">
        <v>359</v>
      </c>
      <c r="AY52" s="163" t="s">
        <v>367</v>
      </c>
      <c r="AZ52" s="132" t="s">
        <v>102</v>
      </c>
      <c r="BA52" s="13" t="s">
        <v>48</v>
      </c>
      <c r="BB52" s="132" t="s">
        <v>2629</v>
      </c>
      <c r="BC52" s="131">
        <v>1750</v>
      </c>
      <c r="BD52" s="190"/>
      <c r="BE52" s="131"/>
      <c r="BG52" s="127">
        <f>Table3684[[#This Row],[buildPower]]/2</f>
        <v>37.5</v>
      </c>
    </row>
    <row r="53" spans="1:59" ht="24" customHeight="1" x14ac:dyDescent="0.35">
      <c r="A53" s="129">
        <v>51</v>
      </c>
      <c r="B53" s="130" t="s">
        <v>638</v>
      </c>
      <c r="C53" s="131">
        <v>700</v>
      </c>
      <c r="D53" s="131">
        <v>75</v>
      </c>
      <c r="E53" s="131">
        <v>40</v>
      </c>
      <c r="F53" s="70">
        <v>1</v>
      </c>
      <c r="G53" s="131">
        <v>128</v>
      </c>
      <c r="H53" s="132" t="s">
        <v>2602</v>
      </c>
      <c r="I53" s="131"/>
      <c r="J53" s="131">
        <v>1</v>
      </c>
      <c r="K53" s="131"/>
      <c r="L53" s="131">
        <v>15</v>
      </c>
      <c r="M53" s="131"/>
      <c r="N53" s="132" t="s">
        <v>364</v>
      </c>
      <c r="O53" s="131">
        <v>1600</v>
      </c>
      <c r="P53" s="132" t="s">
        <v>391</v>
      </c>
      <c r="Q53" s="131">
        <v>300</v>
      </c>
      <c r="R53" s="132" t="s">
        <v>638</v>
      </c>
      <c r="S53" s="131">
        <v>1</v>
      </c>
      <c r="T53" s="131">
        <v>512</v>
      </c>
      <c r="U53" s="182">
        <v>50</v>
      </c>
      <c r="V53" s="131"/>
      <c r="W53" s="131">
        <v>-60</v>
      </c>
      <c r="X53" s="131"/>
      <c r="Y53" s="131">
        <v>33</v>
      </c>
      <c r="Z53" s="132" t="s">
        <v>391</v>
      </c>
      <c r="AA53" s="132" t="s">
        <v>636</v>
      </c>
      <c r="AB53" s="177" t="s">
        <v>637</v>
      </c>
      <c r="AC53" s="132" t="s">
        <v>360</v>
      </c>
      <c r="AD53" s="132" t="s">
        <v>625</v>
      </c>
      <c r="AE53" s="199" t="s">
        <v>2628</v>
      </c>
      <c r="AF53" s="131">
        <v>8</v>
      </c>
      <c r="AG53" s="131">
        <v>2</v>
      </c>
      <c r="AH53" s="131"/>
      <c r="AI53" s="131"/>
      <c r="AJ53" s="131"/>
      <c r="AK53" s="131"/>
      <c r="AL53" s="131"/>
      <c r="AM53" s="131"/>
      <c r="AN53" s="131"/>
      <c r="AO53" s="131">
        <v>4</v>
      </c>
      <c r="AP53" s="131">
        <v>128</v>
      </c>
      <c r="AQ53" s="131">
        <v>35</v>
      </c>
      <c r="AR53" s="131"/>
      <c r="AS53" s="131">
        <v>200</v>
      </c>
      <c r="AT53" s="131"/>
      <c r="AU53" s="131">
        <v>360</v>
      </c>
      <c r="AV53" s="131">
        <v>80</v>
      </c>
      <c r="AW53" s="21"/>
      <c r="AX53" s="132" t="s">
        <v>359</v>
      </c>
      <c r="AY53" s="132" t="s">
        <v>367</v>
      </c>
      <c r="AZ53" s="132" t="s">
        <v>102</v>
      </c>
      <c r="BA53" s="132" t="s">
        <v>48</v>
      </c>
      <c r="BB53" s="132" t="s">
        <v>2629</v>
      </c>
      <c r="BC53" s="131">
        <v>2100</v>
      </c>
      <c r="BD53" s="131"/>
      <c r="BE53" s="131"/>
      <c r="BG53" s="127">
        <f>Table3684[[#This Row],[buildPower]]/2</f>
        <v>37.5</v>
      </c>
    </row>
    <row r="54" spans="1:59" ht="24" customHeight="1" x14ac:dyDescent="0.35">
      <c r="A54" s="129">
        <v>52</v>
      </c>
      <c r="B54" s="130" t="s">
        <v>632</v>
      </c>
      <c r="C54" s="131">
        <v>800</v>
      </c>
      <c r="D54" s="131">
        <v>125</v>
      </c>
      <c r="E54" s="131">
        <v>50</v>
      </c>
      <c r="F54" s="71">
        <v>1</v>
      </c>
      <c r="G54" s="131">
        <v>50</v>
      </c>
      <c r="H54" s="132" t="s">
        <v>2602</v>
      </c>
      <c r="I54" s="131"/>
      <c r="J54" s="131">
        <v>1</v>
      </c>
      <c r="K54" s="131"/>
      <c r="L54" s="131">
        <v>15</v>
      </c>
      <c r="M54" s="131"/>
      <c r="N54" s="132" t="s">
        <v>522</v>
      </c>
      <c r="O54" s="131">
        <v>1600</v>
      </c>
      <c r="P54" s="132" t="s">
        <v>391</v>
      </c>
      <c r="Q54" s="131">
        <v>500</v>
      </c>
      <c r="R54" s="132" t="s">
        <v>632</v>
      </c>
      <c r="S54" s="131">
        <v>1</v>
      </c>
      <c r="T54" s="131">
        <v>1024</v>
      </c>
      <c r="U54" s="182">
        <v>50</v>
      </c>
      <c r="V54" s="131">
        <v>90</v>
      </c>
      <c r="W54" s="131">
        <v>-60</v>
      </c>
      <c r="X54" s="131">
        <v>48</v>
      </c>
      <c r="Y54" s="131">
        <v>33</v>
      </c>
      <c r="Z54" s="132" t="s">
        <v>391</v>
      </c>
      <c r="AA54" s="132" t="s">
        <v>633</v>
      </c>
      <c r="AB54" s="177" t="s">
        <v>634</v>
      </c>
      <c r="AC54" s="132" t="s">
        <v>360</v>
      </c>
      <c r="AD54" s="132" t="s">
        <v>480</v>
      </c>
      <c r="AE54" s="199" t="s">
        <v>1692</v>
      </c>
      <c r="AF54" s="131"/>
      <c r="AG54" s="131">
        <v>2</v>
      </c>
      <c r="AH54" s="131"/>
      <c r="AI54" s="131"/>
      <c r="AJ54" s="131"/>
      <c r="AK54" s="131"/>
      <c r="AL54" s="131"/>
      <c r="AM54" s="131"/>
      <c r="AN54" s="131"/>
      <c r="AO54" s="131"/>
      <c r="AP54" s="131">
        <v>192</v>
      </c>
      <c r="AQ54" s="131">
        <v>40</v>
      </c>
      <c r="AR54" s="131"/>
      <c r="AS54" s="131">
        <v>35</v>
      </c>
      <c r="AT54" s="131"/>
      <c r="AU54" s="131">
        <v>180</v>
      </c>
      <c r="AV54" s="182">
        <v>80</v>
      </c>
      <c r="AW54" s="21">
        <v>512</v>
      </c>
      <c r="AX54" s="132" t="s">
        <v>359</v>
      </c>
      <c r="AY54" s="132" t="s">
        <v>367</v>
      </c>
      <c r="AZ54" s="132" t="s">
        <v>102</v>
      </c>
      <c r="BA54" s="132" t="s">
        <v>48</v>
      </c>
      <c r="BB54" s="132" t="s">
        <v>2629</v>
      </c>
      <c r="BC54" s="131">
        <v>3750</v>
      </c>
      <c r="BD54" s="131"/>
      <c r="BE54" s="131"/>
      <c r="BG54" s="127">
        <f>Table3684[[#This Row],[buildPower]]/2</f>
        <v>62.5</v>
      </c>
    </row>
    <row r="55" spans="1:59" ht="24" customHeight="1" x14ac:dyDescent="0.35">
      <c r="A55" s="129">
        <v>53</v>
      </c>
      <c r="B55" s="130" t="s">
        <v>5210</v>
      </c>
      <c r="C55" s="131">
        <v>1000</v>
      </c>
      <c r="D55" s="131">
        <v>125</v>
      </c>
      <c r="E55" s="131">
        <v>50</v>
      </c>
      <c r="F55" s="71">
        <v>1</v>
      </c>
      <c r="G55" s="131">
        <v>50</v>
      </c>
      <c r="H55" s="132" t="s">
        <v>2602</v>
      </c>
      <c r="I55" s="8"/>
      <c r="J55" s="131">
        <v>1</v>
      </c>
      <c r="K55" s="8"/>
      <c r="L55" s="131">
        <v>15</v>
      </c>
      <c r="M55" s="8"/>
      <c r="N55" s="132" t="s">
        <v>443</v>
      </c>
      <c r="O55" s="131">
        <v>3400</v>
      </c>
      <c r="P55" s="13" t="s">
        <v>365</v>
      </c>
      <c r="Q55" s="131">
        <v>500</v>
      </c>
      <c r="R55" s="13" t="s">
        <v>5210</v>
      </c>
      <c r="S55" s="131">
        <v>1</v>
      </c>
      <c r="T55" s="131">
        <v>1024</v>
      </c>
      <c r="U55" s="182">
        <v>65</v>
      </c>
      <c r="V55" s="131">
        <v>90</v>
      </c>
      <c r="W55" s="131">
        <v>-60</v>
      </c>
      <c r="X55" s="131">
        <v>48</v>
      </c>
      <c r="Y55" s="8">
        <v>33</v>
      </c>
      <c r="Z55" s="13" t="s">
        <v>366</v>
      </c>
      <c r="AA55" s="13" t="s">
        <v>4975</v>
      </c>
      <c r="AB55" s="176" t="s">
        <v>4910</v>
      </c>
      <c r="AC55" s="132" t="s">
        <v>360</v>
      </c>
      <c r="AD55" s="13" t="s">
        <v>449</v>
      </c>
      <c r="AE55" s="199" t="s">
        <v>7073</v>
      </c>
      <c r="AF55" s="8"/>
      <c r="AG55" s="8">
        <v>2</v>
      </c>
      <c r="AH55" s="131">
        <v>1</v>
      </c>
      <c r="AI55" s="131"/>
      <c r="AJ55" s="131"/>
      <c r="AK55" s="131"/>
      <c r="AL55" s="131"/>
      <c r="AM55" s="131"/>
      <c r="AN55" s="131"/>
      <c r="AO55" s="8"/>
      <c r="AP55" s="131">
        <v>192</v>
      </c>
      <c r="AQ55" s="131">
        <v>30</v>
      </c>
      <c r="AR55" s="131"/>
      <c r="AS55" s="131">
        <v>35</v>
      </c>
      <c r="AT55" s="131"/>
      <c r="AU55" s="131">
        <v>180</v>
      </c>
      <c r="AV55" s="182">
        <v>90</v>
      </c>
      <c r="AW55" s="21">
        <v>512</v>
      </c>
      <c r="AX55" s="13" t="s">
        <v>359</v>
      </c>
      <c r="AY55" s="13" t="s">
        <v>367</v>
      </c>
      <c r="AZ55" s="132" t="s">
        <v>102</v>
      </c>
      <c r="BA55" s="13" t="s">
        <v>58</v>
      </c>
      <c r="BB55" s="132" t="s">
        <v>2631</v>
      </c>
      <c r="BC55" s="131">
        <v>3750</v>
      </c>
      <c r="BD55" s="189"/>
      <c r="BE55" s="131"/>
      <c r="BG55" s="127">
        <f>Table3684[[#This Row],[buildPower]]/2</f>
        <v>62.5</v>
      </c>
    </row>
    <row r="56" spans="1:59" ht="24" customHeight="1" x14ac:dyDescent="0.35">
      <c r="A56" s="129">
        <v>54</v>
      </c>
      <c r="B56" s="130" t="s">
        <v>393</v>
      </c>
      <c r="C56" s="131">
        <v>2000</v>
      </c>
      <c r="D56" s="131">
        <v>400</v>
      </c>
      <c r="E56" s="131">
        <v>500</v>
      </c>
      <c r="F56" s="71"/>
      <c r="G56" s="131">
        <v>100</v>
      </c>
      <c r="H56" s="132" t="s">
        <v>2593</v>
      </c>
      <c r="I56" s="131">
        <v>1</v>
      </c>
      <c r="J56" s="131">
        <v>1</v>
      </c>
      <c r="K56" s="131">
        <v>0</v>
      </c>
      <c r="L56" s="131">
        <v>60</v>
      </c>
      <c r="M56" s="131"/>
      <c r="N56" s="132" t="s">
        <v>397</v>
      </c>
      <c r="O56" s="131">
        <v>1500</v>
      </c>
      <c r="P56" s="132" t="s">
        <v>398</v>
      </c>
      <c r="Q56" s="131">
        <v>500</v>
      </c>
      <c r="R56" s="132" t="s">
        <v>393</v>
      </c>
      <c r="S56" s="131">
        <v>1</v>
      </c>
      <c r="T56" s="131">
        <v>1408</v>
      </c>
      <c r="U56" s="131">
        <v>85</v>
      </c>
      <c r="V56" s="131">
        <v>90</v>
      </c>
      <c r="W56" s="131">
        <v>-60</v>
      </c>
      <c r="X56" s="131"/>
      <c r="Y56" s="131">
        <v>33</v>
      </c>
      <c r="Z56" s="132" t="s">
        <v>398</v>
      </c>
      <c r="AA56" s="132" t="s">
        <v>394</v>
      </c>
      <c r="AB56" s="132" t="s">
        <v>395</v>
      </c>
      <c r="AC56" s="132" t="s">
        <v>360</v>
      </c>
      <c r="AD56" s="132" t="s">
        <v>396</v>
      </c>
      <c r="AE56" s="199" t="s">
        <v>1109</v>
      </c>
      <c r="AF56" s="131"/>
      <c r="AG56" s="131">
        <v>2</v>
      </c>
      <c r="AH56" s="131"/>
      <c r="AI56" s="131"/>
      <c r="AJ56" s="131"/>
      <c r="AK56" s="131"/>
      <c r="AL56" s="131"/>
      <c r="AM56" s="131"/>
      <c r="AN56" s="131"/>
      <c r="AO56" s="131"/>
      <c r="AP56" s="131">
        <v>256</v>
      </c>
      <c r="AQ56" s="131">
        <v>260</v>
      </c>
      <c r="AR56" s="131"/>
      <c r="AS56" s="131">
        <v>150</v>
      </c>
      <c r="AT56" s="131"/>
      <c r="AU56" s="131"/>
      <c r="AV56" s="131">
        <v>80</v>
      </c>
      <c r="AW56" s="21">
        <v>704</v>
      </c>
      <c r="AX56" s="132" t="s">
        <v>359</v>
      </c>
      <c r="AY56" s="163" t="s">
        <v>367</v>
      </c>
      <c r="AZ56" s="132" t="s">
        <v>102</v>
      </c>
      <c r="BA56" s="132" t="s">
        <v>48</v>
      </c>
      <c r="BB56" s="132" t="s">
        <v>2604</v>
      </c>
      <c r="BC56" s="131">
        <v>120000</v>
      </c>
      <c r="BD56" s="131"/>
      <c r="BE56" s="131"/>
      <c r="BG56" s="127">
        <f>Table3684[[#This Row],[buildPower]]/2</f>
        <v>200</v>
      </c>
    </row>
    <row r="57" spans="1:59" ht="24" customHeight="1" x14ac:dyDescent="0.35">
      <c r="A57" s="129">
        <v>55</v>
      </c>
      <c r="B57" s="130" t="s">
        <v>631</v>
      </c>
      <c r="C57" s="131">
        <v>600</v>
      </c>
      <c r="D57" s="131">
        <v>62</v>
      </c>
      <c r="E57" s="131">
        <v>3</v>
      </c>
      <c r="F57" s="70"/>
      <c r="G57" s="131">
        <v>1</v>
      </c>
      <c r="H57" s="132"/>
      <c r="I57" s="131"/>
      <c r="J57" s="131">
        <v>1</v>
      </c>
      <c r="K57" s="196"/>
      <c r="L57" s="131">
        <v>1</v>
      </c>
      <c r="M57" s="131" t="s">
        <v>2625</v>
      </c>
      <c r="N57" s="132" t="s">
        <v>546</v>
      </c>
      <c r="O57" s="131">
        <v>2500</v>
      </c>
      <c r="P57" s="132" t="s">
        <v>483</v>
      </c>
      <c r="Q57" s="131">
        <v>500</v>
      </c>
      <c r="R57" s="132" t="s">
        <v>631</v>
      </c>
      <c r="S57" s="131">
        <v>1</v>
      </c>
      <c r="T57" s="131">
        <v>1536</v>
      </c>
      <c r="U57" s="131">
        <v>100</v>
      </c>
      <c r="V57" s="131">
        <v>90</v>
      </c>
      <c r="W57" s="131">
        <v>-30</v>
      </c>
      <c r="X57" s="131"/>
      <c r="Y57" s="131">
        <v>33</v>
      </c>
      <c r="Z57" s="132" t="s">
        <v>483</v>
      </c>
      <c r="AA57" s="163" t="s">
        <v>6396</v>
      </c>
      <c r="AB57" s="163" t="s">
        <v>6397</v>
      </c>
      <c r="AC57" s="132" t="s">
        <v>375</v>
      </c>
      <c r="AD57" s="132"/>
      <c r="AE57" s="199" t="s">
        <v>853</v>
      </c>
      <c r="AF57" s="131"/>
      <c r="AG57" s="131">
        <v>1</v>
      </c>
      <c r="AH57" s="131"/>
      <c r="AI57" s="131"/>
      <c r="AJ57" s="131"/>
      <c r="AK57" s="131"/>
      <c r="AL57" s="131"/>
      <c r="AM57" s="131"/>
      <c r="AN57" s="131"/>
      <c r="AO57" s="131"/>
      <c r="AP57" s="131"/>
      <c r="AQ57" s="131"/>
      <c r="AR57" s="131"/>
      <c r="AS57" s="131"/>
      <c r="AT57" s="131"/>
      <c r="AU57" s="131">
        <v>180</v>
      </c>
      <c r="AV57" s="131">
        <v>80</v>
      </c>
      <c r="AW57" s="42">
        <v>1526</v>
      </c>
      <c r="AX57" s="132" t="s">
        <v>483</v>
      </c>
      <c r="AY57" s="132" t="s">
        <v>374</v>
      </c>
      <c r="AZ57" s="132" t="s">
        <v>102</v>
      </c>
      <c r="BA57" s="132" t="s">
        <v>630</v>
      </c>
      <c r="BB57" s="132" t="s">
        <v>2610</v>
      </c>
      <c r="BC57" s="131">
        <v>1000</v>
      </c>
      <c r="BD57" s="131"/>
      <c r="BE57" s="131"/>
      <c r="BG57" s="127">
        <f>Table3684[[#This Row],[buildPower]]/2</f>
        <v>31</v>
      </c>
    </row>
    <row r="58" spans="1:59" ht="24" customHeight="1" x14ac:dyDescent="0.35">
      <c r="A58" s="129">
        <v>56</v>
      </c>
      <c r="B58" s="130" t="s">
        <v>6208</v>
      </c>
      <c r="C58" s="131">
        <v>800</v>
      </c>
      <c r="D58" s="131">
        <v>400</v>
      </c>
      <c r="E58" s="131">
        <v>460</v>
      </c>
      <c r="F58" s="71"/>
      <c r="G58" s="131">
        <v>50</v>
      </c>
      <c r="H58" s="132" t="s">
        <v>2602</v>
      </c>
      <c r="I58" s="131"/>
      <c r="J58" s="131">
        <v>1</v>
      </c>
      <c r="K58" s="196"/>
      <c r="L58" s="131">
        <v>6</v>
      </c>
      <c r="M58" s="131" t="s">
        <v>2625</v>
      </c>
      <c r="N58" s="132" t="s">
        <v>385</v>
      </c>
      <c r="O58" s="131">
        <v>2000</v>
      </c>
      <c r="P58" s="132" t="s">
        <v>391</v>
      </c>
      <c r="Q58" s="131">
        <v>100</v>
      </c>
      <c r="R58" s="132" t="s">
        <v>6208</v>
      </c>
      <c r="S58" s="131">
        <v>1</v>
      </c>
      <c r="T58" s="131">
        <v>2560</v>
      </c>
      <c r="U58" s="131">
        <v>70</v>
      </c>
      <c r="V58" s="131">
        <v>90</v>
      </c>
      <c r="W58" s="131">
        <v>-60</v>
      </c>
      <c r="X58" s="131">
        <v>128</v>
      </c>
      <c r="Y58" s="131">
        <v>33</v>
      </c>
      <c r="Z58" s="132" t="s">
        <v>391</v>
      </c>
      <c r="AA58" s="242" t="s">
        <v>6219</v>
      </c>
      <c r="AB58" s="163" t="s">
        <v>6216</v>
      </c>
      <c r="AC58" s="132" t="s">
        <v>375</v>
      </c>
      <c r="AD58" s="132" t="s">
        <v>421</v>
      </c>
      <c r="AE58" s="199" t="s">
        <v>6365</v>
      </c>
      <c r="AF58" s="131"/>
      <c r="AG58" s="131">
        <v>2</v>
      </c>
      <c r="AH58" s="131"/>
      <c r="AI58" s="131"/>
      <c r="AJ58" s="131"/>
      <c r="AK58" s="131"/>
      <c r="AL58" s="131"/>
      <c r="AM58" s="131"/>
      <c r="AN58" s="131"/>
      <c r="AO58" s="131">
        <v>8</v>
      </c>
      <c r="AP58" s="131"/>
      <c r="AQ58" s="131"/>
      <c r="AR58" s="131"/>
      <c r="AS58" s="131">
        <v>20</v>
      </c>
      <c r="AT58" s="131">
        <v>80</v>
      </c>
      <c r="AU58" s="131">
        <v>180</v>
      </c>
      <c r="AV58" s="182">
        <v>80</v>
      </c>
      <c r="AW58" s="21">
        <v>1536</v>
      </c>
      <c r="AX58" s="132" t="s">
        <v>359</v>
      </c>
      <c r="AY58" s="132" t="s">
        <v>367</v>
      </c>
      <c r="AZ58" s="132" t="s">
        <v>107</v>
      </c>
      <c r="BA58" s="132" t="s">
        <v>57</v>
      </c>
      <c r="BB58" s="132" t="s">
        <v>2610</v>
      </c>
      <c r="BC58" s="131">
        <v>240</v>
      </c>
      <c r="BD58" s="131"/>
      <c r="BE58" s="131"/>
      <c r="BG58" s="127">
        <f>Table3684[[#This Row],[buildPower]]/2</f>
        <v>200</v>
      </c>
    </row>
    <row r="59" spans="1:59" ht="24" customHeight="1" x14ac:dyDescent="0.35">
      <c r="A59" s="129">
        <v>57</v>
      </c>
      <c r="B59" s="130" t="s">
        <v>6211</v>
      </c>
      <c r="C59" s="131">
        <v>500</v>
      </c>
      <c r="D59" s="131">
        <v>250</v>
      </c>
      <c r="E59" s="131">
        <v>100</v>
      </c>
      <c r="F59" s="71"/>
      <c r="G59" s="131">
        <v>25</v>
      </c>
      <c r="H59" s="132" t="s">
        <v>2602</v>
      </c>
      <c r="I59" s="131"/>
      <c r="J59" s="131">
        <v>1</v>
      </c>
      <c r="K59" s="196"/>
      <c r="L59" s="131">
        <v>8</v>
      </c>
      <c r="M59" s="8" t="s">
        <v>2625</v>
      </c>
      <c r="N59" s="132" t="s">
        <v>601</v>
      </c>
      <c r="O59" s="131">
        <v>1500</v>
      </c>
      <c r="P59" s="132" t="s">
        <v>376</v>
      </c>
      <c r="Q59" s="131">
        <v>100</v>
      </c>
      <c r="R59" s="132" t="s">
        <v>6211</v>
      </c>
      <c r="S59" s="131">
        <v>1</v>
      </c>
      <c r="T59" s="131">
        <v>2048</v>
      </c>
      <c r="U59" s="131">
        <v>50</v>
      </c>
      <c r="V59" s="131">
        <v>90</v>
      </c>
      <c r="W59" s="131">
        <v>-60</v>
      </c>
      <c r="X59" s="131">
        <v>128</v>
      </c>
      <c r="Y59" s="131">
        <v>33</v>
      </c>
      <c r="Z59" s="132" t="s">
        <v>376</v>
      </c>
      <c r="AA59" s="469" t="s">
        <v>6215</v>
      </c>
      <c r="AB59" s="163" t="s">
        <v>6216</v>
      </c>
      <c r="AC59" s="132" t="s">
        <v>360</v>
      </c>
      <c r="AD59" s="132" t="s">
        <v>466</v>
      </c>
      <c r="AE59" s="199" t="s">
        <v>6315</v>
      </c>
      <c r="AF59" s="131"/>
      <c r="AG59" s="131">
        <v>2</v>
      </c>
      <c r="AH59" s="131"/>
      <c r="AI59" s="131"/>
      <c r="AJ59" s="131"/>
      <c r="AK59" s="131"/>
      <c r="AL59" s="131"/>
      <c r="AM59" s="131"/>
      <c r="AN59" s="131"/>
      <c r="AO59" s="131">
        <v>8</v>
      </c>
      <c r="AP59" s="131">
        <v>64</v>
      </c>
      <c r="AQ59" s="131">
        <v>20</v>
      </c>
      <c r="AR59" s="131"/>
      <c r="AS59" s="131">
        <v>100</v>
      </c>
      <c r="AT59" s="131">
        <v>50</v>
      </c>
      <c r="AU59" s="131">
        <v>180</v>
      </c>
      <c r="AV59" s="182">
        <v>80</v>
      </c>
      <c r="AW59" s="21">
        <v>1024</v>
      </c>
      <c r="AX59" s="132" t="s">
        <v>359</v>
      </c>
      <c r="AY59" s="163" t="s">
        <v>367</v>
      </c>
      <c r="AZ59" s="132" t="s">
        <v>102</v>
      </c>
      <c r="BA59" s="132" t="s">
        <v>48</v>
      </c>
      <c r="BB59" s="132" t="s">
        <v>2604</v>
      </c>
      <c r="BC59" s="131">
        <v>300</v>
      </c>
      <c r="BD59" s="131"/>
      <c r="BE59" s="131"/>
      <c r="BG59" s="127">
        <f>Table3684[[#This Row],[buildPower]]/2</f>
        <v>125</v>
      </c>
    </row>
    <row r="60" spans="1:59" ht="24" customHeight="1" x14ac:dyDescent="0.35">
      <c r="A60" s="129">
        <v>58</v>
      </c>
      <c r="B60" s="130" t="s">
        <v>6212</v>
      </c>
      <c r="C60" s="131">
        <v>600</v>
      </c>
      <c r="D60" s="131">
        <v>150</v>
      </c>
      <c r="E60" s="131">
        <v>45</v>
      </c>
      <c r="F60" s="70"/>
      <c r="G60" s="131">
        <v>1</v>
      </c>
      <c r="H60" s="132"/>
      <c r="I60" s="131"/>
      <c r="J60" s="131">
        <v>1</v>
      </c>
      <c r="K60" s="196"/>
      <c r="L60" s="131">
        <v>5</v>
      </c>
      <c r="M60" s="131" t="s">
        <v>2625</v>
      </c>
      <c r="N60" s="132" t="s">
        <v>584</v>
      </c>
      <c r="O60" s="131">
        <v>700</v>
      </c>
      <c r="P60" s="132" t="s">
        <v>365</v>
      </c>
      <c r="Q60" s="131">
        <v>100</v>
      </c>
      <c r="R60" s="132" t="s">
        <v>6212</v>
      </c>
      <c r="S60" s="131">
        <v>1</v>
      </c>
      <c r="T60" s="131">
        <v>576</v>
      </c>
      <c r="U60" s="131">
        <v>85</v>
      </c>
      <c r="V60" s="131">
        <v>90</v>
      </c>
      <c r="W60" s="131">
        <v>-60</v>
      </c>
      <c r="X60" s="131">
        <v>128</v>
      </c>
      <c r="Y60" s="131">
        <v>33</v>
      </c>
      <c r="Z60" s="132" t="s">
        <v>365</v>
      </c>
      <c r="AA60" s="242" t="s">
        <v>6218</v>
      </c>
      <c r="AB60" s="163" t="s">
        <v>6216</v>
      </c>
      <c r="AC60" s="132" t="s">
        <v>360</v>
      </c>
      <c r="AD60" s="132" t="s">
        <v>466</v>
      </c>
      <c r="AE60" s="199" t="s">
        <v>6221</v>
      </c>
      <c r="AF60" s="131"/>
      <c r="AG60" s="131">
        <v>1</v>
      </c>
      <c r="AH60" s="131">
        <v>1</v>
      </c>
      <c r="AI60" s="131">
        <v>350</v>
      </c>
      <c r="AJ60" s="131">
        <v>96</v>
      </c>
      <c r="AK60" s="131">
        <v>45</v>
      </c>
      <c r="AL60" s="131" t="s">
        <v>374</v>
      </c>
      <c r="AM60" s="131" t="s">
        <v>110</v>
      </c>
      <c r="AN60" s="179" t="s">
        <v>56</v>
      </c>
      <c r="AO60" s="131"/>
      <c r="AP60" s="131"/>
      <c r="AQ60" s="131"/>
      <c r="AR60" s="131"/>
      <c r="AS60" s="131"/>
      <c r="AT60" s="131"/>
      <c r="AU60" s="131">
        <v>180</v>
      </c>
      <c r="AV60" s="131">
        <v>100</v>
      </c>
      <c r="AW60" s="21">
        <v>518</v>
      </c>
      <c r="AX60" s="132" t="s">
        <v>365</v>
      </c>
      <c r="AY60" s="132" t="s">
        <v>374</v>
      </c>
      <c r="AZ60" s="132" t="s">
        <v>110</v>
      </c>
      <c r="BA60" s="132" t="s">
        <v>49</v>
      </c>
      <c r="BB60" s="132" t="s">
        <v>2608</v>
      </c>
      <c r="BC60" s="131">
        <v>190</v>
      </c>
      <c r="BD60" s="131"/>
      <c r="BE60" s="131"/>
      <c r="BG60" s="127">
        <f>Table3684[[#This Row],[buildPower]]/2</f>
        <v>75</v>
      </c>
    </row>
    <row r="61" spans="1:59" ht="24" customHeight="1" x14ac:dyDescent="0.35">
      <c r="A61" s="129">
        <v>59</v>
      </c>
      <c r="B61" s="130" t="s">
        <v>623</v>
      </c>
      <c r="C61" s="131">
        <v>400</v>
      </c>
      <c r="D61" s="131">
        <v>62</v>
      </c>
      <c r="E61" s="131">
        <v>35</v>
      </c>
      <c r="F61" s="71"/>
      <c r="G61" s="131">
        <v>25</v>
      </c>
      <c r="H61" s="132" t="s">
        <v>2602</v>
      </c>
      <c r="I61" s="131"/>
      <c r="J61" s="131">
        <v>1</v>
      </c>
      <c r="K61" s="131"/>
      <c r="L61" s="131">
        <v>15</v>
      </c>
      <c r="M61" s="131"/>
      <c r="N61" s="132" t="s">
        <v>364</v>
      </c>
      <c r="O61" s="131">
        <v>1500</v>
      </c>
      <c r="P61" s="132" t="s">
        <v>391</v>
      </c>
      <c r="Q61" s="131">
        <v>120</v>
      </c>
      <c r="R61" s="132" t="s">
        <v>623</v>
      </c>
      <c r="S61" s="131">
        <v>1</v>
      </c>
      <c r="T61" s="131">
        <v>896</v>
      </c>
      <c r="U61" s="131">
        <v>50</v>
      </c>
      <c r="V61" s="131">
        <v>90</v>
      </c>
      <c r="W61" s="131">
        <v>-60</v>
      </c>
      <c r="X61" s="131"/>
      <c r="Y61" s="131">
        <v>33</v>
      </c>
      <c r="Z61" s="132" t="s">
        <v>391</v>
      </c>
      <c r="AA61" s="132" t="s">
        <v>624</v>
      </c>
      <c r="AB61" s="163" t="s">
        <v>6172</v>
      </c>
      <c r="AC61" s="132" t="s">
        <v>360</v>
      </c>
      <c r="AD61" s="132" t="s">
        <v>625</v>
      </c>
      <c r="AE61" s="199" t="s">
        <v>3440</v>
      </c>
      <c r="AF61" s="131"/>
      <c r="AG61" s="131">
        <v>2</v>
      </c>
      <c r="AH61" s="131"/>
      <c r="AI61" s="131"/>
      <c r="AJ61" s="131"/>
      <c r="AK61" s="131"/>
      <c r="AL61" s="131"/>
      <c r="AM61" s="131"/>
      <c r="AN61" s="131"/>
      <c r="AO61" s="131"/>
      <c r="AP61" s="131">
        <v>96</v>
      </c>
      <c r="AQ61" s="131">
        <v>25</v>
      </c>
      <c r="AR61" s="131"/>
      <c r="AS61" s="131">
        <v>25</v>
      </c>
      <c r="AT61" s="131"/>
      <c r="AU61" s="131">
        <v>180</v>
      </c>
      <c r="AV61" s="131">
        <v>80</v>
      </c>
      <c r="AW61" s="21">
        <v>448</v>
      </c>
      <c r="AX61" s="132" t="s">
        <v>359</v>
      </c>
      <c r="AY61" s="163" t="s">
        <v>367</v>
      </c>
      <c r="AZ61" s="132" t="s">
        <v>102</v>
      </c>
      <c r="BA61" s="132" t="s">
        <v>48</v>
      </c>
      <c r="BB61" s="132" t="s">
        <v>2629</v>
      </c>
      <c r="BC61" s="131">
        <v>525</v>
      </c>
      <c r="BD61" s="131"/>
      <c r="BE61" s="131"/>
      <c r="BG61" s="127">
        <f>Table3684[[#This Row],[buildPower]]/2</f>
        <v>31</v>
      </c>
    </row>
    <row r="62" spans="1:59" ht="24" customHeight="1" x14ac:dyDescent="0.35">
      <c r="A62" s="129">
        <v>60</v>
      </c>
      <c r="B62" s="130" t="s">
        <v>626</v>
      </c>
      <c r="C62" s="131">
        <v>1000</v>
      </c>
      <c r="D62" s="131">
        <v>117</v>
      </c>
      <c r="E62" s="131">
        <v>460</v>
      </c>
      <c r="F62" s="70"/>
      <c r="G62" s="131">
        <v>50</v>
      </c>
      <c r="H62" s="132" t="s">
        <v>2602</v>
      </c>
      <c r="I62" s="131"/>
      <c r="J62" s="131">
        <v>1</v>
      </c>
      <c r="K62" s="131"/>
      <c r="L62" s="131">
        <v>80</v>
      </c>
      <c r="M62" s="131" t="s">
        <v>2625</v>
      </c>
      <c r="N62" s="132" t="s">
        <v>385</v>
      </c>
      <c r="O62" s="131">
        <v>1350</v>
      </c>
      <c r="P62" s="132" t="s">
        <v>391</v>
      </c>
      <c r="Q62" s="131">
        <v>100</v>
      </c>
      <c r="R62" s="132" t="s">
        <v>626</v>
      </c>
      <c r="S62" s="131">
        <v>1</v>
      </c>
      <c r="T62" s="131">
        <v>1792</v>
      </c>
      <c r="U62" s="131">
        <v>70</v>
      </c>
      <c r="V62" s="131">
        <v>90</v>
      </c>
      <c r="W62" s="131">
        <v>-60</v>
      </c>
      <c r="X62" s="131">
        <v>64</v>
      </c>
      <c r="Y62" s="131">
        <v>33</v>
      </c>
      <c r="Z62" s="132" t="s">
        <v>391</v>
      </c>
      <c r="AA62" s="132" t="s">
        <v>627</v>
      </c>
      <c r="AB62" s="163" t="s">
        <v>6172</v>
      </c>
      <c r="AC62" s="132" t="s">
        <v>375</v>
      </c>
      <c r="AD62" s="132" t="s">
        <v>421</v>
      </c>
      <c r="AE62" s="199" t="s">
        <v>3439</v>
      </c>
      <c r="AF62" s="131"/>
      <c r="AG62" s="131">
        <v>2</v>
      </c>
      <c r="AH62" s="131"/>
      <c r="AI62" s="131"/>
      <c r="AJ62" s="131"/>
      <c r="AK62" s="131"/>
      <c r="AL62" s="131"/>
      <c r="AM62" s="131"/>
      <c r="AN62" s="131"/>
      <c r="AO62" s="131"/>
      <c r="AP62" s="131"/>
      <c r="AQ62" s="131"/>
      <c r="AR62" s="131">
        <v>10</v>
      </c>
      <c r="AS62" s="131">
        <v>20</v>
      </c>
      <c r="AT62" s="131"/>
      <c r="AU62" s="131">
        <v>180</v>
      </c>
      <c r="AV62" s="131">
        <v>80</v>
      </c>
      <c r="AW62" s="21">
        <v>1075</v>
      </c>
      <c r="AX62" s="132" t="s">
        <v>359</v>
      </c>
      <c r="AY62" s="132" t="s">
        <v>367</v>
      </c>
      <c r="AZ62" s="132" t="s">
        <v>107</v>
      </c>
      <c r="BA62" s="132" t="s">
        <v>57</v>
      </c>
      <c r="BB62" s="132" t="s">
        <v>2610</v>
      </c>
      <c r="BC62" s="131">
        <v>500</v>
      </c>
      <c r="BD62" s="131"/>
      <c r="BE62" s="131"/>
      <c r="BG62" s="127">
        <f>Table3684[[#This Row],[buildPower]]/2</f>
        <v>58.5</v>
      </c>
    </row>
    <row r="63" spans="1:59" ht="24" customHeight="1" x14ac:dyDescent="0.35">
      <c r="A63" s="129">
        <v>61</v>
      </c>
      <c r="B63" s="130" t="s">
        <v>5192</v>
      </c>
      <c r="C63" s="131">
        <v>1000</v>
      </c>
      <c r="D63" s="131">
        <v>75</v>
      </c>
      <c r="E63" s="131">
        <v>2</v>
      </c>
      <c r="F63" s="70"/>
      <c r="G63" s="131">
        <v>1</v>
      </c>
      <c r="H63" s="132" t="s">
        <v>2602</v>
      </c>
      <c r="I63" s="8"/>
      <c r="J63" s="131">
        <v>1</v>
      </c>
      <c r="K63" s="8"/>
      <c r="L63" s="131">
        <v>200</v>
      </c>
      <c r="M63" s="8"/>
      <c r="N63" s="13" t="s">
        <v>546</v>
      </c>
      <c r="O63" s="131">
        <v>2400</v>
      </c>
      <c r="P63" s="13" t="s">
        <v>483</v>
      </c>
      <c r="Q63" s="131">
        <v>100</v>
      </c>
      <c r="R63" s="13" t="s">
        <v>5192</v>
      </c>
      <c r="S63" s="131">
        <v>1</v>
      </c>
      <c r="T63" s="8">
        <v>1280</v>
      </c>
      <c r="U63" s="299">
        <v>45</v>
      </c>
      <c r="V63" s="8">
        <v>90</v>
      </c>
      <c r="W63" s="8">
        <v>-60</v>
      </c>
      <c r="X63" s="8"/>
      <c r="Y63" s="8">
        <v>33</v>
      </c>
      <c r="Z63" s="13" t="s">
        <v>483</v>
      </c>
      <c r="AA63" s="13" t="s">
        <v>7234</v>
      </c>
      <c r="AB63" s="163" t="s">
        <v>6172</v>
      </c>
      <c r="AC63" s="132" t="s">
        <v>360</v>
      </c>
      <c r="AD63" s="13" t="s">
        <v>482</v>
      </c>
      <c r="AE63" s="199" t="s">
        <v>5311</v>
      </c>
      <c r="AF63" s="8"/>
      <c r="AG63" s="8">
        <v>1</v>
      </c>
      <c r="AH63" s="131"/>
      <c r="AI63" s="131"/>
      <c r="AJ63" s="131"/>
      <c r="AK63" s="131"/>
      <c r="AL63" s="131"/>
      <c r="AM63" s="131"/>
      <c r="AN63" s="131"/>
      <c r="AO63" s="8"/>
      <c r="AP63" s="8">
        <v>256</v>
      </c>
      <c r="AQ63" s="8">
        <v>5</v>
      </c>
      <c r="AR63" s="8"/>
      <c r="AS63" s="8">
        <v>150</v>
      </c>
      <c r="AT63" s="8"/>
      <c r="AU63" s="8">
        <v>180</v>
      </c>
      <c r="AV63" s="131">
        <v>80</v>
      </c>
      <c r="AW63" s="42">
        <v>768</v>
      </c>
      <c r="AX63" s="13" t="s">
        <v>483</v>
      </c>
      <c r="AY63" s="13" t="s">
        <v>367</v>
      </c>
      <c r="AZ63" s="13" t="s">
        <v>102</v>
      </c>
      <c r="BA63" s="13" t="s">
        <v>487</v>
      </c>
      <c r="BB63" s="13" t="s">
        <v>2620</v>
      </c>
      <c r="BC63" s="131">
        <v>500</v>
      </c>
      <c r="BD63" s="131"/>
      <c r="BE63" s="131"/>
      <c r="BG63" s="127">
        <f>Table3684[[#This Row],[buildPower]]/2</f>
        <v>37.5</v>
      </c>
    </row>
    <row r="64" spans="1:59" ht="24" customHeight="1" x14ac:dyDescent="0.35">
      <c r="A64" s="129">
        <v>62</v>
      </c>
      <c r="B64" s="130" t="s">
        <v>5193</v>
      </c>
      <c r="C64" s="131">
        <v>500</v>
      </c>
      <c r="D64" s="131">
        <v>62</v>
      </c>
      <c r="E64" s="131">
        <v>22</v>
      </c>
      <c r="F64" s="70"/>
      <c r="G64" s="131">
        <v>1</v>
      </c>
      <c r="H64" s="132"/>
      <c r="I64" s="8"/>
      <c r="J64" s="131">
        <v>1</v>
      </c>
      <c r="K64" s="8"/>
      <c r="L64" s="131">
        <v>10</v>
      </c>
      <c r="M64" s="8"/>
      <c r="N64" s="13" t="s">
        <v>467</v>
      </c>
      <c r="O64" s="131">
        <v>800</v>
      </c>
      <c r="P64" s="13" t="s">
        <v>428</v>
      </c>
      <c r="Q64" s="131">
        <v>100</v>
      </c>
      <c r="R64" s="13" t="s">
        <v>5193</v>
      </c>
      <c r="S64" s="131">
        <v>1</v>
      </c>
      <c r="T64" s="8">
        <v>384</v>
      </c>
      <c r="U64" s="182">
        <v>85</v>
      </c>
      <c r="V64" s="8">
        <v>90</v>
      </c>
      <c r="W64" s="8">
        <v>-60</v>
      </c>
      <c r="X64" s="8"/>
      <c r="Y64" s="8">
        <v>33</v>
      </c>
      <c r="Z64" s="13" t="s">
        <v>428</v>
      </c>
      <c r="AA64" s="13" t="s">
        <v>7235</v>
      </c>
      <c r="AB64" s="163" t="s">
        <v>6172</v>
      </c>
      <c r="AC64" s="132" t="s">
        <v>417</v>
      </c>
      <c r="AD64" s="13" t="s">
        <v>466</v>
      </c>
      <c r="AE64" s="199" t="s">
        <v>5312</v>
      </c>
      <c r="AF64" s="8"/>
      <c r="AG64" s="8">
        <v>1</v>
      </c>
      <c r="AH64" s="131">
        <v>1</v>
      </c>
      <c r="AI64" s="131">
        <v>2</v>
      </c>
      <c r="AJ64" s="131">
        <v>64</v>
      </c>
      <c r="AK64" s="131">
        <v>40</v>
      </c>
      <c r="AL64" s="131" t="s">
        <v>374</v>
      </c>
      <c r="AM64" s="131" t="s">
        <v>110</v>
      </c>
      <c r="AN64" s="179" t="s">
        <v>49</v>
      </c>
      <c r="AO64" s="8">
        <v>8</v>
      </c>
      <c r="AP64" s="8">
        <v>64</v>
      </c>
      <c r="AQ64" s="8">
        <v>23</v>
      </c>
      <c r="AR64" s="8"/>
      <c r="AS64" s="8"/>
      <c r="AT64" s="8">
        <v>64</v>
      </c>
      <c r="AU64" s="8">
        <v>180</v>
      </c>
      <c r="AV64" s="131">
        <v>100</v>
      </c>
      <c r="AW64" s="21">
        <v>180</v>
      </c>
      <c r="AX64" s="13" t="s">
        <v>652</v>
      </c>
      <c r="AY64" s="13" t="s">
        <v>374</v>
      </c>
      <c r="AZ64" s="13" t="s">
        <v>110</v>
      </c>
      <c r="BA64" s="13" t="s">
        <v>49</v>
      </c>
      <c r="BB64" s="13" t="s">
        <v>2608</v>
      </c>
      <c r="BC64" s="131">
        <v>500</v>
      </c>
      <c r="BD64" s="190"/>
      <c r="BE64" s="131"/>
      <c r="BG64" s="127">
        <f>Table3684[[#This Row],[buildPower]]/2</f>
        <v>31</v>
      </c>
    </row>
    <row r="65" spans="1:59" ht="24" customHeight="1" x14ac:dyDescent="0.35">
      <c r="A65" s="129">
        <v>63</v>
      </c>
      <c r="B65" s="130" t="s">
        <v>5194</v>
      </c>
      <c r="C65" s="131">
        <v>400</v>
      </c>
      <c r="D65" s="131">
        <v>50</v>
      </c>
      <c r="E65" s="131">
        <v>22</v>
      </c>
      <c r="F65" s="70"/>
      <c r="G65" s="131">
        <v>1</v>
      </c>
      <c r="H65" s="132"/>
      <c r="I65" s="8"/>
      <c r="J65" s="131">
        <v>1</v>
      </c>
      <c r="K65" s="8"/>
      <c r="L65" s="131">
        <v>14</v>
      </c>
      <c r="M65" s="8"/>
      <c r="N65" s="13" t="s">
        <v>467</v>
      </c>
      <c r="O65" s="131">
        <v>800</v>
      </c>
      <c r="P65" s="13" t="s">
        <v>372</v>
      </c>
      <c r="Q65" s="131">
        <v>100</v>
      </c>
      <c r="R65" s="13" t="s">
        <v>5194</v>
      </c>
      <c r="S65" s="131">
        <v>1</v>
      </c>
      <c r="T65" s="8">
        <v>384</v>
      </c>
      <c r="U65" s="182">
        <v>85</v>
      </c>
      <c r="V65" s="8">
        <v>90</v>
      </c>
      <c r="W65" s="8">
        <v>-60</v>
      </c>
      <c r="X65" s="8"/>
      <c r="Y65" s="8">
        <v>33</v>
      </c>
      <c r="Z65" s="13" t="s">
        <v>372</v>
      </c>
      <c r="AA65" s="13" t="s">
        <v>7236</v>
      </c>
      <c r="AB65" s="163" t="s">
        <v>6172</v>
      </c>
      <c r="AC65" s="132" t="s">
        <v>417</v>
      </c>
      <c r="AD65" s="13" t="s">
        <v>466</v>
      </c>
      <c r="AE65" s="199" t="s">
        <v>5313</v>
      </c>
      <c r="AF65" s="8"/>
      <c r="AG65" s="8">
        <v>1</v>
      </c>
      <c r="AH65" s="131">
        <v>1</v>
      </c>
      <c r="AI65" s="131">
        <v>2</v>
      </c>
      <c r="AJ65" s="131">
        <v>64</v>
      </c>
      <c r="AK65" s="131">
        <v>50</v>
      </c>
      <c r="AL65" s="131" t="s">
        <v>374</v>
      </c>
      <c r="AM65" s="131" t="s">
        <v>110</v>
      </c>
      <c r="AN65" s="179" t="s">
        <v>49</v>
      </c>
      <c r="AO65" s="8">
        <v>8</v>
      </c>
      <c r="AP65" s="8">
        <v>64</v>
      </c>
      <c r="AQ65" s="8">
        <v>29</v>
      </c>
      <c r="AR65" s="8"/>
      <c r="AS65" s="8"/>
      <c r="AT65" s="8">
        <v>64</v>
      </c>
      <c r="AU65" s="8">
        <v>180</v>
      </c>
      <c r="AV65" s="131">
        <v>100</v>
      </c>
      <c r="AW65" s="21">
        <v>180</v>
      </c>
      <c r="AX65" s="13" t="s">
        <v>652</v>
      </c>
      <c r="AY65" s="13" t="s">
        <v>374</v>
      </c>
      <c r="AZ65" s="13" t="s">
        <v>110</v>
      </c>
      <c r="BA65" s="13" t="s">
        <v>49</v>
      </c>
      <c r="BB65" s="13" t="s">
        <v>2662</v>
      </c>
      <c r="BC65" s="131">
        <v>500</v>
      </c>
      <c r="BD65" s="131"/>
      <c r="BE65" s="131"/>
      <c r="BG65" s="127">
        <f>Table3684[[#This Row],[buildPower]]/2</f>
        <v>25</v>
      </c>
    </row>
    <row r="66" spans="1:59" ht="24" customHeight="1" x14ac:dyDescent="0.35">
      <c r="A66" s="129">
        <v>64</v>
      </c>
      <c r="B66" s="130" t="s">
        <v>620</v>
      </c>
      <c r="C66" s="131">
        <v>450</v>
      </c>
      <c r="D66" s="131">
        <v>75</v>
      </c>
      <c r="E66" s="131">
        <v>70</v>
      </c>
      <c r="F66" s="70"/>
      <c r="G66" s="131">
        <v>25</v>
      </c>
      <c r="H66" s="132" t="s">
        <v>2602</v>
      </c>
      <c r="I66" s="131"/>
      <c r="J66" s="131">
        <v>1</v>
      </c>
      <c r="K66" s="131"/>
      <c r="L66" s="131">
        <v>40</v>
      </c>
      <c r="M66" s="131" t="s">
        <v>2625</v>
      </c>
      <c r="N66" s="132" t="s">
        <v>364</v>
      </c>
      <c r="O66" s="131">
        <v>2250</v>
      </c>
      <c r="P66" s="132" t="s">
        <v>376</v>
      </c>
      <c r="Q66" s="131">
        <v>100</v>
      </c>
      <c r="R66" s="132" t="s">
        <v>620</v>
      </c>
      <c r="S66" s="131">
        <v>1</v>
      </c>
      <c r="T66" s="131">
        <v>1152</v>
      </c>
      <c r="U66" s="131">
        <v>60</v>
      </c>
      <c r="V66" s="131">
        <v>90</v>
      </c>
      <c r="W66" s="131">
        <v>-60</v>
      </c>
      <c r="X66" s="131"/>
      <c r="Y66" s="131">
        <v>33</v>
      </c>
      <c r="Z66" s="132" t="s">
        <v>376</v>
      </c>
      <c r="AA66" s="132" t="s">
        <v>621</v>
      </c>
      <c r="AB66" s="163" t="s">
        <v>6172</v>
      </c>
      <c r="AC66" s="132" t="s">
        <v>360</v>
      </c>
      <c r="AD66" s="132" t="s">
        <v>622</v>
      </c>
      <c r="AE66" s="199" t="s">
        <v>899</v>
      </c>
      <c r="AF66" s="131"/>
      <c r="AG66" s="131">
        <v>2</v>
      </c>
      <c r="AH66" s="131"/>
      <c r="AI66" s="131"/>
      <c r="AJ66" s="131"/>
      <c r="AK66" s="131"/>
      <c r="AL66" s="131"/>
      <c r="AM66" s="131"/>
      <c r="AN66" s="131"/>
      <c r="AO66" s="131"/>
      <c r="AP66" s="131">
        <v>32</v>
      </c>
      <c r="AQ66" s="131">
        <v>25</v>
      </c>
      <c r="AR66" s="131"/>
      <c r="AS66" s="131">
        <v>100</v>
      </c>
      <c r="AT66" s="131"/>
      <c r="AU66" s="131">
        <v>180</v>
      </c>
      <c r="AV66" s="131">
        <v>80</v>
      </c>
      <c r="AW66" s="21">
        <v>576</v>
      </c>
      <c r="AX66" s="132" t="s">
        <v>359</v>
      </c>
      <c r="AY66" s="163" t="s">
        <v>367</v>
      </c>
      <c r="AZ66" s="132" t="s">
        <v>102</v>
      </c>
      <c r="BA66" s="132" t="s">
        <v>48</v>
      </c>
      <c r="BB66" s="132" t="s">
        <v>2627</v>
      </c>
      <c r="BC66" s="131">
        <v>675</v>
      </c>
      <c r="BD66" s="131"/>
      <c r="BE66" s="131"/>
      <c r="BG66" s="127">
        <f>Table3684[[#This Row],[buildPower]]/2</f>
        <v>37.5</v>
      </c>
    </row>
    <row r="67" spans="1:59" ht="24" customHeight="1" x14ac:dyDescent="0.35">
      <c r="A67" s="129">
        <v>65</v>
      </c>
      <c r="B67" s="17" t="s">
        <v>3835</v>
      </c>
      <c r="C67" s="131">
        <v>675</v>
      </c>
      <c r="D67" s="131">
        <v>92</v>
      </c>
      <c r="E67" s="131">
        <v>100</v>
      </c>
      <c r="F67" s="71"/>
      <c r="G67" s="131">
        <v>100</v>
      </c>
      <c r="H67" s="132" t="s">
        <v>2602</v>
      </c>
      <c r="I67" s="131"/>
      <c r="J67" s="131">
        <v>1</v>
      </c>
      <c r="K67" s="131"/>
      <c r="L67" s="131">
        <v>80</v>
      </c>
      <c r="M67" s="131"/>
      <c r="N67" s="132" t="s">
        <v>364</v>
      </c>
      <c r="O67" s="131">
        <v>1200</v>
      </c>
      <c r="P67" s="132" t="s">
        <v>398</v>
      </c>
      <c r="Q67" s="131">
        <v>70</v>
      </c>
      <c r="R67" s="132" t="s">
        <v>3835</v>
      </c>
      <c r="S67" s="131">
        <v>1</v>
      </c>
      <c r="T67" s="133">
        <v>1792</v>
      </c>
      <c r="U67" s="131">
        <v>30</v>
      </c>
      <c r="V67" s="131">
        <v>90</v>
      </c>
      <c r="W67" s="131">
        <v>-60</v>
      </c>
      <c r="X67" s="8">
        <v>64</v>
      </c>
      <c r="Y67" s="131">
        <v>33</v>
      </c>
      <c r="Z67" s="132" t="str">
        <f>Table3684[[#This Row],[hitGfx]]</f>
        <v>fxgrdexS.PIE</v>
      </c>
      <c r="AA67" s="13" t="s">
        <v>4918</v>
      </c>
      <c r="AB67" s="163" t="s">
        <v>6172</v>
      </c>
      <c r="AC67" s="132" t="s">
        <v>417</v>
      </c>
      <c r="AD67" s="132" t="s">
        <v>389</v>
      </c>
      <c r="AE67" s="450" t="s">
        <v>3836</v>
      </c>
      <c r="AF67" s="131"/>
      <c r="AG67" s="131">
        <v>1</v>
      </c>
      <c r="AH67" s="131"/>
      <c r="AI67" s="131">
        <v>22</v>
      </c>
      <c r="AJ67" s="131">
        <v>128</v>
      </c>
      <c r="AK67" s="131">
        <v>45</v>
      </c>
      <c r="AL67" s="131" t="s">
        <v>374</v>
      </c>
      <c r="AM67" s="131" t="s">
        <v>110</v>
      </c>
      <c r="AN67" s="131" t="s">
        <v>51</v>
      </c>
      <c r="AO67" s="131"/>
      <c r="AP67" s="131">
        <v>176</v>
      </c>
      <c r="AQ67" s="131">
        <v>55</v>
      </c>
      <c r="AR67" s="131">
        <v>10</v>
      </c>
      <c r="AS67" s="131"/>
      <c r="AT67" s="131"/>
      <c r="AU67" s="131"/>
      <c r="AV67" s="131">
        <v>45</v>
      </c>
      <c r="AW67" s="21">
        <v>896</v>
      </c>
      <c r="AX67" s="132" t="s">
        <v>428</v>
      </c>
      <c r="AY67" s="132" t="s">
        <v>367</v>
      </c>
      <c r="AZ67" s="132" t="s">
        <v>109</v>
      </c>
      <c r="BA67" s="132" t="s">
        <v>51</v>
      </c>
      <c r="BB67" s="132" t="s">
        <v>2658</v>
      </c>
      <c r="BC67" s="131">
        <v>750</v>
      </c>
      <c r="BD67" s="131"/>
      <c r="BE67" s="131"/>
      <c r="BG67" s="127">
        <f>Table3684[[#This Row],[buildPower]]/2</f>
        <v>46</v>
      </c>
    </row>
    <row r="68" spans="1:59" ht="24" customHeight="1" x14ac:dyDescent="0.35">
      <c r="A68" s="129">
        <v>66</v>
      </c>
      <c r="B68" s="130" t="s">
        <v>618</v>
      </c>
      <c r="C68" s="131">
        <v>300</v>
      </c>
      <c r="D68" s="131">
        <v>37</v>
      </c>
      <c r="E68" s="131">
        <v>75</v>
      </c>
      <c r="F68" s="70"/>
      <c r="G68" s="131">
        <v>25</v>
      </c>
      <c r="H68" s="132" t="s">
        <v>2593</v>
      </c>
      <c r="I68" s="131"/>
      <c r="J68" s="131">
        <v>1</v>
      </c>
      <c r="K68" s="131"/>
      <c r="L68" s="131">
        <v>42</v>
      </c>
      <c r="M68" s="131"/>
      <c r="N68" s="132" t="s">
        <v>490</v>
      </c>
      <c r="O68" s="131">
        <v>1500</v>
      </c>
      <c r="P68" s="132" t="s">
        <v>376</v>
      </c>
      <c r="Q68" s="131">
        <v>120</v>
      </c>
      <c r="R68" s="132" t="s">
        <v>618</v>
      </c>
      <c r="S68" s="131">
        <v>1</v>
      </c>
      <c r="T68" s="131">
        <v>758</v>
      </c>
      <c r="U68" s="131">
        <v>50</v>
      </c>
      <c r="V68" s="131">
        <v>90</v>
      </c>
      <c r="W68" s="131">
        <v>-60</v>
      </c>
      <c r="X68" s="131"/>
      <c r="Y68" s="131">
        <v>33</v>
      </c>
      <c r="Z68" s="132" t="s">
        <v>376</v>
      </c>
      <c r="AA68" s="132" t="s">
        <v>619</v>
      </c>
      <c r="AB68" s="163" t="s">
        <v>6172</v>
      </c>
      <c r="AC68" s="132" t="s">
        <v>360</v>
      </c>
      <c r="AD68" s="132" t="s">
        <v>456</v>
      </c>
      <c r="AE68" s="199" t="s">
        <v>904</v>
      </c>
      <c r="AF68" s="131"/>
      <c r="AG68" s="131">
        <v>2</v>
      </c>
      <c r="AH68" s="131"/>
      <c r="AI68" s="131"/>
      <c r="AJ68" s="131"/>
      <c r="AK68" s="131"/>
      <c r="AL68" s="131"/>
      <c r="AM68" s="131"/>
      <c r="AN68" s="131"/>
      <c r="AO68" s="131"/>
      <c r="AP68" s="131">
        <v>96</v>
      </c>
      <c r="AQ68" s="131">
        <v>40</v>
      </c>
      <c r="AR68" s="131"/>
      <c r="AS68" s="131">
        <v>100</v>
      </c>
      <c r="AT68" s="131"/>
      <c r="AU68" s="131">
        <v>180</v>
      </c>
      <c r="AV68" s="131">
        <v>80</v>
      </c>
      <c r="AW68" s="21">
        <v>379</v>
      </c>
      <c r="AX68" s="132" t="s">
        <v>359</v>
      </c>
      <c r="AY68" s="163" t="s">
        <v>367</v>
      </c>
      <c r="AZ68" s="132" t="s">
        <v>102</v>
      </c>
      <c r="BA68" s="132" t="s">
        <v>48</v>
      </c>
      <c r="BB68" s="132" t="s">
        <v>2595</v>
      </c>
      <c r="BC68" s="131">
        <v>900</v>
      </c>
      <c r="BD68" s="131"/>
      <c r="BE68" s="131"/>
      <c r="BG68" s="127">
        <f>Table3684[[#This Row],[buildPower]]/2</f>
        <v>18.5</v>
      </c>
    </row>
    <row r="69" spans="1:59" ht="24" customHeight="1" x14ac:dyDescent="0.35">
      <c r="A69" s="129">
        <v>67</v>
      </c>
      <c r="B69" s="130" t="s">
        <v>5195</v>
      </c>
      <c r="C69" s="190">
        <v>400</v>
      </c>
      <c r="D69" s="131">
        <v>50</v>
      </c>
      <c r="E69" s="131">
        <v>12</v>
      </c>
      <c r="F69" s="70"/>
      <c r="G69" s="131">
        <v>150</v>
      </c>
      <c r="H69" s="132"/>
      <c r="I69" s="8"/>
      <c r="J69" s="131">
        <v>1</v>
      </c>
      <c r="K69" s="8"/>
      <c r="L69" s="131">
        <v>8</v>
      </c>
      <c r="M69" s="8" t="s">
        <v>2625</v>
      </c>
      <c r="N69" s="13" t="s">
        <v>526</v>
      </c>
      <c r="O69" s="131">
        <v>3200</v>
      </c>
      <c r="P69" s="13" t="s">
        <v>365</v>
      </c>
      <c r="Q69" s="131">
        <v>70</v>
      </c>
      <c r="R69" s="13" t="s">
        <v>5195</v>
      </c>
      <c r="S69" s="131"/>
      <c r="T69" s="8">
        <v>900</v>
      </c>
      <c r="U69" s="42">
        <v>40</v>
      </c>
      <c r="V69" s="8">
        <v>90</v>
      </c>
      <c r="W69" s="8">
        <v>-60</v>
      </c>
      <c r="X69" s="8"/>
      <c r="Y69" s="8">
        <v>33</v>
      </c>
      <c r="Z69" s="13" t="s">
        <v>366</v>
      </c>
      <c r="AA69" s="13" t="s">
        <v>7237</v>
      </c>
      <c r="AB69" s="163" t="s">
        <v>6172</v>
      </c>
      <c r="AC69" s="132" t="s">
        <v>375</v>
      </c>
      <c r="AD69" s="13" t="s">
        <v>531</v>
      </c>
      <c r="AE69" s="199" t="s">
        <v>5314</v>
      </c>
      <c r="AF69" s="8"/>
      <c r="AG69" s="8">
        <v>1</v>
      </c>
      <c r="AH69" s="131"/>
      <c r="AI69" s="131"/>
      <c r="AJ69" s="131"/>
      <c r="AK69" s="131"/>
      <c r="AL69" s="131"/>
      <c r="AM69" s="131"/>
      <c r="AN69" s="131"/>
      <c r="AO69" s="8"/>
      <c r="AP69" s="8"/>
      <c r="AQ69" s="8"/>
      <c r="AR69" s="8"/>
      <c r="AS69" s="8">
        <v>20</v>
      </c>
      <c r="AT69" s="8"/>
      <c r="AU69" s="8">
        <v>180</v>
      </c>
      <c r="AV69" s="131">
        <v>70</v>
      </c>
      <c r="AW69" s="21">
        <v>450</v>
      </c>
      <c r="AX69" s="13" t="s">
        <v>359</v>
      </c>
      <c r="AY69" s="13" t="s">
        <v>367</v>
      </c>
      <c r="AZ69" s="13" t="s">
        <v>106</v>
      </c>
      <c r="BA69" s="13" t="s">
        <v>50</v>
      </c>
      <c r="BB69" s="13" t="s">
        <v>2652</v>
      </c>
      <c r="BC69" s="131">
        <v>500</v>
      </c>
      <c r="BD69" s="131"/>
      <c r="BE69" s="131"/>
      <c r="BG69" s="127">
        <f>Table3684[[#This Row],[buildPower]]/2</f>
        <v>25</v>
      </c>
    </row>
    <row r="70" spans="1:59" ht="24" customHeight="1" x14ac:dyDescent="0.35">
      <c r="A70" s="129">
        <v>68</v>
      </c>
      <c r="B70" s="130" t="s">
        <v>5196</v>
      </c>
      <c r="C70" s="190">
        <v>650</v>
      </c>
      <c r="D70" s="131">
        <v>50</v>
      </c>
      <c r="E70" s="131">
        <v>14</v>
      </c>
      <c r="F70" s="70"/>
      <c r="G70" s="131">
        <v>100</v>
      </c>
      <c r="H70" s="132"/>
      <c r="I70" s="8"/>
      <c r="J70" s="131">
        <v>1</v>
      </c>
      <c r="K70" s="8"/>
      <c r="L70" s="131">
        <v>6</v>
      </c>
      <c r="M70" s="8" t="s">
        <v>2625</v>
      </c>
      <c r="N70" s="13" t="s">
        <v>526</v>
      </c>
      <c r="O70" s="131">
        <v>3200</v>
      </c>
      <c r="P70" s="13" t="s">
        <v>365</v>
      </c>
      <c r="Q70" s="131">
        <v>70</v>
      </c>
      <c r="R70" s="13" t="s">
        <v>5196</v>
      </c>
      <c r="S70" s="131"/>
      <c r="T70" s="8">
        <v>960</v>
      </c>
      <c r="U70" s="42">
        <v>40</v>
      </c>
      <c r="V70" s="8">
        <v>90</v>
      </c>
      <c r="W70" s="8">
        <v>-60</v>
      </c>
      <c r="X70" s="8"/>
      <c r="Y70" s="8">
        <v>33</v>
      </c>
      <c r="Z70" s="13" t="s">
        <v>366</v>
      </c>
      <c r="AA70" s="13" t="s">
        <v>7238</v>
      </c>
      <c r="AB70" s="163" t="s">
        <v>6172</v>
      </c>
      <c r="AC70" s="132" t="s">
        <v>375</v>
      </c>
      <c r="AD70" s="13" t="s">
        <v>521</v>
      </c>
      <c r="AE70" s="199" t="s">
        <v>5315</v>
      </c>
      <c r="AF70" s="8"/>
      <c r="AG70" s="8">
        <v>1</v>
      </c>
      <c r="AH70" s="131"/>
      <c r="AI70" s="131"/>
      <c r="AJ70" s="131"/>
      <c r="AK70" s="131"/>
      <c r="AL70" s="131"/>
      <c r="AM70" s="131"/>
      <c r="AN70" s="131"/>
      <c r="AO70" s="8"/>
      <c r="AP70" s="8"/>
      <c r="AQ70" s="8"/>
      <c r="AR70" s="8"/>
      <c r="AS70" s="8">
        <v>30</v>
      </c>
      <c r="AT70" s="8"/>
      <c r="AU70" s="8">
        <v>180</v>
      </c>
      <c r="AV70" s="131">
        <v>70</v>
      </c>
      <c r="AW70" s="21">
        <v>480</v>
      </c>
      <c r="AX70" s="13" t="s">
        <v>359</v>
      </c>
      <c r="AY70" s="13" t="s">
        <v>367</v>
      </c>
      <c r="AZ70" s="13" t="s">
        <v>106</v>
      </c>
      <c r="BA70" s="13" t="s">
        <v>50</v>
      </c>
      <c r="BB70" s="13" t="s">
        <v>2640</v>
      </c>
      <c r="BC70" s="131">
        <v>500</v>
      </c>
      <c r="BD70" s="131"/>
      <c r="BE70" s="131"/>
      <c r="BG70" s="127">
        <f>Table3684[[#This Row],[buildPower]]/2</f>
        <v>25</v>
      </c>
    </row>
    <row r="71" spans="1:59" ht="24" customHeight="1" x14ac:dyDescent="0.35">
      <c r="A71" s="129">
        <v>69</v>
      </c>
      <c r="B71" s="130" t="s">
        <v>5197</v>
      </c>
      <c r="C71" s="190">
        <v>800</v>
      </c>
      <c r="D71" s="131">
        <v>50</v>
      </c>
      <c r="E71" s="131">
        <v>60</v>
      </c>
      <c r="F71" s="70"/>
      <c r="G71" s="131">
        <v>100</v>
      </c>
      <c r="H71" s="132" t="s">
        <v>2602</v>
      </c>
      <c r="I71" s="8">
        <v>1</v>
      </c>
      <c r="J71" s="131">
        <v>1</v>
      </c>
      <c r="K71" s="8">
        <v>0</v>
      </c>
      <c r="L71" s="131">
        <v>1</v>
      </c>
      <c r="M71" s="8"/>
      <c r="N71" s="13" t="s">
        <v>385</v>
      </c>
      <c r="O71" s="131">
        <v>900</v>
      </c>
      <c r="P71" s="132" t="s">
        <v>428</v>
      </c>
      <c r="Q71" s="131">
        <v>100</v>
      </c>
      <c r="R71" s="13" t="s">
        <v>5197</v>
      </c>
      <c r="S71" s="131">
        <v>1</v>
      </c>
      <c r="T71" s="8">
        <v>1856</v>
      </c>
      <c r="U71" s="182">
        <v>40</v>
      </c>
      <c r="V71" s="8">
        <v>90</v>
      </c>
      <c r="W71" s="8">
        <v>30</v>
      </c>
      <c r="X71" s="8">
        <v>512</v>
      </c>
      <c r="Y71" s="8">
        <v>33</v>
      </c>
      <c r="Z71" s="132" t="s">
        <v>428</v>
      </c>
      <c r="AA71" s="13" t="s">
        <v>4956</v>
      </c>
      <c r="AB71" s="163" t="s">
        <v>6172</v>
      </c>
      <c r="AC71" s="132" t="s">
        <v>417</v>
      </c>
      <c r="AD71" s="132" t="s">
        <v>356</v>
      </c>
      <c r="AE71" s="438" t="s">
        <v>11537</v>
      </c>
      <c r="AF71" s="8"/>
      <c r="AG71" s="8">
        <v>1</v>
      </c>
      <c r="AH71" s="131"/>
      <c r="AI71" s="131"/>
      <c r="AJ71" s="131"/>
      <c r="AK71" s="131"/>
      <c r="AL71" s="131"/>
      <c r="AM71" s="131"/>
      <c r="AN71" s="131"/>
      <c r="AO71" s="8">
        <v>4</v>
      </c>
      <c r="AP71" s="8">
        <v>64</v>
      </c>
      <c r="AQ71" s="8">
        <v>48</v>
      </c>
      <c r="AR71" s="8">
        <v>10</v>
      </c>
      <c r="AS71" s="8">
        <v>10</v>
      </c>
      <c r="AT71" s="8">
        <v>120</v>
      </c>
      <c r="AU71" s="8"/>
      <c r="AV71" s="131">
        <v>80</v>
      </c>
      <c r="AW71" s="21">
        <v>1152</v>
      </c>
      <c r="AX71" s="132" t="s">
        <v>359</v>
      </c>
      <c r="AY71" s="13" t="s">
        <v>374</v>
      </c>
      <c r="AZ71" s="132" t="s">
        <v>109</v>
      </c>
      <c r="BA71" s="13" t="s">
        <v>52</v>
      </c>
      <c r="BB71" s="132" t="s">
        <v>2610</v>
      </c>
      <c r="BC71" s="131">
        <v>500</v>
      </c>
      <c r="BD71" s="131"/>
      <c r="BE71" s="131">
        <v>6</v>
      </c>
      <c r="BG71" s="127">
        <f>Table3684[[#This Row],[buildPower]]/2</f>
        <v>25</v>
      </c>
    </row>
    <row r="72" spans="1:59" ht="24" customHeight="1" x14ac:dyDescent="0.35">
      <c r="A72" s="129">
        <v>70</v>
      </c>
      <c r="B72" s="130" t="s">
        <v>5245</v>
      </c>
      <c r="C72" s="190">
        <v>750</v>
      </c>
      <c r="D72" s="131">
        <v>50</v>
      </c>
      <c r="E72" s="131">
        <v>38</v>
      </c>
      <c r="F72" s="70"/>
      <c r="G72" s="131">
        <v>50</v>
      </c>
      <c r="H72" s="132" t="s">
        <v>2602</v>
      </c>
      <c r="I72" s="8"/>
      <c r="J72" s="131">
        <v>1</v>
      </c>
      <c r="K72" s="8">
        <v>0</v>
      </c>
      <c r="L72" s="131">
        <v>64</v>
      </c>
      <c r="M72" s="8"/>
      <c r="N72" s="13" t="s">
        <v>364</v>
      </c>
      <c r="O72" s="131">
        <v>1200</v>
      </c>
      <c r="P72" s="13" t="s">
        <v>398</v>
      </c>
      <c r="Q72" s="131">
        <v>70</v>
      </c>
      <c r="R72" s="13" t="s">
        <v>5245</v>
      </c>
      <c r="S72" s="131">
        <v>1</v>
      </c>
      <c r="T72" s="131">
        <v>1728</v>
      </c>
      <c r="U72" s="182">
        <v>40</v>
      </c>
      <c r="V72" s="8">
        <v>90</v>
      </c>
      <c r="W72" s="8">
        <v>-60</v>
      </c>
      <c r="X72" s="8">
        <v>64</v>
      </c>
      <c r="Y72" s="8">
        <v>33</v>
      </c>
      <c r="Z72" s="132" t="str">
        <f>Table3684[[#This Row],[hitGfx]]</f>
        <v>fxgrdexS.PIE</v>
      </c>
      <c r="AA72" s="13" t="s">
        <v>4957</v>
      </c>
      <c r="AB72" s="163" t="s">
        <v>6172</v>
      </c>
      <c r="AC72" s="132" t="s">
        <v>417</v>
      </c>
      <c r="AD72" s="13" t="s">
        <v>497</v>
      </c>
      <c r="AE72" s="199" t="s">
        <v>7155</v>
      </c>
      <c r="AF72" s="8"/>
      <c r="AG72" s="8">
        <v>1</v>
      </c>
      <c r="AH72" s="131"/>
      <c r="AI72" s="131"/>
      <c r="AJ72" s="131"/>
      <c r="AK72" s="131"/>
      <c r="AL72" s="131"/>
      <c r="AM72" s="131"/>
      <c r="AN72" s="131"/>
      <c r="AO72" s="131"/>
      <c r="AP72" s="131">
        <v>128</v>
      </c>
      <c r="AQ72" s="131">
        <v>40</v>
      </c>
      <c r="AR72" s="131">
        <v>10</v>
      </c>
      <c r="AS72" s="131"/>
      <c r="AT72" s="131"/>
      <c r="AU72" s="131"/>
      <c r="AV72" s="131">
        <v>80</v>
      </c>
      <c r="AW72" s="21">
        <v>864</v>
      </c>
      <c r="AX72" s="13" t="s">
        <v>491</v>
      </c>
      <c r="AY72" s="13" t="s">
        <v>367</v>
      </c>
      <c r="AZ72" s="132" t="s">
        <v>109</v>
      </c>
      <c r="BA72" s="13" t="s">
        <v>51</v>
      </c>
      <c r="BB72" s="132" t="s">
        <v>2658</v>
      </c>
      <c r="BC72" s="131">
        <v>800</v>
      </c>
      <c r="BD72" s="131"/>
      <c r="BE72" s="131"/>
      <c r="BG72" s="127">
        <f>Table3684[[#This Row],[buildPower]]/2</f>
        <v>25</v>
      </c>
    </row>
    <row r="73" spans="1:59" ht="24" customHeight="1" x14ac:dyDescent="0.35">
      <c r="A73" s="129">
        <v>71</v>
      </c>
      <c r="B73" s="130" t="s">
        <v>616</v>
      </c>
      <c r="C73" s="131">
        <v>450</v>
      </c>
      <c r="D73" s="131">
        <v>75</v>
      </c>
      <c r="E73" s="131">
        <v>110</v>
      </c>
      <c r="F73" s="70"/>
      <c r="G73" s="131">
        <v>100</v>
      </c>
      <c r="H73" s="132" t="s">
        <v>2596</v>
      </c>
      <c r="I73" s="131"/>
      <c r="J73" s="131">
        <v>1</v>
      </c>
      <c r="K73" s="131"/>
      <c r="L73" s="131">
        <v>40</v>
      </c>
      <c r="M73" s="131" t="s">
        <v>2625</v>
      </c>
      <c r="N73" s="132" t="s">
        <v>558</v>
      </c>
      <c r="O73" s="131">
        <v>3200</v>
      </c>
      <c r="P73" s="132" t="s">
        <v>559</v>
      </c>
      <c r="Q73" s="131">
        <v>100</v>
      </c>
      <c r="R73" s="132" t="s">
        <v>616</v>
      </c>
      <c r="S73" s="131">
        <v>1</v>
      </c>
      <c r="T73" s="131">
        <v>1792</v>
      </c>
      <c r="U73" s="182">
        <v>95</v>
      </c>
      <c r="V73" s="131">
        <v>90</v>
      </c>
      <c r="W73" s="131">
        <v>-60</v>
      </c>
      <c r="X73" s="131"/>
      <c r="Y73" s="131">
        <v>33</v>
      </c>
      <c r="Z73" s="132" t="s">
        <v>559</v>
      </c>
      <c r="AA73" s="132" t="s">
        <v>617</v>
      </c>
      <c r="AB73" s="163" t="s">
        <v>6172</v>
      </c>
      <c r="AC73" s="132" t="s">
        <v>375</v>
      </c>
      <c r="AD73" s="132" t="s">
        <v>475</v>
      </c>
      <c r="AE73" s="199" t="s">
        <v>3441</v>
      </c>
      <c r="AF73" s="131"/>
      <c r="AG73" s="131">
        <v>1</v>
      </c>
      <c r="AH73" s="131"/>
      <c r="AI73" s="131">
        <v>200</v>
      </c>
      <c r="AJ73" s="131">
        <v>32</v>
      </c>
      <c r="AK73" s="131">
        <v>25</v>
      </c>
      <c r="AL73" s="131" t="s">
        <v>374</v>
      </c>
      <c r="AM73" s="131" t="s">
        <v>110</v>
      </c>
      <c r="AN73" s="131" t="s">
        <v>56</v>
      </c>
      <c r="AO73" s="131"/>
      <c r="AP73" s="131"/>
      <c r="AQ73" s="131"/>
      <c r="AR73" s="131"/>
      <c r="AS73" s="131">
        <v>15</v>
      </c>
      <c r="AT73" s="131"/>
      <c r="AU73" s="131">
        <v>180</v>
      </c>
      <c r="AV73" s="131">
        <v>100</v>
      </c>
      <c r="AW73" s="21">
        <v>1434</v>
      </c>
      <c r="AX73" s="132" t="s">
        <v>391</v>
      </c>
      <c r="AY73" s="132" t="s">
        <v>374</v>
      </c>
      <c r="AZ73" s="132" t="s">
        <v>110</v>
      </c>
      <c r="BA73" s="132" t="s">
        <v>56</v>
      </c>
      <c r="BB73" s="132" t="s">
        <v>2597</v>
      </c>
      <c r="BC73" s="131">
        <v>375</v>
      </c>
      <c r="BD73" s="131"/>
      <c r="BE73" s="131"/>
      <c r="BG73" s="127">
        <f>Table3684[[#This Row],[buildPower]]/2</f>
        <v>37.5</v>
      </c>
    </row>
    <row r="74" spans="1:59" ht="24" customHeight="1" x14ac:dyDescent="0.35">
      <c r="A74" s="129">
        <v>72</v>
      </c>
      <c r="B74" s="130" t="s">
        <v>613</v>
      </c>
      <c r="C74" s="131">
        <v>750</v>
      </c>
      <c r="D74" s="131">
        <v>120</v>
      </c>
      <c r="E74" s="131">
        <v>240</v>
      </c>
      <c r="F74" s="70"/>
      <c r="G74" s="131">
        <v>100</v>
      </c>
      <c r="H74" s="132" t="s">
        <v>2631</v>
      </c>
      <c r="I74" s="131"/>
      <c r="J74" s="131">
        <v>1</v>
      </c>
      <c r="K74" s="131"/>
      <c r="L74" s="131">
        <v>50</v>
      </c>
      <c r="M74" s="131"/>
      <c r="N74" s="132" t="s">
        <v>443</v>
      </c>
      <c r="O74" s="131">
        <v>1650</v>
      </c>
      <c r="P74" s="132" t="s">
        <v>615</v>
      </c>
      <c r="Q74" s="131">
        <v>130</v>
      </c>
      <c r="R74" s="132" t="s">
        <v>613</v>
      </c>
      <c r="S74" s="131">
        <v>1</v>
      </c>
      <c r="T74" s="131">
        <v>1152</v>
      </c>
      <c r="U74" s="182">
        <v>65</v>
      </c>
      <c r="V74" s="131">
        <v>90</v>
      </c>
      <c r="W74" s="131">
        <v>-60</v>
      </c>
      <c r="X74" s="131"/>
      <c r="Y74" s="131">
        <v>33</v>
      </c>
      <c r="Z74" s="132" t="s">
        <v>615</v>
      </c>
      <c r="AA74" s="132" t="s">
        <v>614</v>
      </c>
      <c r="AB74" s="163" t="s">
        <v>6172</v>
      </c>
      <c r="AC74" s="132" t="s">
        <v>360</v>
      </c>
      <c r="AD74" s="132" t="s">
        <v>442</v>
      </c>
      <c r="AE74" s="199" t="s">
        <v>912</v>
      </c>
      <c r="AF74" s="131"/>
      <c r="AG74" s="131">
        <v>1</v>
      </c>
      <c r="AH74" s="131">
        <v>1</v>
      </c>
      <c r="AI74" s="131"/>
      <c r="AJ74" s="131"/>
      <c r="AK74" s="131"/>
      <c r="AL74" s="131"/>
      <c r="AM74" s="131"/>
      <c r="AN74" s="131"/>
      <c r="AO74" s="131"/>
      <c r="AP74" s="131">
        <v>128</v>
      </c>
      <c r="AQ74" s="131">
        <v>80</v>
      </c>
      <c r="AR74" s="131"/>
      <c r="AS74" s="131"/>
      <c r="AT74" s="131"/>
      <c r="AU74" s="131">
        <v>180</v>
      </c>
      <c r="AV74" s="131">
        <v>90</v>
      </c>
      <c r="AW74" s="21">
        <v>576</v>
      </c>
      <c r="AX74" s="132" t="s">
        <v>444</v>
      </c>
      <c r="AY74" s="132" t="s">
        <v>367</v>
      </c>
      <c r="AZ74" s="132" t="s">
        <v>102</v>
      </c>
      <c r="BA74" s="132" t="s">
        <v>58</v>
      </c>
      <c r="BB74" s="132" t="s">
        <v>2631</v>
      </c>
      <c r="BC74" s="131">
        <v>625</v>
      </c>
      <c r="BD74" s="131"/>
      <c r="BE74" s="131"/>
      <c r="BG74" s="127">
        <f>Table3684[[#This Row],[buildPower]]/2</f>
        <v>60</v>
      </c>
    </row>
    <row r="75" spans="1:59" ht="24" customHeight="1" x14ac:dyDescent="0.35">
      <c r="A75" s="129">
        <v>73</v>
      </c>
      <c r="B75" s="130" t="s">
        <v>5198</v>
      </c>
      <c r="C75" s="131">
        <v>650</v>
      </c>
      <c r="D75" s="131">
        <v>50</v>
      </c>
      <c r="E75" s="131">
        <v>105</v>
      </c>
      <c r="F75" s="70"/>
      <c r="G75" s="131">
        <v>50</v>
      </c>
      <c r="H75" s="132" t="s">
        <v>2602</v>
      </c>
      <c r="I75" s="8"/>
      <c r="J75" s="131">
        <v>1</v>
      </c>
      <c r="K75" s="8"/>
      <c r="L75" s="131">
        <v>1</v>
      </c>
      <c r="M75" s="8"/>
      <c r="N75" s="13" t="s">
        <v>385</v>
      </c>
      <c r="O75" s="131">
        <v>1900</v>
      </c>
      <c r="P75" s="13" t="s">
        <v>376</v>
      </c>
      <c r="Q75" s="131">
        <v>100</v>
      </c>
      <c r="R75" s="13" t="s">
        <v>5198</v>
      </c>
      <c r="S75" s="131">
        <v>1</v>
      </c>
      <c r="T75" s="131">
        <v>960</v>
      </c>
      <c r="U75" s="42">
        <v>40</v>
      </c>
      <c r="V75" s="8">
        <v>90</v>
      </c>
      <c r="W75" s="8">
        <v>-60</v>
      </c>
      <c r="X75" s="8"/>
      <c r="Y75" s="8">
        <v>33</v>
      </c>
      <c r="Z75" s="13" t="s">
        <v>376</v>
      </c>
      <c r="AA75" s="13" t="s">
        <v>7239</v>
      </c>
      <c r="AB75" s="163" t="s">
        <v>6172</v>
      </c>
      <c r="AC75" s="132" t="s">
        <v>360</v>
      </c>
      <c r="AD75" s="13" t="s">
        <v>384</v>
      </c>
      <c r="AE75" s="199" t="s">
        <v>5316</v>
      </c>
      <c r="AF75" s="8"/>
      <c r="AG75" s="8">
        <v>1</v>
      </c>
      <c r="AH75" s="131"/>
      <c r="AI75" s="131"/>
      <c r="AJ75" s="131"/>
      <c r="AK75" s="131"/>
      <c r="AL75" s="131"/>
      <c r="AM75" s="131"/>
      <c r="AN75" s="131"/>
      <c r="AO75" s="8"/>
      <c r="AP75" s="8"/>
      <c r="AQ75" s="8"/>
      <c r="AR75" s="8">
        <v>10</v>
      </c>
      <c r="AS75" s="8"/>
      <c r="AT75" s="8">
        <v>160</v>
      </c>
      <c r="AU75" s="8">
        <v>180</v>
      </c>
      <c r="AV75" s="131">
        <v>80</v>
      </c>
      <c r="AW75" s="21">
        <v>384</v>
      </c>
      <c r="AX75" s="13" t="s">
        <v>359</v>
      </c>
      <c r="AY75" s="13" t="s">
        <v>367</v>
      </c>
      <c r="AZ75" s="13" t="s">
        <v>107</v>
      </c>
      <c r="BA75" s="13" t="s">
        <v>52</v>
      </c>
      <c r="BB75" s="13" t="s">
        <v>2610</v>
      </c>
      <c r="BC75" s="131">
        <v>500</v>
      </c>
      <c r="BD75" s="131"/>
      <c r="BE75" s="131"/>
      <c r="BG75" s="127">
        <f>Table3684[[#This Row],[buildPower]]/2</f>
        <v>25</v>
      </c>
    </row>
    <row r="76" spans="1:59" ht="24" customHeight="1" x14ac:dyDescent="0.35">
      <c r="A76" s="129">
        <v>74</v>
      </c>
      <c r="B76" s="130" t="s">
        <v>5200</v>
      </c>
      <c r="C76" s="190">
        <v>600</v>
      </c>
      <c r="D76" s="131">
        <v>50</v>
      </c>
      <c r="E76" s="131">
        <v>50</v>
      </c>
      <c r="F76" s="70"/>
      <c r="G76" s="131">
        <v>100</v>
      </c>
      <c r="H76" s="132" t="s">
        <v>2602</v>
      </c>
      <c r="I76" s="8">
        <v>1</v>
      </c>
      <c r="J76" s="131">
        <v>1</v>
      </c>
      <c r="K76" s="8">
        <v>0</v>
      </c>
      <c r="L76" s="131">
        <v>1</v>
      </c>
      <c r="M76" s="8"/>
      <c r="N76" s="13" t="s">
        <v>385</v>
      </c>
      <c r="O76" s="131">
        <v>900</v>
      </c>
      <c r="P76" s="132" t="s">
        <v>428</v>
      </c>
      <c r="Q76" s="131">
        <v>100</v>
      </c>
      <c r="R76" s="13" t="s">
        <v>5200</v>
      </c>
      <c r="S76" s="131">
        <v>1</v>
      </c>
      <c r="T76" s="131">
        <v>1856</v>
      </c>
      <c r="U76" s="42">
        <v>40</v>
      </c>
      <c r="V76" s="8">
        <v>90</v>
      </c>
      <c r="W76" s="8">
        <v>-45</v>
      </c>
      <c r="X76" s="8">
        <v>256</v>
      </c>
      <c r="Y76" s="8">
        <v>33</v>
      </c>
      <c r="Z76" s="132" t="s">
        <v>428</v>
      </c>
      <c r="AA76" s="13" t="s">
        <v>4962</v>
      </c>
      <c r="AB76" s="163" t="s">
        <v>6172</v>
      </c>
      <c r="AC76" s="132" t="s">
        <v>417</v>
      </c>
      <c r="AD76" s="132" t="s">
        <v>356</v>
      </c>
      <c r="AE76" s="438" t="s">
        <v>11536</v>
      </c>
      <c r="AF76" s="8"/>
      <c r="AG76" s="8">
        <v>1</v>
      </c>
      <c r="AH76" s="131"/>
      <c r="AI76" s="131"/>
      <c r="AJ76" s="131"/>
      <c r="AK76" s="131"/>
      <c r="AL76" s="131"/>
      <c r="AM76" s="131"/>
      <c r="AN76" s="131"/>
      <c r="AO76" s="8">
        <v>3</v>
      </c>
      <c r="AP76" s="8">
        <v>64</v>
      </c>
      <c r="AQ76" s="8">
        <v>40</v>
      </c>
      <c r="AR76" s="8">
        <v>10</v>
      </c>
      <c r="AS76" s="8">
        <v>10</v>
      </c>
      <c r="AT76" s="8">
        <v>120</v>
      </c>
      <c r="AU76" s="8"/>
      <c r="AV76" s="182">
        <v>80</v>
      </c>
      <c r="AW76" s="21">
        <v>614</v>
      </c>
      <c r="AX76" s="13" t="s">
        <v>359</v>
      </c>
      <c r="AY76" s="13" t="s">
        <v>367</v>
      </c>
      <c r="AZ76" s="132" t="s">
        <v>109</v>
      </c>
      <c r="BA76" s="13" t="s">
        <v>52</v>
      </c>
      <c r="BB76" s="13" t="s">
        <v>2610</v>
      </c>
      <c r="BC76" s="131">
        <v>500</v>
      </c>
      <c r="BD76" s="131"/>
      <c r="BE76" s="131">
        <v>5</v>
      </c>
      <c r="BG76" s="127">
        <f>Table3684[[#This Row],[buildPower]]/2</f>
        <v>25</v>
      </c>
    </row>
    <row r="77" spans="1:59" ht="24" customHeight="1" x14ac:dyDescent="0.35">
      <c r="A77" s="129">
        <v>75</v>
      </c>
      <c r="B77" s="130" t="s">
        <v>5265</v>
      </c>
      <c r="C77" s="190">
        <v>600</v>
      </c>
      <c r="D77" s="131">
        <v>50</v>
      </c>
      <c r="E77" s="131">
        <v>60</v>
      </c>
      <c r="F77" s="70"/>
      <c r="G77" s="131">
        <v>100</v>
      </c>
      <c r="H77" s="132" t="s">
        <v>2602</v>
      </c>
      <c r="I77" s="8">
        <v>1</v>
      </c>
      <c r="J77" s="131">
        <v>1</v>
      </c>
      <c r="K77" s="8">
        <v>0</v>
      </c>
      <c r="L77" s="131">
        <v>1</v>
      </c>
      <c r="M77" s="8"/>
      <c r="N77" s="13" t="s">
        <v>385</v>
      </c>
      <c r="O77" s="131">
        <v>900</v>
      </c>
      <c r="P77" s="132" t="s">
        <v>428</v>
      </c>
      <c r="Q77" s="131">
        <v>100</v>
      </c>
      <c r="R77" s="13" t="s">
        <v>5265</v>
      </c>
      <c r="S77" s="131">
        <v>1</v>
      </c>
      <c r="T77" s="131">
        <v>1856</v>
      </c>
      <c r="U77" s="8">
        <v>40</v>
      </c>
      <c r="V77" s="8">
        <v>90</v>
      </c>
      <c r="W77" s="8">
        <v>-45</v>
      </c>
      <c r="X77" s="8">
        <v>256</v>
      </c>
      <c r="Y77" s="8">
        <v>33</v>
      </c>
      <c r="Z77" s="132" t="s">
        <v>428</v>
      </c>
      <c r="AA77" s="13" t="s">
        <v>4959</v>
      </c>
      <c r="AB77" s="163" t="s">
        <v>6172</v>
      </c>
      <c r="AC77" s="132" t="s">
        <v>417</v>
      </c>
      <c r="AD77" s="132" t="s">
        <v>356</v>
      </c>
      <c r="AE77" s="438" t="s">
        <v>11535</v>
      </c>
      <c r="AF77" s="8"/>
      <c r="AG77" s="8">
        <v>1</v>
      </c>
      <c r="AH77" s="131"/>
      <c r="AI77" s="131"/>
      <c r="AJ77" s="131"/>
      <c r="AK77" s="131"/>
      <c r="AL77" s="131"/>
      <c r="AM77" s="131"/>
      <c r="AN77" s="131"/>
      <c r="AO77" s="8">
        <v>3</v>
      </c>
      <c r="AP77" s="8">
        <v>64</v>
      </c>
      <c r="AQ77" s="8">
        <v>48</v>
      </c>
      <c r="AR77" s="8">
        <v>10</v>
      </c>
      <c r="AS77" s="8">
        <v>10</v>
      </c>
      <c r="AT77" s="8">
        <v>120</v>
      </c>
      <c r="AU77" s="8"/>
      <c r="AV77" s="131">
        <v>80</v>
      </c>
      <c r="AW77" s="21">
        <v>614</v>
      </c>
      <c r="AX77" s="13" t="s">
        <v>359</v>
      </c>
      <c r="AY77" s="132" t="s">
        <v>374</v>
      </c>
      <c r="AZ77" s="132" t="s">
        <v>109</v>
      </c>
      <c r="BA77" s="13" t="s">
        <v>52</v>
      </c>
      <c r="BB77" s="13" t="s">
        <v>2610</v>
      </c>
      <c r="BC77" s="131">
        <v>500</v>
      </c>
      <c r="BD77" s="131"/>
      <c r="BE77" s="131">
        <v>4</v>
      </c>
      <c r="BG77" s="127">
        <f>Table3684[[#This Row],[buildPower]]/2</f>
        <v>25</v>
      </c>
    </row>
    <row r="78" spans="1:59" ht="24" customHeight="1" x14ac:dyDescent="0.35">
      <c r="A78" s="129">
        <v>76</v>
      </c>
      <c r="B78" s="130" t="s">
        <v>5201</v>
      </c>
      <c r="C78" s="190">
        <v>800</v>
      </c>
      <c r="D78" s="131">
        <v>50</v>
      </c>
      <c r="E78" s="131">
        <v>50</v>
      </c>
      <c r="F78" s="70"/>
      <c r="G78" s="131">
        <v>100</v>
      </c>
      <c r="H78" s="132" t="s">
        <v>2602</v>
      </c>
      <c r="I78" s="8">
        <v>1</v>
      </c>
      <c r="J78" s="131">
        <v>1</v>
      </c>
      <c r="K78" s="8">
        <v>0</v>
      </c>
      <c r="L78" s="131">
        <v>3</v>
      </c>
      <c r="M78" s="8"/>
      <c r="N78" s="13" t="s">
        <v>385</v>
      </c>
      <c r="O78" s="131">
        <v>900</v>
      </c>
      <c r="P78" s="132" t="s">
        <v>428</v>
      </c>
      <c r="Q78" s="131">
        <v>100</v>
      </c>
      <c r="R78" s="13" t="s">
        <v>5201</v>
      </c>
      <c r="S78" s="131">
        <v>1</v>
      </c>
      <c r="T78" s="131">
        <v>1856</v>
      </c>
      <c r="U78" s="42">
        <v>40</v>
      </c>
      <c r="V78" s="8">
        <v>90</v>
      </c>
      <c r="W78" s="8">
        <v>30</v>
      </c>
      <c r="X78" s="8">
        <v>384</v>
      </c>
      <c r="Y78" s="8">
        <v>33</v>
      </c>
      <c r="Z78" s="132" t="s">
        <v>428</v>
      </c>
      <c r="AA78" s="13" t="s">
        <v>4963</v>
      </c>
      <c r="AB78" s="163" t="s">
        <v>6172</v>
      </c>
      <c r="AC78" s="132" t="s">
        <v>417</v>
      </c>
      <c r="AD78" s="132" t="s">
        <v>356</v>
      </c>
      <c r="AE78" s="438" t="s">
        <v>11534</v>
      </c>
      <c r="AF78" s="8"/>
      <c r="AG78" s="8">
        <v>1</v>
      </c>
      <c r="AH78" s="131"/>
      <c r="AI78" s="131"/>
      <c r="AJ78" s="131"/>
      <c r="AK78" s="131"/>
      <c r="AL78" s="131"/>
      <c r="AM78" s="131"/>
      <c r="AN78" s="131"/>
      <c r="AO78" s="8">
        <v>4</v>
      </c>
      <c r="AP78" s="8">
        <v>64</v>
      </c>
      <c r="AQ78" s="8">
        <v>40</v>
      </c>
      <c r="AR78" s="8">
        <v>10</v>
      </c>
      <c r="AS78" s="8">
        <v>100</v>
      </c>
      <c r="AT78" s="8">
        <v>120</v>
      </c>
      <c r="AU78" s="8"/>
      <c r="AV78" s="182">
        <v>80</v>
      </c>
      <c r="AW78" s="21">
        <v>538</v>
      </c>
      <c r="AX78" s="132" t="s">
        <v>359</v>
      </c>
      <c r="AY78" s="13" t="s">
        <v>367</v>
      </c>
      <c r="AZ78" s="132" t="s">
        <v>109</v>
      </c>
      <c r="BA78" s="13" t="s">
        <v>52</v>
      </c>
      <c r="BB78" s="13" t="s">
        <v>2610</v>
      </c>
      <c r="BC78" s="131">
        <v>500</v>
      </c>
      <c r="BD78" s="131"/>
      <c r="BE78" s="131">
        <v>3</v>
      </c>
      <c r="BG78" s="127">
        <f>Table3684[[#This Row],[buildPower]]/2</f>
        <v>25</v>
      </c>
    </row>
    <row r="79" spans="1:59" ht="24" customHeight="1" x14ac:dyDescent="0.35">
      <c r="A79" s="129">
        <v>77</v>
      </c>
      <c r="B79" s="130" t="s">
        <v>5285</v>
      </c>
      <c r="C79" s="131">
        <v>600</v>
      </c>
      <c r="D79" s="131">
        <v>175</v>
      </c>
      <c r="E79" s="131">
        <v>2</v>
      </c>
      <c r="F79" s="71"/>
      <c r="G79" s="131">
        <v>100</v>
      </c>
      <c r="H79" s="132" t="s">
        <v>3262</v>
      </c>
      <c r="I79" s="8">
        <v>1</v>
      </c>
      <c r="J79" s="131">
        <v>1</v>
      </c>
      <c r="K79" s="8">
        <v>0</v>
      </c>
      <c r="L79" s="131">
        <v>1</v>
      </c>
      <c r="M79" s="8"/>
      <c r="N79" s="13" t="s">
        <v>357</v>
      </c>
      <c r="O79" s="131">
        <v>2500</v>
      </c>
      <c r="P79" s="13" t="s">
        <v>358</v>
      </c>
      <c r="Q79" s="131">
        <v>100</v>
      </c>
      <c r="R79" s="13" t="s">
        <v>5285</v>
      </c>
      <c r="S79" s="131"/>
      <c r="T79" s="131">
        <v>1152</v>
      </c>
      <c r="U79" s="131">
        <v>90</v>
      </c>
      <c r="V79" s="8">
        <v>90</v>
      </c>
      <c r="W79" s="8">
        <v>-60</v>
      </c>
      <c r="X79" s="8"/>
      <c r="Y79" s="8">
        <v>33</v>
      </c>
      <c r="Z79" s="13" t="s">
        <v>358</v>
      </c>
      <c r="AA79" s="13" t="s">
        <v>7242</v>
      </c>
      <c r="AB79" s="163" t="s">
        <v>6172</v>
      </c>
      <c r="AC79" s="132" t="s">
        <v>375</v>
      </c>
      <c r="AD79" s="13" t="s">
        <v>356</v>
      </c>
      <c r="AE79" s="199" t="s">
        <v>5286</v>
      </c>
      <c r="AF79" s="8"/>
      <c r="AG79" s="8"/>
      <c r="AH79" s="131"/>
      <c r="AI79" s="131"/>
      <c r="AJ79" s="131"/>
      <c r="AK79" s="131"/>
      <c r="AL79" s="131"/>
      <c r="AM79" s="131"/>
      <c r="AN79" s="131"/>
      <c r="AO79" s="8"/>
      <c r="AP79" s="8"/>
      <c r="AQ79" s="8"/>
      <c r="AR79" s="8"/>
      <c r="AS79" s="8"/>
      <c r="AT79" s="8"/>
      <c r="AU79" s="8">
        <v>180</v>
      </c>
      <c r="AV79" s="131">
        <v>100</v>
      </c>
      <c r="AW79" s="42">
        <v>1037</v>
      </c>
      <c r="AX79" s="13" t="s">
        <v>359</v>
      </c>
      <c r="AY79" s="13" t="s">
        <v>374</v>
      </c>
      <c r="AZ79" s="132" t="s">
        <v>110</v>
      </c>
      <c r="BA79" s="13" t="s">
        <v>380</v>
      </c>
      <c r="BB79" s="132" t="s">
        <v>2630</v>
      </c>
      <c r="BC79" s="131">
        <v>375</v>
      </c>
      <c r="BD79" s="131"/>
      <c r="BE79" s="131"/>
      <c r="BG79" s="127">
        <f>Table3684[[#This Row],[buildPower]]/2</f>
        <v>87.5</v>
      </c>
    </row>
    <row r="80" spans="1:59" ht="24" customHeight="1" x14ac:dyDescent="0.35">
      <c r="A80" s="129">
        <v>78</v>
      </c>
      <c r="B80" s="130" t="s">
        <v>610</v>
      </c>
      <c r="C80" s="131">
        <v>700</v>
      </c>
      <c r="D80" s="131">
        <v>125</v>
      </c>
      <c r="E80" s="131">
        <v>300</v>
      </c>
      <c r="F80" s="70"/>
      <c r="G80" s="131">
        <v>50</v>
      </c>
      <c r="H80" s="132" t="s">
        <v>2593</v>
      </c>
      <c r="I80" s="131"/>
      <c r="J80" s="131">
        <v>1</v>
      </c>
      <c r="K80" s="131"/>
      <c r="L80" s="131">
        <v>180</v>
      </c>
      <c r="M80" s="131"/>
      <c r="N80" s="132" t="s">
        <v>385</v>
      </c>
      <c r="O80" s="131">
        <v>2100</v>
      </c>
      <c r="P80" s="132" t="s">
        <v>376</v>
      </c>
      <c r="Q80" s="131">
        <v>100</v>
      </c>
      <c r="R80" s="132" t="s">
        <v>610</v>
      </c>
      <c r="S80" s="131">
        <v>1</v>
      </c>
      <c r="T80" s="131">
        <v>1280</v>
      </c>
      <c r="U80" s="8">
        <v>40</v>
      </c>
      <c r="V80" s="131">
        <v>90</v>
      </c>
      <c r="W80" s="131">
        <v>-60</v>
      </c>
      <c r="X80" s="131"/>
      <c r="Y80" s="131">
        <v>33</v>
      </c>
      <c r="Z80" s="132" t="s">
        <v>376</v>
      </c>
      <c r="AA80" s="132" t="s">
        <v>611</v>
      </c>
      <c r="AB80" s="163" t="s">
        <v>6172</v>
      </c>
      <c r="AC80" s="132" t="s">
        <v>360</v>
      </c>
      <c r="AD80" s="132" t="s">
        <v>356</v>
      </c>
      <c r="AE80" s="199" t="s">
        <v>3442</v>
      </c>
      <c r="AF80" s="131"/>
      <c r="AG80" s="131">
        <v>2</v>
      </c>
      <c r="AH80" s="131"/>
      <c r="AI80" s="131"/>
      <c r="AJ80" s="131"/>
      <c r="AK80" s="131"/>
      <c r="AL80" s="131"/>
      <c r="AM80" s="131"/>
      <c r="AN80" s="131"/>
      <c r="AO80" s="131"/>
      <c r="AP80" s="131"/>
      <c r="AQ80" s="131"/>
      <c r="AR80" s="131">
        <v>10</v>
      </c>
      <c r="AS80" s="131">
        <v>25</v>
      </c>
      <c r="AT80" s="131"/>
      <c r="AU80" s="131">
        <v>180</v>
      </c>
      <c r="AV80" s="131">
        <v>80</v>
      </c>
      <c r="AW80" s="21">
        <v>512</v>
      </c>
      <c r="AX80" s="132" t="s">
        <v>359</v>
      </c>
      <c r="AY80" s="132" t="s">
        <v>374</v>
      </c>
      <c r="AZ80" s="132" t="s">
        <v>107</v>
      </c>
      <c r="BA80" s="132" t="s">
        <v>52</v>
      </c>
      <c r="BB80" s="132" t="s">
        <v>2610</v>
      </c>
      <c r="BC80" s="131">
        <v>500</v>
      </c>
      <c r="BD80" s="131"/>
      <c r="BE80" s="131"/>
      <c r="BG80" s="127">
        <f>Table3684[[#This Row],[buildPower]]/2</f>
        <v>62.5</v>
      </c>
    </row>
    <row r="81" spans="1:59" ht="24" customHeight="1" x14ac:dyDescent="0.35">
      <c r="A81" s="129">
        <v>79</v>
      </c>
      <c r="B81" s="130" t="s">
        <v>6207</v>
      </c>
      <c r="C81" s="131">
        <v>500</v>
      </c>
      <c r="D81" s="131">
        <v>250</v>
      </c>
      <c r="E81" s="131">
        <v>175</v>
      </c>
      <c r="F81" s="71"/>
      <c r="G81" s="131">
        <v>35</v>
      </c>
      <c r="H81" s="132" t="s">
        <v>2596</v>
      </c>
      <c r="I81" s="131"/>
      <c r="J81" s="131">
        <v>1</v>
      </c>
      <c r="K81" s="196"/>
      <c r="L81" s="131">
        <v>2</v>
      </c>
      <c r="M81" s="131" t="s">
        <v>2625</v>
      </c>
      <c r="N81" s="132" t="s">
        <v>558</v>
      </c>
      <c r="O81" s="131">
        <v>5000</v>
      </c>
      <c r="P81" s="132" t="s">
        <v>559</v>
      </c>
      <c r="Q81" s="131">
        <v>100</v>
      </c>
      <c r="R81" s="132" t="s">
        <v>6207</v>
      </c>
      <c r="S81" s="131">
        <v>1</v>
      </c>
      <c r="T81" s="131">
        <v>2304</v>
      </c>
      <c r="U81" s="182">
        <v>95</v>
      </c>
      <c r="V81" s="131">
        <v>90</v>
      </c>
      <c r="W81" s="131">
        <v>-60</v>
      </c>
      <c r="X81" s="131">
        <v>128</v>
      </c>
      <c r="Y81" s="131">
        <v>33</v>
      </c>
      <c r="Z81" s="132" t="s">
        <v>559</v>
      </c>
      <c r="AA81" s="242" t="s">
        <v>6220</v>
      </c>
      <c r="AB81" s="163" t="s">
        <v>6216</v>
      </c>
      <c r="AC81" s="132" t="s">
        <v>375</v>
      </c>
      <c r="AD81" s="132" t="s">
        <v>475</v>
      </c>
      <c r="AE81" s="199" t="s">
        <v>6319</v>
      </c>
      <c r="AF81" s="131"/>
      <c r="AG81" s="131">
        <v>1</v>
      </c>
      <c r="AH81" s="131"/>
      <c r="AI81" s="131">
        <v>300</v>
      </c>
      <c r="AJ81" s="131">
        <v>64</v>
      </c>
      <c r="AK81" s="131">
        <v>35</v>
      </c>
      <c r="AL81" s="131" t="s">
        <v>374</v>
      </c>
      <c r="AM81" s="131" t="s">
        <v>110</v>
      </c>
      <c r="AN81" s="131" t="s">
        <v>56</v>
      </c>
      <c r="AO81" s="131">
        <v>8</v>
      </c>
      <c r="AP81" s="131"/>
      <c r="AQ81" s="131"/>
      <c r="AR81" s="131"/>
      <c r="AS81" s="131">
        <v>10</v>
      </c>
      <c r="AT81" s="131">
        <v>60</v>
      </c>
      <c r="AU81" s="131">
        <v>180</v>
      </c>
      <c r="AV81" s="131">
        <v>100</v>
      </c>
      <c r="AW81" s="21">
        <v>1843</v>
      </c>
      <c r="AX81" s="132" t="s">
        <v>391</v>
      </c>
      <c r="AY81" s="132" t="s">
        <v>374</v>
      </c>
      <c r="AZ81" s="132" t="s">
        <v>110</v>
      </c>
      <c r="BA81" s="132" t="s">
        <v>56</v>
      </c>
      <c r="BB81" s="132" t="s">
        <v>2642</v>
      </c>
      <c r="BC81" s="131">
        <v>220</v>
      </c>
      <c r="BD81" s="131"/>
      <c r="BE81" s="131"/>
      <c r="BG81" s="127">
        <f>Table3684[[#This Row],[buildPower]]/2</f>
        <v>125</v>
      </c>
    </row>
    <row r="82" spans="1:59" ht="24" customHeight="1" x14ac:dyDescent="0.35">
      <c r="A82" s="129">
        <v>80</v>
      </c>
      <c r="B82" s="436" t="s">
        <v>599</v>
      </c>
      <c r="C82" s="131">
        <v>240</v>
      </c>
      <c r="D82" s="131">
        <v>30</v>
      </c>
      <c r="E82" s="131">
        <v>40</v>
      </c>
      <c r="F82" s="71"/>
      <c r="G82" s="131">
        <v>25</v>
      </c>
      <c r="H82" s="132" t="s">
        <v>2602</v>
      </c>
      <c r="I82" s="131"/>
      <c r="J82" s="131">
        <v>1</v>
      </c>
      <c r="K82" s="131"/>
      <c r="L82" s="131">
        <v>30</v>
      </c>
      <c r="M82" s="131"/>
      <c r="N82" s="132" t="s">
        <v>601</v>
      </c>
      <c r="O82" s="131">
        <v>1500</v>
      </c>
      <c r="P82" s="132" t="s">
        <v>376</v>
      </c>
      <c r="Q82" s="131">
        <v>85</v>
      </c>
      <c r="R82" s="132" t="s">
        <v>599</v>
      </c>
      <c r="S82" s="131">
        <v>1</v>
      </c>
      <c r="T82" s="131">
        <v>758</v>
      </c>
      <c r="U82" s="131">
        <v>50</v>
      </c>
      <c r="V82" s="131">
        <v>90</v>
      </c>
      <c r="W82" s="131">
        <v>-60</v>
      </c>
      <c r="X82" s="131"/>
      <c r="Y82" s="131">
        <v>33</v>
      </c>
      <c r="Z82" s="132" t="s">
        <v>376</v>
      </c>
      <c r="AA82" s="132" t="s">
        <v>600</v>
      </c>
      <c r="AB82" s="163" t="s">
        <v>6173</v>
      </c>
      <c r="AC82" s="132" t="s">
        <v>360</v>
      </c>
      <c r="AD82" s="132" t="s">
        <v>466</v>
      </c>
      <c r="AE82" s="199" t="s">
        <v>2204</v>
      </c>
      <c r="AF82" s="131"/>
      <c r="AG82" s="131">
        <v>2</v>
      </c>
      <c r="AH82" s="131"/>
      <c r="AI82" s="131"/>
      <c r="AJ82" s="131"/>
      <c r="AK82" s="131"/>
      <c r="AL82" s="131"/>
      <c r="AM82" s="131"/>
      <c r="AN82" s="131"/>
      <c r="AO82" s="131"/>
      <c r="AP82" s="131">
        <v>64</v>
      </c>
      <c r="AQ82" s="131">
        <v>20</v>
      </c>
      <c r="AR82" s="131"/>
      <c r="AS82" s="131">
        <v>100</v>
      </c>
      <c r="AT82" s="131"/>
      <c r="AU82" s="131">
        <v>180</v>
      </c>
      <c r="AV82" s="182">
        <v>80</v>
      </c>
      <c r="AW82" s="42">
        <v>379</v>
      </c>
      <c r="AX82" s="132" t="s">
        <v>359</v>
      </c>
      <c r="AY82" s="163" t="s">
        <v>367</v>
      </c>
      <c r="AZ82" s="132" t="s">
        <v>102</v>
      </c>
      <c r="BA82" s="132" t="s">
        <v>48</v>
      </c>
      <c r="BB82" s="132" t="s">
        <v>2604</v>
      </c>
      <c r="BC82" s="131">
        <v>300</v>
      </c>
      <c r="BD82" s="131"/>
      <c r="BE82" s="131"/>
      <c r="BG82" s="127">
        <f>Table3684[[#This Row],[buildPower]]/2</f>
        <v>15</v>
      </c>
    </row>
    <row r="83" spans="1:59" ht="24" customHeight="1" x14ac:dyDescent="0.35">
      <c r="A83" s="129">
        <v>81</v>
      </c>
      <c r="B83" s="130" t="s">
        <v>598</v>
      </c>
      <c r="C83" s="131">
        <v>160</v>
      </c>
      <c r="D83" s="131">
        <v>20</v>
      </c>
      <c r="E83" s="131">
        <v>12</v>
      </c>
      <c r="F83" s="70"/>
      <c r="G83" s="131">
        <v>100</v>
      </c>
      <c r="H83" s="132"/>
      <c r="I83" s="131"/>
      <c r="J83" s="131">
        <v>1</v>
      </c>
      <c r="K83" s="131"/>
      <c r="L83" s="131">
        <v>6</v>
      </c>
      <c r="M83" s="131" t="s">
        <v>2625</v>
      </c>
      <c r="N83" s="132" t="s">
        <v>364</v>
      </c>
      <c r="O83" s="131">
        <v>1500</v>
      </c>
      <c r="P83" s="132" t="s">
        <v>365</v>
      </c>
      <c r="Q83" s="131">
        <v>70</v>
      </c>
      <c r="R83" s="132" t="s">
        <v>598</v>
      </c>
      <c r="S83" s="131"/>
      <c r="T83" s="131">
        <v>768</v>
      </c>
      <c r="U83" s="42">
        <v>40</v>
      </c>
      <c r="V83" s="131">
        <v>90</v>
      </c>
      <c r="W83" s="131">
        <v>-60</v>
      </c>
      <c r="X83" s="131"/>
      <c r="Y83" s="131">
        <v>33</v>
      </c>
      <c r="Z83" s="132" t="s">
        <v>366</v>
      </c>
      <c r="AA83" s="132" t="s">
        <v>479</v>
      </c>
      <c r="AB83" s="163" t="s">
        <v>6173</v>
      </c>
      <c r="AC83" s="132" t="s">
        <v>360</v>
      </c>
      <c r="AD83" s="132" t="s">
        <v>480</v>
      </c>
      <c r="AE83" s="199" t="s">
        <v>3438</v>
      </c>
      <c r="AF83" s="131"/>
      <c r="AG83" s="131">
        <v>1</v>
      </c>
      <c r="AH83" s="131"/>
      <c r="AI83" s="131"/>
      <c r="AJ83" s="131"/>
      <c r="AK83" s="131"/>
      <c r="AL83" s="131"/>
      <c r="AM83" s="131"/>
      <c r="AN83" s="131"/>
      <c r="AO83" s="131"/>
      <c r="AP83" s="131"/>
      <c r="AQ83" s="131"/>
      <c r="AR83" s="131"/>
      <c r="AS83" s="131">
        <v>20</v>
      </c>
      <c r="AT83" s="131"/>
      <c r="AU83" s="131">
        <v>180</v>
      </c>
      <c r="AV83" s="131">
        <v>70</v>
      </c>
      <c r="AW83" s="21">
        <v>384</v>
      </c>
      <c r="AX83" s="132" t="s">
        <v>359</v>
      </c>
      <c r="AY83" s="132" t="s">
        <v>367</v>
      </c>
      <c r="AZ83" s="132" t="s">
        <v>106</v>
      </c>
      <c r="BA83" s="132" t="s">
        <v>50</v>
      </c>
      <c r="BB83" s="132" t="s">
        <v>2599</v>
      </c>
      <c r="BC83" s="131">
        <v>240</v>
      </c>
      <c r="BD83" s="131"/>
      <c r="BE83" s="131"/>
      <c r="BG83" s="127">
        <f>Table3684[[#This Row],[buildPower]]/2</f>
        <v>10</v>
      </c>
    </row>
    <row r="84" spans="1:59" ht="24" customHeight="1" x14ac:dyDescent="0.35">
      <c r="A84" s="129">
        <v>82</v>
      </c>
      <c r="B84" s="130" t="s">
        <v>596</v>
      </c>
      <c r="C84" s="131">
        <v>200</v>
      </c>
      <c r="D84" s="131">
        <v>27</v>
      </c>
      <c r="E84" s="131">
        <v>22</v>
      </c>
      <c r="F84" s="70"/>
      <c r="G84" s="131">
        <v>1</v>
      </c>
      <c r="H84" s="132"/>
      <c r="I84" s="131"/>
      <c r="J84" s="131">
        <v>1</v>
      </c>
      <c r="K84" s="131"/>
      <c r="L84" s="131">
        <v>18</v>
      </c>
      <c r="M84" s="131"/>
      <c r="N84" s="132" t="s">
        <v>584</v>
      </c>
      <c r="O84" s="131">
        <v>700</v>
      </c>
      <c r="P84" s="132" t="s">
        <v>365</v>
      </c>
      <c r="Q84" s="131">
        <v>10</v>
      </c>
      <c r="R84" s="132" t="s">
        <v>596</v>
      </c>
      <c r="S84" s="131">
        <v>1</v>
      </c>
      <c r="T84" s="131">
        <v>384</v>
      </c>
      <c r="U84" s="182">
        <v>85</v>
      </c>
      <c r="V84" s="131">
        <v>90</v>
      </c>
      <c r="W84" s="131">
        <v>-60</v>
      </c>
      <c r="X84" s="131">
        <v>64</v>
      </c>
      <c r="Y84" s="131">
        <v>33</v>
      </c>
      <c r="Z84" s="132" t="s">
        <v>365</v>
      </c>
      <c r="AA84" s="242" t="s">
        <v>597</v>
      </c>
      <c r="AB84" s="163" t="s">
        <v>6173</v>
      </c>
      <c r="AC84" s="132" t="s">
        <v>360</v>
      </c>
      <c r="AD84" s="132" t="s">
        <v>466</v>
      </c>
      <c r="AE84" s="199" t="s">
        <v>2211</v>
      </c>
      <c r="AF84" s="131"/>
      <c r="AG84" s="131">
        <v>1</v>
      </c>
      <c r="AH84" s="131">
        <v>1</v>
      </c>
      <c r="AI84" s="131">
        <v>20</v>
      </c>
      <c r="AJ84" s="131">
        <v>32</v>
      </c>
      <c r="AK84" s="131">
        <v>45</v>
      </c>
      <c r="AL84" s="131" t="s">
        <v>374</v>
      </c>
      <c r="AM84" s="131" t="s">
        <v>110</v>
      </c>
      <c r="AN84" s="179" t="s">
        <v>49</v>
      </c>
      <c r="AO84" s="131"/>
      <c r="AP84" s="131"/>
      <c r="AQ84" s="131"/>
      <c r="AR84" s="131"/>
      <c r="AS84" s="131"/>
      <c r="AT84" s="131"/>
      <c r="AU84" s="131">
        <v>180</v>
      </c>
      <c r="AV84" s="131">
        <v>100</v>
      </c>
      <c r="AW84" s="21">
        <v>346</v>
      </c>
      <c r="AX84" s="132" t="s">
        <v>365</v>
      </c>
      <c r="AY84" s="132" t="s">
        <v>374</v>
      </c>
      <c r="AZ84" s="132" t="s">
        <v>110</v>
      </c>
      <c r="BA84" s="132" t="s">
        <v>49</v>
      </c>
      <c r="BB84" s="132" t="s">
        <v>2608</v>
      </c>
      <c r="BC84" s="131">
        <v>190</v>
      </c>
      <c r="BD84" s="131"/>
      <c r="BE84" s="131"/>
      <c r="BG84" s="127">
        <f>Table3684[[#This Row],[buildPower]]/2</f>
        <v>13.5</v>
      </c>
    </row>
    <row r="85" spans="1:59" ht="24" customHeight="1" x14ac:dyDescent="0.35">
      <c r="A85" s="129">
        <v>83</v>
      </c>
      <c r="B85" s="130" t="s">
        <v>591</v>
      </c>
      <c r="C85" s="131">
        <v>500</v>
      </c>
      <c r="D85" s="131">
        <v>62</v>
      </c>
      <c r="E85" s="131">
        <v>160</v>
      </c>
      <c r="F85" s="71"/>
      <c r="G85" s="131">
        <v>25</v>
      </c>
      <c r="H85" s="132" t="s">
        <v>2593</v>
      </c>
      <c r="I85" s="131">
        <v>1</v>
      </c>
      <c r="J85" s="131">
        <v>1</v>
      </c>
      <c r="K85" s="131"/>
      <c r="L85" s="131">
        <v>160</v>
      </c>
      <c r="M85" s="131"/>
      <c r="N85" s="132" t="s">
        <v>385</v>
      </c>
      <c r="O85" s="131">
        <v>1600</v>
      </c>
      <c r="P85" s="132" t="s">
        <v>594</v>
      </c>
      <c r="Q85" s="131">
        <v>60</v>
      </c>
      <c r="R85" s="132" t="s">
        <v>591</v>
      </c>
      <c r="S85" s="131">
        <v>1</v>
      </c>
      <c r="T85" s="131">
        <v>960</v>
      </c>
      <c r="U85" s="8">
        <v>40</v>
      </c>
      <c r="V85" s="131">
        <v>90</v>
      </c>
      <c r="W85" s="131">
        <v>-60</v>
      </c>
      <c r="X85" s="131">
        <v>64</v>
      </c>
      <c r="Y85" s="131">
        <v>33</v>
      </c>
      <c r="Z85" s="132" t="s">
        <v>594</v>
      </c>
      <c r="AA85" s="242" t="s">
        <v>7239</v>
      </c>
      <c r="AB85" s="163" t="s">
        <v>6173</v>
      </c>
      <c r="AC85" s="132" t="s">
        <v>360</v>
      </c>
      <c r="AD85" s="132" t="s">
        <v>356</v>
      </c>
      <c r="AE85" s="199" t="s">
        <v>3215</v>
      </c>
      <c r="AF85" s="131"/>
      <c r="AG85" s="131">
        <v>2</v>
      </c>
      <c r="AH85" s="131"/>
      <c r="AI85" s="131"/>
      <c r="AJ85" s="131"/>
      <c r="AK85" s="131"/>
      <c r="AL85" s="131"/>
      <c r="AM85" s="131"/>
      <c r="AN85" s="131"/>
      <c r="AO85" s="131"/>
      <c r="AP85" s="131"/>
      <c r="AQ85" s="131"/>
      <c r="AR85" s="131">
        <v>10</v>
      </c>
      <c r="AS85" s="131"/>
      <c r="AT85" s="131"/>
      <c r="AU85" s="131">
        <v>180</v>
      </c>
      <c r="AV85" s="131">
        <v>80</v>
      </c>
      <c r="AW85" s="21">
        <v>384</v>
      </c>
      <c r="AX85" s="132" t="s">
        <v>595</v>
      </c>
      <c r="AY85" s="132" t="s">
        <v>367</v>
      </c>
      <c r="AZ85" s="132" t="s">
        <v>107</v>
      </c>
      <c r="BA85" s="132" t="s">
        <v>52</v>
      </c>
      <c r="BB85" s="132" t="s">
        <v>2610</v>
      </c>
      <c r="BC85" s="131">
        <v>240</v>
      </c>
      <c r="BD85" s="131"/>
      <c r="BE85" s="131"/>
      <c r="BG85" s="127">
        <f>Table3684[[#This Row],[buildPower]]/2</f>
        <v>31</v>
      </c>
    </row>
    <row r="86" spans="1:59" ht="24" customHeight="1" x14ac:dyDescent="0.35">
      <c r="A86" s="129">
        <v>84</v>
      </c>
      <c r="B86" s="130" t="s">
        <v>589</v>
      </c>
      <c r="C86" s="131">
        <v>270</v>
      </c>
      <c r="D86" s="131">
        <v>45</v>
      </c>
      <c r="E86" s="131">
        <v>18</v>
      </c>
      <c r="F86" s="70"/>
      <c r="G86" s="131">
        <v>100</v>
      </c>
      <c r="H86" s="132"/>
      <c r="I86" s="131"/>
      <c r="J86" s="131">
        <v>1</v>
      </c>
      <c r="K86" s="131"/>
      <c r="L86" s="131">
        <v>5</v>
      </c>
      <c r="M86" s="131" t="s">
        <v>2625</v>
      </c>
      <c r="N86" s="132" t="s">
        <v>526</v>
      </c>
      <c r="O86" s="131">
        <v>1500</v>
      </c>
      <c r="P86" s="132" t="s">
        <v>365</v>
      </c>
      <c r="Q86" s="131">
        <v>70</v>
      </c>
      <c r="R86" s="132" t="s">
        <v>589</v>
      </c>
      <c r="S86" s="131"/>
      <c r="T86" s="131">
        <v>896</v>
      </c>
      <c r="U86" s="42">
        <v>40</v>
      </c>
      <c r="V86" s="131">
        <v>90</v>
      </c>
      <c r="W86" s="131">
        <v>-60</v>
      </c>
      <c r="X86" s="131"/>
      <c r="Y86" s="131">
        <v>33</v>
      </c>
      <c r="Z86" s="132" t="s">
        <v>366</v>
      </c>
      <c r="AA86" s="242" t="s">
        <v>479</v>
      </c>
      <c r="AB86" s="163" t="s">
        <v>6173</v>
      </c>
      <c r="AC86" s="132" t="s">
        <v>360</v>
      </c>
      <c r="AD86" s="132" t="s">
        <v>480</v>
      </c>
      <c r="AE86" s="199" t="s">
        <v>2231</v>
      </c>
      <c r="AF86" s="131"/>
      <c r="AG86" s="131">
        <v>1</v>
      </c>
      <c r="AH86" s="131"/>
      <c r="AI86" s="131"/>
      <c r="AJ86" s="131"/>
      <c r="AK86" s="131"/>
      <c r="AL86" s="131"/>
      <c r="AM86" s="131"/>
      <c r="AN86" s="131"/>
      <c r="AO86" s="131"/>
      <c r="AP86" s="131"/>
      <c r="AQ86" s="131"/>
      <c r="AR86" s="131"/>
      <c r="AS86" s="131">
        <v>20</v>
      </c>
      <c r="AT86" s="131"/>
      <c r="AU86" s="131">
        <v>180</v>
      </c>
      <c r="AV86" s="182">
        <v>70</v>
      </c>
      <c r="AW86" s="21">
        <v>448</v>
      </c>
      <c r="AX86" s="132" t="s">
        <v>359</v>
      </c>
      <c r="AY86" s="132" t="s">
        <v>367</v>
      </c>
      <c r="AZ86" s="132" t="s">
        <v>106</v>
      </c>
      <c r="BA86" s="132" t="s">
        <v>50</v>
      </c>
      <c r="BB86" s="132" t="s">
        <v>2640</v>
      </c>
      <c r="BC86" s="131">
        <v>200</v>
      </c>
      <c r="BD86" s="131"/>
      <c r="BE86" s="131"/>
      <c r="BG86" s="127">
        <f>Table3684[[#This Row],[buildPower]]/2</f>
        <v>22.5</v>
      </c>
    </row>
    <row r="87" spans="1:59" ht="24" customHeight="1" x14ac:dyDescent="0.35">
      <c r="A87" s="129">
        <v>85</v>
      </c>
      <c r="B87" s="130" t="s">
        <v>6206</v>
      </c>
      <c r="C87" s="131">
        <v>1200</v>
      </c>
      <c r="D87" s="131">
        <v>500</v>
      </c>
      <c r="E87" s="131">
        <v>300</v>
      </c>
      <c r="F87" s="71"/>
      <c r="G87" s="131">
        <v>100</v>
      </c>
      <c r="H87" s="132" t="s">
        <v>2602</v>
      </c>
      <c r="I87" s="8"/>
      <c r="J87" s="131">
        <v>1</v>
      </c>
      <c r="K87" s="52"/>
      <c r="L87" s="131">
        <v>4</v>
      </c>
      <c r="M87" s="131" t="s">
        <v>2625</v>
      </c>
      <c r="N87" s="13" t="s">
        <v>437</v>
      </c>
      <c r="O87" s="131">
        <v>5000</v>
      </c>
      <c r="P87" s="13" t="s">
        <v>451</v>
      </c>
      <c r="Q87" s="131">
        <v>100</v>
      </c>
      <c r="R87" s="13" t="s">
        <v>6206</v>
      </c>
      <c r="S87" s="131"/>
      <c r="T87" s="131">
        <v>2176</v>
      </c>
      <c r="U87" s="182">
        <v>65</v>
      </c>
      <c r="V87" s="8">
        <v>90</v>
      </c>
      <c r="W87" s="8">
        <v>-60</v>
      </c>
      <c r="X87" s="131">
        <v>128</v>
      </c>
      <c r="Y87" s="8">
        <v>33</v>
      </c>
      <c r="Z87" s="13" t="s">
        <v>451</v>
      </c>
      <c r="AA87" s="470" t="s">
        <v>6213</v>
      </c>
      <c r="AB87" s="163" t="s">
        <v>6216</v>
      </c>
      <c r="AC87" s="132" t="s">
        <v>375</v>
      </c>
      <c r="AD87" s="13" t="s">
        <v>449</v>
      </c>
      <c r="AE87" s="199" t="s">
        <v>6364</v>
      </c>
      <c r="AF87" s="8"/>
      <c r="AG87" s="8">
        <v>1</v>
      </c>
      <c r="AH87" s="131">
        <v>1</v>
      </c>
      <c r="AI87" s="131"/>
      <c r="AJ87" s="131"/>
      <c r="AK87" s="131"/>
      <c r="AL87" s="131"/>
      <c r="AM87" s="131"/>
      <c r="AN87" s="131"/>
      <c r="AO87" s="8">
        <v>8</v>
      </c>
      <c r="AP87" s="8"/>
      <c r="AQ87" s="8"/>
      <c r="AR87" s="8"/>
      <c r="AS87" s="8">
        <v>50</v>
      </c>
      <c r="AT87" s="8">
        <v>80</v>
      </c>
      <c r="AU87" s="8">
        <v>180</v>
      </c>
      <c r="AV87" s="131">
        <v>90</v>
      </c>
      <c r="AW87" s="42">
        <v>1088</v>
      </c>
      <c r="AX87" s="13" t="s">
        <v>451</v>
      </c>
      <c r="AY87" s="13" t="s">
        <v>367</v>
      </c>
      <c r="AZ87" s="13" t="s">
        <v>102</v>
      </c>
      <c r="BA87" s="13" t="s">
        <v>58</v>
      </c>
      <c r="BB87" s="132" t="s">
        <v>2631</v>
      </c>
      <c r="BC87" s="131">
        <v>190</v>
      </c>
      <c r="BD87" s="131"/>
      <c r="BE87" s="131"/>
      <c r="BG87" s="127">
        <f>Table3684[[#This Row],[buildPower]]/2</f>
        <v>250</v>
      </c>
    </row>
    <row r="88" spans="1:59" ht="24" customHeight="1" x14ac:dyDescent="0.35">
      <c r="A88" s="129">
        <v>86</v>
      </c>
      <c r="B88" s="130" t="s">
        <v>6210</v>
      </c>
      <c r="C88" s="131">
        <v>500</v>
      </c>
      <c r="D88" s="131">
        <v>250</v>
      </c>
      <c r="E88" s="131">
        <v>190</v>
      </c>
      <c r="F88" s="71"/>
      <c r="G88" s="131">
        <v>25</v>
      </c>
      <c r="H88" s="132" t="s">
        <v>2593</v>
      </c>
      <c r="I88" s="131">
        <v>1</v>
      </c>
      <c r="J88" s="131">
        <v>1</v>
      </c>
      <c r="K88" s="196"/>
      <c r="L88" s="131">
        <v>6</v>
      </c>
      <c r="M88" s="131" t="s">
        <v>2625</v>
      </c>
      <c r="N88" s="132" t="s">
        <v>385</v>
      </c>
      <c r="O88" s="131">
        <v>1800</v>
      </c>
      <c r="P88" s="132" t="s">
        <v>594</v>
      </c>
      <c r="Q88" s="131">
        <v>100</v>
      </c>
      <c r="R88" s="132" t="s">
        <v>6210</v>
      </c>
      <c r="S88" s="131">
        <v>1</v>
      </c>
      <c r="T88" s="131">
        <v>2048</v>
      </c>
      <c r="U88" s="8">
        <v>40</v>
      </c>
      <c r="V88" s="131">
        <v>90</v>
      </c>
      <c r="W88" s="131">
        <v>-60</v>
      </c>
      <c r="X88" s="131">
        <v>128</v>
      </c>
      <c r="Y88" s="131">
        <v>33</v>
      </c>
      <c r="Z88" s="132" t="s">
        <v>594</v>
      </c>
      <c r="AA88" s="242" t="s">
        <v>6214</v>
      </c>
      <c r="AB88" s="163" t="s">
        <v>6216</v>
      </c>
      <c r="AC88" s="132" t="s">
        <v>360</v>
      </c>
      <c r="AD88" s="132" t="s">
        <v>356</v>
      </c>
      <c r="AE88" s="199" t="s">
        <v>6222</v>
      </c>
      <c r="AF88" s="131"/>
      <c r="AG88" s="131">
        <v>2</v>
      </c>
      <c r="AH88" s="131"/>
      <c r="AI88" s="131"/>
      <c r="AJ88" s="131"/>
      <c r="AK88" s="131"/>
      <c r="AL88" s="131"/>
      <c r="AM88" s="131"/>
      <c r="AN88" s="131"/>
      <c r="AO88" s="131">
        <v>8</v>
      </c>
      <c r="AP88" s="131"/>
      <c r="AQ88" s="131"/>
      <c r="AR88" s="131">
        <v>10</v>
      </c>
      <c r="AS88" s="131"/>
      <c r="AT88" s="131">
        <v>80</v>
      </c>
      <c r="AU88" s="131">
        <v>180</v>
      </c>
      <c r="AV88" s="131">
        <v>80</v>
      </c>
      <c r="AW88" s="21">
        <v>819</v>
      </c>
      <c r="AX88" s="132" t="s">
        <v>595</v>
      </c>
      <c r="AY88" s="132" t="s">
        <v>367</v>
      </c>
      <c r="AZ88" s="132" t="s">
        <v>107</v>
      </c>
      <c r="BA88" s="132" t="s">
        <v>52</v>
      </c>
      <c r="BB88" s="132" t="s">
        <v>2610</v>
      </c>
      <c r="BC88" s="131">
        <v>240</v>
      </c>
      <c r="BD88" s="131"/>
      <c r="BE88" s="131"/>
      <c r="BG88" s="127">
        <f>Table3684[[#This Row],[buildPower]]/2</f>
        <v>125</v>
      </c>
    </row>
    <row r="89" spans="1:59" ht="24" customHeight="1" x14ac:dyDescent="0.35">
      <c r="A89" s="129">
        <v>87</v>
      </c>
      <c r="B89" s="130" t="s">
        <v>6209</v>
      </c>
      <c r="C89" s="131">
        <v>400</v>
      </c>
      <c r="D89" s="131">
        <v>200</v>
      </c>
      <c r="E89" s="131">
        <v>20</v>
      </c>
      <c r="F89" s="70"/>
      <c r="G89" s="131">
        <v>100</v>
      </c>
      <c r="H89" s="132"/>
      <c r="I89" s="131"/>
      <c r="J89" s="131">
        <v>1</v>
      </c>
      <c r="K89" s="196"/>
      <c r="L89" s="131">
        <v>1</v>
      </c>
      <c r="M89" s="131" t="s">
        <v>2625</v>
      </c>
      <c r="N89" s="132" t="s">
        <v>526</v>
      </c>
      <c r="O89" s="131">
        <v>1500</v>
      </c>
      <c r="P89" s="132" t="s">
        <v>365</v>
      </c>
      <c r="Q89" s="131">
        <v>100</v>
      </c>
      <c r="R89" s="163" t="s">
        <v>6209</v>
      </c>
      <c r="S89" s="131"/>
      <c r="T89" s="131">
        <v>1856</v>
      </c>
      <c r="U89" s="8">
        <v>40</v>
      </c>
      <c r="V89" s="131">
        <v>90</v>
      </c>
      <c r="W89" s="131">
        <v>-60</v>
      </c>
      <c r="X89" s="131"/>
      <c r="Y89" s="131">
        <v>33</v>
      </c>
      <c r="Z89" s="132" t="s">
        <v>366</v>
      </c>
      <c r="AA89" s="242" t="s">
        <v>6217</v>
      </c>
      <c r="AB89" s="163" t="s">
        <v>6216</v>
      </c>
      <c r="AC89" s="132" t="s">
        <v>360</v>
      </c>
      <c r="AD89" s="132" t="s">
        <v>480</v>
      </c>
      <c r="AE89" s="199" t="s">
        <v>6317</v>
      </c>
      <c r="AF89" s="131"/>
      <c r="AG89" s="131">
        <v>1</v>
      </c>
      <c r="AH89" s="131"/>
      <c r="AI89" s="131"/>
      <c r="AJ89" s="131"/>
      <c r="AK89" s="131"/>
      <c r="AL89" s="131"/>
      <c r="AM89" s="131"/>
      <c r="AN89" s="131"/>
      <c r="AO89" s="131">
        <v>2</v>
      </c>
      <c r="AP89" s="131"/>
      <c r="AQ89" s="131"/>
      <c r="AR89" s="131"/>
      <c r="AS89" s="131">
        <v>20</v>
      </c>
      <c r="AT89" s="131">
        <v>0</v>
      </c>
      <c r="AU89" s="131">
        <v>180</v>
      </c>
      <c r="AV89" s="131">
        <v>70</v>
      </c>
      <c r="AW89" s="21">
        <v>928</v>
      </c>
      <c r="AX89" s="132" t="s">
        <v>359</v>
      </c>
      <c r="AY89" s="132" t="s">
        <v>367</v>
      </c>
      <c r="AZ89" s="132" t="s">
        <v>106</v>
      </c>
      <c r="BA89" s="132" t="s">
        <v>50</v>
      </c>
      <c r="BB89" s="132" t="s">
        <v>2640</v>
      </c>
      <c r="BC89" s="131">
        <v>200</v>
      </c>
      <c r="BD89" s="131"/>
      <c r="BE89" s="131"/>
      <c r="BG89" s="127">
        <f>Table3684[[#This Row],[buildPower]]/2</f>
        <v>100</v>
      </c>
    </row>
    <row r="90" spans="1:59" ht="24" customHeight="1" x14ac:dyDescent="0.35">
      <c r="A90" s="129">
        <v>88</v>
      </c>
      <c r="B90" s="130" t="s">
        <v>609</v>
      </c>
      <c r="C90" s="131">
        <v>700</v>
      </c>
      <c r="D90" s="131">
        <v>112</v>
      </c>
      <c r="E90" s="131">
        <v>460</v>
      </c>
      <c r="F90" s="71"/>
      <c r="G90" s="131">
        <v>50</v>
      </c>
      <c r="H90" s="132" t="s">
        <v>2602</v>
      </c>
      <c r="I90" s="131"/>
      <c r="J90" s="131">
        <v>1</v>
      </c>
      <c r="K90" s="131"/>
      <c r="L90" s="131">
        <v>100</v>
      </c>
      <c r="M90" s="131"/>
      <c r="N90" s="163" t="s">
        <v>385</v>
      </c>
      <c r="O90" s="131">
        <v>1350</v>
      </c>
      <c r="P90" s="132" t="s">
        <v>391</v>
      </c>
      <c r="Q90" s="131">
        <v>60</v>
      </c>
      <c r="R90" s="132" t="s">
        <v>609</v>
      </c>
      <c r="S90" s="131">
        <v>1</v>
      </c>
      <c r="T90" s="131">
        <v>1536</v>
      </c>
      <c r="U90" s="131">
        <v>70</v>
      </c>
      <c r="V90" s="131">
        <v>90</v>
      </c>
      <c r="W90" s="131">
        <v>-60</v>
      </c>
      <c r="X90" s="131">
        <v>64</v>
      </c>
      <c r="Y90" s="131">
        <v>33</v>
      </c>
      <c r="Z90" s="132" t="s">
        <v>391</v>
      </c>
      <c r="AA90" s="242" t="s">
        <v>7243</v>
      </c>
      <c r="AB90" s="163" t="s">
        <v>6173</v>
      </c>
      <c r="AC90" s="132" t="s">
        <v>375</v>
      </c>
      <c r="AD90" s="132" t="s">
        <v>421</v>
      </c>
      <c r="AE90" s="199" t="s">
        <v>3218</v>
      </c>
      <c r="AF90" s="131"/>
      <c r="AG90" s="131">
        <v>2</v>
      </c>
      <c r="AH90" s="131"/>
      <c r="AI90" s="131"/>
      <c r="AJ90" s="131"/>
      <c r="AK90" s="131"/>
      <c r="AL90" s="131"/>
      <c r="AM90" s="131"/>
      <c r="AN90" s="131"/>
      <c r="AO90" s="131"/>
      <c r="AP90" s="131"/>
      <c r="AQ90" s="131"/>
      <c r="AR90" s="131"/>
      <c r="AS90" s="131">
        <v>20</v>
      </c>
      <c r="AT90" s="131"/>
      <c r="AU90" s="131">
        <v>180</v>
      </c>
      <c r="AV90" s="131">
        <v>80</v>
      </c>
      <c r="AW90" s="21">
        <v>922</v>
      </c>
      <c r="AX90" s="132" t="s">
        <v>359</v>
      </c>
      <c r="AY90" s="132" t="s">
        <v>367</v>
      </c>
      <c r="AZ90" s="132" t="s">
        <v>107</v>
      </c>
      <c r="BA90" s="132" t="s">
        <v>57</v>
      </c>
      <c r="BB90" s="132" t="s">
        <v>2610</v>
      </c>
      <c r="BC90" s="131">
        <v>240</v>
      </c>
      <c r="BD90" s="131"/>
      <c r="BE90" s="131"/>
      <c r="BG90" s="127">
        <f>Table3684[[#This Row],[buildPower]]/2</f>
        <v>56</v>
      </c>
    </row>
    <row r="91" spans="1:59" ht="24" customHeight="1" x14ac:dyDescent="0.35">
      <c r="A91" s="129">
        <v>89</v>
      </c>
      <c r="B91" s="444" t="s">
        <v>4915</v>
      </c>
      <c r="C91" s="131">
        <v>300</v>
      </c>
      <c r="D91" s="131">
        <v>37</v>
      </c>
      <c r="E91" s="131">
        <v>30</v>
      </c>
      <c r="F91" s="70"/>
      <c r="G91" s="131">
        <v>25</v>
      </c>
      <c r="H91" s="132" t="s">
        <v>4914</v>
      </c>
      <c r="I91" s="8"/>
      <c r="J91" s="131">
        <v>1</v>
      </c>
      <c r="K91" s="8">
        <v>0</v>
      </c>
      <c r="L91" s="131">
        <v>75</v>
      </c>
      <c r="M91" s="8"/>
      <c r="N91" s="13" t="s">
        <v>601</v>
      </c>
      <c r="O91" s="131">
        <v>3400</v>
      </c>
      <c r="P91" s="13" t="s">
        <v>376</v>
      </c>
      <c r="Q91" s="131">
        <v>85</v>
      </c>
      <c r="R91" s="13" t="s">
        <v>4915</v>
      </c>
      <c r="S91" s="131">
        <v>1</v>
      </c>
      <c r="T91" s="131">
        <v>1280</v>
      </c>
      <c r="U91" s="131">
        <v>65</v>
      </c>
      <c r="V91" s="8">
        <v>90</v>
      </c>
      <c r="W91" s="8">
        <v>-60</v>
      </c>
      <c r="X91" s="8"/>
      <c r="Y91" s="8">
        <v>33</v>
      </c>
      <c r="Z91" s="13" t="s">
        <v>366</v>
      </c>
      <c r="AA91" s="13" t="s">
        <v>4916</v>
      </c>
      <c r="AB91" s="163" t="s">
        <v>6173</v>
      </c>
      <c r="AC91" s="132" t="s">
        <v>360</v>
      </c>
      <c r="AD91" s="13" t="s">
        <v>466</v>
      </c>
      <c r="AE91" s="200" t="s">
        <v>5310</v>
      </c>
      <c r="AF91" s="8"/>
      <c r="AG91" s="131">
        <v>2</v>
      </c>
      <c r="AH91" s="131"/>
      <c r="AI91" s="131"/>
      <c r="AJ91" s="131"/>
      <c r="AK91" s="131"/>
      <c r="AL91" s="131"/>
      <c r="AM91" s="131"/>
      <c r="AN91" s="131"/>
      <c r="AO91" s="8"/>
      <c r="AP91" s="131">
        <v>32</v>
      </c>
      <c r="AQ91" s="131">
        <v>15</v>
      </c>
      <c r="AR91" s="8"/>
      <c r="AS91" s="8">
        <v>100</v>
      </c>
      <c r="AT91" s="8"/>
      <c r="AU91" s="8">
        <v>180</v>
      </c>
      <c r="AV91" s="131">
        <v>80</v>
      </c>
      <c r="AW91" s="42">
        <v>704</v>
      </c>
      <c r="AX91" s="13" t="s">
        <v>359</v>
      </c>
      <c r="AY91" s="163" t="s">
        <v>367</v>
      </c>
      <c r="AZ91" s="132" t="s">
        <v>102</v>
      </c>
      <c r="BA91" s="13" t="s">
        <v>48</v>
      </c>
      <c r="BB91" s="132" t="s">
        <v>2604</v>
      </c>
      <c r="BC91" s="131">
        <v>240</v>
      </c>
      <c r="BD91" s="131"/>
      <c r="BE91" s="131"/>
      <c r="BG91" s="127">
        <f>Table3684[[#This Row],[buildPower]]/2</f>
        <v>18.5</v>
      </c>
    </row>
    <row r="92" spans="1:59" ht="24" customHeight="1" x14ac:dyDescent="0.35">
      <c r="A92" s="129">
        <v>90</v>
      </c>
      <c r="B92" s="130" t="s">
        <v>607</v>
      </c>
      <c r="C92" s="131">
        <v>320</v>
      </c>
      <c r="D92" s="131">
        <v>40</v>
      </c>
      <c r="E92" s="131">
        <v>60</v>
      </c>
      <c r="F92" s="70"/>
      <c r="G92" s="131">
        <v>50</v>
      </c>
      <c r="H92" s="132" t="s">
        <v>2602</v>
      </c>
      <c r="I92" s="131"/>
      <c r="J92" s="131">
        <v>1</v>
      </c>
      <c r="K92" s="131">
        <v>0</v>
      </c>
      <c r="L92" s="131">
        <v>60</v>
      </c>
      <c r="M92" s="131"/>
      <c r="N92" s="132" t="s">
        <v>364</v>
      </c>
      <c r="O92" s="131">
        <v>1200</v>
      </c>
      <c r="P92" s="132" t="s">
        <v>472</v>
      </c>
      <c r="Q92" s="131">
        <v>70</v>
      </c>
      <c r="R92" s="132" t="s">
        <v>607</v>
      </c>
      <c r="S92" s="131">
        <v>1</v>
      </c>
      <c r="T92" s="131">
        <v>1536</v>
      </c>
      <c r="U92" s="131">
        <v>30</v>
      </c>
      <c r="V92" s="131">
        <v>90</v>
      </c>
      <c r="W92" s="131">
        <v>-60</v>
      </c>
      <c r="X92" s="8">
        <v>64</v>
      </c>
      <c r="Y92" s="131">
        <v>33</v>
      </c>
      <c r="Z92" s="132" t="s">
        <v>472</v>
      </c>
      <c r="AA92" s="132" t="s">
        <v>608</v>
      </c>
      <c r="AB92" s="163" t="s">
        <v>6173</v>
      </c>
      <c r="AC92" s="132" t="s">
        <v>417</v>
      </c>
      <c r="AD92" s="132" t="s">
        <v>497</v>
      </c>
      <c r="AE92" s="199" t="s">
        <v>2213</v>
      </c>
      <c r="AF92" s="131"/>
      <c r="AG92" s="131">
        <v>1</v>
      </c>
      <c r="AH92" s="131"/>
      <c r="AI92" s="131"/>
      <c r="AJ92" s="131"/>
      <c r="AK92" s="131"/>
      <c r="AL92" s="131"/>
      <c r="AM92" s="131"/>
      <c r="AN92" s="131"/>
      <c r="AO92" s="131"/>
      <c r="AP92" s="131">
        <v>128</v>
      </c>
      <c r="AQ92" s="131">
        <v>40</v>
      </c>
      <c r="AR92" s="131">
        <v>10</v>
      </c>
      <c r="AS92" s="131"/>
      <c r="AT92" s="131"/>
      <c r="AU92" s="131"/>
      <c r="AV92" s="131">
        <v>80</v>
      </c>
      <c r="AW92" s="21">
        <v>768</v>
      </c>
      <c r="AX92" s="132" t="s">
        <v>491</v>
      </c>
      <c r="AY92" s="132" t="s">
        <v>367</v>
      </c>
      <c r="AZ92" s="132" t="s">
        <v>109</v>
      </c>
      <c r="BA92" s="132" t="s">
        <v>51</v>
      </c>
      <c r="BB92" s="132" t="s">
        <v>2634</v>
      </c>
      <c r="BC92" s="131">
        <v>350</v>
      </c>
      <c r="BD92" s="131"/>
      <c r="BE92" s="131"/>
      <c r="BG92" s="127">
        <f>Table3684[[#This Row],[buildPower]]/2</f>
        <v>20</v>
      </c>
    </row>
    <row r="93" spans="1:59" ht="24" customHeight="1" x14ac:dyDescent="0.35">
      <c r="A93" s="129">
        <v>91</v>
      </c>
      <c r="B93" s="130" t="s">
        <v>606</v>
      </c>
      <c r="C93" s="131">
        <v>600</v>
      </c>
      <c r="D93" s="131">
        <v>50</v>
      </c>
      <c r="E93" s="131">
        <v>90</v>
      </c>
      <c r="F93" s="71"/>
      <c r="G93" s="131">
        <v>35</v>
      </c>
      <c r="H93" s="132" t="s">
        <v>2596</v>
      </c>
      <c r="I93" s="131"/>
      <c r="J93" s="131">
        <v>1</v>
      </c>
      <c r="K93" s="131"/>
      <c r="L93" s="131">
        <v>20</v>
      </c>
      <c r="M93" s="131"/>
      <c r="N93" s="132" t="s">
        <v>476</v>
      </c>
      <c r="O93" s="131">
        <v>3200</v>
      </c>
      <c r="P93" s="132" t="s">
        <v>477</v>
      </c>
      <c r="Q93" s="131">
        <v>70</v>
      </c>
      <c r="R93" s="132" t="s">
        <v>606</v>
      </c>
      <c r="S93" s="131">
        <v>1</v>
      </c>
      <c r="T93" s="131">
        <v>1600</v>
      </c>
      <c r="U93" s="182">
        <v>85</v>
      </c>
      <c r="V93" s="131">
        <v>90</v>
      </c>
      <c r="W93" s="131">
        <v>-60</v>
      </c>
      <c r="X93" s="131"/>
      <c r="Y93" s="131">
        <v>33</v>
      </c>
      <c r="Z93" s="132" t="s">
        <v>477</v>
      </c>
      <c r="AA93" s="132" t="s">
        <v>7244</v>
      </c>
      <c r="AB93" s="163" t="s">
        <v>6173</v>
      </c>
      <c r="AC93" s="132" t="s">
        <v>375</v>
      </c>
      <c r="AD93" s="132" t="s">
        <v>475</v>
      </c>
      <c r="AE93" s="199" t="s">
        <v>3687</v>
      </c>
      <c r="AF93" s="131"/>
      <c r="AG93" s="131">
        <v>1</v>
      </c>
      <c r="AH93" s="131"/>
      <c r="AI93" s="131"/>
      <c r="AJ93" s="131"/>
      <c r="AK93" s="131"/>
      <c r="AL93" s="131"/>
      <c r="AM93" s="131"/>
      <c r="AN93" s="131"/>
      <c r="AO93" s="131"/>
      <c r="AP93" s="131"/>
      <c r="AQ93" s="131"/>
      <c r="AR93" s="131"/>
      <c r="AS93" s="131">
        <v>10</v>
      </c>
      <c r="AT93" s="131"/>
      <c r="AU93" s="131">
        <v>180</v>
      </c>
      <c r="AV93" s="182">
        <v>90</v>
      </c>
      <c r="AW93" s="21">
        <v>1280</v>
      </c>
      <c r="AX93" s="132" t="s">
        <v>477</v>
      </c>
      <c r="AY93" s="132" t="s">
        <v>374</v>
      </c>
      <c r="AZ93" s="132" t="s">
        <v>106</v>
      </c>
      <c r="BA93" s="132" t="s">
        <v>56</v>
      </c>
      <c r="BB93" s="132" t="s">
        <v>2636</v>
      </c>
      <c r="BC93" s="131">
        <v>220</v>
      </c>
      <c r="BD93" s="131"/>
      <c r="BE93" s="131"/>
      <c r="BG93" s="127">
        <f>Table3684[[#This Row],[buildPower]]/2</f>
        <v>25</v>
      </c>
    </row>
    <row r="94" spans="1:59" ht="24" customHeight="1" x14ac:dyDescent="0.35">
      <c r="A94" s="129">
        <v>92</v>
      </c>
      <c r="B94" s="130" t="s">
        <v>5224</v>
      </c>
      <c r="C94" s="190">
        <v>600</v>
      </c>
      <c r="D94" s="131">
        <v>60</v>
      </c>
      <c r="E94" s="131">
        <v>85</v>
      </c>
      <c r="F94" s="70"/>
      <c r="G94" s="131">
        <v>50</v>
      </c>
      <c r="H94" s="132" t="s">
        <v>2602</v>
      </c>
      <c r="I94" s="8"/>
      <c r="J94" s="131">
        <v>1</v>
      </c>
      <c r="K94" s="8">
        <v>0</v>
      </c>
      <c r="L94" s="131">
        <v>64</v>
      </c>
      <c r="M94" s="8"/>
      <c r="N94" s="132" t="s">
        <v>450</v>
      </c>
      <c r="O94" s="131">
        <v>1800</v>
      </c>
      <c r="P94" s="13" t="s">
        <v>398</v>
      </c>
      <c r="Q94" s="131">
        <v>70</v>
      </c>
      <c r="R94" s="13" t="s">
        <v>5224</v>
      </c>
      <c r="S94" s="131">
        <v>1</v>
      </c>
      <c r="T94" s="8">
        <v>1536</v>
      </c>
      <c r="U94" s="182">
        <v>30</v>
      </c>
      <c r="V94" s="8">
        <v>90</v>
      </c>
      <c r="W94" s="8">
        <v>-60</v>
      </c>
      <c r="X94" s="8">
        <v>64</v>
      </c>
      <c r="Y94" s="8">
        <v>33</v>
      </c>
      <c r="Z94" s="132" t="str">
        <f>Table3684[[#This Row],[hitGfx]]</f>
        <v>fxgrdexS.PIE</v>
      </c>
      <c r="AA94" s="13" t="s">
        <v>4917</v>
      </c>
      <c r="AB94" s="163" t="s">
        <v>6173</v>
      </c>
      <c r="AC94" s="132" t="s">
        <v>417</v>
      </c>
      <c r="AD94" s="13" t="s">
        <v>497</v>
      </c>
      <c r="AE94" s="200" t="s">
        <v>7286</v>
      </c>
      <c r="AF94" s="8"/>
      <c r="AG94" s="8">
        <v>1</v>
      </c>
      <c r="AH94" s="131">
        <v>1</v>
      </c>
      <c r="AI94" s="131"/>
      <c r="AJ94" s="131"/>
      <c r="AK94" s="131"/>
      <c r="AL94" s="131"/>
      <c r="AM94" s="131"/>
      <c r="AN94" s="131"/>
      <c r="AO94" s="8"/>
      <c r="AP94" s="8">
        <v>64</v>
      </c>
      <c r="AQ94" s="8">
        <v>32</v>
      </c>
      <c r="AR94" s="8">
        <v>10</v>
      </c>
      <c r="AS94" s="8"/>
      <c r="AT94" s="8"/>
      <c r="AU94" s="8">
        <v>180</v>
      </c>
      <c r="AV94" s="182">
        <v>45</v>
      </c>
      <c r="AW94" s="21">
        <v>768</v>
      </c>
      <c r="AX94" s="13" t="s">
        <v>491</v>
      </c>
      <c r="AY94" s="13" t="s">
        <v>367</v>
      </c>
      <c r="AZ94" s="132" t="s">
        <v>109</v>
      </c>
      <c r="BA94" s="13" t="s">
        <v>51</v>
      </c>
      <c r="BB94" s="132" t="s">
        <v>2631</v>
      </c>
      <c r="BC94" s="131">
        <v>350</v>
      </c>
      <c r="BD94" s="131"/>
      <c r="BE94" s="131"/>
      <c r="BG94" s="127">
        <f>Table3684[[#This Row],[buildPower]]/2</f>
        <v>30</v>
      </c>
    </row>
    <row r="95" spans="1:59" ht="24" customHeight="1" x14ac:dyDescent="0.35">
      <c r="A95" s="129">
        <v>93</v>
      </c>
      <c r="B95" s="130" t="s">
        <v>4919</v>
      </c>
      <c r="C95" s="190">
        <v>550</v>
      </c>
      <c r="D95" s="131">
        <v>50</v>
      </c>
      <c r="E95" s="131">
        <v>60</v>
      </c>
      <c r="F95" s="71"/>
      <c r="G95" s="131">
        <v>50</v>
      </c>
      <c r="H95" s="132" t="s">
        <v>2602</v>
      </c>
      <c r="I95" s="8"/>
      <c r="J95" s="131">
        <v>1</v>
      </c>
      <c r="K95" s="8">
        <v>0</v>
      </c>
      <c r="L95" s="131">
        <v>64</v>
      </c>
      <c r="M95" s="8"/>
      <c r="N95" s="13" t="s">
        <v>364</v>
      </c>
      <c r="O95" s="131">
        <v>1200</v>
      </c>
      <c r="P95" s="13" t="s">
        <v>398</v>
      </c>
      <c r="Q95" s="131">
        <v>70</v>
      </c>
      <c r="R95" s="13" t="s">
        <v>4919</v>
      </c>
      <c r="S95" s="131">
        <v>1</v>
      </c>
      <c r="T95" s="8">
        <v>1536</v>
      </c>
      <c r="U95" s="182">
        <v>30</v>
      </c>
      <c r="V95" s="8">
        <v>90</v>
      </c>
      <c r="W95" s="8">
        <v>-60</v>
      </c>
      <c r="X95" s="8">
        <v>64</v>
      </c>
      <c r="Y95" s="8">
        <v>33</v>
      </c>
      <c r="Z95" s="132" t="str">
        <f>Table3684[[#This Row],[hitGfx]]</f>
        <v>fxgrdexS.PIE</v>
      </c>
      <c r="AA95" s="13" t="s">
        <v>4918</v>
      </c>
      <c r="AB95" s="163" t="s">
        <v>6173</v>
      </c>
      <c r="AC95" s="132" t="s">
        <v>417</v>
      </c>
      <c r="AD95" s="13" t="s">
        <v>497</v>
      </c>
      <c r="AE95" s="450" t="s">
        <v>6283</v>
      </c>
      <c r="AF95" s="8"/>
      <c r="AG95" s="8">
        <v>1</v>
      </c>
      <c r="AH95" s="131"/>
      <c r="AI95" s="131">
        <v>22</v>
      </c>
      <c r="AJ95" s="131">
        <v>64</v>
      </c>
      <c r="AK95" s="131">
        <v>40</v>
      </c>
      <c r="AL95" s="131" t="s">
        <v>374</v>
      </c>
      <c r="AM95" s="131" t="s">
        <v>110</v>
      </c>
      <c r="AN95" s="131" t="s">
        <v>51</v>
      </c>
      <c r="AO95" s="8"/>
      <c r="AP95" s="8">
        <v>64</v>
      </c>
      <c r="AQ95" s="8">
        <v>21</v>
      </c>
      <c r="AR95" s="8">
        <v>10</v>
      </c>
      <c r="AS95" s="8"/>
      <c r="AT95" s="8"/>
      <c r="AU95" s="8">
        <v>180</v>
      </c>
      <c r="AV95" s="131">
        <v>45</v>
      </c>
      <c r="AW95" s="21">
        <v>768</v>
      </c>
      <c r="AX95" s="13" t="s">
        <v>491</v>
      </c>
      <c r="AY95" s="13" t="s">
        <v>367</v>
      </c>
      <c r="AZ95" s="132" t="s">
        <v>109</v>
      </c>
      <c r="BA95" s="13" t="s">
        <v>51</v>
      </c>
      <c r="BB95" s="132" t="s">
        <v>2658</v>
      </c>
      <c r="BC95" s="131">
        <v>350</v>
      </c>
      <c r="BD95" s="131"/>
      <c r="BE95" s="131"/>
      <c r="BG95" s="127">
        <f>Table3684[[#This Row],[buildPower]]/2</f>
        <v>25</v>
      </c>
    </row>
    <row r="96" spans="1:59" ht="24" customHeight="1" x14ac:dyDescent="0.35">
      <c r="A96" s="129">
        <v>94</v>
      </c>
      <c r="B96" s="130" t="s">
        <v>604</v>
      </c>
      <c r="C96" s="131">
        <v>700</v>
      </c>
      <c r="D96" s="131">
        <v>80</v>
      </c>
      <c r="E96" s="131">
        <v>120</v>
      </c>
      <c r="F96" s="71"/>
      <c r="G96" s="131">
        <v>100</v>
      </c>
      <c r="H96" s="132" t="s">
        <v>2631</v>
      </c>
      <c r="I96" s="131"/>
      <c r="J96" s="131">
        <v>1</v>
      </c>
      <c r="K96" s="131"/>
      <c r="L96" s="131">
        <v>36</v>
      </c>
      <c r="M96" s="131"/>
      <c r="N96" s="132" t="s">
        <v>450</v>
      </c>
      <c r="O96" s="131">
        <v>1500</v>
      </c>
      <c r="P96" s="132" t="s">
        <v>451</v>
      </c>
      <c r="Q96" s="131">
        <v>90</v>
      </c>
      <c r="R96" s="132" t="s">
        <v>604</v>
      </c>
      <c r="S96" s="131"/>
      <c r="T96" s="131">
        <v>1536</v>
      </c>
      <c r="U96" s="182">
        <v>65</v>
      </c>
      <c r="V96" s="131">
        <v>90</v>
      </c>
      <c r="W96" s="131">
        <v>-60</v>
      </c>
      <c r="X96" s="131"/>
      <c r="Y96" s="131">
        <v>33</v>
      </c>
      <c r="Z96" s="132" t="s">
        <v>451</v>
      </c>
      <c r="AA96" s="132" t="s">
        <v>7245</v>
      </c>
      <c r="AB96" s="163" t="s">
        <v>6173</v>
      </c>
      <c r="AC96" s="132" t="s">
        <v>360</v>
      </c>
      <c r="AD96" s="132" t="s">
        <v>449</v>
      </c>
      <c r="AE96" s="199" t="s">
        <v>2227</v>
      </c>
      <c r="AF96" s="131"/>
      <c r="AG96" s="131">
        <v>1</v>
      </c>
      <c r="AH96" s="131">
        <v>1</v>
      </c>
      <c r="AI96" s="131"/>
      <c r="AJ96" s="131"/>
      <c r="AK96" s="131"/>
      <c r="AL96" s="131"/>
      <c r="AM96" s="131"/>
      <c r="AN96" s="131"/>
      <c r="AO96" s="131"/>
      <c r="AP96" s="131">
        <v>64</v>
      </c>
      <c r="AQ96" s="131">
        <v>60</v>
      </c>
      <c r="AR96" s="131"/>
      <c r="AS96" s="131">
        <v>50</v>
      </c>
      <c r="AT96" s="131"/>
      <c r="AU96" s="131">
        <v>180</v>
      </c>
      <c r="AV96" s="131">
        <v>90</v>
      </c>
      <c r="AW96" s="21">
        <v>768</v>
      </c>
      <c r="AX96" s="132" t="s">
        <v>451</v>
      </c>
      <c r="AY96" s="132" t="s">
        <v>367</v>
      </c>
      <c r="AZ96" s="132" t="s">
        <v>102</v>
      </c>
      <c r="BA96" s="132" t="s">
        <v>58</v>
      </c>
      <c r="BB96" s="132" t="s">
        <v>2631</v>
      </c>
      <c r="BC96" s="131">
        <v>275</v>
      </c>
      <c r="BD96" s="131"/>
      <c r="BE96" s="131"/>
      <c r="BG96" s="127">
        <f>Table3684[[#This Row],[buildPower]]/2</f>
        <v>40</v>
      </c>
    </row>
    <row r="97" spans="1:59" ht="24" customHeight="1" x14ac:dyDescent="0.35">
      <c r="A97" s="129">
        <v>95</v>
      </c>
      <c r="B97" s="130" t="s">
        <v>4921</v>
      </c>
      <c r="C97" s="190">
        <v>600</v>
      </c>
      <c r="D97" s="131">
        <v>50</v>
      </c>
      <c r="E97" s="131">
        <v>180</v>
      </c>
      <c r="F97" s="70"/>
      <c r="G97" s="131">
        <v>75</v>
      </c>
      <c r="H97" s="132" t="s">
        <v>2602</v>
      </c>
      <c r="I97" s="8"/>
      <c r="J97" s="131">
        <v>1</v>
      </c>
      <c r="K97" s="8"/>
      <c r="L97" s="131">
        <v>1</v>
      </c>
      <c r="M97" s="8"/>
      <c r="N97" s="13" t="s">
        <v>385</v>
      </c>
      <c r="O97" s="131">
        <v>1900</v>
      </c>
      <c r="P97" s="13" t="s">
        <v>376</v>
      </c>
      <c r="Q97" s="131">
        <v>30</v>
      </c>
      <c r="R97" s="13" t="s">
        <v>4921</v>
      </c>
      <c r="S97" s="131">
        <v>1</v>
      </c>
      <c r="T97" s="8">
        <v>1216</v>
      </c>
      <c r="U97" s="42">
        <v>40</v>
      </c>
      <c r="V97" s="8">
        <v>90</v>
      </c>
      <c r="W97" s="8">
        <v>-60</v>
      </c>
      <c r="X97" s="8">
        <v>128</v>
      </c>
      <c r="Y97" s="8">
        <v>33</v>
      </c>
      <c r="Z97" s="13" t="s">
        <v>376</v>
      </c>
      <c r="AA97" s="13" t="s">
        <v>7246</v>
      </c>
      <c r="AB97" s="163" t="s">
        <v>6173</v>
      </c>
      <c r="AC97" s="132" t="s">
        <v>360</v>
      </c>
      <c r="AD97" s="13" t="s">
        <v>384</v>
      </c>
      <c r="AE97" s="199" t="s">
        <v>7012</v>
      </c>
      <c r="AF97" s="8"/>
      <c r="AG97" s="8">
        <v>1</v>
      </c>
      <c r="AH97" s="131"/>
      <c r="AI97" s="131"/>
      <c r="AJ97" s="131"/>
      <c r="AK97" s="131"/>
      <c r="AL97" s="131"/>
      <c r="AM97" s="131"/>
      <c r="AN97" s="131"/>
      <c r="AO97" s="8"/>
      <c r="AP97" s="8"/>
      <c r="AQ97" s="8"/>
      <c r="AR97" s="8">
        <v>10</v>
      </c>
      <c r="AS97" s="8"/>
      <c r="AT97" s="8">
        <v>200</v>
      </c>
      <c r="AU97" s="8">
        <v>180</v>
      </c>
      <c r="AV97" s="182">
        <v>80</v>
      </c>
      <c r="AW97" s="21">
        <v>486</v>
      </c>
      <c r="AX97" s="13" t="s">
        <v>359</v>
      </c>
      <c r="AY97" s="132" t="s">
        <v>374</v>
      </c>
      <c r="AZ97" s="13" t="s">
        <v>107</v>
      </c>
      <c r="BA97" s="13" t="s">
        <v>52</v>
      </c>
      <c r="BB97" s="132" t="s">
        <v>2610</v>
      </c>
      <c r="BC97" s="131">
        <v>240</v>
      </c>
      <c r="BD97" s="131"/>
      <c r="BE97" s="131"/>
      <c r="BG97" s="127">
        <f>Table3684[[#This Row],[buildPower]]/2</f>
        <v>25</v>
      </c>
    </row>
    <row r="98" spans="1:59" ht="24" customHeight="1" x14ac:dyDescent="0.35">
      <c r="A98" s="129">
        <v>96</v>
      </c>
      <c r="B98" s="130" t="s">
        <v>11541</v>
      </c>
      <c r="C98" s="190">
        <v>300</v>
      </c>
      <c r="D98" s="131">
        <v>37</v>
      </c>
      <c r="E98" s="131">
        <v>22</v>
      </c>
      <c r="F98" s="70"/>
      <c r="G98" s="131">
        <v>25</v>
      </c>
      <c r="H98" s="132" t="s">
        <v>2602</v>
      </c>
      <c r="I98" s="8">
        <v>1</v>
      </c>
      <c r="J98" s="131">
        <v>1</v>
      </c>
      <c r="K98" s="8"/>
      <c r="L98" s="131">
        <v>14</v>
      </c>
      <c r="M98" s="8" t="s">
        <v>2625</v>
      </c>
      <c r="N98" s="13" t="s">
        <v>357</v>
      </c>
      <c r="O98" s="131">
        <v>1300</v>
      </c>
      <c r="P98" s="13" t="s">
        <v>358</v>
      </c>
      <c r="Q98" s="131">
        <v>40</v>
      </c>
      <c r="R98" s="13" t="s">
        <v>11541</v>
      </c>
      <c r="S98" s="131">
        <v>1</v>
      </c>
      <c r="T98" s="131">
        <v>960</v>
      </c>
      <c r="U98" s="8">
        <v>40</v>
      </c>
      <c r="V98" s="8">
        <v>90</v>
      </c>
      <c r="W98" s="8">
        <v>-60</v>
      </c>
      <c r="X98" s="8">
        <v>128</v>
      </c>
      <c r="Y98" s="8">
        <v>33</v>
      </c>
      <c r="Z98" s="13" t="s">
        <v>358</v>
      </c>
      <c r="AA98" s="13" t="s">
        <v>7240</v>
      </c>
      <c r="AB98" s="163" t="s">
        <v>6173</v>
      </c>
      <c r="AC98" s="132" t="s">
        <v>360</v>
      </c>
      <c r="AD98" s="13" t="s">
        <v>356</v>
      </c>
      <c r="AE98" s="200" t="s">
        <v>11540</v>
      </c>
      <c r="AF98" s="8"/>
      <c r="AG98" s="8">
        <v>1</v>
      </c>
      <c r="AH98" s="131"/>
      <c r="AI98" s="131"/>
      <c r="AJ98" s="131"/>
      <c r="AK98" s="131"/>
      <c r="AL98" s="131"/>
      <c r="AM98" s="131"/>
      <c r="AN98" s="131"/>
      <c r="AO98" s="8"/>
      <c r="AP98" s="8"/>
      <c r="AQ98" s="8"/>
      <c r="AR98" s="8">
        <v>10</v>
      </c>
      <c r="AS98" s="8">
        <v>10</v>
      </c>
      <c r="AT98" s="8"/>
      <c r="AU98" s="8"/>
      <c r="AV98" s="131">
        <v>80</v>
      </c>
      <c r="AW98" s="21">
        <v>384</v>
      </c>
      <c r="AX98" s="13" t="s">
        <v>359</v>
      </c>
      <c r="AY98" s="13" t="s">
        <v>367</v>
      </c>
      <c r="AZ98" s="132" t="s">
        <v>107</v>
      </c>
      <c r="BA98" s="13" t="s">
        <v>52</v>
      </c>
      <c r="BB98" s="13" t="s">
        <v>2610</v>
      </c>
      <c r="BC98" s="190">
        <v>440</v>
      </c>
      <c r="BD98" s="131"/>
      <c r="BE98" s="131">
        <v>8</v>
      </c>
      <c r="BG98" s="127">
        <f>Table3684[[#This Row],[buildPower]]/2</f>
        <v>18.5</v>
      </c>
    </row>
    <row r="99" spans="1:59" ht="24" customHeight="1" x14ac:dyDescent="0.35">
      <c r="A99" s="129">
        <v>97</v>
      </c>
      <c r="B99" s="17" t="s">
        <v>11542</v>
      </c>
      <c r="C99" s="190">
        <v>325</v>
      </c>
      <c r="D99" s="131">
        <v>50</v>
      </c>
      <c r="E99" s="131">
        <v>28</v>
      </c>
      <c r="F99" s="70"/>
      <c r="G99" s="131">
        <v>25</v>
      </c>
      <c r="H99" s="132" t="s">
        <v>2602</v>
      </c>
      <c r="I99" s="8">
        <v>1</v>
      </c>
      <c r="J99" s="131">
        <v>1</v>
      </c>
      <c r="K99" s="8"/>
      <c r="L99" s="131">
        <v>14</v>
      </c>
      <c r="M99" s="8" t="s">
        <v>2625</v>
      </c>
      <c r="N99" s="13" t="s">
        <v>357</v>
      </c>
      <c r="O99" s="131">
        <v>1300</v>
      </c>
      <c r="P99" s="13" t="s">
        <v>358</v>
      </c>
      <c r="Q99" s="131">
        <v>40</v>
      </c>
      <c r="R99" s="13" t="s">
        <v>11542</v>
      </c>
      <c r="S99" s="131">
        <v>1</v>
      </c>
      <c r="T99" s="131">
        <v>960</v>
      </c>
      <c r="U99" s="8">
        <v>40</v>
      </c>
      <c r="V99" s="8">
        <v>90</v>
      </c>
      <c r="W99" s="8">
        <v>-60</v>
      </c>
      <c r="X99" s="8">
        <v>128</v>
      </c>
      <c r="Y99" s="8">
        <v>33</v>
      </c>
      <c r="Z99" s="13" t="s">
        <v>358</v>
      </c>
      <c r="AA99" s="13" t="s">
        <v>7241</v>
      </c>
      <c r="AB99" s="163" t="s">
        <v>6173</v>
      </c>
      <c r="AC99" s="132" t="s">
        <v>360</v>
      </c>
      <c r="AD99" s="13" t="s">
        <v>356</v>
      </c>
      <c r="AE99" s="200" t="s">
        <v>11539</v>
      </c>
      <c r="AF99" s="8"/>
      <c r="AG99" s="8">
        <v>1</v>
      </c>
      <c r="AH99" s="131"/>
      <c r="AI99" s="131"/>
      <c r="AJ99" s="131"/>
      <c r="AK99" s="131"/>
      <c r="AL99" s="131"/>
      <c r="AM99" s="131"/>
      <c r="AN99" s="131"/>
      <c r="AO99" s="8"/>
      <c r="AP99" s="8"/>
      <c r="AQ99" s="8"/>
      <c r="AR99" s="8">
        <v>10</v>
      </c>
      <c r="AS99" s="8">
        <v>10</v>
      </c>
      <c r="AT99" s="8"/>
      <c r="AU99" s="8"/>
      <c r="AV99" s="182">
        <v>80</v>
      </c>
      <c r="AW99" s="21">
        <v>384</v>
      </c>
      <c r="AX99" s="13" t="s">
        <v>359</v>
      </c>
      <c r="AY99" s="13" t="s">
        <v>374</v>
      </c>
      <c r="AZ99" s="132" t="s">
        <v>107</v>
      </c>
      <c r="BA99" s="13" t="s">
        <v>52</v>
      </c>
      <c r="BB99" s="13" t="s">
        <v>2610</v>
      </c>
      <c r="BC99" s="190">
        <v>440</v>
      </c>
      <c r="BD99" s="131"/>
      <c r="BE99" s="131">
        <v>9</v>
      </c>
      <c r="BG99" s="127">
        <f>Table3684[[#This Row],[buildPower]]/2</f>
        <v>25</v>
      </c>
    </row>
    <row r="100" spans="1:59" ht="24" customHeight="1" x14ac:dyDescent="0.35">
      <c r="A100" s="129">
        <v>98</v>
      </c>
      <c r="B100" s="17" t="s">
        <v>11543</v>
      </c>
      <c r="C100" s="190">
        <v>325</v>
      </c>
      <c r="D100" s="131">
        <v>50</v>
      </c>
      <c r="E100" s="131">
        <v>24</v>
      </c>
      <c r="F100" s="71"/>
      <c r="G100" s="131">
        <v>25</v>
      </c>
      <c r="H100" s="132" t="s">
        <v>2602</v>
      </c>
      <c r="I100" s="8">
        <v>1</v>
      </c>
      <c r="J100" s="131">
        <v>1</v>
      </c>
      <c r="K100" s="8"/>
      <c r="L100" s="131">
        <v>4</v>
      </c>
      <c r="M100" s="8"/>
      <c r="N100" s="13" t="s">
        <v>357</v>
      </c>
      <c r="O100" s="131">
        <v>1300</v>
      </c>
      <c r="P100" s="13" t="s">
        <v>358</v>
      </c>
      <c r="Q100" s="131">
        <v>40</v>
      </c>
      <c r="R100" s="13" t="s">
        <v>11543</v>
      </c>
      <c r="S100" s="131">
        <v>1</v>
      </c>
      <c r="T100" s="131">
        <v>1280</v>
      </c>
      <c r="U100" s="8">
        <v>40</v>
      </c>
      <c r="V100" s="8">
        <v>90</v>
      </c>
      <c r="W100" s="8">
        <v>-60</v>
      </c>
      <c r="X100" s="8">
        <v>128</v>
      </c>
      <c r="Y100" s="8">
        <v>33</v>
      </c>
      <c r="Z100" s="13" t="s">
        <v>358</v>
      </c>
      <c r="AA100" s="13" t="s">
        <v>4960</v>
      </c>
      <c r="AB100" s="163" t="s">
        <v>6173</v>
      </c>
      <c r="AC100" s="132" t="s">
        <v>360</v>
      </c>
      <c r="AD100" s="13" t="s">
        <v>356</v>
      </c>
      <c r="AE100" s="437" t="s">
        <v>11538</v>
      </c>
      <c r="AF100" s="8"/>
      <c r="AG100" s="8">
        <v>1</v>
      </c>
      <c r="AH100" s="131"/>
      <c r="AI100" s="131"/>
      <c r="AJ100" s="131"/>
      <c r="AK100" s="131"/>
      <c r="AL100" s="131"/>
      <c r="AM100" s="131"/>
      <c r="AN100" s="131"/>
      <c r="AO100" s="8">
        <v>4</v>
      </c>
      <c r="AP100" s="8">
        <v>32</v>
      </c>
      <c r="AQ100" s="8">
        <v>18</v>
      </c>
      <c r="AR100" s="8">
        <v>10</v>
      </c>
      <c r="AS100" s="8">
        <v>10</v>
      </c>
      <c r="AT100" s="8">
        <v>90</v>
      </c>
      <c r="AU100" s="8"/>
      <c r="AV100" s="131">
        <v>80</v>
      </c>
      <c r="AW100" s="21">
        <v>538</v>
      </c>
      <c r="AX100" s="13" t="s">
        <v>359</v>
      </c>
      <c r="AY100" s="13" t="s">
        <v>367</v>
      </c>
      <c r="AZ100" s="132" t="s">
        <v>109</v>
      </c>
      <c r="BA100" s="13" t="s">
        <v>52</v>
      </c>
      <c r="BB100" s="13" t="s">
        <v>2610</v>
      </c>
      <c r="BC100" s="131">
        <v>240</v>
      </c>
      <c r="BD100" s="131"/>
      <c r="BE100" s="131">
        <v>10</v>
      </c>
      <c r="BG100" s="127">
        <f>Table3684[[#This Row],[buildPower]]/2</f>
        <v>25</v>
      </c>
    </row>
    <row r="101" spans="1:59" ht="24" customHeight="1" x14ac:dyDescent="0.35">
      <c r="A101" s="129">
        <v>99</v>
      </c>
      <c r="B101" s="130" t="s">
        <v>4922</v>
      </c>
      <c r="C101" s="190">
        <v>500</v>
      </c>
      <c r="D101" s="131">
        <v>50</v>
      </c>
      <c r="E101" s="131">
        <v>35</v>
      </c>
      <c r="F101" s="70"/>
      <c r="G101" s="131">
        <v>100</v>
      </c>
      <c r="H101" s="132" t="s">
        <v>2602</v>
      </c>
      <c r="I101" s="8">
        <v>1</v>
      </c>
      <c r="J101" s="131">
        <v>1</v>
      </c>
      <c r="K101" s="8"/>
      <c r="L101" s="131">
        <v>1</v>
      </c>
      <c r="M101" s="8"/>
      <c r="N101" s="132" t="s">
        <v>390</v>
      </c>
      <c r="O101" s="131">
        <v>900</v>
      </c>
      <c r="P101" s="132" t="s">
        <v>428</v>
      </c>
      <c r="Q101" s="131">
        <v>40</v>
      </c>
      <c r="R101" s="13" t="s">
        <v>4922</v>
      </c>
      <c r="S101" s="131">
        <v>1</v>
      </c>
      <c r="T101" s="131">
        <v>1536</v>
      </c>
      <c r="U101" s="8">
        <v>40</v>
      </c>
      <c r="V101" s="8">
        <v>90</v>
      </c>
      <c r="W101" s="8">
        <v>-45</v>
      </c>
      <c r="X101" s="8">
        <v>256</v>
      </c>
      <c r="Y101" s="8">
        <v>33</v>
      </c>
      <c r="Z101" s="132" t="s">
        <v>428</v>
      </c>
      <c r="AA101" s="13" t="s">
        <v>4923</v>
      </c>
      <c r="AB101" s="163" t="s">
        <v>6173</v>
      </c>
      <c r="AC101" s="132" t="s">
        <v>417</v>
      </c>
      <c r="AD101" s="132" t="s">
        <v>356</v>
      </c>
      <c r="AE101" s="438" t="s">
        <v>11533</v>
      </c>
      <c r="AF101" s="8"/>
      <c r="AG101" s="8">
        <v>1</v>
      </c>
      <c r="AH101" s="131"/>
      <c r="AI101" s="131"/>
      <c r="AJ101" s="131"/>
      <c r="AK101" s="131"/>
      <c r="AL101" s="131"/>
      <c r="AM101" s="131"/>
      <c r="AN101" s="131"/>
      <c r="AO101" s="8">
        <v>2</v>
      </c>
      <c r="AP101" s="8">
        <v>48</v>
      </c>
      <c r="AQ101" s="8">
        <v>30</v>
      </c>
      <c r="AR101" s="8">
        <v>10</v>
      </c>
      <c r="AS101" s="8">
        <v>10</v>
      </c>
      <c r="AT101" s="8">
        <v>100</v>
      </c>
      <c r="AU101" s="8"/>
      <c r="AV101" s="131">
        <v>80</v>
      </c>
      <c r="AW101" s="21">
        <v>614</v>
      </c>
      <c r="AX101" s="13" t="s">
        <v>359</v>
      </c>
      <c r="AY101" s="13" t="s">
        <v>367</v>
      </c>
      <c r="AZ101" s="132" t="s">
        <v>109</v>
      </c>
      <c r="BA101" s="13" t="s">
        <v>52</v>
      </c>
      <c r="BB101" s="132" t="s">
        <v>2610</v>
      </c>
      <c r="BC101" s="131">
        <v>240</v>
      </c>
      <c r="BD101" s="131"/>
      <c r="BE101" s="131">
        <v>2</v>
      </c>
      <c r="BG101" s="127">
        <f>Table3684[[#This Row],[buildPower]]/2</f>
        <v>25</v>
      </c>
    </row>
    <row r="102" spans="1:59" ht="24" customHeight="1" x14ac:dyDescent="0.35">
      <c r="A102" s="129">
        <v>100</v>
      </c>
      <c r="B102" s="17" t="s">
        <v>5264</v>
      </c>
      <c r="C102" s="190">
        <v>500</v>
      </c>
      <c r="D102" s="131">
        <v>50</v>
      </c>
      <c r="E102" s="131">
        <v>40</v>
      </c>
      <c r="F102" s="70"/>
      <c r="G102" s="131">
        <v>100</v>
      </c>
      <c r="H102" s="132" t="s">
        <v>2602</v>
      </c>
      <c r="I102" s="8">
        <v>1</v>
      </c>
      <c r="J102" s="131">
        <v>1</v>
      </c>
      <c r="K102" s="8"/>
      <c r="L102" s="131">
        <v>1</v>
      </c>
      <c r="M102" s="8"/>
      <c r="N102" s="132" t="s">
        <v>390</v>
      </c>
      <c r="O102" s="131">
        <v>900</v>
      </c>
      <c r="P102" s="132" t="s">
        <v>428</v>
      </c>
      <c r="Q102" s="131">
        <v>40</v>
      </c>
      <c r="R102" s="13" t="s">
        <v>5264</v>
      </c>
      <c r="S102" s="131">
        <v>1</v>
      </c>
      <c r="T102" s="131">
        <v>1536</v>
      </c>
      <c r="U102" s="8">
        <v>40</v>
      </c>
      <c r="V102" s="8">
        <v>90</v>
      </c>
      <c r="W102" s="8">
        <v>-45</v>
      </c>
      <c r="X102" s="8">
        <v>256</v>
      </c>
      <c r="Y102" s="8">
        <v>33</v>
      </c>
      <c r="Z102" s="132" t="s">
        <v>428</v>
      </c>
      <c r="AA102" s="13" t="s">
        <v>4920</v>
      </c>
      <c r="AB102" s="163" t="s">
        <v>6173</v>
      </c>
      <c r="AC102" s="132" t="s">
        <v>417</v>
      </c>
      <c r="AD102" s="132" t="s">
        <v>356</v>
      </c>
      <c r="AE102" s="438" t="s">
        <v>11532</v>
      </c>
      <c r="AF102" s="8"/>
      <c r="AG102" s="8">
        <v>1</v>
      </c>
      <c r="AH102" s="131"/>
      <c r="AI102" s="131"/>
      <c r="AJ102" s="131"/>
      <c r="AK102" s="131"/>
      <c r="AL102" s="131"/>
      <c r="AM102" s="131"/>
      <c r="AN102" s="131"/>
      <c r="AO102" s="8">
        <v>2</v>
      </c>
      <c r="AP102" s="8">
        <v>48</v>
      </c>
      <c r="AQ102" s="8">
        <v>30</v>
      </c>
      <c r="AR102" s="8">
        <v>10</v>
      </c>
      <c r="AS102" s="8">
        <v>10</v>
      </c>
      <c r="AT102" s="8">
        <v>100</v>
      </c>
      <c r="AU102" s="8"/>
      <c r="AV102" s="182">
        <v>80</v>
      </c>
      <c r="AW102" s="21">
        <v>614</v>
      </c>
      <c r="AX102" s="13" t="s">
        <v>359</v>
      </c>
      <c r="AY102" s="132" t="s">
        <v>374</v>
      </c>
      <c r="AZ102" s="132" t="s">
        <v>109</v>
      </c>
      <c r="BA102" s="13" t="s">
        <v>52</v>
      </c>
      <c r="BB102" s="132" t="s">
        <v>2610</v>
      </c>
      <c r="BC102" s="131">
        <v>240</v>
      </c>
      <c r="BD102" s="131"/>
      <c r="BE102" s="131">
        <v>1</v>
      </c>
      <c r="BG102" s="127">
        <f>Table3684[[#This Row],[buildPower]]/2</f>
        <v>25</v>
      </c>
    </row>
    <row r="103" spans="1:59" ht="24" customHeight="1" x14ac:dyDescent="0.35">
      <c r="A103" s="129">
        <v>101</v>
      </c>
      <c r="B103" s="130" t="s">
        <v>4924</v>
      </c>
      <c r="C103" s="131">
        <v>600</v>
      </c>
      <c r="D103" s="131">
        <v>125</v>
      </c>
      <c r="E103" s="131">
        <v>1</v>
      </c>
      <c r="F103" s="70"/>
      <c r="G103" s="131">
        <v>100</v>
      </c>
      <c r="H103" s="132" t="s">
        <v>3262</v>
      </c>
      <c r="I103" s="8">
        <v>1</v>
      </c>
      <c r="J103" s="131">
        <v>1</v>
      </c>
      <c r="K103" s="8">
        <v>0</v>
      </c>
      <c r="L103" s="131">
        <v>1</v>
      </c>
      <c r="M103" s="8"/>
      <c r="N103" s="13" t="s">
        <v>357</v>
      </c>
      <c r="O103" s="131">
        <v>2500</v>
      </c>
      <c r="P103" s="13" t="s">
        <v>358</v>
      </c>
      <c r="Q103" s="131">
        <v>20</v>
      </c>
      <c r="R103" s="13" t="s">
        <v>4924</v>
      </c>
      <c r="S103" s="131"/>
      <c r="T103" s="131">
        <v>896</v>
      </c>
      <c r="U103" s="131">
        <v>90</v>
      </c>
      <c r="V103" s="8">
        <v>90</v>
      </c>
      <c r="W103" s="8">
        <v>-60</v>
      </c>
      <c r="X103" s="8"/>
      <c r="Y103" s="8">
        <v>33</v>
      </c>
      <c r="Z103" s="13" t="s">
        <v>358</v>
      </c>
      <c r="AA103" s="13" t="s">
        <v>7247</v>
      </c>
      <c r="AB103" s="163" t="s">
        <v>6173</v>
      </c>
      <c r="AC103" s="132" t="s">
        <v>375</v>
      </c>
      <c r="AD103" s="13" t="s">
        <v>356</v>
      </c>
      <c r="AE103" s="199" t="s">
        <v>7013</v>
      </c>
      <c r="AF103" s="8"/>
      <c r="AG103" s="8"/>
      <c r="AH103" s="131"/>
      <c r="AI103" s="131"/>
      <c r="AJ103" s="131"/>
      <c r="AK103" s="131"/>
      <c r="AL103" s="131"/>
      <c r="AM103" s="131"/>
      <c r="AN103" s="131"/>
      <c r="AO103" s="8"/>
      <c r="AP103" s="8"/>
      <c r="AQ103" s="8"/>
      <c r="AR103" s="8"/>
      <c r="AS103" s="8"/>
      <c r="AT103" s="8"/>
      <c r="AU103" s="8">
        <v>180</v>
      </c>
      <c r="AV103" s="182">
        <v>100</v>
      </c>
      <c r="AW103" s="42">
        <v>806</v>
      </c>
      <c r="AX103" s="13" t="s">
        <v>359</v>
      </c>
      <c r="AY103" s="13" t="s">
        <v>374</v>
      </c>
      <c r="AZ103" s="132" t="s">
        <v>110</v>
      </c>
      <c r="BA103" s="13" t="s">
        <v>380</v>
      </c>
      <c r="BB103" s="132" t="s">
        <v>2630</v>
      </c>
      <c r="BC103" s="131">
        <v>220</v>
      </c>
      <c r="BD103" s="131"/>
      <c r="BE103" s="131"/>
      <c r="BG103" s="127">
        <f>Table3684[[#This Row],[buildPower]]/2</f>
        <v>62.5</v>
      </c>
    </row>
    <row r="104" spans="1:59" ht="24" customHeight="1" x14ac:dyDescent="0.35">
      <c r="A104" s="129">
        <v>102</v>
      </c>
      <c r="B104" s="130" t="s">
        <v>602</v>
      </c>
      <c r="C104" s="131">
        <v>320</v>
      </c>
      <c r="D104" s="131">
        <v>50</v>
      </c>
      <c r="E104" s="131">
        <v>38</v>
      </c>
      <c r="F104" s="70"/>
      <c r="G104" s="131">
        <v>1</v>
      </c>
      <c r="H104" s="132"/>
      <c r="I104" s="131"/>
      <c r="J104" s="131">
        <v>1</v>
      </c>
      <c r="K104" s="131"/>
      <c r="L104" s="131">
        <v>18</v>
      </c>
      <c r="M104" s="131"/>
      <c r="N104" s="132" t="s">
        <v>584</v>
      </c>
      <c r="O104" s="131">
        <v>700</v>
      </c>
      <c r="P104" s="132" t="s">
        <v>365</v>
      </c>
      <c r="Q104" s="131">
        <v>60</v>
      </c>
      <c r="R104" s="132" t="s">
        <v>602</v>
      </c>
      <c r="S104" s="131">
        <v>1</v>
      </c>
      <c r="T104" s="131">
        <v>384</v>
      </c>
      <c r="U104" s="131">
        <v>85</v>
      </c>
      <c r="V104" s="131">
        <v>90</v>
      </c>
      <c r="W104" s="131">
        <v>-60</v>
      </c>
      <c r="X104" s="131">
        <v>64</v>
      </c>
      <c r="Y104" s="131">
        <v>33</v>
      </c>
      <c r="Z104" s="132" t="s">
        <v>365</v>
      </c>
      <c r="AA104" s="132" t="s">
        <v>603</v>
      </c>
      <c r="AB104" s="163" t="s">
        <v>6173</v>
      </c>
      <c r="AC104" s="132" t="s">
        <v>360</v>
      </c>
      <c r="AD104" s="132" t="s">
        <v>466</v>
      </c>
      <c r="AE104" s="199" t="s">
        <v>2233</v>
      </c>
      <c r="AF104" s="131"/>
      <c r="AG104" s="131">
        <v>1</v>
      </c>
      <c r="AH104" s="131">
        <v>1</v>
      </c>
      <c r="AI104" s="131">
        <v>26</v>
      </c>
      <c r="AJ104" s="131">
        <v>32</v>
      </c>
      <c r="AK104" s="131">
        <v>60</v>
      </c>
      <c r="AL104" s="131" t="s">
        <v>374</v>
      </c>
      <c r="AM104" s="131" t="s">
        <v>110</v>
      </c>
      <c r="AN104" s="179" t="s">
        <v>49</v>
      </c>
      <c r="AO104" s="131"/>
      <c r="AP104" s="131"/>
      <c r="AQ104" s="131"/>
      <c r="AR104" s="131"/>
      <c r="AS104" s="131"/>
      <c r="AT104" s="131"/>
      <c r="AU104" s="131">
        <v>180</v>
      </c>
      <c r="AV104" s="182">
        <v>100</v>
      </c>
      <c r="AW104" s="21">
        <v>346</v>
      </c>
      <c r="AX104" s="132" t="s">
        <v>365</v>
      </c>
      <c r="AY104" s="132" t="s">
        <v>374</v>
      </c>
      <c r="AZ104" s="132" t="s">
        <v>110</v>
      </c>
      <c r="BA104" s="132" t="s">
        <v>49</v>
      </c>
      <c r="BB104" s="132" t="s">
        <v>2608</v>
      </c>
      <c r="BC104" s="131">
        <v>190</v>
      </c>
      <c r="BD104" s="131"/>
      <c r="BE104" s="131"/>
      <c r="BG104" s="127">
        <f>Table3684[[#This Row],[buildPower]]/2</f>
        <v>25</v>
      </c>
    </row>
    <row r="105" spans="1:59" ht="24" customHeight="1" x14ac:dyDescent="0.35">
      <c r="A105" s="129">
        <v>103</v>
      </c>
      <c r="B105" s="130" t="s">
        <v>585</v>
      </c>
      <c r="C105" s="131">
        <v>800</v>
      </c>
      <c r="D105" s="131">
        <v>100</v>
      </c>
      <c r="E105" s="131">
        <v>10</v>
      </c>
      <c r="F105" s="70">
        <v>1</v>
      </c>
      <c r="G105" s="131">
        <v>1</v>
      </c>
      <c r="H105" s="132"/>
      <c r="I105" s="131"/>
      <c r="J105" s="131">
        <v>1</v>
      </c>
      <c r="K105" s="131"/>
      <c r="L105" s="131">
        <v>175</v>
      </c>
      <c r="M105" s="131"/>
      <c r="N105" s="132" t="s">
        <v>546</v>
      </c>
      <c r="O105" s="131">
        <v>1500</v>
      </c>
      <c r="P105" s="132" t="s">
        <v>483</v>
      </c>
      <c r="Q105" s="131">
        <v>500</v>
      </c>
      <c r="R105" s="132" t="s">
        <v>585</v>
      </c>
      <c r="S105" s="131">
        <v>1</v>
      </c>
      <c r="T105" s="131">
        <v>1536</v>
      </c>
      <c r="U105" s="131">
        <v>45</v>
      </c>
      <c r="V105" s="131">
        <v>90</v>
      </c>
      <c r="W105" s="131">
        <v>-60</v>
      </c>
      <c r="X105" s="131"/>
      <c r="Y105" s="131">
        <v>33</v>
      </c>
      <c r="Z105" s="132" t="s">
        <v>483</v>
      </c>
      <c r="AA105" s="132" t="s">
        <v>586</v>
      </c>
      <c r="AB105" s="132" t="s">
        <v>587</v>
      </c>
      <c r="AC105" s="132" t="s">
        <v>360</v>
      </c>
      <c r="AD105" s="132" t="s">
        <v>482</v>
      </c>
      <c r="AE105" s="199" t="s">
        <v>1694</v>
      </c>
      <c r="AF105" s="131"/>
      <c r="AG105" s="131">
        <v>1</v>
      </c>
      <c r="AH105" s="131">
        <v>1</v>
      </c>
      <c r="AI105" s="131"/>
      <c r="AJ105" s="131"/>
      <c r="AK105" s="131"/>
      <c r="AL105" s="131"/>
      <c r="AM105" s="131"/>
      <c r="AN105" s="131"/>
      <c r="AO105" s="131"/>
      <c r="AP105" s="131">
        <v>32</v>
      </c>
      <c r="AQ105" s="131"/>
      <c r="AR105" s="131"/>
      <c r="AS105" s="131">
        <v>150</v>
      </c>
      <c r="AT105" s="131"/>
      <c r="AU105" s="131">
        <v>180</v>
      </c>
      <c r="AV105" s="182">
        <v>80</v>
      </c>
      <c r="AW105" s="21">
        <v>768</v>
      </c>
      <c r="AX105" s="132" t="s">
        <v>483</v>
      </c>
      <c r="AY105" s="132" t="s">
        <v>367</v>
      </c>
      <c r="AZ105" s="132" t="s">
        <v>588</v>
      </c>
      <c r="BA105" s="132" t="s">
        <v>487</v>
      </c>
      <c r="BB105" s="132" t="s">
        <v>2620</v>
      </c>
      <c r="BC105" s="131">
        <v>7500</v>
      </c>
      <c r="BD105" s="131"/>
      <c r="BE105" s="131"/>
      <c r="BG105" s="127">
        <f>Table3684[[#This Row],[buildPower]]/2</f>
        <v>50</v>
      </c>
    </row>
    <row r="106" spans="1:59" ht="24" customHeight="1" x14ac:dyDescent="0.35">
      <c r="A106" s="129">
        <v>104</v>
      </c>
      <c r="B106" s="130" t="s">
        <v>4925</v>
      </c>
      <c r="C106" s="131">
        <v>2400</v>
      </c>
      <c r="D106" s="131">
        <v>400</v>
      </c>
      <c r="E106" s="131">
        <v>5</v>
      </c>
      <c r="F106" s="70"/>
      <c r="G106" s="131">
        <v>100</v>
      </c>
      <c r="H106" s="134"/>
      <c r="I106" s="8">
        <v>1</v>
      </c>
      <c r="J106" s="131">
        <v>1</v>
      </c>
      <c r="K106" s="8">
        <v>0</v>
      </c>
      <c r="L106" s="131">
        <v>25</v>
      </c>
      <c r="M106" s="8"/>
      <c r="N106" s="13" t="s">
        <v>397</v>
      </c>
      <c r="O106" s="131">
        <v>2400</v>
      </c>
      <c r="P106" s="13" t="s">
        <v>398</v>
      </c>
      <c r="Q106" s="131">
        <v>0</v>
      </c>
      <c r="R106" s="13" t="s">
        <v>4925</v>
      </c>
      <c r="S106" s="131">
        <v>1</v>
      </c>
      <c r="T106" s="8">
        <v>1920</v>
      </c>
      <c r="U106" s="453">
        <v>95</v>
      </c>
      <c r="V106" s="8">
        <v>90</v>
      </c>
      <c r="W106" s="8">
        <v>-60</v>
      </c>
      <c r="X106" s="8"/>
      <c r="Y106" s="8">
        <v>33</v>
      </c>
      <c r="Z106" s="13" t="s">
        <v>398</v>
      </c>
      <c r="AA106" s="13" t="s">
        <v>4926</v>
      </c>
      <c r="AB106" s="176" t="s">
        <v>4927</v>
      </c>
      <c r="AC106" s="132" t="s">
        <v>375</v>
      </c>
      <c r="AD106" s="13" t="s">
        <v>396</v>
      </c>
      <c r="AE106" s="199" t="s">
        <v>6727</v>
      </c>
      <c r="AF106" s="8"/>
      <c r="AG106" s="8">
        <v>1</v>
      </c>
      <c r="AH106" s="131"/>
      <c r="AI106" s="131"/>
      <c r="AJ106" s="131"/>
      <c r="AK106" s="131"/>
      <c r="AL106" s="131"/>
      <c r="AM106" s="131"/>
      <c r="AN106" s="131"/>
      <c r="AO106" s="8"/>
      <c r="AP106" s="8">
        <v>256</v>
      </c>
      <c r="AQ106" s="8">
        <v>5</v>
      </c>
      <c r="AR106" s="8"/>
      <c r="AS106" s="8">
        <v>150</v>
      </c>
      <c r="AT106" s="8"/>
      <c r="AU106" s="8"/>
      <c r="AV106" s="182">
        <v>100</v>
      </c>
      <c r="AW106" s="42">
        <v>1910</v>
      </c>
      <c r="AX106" s="13" t="s">
        <v>359</v>
      </c>
      <c r="AY106" s="13" t="s">
        <v>367</v>
      </c>
      <c r="AZ106" s="13" t="s">
        <v>102</v>
      </c>
      <c r="BA106" s="13" t="s">
        <v>487</v>
      </c>
      <c r="BB106" s="13" t="s">
        <v>2620</v>
      </c>
      <c r="BC106" s="131">
        <v>120000</v>
      </c>
      <c r="BD106" s="131"/>
      <c r="BE106" s="131"/>
      <c r="BG106" s="127">
        <f>Table3684[[#This Row],[buildPower]]/2</f>
        <v>200</v>
      </c>
    </row>
    <row r="107" spans="1:59" ht="24" customHeight="1" x14ac:dyDescent="0.35">
      <c r="A107" s="129">
        <v>105</v>
      </c>
      <c r="B107" s="130" t="s">
        <v>581</v>
      </c>
      <c r="C107" s="131">
        <v>200</v>
      </c>
      <c r="D107" s="131">
        <v>30</v>
      </c>
      <c r="E107" s="131">
        <v>28</v>
      </c>
      <c r="F107" s="70">
        <v>1</v>
      </c>
      <c r="G107" s="131">
        <v>1</v>
      </c>
      <c r="H107" s="132"/>
      <c r="I107" s="131"/>
      <c r="J107" s="131">
        <v>1</v>
      </c>
      <c r="K107" s="131"/>
      <c r="L107" s="131">
        <v>20</v>
      </c>
      <c r="M107" s="131"/>
      <c r="N107" s="132" t="s">
        <v>584</v>
      </c>
      <c r="O107" s="131">
        <v>700</v>
      </c>
      <c r="P107" s="132" t="s">
        <v>365</v>
      </c>
      <c r="Q107" s="131">
        <v>10</v>
      </c>
      <c r="R107" s="132" t="s">
        <v>581</v>
      </c>
      <c r="S107" s="131">
        <v>1</v>
      </c>
      <c r="T107" s="131">
        <v>384</v>
      </c>
      <c r="U107" s="131">
        <v>85</v>
      </c>
      <c r="V107" s="131">
        <v>90</v>
      </c>
      <c r="W107" s="131">
        <v>-60</v>
      </c>
      <c r="X107" s="131"/>
      <c r="Y107" s="131">
        <v>33</v>
      </c>
      <c r="Z107" s="132" t="s">
        <v>365</v>
      </c>
      <c r="AA107" s="132" t="s">
        <v>582</v>
      </c>
      <c r="AB107" s="132" t="s">
        <v>583</v>
      </c>
      <c r="AC107" s="132" t="s">
        <v>360</v>
      </c>
      <c r="AD107" s="132" t="s">
        <v>466</v>
      </c>
      <c r="AE107" s="199" t="s">
        <v>1741</v>
      </c>
      <c r="AF107" s="131"/>
      <c r="AG107" s="131">
        <v>1</v>
      </c>
      <c r="AH107" s="131">
        <v>1</v>
      </c>
      <c r="AI107" s="131">
        <v>20</v>
      </c>
      <c r="AJ107" s="131">
        <v>32</v>
      </c>
      <c r="AK107" s="131">
        <v>70</v>
      </c>
      <c r="AL107" s="131" t="s">
        <v>374</v>
      </c>
      <c r="AM107" s="131" t="s">
        <v>110</v>
      </c>
      <c r="AN107" s="179" t="s">
        <v>49</v>
      </c>
      <c r="AO107" s="131"/>
      <c r="AP107" s="131"/>
      <c r="AQ107" s="131"/>
      <c r="AR107" s="131"/>
      <c r="AS107" s="131"/>
      <c r="AT107" s="131"/>
      <c r="AU107" s="131">
        <v>180</v>
      </c>
      <c r="AV107" s="131">
        <v>100</v>
      </c>
      <c r="AW107" s="21">
        <v>346</v>
      </c>
      <c r="AX107" s="132" t="s">
        <v>365</v>
      </c>
      <c r="AY107" s="132" t="s">
        <v>374</v>
      </c>
      <c r="AZ107" s="132" t="s">
        <v>110</v>
      </c>
      <c r="BA107" s="132" t="s">
        <v>49</v>
      </c>
      <c r="BB107" s="132" t="s">
        <v>2608</v>
      </c>
      <c r="BC107" s="131">
        <v>200</v>
      </c>
      <c r="BD107" s="131"/>
      <c r="BE107" s="131"/>
      <c r="BG107" s="127">
        <f>Table3684[[#This Row],[buildPower]]/2</f>
        <v>15</v>
      </c>
    </row>
    <row r="108" spans="1:59" ht="24" customHeight="1" x14ac:dyDescent="0.35">
      <c r="A108" s="129">
        <v>106</v>
      </c>
      <c r="B108" s="130" t="s">
        <v>578</v>
      </c>
      <c r="C108" s="131">
        <v>400</v>
      </c>
      <c r="D108" s="131">
        <v>55</v>
      </c>
      <c r="E108" s="131">
        <v>70</v>
      </c>
      <c r="F108" s="70">
        <v>1</v>
      </c>
      <c r="G108" s="131">
        <v>1</v>
      </c>
      <c r="H108" s="132"/>
      <c r="I108" s="131"/>
      <c r="J108" s="131">
        <v>1</v>
      </c>
      <c r="K108" s="131"/>
      <c r="L108" s="131">
        <v>50</v>
      </c>
      <c r="M108" s="131"/>
      <c r="N108" s="132" t="s">
        <v>467</v>
      </c>
      <c r="O108" s="131">
        <v>700</v>
      </c>
      <c r="P108" s="132" t="s">
        <v>428</v>
      </c>
      <c r="Q108" s="131">
        <v>45</v>
      </c>
      <c r="R108" s="132" t="s">
        <v>578</v>
      </c>
      <c r="S108" s="131">
        <v>1</v>
      </c>
      <c r="T108" s="131">
        <v>512</v>
      </c>
      <c r="U108" s="131">
        <v>85</v>
      </c>
      <c r="V108" s="131">
        <v>90</v>
      </c>
      <c r="W108" s="131">
        <v>-60</v>
      </c>
      <c r="X108" s="131"/>
      <c r="Y108" s="131">
        <v>33</v>
      </c>
      <c r="Z108" s="132" t="s">
        <v>428</v>
      </c>
      <c r="AA108" s="132" t="s">
        <v>579</v>
      </c>
      <c r="AB108" s="132" t="s">
        <v>580</v>
      </c>
      <c r="AC108" s="163" t="s">
        <v>360</v>
      </c>
      <c r="AD108" s="132" t="s">
        <v>466</v>
      </c>
      <c r="AE108" s="199" t="s">
        <v>2641</v>
      </c>
      <c r="AF108" s="131"/>
      <c r="AG108" s="131">
        <v>1</v>
      </c>
      <c r="AH108" s="131">
        <v>1</v>
      </c>
      <c r="AI108" s="131">
        <v>45</v>
      </c>
      <c r="AJ108" s="131">
        <v>48</v>
      </c>
      <c r="AK108" s="131">
        <v>175</v>
      </c>
      <c r="AL108" s="131" t="s">
        <v>374</v>
      </c>
      <c r="AM108" s="131" t="s">
        <v>110</v>
      </c>
      <c r="AN108" s="179" t="s">
        <v>49</v>
      </c>
      <c r="AO108" s="131"/>
      <c r="AP108" s="131"/>
      <c r="AQ108" s="131"/>
      <c r="AR108" s="131"/>
      <c r="AS108" s="131"/>
      <c r="AT108" s="131"/>
      <c r="AU108" s="131">
        <v>180</v>
      </c>
      <c r="AV108" s="131">
        <v>100</v>
      </c>
      <c r="AW108" s="21">
        <v>461</v>
      </c>
      <c r="AX108" s="132" t="s">
        <v>359</v>
      </c>
      <c r="AY108" s="132" t="s">
        <v>374</v>
      </c>
      <c r="AZ108" s="132" t="s">
        <v>110</v>
      </c>
      <c r="BA108" s="132" t="s">
        <v>49</v>
      </c>
      <c r="BB108" s="132" t="s">
        <v>2608</v>
      </c>
      <c r="BC108" s="131">
        <v>2400</v>
      </c>
      <c r="BD108" s="131"/>
      <c r="BE108" s="131"/>
      <c r="BG108" s="127">
        <f>Table3684[[#This Row],[buildPower]]/2</f>
        <v>27.5</v>
      </c>
    </row>
    <row r="109" spans="1:59" ht="24" customHeight="1" x14ac:dyDescent="0.35">
      <c r="A109" s="129">
        <v>107</v>
      </c>
      <c r="B109" s="130" t="s">
        <v>5174</v>
      </c>
      <c r="C109" s="131">
        <v>700</v>
      </c>
      <c r="D109" s="131">
        <v>70</v>
      </c>
      <c r="E109" s="131">
        <v>100</v>
      </c>
      <c r="F109" s="70">
        <v>1</v>
      </c>
      <c r="G109" s="131">
        <v>1</v>
      </c>
      <c r="H109" s="132"/>
      <c r="I109" s="8"/>
      <c r="J109" s="131">
        <v>1</v>
      </c>
      <c r="K109" s="8">
        <v>0</v>
      </c>
      <c r="L109" s="131">
        <v>10</v>
      </c>
      <c r="M109" s="8"/>
      <c r="N109" s="13" t="s">
        <v>584</v>
      </c>
      <c r="O109" s="131">
        <v>1000</v>
      </c>
      <c r="P109" s="13" t="s">
        <v>365</v>
      </c>
      <c r="Q109" s="131">
        <v>45</v>
      </c>
      <c r="R109" s="13" t="s">
        <v>5174</v>
      </c>
      <c r="S109" s="131">
        <v>1</v>
      </c>
      <c r="T109" s="131">
        <v>560</v>
      </c>
      <c r="U109" s="131">
        <v>85</v>
      </c>
      <c r="V109" s="8">
        <v>90</v>
      </c>
      <c r="W109" s="8">
        <v>-60</v>
      </c>
      <c r="X109" s="8"/>
      <c r="Y109" s="8">
        <v>33</v>
      </c>
      <c r="Z109" s="13" t="s">
        <v>365</v>
      </c>
      <c r="AA109" s="13" t="s">
        <v>464</v>
      </c>
      <c r="AB109" s="176" t="s">
        <v>4928</v>
      </c>
      <c r="AC109" s="163" t="s">
        <v>360</v>
      </c>
      <c r="AD109" s="13" t="s">
        <v>466</v>
      </c>
      <c r="AE109" s="199" t="s">
        <v>5287</v>
      </c>
      <c r="AF109" s="8"/>
      <c r="AG109" s="8">
        <v>1</v>
      </c>
      <c r="AH109" s="131">
        <v>1</v>
      </c>
      <c r="AI109" s="131">
        <v>100</v>
      </c>
      <c r="AJ109" s="131">
        <v>128</v>
      </c>
      <c r="AK109" s="131">
        <v>100</v>
      </c>
      <c r="AL109" s="131" t="s">
        <v>374</v>
      </c>
      <c r="AM109" s="131" t="s">
        <v>110</v>
      </c>
      <c r="AN109" s="179" t="s">
        <v>49</v>
      </c>
      <c r="AO109" s="8"/>
      <c r="AP109" s="8"/>
      <c r="AQ109" s="8"/>
      <c r="AR109" s="8"/>
      <c r="AS109" s="8"/>
      <c r="AT109" s="8"/>
      <c r="AU109" s="8">
        <v>180</v>
      </c>
      <c r="AV109" s="131">
        <v>100</v>
      </c>
      <c r="AW109" s="21">
        <v>504</v>
      </c>
      <c r="AX109" s="13" t="s">
        <v>652</v>
      </c>
      <c r="AY109" s="13" t="s">
        <v>374</v>
      </c>
      <c r="AZ109" s="13" t="s">
        <v>110</v>
      </c>
      <c r="BA109" s="13" t="s">
        <v>49</v>
      </c>
      <c r="BB109" s="13" t="s">
        <v>2608</v>
      </c>
      <c r="BC109" s="131">
        <v>9000</v>
      </c>
      <c r="BD109" s="190"/>
      <c r="BE109" s="131"/>
      <c r="BG109" s="127">
        <f>Table3684[[#This Row],[buildPower]]/2</f>
        <v>35</v>
      </c>
    </row>
    <row r="110" spans="1:59" ht="24" customHeight="1" x14ac:dyDescent="0.35">
      <c r="A110" s="129">
        <v>108</v>
      </c>
      <c r="B110" s="130" t="s">
        <v>5171</v>
      </c>
      <c r="C110" s="131">
        <v>1000</v>
      </c>
      <c r="D110" s="131">
        <v>90</v>
      </c>
      <c r="E110" s="131">
        <v>160</v>
      </c>
      <c r="F110" s="70">
        <v>1</v>
      </c>
      <c r="G110" s="131">
        <v>1</v>
      </c>
      <c r="H110" s="134"/>
      <c r="I110" s="8"/>
      <c r="J110" s="131">
        <v>1</v>
      </c>
      <c r="K110" s="8"/>
      <c r="L110" s="131">
        <v>3</v>
      </c>
      <c r="M110" s="8"/>
      <c r="N110" s="13" t="s">
        <v>467</v>
      </c>
      <c r="O110" s="131">
        <v>3400</v>
      </c>
      <c r="P110" s="13" t="s">
        <v>372</v>
      </c>
      <c r="Q110" s="131">
        <v>45</v>
      </c>
      <c r="R110" s="13" t="s">
        <v>5171</v>
      </c>
      <c r="S110" s="131">
        <v>1</v>
      </c>
      <c r="T110" s="131">
        <v>560</v>
      </c>
      <c r="U110" s="131">
        <v>85</v>
      </c>
      <c r="V110" s="8">
        <v>90</v>
      </c>
      <c r="W110" s="8">
        <v>-60</v>
      </c>
      <c r="X110" s="8"/>
      <c r="Y110" s="8">
        <v>33</v>
      </c>
      <c r="Z110" s="13" t="s">
        <v>372</v>
      </c>
      <c r="AA110" s="176" t="s">
        <v>434</v>
      </c>
      <c r="AB110" s="176" t="s">
        <v>4928</v>
      </c>
      <c r="AC110" s="163" t="s">
        <v>360</v>
      </c>
      <c r="AD110" s="13" t="s">
        <v>466</v>
      </c>
      <c r="AE110" s="199" t="s">
        <v>7051</v>
      </c>
      <c r="AF110" s="8"/>
      <c r="AG110" s="8">
        <v>1</v>
      </c>
      <c r="AH110" s="131">
        <v>1</v>
      </c>
      <c r="AI110" s="131">
        <v>300</v>
      </c>
      <c r="AJ110" s="131">
        <v>128</v>
      </c>
      <c r="AK110" s="131">
        <v>100</v>
      </c>
      <c r="AL110" s="131" t="s">
        <v>374</v>
      </c>
      <c r="AM110" s="131" t="s">
        <v>110</v>
      </c>
      <c r="AN110" s="179" t="s">
        <v>49</v>
      </c>
      <c r="AO110" s="8"/>
      <c r="AP110" s="8"/>
      <c r="AQ110" s="8"/>
      <c r="AR110" s="8"/>
      <c r="AS110" s="8"/>
      <c r="AT110" s="8"/>
      <c r="AU110" s="8">
        <v>180</v>
      </c>
      <c r="AV110" s="131">
        <v>100</v>
      </c>
      <c r="AW110" s="21">
        <v>504</v>
      </c>
      <c r="AX110" s="13" t="s">
        <v>372</v>
      </c>
      <c r="AY110" s="13" t="s">
        <v>374</v>
      </c>
      <c r="AZ110" s="13" t="s">
        <v>110</v>
      </c>
      <c r="BA110" s="13" t="s">
        <v>49</v>
      </c>
      <c r="BB110" s="13" t="s">
        <v>2608</v>
      </c>
      <c r="BC110" s="131">
        <v>9400</v>
      </c>
      <c r="BD110" s="190"/>
      <c r="BE110" s="131"/>
      <c r="BG110" s="127">
        <f>Table3684[[#This Row],[buildPower]]/2</f>
        <v>45</v>
      </c>
    </row>
    <row r="111" spans="1:59" ht="24" customHeight="1" x14ac:dyDescent="0.35">
      <c r="A111" s="129">
        <v>109</v>
      </c>
      <c r="B111" s="130" t="s">
        <v>4930</v>
      </c>
      <c r="C111" s="131">
        <v>2400</v>
      </c>
      <c r="D111" s="131">
        <v>400</v>
      </c>
      <c r="E111" s="131">
        <v>295</v>
      </c>
      <c r="F111" s="70"/>
      <c r="G111" s="131">
        <v>150</v>
      </c>
      <c r="H111" s="134"/>
      <c r="I111" s="8"/>
      <c r="J111" s="131">
        <v>1</v>
      </c>
      <c r="K111" s="8"/>
      <c r="L111" s="131">
        <v>1</v>
      </c>
      <c r="M111" s="8"/>
      <c r="N111" s="13" t="s">
        <v>467</v>
      </c>
      <c r="O111" s="131">
        <v>2400</v>
      </c>
      <c r="P111" s="13" t="s">
        <v>372</v>
      </c>
      <c r="Q111" s="131">
        <v>200</v>
      </c>
      <c r="R111" s="13" t="s">
        <v>4930</v>
      </c>
      <c r="S111" s="131">
        <v>1</v>
      </c>
      <c r="T111" s="8">
        <v>512</v>
      </c>
      <c r="U111" s="131">
        <v>85</v>
      </c>
      <c r="V111" s="8">
        <v>90</v>
      </c>
      <c r="W111" s="8">
        <v>-60</v>
      </c>
      <c r="X111" s="8"/>
      <c r="Y111" s="8">
        <v>33</v>
      </c>
      <c r="Z111" s="13" t="s">
        <v>372</v>
      </c>
      <c r="AA111" s="13" t="s">
        <v>368</v>
      </c>
      <c r="AB111" s="176" t="s">
        <v>4931</v>
      </c>
      <c r="AC111" s="132" t="s">
        <v>360</v>
      </c>
      <c r="AD111" s="13" t="s">
        <v>466</v>
      </c>
      <c r="AE111" s="199" t="s">
        <v>6728</v>
      </c>
      <c r="AF111" s="8"/>
      <c r="AG111" s="8">
        <v>1</v>
      </c>
      <c r="AH111" s="131"/>
      <c r="AI111" s="131">
        <v>500</v>
      </c>
      <c r="AJ111" s="131">
        <v>256</v>
      </c>
      <c r="AK111" s="131">
        <v>100</v>
      </c>
      <c r="AL111" s="131" t="s">
        <v>374</v>
      </c>
      <c r="AM111" s="131" t="s">
        <v>110</v>
      </c>
      <c r="AN111" s="179" t="s">
        <v>49</v>
      </c>
      <c r="AO111" s="8"/>
      <c r="AP111" s="8">
        <v>256</v>
      </c>
      <c r="AQ111" s="8">
        <v>295</v>
      </c>
      <c r="AR111" s="8">
        <v>100</v>
      </c>
      <c r="AS111" s="8">
        <v>100</v>
      </c>
      <c r="AT111" s="8"/>
      <c r="AU111" s="8">
        <v>180</v>
      </c>
      <c r="AV111" s="131">
        <v>100</v>
      </c>
      <c r="AW111" s="21">
        <v>461</v>
      </c>
      <c r="AX111" s="13" t="s">
        <v>372</v>
      </c>
      <c r="AY111" s="13" t="s">
        <v>374</v>
      </c>
      <c r="AZ111" s="13" t="s">
        <v>110</v>
      </c>
      <c r="BA111" s="13" t="s">
        <v>49</v>
      </c>
      <c r="BB111" s="13" t="s">
        <v>2662</v>
      </c>
      <c r="BC111" s="131">
        <v>120000</v>
      </c>
      <c r="BD111" s="131"/>
      <c r="BE111" s="131"/>
      <c r="BG111" s="127">
        <f>Table3684[[#This Row],[buildPower]]/2</f>
        <v>200</v>
      </c>
    </row>
    <row r="112" spans="1:59" ht="24" customHeight="1" x14ac:dyDescent="0.35">
      <c r="A112" s="129">
        <v>110</v>
      </c>
      <c r="B112" s="130" t="s">
        <v>577</v>
      </c>
      <c r="C112" s="131">
        <v>1000</v>
      </c>
      <c r="D112" s="131">
        <v>200</v>
      </c>
      <c r="E112" s="131">
        <v>380</v>
      </c>
      <c r="F112" s="70">
        <v>1</v>
      </c>
      <c r="G112" s="131">
        <v>250</v>
      </c>
      <c r="H112" s="132" t="s">
        <v>2596</v>
      </c>
      <c r="I112" s="131"/>
      <c r="J112" s="131">
        <v>1</v>
      </c>
      <c r="K112" s="131">
        <v>0</v>
      </c>
      <c r="L112" s="131">
        <v>60</v>
      </c>
      <c r="M112" s="131"/>
      <c r="N112" s="132" t="s">
        <v>558</v>
      </c>
      <c r="O112" s="131">
        <v>3200</v>
      </c>
      <c r="P112" s="132" t="s">
        <v>559</v>
      </c>
      <c r="Q112" s="131">
        <v>300</v>
      </c>
      <c r="R112" s="132" t="s">
        <v>577</v>
      </c>
      <c r="S112" s="131">
        <v>1</v>
      </c>
      <c r="T112" s="131">
        <v>2176</v>
      </c>
      <c r="U112" s="131">
        <v>95</v>
      </c>
      <c r="V112" s="131">
        <v>90</v>
      </c>
      <c r="W112" s="131">
        <v>-60</v>
      </c>
      <c r="X112" s="131"/>
      <c r="Y112" s="131">
        <v>33</v>
      </c>
      <c r="Z112" s="132" t="s">
        <v>559</v>
      </c>
      <c r="AA112" s="177" t="s">
        <v>576</v>
      </c>
      <c r="AB112" s="132" t="s">
        <v>551</v>
      </c>
      <c r="AC112" s="132" t="s">
        <v>375</v>
      </c>
      <c r="AD112" s="132" t="s">
        <v>475</v>
      </c>
      <c r="AE112" s="199" t="s">
        <v>7072</v>
      </c>
      <c r="AF112" s="131"/>
      <c r="AG112" s="131">
        <v>1</v>
      </c>
      <c r="AH112" s="131"/>
      <c r="AI112" s="131">
        <v>500</v>
      </c>
      <c r="AJ112" s="131">
        <v>96</v>
      </c>
      <c r="AK112" s="131">
        <v>40</v>
      </c>
      <c r="AL112" s="131" t="s">
        <v>374</v>
      </c>
      <c r="AM112" s="131" t="s">
        <v>110</v>
      </c>
      <c r="AN112" s="131" t="s">
        <v>56</v>
      </c>
      <c r="AO112" s="131"/>
      <c r="AP112" s="131"/>
      <c r="AQ112" s="131"/>
      <c r="AR112" s="131"/>
      <c r="AS112" s="131">
        <v>250</v>
      </c>
      <c r="AT112" s="131"/>
      <c r="AU112" s="131">
        <v>180</v>
      </c>
      <c r="AV112" s="131">
        <v>100</v>
      </c>
      <c r="AW112" s="21">
        <v>1741</v>
      </c>
      <c r="AX112" s="132" t="s">
        <v>391</v>
      </c>
      <c r="AY112" s="132" t="s">
        <v>374</v>
      </c>
      <c r="AZ112" s="132" t="s">
        <v>110</v>
      </c>
      <c r="BA112" s="132" t="s">
        <v>56</v>
      </c>
      <c r="BB112" s="132" t="s">
        <v>2642</v>
      </c>
      <c r="BC112" s="131">
        <v>22000</v>
      </c>
      <c r="BD112" s="131"/>
      <c r="BE112" s="131"/>
      <c r="BG112" s="127">
        <f>Table3684[[#This Row],[buildPower]]/2</f>
        <v>100</v>
      </c>
    </row>
    <row r="113" spans="1:59" ht="24" customHeight="1" x14ac:dyDescent="0.35">
      <c r="A113" s="129">
        <v>111</v>
      </c>
      <c r="B113" s="130" t="s">
        <v>5167</v>
      </c>
      <c r="C113" s="131">
        <v>1200</v>
      </c>
      <c r="D113" s="131">
        <v>250</v>
      </c>
      <c r="E113" s="131">
        <v>275</v>
      </c>
      <c r="F113" s="70">
        <v>1</v>
      </c>
      <c r="G113" s="131">
        <v>250</v>
      </c>
      <c r="H113" s="132" t="s">
        <v>2596</v>
      </c>
      <c r="I113" s="8"/>
      <c r="J113" s="131">
        <v>1</v>
      </c>
      <c r="K113" s="8">
        <v>0</v>
      </c>
      <c r="L113" s="131">
        <v>30</v>
      </c>
      <c r="M113" s="8"/>
      <c r="N113" s="13" t="s">
        <v>558</v>
      </c>
      <c r="O113" s="131">
        <v>3200</v>
      </c>
      <c r="P113" s="13" t="s">
        <v>559</v>
      </c>
      <c r="Q113" s="131">
        <v>300</v>
      </c>
      <c r="R113" s="13" t="s">
        <v>5167</v>
      </c>
      <c r="S113" s="131">
        <v>1</v>
      </c>
      <c r="T113" s="131">
        <v>1920</v>
      </c>
      <c r="U113" s="131">
        <v>95</v>
      </c>
      <c r="V113" s="8">
        <v>90</v>
      </c>
      <c r="W113" s="8">
        <v>-60</v>
      </c>
      <c r="X113" s="8"/>
      <c r="Y113" s="8">
        <v>33</v>
      </c>
      <c r="Z113" s="13" t="s">
        <v>559</v>
      </c>
      <c r="AA113" s="176" t="s">
        <v>576</v>
      </c>
      <c r="AB113" s="13" t="s">
        <v>435</v>
      </c>
      <c r="AC113" s="132" t="s">
        <v>375</v>
      </c>
      <c r="AD113" s="13" t="s">
        <v>475</v>
      </c>
      <c r="AE113" s="199" t="s">
        <v>7017</v>
      </c>
      <c r="AF113" s="8"/>
      <c r="AG113" s="8">
        <v>1</v>
      </c>
      <c r="AH113" s="131"/>
      <c r="AI113" s="131">
        <v>500</v>
      </c>
      <c r="AJ113" s="131">
        <v>96</v>
      </c>
      <c r="AK113" s="131">
        <v>40</v>
      </c>
      <c r="AL113" s="131" t="s">
        <v>374</v>
      </c>
      <c r="AM113" s="131" t="s">
        <v>110</v>
      </c>
      <c r="AN113" s="131" t="s">
        <v>56</v>
      </c>
      <c r="AO113" s="8"/>
      <c r="AP113" s="8"/>
      <c r="AQ113" s="8"/>
      <c r="AR113" s="8"/>
      <c r="AS113" s="131">
        <v>250</v>
      </c>
      <c r="AT113" s="8"/>
      <c r="AU113" s="8">
        <v>180</v>
      </c>
      <c r="AV113" s="131">
        <v>100</v>
      </c>
      <c r="AW113" s="21">
        <v>1536</v>
      </c>
      <c r="AX113" s="13" t="s">
        <v>391</v>
      </c>
      <c r="AY113" s="13" t="s">
        <v>374</v>
      </c>
      <c r="AZ113" s="132" t="s">
        <v>110</v>
      </c>
      <c r="BA113" s="13" t="s">
        <v>56</v>
      </c>
      <c r="BB113" s="132" t="s">
        <v>2642</v>
      </c>
      <c r="BC113" s="131">
        <v>20000</v>
      </c>
      <c r="BD113" s="189"/>
      <c r="BE113" s="131"/>
      <c r="BG113" s="127">
        <f>Table3684[[#This Row],[buildPower]]/2</f>
        <v>125</v>
      </c>
    </row>
    <row r="114" spans="1:59" ht="24" customHeight="1" x14ac:dyDescent="0.35">
      <c r="A114" s="129">
        <v>112</v>
      </c>
      <c r="B114" s="130" t="s">
        <v>5163</v>
      </c>
      <c r="C114" s="131">
        <v>1400</v>
      </c>
      <c r="D114" s="131">
        <v>250</v>
      </c>
      <c r="E114" s="131">
        <v>175</v>
      </c>
      <c r="F114" s="70">
        <v>1</v>
      </c>
      <c r="G114" s="131">
        <v>175</v>
      </c>
      <c r="H114" s="132" t="s">
        <v>2596</v>
      </c>
      <c r="I114" s="8"/>
      <c r="J114" s="131">
        <v>1</v>
      </c>
      <c r="K114" s="8"/>
      <c r="L114" s="131">
        <v>4</v>
      </c>
      <c r="M114" s="8"/>
      <c r="N114" s="13" t="s">
        <v>558</v>
      </c>
      <c r="O114" s="131">
        <v>5000</v>
      </c>
      <c r="P114" s="13" t="s">
        <v>559</v>
      </c>
      <c r="Q114" s="131">
        <v>300</v>
      </c>
      <c r="R114" s="13" t="s">
        <v>5163</v>
      </c>
      <c r="S114" s="131">
        <v>1</v>
      </c>
      <c r="T114" s="131">
        <v>1792</v>
      </c>
      <c r="U114" s="131">
        <v>95</v>
      </c>
      <c r="V114" s="8">
        <v>90</v>
      </c>
      <c r="W114" s="8">
        <v>-60</v>
      </c>
      <c r="X114" s="8"/>
      <c r="Y114" s="8">
        <v>33</v>
      </c>
      <c r="Z114" s="13" t="s">
        <v>559</v>
      </c>
      <c r="AA114" s="176" t="s">
        <v>576</v>
      </c>
      <c r="AB114" s="13" t="s">
        <v>4907</v>
      </c>
      <c r="AC114" s="132" t="s">
        <v>375</v>
      </c>
      <c r="AD114" s="13" t="s">
        <v>475</v>
      </c>
      <c r="AE114" s="199" t="s">
        <v>7052</v>
      </c>
      <c r="AF114" s="8"/>
      <c r="AG114" s="8">
        <v>1</v>
      </c>
      <c r="AH114" s="131"/>
      <c r="AI114" s="131">
        <v>500</v>
      </c>
      <c r="AJ114" s="131">
        <v>96</v>
      </c>
      <c r="AK114" s="131">
        <v>40</v>
      </c>
      <c r="AL114" s="131" t="s">
        <v>374</v>
      </c>
      <c r="AM114" s="131" t="s">
        <v>110</v>
      </c>
      <c r="AN114" s="131" t="s">
        <v>56</v>
      </c>
      <c r="AO114" s="8"/>
      <c r="AP114" s="8"/>
      <c r="AQ114" s="8"/>
      <c r="AR114" s="8"/>
      <c r="AS114" s="131">
        <v>250</v>
      </c>
      <c r="AT114" s="8"/>
      <c r="AU114" s="8">
        <v>180</v>
      </c>
      <c r="AV114" s="131">
        <v>100</v>
      </c>
      <c r="AW114" s="21">
        <v>1434</v>
      </c>
      <c r="AX114" s="13" t="s">
        <v>391</v>
      </c>
      <c r="AY114" s="13" t="s">
        <v>374</v>
      </c>
      <c r="AZ114" s="132" t="s">
        <v>110</v>
      </c>
      <c r="BA114" s="13" t="s">
        <v>56</v>
      </c>
      <c r="BB114" s="132" t="s">
        <v>2642</v>
      </c>
      <c r="BC114" s="131">
        <v>18000</v>
      </c>
      <c r="BD114" s="189"/>
      <c r="BE114" s="131"/>
      <c r="BG114" s="127">
        <f>Table3684[[#This Row],[buildPower]]/2</f>
        <v>125</v>
      </c>
    </row>
    <row r="115" spans="1:59" ht="24" customHeight="1" x14ac:dyDescent="0.35">
      <c r="A115" s="129">
        <v>113</v>
      </c>
      <c r="B115" s="130" t="s">
        <v>5165</v>
      </c>
      <c r="C115" s="131">
        <v>1300</v>
      </c>
      <c r="D115" s="131">
        <v>200</v>
      </c>
      <c r="E115" s="131">
        <v>380</v>
      </c>
      <c r="F115" s="70">
        <v>1</v>
      </c>
      <c r="G115" s="131">
        <v>250</v>
      </c>
      <c r="H115" s="132" t="s">
        <v>2596</v>
      </c>
      <c r="I115" s="8"/>
      <c r="J115" s="131">
        <v>1</v>
      </c>
      <c r="K115" s="8">
        <v>0</v>
      </c>
      <c r="L115" s="131">
        <v>60</v>
      </c>
      <c r="M115" s="8"/>
      <c r="N115" s="13" t="s">
        <v>558</v>
      </c>
      <c r="O115" s="131">
        <v>3200</v>
      </c>
      <c r="P115" s="13" t="s">
        <v>559</v>
      </c>
      <c r="Q115" s="131">
        <v>300</v>
      </c>
      <c r="R115" s="13" t="s">
        <v>5165</v>
      </c>
      <c r="S115" s="131">
        <v>1</v>
      </c>
      <c r="T115" s="131">
        <v>1920</v>
      </c>
      <c r="U115" s="182">
        <v>95</v>
      </c>
      <c r="V115" s="8">
        <v>90</v>
      </c>
      <c r="W115" s="8">
        <v>-60</v>
      </c>
      <c r="X115" s="8"/>
      <c r="Y115" s="8">
        <v>33</v>
      </c>
      <c r="Z115" s="13" t="s">
        <v>559</v>
      </c>
      <c r="AA115" s="176" t="s">
        <v>576</v>
      </c>
      <c r="AB115" s="176" t="s">
        <v>5445</v>
      </c>
      <c r="AC115" s="132" t="s">
        <v>375</v>
      </c>
      <c r="AD115" s="13" t="s">
        <v>475</v>
      </c>
      <c r="AE115" s="199" t="s">
        <v>7069</v>
      </c>
      <c r="AF115" s="8"/>
      <c r="AG115" s="8">
        <v>1</v>
      </c>
      <c r="AH115" s="131"/>
      <c r="AI115" s="131">
        <v>400</v>
      </c>
      <c r="AJ115" s="131">
        <v>64</v>
      </c>
      <c r="AK115" s="131">
        <v>125</v>
      </c>
      <c r="AL115" s="131" t="s">
        <v>374</v>
      </c>
      <c r="AM115" s="131" t="s">
        <v>110</v>
      </c>
      <c r="AN115" s="131" t="s">
        <v>56</v>
      </c>
      <c r="AO115" s="8"/>
      <c r="AP115" s="8"/>
      <c r="AQ115" s="8"/>
      <c r="AR115" s="8"/>
      <c r="AS115" s="131">
        <v>250</v>
      </c>
      <c r="AT115" s="8"/>
      <c r="AU115" s="8">
        <v>180</v>
      </c>
      <c r="AV115" s="182">
        <v>100</v>
      </c>
      <c r="AW115" s="21">
        <v>1536</v>
      </c>
      <c r="AX115" s="13" t="s">
        <v>391</v>
      </c>
      <c r="AY115" s="13" t="s">
        <v>374</v>
      </c>
      <c r="AZ115" s="132" t="s">
        <v>110</v>
      </c>
      <c r="BA115" s="13" t="s">
        <v>56</v>
      </c>
      <c r="BB115" s="132" t="s">
        <v>2642</v>
      </c>
      <c r="BC115" s="131">
        <v>24000</v>
      </c>
      <c r="BD115" s="189"/>
      <c r="BE115" s="131"/>
      <c r="BG115" s="127">
        <f>Table3684[[#This Row],[buildPower]]/2</f>
        <v>100</v>
      </c>
    </row>
    <row r="116" spans="1:59" ht="24" customHeight="1" x14ac:dyDescent="0.35">
      <c r="A116" s="129">
        <v>114</v>
      </c>
      <c r="B116" s="130" t="s">
        <v>575</v>
      </c>
      <c r="C116" s="131">
        <v>1000</v>
      </c>
      <c r="D116" s="131">
        <v>200</v>
      </c>
      <c r="E116" s="131">
        <v>275</v>
      </c>
      <c r="F116" s="70">
        <v>1</v>
      </c>
      <c r="G116" s="131">
        <v>250</v>
      </c>
      <c r="H116" s="132" t="s">
        <v>2596</v>
      </c>
      <c r="I116" s="131"/>
      <c r="J116" s="131">
        <v>1</v>
      </c>
      <c r="K116" s="131"/>
      <c r="L116" s="131">
        <v>60</v>
      </c>
      <c r="M116" s="131"/>
      <c r="N116" s="132" t="s">
        <v>558</v>
      </c>
      <c r="O116" s="131">
        <v>3200</v>
      </c>
      <c r="P116" s="132" t="s">
        <v>559</v>
      </c>
      <c r="Q116" s="131">
        <v>300</v>
      </c>
      <c r="R116" s="132" t="s">
        <v>575</v>
      </c>
      <c r="S116" s="131">
        <v>1</v>
      </c>
      <c r="T116" s="131">
        <v>2048</v>
      </c>
      <c r="U116" s="182">
        <v>95</v>
      </c>
      <c r="V116" s="131">
        <v>90</v>
      </c>
      <c r="W116" s="131">
        <v>-60</v>
      </c>
      <c r="X116" s="131"/>
      <c r="Y116" s="131">
        <v>33</v>
      </c>
      <c r="Z116" s="132" t="s">
        <v>559</v>
      </c>
      <c r="AA116" s="177" t="s">
        <v>576</v>
      </c>
      <c r="AB116" s="132" t="s">
        <v>551</v>
      </c>
      <c r="AC116" s="132" t="s">
        <v>375</v>
      </c>
      <c r="AD116" s="132" t="s">
        <v>475</v>
      </c>
      <c r="AE116" s="199" t="s">
        <v>7097</v>
      </c>
      <c r="AF116" s="131">
        <v>5</v>
      </c>
      <c r="AG116" s="131">
        <v>1</v>
      </c>
      <c r="AH116" s="131"/>
      <c r="AI116" s="131">
        <v>500</v>
      </c>
      <c r="AJ116" s="131">
        <v>96</v>
      </c>
      <c r="AK116" s="131">
        <v>40</v>
      </c>
      <c r="AL116" s="131" t="s">
        <v>374</v>
      </c>
      <c r="AM116" s="131" t="s">
        <v>110</v>
      </c>
      <c r="AN116" s="131" t="s">
        <v>56</v>
      </c>
      <c r="AO116" s="131">
        <v>2</v>
      </c>
      <c r="AP116" s="131"/>
      <c r="AQ116" s="131"/>
      <c r="AR116" s="131"/>
      <c r="AS116" s="131">
        <v>250</v>
      </c>
      <c r="AT116" s="131">
        <v>20</v>
      </c>
      <c r="AU116" s="131">
        <v>360</v>
      </c>
      <c r="AV116" s="182">
        <v>100</v>
      </c>
      <c r="AW116" s="21"/>
      <c r="AX116" s="132" t="s">
        <v>391</v>
      </c>
      <c r="AY116" s="132" t="s">
        <v>374</v>
      </c>
      <c r="AZ116" s="132" t="s">
        <v>110</v>
      </c>
      <c r="BA116" s="132" t="s">
        <v>56</v>
      </c>
      <c r="BB116" s="132" t="s">
        <v>2642</v>
      </c>
      <c r="BC116" s="131">
        <v>7000</v>
      </c>
      <c r="BD116" s="131"/>
      <c r="BE116" s="131"/>
      <c r="BG116" s="127">
        <f>Table3684[[#This Row],[buildPower]]/2</f>
        <v>100</v>
      </c>
    </row>
    <row r="117" spans="1:59" s="318" customFormat="1" ht="24" customHeight="1" x14ac:dyDescent="0.35">
      <c r="A117" s="129">
        <v>115</v>
      </c>
      <c r="B117" s="130" t="s">
        <v>569</v>
      </c>
      <c r="C117" s="131">
        <v>1700</v>
      </c>
      <c r="D117" s="131">
        <v>200</v>
      </c>
      <c r="E117" s="131">
        <v>175</v>
      </c>
      <c r="F117" s="70">
        <v>1</v>
      </c>
      <c r="G117" s="131">
        <v>35</v>
      </c>
      <c r="H117" s="132" t="s">
        <v>2593</v>
      </c>
      <c r="I117" s="131"/>
      <c r="J117" s="131">
        <v>1</v>
      </c>
      <c r="K117" s="131">
        <v>0</v>
      </c>
      <c r="L117" s="131">
        <v>8</v>
      </c>
      <c r="M117" s="131"/>
      <c r="N117" s="185" t="s">
        <v>490</v>
      </c>
      <c r="O117" s="131">
        <v>1500</v>
      </c>
      <c r="P117" s="132" t="s">
        <v>472</v>
      </c>
      <c r="Q117" s="131">
        <v>10</v>
      </c>
      <c r="R117" s="132" t="s">
        <v>569</v>
      </c>
      <c r="S117" s="131">
        <v>1</v>
      </c>
      <c r="T117" s="131">
        <v>5376</v>
      </c>
      <c r="U117" s="182">
        <v>35</v>
      </c>
      <c r="V117" s="131">
        <v>90</v>
      </c>
      <c r="W117" s="131"/>
      <c r="X117" s="131">
        <v>384</v>
      </c>
      <c r="Y117" s="131">
        <v>33</v>
      </c>
      <c r="Z117" s="132" t="str">
        <f>Table3684[[#This Row],[hitGfx]]</f>
        <v>FXLExp.PIE</v>
      </c>
      <c r="AA117" s="132" t="s">
        <v>570</v>
      </c>
      <c r="AB117" s="132" t="s">
        <v>571</v>
      </c>
      <c r="AC117" s="132" t="s">
        <v>417</v>
      </c>
      <c r="AD117" s="132" t="s">
        <v>572</v>
      </c>
      <c r="AE117" s="199" t="s">
        <v>2644</v>
      </c>
      <c r="AF117" s="131"/>
      <c r="AG117" s="131">
        <v>2</v>
      </c>
      <c r="AH117" s="131"/>
      <c r="AI117" s="131"/>
      <c r="AJ117" s="131"/>
      <c r="AK117" s="131"/>
      <c r="AL117" s="131"/>
      <c r="AM117" s="131"/>
      <c r="AN117" s="131"/>
      <c r="AO117" s="131">
        <v>3</v>
      </c>
      <c r="AP117" s="131">
        <v>192</v>
      </c>
      <c r="AQ117" s="131">
        <v>150</v>
      </c>
      <c r="AR117" s="131">
        <v>10</v>
      </c>
      <c r="AS117" s="131">
        <v>250</v>
      </c>
      <c r="AT117" s="131">
        <v>70</v>
      </c>
      <c r="AU117" s="131">
        <v>360</v>
      </c>
      <c r="AV117" s="182">
        <v>45</v>
      </c>
      <c r="AW117" s="21">
        <v>5366</v>
      </c>
      <c r="AX117" s="132" t="s">
        <v>491</v>
      </c>
      <c r="AY117" s="163" t="s">
        <v>367</v>
      </c>
      <c r="AZ117" s="132" t="s">
        <v>109</v>
      </c>
      <c r="BA117" s="132" t="s">
        <v>55</v>
      </c>
      <c r="BB117" s="132" t="s">
        <v>2624</v>
      </c>
      <c r="BC117" s="131">
        <v>16000</v>
      </c>
      <c r="BD117" s="131"/>
      <c r="BE117" s="131"/>
      <c r="BG117" s="127">
        <f>Table3684[[#This Row],[buildPower]]/2</f>
        <v>100</v>
      </c>
    </row>
    <row r="118" spans="1:59" ht="24" customHeight="1" x14ac:dyDescent="0.35">
      <c r="A118" s="129">
        <v>116</v>
      </c>
      <c r="B118" s="130" t="s">
        <v>5191</v>
      </c>
      <c r="C118" s="131">
        <v>1800</v>
      </c>
      <c r="D118" s="131">
        <v>200</v>
      </c>
      <c r="E118" s="131">
        <v>190</v>
      </c>
      <c r="F118" s="70">
        <v>1</v>
      </c>
      <c r="G118" s="131">
        <v>100</v>
      </c>
      <c r="H118" s="132" t="s">
        <v>2593</v>
      </c>
      <c r="I118" s="8"/>
      <c r="J118" s="131">
        <v>1</v>
      </c>
      <c r="K118" s="8">
        <v>0</v>
      </c>
      <c r="L118" s="131">
        <v>8</v>
      </c>
      <c r="M118" s="8"/>
      <c r="N118" s="13" t="s">
        <v>490</v>
      </c>
      <c r="O118" s="131">
        <v>1500</v>
      </c>
      <c r="P118" s="13" t="s">
        <v>472</v>
      </c>
      <c r="Q118" s="131">
        <v>10</v>
      </c>
      <c r="R118" s="13" t="s">
        <v>5191</v>
      </c>
      <c r="S118" s="131">
        <v>1</v>
      </c>
      <c r="T118" s="131">
        <v>5376</v>
      </c>
      <c r="U118" s="131">
        <v>35</v>
      </c>
      <c r="V118" s="8">
        <v>90</v>
      </c>
      <c r="W118" s="8"/>
      <c r="X118" s="131">
        <v>384</v>
      </c>
      <c r="Y118" s="8">
        <v>33</v>
      </c>
      <c r="Z118" s="132" t="str">
        <f>Table3684[[#This Row],[hitGfx]]</f>
        <v>FXLExp.PIE</v>
      </c>
      <c r="AA118" s="13" t="s">
        <v>4954</v>
      </c>
      <c r="AB118" s="13" t="s">
        <v>571</v>
      </c>
      <c r="AC118" s="132" t="s">
        <v>417</v>
      </c>
      <c r="AD118" s="13" t="s">
        <v>572</v>
      </c>
      <c r="AE118" s="199" t="s">
        <v>7020</v>
      </c>
      <c r="AF118" s="8"/>
      <c r="AG118" s="131">
        <v>2</v>
      </c>
      <c r="AH118" s="131"/>
      <c r="AI118" s="131">
        <v>60</v>
      </c>
      <c r="AJ118" s="131">
        <v>128</v>
      </c>
      <c r="AK118" s="131">
        <v>125</v>
      </c>
      <c r="AL118" s="131" t="s">
        <v>374</v>
      </c>
      <c r="AM118" s="131" t="s">
        <v>110</v>
      </c>
      <c r="AN118" s="131" t="s">
        <v>55</v>
      </c>
      <c r="AO118" s="131">
        <v>3</v>
      </c>
      <c r="AP118" s="131">
        <v>192</v>
      </c>
      <c r="AQ118" s="131">
        <v>150</v>
      </c>
      <c r="AR118" s="8">
        <v>10</v>
      </c>
      <c r="AS118" s="8">
        <v>250</v>
      </c>
      <c r="AT118" s="131">
        <v>70</v>
      </c>
      <c r="AU118" s="131">
        <v>360</v>
      </c>
      <c r="AV118" s="131">
        <v>45</v>
      </c>
      <c r="AW118" s="21">
        <v>5366</v>
      </c>
      <c r="AX118" s="13" t="s">
        <v>491</v>
      </c>
      <c r="AY118" s="163" t="s">
        <v>367</v>
      </c>
      <c r="AZ118" s="132" t="s">
        <v>109</v>
      </c>
      <c r="BA118" s="13" t="s">
        <v>55</v>
      </c>
      <c r="BB118" s="13" t="s">
        <v>2624</v>
      </c>
      <c r="BC118" s="131">
        <v>16000</v>
      </c>
      <c r="BD118" s="190"/>
      <c r="BE118" s="313"/>
      <c r="BG118" s="127">
        <f>Table3684[[#This Row],[buildPower]]/2</f>
        <v>100</v>
      </c>
    </row>
    <row r="119" spans="1:59" ht="24" customHeight="1" x14ac:dyDescent="0.35">
      <c r="A119" s="129">
        <v>117</v>
      </c>
      <c r="B119" s="130" t="s">
        <v>5183</v>
      </c>
      <c r="C119" s="313">
        <v>1700</v>
      </c>
      <c r="D119" s="313">
        <v>225</v>
      </c>
      <c r="E119" s="313">
        <v>325</v>
      </c>
      <c r="F119" s="314">
        <v>1</v>
      </c>
      <c r="G119" s="313">
        <v>100</v>
      </c>
      <c r="H119" s="315" t="s">
        <v>2593</v>
      </c>
      <c r="I119" s="316"/>
      <c r="J119" s="313">
        <v>1</v>
      </c>
      <c r="K119" s="316">
        <v>0</v>
      </c>
      <c r="L119" s="313">
        <v>8</v>
      </c>
      <c r="M119" s="316"/>
      <c r="N119" s="467" t="s">
        <v>437</v>
      </c>
      <c r="O119" s="313">
        <v>3000</v>
      </c>
      <c r="P119" s="317" t="s">
        <v>472</v>
      </c>
      <c r="Q119" s="313">
        <v>10</v>
      </c>
      <c r="R119" s="317" t="s">
        <v>5183</v>
      </c>
      <c r="S119" s="313">
        <v>1</v>
      </c>
      <c r="T119" s="313">
        <v>5376</v>
      </c>
      <c r="U119" s="131">
        <v>35</v>
      </c>
      <c r="V119" s="313">
        <v>90</v>
      </c>
      <c r="W119" s="316"/>
      <c r="X119" s="131">
        <v>384</v>
      </c>
      <c r="Y119" s="316">
        <v>33</v>
      </c>
      <c r="Z119" s="132" t="str">
        <f>Table3684[[#This Row],[hitGfx]]</f>
        <v>FXLExp.PIE</v>
      </c>
      <c r="AA119" s="317" t="s">
        <v>4946</v>
      </c>
      <c r="AB119" s="317" t="s">
        <v>571</v>
      </c>
      <c r="AC119" s="315" t="s">
        <v>417</v>
      </c>
      <c r="AD119" s="317" t="s">
        <v>572</v>
      </c>
      <c r="AE119" s="315" t="s">
        <v>7022</v>
      </c>
      <c r="AF119" s="316"/>
      <c r="AG119" s="313">
        <v>2</v>
      </c>
      <c r="AH119" s="313">
        <v>1</v>
      </c>
      <c r="AI119" s="313"/>
      <c r="AJ119" s="313"/>
      <c r="AK119" s="313"/>
      <c r="AL119" s="313"/>
      <c r="AM119" s="313"/>
      <c r="AN119" s="313"/>
      <c r="AO119" s="313">
        <v>3</v>
      </c>
      <c r="AP119" s="313">
        <v>192</v>
      </c>
      <c r="AQ119" s="313">
        <v>190</v>
      </c>
      <c r="AR119" s="316">
        <v>10</v>
      </c>
      <c r="AS119" s="316">
        <v>250</v>
      </c>
      <c r="AT119" s="313">
        <v>70</v>
      </c>
      <c r="AU119" s="313">
        <v>360</v>
      </c>
      <c r="AV119" s="131">
        <v>45</v>
      </c>
      <c r="AW119" s="21">
        <v>2688</v>
      </c>
      <c r="AX119" s="317" t="s">
        <v>491</v>
      </c>
      <c r="AY119" s="467" t="s">
        <v>367</v>
      </c>
      <c r="AZ119" s="315" t="s">
        <v>109</v>
      </c>
      <c r="BA119" s="317" t="s">
        <v>55</v>
      </c>
      <c r="BB119" s="315" t="s">
        <v>2631</v>
      </c>
      <c r="BC119" s="313">
        <v>16000</v>
      </c>
      <c r="BD119" s="313"/>
      <c r="BE119" s="131"/>
      <c r="BG119" s="127">
        <f>Table3684[[#This Row],[buildPower]]/2</f>
        <v>112.5</v>
      </c>
    </row>
    <row r="120" spans="1:59" ht="24" customHeight="1" x14ac:dyDescent="0.35">
      <c r="A120" s="129">
        <v>118</v>
      </c>
      <c r="B120" s="130" t="s">
        <v>5184</v>
      </c>
      <c r="C120" s="131">
        <v>2000</v>
      </c>
      <c r="D120" s="131">
        <v>200</v>
      </c>
      <c r="E120" s="131">
        <v>345</v>
      </c>
      <c r="F120" s="70">
        <v>1</v>
      </c>
      <c r="G120" s="131">
        <v>100</v>
      </c>
      <c r="H120" s="132" t="s">
        <v>2593</v>
      </c>
      <c r="I120" s="8"/>
      <c r="J120" s="131">
        <v>1</v>
      </c>
      <c r="K120" s="8">
        <v>0</v>
      </c>
      <c r="L120" s="131">
        <v>8</v>
      </c>
      <c r="M120" s="8"/>
      <c r="N120" s="13" t="s">
        <v>437</v>
      </c>
      <c r="O120" s="131">
        <v>3000</v>
      </c>
      <c r="P120" s="13" t="s">
        <v>472</v>
      </c>
      <c r="Q120" s="131">
        <v>10</v>
      </c>
      <c r="R120" s="13" t="s">
        <v>5184</v>
      </c>
      <c r="S120" s="131">
        <v>1</v>
      </c>
      <c r="T120" s="131">
        <v>5376</v>
      </c>
      <c r="U120" s="131">
        <v>35</v>
      </c>
      <c r="V120" s="8">
        <v>90</v>
      </c>
      <c r="W120" s="8"/>
      <c r="X120" s="131">
        <v>384</v>
      </c>
      <c r="Y120" s="8">
        <v>33</v>
      </c>
      <c r="Z120" s="132" t="str">
        <f>Table3684[[#This Row],[hitGfx]]</f>
        <v>FXLExp.PIE</v>
      </c>
      <c r="AA120" s="13" t="s">
        <v>4947</v>
      </c>
      <c r="AB120" s="13" t="s">
        <v>571</v>
      </c>
      <c r="AC120" s="132" t="s">
        <v>417</v>
      </c>
      <c r="AD120" s="13" t="s">
        <v>572</v>
      </c>
      <c r="AE120" s="199" t="s">
        <v>7021</v>
      </c>
      <c r="AF120" s="8"/>
      <c r="AG120" s="131">
        <v>2</v>
      </c>
      <c r="AH120" s="131">
        <v>1</v>
      </c>
      <c r="AI120" s="131">
        <v>60</v>
      </c>
      <c r="AJ120" s="131">
        <v>128</v>
      </c>
      <c r="AK120" s="131">
        <v>125</v>
      </c>
      <c r="AL120" s="131" t="s">
        <v>374</v>
      </c>
      <c r="AM120" s="131" t="s">
        <v>110</v>
      </c>
      <c r="AN120" s="131" t="s">
        <v>55</v>
      </c>
      <c r="AO120" s="131">
        <v>3</v>
      </c>
      <c r="AP120" s="131">
        <v>192</v>
      </c>
      <c r="AQ120" s="131">
        <v>190</v>
      </c>
      <c r="AR120" s="8">
        <v>10</v>
      </c>
      <c r="AS120" s="8">
        <v>250</v>
      </c>
      <c r="AT120" s="131">
        <v>70</v>
      </c>
      <c r="AU120" s="131">
        <v>360</v>
      </c>
      <c r="AV120" s="131">
        <v>45</v>
      </c>
      <c r="AW120" s="21">
        <v>2688</v>
      </c>
      <c r="AX120" s="13" t="s">
        <v>491</v>
      </c>
      <c r="AY120" s="163" t="s">
        <v>367</v>
      </c>
      <c r="AZ120" s="132" t="s">
        <v>109</v>
      </c>
      <c r="BA120" s="13" t="s">
        <v>55</v>
      </c>
      <c r="BB120" s="132" t="s">
        <v>2631</v>
      </c>
      <c r="BC120" s="131">
        <v>16000</v>
      </c>
      <c r="BD120" s="190"/>
      <c r="BE120" s="131"/>
      <c r="BG120" s="127">
        <f>Table3684[[#This Row],[buildPower]]/2</f>
        <v>100</v>
      </c>
    </row>
    <row r="121" spans="1:59" ht="24" customHeight="1" x14ac:dyDescent="0.35">
      <c r="A121" s="129">
        <v>119</v>
      </c>
      <c r="B121" s="130" t="s">
        <v>5182</v>
      </c>
      <c r="C121" s="131">
        <v>2000</v>
      </c>
      <c r="D121" s="131">
        <v>200</v>
      </c>
      <c r="E121" s="131">
        <v>325</v>
      </c>
      <c r="F121" s="70">
        <v>1</v>
      </c>
      <c r="G121" s="131">
        <v>100</v>
      </c>
      <c r="H121" s="132" t="s">
        <v>2593</v>
      </c>
      <c r="I121" s="8"/>
      <c r="J121" s="131">
        <v>1</v>
      </c>
      <c r="K121" s="8">
        <v>0</v>
      </c>
      <c r="L121" s="131">
        <v>8</v>
      </c>
      <c r="M121" s="8"/>
      <c r="N121" s="13" t="s">
        <v>437</v>
      </c>
      <c r="O121" s="131">
        <v>3000</v>
      </c>
      <c r="P121" s="13" t="s">
        <v>472</v>
      </c>
      <c r="Q121" s="131">
        <v>10</v>
      </c>
      <c r="R121" s="13" t="s">
        <v>5182</v>
      </c>
      <c r="S121" s="131">
        <v>1</v>
      </c>
      <c r="T121" s="131">
        <v>5888</v>
      </c>
      <c r="U121" s="182">
        <v>35</v>
      </c>
      <c r="V121" s="8">
        <v>90</v>
      </c>
      <c r="W121" s="8"/>
      <c r="X121" s="131">
        <v>384</v>
      </c>
      <c r="Y121" s="8">
        <v>33</v>
      </c>
      <c r="Z121" s="132" t="str">
        <f>Table3684[[#This Row],[hitGfx]]</f>
        <v>FXLExp.PIE</v>
      </c>
      <c r="AA121" s="13" t="s">
        <v>4944</v>
      </c>
      <c r="AB121" s="13" t="s">
        <v>571</v>
      </c>
      <c r="AC121" s="132" t="s">
        <v>417</v>
      </c>
      <c r="AD121" s="13" t="s">
        <v>572</v>
      </c>
      <c r="AE121" s="199" t="s">
        <v>7035</v>
      </c>
      <c r="AF121" s="8"/>
      <c r="AG121" s="131">
        <v>2</v>
      </c>
      <c r="AH121" s="131">
        <v>1</v>
      </c>
      <c r="AI121" s="131"/>
      <c r="AJ121" s="131"/>
      <c r="AK121" s="131"/>
      <c r="AL121" s="131"/>
      <c r="AM121" s="131"/>
      <c r="AN121" s="131"/>
      <c r="AO121" s="131">
        <v>3</v>
      </c>
      <c r="AP121" s="131">
        <v>192</v>
      </c>
      <c r="AQ121" s="131">
        <v>190</v>
      </c>
      <c r="AR121" s="8">
        <v>10</v>
      </c>
      <c r="AS121" s="8">
        <v>250</v>
      </c>
      <c r="AT121" s="131">
        <v>70</v>
      </c>
      <c r="AU121" s="131">
        <v>360</v>
      </c>
      <c r="AV121" s="182">
        <v>45</v>
      </c>
      <c r="AW121" s="21">
        <v>3200</v>
      </c>
      <c r="AX121" s="13" t="s">
        <v>491</v>
      </c>
      <c r="AY121" s="163" t="s">
        <v>367</v>
      </c>
      <c r="AZ121" s="132" t="s">
        <v>109</v>
      </c>
      <c r="BA121" s="13" t="s">
        <v>55</v>
      </c>
      <c r="BB121" s="132" t="s">
        <v>2631</v>
      </c>
      <c r="BC121" s="131">
        <v>16000</v>
      </c>
      <c r="BD121" s="190"/>
      <c r="BE121" s="131"/>
      <c r="BG121" s="127">
        <f>Table3684[[#This Row],[buildPower]]/2</f>
        <v>100</v>
      </c>
    </row>
    <row r="122" spans="1:59" ht="24" customHeight="1" x14ac:dyDescent="0.35">
      <c r="A122" s="129">
        <v>120</v>
      </c>
      <c r="B122" s="130" t="s">
        <v>5190</v>
      </c>
      <c r="C122" s="131">
        <v>1800</v>
      </c>
      <c r="D122" s="131">
        <v>200</v>
      </c>
      <c r="E122" s="131">
        <v>175</v>
      </c>
      <c r="F122" s="70">
        <v>1</v>
      </c>
      <c r="G122" s="131">
        <v>100</v>
      </c>
      <c r="H122" s="132" t="s">
        <v>2593</v>
      </c>
      <c r="I122" s="8"/>
      <c r="J122" s="131">
        <v>1</v>
      </c>
      <c r="K122" s="8">
        <v>0</v>
      </c>
      <c r="L122" s="131">
        <v>8</v>
      </c>
      <c r="M122" s="8"/>
      <c r="N122" s="13" t="s">
        <v>490</v>
      </c>
      <c r="O122" s="131">
        <v>1500</v>
      </c>
      <c r="P122" s="13" t="s">
        <v>472</v>
      </c>
      <c r="Q122" s="131">
        <v>10</v>
      </c>
      <c r="R122" s="13" t="s">
        <v>5190</v>
      </c>
      <c r="S122" s="131">
        <v>1</v>
      </c>
      <c r="T122" s="131">
        <v>5888</v>
      </c>
      <c r="U122" s="182">
        <v>35</v>
      </c>
      <c r="V122" s="8">
        <v>90</v>
      </c>
      <c r="W122" s="8"/>
      <c r="X122" s="131">
        <v>384</v>
      </c>
      <c r="Y122" s="8">
        <v>33</v>
      </c>
      <c r="Z122" s="132" t="str">
        <f>Table3684[[#This Row],[hitGfx]]</f>
        <v>FXLExp.PIE</v>
      </c>
      <c r="AA122" s="13" t="s">
        <v>4952</v>
      </c>
      <c r="AB122" s="13" t="s">
        <v>571</v>
      </c>
      <c r="AC122" s="132" t="s">
        <v>417</v>
      </c>
      <c r="AD122" s="13" t="s">
        <v>572</v>
      </c>
      <c r="AE122" s="199" t="s">
        <v>7036</v>
      </c>
      <c r="AF122" s="8"/>
      <c r="AG122" s="131">
        <v>2</v>
      </c>
      <c r="AH122" s="131"/>
      <c r="AI122" s="131"/>
      <c r="AJ122" s="131"/>
      <c r="AK122" s="131"/>
      <c r="AL122" s="131"/>
      <c r="AM122" s="131"/>
      <c r="AN122" s="131"/>
      <c r="AO122" s="131">
        <v>3</v>
      </c>
      <c r="AP122" s="131">
        <v>192</v>
      </c>
      <c r="AQ122" s="131">
        <v>150</v>
      </c>
      <c r="AR122" s="8">
        <v>10</v>
      </c>
      <c r="AS122" s="8">
        <v>250</v>
      </c>
      <c r="AT122" s="131">
        <v>70</v>
      </c>
      <c r="AU122" s="131">
        <v>360</v>
      </c>
      <c r="AV122" s="182">
        <v>45</v>
      </c>
      <c r="AW122" s="21">
        <v>3200</v>
      </c>
      <c r="AX122" s="13" t="s">
        <v>491</v>
      </c>
      <c r="AY122" s="163" t="s">
        <v>367</v>
      </c>
      <c r="AZ122" s="132" t="s">
        <v>109</v>
      </c>
      <c r="BA122" s="13" t="s">
        <v>55</v>
      </c>
      <c r="BB122" s="132" t="s">
        <v>2624</v>
      </c>
      <c r="BC122" s="131">
        <v>16000</v>
      </c>
      <c r="BD122" s="190"/>
      <c r="BE122" s="131"/>
      <c r="BG122" s="127">
        <f>Table3684[[#This Row],[buildPower]]/2</f>
        <v>100</v>
      </c>
    </row>
    <row r="123" spans="1:59" ht="24" customHeight="1" x14ac:dyDescent="0.35">
      <c r="A123" s="129">
        <v>121</v>
      </c>
      <c r="B123" s="130" t="s">
        <v>566</v>
      </c>
      <c r="C123" s="131">
        <v>1000</v>
      </c>
      <c r="D123" s="131">
        <v>125</v>
      </c>
      <c r="E123" s="131">
        <v>200</v>
      </c>
      <c r="F123" s="70">
        <v>1</v>
      </c>
      <c r="G123" s="131">
        <v>35</v>
      </c>
      <c r="H123" s="132" t="s">
        <v>2593</v>
      </c>
      <c r="I123" s="131"/>
      <c r="J123" s="131">
        <v>1</v>
      </c>
      <c r="K123" s="131">
        <v>0</v>
      </c>
      <c r="L123" s="131">
        <v>110</v>
      </c>
      <c r="M123" s="131"/>
      <c r="N123" s="132" t="s">
        <v>490</v>
      </c>
      <c r="O123" s="131">
        <v>1500</v>
      </c>
      <c r="P123" s="132" t="s">
        <v>565</v>
      </c>
      <c r="Q123" s="131">
        <v>10</v>
      </c>
      <c r="R123" s="132" t="s">
        <v>566</v>
      </c>
      <c r="S123" s="131">
        <v>1</v>
      </c>
      <c r="T123" s="131">
        <v>5120</v>
      </c>
      <c r="U123" s="182">
        <v>35</v>
      </c>
      <c r="V123" s="131">
        <v>90</v>
      </c>
      <c r="W123" s="131"/>
      <c r="X123" s="131">
        <v>384</v>
      </c>
      <c r="Y123" s="131">
        <v>33</v>
      </c>
      <c r="Z123" s="132" t="str">
        <f>Table3684[[#This Row],[hitGfx]]</f>
        <v>FXVLExp.PIE</v>
      </c>
      <c r="AA123" s="132" t="s">
        <v>567</v>
      </c>
      <c r="AB123" s="132" t="s">
        <v>568</v>
      </c>
      <c r="AC123" s="132" t="s">
        <v>417</v>
      </c>
      <c r="AD123" s="132" t="s">
        <v>497</v>
      </c>
      <c r="AE123" s="199" t="s">
        <v>1778</v>
      </c>
      <c r="AF123" s="131"/>
      <c r="AG123" s="131">
        <v>2</v>
      </c>
      <c r="AH123" s="131"/>
      <c r="AI123" s="131"/>
      <c r="AJ123" s="131"/>
      <c r="AK123" s="131"/>
      <c r="AL123" s="131"/>
      <c r="AM123" s="131"/>
      <c r="AN123" s="131"/>
      <c r="AO123" s="131"/>
      <c r="AP123" s="131">
        <v>192</v>
      </c>
      <c r="AQ123" s="131">
        <v>175</v>
      </c>
      <c r="AR123" s="131">
        <v>10</v>
      </c>
      <c r="AS123" s="131">
        <v>250</v>
      </c>
      <c r="AT123" s="131"/>
      <c r="AU123" s="131"/>
      <c r="AV123" s="182">
        <v>45</v>
      </c>
      <c r="AW123" s="21">
        <v>2560</v>
      </c>
      <c r="AX123" s="132" t="s">
        <v>473</v>
      </c>
      <c r="AY123" s="132" t="s">
        <v>367</v>
      </c>
      <c r="AZ123" s="132" t="s">
        <v>109</v>
      </c>
      <c r="BA123" s="132" t="s">
        <v>55</v>
      </c>
      <c r="BB123" s="132" t="s">
        <v>2624</v>
      </c>
      <c r="BC123" s="131">
        <v>10000</v>
      </c>
      <c r="BD123" s="131"/>
      <c r="BE123" s="131"/>
      <c r="BG123" s="127">
        <f>Table3684[[#This Row],[buildPower]]/2</f>
        <v>62.5</v>
      </c>
    </row>
    <row r="124" spans="1:59" ht="24" customHeight="1" x14ac:dyDescent="0.35">
      <c r="A124" s="129">
        <v>122</v>
      </c>
      <c r="B124" s="130" t="s">
        <v>5175</v>
      </c>
      <c r="C124" s="131">
        <v>1100</v>
      </c>
      <c r="D124" s="131">
        <v>125</v>
      </c>
      <c r="E124" s="131">
        <v>325</v>
      </c>
      <c r="F124" s="70">
        <v>1</v>
      </c>
      <c r="G124" s="131">
        <v>100</v>
      </c>
      <c r="H124" s="132" t="s">
        <v>2593</v>
      </c>
      <c r="I124" s="8"/>
      <c r="J124" s="131">
        <v>1</v>
      </c>
      <c r="K124" s="8">
        <v>0</v>
      </c>
      <c r="L124" s="131">
        <v>110</v>
      </c>
      <c r="M124" s="8"/>
      <c r="N124" s="132" t="s">
        <v>443</v>
      </c>
      <c r="O124" s="131">
        <v>3000</v>
      </c>
      <c r="P124" s="13" t="s">
        <v>565</v>
      </c>
      <c r="Q124" s="131">
        <v>10</v>
      </c>
      <c r="R124" s="13" t="s">
        <v>5175</v>
      </c>
      <c r="S124" s="131">
        <v>1</v>
      </c>
      <c r="T124" s="131">
        <v>5120</v>
      </c>
      <c r="U124" s="182">
        <v>35</v>
      </c>
      <c r="V124" s="8">
        <v>90</v>
      </c>
      <c r="W124" s="8"/>
      <c r="X124" s="131">
        <v>384</v>
      </c>
      <c r="Y124" s="8">
        <v>33</v>
      </c>
      <c r="Z124" s="132" t="str">
        <f>Table3684[[#This Row],[hitGfx]]</f>
        <v>FXVLExp.PIE</v>
      </c>
      <c r="AA124" s="13" t="s">
        <v>4935</v>
      </c>
      <c r="AB124" s="13" t="s">
        <v>568</v>
      </c>
      <c r="AC124" s="132" t="s">
        <v>417</v>
      </c>
      <c r="AD124" s="13" t="s">
        <v>497</v>
      </c>
      <c r="AE124" s="199" t="s">
        <v>5293</v>
      </c>
      <c r="AF124" s="8"/>
      <c r="AG124" s="8">
        <v>1</v>
      </c>
      <c r="AH124" s="131">
        <v>1</v>
      </c>
      <c r="AI124" s="131"/>
      <c r="AJ124" s="131"/>
      <c r="AK124" s="131"/>
      <c r="AL124" s="131"/>
      <c r="AM124" s="131"/>
      <c r="AN124" s="131"/>
      <c r="AO124" s="8"/>
      <c r="AP124" s="131">
        <v>192</v>
      </c>
      <c r="AQ124" s="131">
        <v>175</v>
      </c>
      <c r="AR124" s="131">
        <v>10</v>
      </c>
      <c r="AS124" s="8">
        <v>250</v>
      </c>
      <c r="AT124" s="8"/>
      <c r="AU124" s="8"/>
      <c r="AV124" s="182">
        <v>45</v>
      </c>
      <c r="AW124" s="21">
        <v>2560</v>
      </c>
      <c r="AX124" s="13" t="s">
        <v>473</v>
      </c>
      <c r="AY124" s="132" t="s">
        <v>367</v>
      </c>
      <c r="AZ124" s="132" t="s">
        <v>109</v>
      </c>
      <c r="BA124" s="13" t="s">
        <v>55</v>
      </c>
      <c r="BB124" s="132" t="s">
        <v>2631</v>
      </c>
      <c r="BC124" s="131">
        <v>10000</v>
      </c>
      <c r="BD124" s="190"/>
      <c r="BE124" s="131"/>
      <c r="BG124" s="127">
        <f>Table3684[[#This Row],[buildPower]]/2</f>
        <v>62.5</v>
      </c>
    </row>
    <row r="125" spans="1:59" ht="24" customHeight="1" x14ac:dyDescent="0.35">
      <c r="A125" s="129">
        <v>123</v>
      </c>
      <c r="B125" s="130" t="s">
        <v>5178</v>
      </c>
      <c r="C125" s="131">
        <v>1300</v>
      </c>
      <c r="D125" s="131">
        <v>150</v>
      </c>
      <c r="E125" s="131">
        <v>350</v>
      </c>
      <c r="F125" s="70">
        <v>1</v>
      </c>
      <c r="G125" s="131">
        <v>35</v>
      </c>
      <c r="H125" s="132" t="s">
        <v>2593</v>
      </c>
      <c r="I125" s="8"/>
      <c r="J125" s="131">
        <v>1</v>
      </c>
      <c r="K125" s="8">
        <v>0</v>
      </c>
      <c r="L125" s="131">
        <v>110</v>
      </c>
      <c r="M125" s="8"/>
      <c r="N125" s="132" t="s">
        <v>443</v>
      </c>
      <c r="O125" s="131">
        <v>3000</v>
      </c>
      <c r="P125" s="13" t="s">
        <v>565</v>
      </c>
      <c r="Q125" s="131">
        <v>10</v>
      </c>
      <c r="R125" s="13" t="s">
        <v>5178</v>
      </c>
      <c r="S125" s="131">
        <v>1</v>
      </c>
      <c r="T125" s="131">
        <v>5120</v>
      </c>
      <c r="U125" s="131">
        <v>35</v>
      </c>
      <c r="V125" s="8">
        <v>90</v>
      </c>
      <c r="W125" s="8"/>
      <c r="X125" s="131">
        <v>384</v>
      </c>
      <c r="Y125" s="8">
        <v>33</v>
      </c>
      <c r="Z125" s="132" t="str">
        <f>Table3684[[#This Row],[hitGfx]]</f>
        <v>FXVLExp.PIE</v>
      </c>
      <c r="AA125" s="13" t="s">
        <v>4939</v>
      </c>
      <c r="AB125" s="13" t="s">
        <v>568</v>
      </c>
      <c r="AC125" s="132" t="s">
        <v>417</v>
      </c>
      <c r="AD125" s="13" t="s">
        <v>497</v>
      </c>
      <c r="AE125" s="199" t="s">
        <v>7023</v>
      </c>
      <c r="AF125" s="8"/>
      <c r="AG125" s="8">
        <v>1</v>
      </c>
      <c r="AH125" s="131">
        <v>1</v>
      </c>
      <c r="AI125" s="131">
        <v>40</v>
      </c>
      <c r="AJ125" s="131">
        <v>128</v>
      </c>
      <c r="AK125" s="131">
        <v>125</v>
      </c>
      <c r="AL125" s="131" t="s">
        <v>374</v>
      </c>
      <c r="AM125" s="131" t="s">
        <v>110</v>
      </c>
      <c r="AN125" s="131" t="s">
        <v>55</v>
      </c>
      <c r="AO125" s="8"/>
      <c r="AP125" s="131">
        <v>192</v>
      </c>
      <c r="AQ125" s="131">
        <v>275</v>
      </c>
      <c r="AR125" s="131">
        <v>10</v>
      </c>
      <c r="AS125" s="8">
        <v>250</v>
      </c>
      <c r="AT125" s="8"/>
      <c r="AU125" s="8"/>
      <c r="AV125" s="131">
        <v>45</v>
      </c>
      <c r="AW125" s="21">
        <v>2560</v>
      </c>
      <c r="AX125" s="13" t="s">
        <v>473</v>
      </c>
      <c r="AY125" s="132" t="s">
        <v>367</v>
      </c>
      <c r="AZ125" s="132" t="s">
        <v>109</v>
      </c>
      <c r="BA125" s="13" t="s">
        <v>55</v>
      </c>
      <c r="BB125" s="132" t="s">
        <v>2631</v>
      </c>
      <c r="BC125" s="131">
        <v>10000</v>
      </c>
      <c r="BD125" s="190"/>
      <c r="BE125" s="131"/>
      <c r="BG125" s="127">
        <f>Table3684[[#This Row],[buildPower]]/2</f>
        <v>75</v>
      </c>
    </row>
    <row r="126" spans="1:59" ht="24" customHeight="1" x14ac:dyDescent="0.35">
      <c r="A126" s="129">
        <v>124</v>
      </c>
      <c r="B126" s="130" t="s">
        <v>5177</v>
      </c>
      <c r="C126" s="131">
        <v>3600</v>
      </c>
      <c r="D126" s="131">
        <v>400</v>
      </c>
      <c r="E126" s="131">
        <v>250</v>
      </c>
      <c r="F126" s="70"/>
      <c r="G126" s="131">
        <v>100</v>
      </c>
      <c r="H126" s="132" t="s">
        <v>2593</v>
      </c>
      <c r="I126" s="8"/>
      <c r="J126" s="131">
        <v>1</v>
      </c>
      <c r="K126" s="8"/>
      <c r="L126" s="131">
        <v>8</v>
      </c>
      <c r="M126" s="8"/>
      <c r="N126" s="132" t="s">
        <v>443</v>
      </c>
      <c r="O126" s="131">
        <v>3000</v>
      </c>
      <c r="P126" s="13" t="s">
        <v>565</v>
      </c>
      <c r="Q126" s="131">
        <v>200</v>
      </c>
      <c r="R126" s="13" t="s">
        <v>5177</v>
      </c>
      <c r="S126" s="131">
        <v>1</v>
      </c>
      <c r="T126" s="8">
        <v>6656</v>
      </c>
      <c r="U126" s="131">
        <v>35</v>
      </c>
      <c r="V126" s="8">
        <v>90</v>
      </c>
      <c r="W126" s="8"/>
      <c r="X126" s="131">
        <v>384</v>
      </c>
      <c r="Y126" s="8">
        <v>33</v>
      </c>
      <c r="Z126" s="132" t="str">
        <f>Table3684[[#This Row],[hitGfx]]</f>
        <v>FXVLExp.PIE</v>
      </c>
      <c r="AA126" s="13" t="s">
        <v>4940</v>
      </c>
      <c r="AB126" s="176" t="s">
        <v>4941</v>
      </c>
      <c r="AC126" s="132" t="s">
        <v>417</v>
      </c>
      <c r="AD126" s="13" t="s">
        <v>370</v>
      </c>
      <c r="AE126" s="328" t="s">
        <v>6700</v>
      </c>
      <c r="AF126" s="8"/>
      <c r="AG126" s="8">
        <v>1</v>
      </c>
      <c r="AH126" s="131">
        <v>1</v>
      </c>
      <c r="AI126" s="131">
        <v>40</v>
      </c>
      <c r="AJ126" s="131">
        <v>256</v>
      </c>
      <c r="AK126" s="131">
        <v>200</v>
      </c>
      <c r="AL126" s="131" t="s">
        <v>374</v>
      </c>
      <c r="AM126" s="131" t="s">
        <v>110</v>
      </c>
      <c r="AN126" s="131" t="s">
        <v>55</v>
      </c>
      <c r="AO126" s="8">
        <v>6</v>
      </c>
      <c r="AP126" s="131">
        <v>192</v>
      </c>
      <c r="AQ126" s="8">
        <v>325</v>
      </c>
      <c r="AR126" s="8">
        <v>10</v>
      </c>
      <c r="AS126" s="8"/>
      <c r="AT126" s="8">
        <v>140</v>
      </c>
      <c r="AU126" s="8"/>
      <c r="AV126" s="131">
        <v>45</v>
      </c>
      <c r="AW126" s="21">
        <v>2176</v>
      </c>
      <c r="AX126" s="13" t="s">
        <v>491</v>
      </c>
      <c r="AY126" s="132" t="s">
        <v>367</v>
      </c>
      <c r="AZ126" s="13" t="s">
        <v>109</v>
      </c>
      <c r="BA126" s="13" t="s">
        <v>55</v>
      </c>
      <c r="BB126" s="132" t="s">
        <v>2631</v>
      </c>
      <c r="BC126" s="131">
        <v>200000</v>
      </c>
      <c r="BD126" s="131"/>
      <c r="BE126" s="131"/>
      <c r="BG126" s="127">
        <f>Table3684[[#This Row],[buildPower]]/2</f>
        <v>200</v>
      </c>
    </row>
    <row r="127" spans="1:59" ht="24" customHeight="1" x14ac:dyDescent="0.35">
      <c r="A127" s="129">
        <v>125</v>
      </c>
      <c r="B127" s="130" t="s">
        <v>5179</v>
      </c>
      <c r="C127" s="131">
        <v>1300</v>
      </c>
      <c r="D127" s="131">
        <v>125</v>
      </c>
      <c r="E127" s="131">
        <v>325</v>
      </c>
      <c r="F127" s="70">
        <v>1</v>
      </c>
      <c r="G127" s="131">
        <v>100</v>
      </c>
      <c r="H127" s="132" t="s">
        <v>2593</v>
      </c>
      <c r="I127" s="8"/>
      <c r="J127" s="131">
        <v>1</v>
      </c>
      <c r="K127" s="8">
        <v>0</v>
      </c>
      <c r="L127" s="131">
        <v>110</v>
      </c>
      <c r="M127" s="8"/>
      <c r="N127" s="132" t="s">
        <v>443</v>
      </c>
      <c r="O127" s="131">
        <v>3000</v>
      </c>
      <c r="P127" s="13" t="s">
        <v>565</v>
      </c>
      <c r="Q127" s="131">
        <v>10</v>
      </c>
      <c r="R127" s="13" t="s">
        <v>5179</v>
      </c>
      <c r="S127" s="131">
        <v>1</v>
      </c>
      <c r="T127" s="131">
        <v>5888</v>
      </c>
      <c r="U127" s="131">
        <v>35</v>
      </c>
      <c r="V127" s="8">
        <v>90</v>
      </c>
      <c r="W127" s="8"/>
      <c r="X127" s="131">
        <v>384</v>
      </c>
      <c r="Y127" s="8">
        <v>33</v>
      </c>
      <c r="Z127" s="132" t="str">
        <f>Table3684[[#This Row],[hitGfx]]</f>
        <v>FXVLExp.PIE</v>
      </c>
      <c r="AA127" s="13" t="s">
        <v>4942</v>
      </c>
      <c r="AB127" s="13" t="s">
        <v>568</v>
      </c>
      <c r="AC127" s="132" t="s">
        <v>417</v>
      </c>
      <c r="AD127" s="13" t="s">
        <v>497</v>
      </c>
      <c r="AE127" s="199" t="s">
        <v>7037</v>
      </c>
      <c r="AF127" s="8"/>
      <c r="AG127" s="8">
        <v>1</v>
      </c>
      <c r="AH127" s="131">
        <v>1</v>
      </c>
      <c r="AI127" s="131"/>
      <c r="AJ127" s="131"/>
      <c r="AK127" s="131"/>
      <c r="AL127" s="131"/>
      <c r="AM127" s="131"/>
      <c r="AN127" s="131"/>
      <c r="AO127" s="8"/>
      <c r="AP127" s="131">
        <v>192</v>
      </c>
      <c r="AQ127" s="131">
        <v>175</v>
      </c>
      <c r="AR127" s="131">
        <v>10</v>
      </c>
      <c r="AS127" s="8">
        <v>250</v>
      </c>
      <c r="AT127" s="8"/>
      <c r="AU127" s="8"/>
      <c r="AV127" s="131">
        <v>45</v>
      </c>
      <c r="AW127" s="21">
        <v>2944</v>
      </c>
      <c r="AX127" s="13" t="s">
        <v>473</v>
      </c>
      <c r="AY127" s="132" t="s">
        <v>367</v>
      </c>
      <c r="AZ127" s="132" t="s">
        <v>109</v>
      </c>
      <c r="BA127" s="13" t="s">
        <v>55</v>
      </c>
      <c r="BB127" s="132" t="s">
        <v>2631</v>
      </c>
      <c r="BC127" s="131">
        <v>10000</v>
      </c>
      <c r="BD127" s="190"/>
      <c r="BE127" s="131"/>
      <c r="BG127" s="127">
        <f>Table3684[[#This Row],[buildPower]]/2</f>
        <v>62.5</v>
      </c>
    </row>
    <row r="128" spans="1:59" ht="24" customHeight="1" x14ac:dyDescent="0.35">
      <c r="A128" s="129">
        <v>126</v>
      </c>
      <c r="B128" s="130" t="s">
        <v>5181</v>
      </c>
      <c r="C128" s="131">
        <v>3600</v>
      </c>
      <c r="D128" s="131">
        <v>400</v>
      </c>
      <c r="E128" s="131">
        <v>250</v>
      </c>
      <c r="F128" s="70"/>
      <c r="G128" s="131">
        <v>25</v>
      </c>
      <c r="H128" s="132" t="s">
        <v>2593</v>
      </c>
      <c r="I128" s="8"/>
      <c r="J128" s="131">
        <v>1</v>
      </c>
      <c r="K128" s="8"/>
      <c r="L128" s="131">
        <v>8</v>
      </c>
      <c r="M128" s="8"/>
      <c r="N128" s="132" t="s">
        <v>443</v>
      </c>
      <c r="O128" s="131">
        <v>3000</v>
      </c>
      <c r="P128" s="13" t="s">
        <v>565</v>
      </c>
      <c r="Q128" s="131">
        <v>200</v>
      </c>
      <c r="R128" s="13" t="s">
        <v>5181</v>
      </c>
      <c r="S128" s="131">
        <v>1</v>
      </c>
      <c r="T128" s="8">
        <v>7424</v>
      </c>
      <c r="U128" s="131">
        <v>35</v>
      </c>
      <c r="V128" s="8">
        <v>90</v>
      </c>
      <c r="W128" s="8"/>
      <c r="X128" s="131">
        <v>384</v>
      </c>
      <c r="Y128" s="8">
        <v>33</v>
      </c>
      <c r="Z128" s="132" t="str">
        <f>Table3684[[#This Row],[hitGfx]]</f>
        <v>FXVLExp.PIE</v>
      </c>
      <c r="AA128" s="13" t="s">
        <v>4945</v>
      </c>
      <c r="AB128" s="176" t="s">
        <v>4941</v>
      </c>
      <c r="AC128" s="132" t="s">
        <v>417</v>
      </c>
      <c r="AD128" s="13" t="s">
        <v>370</v>
      </c>
      <c r="AE128" s="329" t="s">
        <v>7282</v>
      </c>
      <c r="AF128" s="8"/>
      <c r="AG128" s="8">
        <v>1</v>
      </c>
      <c r="AH128" s="131">
        <v>1</v>
      </c>
      <c r="AI128" s="131"/>
      <c r="AJ128" s="131"/>
      <c r="AK128" s="131"/>
      <c r="AL128" s="131"/>
      <c r="AM128" s="131"/>
      <c r="AN128" s="131"/>
      <c r="AO128" s="8">
        <v>6</v>
      </c>
      <c r="AP128" s="131">
        <v>192</v>
      </c>
      <c r="AQ128" s="131">
        <v>325</v>
      </c>
      <c r="AR128" s="8">
        <v>10</v>
      </c>
      <c r="AS128" s="8"/>
      <c r="AT128" s="8">
        <v>140</v>
      </c>
      <c r="AU128" s="8"/>
      <c r="AV128" s="131">
        <v>45</v>
      </c>
      <c r="AW128" s="21">
        <v>2688</v>
      </c>
      <c r="AX128" s="13" t="s">
        <v>491</v>
      </c>
      <c r="AY128" s="13" t="s">
        <v>367</v>
      </c>
      <c r="AZ128" s="13" t="s">
        <v>109</v>
      </c>
      <c r="BA128" s="13" t="s">
        <v>55</v>
      </c>
      <c r="BB128" s="132" t="s">
        <v>2631</v>
      </c>
      <c r="BC128" s="131">
        <v>200000</v>
      </c>
      <c r="BD128" s="131"/>
      <c r="BE128" s="131"/>
      <c r="BG128" s="127">
        <f>Table3684[[#This Row],[buildPower]]/2</f>
        <v>200</v>
      </c>
    </row>
    <row r="129" spans="1:59" ht="24" customHeight="1" x14ac:dyDescent="0.35">
      <c r="A129" s="129">
        <v>127</v>
      </c>
      <c r="B129" s="130" t="s">
        <v>5186</v>
      </c>
      <c r="C129" s="131">
        <v>1100</v>
      </c>
      <c r="D129" s="131">
        <v>125</v>
      </c>
      <c r="E129" s="131">
        <v>200</v>
      </c>
      <c r="F129" s="70">
        <v>1</v>
      </c>
      <c r="G129" s="131">
        <v>100</v>
      </c>
      <c r="H129" s="132" t="s">
        <v>2593</v>
      </c>
      <c r="I129" s="8"/>
      <c r="J129" s="131">
        <v>1</v>
      </c>
      <c r="K129" s="8">
        <v>0</v>
      </c>
      <c r="L129" s="131">
        <v>110</v>
      </c>
      <c r="M129" s="8"/>
      <c r="N129" s="13" t="s">
        <v>490</v>
      </c>
      <c r="O129" s="131">
        <v>1500</v>
      </c>
      <c r="P129" s="13" t="s">
        <v>565</v>
      </c>
      <c r="Q129" s="131">
        <v>10</v>
      </c>
      <c r="R129" s="13" t="s">
        <v>5186</v>
      </c>
      <c r="S129" s="131">
        <v>1</v>
      </c>
      <c r="T129" s="131">
        <v>5888</v>
      </c>
      <c r="U129" s="131">
        <v>35</v>
      </c>
      <c r="V129" s="8">
        <v>90</v>
      </c>
      <c r="W129" s="8"/>
      <c r="X129" s="131">
        <v>384</v>
      </c>
      <c r="Y129" s="8">
        <v>33</v>
      </c>
      <c r="Z129" s="132" t="str">
        <f>Table3684[[#This Row],[hitGfx]]</f>
        <v>FXVLExp.PIE</v>
      </c>
      <c r="AA129" s="13" t="s">
        <v>4950</v>
      </c>
      <c r="AB129" s="13" t="s">
        <v>568</v>
      </c>
      <c r="AC129" s="132" t="s">
        <v>417</v>
      </c>
      <c r="AD129" s="13" t="s">
        <v>497</v>
      </c>
      <c r="AE129" s="199" t="s">
        <v>7042</v>
      </c>
      <c r="AF129" s="8"/>
      <c r="AG129" s="8">
        <v>1</v>
      </c>
      <c r="AH129" s="131"/>
      <c r="AI129" s="131"/>
      <c r="AJ129" s="131"/>
      <c r="AK129" s="131"/>
      <c r="AL129" s="131"/>
      <c r="AM129" s="131"/>
      <c r="AN129" s="131"/>
      <c r="AO129" s="8"/>
      <c r="AP129" s="131">
        <v>192</v>
      </c>
      <c r="AQ129" s="131">
        <v>175</v>
      </c>
      <c r="AR129" s="131">
        <v>10</v>
      </c>
      <c r="AS129" s="8">
        <v>250</v>
      </c>
      <c r="AT129" s="8"/>
      <c r="AU129" s="8"/>
      <c r="AV129" s="131">
        <v>45</v>
      </c>
      <c r="AW129" s="21">
        <v>2944</v>
      </c>
      <c r="AX129" s="13" t="s">
        <v>473</v>
      </c>
      <c r="AY129" s="132" t="s">
        <v>367</v>
      </c>
      <c r="AZ129" s="132" t="s">
        <v>109</v>
      </c>
      <c r="BA129" s="13" t="s">
        <v>55</v>
      </c>
      <c r="BB129" s="132" t="s">
        <v>2624</v>
      </c>
      <c r="BC129" s="131">
        <v>10000</v>
      </c>
      <c r="BD129" s="190"/>
      <c r="BE129" s="131"/>
      <c r="BG129" s="127">
        <f>Table3684[[#This Row],[buildPower]]/2</f>
        <v>62.5</v>
      </c>
    </row>
    <row r="130" spans="1:59" ht="24" customHeight="1" x14ac:dyDescent="0.35">
      <c r="A130" s="129">
        <v>128</v>
      </c>
      <c r="B130" s="130" t="s">
        <v>5188</v>
      </c>
      <c r="C130" s="131">
        <v>3200</v>
      </c>
      <c r="D130" s="131">
        <v>400</v>
      </c>
      <c r="E130" s="131">
        <v>200</v>
      </c>
      <c r="F130" s="70"/>
      <c r="G130" s="131">
        <v>25</v>
      </c>
      <c r="H130" s="132" t="s">
        <v>2593</v>
      </c>
      <c r="I130" s="8"/>
      <c r="J130" s="131">
        <v>1</v>
      </c>
      <c r="K130" s="8"/>
      <c r="L130" s="131">
        <v>8</v>
      </c>
      <c r="M130" s="8"/>
      <c r="N130" s="13" t="s">
        <v>490</v>
      </c>
      <c r="O130" s="131">
        <v>1500</v>
      </c>
      <c r="P130" s="13" t="s">
        <v>565</v>
      </c>
      <c r="Q130" s="131">
        <v>200</v>
      </c>
      <c r="R130" s="13" t="s">
        <v>5188</v>
      </c>
      <c r="S130" s="131">
        <v>1</v>
      </c>
      <c r="T130" s="8">
        <v>7424</v>
      </c>
      <c r="U130" s="182">
        <v>35</v>
      </c>
      <c r="V130" s="8">
        <v>90</v>
      </c>
      <c r="W130" s="8"/>
      <c r="X130" s="131">
        <v>384</v>
      </c>
      <c r="Y130" s="8">
        <v>33</v>
      </c>
      <c r="Z130" s="132" t="str">
        <f>Table3684[[#This Row],[hitGfx]]</f>
        <v>FXVLExp.PIE</v>
      </c>
      <c r="AA130" s="13" t="s">
        <v>4953</v>
      </c>
      <c r="AB130" s="176" t="s">
        <v>4941</v>
      </c>
      <c r="AC130" s="132" t="s">
        <v>417</v>
      </c>
      <c r="AD130" s="13" t="s">
        <v>370</v>
      </c>
      <c r="AE130" s="328" t="s">
        <v>7080</v>
      </c>
      <c r="AF130" s="8"/>
      <c r="AG130" s="8">
        <v>1</v>
      </c>
      <c r="AH130" s="131"/>
      <c r="AI130" s="131"/>
      <c r="AJ130" s="131"/>
      <c r="AK130" s="131"/>
      <c r="AL130" s="131"/>
      <c r="AM130" s="131"/>
      <c r="AN130" s="131"/>
      <c r="AO130" s="8">
        <v>6</v>
      </c>
      <c r="AP130" s="131">
        <v>192</v>
      </c>
      <c r="AQ130" s="131">
        <v>175</v>
      </c>
      <c r="AR130" s="8">
        <v>10</v>
      </c>
      <c r="AS130" s="8"/>
      <c r="AT130" s="8">
        <v>140</v>
      </c>
      <c r="AU130" s="8"/>
      <c r="AV130" s="182">
        <v>45</v>
      </c>
      <c r="AW130" s="21">
        <v>2688</v>
      </c>
      <c r="AX130" s="13" t="s">
        <v>491</v>
      </c>
      <c r="AY130" s="13" t="s">
        <v>367</v>
      </c>
      <c r="AZ130" s="13" t="s">
        <v>109</v>
      </c>
      <c r="BA130" s="13" t="s">
        <v>55</v>
      </c>
      <c r="BB130" s="13" t="s">
        <v>2624</v>
      </c>
      <c r="BC130" s="131">
        <v>200000</v>
      </c>
      <c r="BD130" s="131"/>
      <c r="BE130" s="131"/>
      <c r="BG130" s="127">
        <f>Table3684[[#This Row],[buildPower]]/2</f>
        <v>200</v>
      </c>
    </row>
    <row r="131" spans="1:59" ht="24" customHeight="1" x14ac:dyDescent="0.35">
      <c r="A131" s="129">
        <v>129</v>
      </c>
      <c r="B131" s="130" t="s">
        <v>561</v>
      </c>
      <c r="C131" s="131">
        <v>1800</v>
      </c>
      <c r="D131" s="131">
        <v>175</v>
      </c>
      <c r="E131" s="131">
        <v>350</v>
      </c>
      <c r="F131" s="70">
        <v>1</v>
      </c>
      <c r="G131" s="131">
        <v>55</v>
      </c>
      <c r="H131" s="132" t="s">
        <v>2593</v>
      </c>
      <c r="I131" s="131"/>
      <c r="J131" s="131">
        <v>1</v>
      </c>
      <c r="K131" s="131">
        <v>0</v>
      </c>
      <c r="L131" s="131">
        <v>250</v>
      </c>
      <c r="M131" s="131"/>
      <c r="N131" s="132" t="s">
        <v>490</v>
      </c>
      <c r="O131" s="131">
        <v>1500</v>
      </c>
      <c r="P131" s="132" t="s">
        <v>472</v>
      </c>
      <c r="Q131" s="131">
        <v>10</v>
      </c>
      <c r="R131" s="132" t="s">
        <v>561</v>
      </c>
      <c r="S131" s="131">
        <v>1</v>
      </c>
      <c r="T131" s="131">
        <v>6144</v>
      </c>
      <c r="U131" s="131">
        <v>35</v>
      </c>
      <c r="V131" s="131">
        <v>90</v>
      </c>
      <c r="W131" s="131"/>
      <c r="X131" s="131">
        <v>384</v>
      </c>
      <c r="Y131" s="131">
        <v>33</v>
      </c>
      <c r="Z131" s="132" t="str">
        <f>Table3684[[#This Row],[hitGfx]]</f>
        <v>FXLExp.PIE</v>
      </c>
      <c r="AA131" s="132" t="s">
        <v>562</v>
      </c>
      <c r="AB131" s="132" t="s">
        <v>563</v>
      </c>
      <c r="AC131" s="132" t="s">
        <v>417</v>
      </c>
      <c r="AD131" s="132" t="s">
        <v>564</v>
      </c>
      <c r="AE131" s="199" t="s">
        <v>2645</v>
      </c>
      <c r="AF131" s="131"/>
      <c r="AG131" s="131">
        <v>2</v>
      </c>
      <c r="AH131" s="131"/>
      <c r="AI131" s="131"/>
      <c r="AJ131" s="131"/>
      <c r="AK131" s="131"/>
      <c r="AL131" s="131"/>
      <c r="AM131" s="131"/>
      <c r="AN131" s="131"/>
      <c r="AO131" s="131"/>
      <c r="AP131" s="131">
        <v>256</v>
      </c>
      <c r="AQ131" s="131">
        <v>350</v>
      </c>
      <c r="AR131" s="131">
        <v>10</v>
      </c>
      <c r="AS131" s="131">
        <v>250</v>
      </c>
      <c r="AT131" s="131"/>
      <c r="AU131" s="131"/>
      <c r="AV131" s="131">
        <v>45</v>
      </c>
      <c r="AW131" s="21">
        <v>3072</v>
      </c>
      <c r="AX131" s="132" t="s">
        <v>491</v>
      </c>
      <c r="AY131" s="132" t="s">
        <v>367</v>
      </c>
      <c r="AZ131" s="132" t="s">
        <v>109</v>
      </c>
      <c r="BA131" s="132" t="s">
        <v>55</v>
      </c>
      <c r="BB131" s="132" t="s">
        <v>2624</v>
      </c>
      <c r="BC131" s="131">
        <v>20000</v>
      </c>
      <c r="BD131" s="131"/>
      <c r="BE131" s="131"/>
      <c r="BG131" s="127">
        <f>Table3684[[#This Row],[buildPower]]/2</f>
        <v>87.5</v>
      </c>
    </row>
    <row r="132" spans="1:59" ht="24" customHeight="1" x14ac:dyDescent="0.35">
      <c r="A132" s="129">
        <v>130</v>
      </c>
      <c r="B132" s="130" t="s">
        <v>5291</v>
      </c>
      <c r="C132" s="131">
        <v>1800</v>
      </c>
      <c r="D132" s="131">
        <v>125</v>
      </c>
      <c r="E132" s="131">
        <v>325</v>
      </c>
      <c r="F132" s="70">
        <v>1</v>
      </c>
      <c r="G132" s="131">
        <v>100</v>
      </c>
      <c r="H132" s="132" t="s">
        <v>2593</v>
      </c>
      <c r="I132" s="8"/>
      <c r="J132" s="131">
        <v>1</v>
      </c>
      <c r="K132" s="8">
        <v>0</v>
      </c>
      <c r="L132" s="131">
        <v>200</v>
      </c>
      <c r="M132" s="8"/>
      <c r="N132" s="13" t="s">
        <v>490</v>
      </c>
      <c r="O132" s="131">
        <v>1500</v>
      </c>
      <c r="P132" s="13" t="s">
        <v>472</v>
      </c>
      <c r="Q132" s="131">
        <v>10</v>
      </c>
      <c r="R132" s="13" t="s">
        <v>5291</v>
      </c>
      <c r="S132" s="131">
        <v>1</v>
      </c>
      <c r="T132" s="131">
        <v>6144</v>
      </c>
      <c r="U132" s="182">
        <v>35</v>
      </c>
      <c r="V132" s="8">
        <v>90</v>
      </c>
      <c r="W132" s="8"/>
      <c r="X132" s="131">
        <v>384</v>
      </c>
      <c r="Y132" s="8">
        <v>33</v>
      </c>
      <c r="Z132" s="132" t="str">
        <f>Table3684[[#This Row],[hitGfx]]</f>
        <v>FXLExp.PIE</v>
      </c>
      <c r="AA132" s="13" t="s">
        <v>4933</v>
      </c>
      <c r="AB132" s="13" t="s">
        <v>571</v>
      </c>
      <c r="AC132" s="132" t="s">
        <v>417</v>
      </c>
      <c r="AD132" s="13" t="s">
        <v>572</v>
      </c>
      <c r="AE132" s="199" t="s">
        <v>6527</v>
      </c>
      <c r="AF132" s="8"/>
      <c r="AG132" s="8">
        <v>1</v>
      </c>
      <c r="AH132" s="131"/>
      <c r="AI132" s="131"/>
      <c r="AJ132" s="131"/>
      <c r="AK132" s="131"/>
      <c r="AL132" s="131"/>
      <c r="AM132" s="131"/>
      <c r="AN132" s="131"/>
      <c r="AO132" s="8"/>
      <c r="AP132" s="131">
        <v>128</v>
      </c>
      <c r="AQ132" s="131">
        <v>110</v>
      </c>
      <c r="AR132" s="131">
        <v>10</v>
      </c>
      <c r="AS132" s="8">
        <v>250</v>
      </c>
      <c r="AT132" s="8"/>
      <c r="AU132" s="8"/>
      <c r="AV132" s="182">
        <v>45</v>
      </c>
      <c r="AW132" s="21">
        <v>2048</v>
      </c>
      <c r="AX132" s="13" t="s">
        <v>491</v>
      </c>
      <c r="AY132" s="132" t="s">
        <v>367</v>
      </c>
      <c r="AZ132" s="132" t="s">
        <v>109</v>
      </c>
      <c r="BA132" s="13" t="s">
        <v>55</v>
      </c>
      <c r="BB132" s="132" t="s">
        <v>2624</v>
      </c>
      <c r="BC132" s="131">
        <v>10000</v>
      </c>
      <c r="BD132" s="190"/>
      <c r="BE132" s="131"/>
      <c r="BG132" s="127">
        <f>Table3684[[#This Row],[buildPower]]/2</f>
        <v>62.5</v>
      </c>
    </row>
    <row r="133" spans="1:59" ht="24" customHeight="1" x14ac:dyDescent="0.35">
      <c r="A133" s="129">
        <v>131</v>
      </c>
      <c r="B133" s="130" t="s">
        <v>5292</v>
      </c>
      <c r="C133" s="131">
        <v>2000</v>
      </c>
      <c r="D133" s="131">
        <v>200</v>
      </c>
      <c r="E133" s="131">
        <v>400</v>
      </c>
      <c r="F133" s="70">
        <v>1</v>
      </c>
      <c r="G133" s="131">
        <v>75</v>
      </c>
      <c r="H133" s="132" t="s">
        <v>2593</v>
      </c>
      <c r="I133" s="8"/>
      <c r="J133" s="131">
        <v>1</v>
      </c>
      <c r="K133" s="8">
        <v>0</v>
      </c>
      <c r="L133" s="131">
        <v>15</v>
      </c>
      <c r="M133" s="8"/>
      <c r="N133" s="13" t="s">
        <v>437</v>
      </c>
      <c r="O133" s="131">
        <v>3000</v>
      </c>
      <c r="P133" s="13" t="s">
        <v>472</v>
      </c>
      <c r="Q133" s="131">
        <v>10</v>
      </c>
      <c r="R133" s="13" t="s">
        <v>5292</v>
      </c>
      <c r="S133" s="131">
        <v>1</v>
      </c>
      <c r="T133" s="131">
        <v>6144</v>
      </c>
      <c r="U133" s="131">
        <v>35</v>
      </c>
      <c r="V133" s="8">
        <v>90</v>
      </c>
      <c r="W133" s="8"/>
      <c r="X133" s="131">
        <v>384</v>
      </c>
      <c r="Y133" s="8">
        <v>33</v>
      </c>
      <c r="Z133" s="132" t="str">
        <f>Table3684[[#This Row],[hitGfx]]</f>
        <v>FXLExp.PIE</v>
      </c>
      <c r="AA133" s="13" t="s">
        <v>4934</v>
      </c>
      <c r="AB133" s="13" t="s">
        <v>571</v>
      </c>
      <c r="AC133" s="132" t="s">
        <v>417</v>
      </c>
      <c r="AD133" s="13" t="s">
        <v>572</v>
      </c>
      <c r="AE133" s="199" t="s">
        <v>7062</v>
      </c>
      <c r="AF133" s="8"/>
      <c r="AG133" s="8">
        <v>1</v>
      </c>
      <c r="AH133" s="131">
        <v>1</v>
      </c>
      <c r="AI133" s="131"/>
      <c r="AJ133" s="131"/>
      <c r="AK133" s="131"/>
      <c r="AL133" s="131"/>
      <c r="AM133" s="131"/>
      <c r="AN133" s="131"/>
      <c r="AO133" s="8"/>
      <c r="AP133" s="131">
        <v>288</v>
      </c>
      <c r="AQ133" s="131">
        <v>375</v>
      </c>
      <c r="AR133" s="131">
        <v>10</v>
      </c>
      <c r="AS133" s="8">
        <v>250</v>
      </c>
      <c r="AT133" s="8"/>
      <c r="AU133" s="8"/>
      <c r="AV133" s="131">
        <v>45</v>
      </c>
      <c r="AW133" s="21">
        <v>2048</v>
      </c>
      <c r="AX133" s="13" t="s">
        <v>491</v>
      </c>
      <c r="AY133" s="132" t="s">
        <v>367</v>
      </c>
      <c r="AZ133" s="132" t="s">
        <v>109</v>
      </c>
      <c r="BA133" s="13" t="s">
        <v>55</v>
      </c>
      <c r="BB133" s="13" t="s">
        <v>2631</v>
      </c>
      <c r="BC133" s="131">
        <v>10000</v>
      </c>
      <c r="BD133" s="190"/>
      <c r="BE133" s="131"/>
      <c r="BG133" s="127">
        <f>Table3684[[#This Row],[buildPower]]/2</f>
        <v>100</v>
      </c>
    </row>
    <row r="134" spans="1:59" ht="24" customHeight="1" x14ac:dyDescent="0.35">
      <c r="A134" s="129">
        <v>132</v>
      </c>
      <c r="B134" s="130" t="s">
        <v>5185</v>
      </c>
      <c r="C134" s="131">
        <v>1900</v>
      </c>
      <c r="D134" s="131">
        <v>175</v>
      </c>
      <c r="E134" s="131">
        <v>350</v>
      </c>
      <c r="F134" s="70">
        <v>1</v>
      </c>
      <c r="G134" s="131">
        <v>100</v>
      </c>
      <c r="H134" s="132" t="s">
        <v>2593</v>
      </c>
      <c r="I134" s="8"/>
      <c r="J134" s="131">
        <v>1</v>
      </c>
      <c r="K134" s="8">
        <v>0</v>
      </c>
      <c r="L134" s="131">
        <v>250</v>
      </c>
      <c r="M134" s="8"/>
      <c r="N134" s="13" t="s">
        <v>490</v>
      </c>
      <c r="O134" s="131">
        <v>1500</v>
      </c>
      <c r="P134" s="13" t="s">
        <v>472</v>
      </c>
      <c r="Q134" s="131">
        <v>10</v>
      </c>
      <c r="R134" s="13" t="s">
        <v>5185</v>
      </c>
      <c r="S134" s="131">
        <v>1</v>
      </c>
      <c r="T134" s="131">
        <v>6144</v>
      </c>
      <c r="U134" s="131">
        <v>35</v>
      </c>
      <c r="V134" s="8">
        <v>90</v>
      </c>
      <c r="W134" s="8"/>
      <c r="X134" s="131">
        <v>384</v>
      </c>
      <c r="Y134" s="8">
        <v>33</v>
      </c>
      <c r="Z134" s="132" t="str">
        <f>Table3684[[#This Row],[hitGfx]]</f>
        <v>FXLExp.PIE</v>
      </c>
      <c r="AA134" s="13" t="s">
        <v>4948</v>
      </c>
      <c r="AB134" s="13" t="s">
        <v>563</v>
      </c>
      <c r="AC134" s="132" t="s">
        <v>417</v>
      </c>
      <c r="AD134" s="13" t="s">
        <v>564</v>
      </c>
      <c r="AE134" s="199" t="s">
        <v>6719</v>
      </c>
      <c r="AF134" s="8"/>
      <c r="AG134" s="8">
        <v>1</v>
      </c>
      <c r="AH134" s="131"/>
      <c r="AI134" s="131">
        <v>50</v>
      </c>
      <c r="AJ134" s="131">
        <v>192</v>
      </c>
      <c r="AK134" s="131">
        <v>145</v>
      </c>
      <c r="AL134" s="131" t="s">
        <v>374</v>
      </c>
      <c r="AM134" s="131" t="s">
        <v>110</v>
      </c>
      <c r="AN134" s="131" t="s">
        <v>55</v>
      </c>
      <c r="AO134" s="8"/>
      <c r="AP134" s="8">
        <v>256</v>
      </c>
      <c r="AQ134" s="8">
        <v>350</v>
      </c>
      <c r="AR134" s="8">
        <v>10</v>
      </c>
      <c r="AS134" s="8">
        <v>250</v>
      </c>
      <c r="AT134" s="8"/>
      <c r="AU134" s="8"/>
      <c r="AV134" s="131">
        <v>45</v>
      </c>
      <c r="AW134" s="21">
        <v>3072</v>
      </c>
      <c r="AX134" s="13" t="s">
        <v>491</v>
      </c>
      <c r="AY134" s="132" t="s">
        <v>367</v>
      </c>
      <c r="AZ134" s="132" t="s">
        <v>109</v>
      </c>
      <c r="BA134" s="13" t="s">
        <v>55</v>
      </c>
      <c r="BB134" s="13" t="s">
        <v>2624</v>
      </c>
      <c r="BC134" s="131">
        <v>9333</v>
      </c>
      <c r="BD134" s="190"/>
      <c r="BE134" s="131"/>
      <c r="BG134" s="127">
        <f>Table3684[[#This Row],[buildPower]]/2</f>
        <v>87.5</v>
      </c>
    </row>
    <row r="135" spans="1:59" s="318" customFormat="1" ht="24" customHeight="1" x14ac:dyDescent="0.35">
      <c r="A135" s="129">
        <v>133</v>
      </c>
      <c r="B135" s="130" t="s">
        <v>5424</v>
      </c>
      <c r="C135" s="313">
        <v>2000</v>
      </c>
      <c r="D135" s="313">
        <v>200</v>
      </c>
      <c r="E135" s="313">
        <v>400</v>
      </c>
      <c r="F135" s="314">
        <v>1</v>
      </c>
      <c r="G135" s="313">
        <v>55</v>
      </c>
      <c r="H135" s="315" t="s">
        <v>2593</v>
      </c>
      <c r="I135" s="316"/>
      <c r="J135" s="313">
        <v>1</v>
      </c>
      <c r="K135" s="316">
        <v>0</v>
      </c>
      <c r="L135" s="313">
        <v>250</v>
      </c>
      <c r="M135" s="316"/>
      <c r="N135" s="13" t="s">
        <v>437</v>
      </c>
      <c r="O135" s="313">
        <v>3000</v>
      </c>
      <c r="P135" s="317" t="s">
        <v>472</v>
      </c>
      <c r="Q135" s="313">
        <v>10</v>
      </c>
      <c r="R135" s="317" t="s">
        <v>5424</v>
      </c>
      <c r="S135" s="313">
        <v>1</v>
      </c>
      <c r="T135" s="313">
        <v>6144</v>
      </c>
      <c r="U135" s="131">
        <v>35</v>
      </c>
      <c r="V135" s="316">
        <v>90</v>
      </c>
      <c r="W135" s="316"/>
      <c r="X135" s="131">
        <v>384</v>
      </c>
      <c r="Y135" s="316">
        <v>33</v>
      </c>
      <c r="Z135" s="132" t="str">
        <f>Table3684[[#This Row],[hitGfx]]</f>
        <v>FXLExp.PIE</v>
      </c>
      <c r="AA135" s="317" t="s">
        <v>4937</v>
      </c>
      <c r="AB135" s="317" t="s">
        <v>563</v>
      </c>
      <c r="AC135" s="315" t="s">
        <v>417</v>
      </c>
      <c r="AD135" s="317" t="s">
        <v>564</v>
      </c>
      <c r="AE135" s="315" t="s">
        <v>5297</v>
      </c>
      <c r="AF135" s="316"/>
      <c r="AG135" s="316">
        <v>1</v>
      </c>
      <c r="AH135" s="313">
        <v>1</v>
      </c>
      <c r="AI135" s="313"/>
      <c r="AJ135" s="313"/>
      <c r="AK135" s="313"/>
      <c r="AL135" s="313"/>
      <c r="AM135" s="313"/>
      <c r="AN135" s="313"/>
      <c r="AO135" s="316"/>
      <c r="AP135" s="316">
        <v>288</v>
      </c>
      <c r="AQ135" s="316">
        <v>375</v>
      </c>
      <c r="AR135" s="316">
        <v>10</v>
      </c>
      <c r="AS135" s="316">
        <v>250</v>
      </c>
      <c r="AT135" s="316"/>
      <c r="AU135" s="316"/>
      <c r="AV135" s="131">
        <v>45</v>
      </c>
      <c r="AW135" s="21">
        <v>3072</v>
      </c>
      <c r="AX135" s="317" t="s">
        <v>491</v>
      </c>
      <c r="AY135" s="317" t="s">
        <v>367</v>
      </c>
      <c r="AZ135" s="132" t="s">
        <v>109</v>
      </c>
      <c r="BA135" s="317" t="s">
        <v>55</v>
      </c>
      <c r="BB135" s="317" t="s">
        <v>2631</v>
      </c>
      <c r="BC135" s="313">
        <v>20000</v>
      </c>
      <c r="BD135" s="313"/>
      <c r="BE135" s="131"/>
      <c r="BG135" s="127">
        <f>Table3684[[#This Row],[buildPower]]/2</f>
        <v>100</v>
      </c>
    </row>
    <row r="136" spans="1:59" ht="24" customHeight="1" x14ac:dyDescent="0.35">
      <c r="A136" s="129">
        <v>134</v>
      </c>
      <c r="B136" s="130" t="s">
        <v>5416</v>
      </c>
      <c r="C136" s="131">
        <v>2100</v>
      </c>
      <c r="D136" s="131">
        <v>175</v>
      </c>
      <c r="E136" s="131">
        <v>400</v>
      </c>
      <c r="F136" s="70">
        <v>1</v>
      </c>
      <c r="G136" s="131">
        <v>100</v>
      </c>
      <c r="H136" s="132" t="s">
        <v>2593</v>
      </c>
      <c r="I136" s="8"/>
      <c r="J136" s="131">
        <v>1</v>
      </c>
      <c r="K136" s="8">
        <v>0</v>
      </c>
      <c r="L136" s="131">
        <v>250</v>
      </c>
      <c r="M136" s="8"/>
      <c r="N136" s="13" t="s">
        <v>437</v>
      </c>
      <c r="O136" s="131">
        <v>3000</v>
      </c>
      <c r="P136" s="13" t="s">
        <v>472</v>
      </c>
      <c r="Q136" s="131">
        <v>10</v>
      </c>
      <c r="R136" s="13" t="s">
        <v>5416</v>
      </c>
      <c r="S136" s="131">
        <v>1</v>
      </c>
      <c r="T136" s="131">
        <v>7680</v>
      </c>
      <c r="U136" s="131">
        <v>35</v>
      </c>
      <c r="V136" s="8">
        <v>90</v>
      </c>
      <c r="W136" s="8"/>
      <c r="X136" s="131">
        <v>384</v>
      </c>
      <c r="Y136" s="8">
        <v>33</v>
      </c>
      <c r="Z136" s="132" t="str">
        <f>Table3684[[#This Row],[hitGfx]]</f>
        <v>FXLExp.PIE</v>
      </c>
      <c r="AA136" s="13" t="s">
        <v>4936</v>
      </c>
      <c r="AB136" s="13" t="s">
        <v>563</v>
      </c>
      <c r="AC136" s="132" t="s">
        <v>417</v>
      </c>
      <c r="AD136" s="13" t="s">
        <v>564</v>
      </c>
      <c r="AE136" s="199" t="s">
        <v>7038</v>
      </c>
      <c r="AF136" s="8"/>
      <c r="AG136" s="8">
        <v>1</v>
      </c>
      <c r="AH136" s="131">
        <v>1</v>
      </c>
      <c r="AI136" s="131"/>
      <c r="AJ136" s="131"/>
      <c r="AK136" s="131"/>
      <c r="AL136" s="131"/>
      <c r="AM136" s="131"/>
      <c r="AN136" s="131"/>
      <c r="AO136" s="8"/>
      <c r="AP136" s="131">
        <v>256</v>
      </c>
      <c r="AQ136" s="131">
        <v>375</v>
      </c>
      <c r="AR136" s="131">
        <v>10</v>
      </c>
      <c r="AS136" s="8">
        <v>250</v>
      </c>
      <c r="AT136" s="8"/>
      <c r="AU136" s="8"/>
      <c r="AV136" s="131">
        <v>45</v>
      </c>
      <c r="AW136" s="21">
        <v>3584</v>
      </c>
      <c r="AX136" s="13" t="s">
        <v>491</v>
      </c>
      <c r="AY136" s="132" t="s">
        <v>367</v>
      </c>
      <c r="AZ136" s="132" t="s">
        <v>109</v>
      </c>
      <c r="BA136" s="13" t="s">
        <v>55</v>
      </c>
      <c r="BB136" s="132" t="s">
        <v>2631</v>
      </c>
      <c r="BC136" s="131">
        <v>10000</v>
      </c>
      <c r="BD136" s="190"/>
      <c r="BE136" s="131"/>
      <c r="BG136" s="127">
        <f>Table3684[[#This Row],[buildPower]]/2</f>
        <v>87.5</v>
      </c>
    </row>
    <row r="137" spans="1:59" ht="24" customHeight="1" x14ac:dyDescent="0.35">
      <c r="A137" s="129">
        <v>135</v>
      </c>
      <c r="B137" s="130" t="s">
        <v>5425</v>
      </c>
      <c r="C137" s="131">
        <v>2100</v>
      </c>
      <c r="D137" s="131">
        <v>200</v>
      </c>
      <c r="E137" s="131">
        <v>425</v>
      </c>
      <c r="F137" s="70">
        <v>1</v>
      </c>
      <c r="G137" s="131">
        <v>55</v>
      </c>
      <c r="H137" s="132" t="s">
        <v>2593</v>
      </c>
      <c r="I137" s="8"/>
      <c r="J137" s="131">
        <v>1</v>
      </c>
      <c r="K137" s="8">
        <v>0</v>
      </c>
      <c r="L137" s="131">
        <v>250</v>
      </c>
      <c r="M137" s="8"/>
      <c r="N137" s="13" t="s">
        <v>437</v>
      </c>
      <c r="O137" s="131">
        <v>3000</v>
      </c>
      <c r="P137" s="13" t="s">
        <v>472</v>
      </c>
      <c r="Q137" s="131">
        <v>10</v>
      </c>
      <c r="R137" s="13" t="s">
        <v>5425</v>
      </c>
      <c r="S137" s="131">
        <v>1</v>
      </c>
      <c r="T137" s="131">
        <v>6144</v>
      </c>
      <c r="U137" s="131">
        <v>35</v>
      </c>
      <c r="V137" s="8">
        <v>90</v>
      </c>
      <c r="W137" s="8"/>
      <c r="X137" s="131">
        <v>384</v>
      </c>
      <c r="Y137" s="8">
        <v>33</v>
      </c>
      <c r="Z137" s="132" t="str">
        <f>Table3684[[#This Row],[hitGfx]]</f>
        <v>FXLExp.PIE</v>
      </c>
      <c r="AA137" s="13" t="s">
        <v>4938</v>
      </c>
      <c r="AB137" s="13" t="s">
        <v>563</v>
      </c>
      <c r="AC137" s="132" t="s">
        <v>417</v>
      </c>
      <c r="AD137" s="13" t="s">
        <v>564</v>
      </c>
      <c r="AE137" s="199" t="s">
        <v>6720</v>
      </c>
      <c r="AF137" s="8"/>
      <c r="AG137" s="8">
        <v>1</v>
      </c>
      <c r="AH137" s="131">
        <v>1</v>
      </c>
      <c r="AI137" s="131">
        <v>50</v>
      </c>
      <c r="AJ137" s="131">
        <v>192</v>
      </c>
      <c r="AK137" s="131">
        <v>145</v>
      </c>
      <c r="AL137" s="131" t="s">
        <v>374</v>
      </c>
      <c r="AM137" s="131" t="s">
        <v>110</v>
      </c>
      <c r="AN137" s="131" t="s">
        <v>55</v>
      </c>
      <c r="AO137" s="8"/>
      <c r="AP137" s="8">
        <v>288</v>
      </c>
      <c r="AQ137" s="8">
        <v>375</v>
      </c>
      <c r="AR137" s="8">
        <v>10</v>
      </c>
      <c r="AS137" s="8">
        <v>250</v>
      </c>
      <c r="AT137" s="8"/>
      <c r="AU137" s="8"/>
      <c r="AV137" s="131">
        <v>45</v>
      </c>
      <c r="AW137" s="21">
        <v>3072</v>
      </c>
      <c r="AX137" s="13" t="s">
        <v>491</v>
      </c>
      <c r="AY137" s="132" t="s">
        <v>367</v>
      </c>
      <c r="AZ137" s="132" t="s">
        <v>109</v>
      </c>
      <c r="BA137" s="13" t="s">
        <v>55</v>
      </c>
      <c r="BB137" s="13" t="s">
        <v>2631</v>
      </c>
      <c r="BC137" s="131">
        <v>20000</v>
      </c>
      <c r="BD137" s="190"/>
      <c r="BE137" s="131"/>
      <c r="BG137" s="127">
        <f>Table3684[[#This Row],[buildPower]]/2</f>
        <v>100</v>
      </c>
    </row>
    <row r="138" spans="1:59" ht="24" customHeight="1" x14ac:dyDescent="0.35">
      <c r="A138" s="129">
        <v>136</v>
      </c>
      <c r="B138" s="130" t="s">
        <v>5418</v>
      </c>
      <c r="C138" s="131">
        <v>2000</v>
      </c>
      <c r="D138" s="131">
        <v>225</v>
      </c>
      <c r="E138" s="131">
        <v>400</v>
      </c>
      <c r="F138" s="70">
        <v>1</v>
      </c>
      <c r="G138" s="131">
        <v>100</v>
      </c>
      <c r="H138" s="132" t="s">
        <v>2593</v>
      </c>
      <c r="I138" s="8"/>
      <c r="J138" s="131">
        <v>1</v>
      </c>
      <c r="K138" s="8">
        <v>0</v>
      </c>
      <c r="L138" s="131">
        <v>250</v>
      </c>
      <c r="M138" s="8"/>
      <c r="N138" s="13" t="s">
        <v>437</v>
      </c>
      <c r="O138" s="131">
        <v>3000</v>
      </c>
      <c r="P138" s="13" t="s">
        <v>472</v>
      </c>
      <c r="Q138" s="131">
        <v>10</v>
      </c>
      <c r="R138" s="13" t="s">
        <v>5418</v>
      </c>
      <c r="S138" s="131">
        <v>1</v>
      </c>
      <c r="T138" s="131">
        <v>6912</v>
      </c>
      <c r="U138" s="131">
        <v>35</v>
      </c>
      <c r="V138" s="8">
        <v>90</v>
      </c>
      <c r="W138" s="8"/>
      <c r="X138" s="131">
        <v>384</v>
      </c>
      <c r="Y138" s="8">
        <v>33</v>
      </c>
      <c r="Z138" s="132" t="str">
        <f>Table3684[[#This Row],[hitGfx]]</f>
        <v>FXLExp.PIE</v>
      </c>
      <c r="AA138" s="13" t="s">
        <v>4943</v>
      </c>
      <c r="AB138" s="13" t="s">
        <v>563</v>
      </c>
      <c r="AC138" s="132" t="s">
        <v>506</v>
      </c>
      <c r="AD138" s="13" t="s">
        <v>564</v>
      </c>
      <c r="AE138" s="199" t="s">
        <v>7041</v>
      </c>
      <c r="AF138" s="8"/>
      <c r="AG138" s="8">
        <v>1</v>
      </c>
      <c r="AH138" s="131">
        <v>1</v>
      </c>
      <c r="AI138" s="131"/>
      <c r="AJ138" s="131"/>
      <c r="AK138" s="131"/>
      <c r="AL138" s="131"/>
      <c r="AM138" s="131"/>
      <c r="AN138" s="131"/>
      <c r="AO138" s="8"/>
      <c r="AP138" s="131">
        <v>256</v>
      </c>
      <c r="AQ138" s="131">
        <v>350</v>
      </c>
      <c r="AR138" s="8">
        <v>10</v>
      </c>
      <c r="AS138" s="8">
        <v>250</v>
      </c>
      <c r="AT138" s="8"/>
      <c r="AU138" s="8"/>
      <c r="AV138" s="131">
        <v>45</v>
      </c>
      <c r="AW138" s="21">
        <v>3584</v>
      </c>
      <c r="AX138" s="13" t="s">
        <v>491</v>
      </c>
      <c r="AY138" s="13" t="s">
        <v>367</v>
      </c>
      <c r="AZ138" s="132" t="s">
        <v>109</v>
      </c>
      <c r="BA138" s="13" t="s">
        <v>55</v>
      </c>
      <c r="BB138" s="132" t="s">
        <v>2631</v>
      </c>
      <c r="BC138" s="131">
        <v>9333</v>
      </c>
      <c r="BD138" s="190"/>
      <c r="BE138" s="131"/>
      <c r="BG138" s="127">
        <f>Table3684[[#This Row],[buildPower]]/2</f>
        <v>112.5</v>
      </c>
    </row>
    <row r="139" spans="1:59" ht="24" customHeight="1" x14ac:dyDescent="0.35">
      <c r="A139" s="129">
        <v>137</v>
      </c>
      <c r="B139" s="130" t="s">
        <v>5189</v>
      </c>
      <c r="C139" s="131">
        <v>1900</v>
      </c>
      <c r="D139" s="131">
        <v>175</v>
      </c>
      <c r="E139" s="131">
        <v>350</v>
      </c>
      <c r="F139" s="70">
        <v>1</v>
      </c>
      <c r="G139" s="131">
        <v>100</v>
      </c>
      <c r="H139" s="132" t="s">
        <v>2593</v>
      </c>
      <c r="I139" s="8"/>
      <c r="J139" s="131">
        <v>1</v>
      </c>
      <c r="K139" s="8">
        <v>0</v>
      </c>
      <c r="L139" s="131">
        <v>250</v>
      </c>
      <c r="M139" s="8"/>
      <c r="N139" s="13" t="s">
        <v>490</v>
      </c>
      <c r="O139" s="131">
        <v>1500</v>
      </c>
      <c r="P139" s="13" t="s">
        <v>472</v>
      </c>
      <c r="Q139" s="131">
        <v>10</v>
      </c>
      <c r="R139" s="13" t="s">
        <v>5189</v>
      </c>
      <c r="S139" s="131">
        <v>1</v>
      </c>
      <c r="T139" s="131">
        <v>6912</v>
      </c>
      <c r="U139" s="131">
        <v>35</v>
      </c>
      <c r="V139" s="8">
        <v>90</v>
      </c>
      <c r="W139" s="8"/>
      <c r="X139" s="131">
        <v>384</v>
      </c>
      <c r="Y139" s="8"/>
      <c r="Z139" s="132" t="str">
        <f>Table3684[[#This Row],[hitGfx]]</f>
        <v>FXLExp.PIE</v>
      </c>
      <c r="AA139" s="13" t="s">
        <v>4951</v>
      </c>
      <c r="AB139" s="13" t="s">
        <v>563</v>
      </c>
      <c r="AC139" s="132" t="s">
        <v>506</v>
      </c>
      <c r="AD139" s="13" t="s">
        <v>564</v>
      </c>
      <c r="AE139" s="199" t="s">
        <v>7040</v>
      </c>
      <c r="AF139" s="8"/>
      <c r="AG139" s="8">
        <v>1</v>
      </c>
      <c r="AH139" s="131"/>
      <c r="AI139" s="131"/>
      <c r="AJ139" s="131"/>
      <c r="AK139" s="131"/>
      <c r="AL139" s="131"/>
      <c r="AM139" s="131"/>
      <c r="AN139" s="131"/>
      <c r="AO139" s="8"/>
      <c r="AP139" s="131">
        <v>256</v>
      </c>
      <c r="AQ139" s="131">
        <v>350</v>
      </c>
      <c r="AR139" s="8">
        <v>10</v>
      </c>
      <c r="AS139" s="8">
        <v>250</v>
      </c>
      <c r="AT139" s="8"/>
      <c r="AU139" s="8"/>
      <c r="AV139" s="131">
        <v>45</v>
      </c>
      <c r="AW139" s="21">
        <v>3584</v>
      </c>
      <c r="AX139" s="13" t="s">
        <v>491</v>
      </c>
      <c r="AY139" s="13" t="s">
        <v>367</v>
      </c>
      <c r="AZ139" s="132" t="s">
        <v>109</v>
      </c>
      <c r="BA139" s="13" t="s">
        <v>55</v>
      </c>
      <c r="BB139" s="13" t="s">
        <v>2624</v>
      </c>
      <c r="BC139" s="131">
        <v>9333</v>
      </c>
      <c r="BD139" s="190"/>
      <c r="BE139" s="131"/>
      <c r="BG139" s="127">
        <f>Table3684[[#This Row],[buildPower]]/2</f>
        <v>87.5</v>
      </c>
    </row>
    <row r="140" spans="1:59" ht="24" customHeight="1" x14ac:dyDescent="0.35">
      <c r="A140" s="129">
        <v>138</v>
      </c>
      <c r="B140" s="130" t="s">
        <v>5410</v>
      </c>
      <c r="C140" s="131">
        <v>2100</v>
      </c>
      <c r="D140" s="131">
        <v>175</v>
      </c>
      <c r="E140" s="131">
        <v>350</v>
      </c>
      <c r="F140" s="70">
        <v>1</v>
      </c>
      <c r="G140" s="131">
        <v>100</v>
      </c>
      <c r="H140" s="132" t="s">
        <v>2593</v>
      </c>
      <c r="I140" s="8"/>
      <c r="J140" s="131">
        <v>1</v>
      </c>
      <c r="K140" s="8">
        <v>0</v>
      </c>
      <c r="L140" s="131">
        <v>250</v>
      </c>
      <c r="M140" s="8"/>
      <c r="N140" s="13" t="s">
        <v>490</v>
      </c>
      <c r="O140" s="131">
        <v>1500</v>
      </c>
      <c r="P140" s="13" t="s">
        <v>472</v>
      </c>
      <c r="Q140" s="131">
        <v>10</v>
      </c>
      <c r="R140" s="13" t="s">
        <v>5410</v>
      </c>
      <c r="S140" s="131">
        <v>1</v>
      </c>
      <c r="T140" s="131">
        <v>7680</v>
      </c>
      <c r="U140" s="182">
        <v>35</v>
      </c>
      <c r="V140" s="8">
        <v>90</v>
      </c>
      <c r="W140" s="8"/>
      <c r="X140" s="131">
        <v>384</v>
      </c>
      <c r="Y140" s="8">
        <v>33</v>
      </c>
      <c r="Z140" s="132" t="str">
        <f>Table3684[[#This Row],[hitGfx]]</f>
        <v>FXLExp.PIE</v>
      </c>
      <c r="AA140" s="13" t="s">
        <v>4932</v>
      </c>
      <c r="AB140" s="13" t="s">
        <v>563</v>
      </c>
      <c r="AC140" s="132" t="s">
        <v>417</v>
      </c>
      <c r="AD140" s="13" t="s">
        <v>564</v>
      </c>
      <c r="AE140" s="199" t="s">
        <v>7039</v>
      </c>
      <c r="AF140" s="8"/>
      <c r="AG140" s="8">
        <v>1</v>
      </c>
      <c r="AH140" s="131"/>
      <c r="AI140" s="131"/>
      <c r="AJ140" s="131"/>
      <c r="AK140" s="131"/>
      <c r="AL140" s="131"/>
      <c r="AM140" s="131"/>
      <c r="AN140" s="131"/>
      <c r="AO140" s="8"/>
      <c r="AP140" s="131">
        <v>256</v>
      </c>
      <c r="AQ140" s="131">
        <v>350</v>
      </c>
      <c r="AR140" s="131">
        <v>10</v>
      </c>
      <c r="AS140" s="8">
        <v>250</v>
      </c>
      <c r="AT140" s="8"/>
      <c r="AU140" s="8"/>
      <c r="AV140" s="182">
        <v>45</v>
      </c>
      <c r="AW140" s="21">
        <v>3584</v>
      </c>
      <c r="AX140" s="13" t="s">
        <v>491</v>
      </c>
      <c r="AY140" s="132" t="s">
        <v>367</v>
      </c>
      <c r="AZ140" s="132" t="s">
        <v>109</v>
      </c>
      <c r="BA140" s="13" t="s">
        <v>55</v>
      </c>
      <c r="BB140" s="13" t="s">
        <v>2624</v>
      </c>
      <c r="BC140" s="131">
        <v>10000</v>
      </c>
      <c r="BD140" s="190"/>
      <c r="BE140" s="131"/>
      <c r="BG140" s="127">
        <f>Table3684[[#This Row],[buildPower]]/2</f>
        <v>87.5</v>
      </c>
    </row>
    <row r="141" spans="1:59" ht="24" customHeight="1" x14ac:dyDescent="0.35">
      <c r="A141" s="129">
        <v>139</v>
      </c>
      <c r="B141" s="130" t="s">
        <v>573</v>
      </c>
      <c r="C141" s="131">
        <v>1200</v>
      </c>
      <c r="D141" s="131">
        <v>150</v>
      </c>
      <c r="E141" s="131">
        <v>200</v>
      </c>
      <c r="F141" s="70">
        <v>1</v>
      </c>
      <c r="G141" s="131">
        <v>100</v>
      </c>
      <c r="H141" s="132" t="s">
        <v>2593</v>
      </c>
      <c r="I141" s="131"/>
      <c r="J141" s="131">
        <v>1</v>
      </c>
      <c r="K141" s="131">
        <v>0</v>
      </c>
      <c r="L141" s="131">
        <v>225</v>
      </c>
      <c r="M141" s="131"/>
      <c r="N141" s="132" t="s">
        <v>490</v>
      </c>
      <c r="O141" s="131">
        <v>1500</v>
      </c>
      <c r="P141" s="132" t="s">
        <v>565</v>
      </c>
      <c r="Q141" s="131">
        <v>10</v>
      </c>
      <c r="R141" s="132" t="s">
        <v>573</v>
      </c>
      <c r="S141" s="131">
        <v>1</v>
      </c>
      <c r="T141" s="131">
        <v>4992</v>
      </c>
      <c r="U141" s="182">
        <v>35</v>
      </c>
      <c r="V141" s="131">
        <v>90</v>
      </c>
      <c r="W141" s="131"/>
      <c r="X141" s="131">
        <v>384</v>
      </c>
      <c r="Y141" s="131">
        <v>33</v>
      </c>
      <c r="Z141" s="132" t="str">
        <f>Table3684[[#This Row],[hitGfx]]</f>
        <v>FXVLExp.PIE</v>
      </c>
      <c r="AA141" s="177" t="s">
        <v>574</v>
      </c>
      <c r="AB141" s="132" t="s">
        <v>568</v>
      </c>
      <c r="AC141" s="132" t="s">
        <v>417</v>
      </c>
      <c r="AD141" s="132" t="s">
        <v>497</v>
      </c>
      <c r="AE141" s="199" t="s">
        <v>1764</v>
      </c>
      <c r="AF141" s="131"/>
      <c r="AG141" s="131">
        <v>2</v>
      </c>
      <c r="AH141" s="131"/>
      <c r="AI141" s="131">
        <v>40</v>
      </c>
      <c r="AJ141" s="131">
        <v>128</v>
      </c>
      <c r="AK141" s="131">
        <v>125</v>
      </c>
      <c r="AL141" s="131" t="s">
        <v>374</v>
      </c>
      <c r="AM141" s="131" t="s">
        <v>110</v>
      </c>
      <c r="AN141" s="131" t="s">
        <v>55</v>
      </c>
      <c r="AO141" s="131"/>
      <c r="AP141" s="131">
        <v>192</v>
      </c>
      <c r="AQ141" s="131">
        <v>175</v>
      </c>
      <c r="AR141" s="131">
        <v>10</v>
      </c>
      <c r="AS141" s="131">
        <v>250</v>
      </c>
      <c r="AT141" s="131"/>
      <c r="AU141" s="131"/>
      <c r="AV141" s="182">
        <v>45</v>
      </c>
      <c r="AW141" s="21">
        <v>2496</v>
      </c>
      <c r="AX141" s="132" t="s">
        <v>473</v>
      </c>
      <c r="AY141" s="132" t="s">
        <v>367</v>
      </c>
      <c r="AZ141" s="132" t="s">
        <v>109</v>
      </c>
      <c r="BA141" s="132" t="s">
        <v>55</v>
      </c>
      <c r="BB141" s="132" t="s">
        <v>2624</v>
      </c>
      <c r="BC141" s="131">
        <v>8000</v>
      </c>
      <c r="BD141" s="131"/>
      <c r="BE141" s="131"/>
      <c r="BG141" s="127">
        <f>Table3684[[#This Row],[buildPower]]/2</f>
        <v>75</v>
      </c>
    </row>
    <row r="142" spans="1:59" ht="24" customHeight="1" x14ac:dyDescent="0.35">
      <c r="A142" s="129">
        <v>140</v>
      </c>
      <c r="B142" s="130" t="s">
        <v>4949</v>
      </c>
      <c r="C142" s="131">
        <v>3200</v>
      </c>
      <c r="D142" s="131">
        <v>400</v>
      </c>
      <c r="E142" s="131">
        <v>200</v>
      </c>
      <c r="F142" s="71"/>
      <c r="G142" s="131">
        <v>100</v>
      </c>
      <c r="H142" s="132" t="s">
        <v>2593</v>
      </c>
      <c r="I142" s="8"/>
      <c r="J142" s="131">
        <v>1</v>
      </c>
      <c r="K142" s="8">
        <v>0</v>
      </c>
      <c r="L142" s="131">
        <v>8</v>
      </c>
      <c r="M142" s="8"/>
      <c r="N142" s="13" t="s">
        <v>490</v>
      </c>
      <c r="O142" s="131">
        <v>1500</v>
      </c>
      <c r="P142" s="13" t="s">
        <v>472</v>
      </c>
      <c r="Q142" s="131">
        <v>200</v>
      </c>
      <c r="R142" s="13" t="s">
        <v>4949</v>
      </c>
      <c r="S142" s="131">
        <v>1</v>
      </c>
      <c r="T142" s="8">
        <v>6656</v>
      </c>
      <c r="U142" s="131">
        <v>35</v>
      </c>
      <c r="V142" s="8">
        <v>90</v>
      </c>
      <c r="W142" s="8"/>
      <c r="X142" s="131">
        <v>384</v>
      </c>
      <c r="Y142" s="8">
        <v>33</v>
      </c>
      <c r="Z142" s="132" t="str">
        <f>Table3684[[#This Row],[hitGfx]]</f>
        <v>FXLExp.PIE</v>
      </c>
      <c r="AA142" s="13" t="s">
        <v>4911</v>
      </c>
      <c r="AB142" s="176" t="s">
        <v>4941</v>
      </c>
      <c r="AC142" s="132" t="s">
        <v>417</v>
      </c>
      <c r="AD142" s="13" t="s">
        <v>370</v>
      </c>
      <c r="AE142" s="328" t="s">
        <v>6717</v>
      </c>
      <c r="AF142" s="8"/>
      <c r="AG142" s="8">
        <v>1</v>
      </c>
      <c r="AH142" s="131"/>
      <c r="AI142" s="131">
        <v>40</v>
      </c>
      <c r="AJ142" s="131">
        <v>256</v>
      </c>
      <c r="AK142" s="131">
        <v>200</v>
      </c>
      <c r="AL142" s="131" t="s">
        <v>374</v>
      </c>
      <c r="AM142" s="131" t="s">
        <v>110</v>
      </c>
      <c r="AN142" s="131" t="s">
        <v>55</v>
      </c>
      <c r="AO142" s="8">
        <v>6</v>
      </c>
      <c r="AP142" s="8">
        <v>256</v>
      </c>
      <c r="AQ142" s="8">
        <v>175</v>
      </c>
      <c r="AR142" s="8">
        <v>10</v>
      </c>
      <c r="AS142" s="8"/>
      <c r="AT142" s="8">
        <v>140</v>
      </c>
      <c r="AU142" s="8"/>
      <c r="AV142" s="131">
        <v>45</v>
      </c>
      <c r="AW142" s="21">
        <v>2176</v>
      </c>
      <c r="AX142" s="13" t="s">
        <v>491</v>
      </c>
      <c r="AY142" s="132" t="s">
        <v>367</v>
      </c>
      <c r="AZ142" s="13" t="s">
        <v>109</v>
      </c>
      <c r="BA142" s="13" t="s">
        <v>55</v>
      </c>
      <c r="BB142" s="13" t="s">
        <v>2624</v>
      </c>
      <c r="BC142" s="131">
        <v>200000</v>
      </c>
      <c r="BD142" s="131"/>
      <c r="BE142" s="131"/>
      <c r="BG142" s="127">
        <f>Table3684[[#This Row],[buildPower]]/2</f>
        <v>200</v>
      </c>
    </row>
    <row r="143" spans="1:59" ht="24" customHeight="1" x14ac:dyDescent="0.35">
      <c r="A143" s="129">
        <v>141</v>
      </c>
      <c r="B143" s="130" t="s">
        <v>556</v>
      </c>
      <c r="C143" s="131">
        <v>800</v>
      </c>
      <c r="D143" s="131">
        <v>100</v>
      </c>
      <c r="E143" s="131">
        <v>125</v>
      </c>
      <c r="F143" s="70">
        <v>1</v>
      </c>
      <c r="G143" s="131">
        <v>30</v>
      </c>
      <c r="H143" s="132" t="s">
        <v>2596</v>
      </c>
      <c r="I143" s="131"/>
      <c r="J143" s="131">
        <v>1</v>
      </c>
      <c r="K143" s="131"/>
      <c r="L143" s="131">
        <v>40</v>
      </c>
      <c r="M143" s="131" t="s">
        <v>2625</v>
      </c>
      <c r="N143" s="132" t="s">
        <v>558</v>
      </c>
      <c r="O143" s="131">
        <v>3200</v>
      </c>
      <c r="P143" s="132" t="s">
        <v>559</v>
      </c>
      <c r="Q143" s="131">
        <v>180</v>
      </c>
      <c r="R143" s="132" t="s">
        <v>556</v>
      </c>
      <c r="S143" s="131">
        <v>1</v>
      </c>
      <c r="T143" s="131">
        <v>1792</v>
      </c>
      <c r="U143" s="131">
        <v>95</v>
      </c>
      <c r="V143" s="131">
        <v>90</v>
      </c>
      <c r="W143" s="131">
        <v>-60</v>
      </c>
      <c r="X143" s="131"/>
      <c r="Y143" s="131">
        <v>33</v>
      </c>
      <c r="Z143" s="132" t="s">
        <v>559</v>
      </c>
      <c r="AA143" s="177" t="s">
        <v>557</v>
      </c>
      <c r="AB143" s="132" t="s">
        <v>554</v>
      </c>
      <c r="AC143" s="132" t="s">
        <v>375</v>
      </c>
      <c r="AD143" s="132" t="s">
        <v>475</v>
      </c>
      <c r="AE143" s="199" t="s">
        <v>1793</v>
      </c>
      <c r="AF143" s="131"/>
      <c r="AG143" s="131">
        <v>1</v>
      </c>
      <c r="AH143" s="131"/>
      <c r="AI143" s="131">
        <v>300</v>
      </c>
      <c r="AJ143" s="131">
        <v>64</v>
      </c>
      <c r="AK143" s="131">
        <v>35</v>
      </c>
      <c r="AL143" s="131" t="s">
        <v>374</v>
      </c>
      <c r="AM143" s="131" t="s">
        <v>110</v>
      </c>
      <c r="AN143" s="131" t="s">
        <v>56</v>
      </c>
      <c r="AO143" s="131"/>
      <c r="AP143" s="131"/>
      <c r="AQ143" s="131"/>
      <c r="AR143" s="131"/>
      <c r="AS143" s="131">
        <v>15</v>
      </c>
      <c r="AT143" s="131"/>
      <c r="AU143" s="131">
        <v>180</v>
      </c>
      <c r="AV143" s="131">
        <v>100</v>
      </c>
      <c r="AW143" s="21">
        <v>1434</v>
      </c>
      <c r="AX143" s="132" t="s">
        <v>391</v>
      </c>
      <c r="AY143" s="132" t="s">
        <v>374</v>
      </c>
      <c r="AZ143" s="132" t="s">
        <v>110</v>
      </c>
      <c r="BA143" s="132" t="s">
        <v>56</v>
      </c>
      <c r="BB143" s="132" t="s">
        <v>2597</v>
      </c>
      <c r="BC143" s="131">
        <v>500</v>
      </c>
      <c r="BD143" s="131"/>
      <c r="BE143" s="131"/>
      <c r="BG143" s="127">
        <f>Table3684[[#This Row],[buildPower]]/2</f>
        <v>50</v>
      </c>
    </row>
    <row r="144" spans="1:59" ht="24" customHeight="1" x14ac:dyDescent="0.35">
      <c r="A144" s="129">
        <v>142</v>
      </c>
      <c r="B144" s="130" t="s">
        <v>5160</v>
      </c>
      <c r="C144" s="131">
        <v>800</v>
      </c>
      <c r="D144" s="131">
        <v>100</v>
      </c>
      <c r="E144" s="131">
        <v>125</v>
      </c>
      <c r="F144" s="70">
        <v>1</v>
      </c>
      <c r="G144" s="131">
        <v>30</v>
      </c>
      <c r="H144" s="132" t="s">
        <v>2596</v>
      </c>
      <c r="I144" s="8"/>
      <c r="J144" s="131">
        <v>1</v>
      </c>
      <c r="K144" s="8"/>
      <c r="L144" s="131">
        <v>40</v>
      </c>
      <c r="M144" s="131" t="s">
        <v>2625</v>
      </c>
      <c r="N144" s="13" t="s">
        <v>558</v>
      </c>
      <c r="O144" s="131">
        <v>3200</v>
      </c>
      <c r="P144" s="13" t="s">
        <v>559</v>
      </c>
      <c r="Q144" s="131">
        <v>180</v>
      </c>
      <c r="R144" s="13" t="s">
        <v>5160</v>
      </c>
      <c r="S144" s="131">
        <v>1</v>
      </c>
      <c r="T144" s="131">
        <v>1792</v>
      </c>
      <c r="U144" s="182">
        <v>95</v>
      </c>
      <c r="V144" s="8">
        <v>90</v>
      </c>
      <c r="W144" s="8">
        <v>-60</v>
      </c>
      <c r="X144" s="8"/>
      <c r="Y144" s="8">
        <v>33</v>
      </c>
      <c r="Z144" s="13" t="s">
        <v>559</v>
      </c>
      <c r="AA144" s="176" t="s">
        <v>557</v>
      </c>
      <c r="AB144" s="13" t="s">
        <v>441</v>
      </c>
      <c r="AC144" s="132" t="s">
        <v>375</v>
      </c>
      <c r="AD144" s="13" t="s">
        <v>475</v>
      </c>
      <c r="AE144" s="199" t="s">
        <v>7070</v>
      </c>
      <c r="AF144" s="8"/>
      <c r="AG144" s="8">
        <v>1</v>
      </c>
      <c r="AH144" s="131"/>
      <c r="AI144" s="131">
        <v>300</v>
      </c>
      <c r="AJ144" s="131">
        <v>64</v>
      </c>
      <c r="AK144" s="131">
        <v>35</v>
      </c>
      <c r="AL144" s="131" t="s">
        <v>374</v>
      </c>
      <c r="AM144" s="131" t="s">
        <v>110</v>
      </c>
      <c r="AN144" s="131" t="s">
        <v>56</v>
      </c>
      <c r="AO144" s="8"/>
      <c r="AP144" s="8"/>
      <c r="AQ144" s="8"/>
      <c r="AR144" s="8"/>
      <c r="AS144" s="8">
        <v>15</v>
      </c>
      <c r="AT144" s="8"/>
      <c r="AU144" s="131">
        <v>180</v>
      </c>
      <c r="AV144" s="182">
        <v>100</v>
      </c>
      <c r="AW144" s="21">
        <v>1434</v>
      </c>
      <c r="AX144" s="13" t="s">
        <v>391</v>
      </c>
      <c r="AY144" s="13" t="s">
        <v>374</v>
      </c>
      <c r="AZ144" s="132" t="s">
        <v>110</v>
      </c>
      <c r="BA144" s="13" t="s">
        <v>56</v>
      </c>
      <c r="BB144" s="13" t="s">
        <v>2597</v>
      </c>
      <c r="BC144" s="131">
        <v>500</v>
      </c>
      <c r="BD144" s="189"/>
      <c r="BE144" s="131"/>
      <c r="BG144" s="127">
        <f>Table3684[[#This Row],[buildPower]]/2</f>
        <v>50</v>
      </c>
    </row>
    <row r="145" spans="1:59" ht="24" customHeight="1" x14ac:dyDescent="0.35">
      <c r="A145" s="129">
        <v>143</v>
      </c>
      <c r="B145" s="130" t="s">
        <v>5278</v>
      </c>
      <c r="C145" s="131">
        <v>800</v>
      </c>
      <c r="D145" s="131">
        <v>100</v>
      </c>
      <c r="E145" s="131">
        <v>125</v>
      </c>
      <c r="F145" s="70">
        <v>1</v>
      </c>
      <c r="G145" s="131">
        <v>30</v>
      </c>
      <c r="H145" s="132" t="s">
        <v>2596</v>
      </c>
      <c r="I145" s="8"/>
      <c r="J145" s="131">
        <v>1</v>
      </c>
      <c r="K145" s="8"/>
      <c r="L145" s="131">
        <v>40</v>
      </c>
      <c r="M145" s="131" t="s">
        <v>2625</v>
      </c>
      <c r="N145" s="13" t="s">
        <v>558</v>
      </c>
      <c r="O145" s="131">
        <v>3200</v>
      </c>
      <c r="P145" s="13" t="s">
        <v>559</v>
      </c>
      <c r="Q145" s="131">
        <v>180</v>
      </c>
      <c r="R145" s="13" t="s">
        <v>5278</v>
      </c>
      <c r="S145" s="131">
        <v>1</v>
      </c>
      <c r="T145" s="131">
        <v>1792</v>
      </c>
      <c r="U145" s="182">
        <v>95</v>
      </c>
      <c r="V145" s="8">
        <v>90</v>
      </c>
      <c r="W145" s="8">
        <v>-60</v>
      </c>
      <c r="X145" s="8"/>
      <c r="Y145" s="8">
        <v>33</v>
      </c>
      <c r="Z145" s="13" t="s">
        <v>559</v>
      </c>
      <c r="AA145" s="176" t="s">
        <v>557</v>
      </c>
      <c r="AB145" s="13" t="s">
        <v>435</v>
      </c>
      <c r="AC145" s="132" t="s">
        <v>375</v>
      </c>
      <c r="AD145" s="13" t="s">
        <v>475</v>
      </c>
      <c r="AE145" s="199" t="s">
        <v>7029</v>
      </c>
      <c r="AF145" s="8"/>
      <c r="AG145" s="8">
        <v>1</v>
      </c>
      <c r="AH145" s="131"/>
      <c r="AI145" s="131">
        <v>300</v>
      </c>
      <c r="AJ145" s="131">
        <v>64</v>
      </c>
      <c r="AK145" s="131">
        <v>35</v>
      </c>
      <c r="AL145" s="131" t="s">
        <v>374</v>
      </c>
      <c r="AM145" s="131" t="s">
        <v>110</v>
      </c>
      <c r="AN145" s="131" t="s">
        <v>56</v>
      </c>
      <c r="AO145" s="8"/>
      <c r="AP145" s="8"/>
      <c r="AQ145" s="8"/>
      <c r="AR145" s="8"/>
      <c r="AS145" s="8">
        <v>15</v>
      </c>
      <c r="AT145" s="8"/>
      <c r="AU145" s="131">
        <v>180</v>
      </c>
      <c r="AV145" s="182">
        <v>100</v>
      </c>
      <c r="AW145" s="21">
        <v>1434</v>
      </c>
      <c r="AX145" s="13" t="s">
        <v>391</v>
      </c>
      <c r="AY145" s="13" t="s">
        <v>374</v>
      </c>
      <c r="AZ145" s="132" t="s">
        <v>110</v>
      </c>
      <c r="BA145" s="13" t="s">
        <v>56</v>
      </c>
      <c r="BB145" s="13" t="s">
        <v>2597</v>
      </c>
      <c r="BC145" s="131">
        <v>500</v>
      </c>
      <c r="BD145" s="189"/>
      <c r="BE145" s="131"/>
      <c r="BG145" s="127">
        <f>Table3684[[#This Row],[buildPower]]/2</f>
        <v>50</v>
      </c>
    </row>
    <row r="146" spans="1:59" ht="24" customHeight="1" x14ac:dyDescent="0.35">
      <c r="A146" s="129">
        <v>144</v>
      </c>
      <c r="B146" s="130" t="s">
        <v>5154</v>
      </c>
      <c r="C146" s="131">
        <v>800</v>
      </c>
      <c r="D146" s="131">
        <v>100</v>
      </c>
      <c r="E146" s="131">
        <v>125</v>
      </c>
      <c r="F146" s="70">
        <v>1</v>
      </c>
      <c r="G146" s="131">
        <v>30</v>
      </c>
      <c r="H146" s="132" t="s">
        <v>2596</v>
      </c>
      <c r="I146" s="8"/>
      <c r="J146" s="131">
        <v>1</v>
      </c>
      <c r="K146" s="8"/>
      <c r="L146" s="131">
        <v>40</v>
      </c>
      <c r="M146" s="131" t="s">
        <v>2625</v>
      </c>
      <c r="N146" s="13" t="s">
        <v>476</v>
      </c>
      <c r="O146" s="131">
        <v>3200</v>
      </c>
      <c r="P146" s="13" t="s">
        <v>477</v>
      </c>
      <c r="Q146" s="131">
        <v>180</v>
      </c>
      <c r="R146" s="13" t="s">
        <v>5154</v>
      </c>
      <c r="S146" s="131">
        <v>1</v>
      </c>
      <c r="T146" s="131">
        <v>1792</v>
      </c>
      <c r="U146" s="182">
        <v>95</v>
      </c>
      <c r="V146" s="8">
        <v>90</v>
      </c>
      <c r="W146" s="8">
        <v>-60</v>
      </c>
      <c r="X146" s="8"/>
      <c r="Y146" s="8">
        <v>33</v>
      </c>
      <c r="Z146" s="13" t="s">
        <v>477</v>
      </c>
      <c r="AA146" s="176" t="s">
        <v>557</v>
      </c>
      <c r="AB146" s="13" t="s">
        <v>4907</v>
      </c>
      <c r="AC146" s="132" t="s">
        <v>375</v>
      </c>
      <c r="AD146" s="13" t="s">
        <v>482</v>
      </c>
      <c r="AE146" s="199" t="s">
        <v>7053</v>
      </c>
      <c r="AF146" s="8"/>
      <c r="AG146" s="8">
        <v>1</v>
      </c>
      <c r="AH146" s="131"/>
      <c r="AI146" s="131">
        <v>300</v>
      </c>
      <c r="AJ146" s="131">
        <v>64</v>
      </c>
      <c r="AK146" s="131">
        <v>35</v>
      </c>
      <c r="AL146" s="131" t="s">
        <v>374</v>
      </c>
      <c r="AM146" s="131" t="s">
        <v>110</v>
      </c>
      <c r="AN146" s="131" t="s">
        <v>56</v>
      </c>
      <c r="AO146" s="8"/>
      <c r="AP146" s="8"/>
      <c r="AQ146" s="8"/>
      <c r="AR146" s="8"/>
      <c r="AS146" s="131">
        <v>15</v>
      </c>
      <c r="AT146" s="8"/>
      <c r="AU146" s="131">
        <v>180</v>
      </c>
      <c r="AV146" s="182">
        <v>100</v>
      </c>
      <c r="AW146" s="21">
        <v>1434</v>
      </c>
      <c r="AX146" s="13" t="s">
        <v>477</v>
      </c>
      <c r="AY146" s="13" t="s">
        <v>374</v>
      </c>
      <c r="AZ146" s="132" t="s">
        <v>110</v>
      </c>
      <c r="BA146" s="13" t="s">
        <v>56</v>
      </c>
      <c r="BB146" s="132" t="s">
        <v>2597</v>
      </c>
      <c r="BC146" s="131">
        <v>500</v>
      </c>
      <c r="BD146" s="189"/>
      <c r="BE146" s="131"/>
      <c r="BG146" s="127">
        <f>Table3684[[#This Row],[buildPower]]/2</f>
        <v>50</v>
      </c>
    </row>
    <row r="147" spans="1:59" ht="24" customHeight="1" x14ac:dyDescent="0.35">
      <c r="A147" s="129">
        <v>145</v>
      </c>
      <c r="B147" s="130" t="s">
        <v>5158</v>
      </c>
      <c r="C147" s="131">
        <v>800</v>
      </c>
      <c r="D147" s="131">
        <v>100</v>
      </c>
      <c r="E147" s="131">
        <v>125</v>
      </c>
      <c r="F147" s="70">
        <v>1</v>
      </c>
      <c r="G147" s="131">
        <v>30</v>
      </c>
      <c r="H147" s="132" t="s">
        <v>2596</v>
      </c>
      <c r="I147" s="8"/>
      <c r="J147" s="131">
        <v>1</v>
      </c>
      <c r="K147" s="8"/>
      <c r="L147" s="131">
        <v>40</v>
      </c>
      <c r="M147" s="131" t="s">
        <v>2625</v>
      </c>
      <c r="N147" s="13" t="s">
        <v>558</v>
      </c>
      <c r="O147" s="131">
        <v>3200</v>
      </c>
      <c r="P147" s="13" t="s">
        <v>559</v>
      </c>
      <c r="Q147" s="131">
        <v>180</v>
      </c>
      <c r="R147" s="13" t="s">
        <v>5158</v>
      </c>
      <c r="S147" s="131">
        <v>1</v>
      </c>
      <c r="T147" s="131">
        <v>1792</v>
      </c>
      <c r="U147" s="131">
        <v>95</v>
      </c>
      <c r="V147" s="8">
        <v>90</v>
      </c>
      <c r="W147" s="8">
        <v>-60</v>
      </c>
      <c r="X147" s="8"/>
      <c r="Y147" s="8">
        <v>33</v>
      </c>
      <c r="Z147" s="13" t="s">
        <v>559</v>
      </c>
      <c r="AA147" s="176" t="s">
        <v>557</v>
      </c>
      <c r="AB147" s="176" t="s">
        <v>5284</v>
      </c>
      <c r="AC147" s="132" t="s">
        <v>375</v>
      </c>
      <c r="AD147" s="13" t="s">
        <v>475</v>
      </c>
      <c r="AE147" s="199" t="s">
        <v>7030</v>
      </c>
      <c r="AF147" s="8"/>
      <c r="AG147" s="8">
        <v>1</v>
      </c>
      <c r="AH147" s="131"/>
      <c r="AI147" s="131">
        <v>300</v>
      </c>
      <c r="AJ147" s="131">
        <v>64</v>
      </c>
      <c r="AK147" s="131">
        <v>35</v>
      </c>
      <c r="AL147" s="131" t="s">
        <v>374</v>
      </c>
      <c r="AM147" s="131" t="s">
        <v>110</v>
      </c>
      <c r="AN147" s="131" t="s">
        <v>56</v>
      </c>
      <c r="AO147" s="8"/>
      <c r="AP147" s="8"/>
      <c r="AQ147" s="8"/>
      <c r="AR147" s="8"/>
      <c r="AS147" s="8">
        <v>15</v>
      </c>
      <c r="AT147" s="8"/>
      <c r="AU147" s="131">
        <v>180</v>
      </c>
      <c r="AV147" s="131">
        <v>100</v>
      </c>
      <c r="AW147" s="21">
        <v>1434</v>
      </c>
      <c r="AX147" s="13" t="s">
        <v>391</v>
      </c>
      <c r="AY147" s="13" t="s">
        <v>374</v>
      </c>
      <c r="AZ147" s="132" t="s">
        <v>110</v>
      </c>
      <c r="BA147" s="13" t="s">
        <v>56</v>
      </c>
      <c r="BB147" s="13" t="s">
        <v>2597</v>
      </c>
      <c r="BC147" s="131">
        <v>500</v>
      </c>
      <c r="BD147" s="189"/>
      <c r="BE147" s="131"/>
      <c r="BG147" s="127">
        <f>Table3684[[#This Row],[buildPower]]/2</f>
        <v>50</v>
      </c>
    </row>
    <row r="148" spans="1:59" ht="24" customHeight="1" x14ac:dyDescent="0.35">
      <c r="A148" s="129">
        <v>146</v>
      </c>
      <c r="B148" s="130" t="s">
        <v>5155</v>
      </c>
      <c r="C148" s="131">
        <v>800</v>
      </c>
      <c r="D148" s="131">
        <v>100</v>
      </c>
      <c r="E148" s="131">
        <v>125</v>
      </c>
      <c r="F148" s="70">
        <v>1</v>
      </c>
      <c r="G148" s="131">
        <v>30</v>
      </c>
      <c r="H148" s="132" t="s">
        <v>2596</v>
      </c>
      <c r="I148" s="8"/>
      <c r="J148" s="131">
        <v>1</v>
      </c>
      <c r="K148" s="8"/>
      <c r="L148" s="131">
        <v>40</v>
      </c>
      <c r="M148" s="131" t="s">
        <v>2625</v>
      </c>
      <c r="N148" s="13" t="s">
        <v>476</v>
      </c>
      <c r="O148" s="131">
        <v>3200</v>
      </c>
      <c r="P148" s="13" t="s">
        <v>477</v>
      </c>
      <c r="Q148" s="131">
        <v>180</v>
      </c>
      <c r="R148" s="13" t="s">
        <v>5155</v>
      </c>
      <c r="S148" s="131">
        <v>1</v>
      </c>
      <c r="T148" s="131">
        <v>1792</v>
      </c>
      <c r="U148" s="131">
        <v>95</v>
      </c>
      <c r="V148" s="8">
        <v>90</v>
      </c>
      <c r="W148" s="8">
        <v>-60</v>
      </c>
      <c r="X148" s="8"/>
      <c r="Y148" s="8">
        <v>33</v>
      </c>
      <c r="Z148" s="13" t="s">
        <v>477</v>
      </c>
      <c r="AA148" s="176" t="s">
        <v>557</v>
      </c>
      <c r="AB148" s="176" t="s">
        <v>5445</v>
      </c>
      <c r="AC148" s="132" t="s">
        <v>375</v>
      </c>
      <c r="AD148" s="13" t="s">
        <v>482</v>
      </c>
      <c r="AE148" s="199" t="s">
        <v>7031</v>
      </c>
      <c r="AF148" s="8"/>
      <c r="AG148" s="8">
        <v>1</v>
      </c>
      <c r="AH148" s="131"/>
      <c r="AI148" s="131">
        <v>300</v>
      </c>
      <c r="AJ148" s="131">
        <v>64</v>
      </c>
      <c r="AK148" s="131">
        <v>35</v>
      </c>
      <c r="AL148" s="131" t="s">
        <v>374</v>
      </c>
      <c r="AM148" s="131" t="s">
        <v>110</v>
      </c>
      <c r="AN148" s="131" t="s">
        <v>56</v>
      </c>
      <c r="AO148" s="8"/>
      <c r="AP148" s="8"/>
      <c r="AQ148" s="8"/>
      <c r="AR148" s="8"/>
      <c r="AS148" s="8">
        <v>15</v>
      </c>
      <c r="AT148" s="8"/>
      <c r="AU148" s="131">
        <v>180</v>
      </c>
      <c r="AV148" s="131">
        <v>100</v>
      </c>
      <c r="AW148" s="21">
        <v>1434</v>
      </c>
      <c r="AX148" s="13" t="s">
        <v>477</v>
      </c>
      <c r="AY148" s="13" t="s">
        <v>374</v>
      </c>
      <c r="AZ148" s="132" t="s">
        <v>110</v>
      </c>
      <c r="BA148" s="13" t="s">
        <v>56</v>
      </c>
      <c r="BB148" s="13" t="s">
        <v>2597</v>
      </c>
      <c r="BC148" s="131">
        <v>500</v>
      </c>
      <c r="BD148" s="189"/>
      <c r="BE148" s="131"/>
      <c r="BG148" s="127">
        <f>Table3684[[#This Row],[buildPower]]/2</f>
        <v>50</v>
      </c>
    </row>
    <row r="149" spans="1:59" ht="24" customHeight="1" x14ac:dyDescent="0.35">
      <c r="A149" s="129">
        <v>147</v>
      </c>
      <c r="B149" s="130" t="s">
        <v>5204</v>
      </c>
      <c r="C149" s="131">
        <v>800</v>
      </c>
      <c r="D149" s="131">
        <v>100</v>
      </c>
      <c r="E149" s="131">
        <v>125</v>
      </c>
      <c r="F149" s="70">
        <v>1</v>
      </c>
      <c r="G149" s="131">
        <v>30</v>
      </c>
      <c r="H149" s="132" t="s">
        <v>2596</v>
      </c>
      <c r="I149" s="8"/>
      <c r="J149" s="131">
        <v>1</v>
      </c>
      <c r="K149" s="8"/>
      <c r="L149" s="131">
        <v>40</v>
      </c>
      <c r="M149" s="131" t="s">
        <v>2625</v>
      </c>
      <c r="N149" s="13" t="s">
        <v>558</v>
      </c>
      <c r="O149" s="131">
        <v>3200</v>
      </c>
      <c r="P149" s="13" t="s">
        <v>559</v>
      </c>
      <c r="Q149" s="131">
        <v>180</v>
      </c>
      <c r="R149" s="13" t="s">
        <v>5204</v>
      </c>
      <c r="S149" s="131">
        <v>1</v>
      </c>
      <c r="T149" s="131">
        <v>1792</v>
      </c>
      <c r="U149" s="131">
        <v>95</v>
      </c>
      <c r="V149" s="8">
        <v>90</v>
      </c>
      <c r="W149" s="8">
        <v>-60</v>
      </c>
      <c r="X149" s="8"/>
      <c r="Y149" s="8">
        <v>33</v>
      </c>
      <c r="Z149" s="13" t="s">
        <v>559</v>
      </c>
      <c r="AA149" s="176" t="s">
        <v>576</v>
      </c>
      <c r="AB149" s="13" t="s">
        <v>441</v>
      </c>
      <c r="AC149" s="132" t="s">
        <v>375</v>
      </c>
      <c r="AD149" s="13" t="s">
        <v>475</v>
      </c>
      <c r="AE149" s="199" t="s">
        <v>1786</v>
      </c>
      <c r="AF149" s="8"/>
      <c r="AG149" s="8">
        <v>1</v>
      </c>
      <c r="AH149" s="131"/>
      <c r="AI149" s="131">
        <v>300</v>
      </c>
      <c r="AJ149" s="131">
        <v>64</v>
      </c>
      <c r="AK149" s="131">
        <v>35</v>
      </c>
      <c r="AL149" s="131" t="s">
        <v>374</v>
      </c>
      <c r="AM149" s="131" t="s">
        <v>110</v>
      </c>
      <c r="AN149" s="131" t="s">
        <v>56</v>
      </c>
      <c r="AO149" s="8"/>
      <c r="AP149" s="8"/>
      <c r="AQ149" s="8"/>
      <c r="AR149" s="8"/>
      <c r="AS149" s="8">
        <v>15</v>
      </c>
      <c r="AT149" s="8"/>
      <c r="AU149" s="131">
        <v>180</v>
      </c>
      <c r="AV149" s="131">
        <v>100</v>
      </c>
      <c r="AW149" s="21">
        <v>1434</v>
      </c>
      <c r="AX149" s="13" t="s">
        <v>391</v>
      </c>
      <c r="AY149" s="13" t="s">
        <v>374</v>
      </c>
      <c r="AZ149" s="132" t="s">
        <v>110</v>
      </c>
      <c r="BA149" s="13" t="s">
        <v>56</v>
      </c>
      <c r="BB149" s="132" t="s">
        <v>2597</v>
      </c>
      <c r="BC149" s="131">
        <v>500</v>
      </c>
      <c r="BD149" s="189"/>
      <c r="BE149" s="131"/>
      <c r="BG149" s="127">
        <f>Table3684[[#This Row],[buildPower]]/2</f>
        <v>50</v>
      </c>
    </row>
    <row r="150" spans="1:59" ht="24" customHeight="1" x14ac:dyDescent="0.35">
      <c r="A150" s="129">
        <v>148</v>
      </c>
      <c r="B150" s="130" t="s">
        <v>560</v>
      </c>
      <c r="C150" s="131">
        <v>1000</v>
      </c>
      <c r="D150" s="131">
        <v>100</v>
      </c>
      <c r="E150" s="131">
        <v>150</v>
      </c>
      <c r="F150" s="70">
        <v>1</v>
      </c>
      <c r="G150" s="131">
        <v>35</v>
      </c>
      <c r="H150" s="132" t="s">
        <v>2596</v>
      </c>
      <c r="I150" s="131"/>
      <c r="J150" s="131">
        <v>1</v>
      </c>
      <c r="K150" s="131"/>
      <c r="L150" s="131">
        <v>20</v>
      </c>
      <c r="M150" s="131" t="s">
        <v>2625</v>
      </c>
      <c r="N150" s="132" t="s">
        <v>558</v>
      </c>
      <c r="O150" s="131">
        <v>3200</v>
      </c>
      <c r="P150" s="132" t="s">
        <v>559</v>
      </c>
      <c r="Q150" s="131">
        <v>180</v>
      </c>
      <c r="R150" s="132" t="s">
        <v>560</v>
      </c>
      <c r="S150" s="131">
        <v>1</v>
      </c>
      <c r="T150" s="131">
        <v>2048</v>
      </c>
      <c r="U150" s="131">
        <v>95</v>
      </c>
      <c r="V150" s="131">
        <v>15</v>
      </c>
      <c r="W150" s="131">
        <v>-90</v>
      </c>
      <c r="X150" s="131"/>
      <c r="Y150" s="131">
        <v>33</v>
      </c>
      <c r="Z150" s="132" t="s">
        <v>559</v>
      </c>
      <c r="AA150" s="177" t="s">
        <v>557</v>
      </c>
      <c r="AB150" s="132" t="s">
        <v>554</v>
      </c>
      <c r="AC150" s="132" t="s">
        <v>375</v>
      </c>
      <c r="AD150" s="132" t="s">
        <v>475</v>
      </c>
      <c r="AE150" s="199" t="s">
        <v>2646</v>
      </c>
      <c r="AF150" s="131">
        <v>8</v>
      </c>
      <c r="AG150" s="131">
        <v>1</v>
      </c>
      <c r="AH150" s="131"/>
      <c r="AI150" s="131">
        <v>300</v>
      </c>
      <c r="AJ150" s="131">
        <v>96</v>
      </c>
      <c r="AK150" s="131">
        <v>50</v>
      </c>
      <c r="AL150" s="131" t="s">
        <v>374</v>
      </c>
      <c r="AM150" s="131" t="s">
        <v>110</v>
      </c>
      <c r="AN150" s="131" t="s">
        <v>56</v>
      </c>
      <c r="AO150" s="131"/>
      <c r="AP150" s="131"/>
      <c r="AQ150" s="131"/>
      <c r="AR150" s="131"/>
      <c r="AS150" s="131">
        <v>15</v>
      </c>
      <c r="AT150" s="131"/>
      <c r="AU150" s="131">
        <v>360</v>
      </c>
      <c r="AV150" s="131">
        <v>100</v>
      </c>
      <c r="AW150" s="21"/>
      <c r="AX150" s="132" t="s">
        <v>391</v>
      </c>
      <c r="AY150" s="132" t="s">
        <v>374</v>
      </c>
      <c r="AZ150" s="132" t="s">
        <v>110</v>
      </c>
      <c r="BA150" s="132" t="s">
        <v>56</v>
      </c>
      <c r="BB150" s="132" t="s">
        <v>2597</v>
      </c>
      <c r="BC150" s="131">
        <v>500</v>
      </c>
      <c r="BD150" s="131"/>
      <c r="BE150" s="131"/>
      <c r="BG150" s="127">
        <f>Table3684[[#This Row],[buildPower]]/2</f>
        <v>50</v>
      </c>
    </row>
    <row r="151" spans="1:59" ht="24" customHeight="1" x14ac:dyDescent="0.35">
      <c r="A151" s="129">
        <v>149</v>
      </c>
      <c r="B151" s="130" t="s">
        <v>552</v>
      </c>
      <c r="C151" s="131">
        <v>600</v>
      </c>
      <c r="D151" s="131">
        <v>75</v>
      </c>
      <c r="E151" s="131">
        <v>110</v>
      </c>
      <c r="F151" s="70">
        <v>1</v>
      </c>
      <c r="G151" s="131">
        <v>100</v>
      </c>
      <c r="H151" s="132" t="s">
        <v>2596</v>
      </c>
      <c r="I151" s="131"/>
      <c r="J151" s="131">
        <v>1</v>
      </c>
      <c r="K151" s="131"/>
      <c r="L151" s="131">
        <v>20</v>
      </c>
      <c r="M151" s="131" t="s">
        <v>2625</v>
      </c>
      <c r="N151" s="132" t="s">
        <v>476</v>
      </c>
      <c r="O151" s="131">
        <v>3200</v>
      </c>
      <c r="P151" s="132" t="s">
        <v>477</v>
      </c>
      <c r="Q151" s="131">
        <v>100</v>
      </c>
      <c r="R151" s="132" t="s">
        <v>552</v>
      </c>
      <c r="S151" s="131">
        <v>1</v>
      </c>
      <c r="T151" s="131">
        <v>1536</v>
      </c>
      <c r="U151" s="131">
        <v>85</v>
      </c>
      <c r="V151" s="131">
        <v>90</v>
      </c>
      <c r="W151" s="131">
        <v>-60</v>
      </c>
      <c r="X151" s="131"/>
      <c r="Y151" s="131">
        <v>33</v>
      </c>
      <c r="Z151" s="132" t="s">
        <v>477</v>
      </c>
      <c r="AA151" s="132" t="s">
        <v>553</v>
      </c>
      <c r="AB151" s="132" t="s">
        <v>554</v>
      </c>
      <c r="AC151" s="132" t="s">
        <v>375</v>
      </c>
      <c r="AD151" s="132" t="s">
        <v>482</v>
      </c>
      <c r="AE151" s="199" t="s">
        <v>2648</v>
      </c>
      <c r="AF151" s="131"/>
      <c r="AG151" s="131">
        <v>1</v>
      </c>
      <c r="AH151" s="131"/>
      <c r="AI151" s="131"/>
      <c r="AJ151" s="131"/>
      <c r="AK151" s="131"/>
      <c r="AL151" s="131"/>
      <c r="AM151" s="131"/>
      <c r="AN151" s="131"/>
      <c r="AO151" s="131"/>
      <c r="AP151" s="131"/>
      <c r="AQ151" s="131"/>
      <c r="AR151" s="131"/>
      <c r="AS151" s="131">
        <v>10</v>
      </c>
      <c r="AT151" s="131"/>
      <c r="AU151" s="131">
        <v>180</v>
      </c>
      <c r="AV151" s="131">
        <v>90</v>
      </c>
      <c r="AW151" s="21">
        <v>1229</v>
      </c>
      <c r="AX151" s="132" t="s">
        <v>477</v>
      </c>
      <c r="AY151" s="132" t="s">
        <v>374</v>
      </c>
      <c r="AZ151" s="132" t="s">
        <v>106</v>
      </c>
      <c r="BA151" s="132" t="s">
        <v>56</v>
      </c>
      <c r="BB151" s="132" t="s">
        <v>2636</v>
      </c>
      <c r="BC151" s="131">
        <v>600</v>
      </c>
      <c r="BD151" s="131"/>
      <c r="BE151" s="131"/>
      <c r="BG151" s="127">
        <f>Table3684[[#This Row],[buildPower]]/2</f>
        <v>37.5</v>
      </c>
    </row>
    <row r="152" spans="1:59" ht="24" customHeight="1" x14ac:dyDescent="0.35">
      <c r="A152" s="129">
        <v>150</v>
      </c>
      <c r="B152" s="130" t="s">
        <v>555</v>
      </c>
      <c r="C152" s="131">
        <v>600</v>
      </c>
      <c r="D152" s="131">
        <v>75</v>
      </c>
      <c r="E152" s="131">
        <v>70</v>
      </c>
      <c r="F152" s="70">
        <v>1</v>
      </c>
      <c r="G152" s="131">
        <v>150</v>
      </c>
      <c r="H152" s="132" t="s">
        <v>2596</v>
      </c>
      <c r="I152" s="131"/>
      <c r="J152" s="131">
        <v>1</v>
      </c>
      <c r="K152" s="131"/>
      <c r="L152" s="131">
        <v>15</v>
      </c>
      <c r="M152" s="131" t="s">
        <v>2625</v>
      </c>
      <c r="N152" s="132" t="s">
        <v>476</v>
      </c>
      <c r="O152" s="131">
        <v>3200</v>
      </c>
      <c r="P152" s="132" t="s">
        <v>477</v>
      </c>
      <c r="Q152" s="131">
        <v>50</v>
      </c>
      <c r="R152" s="132" t="s">
        <v>555</v>
      </c>
      <c r="S152" s="131">
        <v>1</v>
      </c>
      <c r="T152" s="131">
        <v>2048</v>
      </c>
      <c r="U152" s="182">
        <v>85</v>
      </c>
      <c r="V152" s="131">
        <v>15</v>
      </c>
      <c r="W152" s="131">
        <v>-90</v>
      </c>
      <c r="X152" s="131"/>
      <c r="Y152" s="131">
        <v>33</v>
      </c>
      <c r="Z152" s="132" t="s">
        <v>477</v>
      </c>
      <c r="AA152" s="132" t="s">
        <v>553</v>
      </c>
      <c r="AB152" s="132" t="s">
        <v>554</v>
      </c>
      <c r="AC152" s="132" t="s">
        <v>375</v>
      </c>
      <c r="AD152" s="132" t="s">
        <v>482</v>
      </c>
      <c r="AE152" s="199" t="s">
        <v>2647</v>
      </c>
      <c r="AF152" s="131">
        <v>8</v>
      </c>
      <c r="AG152" s="131">
        <v>1</v>
      </c>
      <c r="AH152" s="131"/>
      <c r="AI152" s="131"/>
      <c r="AJ152" s="131"/>
      <c r="AK152" s="131"/>
      <c r="AL152" s="131"/>
      <c r="AM152" s="131"/>
      <c r="AN152" s="131"/>
      <c r="AO152" s="131">
        <v>8</v>
      </c>
      <c r="AP152" s="131"/>
      <c r="AQ152" s="131"/>
      <c r="AR152" s="131"/>
      <c r="AS152" s="131">
        <v>10</v>
      </c>
      <c r="AT152" s="131">
        <v>15</v>
      </c>
      <c r="AU152" s="131">
        <v>360</v>
      </c>
      <c r="AV152" s="182">
        <v>90</v>
      </c>
      <c r="AW152" s="21"/>
      <c r="AX152" s="132" t="s">
        <v>477</v>
      </c>
      <c r="AY152" s="132" t="s">
        <v>374</v>
      </c>
      <c r="AZ152" s="132" t="s">
        <v>106</v>
      </c>
      <c r="BA152" s="132" t="s">
        <v>56</v>
      </c>
      <c r="BB152" s="132" t="s">
        <v>2636</v>
      </c>
      <c r="BC152" s="131">
        <v>600</v>
      </c>
      <c r="BD152" s="131"/>
      <c r="BE152" s="131"/>
      <c r="BG152" s="127">
        <f>Table3684[[#This Row],[buildPower]]/2</f>
        <v>37.5</v>
      </c>
    </row>
    <row r="153" spans="1:59" ht="24" customHeight="1" x14ac:dyDescent="0.35">
      <c r="A153" s="129">
        <v>151</v>
      </c>
      <c r="B153" s="130" t="s">
        <v>549</v>
      </c>
      <c r="C153" s="131">
        <v>1000</v>
      </c>
      <c r="D153" s="131">
        <v>375</v>
      </c>
      <c r="E153" s="131">
        <v>500</v>
      </c>
      <c r="F153" s="70">
        <v>1</v>
      </c>
      <c r="G153" s="131">
        <v>100</v>
      </c>
      <c r="H153" s="132" t="s">
        <v>2596</v>
      </c>
      <c r="I153" s="131"/>
      <c r="J153" s="131">
        <v>1</v>
      </c>
      <c r="K153" s="131">
        <v>0</v>
      </c>
      <c r="L153" s="131">
        <v>150</v>
      </c>
      <c r="M153" s="131"/>
      <c r="N153" s="132" t="s">
        <v>371</v>
      </c>
      <c r="O153" s="131">
        <v>1500</v>
      </c>
      <c r="P153" s="132" t="s">
        <v>372</v>
      </c>
      <c r="Q153" s="131">
        <v>50</v>
      </c>
      <c r="R153" s="132" t="s">
        <v>549</v>
      </c>
      <c r="S153" s="131">
        <v>1</v>
      </c>
      <c r="T153" s="131">
        <v>1280</v>
      </c>
      <c r="U153" s="131">
        <v>50</v>
      </c>
      <c r="V153" s="131">
        <v>90</v>
      </c>
      <c r="W153" s="131">
        <v>-60</v>
      </c>
      <c r="X153" s="131"/>
      <c r="Y153" s="131">
        <v>33</v>
      </c>
      <c r="Z153" s="132" t="s">
        <v>372</v>
      </c>
      <c r="AA153" s="132" t="s">
        <v>550</v>
      </c>
      <c r="AB153" s="132" t="s">
        <v>551</v>
      </c>
      <c r="AC153" s="132" t="s">
        <v>360</v>
      </c>
      <c r="AD153" s="132" t="s">
        <v>482</v>
      </c>
      <c r="AE153" s="199" t="s">
        <v>1895</v>
      </c>
      <c r="AF153" s="131"/>
      <c r="AG153" s="131">
        <v>1</v>
      </c>
      <c r="AH153" s="131"/>
      <c r="AI153" s="131"/>
      <c r="AJ153" s="131"/>
      <c r="AK153" s="131"/>
      <c r="AL153" s="131"/>
      <c r="AM153" s="131"/>
      <c r="AN153" s="131"/>
      <c r="AO153" s="131"/>
      <c r="AP153" s="131">
        <v>320</v>
      </c>
      <c r="AQ153" s="131">
        <v>500</v>
      </c>
      <c r="AR153" s="131"/>
      <c r="AS153" s="131">
        <v>150</v>
      </c>
      <c r="AT153" s="131"/>
      <c r="AU153" s="131">
        <v>180</v>
      </c>
      <c r="AV153" s="131">
        <v>80</v>
      </c>
      <c r="AW153" s="21">
        <v>640</v>
      </c>
      <c r="AX153" s="132" t="s">
        <v>373</v>
      </c>
      <c r="AY153" s="132" t="s">
        <v>374</v>
      </c>
      <c r="AZ153" s="132" t="s">
        <v>102</v>
      </c>
      <c r="BA153" s="132" t="s">
        <v>48</v>
      </c>
      <c r="BB153" s="132" t="s">
        <v>2636</v>
      </c>
      <c r="BC153" s="131">
        <v>18000</v>
      </c>
      <c r="BD153" s="131"/>
      <c r="BE153" s="131"/>
      <c r="BG153" s="127">
        <f>Table3684[[#This Row],[buildPower]]/2</f>
        <v>187.5</v>
      </c>
    </row>
    <row r="154" spans="1:59" ht="24" customHeight="1" x14ac:dyDescent="0.35">
      <c r="A154" s="129">
        <v>152</v>
      </c>
      <c r="B154" s="130" t="s">
        <v>5168</v>
      </c>
      <c r="C154" s="131">
        <v>1000</v>
      </c>
      <c r="D154" s="131">
        <v>375</v>
      </c>
      <c r="E154" s="131">
        <v>500</v>
      </c>
      <c r="F154" s="70">
        <v>1</v>
      </c>
      <c r="G154" s="131">
        <v>100</v>
      </c>
      <c r="H154" s="132" t="s">
        <v>2596</v>
      </c>
      <c r="I154" s="8"/>
      <c r="J154" s="131">
        <v>1</v>
      </c>
      <c r="K154" s="131">
        <v>0</v>
      </c>
      <c r="L154" s="131">
        <v>150</v>
      </c>
      <c r="M154" s="8"/>
      <c r="N154" s="13" t="s">
        <v>371</v>
      </c>
      <c r="O154" s="131">
        <v>1500</v>
      </c>
      <c r="P154" s="13" t="s">
        <v>372</v>
      </c>
      <c r="Q154" s="131">
        <v>50</v>
      </c>
      <c r="R154" s="13" t="s">
        <v>5168</v>
      </c>
      <c r="S154" s="131">
        <v>1</v>
      </c>
      <c r="T154" s="131">
        <v>1280</v>
      </c>
      <c r="U154" s="131">
        <v>50</v>
      </c>
      <c r="V154" s="8">
        <v>90</v>
      </c>
      <c r="W154" s="8">
        <v>-60</v>
      </c>
      <c r="X154" s="8"/>
      <c r="Y154" s="8">
        <v>33</v>
      </c>
      <c r="Z154" s="13" t="s">
        <v>372</v>
      </c>
      <c r="AA154" s="13" t="s">
        <v>550</v>
      </c>
      <c r="AB154" s="13" t="s">
        <v>4908</v>
      </c>
      <c r="AC154" s="132" t="s">
        <v>375</v>
      </c>
      <c r="AD154" s="13" t="s">
        <v>482</v>
      </c>
      <c r="AE154" s="199" t="s">
        <v>7074</v>
      </c>
      <c r="AF154" s="8"/>
      <c r="AG154" s="8">
        <v>1</v>
      </c>
      <c r="AH154" s="131"/>
      <c r="AI154" s="131"/>
      <c r="AJ154" s="131"/>
      <c r="AK154" s="131"/>
      <c r="AL154" s="131"/>
      <c r="AM154" s="131"/>
      <c r="AN154" s="131"/>
      <c r="AO154" s="8"/>
      <c r="AP154" s="131">
        <v>320</v>
      </c>
      <c r="AQ154" s="131">
        <v>500</v>
      </c>
      <c r="AR154" s="8"/>
      <c r="AS154" s="8">
        <v>150</v>
      </c>
      <c r="AT154" s="8"/>
      <c r="AU154" s="131">
        <v>180</v>
      </c>
      <c r="AV154" s="131">
        <v>80</v>
      </c>
      <c r="AW154" s="21">
        <v>640</v>
      </c>
      <c r="AX154" s="13" t="s">
        <v>373</v>
      </c>
      <c r="AY154" s="13" t="s">
        <v>374</v>
      </c>
      <c r="AZ154" s="132" t="s">
        <v>102</v>
      </c>
      <c r="BA154" s="132" t="s">
        <v>48</v>
      </c>
      <c r="BB154" s="13" t="s">
        <v>2642</v>
      </c>
      <c r="BC154" s="131">
        <v>18000</v>
      </c>
      <c r="BD154" s="189"/>
      <c r="BE154" s="131"/>
      <c r="BG154" s="127">
        <f>Table3684[[#This Row],[buildPower]]/2</f>
        <v>187.5</v>
      </c>
    </row>
    <row r="155" spans="1:59" ht="24" customHeight="1" x14ac:dyDescent="0.35">
      <c r="A155" s="129">
        <v>153</v>
      </c>
      <c r="B155" s="130" t="s">
        <v>5169</v>
      </c>
      <c r="C155" s="131">
        <v>1000</v>
      </c>
      <c r="D155" s="131">
        <v>375</v>
      </c>
      <c r="E155" s="131">
        <v>500</v>
      </c>
      <c r="F155" s="70">
        <v>1</v>
      </c>
      <c r="G155" s="131">
        <v>100</v>
      </c>
      <c r="H155" s="132" t="s">
        <v>2596</v>
      </c>
      <c r="I155" s="8"/>
      <c r="J155" s="131">
        <v>1</v>
      </c>
      <c r="K155" s="131">
        <v>0</v>
      </c>
      <c r="L155" s="131">
        <v>150</v>
      </c>
      <c r="M155" s="8"/>
      <c r="N155" s="13" t="s">
        <v>546</v>
      </c>
      <c r="O155" s="131">
        <v>1500</v>
      </c>
      <c r="P155" s="13" t="s">
        <v>483</v>
      </c>
      <c r="Q155" s="131">
        <v>50</v>
      </c>
      <c r="R155" s="13" t="s">
        <v>5169</v>
      </c>
      <c r="S155" s="131">
        <v>1</v>
      </c>
      <c r="T155" s="131">
        <v>1792</v>
      </c>
      <c r="U155" s="182">
        <v>50</v>
      </c>
      <c r="V155" s="8">
        <v>90</v>
      </c>
      <c r="W155" s="8">
        <v>-60</v>
      </c>
      <c r="X155" s="8"/>
      <c r="Y155" s="8">
        <v>33</v>
      </c>
      <c r="Z155" s="13" t="s">
        <v>483</v>
      </c>
      <c r="AA155" s="13" t="s">
        <v>469</v>
      </c>
      <c r="AB155" s="13" t="s">
        <v>4908</v>
      </c>
      <c r="AC155" s="163" t="s">
        <v>417</v>
      </c>
      <c r="AD155" s="13" t="s">
        <v>482</v>
      </c>
      <c r="AE155" s="199" t="s">
        <v>7075</v>
      </c>
      <c r="AF155" s="8"/>
      <c r="AG155" s="8">
        <v>1</v>
      </c>
      <c r="AH155" s="131"/>
      <c r="AI155" s="131"/>
      <c r="AJ155" s="131"/>
      <c r="AK155" s="131"/>
      <c r="AL155" s="131"/>
      <c r="AM155" s="131"/>
      <c r="AN155" s="131"/>
      <c r="AO155" s="8"/>
      <c r="AP155" s="131">
        <v>320</v>
      </c>
      <c r="AQ155" s="131">
        <v>500</v>
      </c>
      <c r="AR155" s="8"/>
      <c r="AS155" s="8">
        <v>150</v>
      </c>
      <c r="AT155" s="8"/>
      <c r="AU155" s="131">
        <v>180</v>
      </c>
      <c r="AV155" s="131">
        <v>80</v>
      </c>
      <c r="AW155" s="21">
        <v>896</v>
      </c>
      <c r="AX155" s="13" t="s">
        <v>483</v>
      </c>
      <c r="AY155" s="13" t="s">
        <v>374</v>
      </c>
      <c r="AZ155" s="132" t="s">
        <v>102</v>
      </c>
      <c r="BA155" s="132" t="s">
        <v>48</v>
      </c>
      <c r="BB155" s="13" t="s">
        <v>2642</v>
      </c>
      <c r="BC155" s="131">
        <v>18000</v>
      </c>
      <c r="BD155" s="189"/>
      <c r="BE155" s="131"/>
      <c r="BG155" s="127">
        <f>Table3684[[#This Row],[buildPower]]/2</f>
        <v>187.5</v>
      </c>
    </row>
    <row r="156" spans="1:59" ht="24" customHeight="1" x14ac:dyDescent="0.35">
      <c r="A156" s="129">
        <v>154</v>
      </c>
      <c r="B156" s="130" t="s">
        <v>4965</v>
      </c>
      <c r="C156" s="131">
        <v>2400</v>
      </c>
      <c r="D156" s="131">
        <v>400</v>
      </c>
      <c r="E156" s="131">
        <v>372</v>
      </c>
      <c r="F156" s="70"/>
      <c r="G156" s="131">
        <v>150</v>
      </c>
      <c r="H156" s="132" t="s">
        <v>2596</v>
      </c>
      <c r="I156" s="8"/>
      <c r="J156" s="131">
        <v>1</v>
      </c>
      <c r="K156" s="8">
        <v>0</v>
      </c>
      <c r="L156" s="131">
        <v>32</v>
      </c>
      <c r="M156" s="8"/>
      <c r="N156" s="13" t="s">
        <v>371</v>
      </c>
      <c r="O156" s="131">
        <v>3200</v>
      </c>
      <c r="P156" s="13" t="s">
        <v>372</v>
      </c>
      <c r="Q156" s="131">
        <v>0</v>
      </c>
      <c r="R156" s="13" t="s">
        <v>4965</v>
      </c>
      <c r="S156" s="131">
        <v>1</v>
      </c>
      <c r="T156" s="8">
        <v>1920</v>
      </c>
      <c r="U156" s="182">
        <v>95</v>
      </c>
      <c r="V156" s="8">
        <v>90</v>
      </c>
      <c r="W156" s="8">
        <v>-60</v>
      </c>
      <c r="X156" s="8"/>
      <c r="Y156" s="8">
        <v>33</v>
      </c>
      <c r="Z156" s="13" t="s">
        <v>372</v>
      </c>
      <c r="AA156" s="13" t="s">
        <v>4966</v>
      </c>
      <c r="AB156" s="13" t="s">
        <v>369</v>
      </c>
      <c r="AC156" s="132" t="s">
        <v>375</v>
      </c>
      <c r="AD156" s="13" t="s">
        <v>482</v>
      </c>
      <c r="AE156" s="199" t="s">
        <v>7079</v>
      </c>
      <c r="AF156" s="8"/>
      <c r="AG156" s="8">
        <v>1</v>
      </c>
      <c r="AH156" s="131"/>
      <c r="AI156" s="131">
        <v>31</v>
      </c>
      <c r="AJ156" s="131">
        <v>512</v>
      </c>
      <c r="AK156" s="131">
        <v>40</v>
      </c>
      <c r="AL156" s="131" t="s">
        <v>374</v>
      </c>
      <c r="AM156" s="131" t="s">
        <v>110</v>
      </c>
      <c r="AN156" s="131" t="s">
        <v>56</v>
      </c>
      <c r="AO156" s="8"/>
      <c r="AP156" s="8"/>
      <c r="AQ156" s="8"/>
      <c r="AR156" s="8"/>
      <c r="AS156" s="8">
        <v>100</v>
      </c>
      <c r="AT156" s="8"/>
      <c r="AU156" s="8">
        <v>180</v>
      </c>
      <c r="AV156" s="182">
        <v>100</v>
      </c>
      <c r="AW156" s="21">
        <v>1536</v>
      </c>
      <c r="AX156" s="13" t="s">
        <v>373</v>
      </c>
      <c r="AY156" s="13" t="s">
        <v>374</v>
      </c>
      <c r="AZ156" s="13" t="s">
        <v>110</v>
      </c>
      <c r="BA156" s="13" t="s">
        <v>56</v>
      </c>
      <c r="BB156" s="13" t="s">
        <v>2642</v>
      </c>
      <c r="BC156" s="131">
        <v>120000</v>
      </c>
      <c r="BD156" s="184"/>
      <c r="BE156" s="131"/>
      <c r="BG156" s="127">
        <f>Table3684[[#This Row],[buildPower]]/2</f>
        <v>200</v>
      </c>
    </row>
    <row r="157" spans="1:59" ht="24" customHeight="1" x14ac:dyDescent="0.35">
      <c r="A157" s="129">
        <v>155</v>
      </c>
      <c r="B157" s="130" t="s">
        <v>4968</v>
      </c>
      <c r="C157" s="131">
        <v>2400</v>
      </c>
      <c r="D157" s="131">
        <v>400</v>
      </c>
      <c r="E157" s="131">
        <v>256</v>
      </c>
      <c r="F157" s="70"/>
      <c r="G157" s="131">
        <v>150</v>
      </c>
      <c r="H157" s="132" t="s">
        <v>2596</v>
      </c>
      <c r="I157" s="8"/>
      <c r="J157" s="131">
        <v>1</v>
      </c>
      <c r="K157" s="8">
        <v>0</v>
      </c>
      <c r="L157" s="131">
        <v>16</v>
      </c>
      <c r="M157" s="8"/>
      <c r="N157" s="13" t="s">
        <v>558</v>
      </c>
      <c r="O157" s="131">
        <v>3200</v>
      </c>
      <c r="P157" s="13" t="s">
        <v>559</v>
      </c>
      <c r="Q157" s="131">
        <v>0</v>
      </c>
      <c r="R157" s="13" t="s">
        <v>4968</v>
      </c>
      <c r="S157" s="131">
        <v>1</v>
      </c>
      <c r="T157" s="8">
        <v>1920</v>
      </c>
      <c r="U157" s="182">
        <v>95</v>
      </c>
      <c r="V157" s="8">
        <v>90</v>
      </c>
      <c r="W157" s="8">
        <v>-60</v>
      </c>
      <c r="X157" s="8"/>
      <c r="Y157" s="8">
        <v>33</v>
      </c>
      <c r="Z157" s="13" t="s">
        <v>559</v>
      </c>
      <c r="AA157" s="13" t="s">
        <v>4969</v>
      </c>
      <c r="AB157" s="13" t="s">
        <v>369</v>
      </c>
      <c r="AC157" s="132" t="s">
        <v>375</v>
      </c>
      <c r="AD157" s="13" t="s">
        <v>475</v>
      </c>
      <c r="AE157" s="199" t="s">
        <v>7081</v>
      </c>
      <c r="AF157" s="8"/>
      <c r="AG157" s="8">
        <v>1</v>
      </c>
      <c r="AH157" s="131"/>
      <c r="AI157" s="131"/>
      <c r="AJ157" s="131"/>
      <c r="AK157" s="131"/>
      <c r="AL157" s="131"/>
      <c r="AM157" s="131"/>
      <c r="AN157" s="131"/>
      <c r="AO157" s="8"/>
      <c r="AP157" s="8"/>
      <c r="AQ157" s="8"/>
      <c r="AR157" s="8">
        <v>10</v>
      </c>
      <c r="AS157" s="8">
        <v>100</v>
      </c>
      <c r="AT157" s="8"/>
      <c r="AU157" s="8">
        <v>180</v>
      </c>
      <c r="AV157" s="182">
        <v>100</v>
      </c>
      <c r="AW157" s="42">
        <v>1536</v>
      </c>
      <c r="AX157" s="13" t="s">
        <v>391</v>
      </c>
      <c r="AY157" s="13" t="s">
        <v>374</v>
      </c>
      <c r="AZ157" s="13" t="s">
        <v>107</v>
      </c>
      <c r="BA157" s="13" t="s">
        <v>56</v>
      </c>
      <c r="BB157" s="13" t="s">
        <v>2642</v>
      </c>
      <c r="BC157" s="131">
        <v>120000</v>
      </c>
      <c r="BD157" s="184"/>
      <c r="BE157" s="131"/>
      <c r="BG157" s="127">
        <f>Table3684[[#This Row],[buildPower]]/2</f>
        <v>200</v>
      </c>
    </row>
    <row r="158" spans="1:59" ht="24" customHeight="1" x14ac:dyDescent="0.35">
      <c r="A158" s="129">
        <v>156</v>
      </c>
      <c r="B158" s="130" t="s">
        <v>543</v>
      </c>
      <c r="C158" s="131">
        <v>500</v>
      </c>
      <c r="D158" s="131">
        <v>50</v>
      </c>
      <c r="E158" s="131">
        <v>5400</v>
      </c>
      <c r="F158" s="70"/>
      <c r="G158" s="131">
        <v>100</v>
      </c>
      <c r="H158" s="132" t="s">
        <v>2596</v>
      </c>
      <c r="I158" s="131"/>
      <c r="J158" s="131">
        <v>1</v>
      </c>
      <c r="K158" s="131">
        <v>0</v>
      </c>
      <c r="L158" s="131">
        <v>3000</v>
      </c>
      <c r="M158" s="131"/>
      <c r="N158" s="132" t="s">
        <v>546</v>
      </c>
      <c r="O158" s="131">
        <v>1500</v>
      </c>
      <c r="P158" s="132" t="s">
        <v>547</v>
      </c>
      <c r="Q158" s="131">
        <v>500</v>
      </c>
      <c r="R158" s="132" t="s">
        <v>543</v>
      </c>
      <c r="S158" s="131">
        <v>1</v>
      </c>
      <c r="T158" s="131">
        <v>23040</v>
      </c>
      <c r="U158" s="182">
        <v>95</v>
      </c>
      <c r="V158" s="131">
        <v>90</v>
      </c>
      <c r="W158" s="131">
        <v>-60</v>
      </c>
      <c r="X158" s="131"/>
      <c r="Y158" s="131">
        <v>33</v>
      </c>
      <c r="Z158" s="132" t="s">
        <v>483</v>
      </c>
      <c r="AA158" s="163" t="s">
        <v>7263</v>
      </c>
      <c r="AB158" s="163" t="s">
        <v>7264</v>
      </c>
      <c r="AC158" s="132" t="s">
        <v>360</v>
      </c>
      <c r="AD158" s="132" t="s">
        <v>482</v>
      </c>
      <c r="AE158" s="199" t="s">
        <v>1789</v>
      </c>
      <c r="AF158" s="131"/>
      <c r="AG158" s="131">
        <v>1</v>
      </c>
      <c r="AH158" s="131"/>
      <c r="AI158" s="131">
        <v>720</v>
      </c>
      <c r="AJ158" s="131">
        <v>512</v>
      </c>
      <c r="AK158" s="131">
        <v>60</v>
      </c>
      <c r="AL158" s="131" t="s">
        <v>374</v>
      </c>
      <c r="AM158" s="131" t="s">
        <v>110</v>
      </c>
      <c r="AN158" s="179" t="s">
        <v>49</v>
      </c>
      <c r="AO158" s="131"/>
      <c r="AP158" s="131">
        <v>512</v>
      </c>
      <c r="AQ158" s="131">
        <v>3200</v>
      </c>
      <c r="AR158" s="131"/>
      <c r="AS158" s="131"/>
      <c r="AT158" s="131"/>
      <c r="AU158" s="131">
        <v>180</v>
      </c>
      <c r="AV158" s="131">
        <v>100</v>
      </c>
      <c r="AW158" s="21">
        <v>23030</v>
      </c>
      <c r="AX158" s="132" t="s">
        <v>483</v>
      </c>
      <c r="AY158" s="132" t="s">
        <v>374</v>
      </c>
      <c r="AZ158" s="132" t="s">
        <v>102</v>
      </c>
      <c r="BA158" s="132" t="s">
        <v>548</v>
      </c>
      <c r="BB158" s="132" t="s">
        <v>2636</v>
      </c>
      <c r="BC158" s="131">
        <v>600</v>
      </c>
      <c r="BD158" s="131"/>
      <c r="BE158" s="131"/>
      <c r="BG158" s="127">
        <f>Table3684[[#This Row],[buildPower]]/2</f>
        <v>25</v>
      </c>
    </row>
    <row r="159" spans="1:59" ht="24" customHeight="1" x14ac:dyDescent="0.35">
      <c r="A159" s="129">
        <v>157</v>
      </c>
      <c r="B159" s="130" t="s">
        <v>392</v>
      </c>
      <c r="C159" s="131">
        <v>2000</v>
      </c>
      <c r="D159" s="131">
        <v>1000</v>
      </c>
      <c r="E159" s="131">
        <v>1200</v>
      </c>
      <c r="F159" s="70"/>
      <c r="G159" s="131">
        <v>150</v>
      </c>
      <c r="H159" s="132" t="s">
        <v>2593</v>
      </c>
      <c r="I159" s="131"/>
      <c r="J159" s="131">
        <v>1</v>
      </c>
      <c r="K159" s="131"/>
      <c r="L159" s="131">
        <v>90</v>
      </c>
      <c r="M159" s="131"/>
      <c r="N159" s="132" t="s">
        <v>371</v>
      </c>
      <c r="O159" s="131">
        <v>1800</v>
      </c>
      <c r="P159" s="132" t="s">
        <v>372</v>
      </c>
      <c r="Q159" s="131">
        <v>900</v>
      </c>
      <c r="R159" s="132" t="s">
        <v>392</v>
      </c>
      <c r="S159" s="131">
        <v>1</v>
      </c>
      <c r="T159" s="131">
        <v>2048</v>
      </c>
      <c r="U159" s="182">
        <v>65</v>
      </c>
      <c r="V159" s="131">
        <v>90</v>
      </c>
      <c r="W159" s="131">
        <v>-60</v>
      </c>
      <c r="X159" s="131"/>
      <c r="Y159" s="131">
        <v>33</v>
      </c>
      <c r="Z159" s="132" t="s">
        <v>372</v>
      </c>
      <c r="AA159" s="132" t="s">
        <v>368</v>
      </c>
      <c r="AB159" s="132" t="s">
        <v>369</v>
      </c>
      <c r="AC159" s="132" t="s">
        <v>360</v>
      </c>
      <c r="AD159" s="132" t="s">
        <v>370</v>
      </c>
      <c r="AE159" s="199" t="s">
        <v>2656</v>
      </c>
      <c r="AF159" s="131"/>
      <c r="AG159" s="131">
        <v>1</v>
      </c>
      <c r="AH159" s="131"/>
      <c r="AI159" s="131"/>
      <c r="AJ159" s="131"/>
      <c r="AK159" s="131"/>
      <c r="AL159" s="131"/>
      <c r="AM159" s="131"/>
      <c r="AN159" s="131"/>
      <c r="AO159" s="131"/>
      <c r="AP159" s="131">
        <v>320</v>
      </c>
      <c r="AQ159" s="131">
        <v>750</v>
      </c>
      <c r="AR159" s="131">
        <v>10</v>
      </c>
      <c r="AS159" s="131">
        <v>100</v>
      </c>
      <c r="AT159" s="131"/>
      <c r="AU159" s="131">
        <v>180</v>
      </c>
      <c r="AV159" s="131">
        <v>90</v>
      </c>
      <c r="AW159" s="42">
        <v>1024</v>
      </c>
      <c r="AX159" s="132" t="s">
        <v>373</v>
      </c>
      <c r="AY159" s="132" t="s">
        <v>367</v>
      </c>
      <c r="AZ159" s="132" t="s">
        <v>102</v>
      </c>
      <c r="BA159" s="132" t="s">
        <v>58</v>
      </c>
      <c r="BB159" s="132" t="s">
        <v>2631</v>
      </c>
      <c r="BC159" s="131">
        <v>150000</v>
      </c>
      <c r="BD159" s="131"/>
      <c r="BE159" s="131"/>
      <c r="BG159" s="127">
        <f>Table3684[[#This Row],[buildPower]]/2</f>
        <v>500</v>
      </c>
    </row>
    <row r="160" spans="1:59" ht="24" customHeight="1" x14ac:dyDescent="0.35">
      <c r="A160" s="129">
        <v>158</v>
      </c>
      <c r="B160" s="130" t="s">
        <v>540</v>
      </c>
      <c r="C160" s="131">
        <v>10</v>
      </c>
      <c r="D160" s="131">
        <v>5</v>
      </c>
      <c r="E160" s="131">
        <v>10</v>
      </c>
      <c r="F160" s="70">
        <v>1</v>
      </c>
      <c r="G160" s="131">
        <v>100</v>
      </c>
      <c r="H160" s="132"/>
      <c r="I160" s="131"/>
      <c r="J160" s="131">
        <v>1</v>
      </c>
      <c r="K160" s="131"/>
      <c r="L160" s="131">
        <v>5</v>
      </c>
      <c r="M160" s="131" t="s">
        <v>2625</v>
      </c>
      <c r="N160" s="132" t="s">
        <v>364</v>
      </c>
      <c r="O160" s="131">
        <v>1500</v>
      </c>
      <c r="P160" s="132" t="s">
        <v>365</v>
      </c>
      <c r="Q160" s="131">
        <v>75</v>
      </c>
      <c r="R160" s="132" t="s">
        <v>540</v>
      </c>
      <c r="S160" s="131"/>
      <c r="T160" s="131">
        <v>768</v>
      </c>
      <c r="U160" s="42">
        <v>40</v>
      </c>
      <c r="V160" s="131">
        <v>90</v>
      </c>
      <c r="W160" s="131">
        <v>-60</v>
      </c>
      <c r="X160" s="131"/>
      <c r="Y160" s="131">
        <v>33</v>
      </c>
      <c r="Z160" s="132" t="s">
        <v>366</v>
      </c>
      <c r="AA160" s="132" t="s">
        <v>361</v>
      </c>
      <c r="AB160" s="132" t="s">
        <v>362</v>
      </c>
      <c r="AC160" s="132" t="s">
        <v>360</v>
      </c>
      <c r="AD160" s="132" t="s">
        <v>363</v>
      </c>
      <c r="AE160" s="199" t="s">
        <v>1820</v>
      </c>
      <c r="AF160" s="131"/>
      <c r="AG160" s="131">
        <v>1</v>
      </c>
      <c r="AH160" s="131"/>
      <c r="AI160" s="131"/>
      <c r="AJ160" s="131"/>
      <c r="AK160" s="131"/>
      <c r="AL160" s="131"/>
      <c r="AM160" s="131"/>
      <c r="AN160" s="131"/>
      <c r="AO160" s="131"/>
      <c r="AP160" s="131"/>
      <c r="AQ160" s="131"/>
      <c r="AR160" s="131"/>
      <c r="AS160" s="131">
        <v>20</v>
      </c>
      <c r="AT160" s="131"/>
      <c r="AU160" s="131">
        <v>180</v>
      </c>
      <c r="AV160" s="182">
        <v>70</v>
      </c>
      <c r="AW160" s="21">
        <v>384</v>
      </c>
      <c r="AX160" s="132" t="s">
        <v>359</v>
      </c>
      <c r="AY160" s="132" t="s">
        <v>367</v>
      </c>
      <c r="AZ160" s="132" t="s">
        <v>106</v>
      </c>
      <c r="BA160" s="132" t="s">
        <v>50</v>
      </c>
      <c r="BB160" s="132" t="s">
        <v>2599</v>
      </c>
      <c r="BC160" s="131">
        <v>475</v>
      </c>
      <c r="BD160" s="131"/>
      <c r="BE160" s="131"/>
      <c r="BG160" s="127">
        <f>Table3684[[#This Row],[buildPower]]/2</f>
        <v>2.5</v>
      </c>
    </row>
    <row r="161" spans="1:59" ht="24" customHeight="1" x14ac:dyDescent="0.35">
      <c r="A161" s="129">
        <v>159</v>
      </c>
      <c r="B161" s="130" t="s">
        <v>542</v>
      </c>
      <c r="C161" s="7">
        <v>50</v>
      </c>
      <c r="D161" s="7">
        <v>5</v>
      </c>
      <c r="E161" s="7">
        <v>10</v>
      </c>
      <c r="F161" s="426"/>
      <c r="G161" s="7">
        <v>100</v>
      </c>
      <c r="H161" s="7"/>
      <c r="I161" s="7"/>
      <c r="J161" s="7">
        <v>1</v>
      </c>
      <c r="K161" s="7"/>
      <c r="L161" s="7">
        <v>5</v>
      </c>
      <c r="M161" s="7"/>
      <c r="N161" s="7" t="s">
        <v>364</v>
      </c>
      <c r="O161" s="7">
        <v>1000</v>
      </c>
      <c r="P161" s="7" t="s">
        <v>365</v>
      </c>
      <c r="Q161" s="7">
        <v>75</v>
      </c>
      <c r="R161" s="7" t="s">
        <v>542</v>
      </c>
      <c r="S161" s="7"/>
      <c r="T161" s="162">
        <v>768</v>
      </c>
      <c r="U161" s="29">
        <v>50</v>
      </c>
      <c r="V161" s="7">
        <v>90</v>
      </c>
      <c r="W161" s="7">
        <v>-60</v>
      </c>
      <c r="X161" s="7"/>
      <c r="Y161" s="7">
        <v>33</v>
      </c>
      <c r="Z161" s="7" t="s">
        <v>366</v>
      </c>
      <c r="AA161" s="7"/>
      <c r="AB161" s="7"/>
      <c r="AC161" s="7" t="s">
        <v>360</v>
      </c>
      <c r="AD161" s="7" t="s">
        <v>363</v>
      </c>
      <c r="AE161" s="7" t="s">
        <v>1050</v>
      </c>
      <c r="AF161" s="7"/>
      <c r="AG161" s="7">
        <v>1</v>
      </c>
      <c r="AH161" s="7"/>
      <c r="AI161" s="7"/>
      <c r="AJ161" s="7"/>
      <c r="AK161" s="7"/>
      <c r="AL161" s="131"/>
      <c r="AM161" s="131"/>
      <c r="AN161" s="131"/>
      <c r="AO161" s="131"/>
      <c r="AP161" s="8"/>
      <c r="AQ161" s="8"/>
      <c r="AR161" s="8"/>
      <c r="AS161" s="8">
        <v>100</v>
      </c>
      <c r="AT161" s="8"/>
      <c r="AU161" s="8">
        <v>180</v>
      </c>
      <c r="AV161" s="42">
        <v>75</v>
      </c>
      <c r="AW161" s="430">
        <v>512</v>
      </c>
      <c r="AX161" s="13" t="s">
        <v>359</v>
      </c>
      <c r="AY161" s="13" t="s">
        <v>367</v>
      </c>
      <c r="AZ161" s="7" t="s">
        <v>106</v>
      </c>
      <c r="BA161" s="7" t="s">
        <v>50</v>
      </c>
      <c r="BB161" s="7" t="s">
        <v>2599</v>
      </c>
      <c r="BC161" s="7">
        <v>200</v>
      </c>
      <c r="BD161" s="131"/>
      <c r="BE161" s="131"/>
      <c r="BG161" s="127">
        <f>Table3684[[#This Row],[buildPower]]/2</f>
        <v>2.5</v>
      </c>
    </row>
    <row r="162" spans="1:59" ht="24" customHeight="1" x14ac:dyDescent="0.35">
      <c r="A162" s="129">
        <v>160</v>
      </c>
      <c r="B162" s="130" t="s">
        <v>541</v>
      </c>
      <c r="C162" s="182">
        <v>10</v>
      </c>
      <c r="D162" s="182">
        <v>5</v>
      </c>
      <c r="E162" s="182">
        <v>11</v>
      </c>
      <c r="F162" s="221">
        <v>1</v>
      </c>
      <c r="G162" s="182">
        <v>100</v>
      </c>
      <c r="H162" s="132"/>
      <c r="I162" s="182"/>
      <c r="J162" s="182"/>
      <c r="K162" s="182"/>
      <c r="L162" s="182">
        <v>5</v>
      </c>
      <c r="M162" s="182" t="s">
        <v>2625</v>
      </c>
      <c r="N162" s="185" t="s">
        <v>364</v>
      </c>
      <c r="O162" s="182">
        <v>1800</v>
      </c>
      <c r="P162" s="185" t="s">
        <v>365</v>
      </c>
      <c r="Q162" s="182">
        <v>75</v>
      </c>
      <c r="R162" s="185" t="s">
        <v>541</v>
      </c>
      <c r="S162" s="182"/>
      <c r="T162" s="182">
        <v>1024</v>
      </c>
      <c r="U162" s="42">
        <v>40</v>
      </c>
      <c r="V162" s="182">
        <v>15</v>
      </c>
      <c r="W162" s="182">
        <v>-90</v>
      </c>
      <c r="X162" s="182"/>
      <c r="Y162" s="182">
        <v>33</v>
      </c>
      <c r="Z162" s="185" t="s">
        <v>366</v>
      </c>
      <c r="AA162" s="185" t="s">
        <v>361</v>
      </c>
      <c r="AB162" s="132" t="s">
        <v>362</v>
      </c>
      <c r="AC162" s="185" t="s">
        <v>360</v>
      </c>
      <c r="AD162" s="185" t="s">
        <v>363</v>
      </c>
      <c r="AE162" s="199" t="s">
        <v>2649</v>
      </c>
      <c r="AF162" s="182">
        <v>8</v>
      </c>
      <c r="AG162" s="182">
        <v>1</v>
      </c>
      <c r="AH162" s="182"/>
      <c r="AI162" s="182"/>
      <c r="AJ162" s="182"/>
      <c r="AK162" s="182"/>
      <c r="AL162" s="182"/>
      <c r="AM162" s="182"/>
      <c r="AN162" s="182"/>
      <c r="AO162" s="182">
        <v>8</v>
      </c>
      <c r="AP162" s="182"/>
      <c r="AQ162" s="182"/>
      <c r="AR162" s="182"/>
      <c r="AS162" s="182">
        <v>20</v>
      </c>
      <c r="AT162" s="182">
        <v>50</v>
      </c>
      <c r="AU162" s="182">
        <v>360</v>
      </c>
      <c r="AV162" s="131">
        <v>70</v>
      </c>
      <c r="AW162" s="21"/>
      <c r="AX162" s="185" t="s">
        <v>359</v>
      </c>
      <c r="AY162" s="185" t="s">
        <v>367</v>
      </c>
      <c r="AZ162" s="185" t="s">
        <v>106</v>
      </c>
      <c r="BA162" s="185" t="s">
        <v>50</v>
      </c>
      <c r="BB162" s="132" t="s">
        <v>2599</v>
      </c>
      <c r="BC162" s="182">
        <v>800</v>
      </c>
      <c r="BD162" s="182"/>
      <c r="BE162" s="131"/>
      <c r="BG162" s="127">
        <f>Table3684[[#This Row],[buildPower]]/2</f>
        <v>2.5</v>
      </c>
    </row>
    <row r="163" spans="1:59" ht="24" customHeight="1" x14ac:dyDescent="0.35">
      <c r="A163" s="129">
        <v>161</v>
      </c>
      <c r="B163" s="130" t="s">
        <v>534</v>
      </c>
      <c r="C163" s="182">
        <v>125</v>
      </c>
      <c r="D163" s="182">
        <v>12</v>
      </c>
      <c r="E163" s="182">
        <v>14</v>
      </c>
      <c r="F163" s="221">
        <v>1</v>
      </c>
      <c r="G163" s="182">
        <v>100</v>
      </c>
      <c r="H163" s="132"/>
      <c r="I163" s="182"/>
      <c r="J163" s="182">
        <v>1</v>
      </c>
      <c r="K163" s="182"/>
      <c r="L163" s="182">
        <v>6</v>
      </c>
      <c r="M163" s="182" t="s">
        <v>2625</v>
      </c>
      <c r="N163" s="191" t="s">
        <v>537</v>
      </c>
      <c r="O163" s="131">
        <v>1500</v>
      </c>
      <c r="P163" s="185" t="s">
        <v>365</v>
      </c>
      <c r="Q163" s="182">
        <v>75</v>
      </c>
      <c r="R163" s="185" t="s">
        <v>534</v>
      </c>
      <c r="S163" s="182"/>
      <c r="T163" s="182">
        <v>832</v>
      </c>
      <c r="U163" s="42">
        <v>40</v>
      </c>
      <c r="V163" s="182">
        <v>90</v>
      </c>
      <c r="W163" s="182">
        <v>-60</v>
      </c>
      <c r="X163" s="182"/>
      <c r="Y163" s="182">
        <v>33</v>
      </c>
      <c r="Z163" s="185" t="s">
        <v>366</v>
      </c>
      <c r="AA163" s="185" t="s">
        <v>535</v>
      </c>
      <c r="AB163" s="185" t="s">
        <v>536</v>
      </c>
      <c r="AC163" s="185" t="s">
        <v>360</v>
      </c>
      <c r="AD163" s="185" t="s">
        <v>480</v>
      </c>
      <c r="AE163" s="199" t="s">
        <v>1822</v>
      </c>
      <c r="AF163" s="182"/>
      <c r="AG163" s="182">
        <v>1</v>
      </c>
      <c r="AH163" s="182"/>
      <c r="AI163" s="182"/>
      <c r="AJ163" s="182"/>
      <c r="AK163" s="182"/>
      <c r="AL163" s="182"/>
      <c r="AM163" s="182"/>
      <c r="AN163" s="182"/>
      <c r="AO163" s="182"/>
      <c r="AP163" s="182"/>
      <c r="AQ163" s="182"/>
      <c r="AR163" s="182"/>
      <c r="AS163" s="182">
        <v>20</v>
      </c>
      <c r="AT163" s="182"/>
      <c r="AU163" s="182">
        <v>180</v>
      </c>
      <c r="AV163" s="131">
        <v>70</v>
      </c>
      <c r="AW163" s="21">
        <v>416</v>
      </c>
      <c r="AX163" s="185" t="s">
        <v>359</v>
      </c>
      <c r="AY163" s="185" t="s">
        <v>367</v>
      </c>
      <c r="AZ163" s="185" t="s">
        <v>106</v>
      </c>
      <c r="BA163" s="185" t="s">
        <v>50</v>
      </c>
      <c r="BB163" s="132" t="s">
        <v>2650</v>
      </c>
      <c r="BC163" s="182">
        <v>600</v>
      </c>
      <c r="BD163" s="182"/>
      <c r="BE163" s="131"/>
      <c r="BG163" s="127">
        <f>Table3684[[#This Row],[buildPower]]/2</f>
        <v>6</v>
      </c>
    </row>
    <row r="164" spans="1:59" ht="24" customHeight="1" x14ac:dyDescent="0.35">
      <c r="A164" s="129">
        <v>162</v>
      </c>
      <c r="B164" s="130" t="s">
        <v>539</v>
      </c>
      <c r="C164" s="7">
        <v>125</v>
      </c>
      <c r="D164" s="7">
        <v>12</v>
      </c>
      <c r="E164" s="7">
        <v>14</v>
      </c>
      <c r="F164" s="426"/>
      <c r="G164" s="7">
        <v>100</v>
      </c>
      <c r="H164" s="7"/>
      <c r="I164" s="7"/>
      <c r="J164" s="7">
        <v>1</v>
      </c>
      <c r="K164" s="7"/>
      <c r="L164" s="7">
        <v>6</v>
      </c>
      <c r="M164" s="7"/>
      <c r="N164" s="7" t="s">
        <v>537</v>
      </c>
      <c r="O164" s="7">
        <v>1000</v>
      </c>
      <c r="P164" s="7" t="s">
        <v>365</v>
      </c>
      <c r="Q164" s="7">
        <v>125</v>
      </c>
      <c r="R164" s="7" t="s">
        <v>539</v>
      </c>
      <c r="S164" s="7"/>
      <c r="T164" s="223">
        <v>768</v>
      </c>
      <c r="U164" s="29">
        <v>50</v>
      </c>
      <c r="V164" s="7">
        <v>90</v>
      </c>
      <c r="W164" s="7">
        <v>-60</v>
      </c>
      <c r="X164" s="7"/>
      <c r="Y164" s="7">
        <v>33</v>
      </c>
      <c r="Z164" s="7" t="s">
        <v>366</v>
      </c>
      <c r="AA164" s="7"/>
      <c r="AB164" s="7"/>
      <c r="AC164" s="7" t="s">
        <v>360</v>
      </c>
      <c r="AD164" s="7" t="s">
        <v>480</v>
      </c>
      <c r="AE164" s="7" t="s">
        <v>2055</v>
      </c>
      <c r="AF164" s="7"/>
      <c r="AG164" s="7">
        <v>1</v>
      </c>
      <c r="AH164" s="7"/>
      <c r="AI164" s="7"/>
      <c r="AJ164" s="7"/>
      <c r="AK164" s="7"/>
      <c r="AL164" s="131"/>
      <c r="AM164" s="131"/>
      <c r="AN164" s="131"/>
      <c r="AO164" s="131"/>
      <c r="AP164" s="8"/>
      <c r="AQ164" s="8"/>
      <c r="AR164" s="8"/>
      <c r="AS164" s="8">
        <v>100</v>
      </c>
      <c r="AT164" s="8"/>
      <c r="AU164" s="8">
        <v>180</v>
      </c>
      <c r="AV164" s="42">
        <v>75</v>
      </c>
      <c r="AW164" s="430">
        <v>512</v>
      </c>
      <c r="AX164" s="13" t="s">
        <v>359</v>
      </c>
      <c r="AY164" s="13" t="s">
        <v>367</v>
      </c>
      <c r="AZ164" s="7" t="s">
        <v>106</v>
      </c>
      <c r="BA164" s="7" t="s">
        <v>50</v>
      </c>
      <c r="BB164" s="7" t="s">
        <v>2650</v>
      </c>
      <c r="BC164" s="7">
        <v>400</v>
      </c>
      <c r="BD164" s="131"/>
      <c r="BE164" s="131"/>
      <c r="BG164" s="127">
        <f>Table3684[[#This Row],[buildPower]]/2</f>
        <v>6</v>
      </c>
    </row>
    <row r="165" spans="1:59" ht="24" customHeight="1" x14ac:dyDescent="0.35">
      <c r="A165" s="129">
        <v>163</v>
      </c>
      <c r="B165" s="130" t="s">
        <v>538</v>
      </c>
      <c r="C165" s="131">
        <v>125</v>
      </c>
      <c r="D165" s="131">
        <v>12</v>
      </c>
      <c r="E165" s="131">
        <v>15</v>
      </c>
      <c r="F165" s="70">
        <v>1</v>
      </c>
      <c r="G165" s="131">
        <v>100</v>
      </c>
      <c r="H165" s="132"/>
      <c r="I165" s="131"/>
      <c r="J165" s="131"/>
      <c r="K165" s="131"/>
      <c r="L165" s="131">
        <v>3</v>
      </c>
      <c r="M165" s="131" t="s">
        <v>2625</v>
      </c>
      <c r="N165" s="132" t="s">
        <v>537</v>
      </c>
      <c r="O165" s="131">
        <v>1800</v>
      </c>
      <c r="P165" s="132" t="s">
        <v>365</v>
      </c>
      <c r="Q165" s="131">
        <v>95</v>
      </c>
      <c r="R165" s="132" t="s">
        <v>538</v>
      </c>
      <c r="S165" s="131"/>
      <c r="T165" s="131">
        <v>1152</v>
      </c>
      <c r="U165" s="42">
        <v>40</v>
      </c>
      <c r="V165" s="131">
        <v>15</v>
      </c>
      <c r="W165" s="131">
        <v>-90</v>
      </c>
      <c r="X165" s="131"/>
      <c r="Y165" s="131">
        <v>33</v>
      </c>
      <c r="Z165" s="132" t="s">
        <v>366</v>
      </c>
      <c r="AA165" s="132" t="s">
        <v>535</v>
      </c>
      <c r="AB165" s="132" t="s">
        <v>536</v>
      </c>
      <c r="AC165" s="132" t="s">
        <v>360</v>
      </c>
      <c r="AD165" s="132" t="s">
        <v>480</v>
      </c>
      <c r="AE165" s="199" t="s">
        <v>2651</v>
      </c>
      <c r="AF165" s="131">
        <v>7</v>
      </c>
      <c r="AG165" s="131">
        <v>1</v>
      </c>
      <c r="AH165" s="131"/>
      <c r="AI165" s="131"/>
      <c r="AJ165" s="131"/>
      <c r="AK165" s="131"/>
      <c r="AL165" s="131"/>
      <c r="AM165" s="131"/>
      <c r="AN165" s="131"/>
      <c r="AO165" s="131">
        <v>8</v>
      </c>
      <c r="AP165" s="131"/>
      <c r="AQ165" s="131"/>
      <c r="AR165" s="131"/>
      <c r="AS165" s="131">
        <v>20</v>
      </c>
      <c r="AT165" s="131">
        <v>50</v>
      </c>
      <c r="AU165" s="131">
        <v>360</v>
      </c>
      <c r="AV165" s="131">
        <v>70</v>
      </c>
      <c r="AW165" s="21"/>
      <c r="AX165" s="132" t="s">
        <v>359</v>
      </c>
      <c r="AY165" s="132" t="s">
        <v>367</v>
      </c>
      <c r="AZ165" s="132" t="s">
        <v>106</v>
      </c>
      <c r="BA165" s="132" t="s">
        <v>50</v>
      </c>
      <c r="BB165" s="132" t="s">
        <v>2650</v>
      </c>
      <c r="BC165" s="131">
        <v>1150</v>
      </c>
      <c r="BD165" s="131"/>
      <c r="BE165" s="131"/>
      <c r="BG165" s="127">
        <f>Table3684[[#This Row],[buildPower]]/2</f>
        <v>6</v>
      </c>
    </row>
    <row r="166" spans="1:59" ht="24" customHeight="1" x14ac:dyDescent="0.35">
      <c r="A166" s="129">
        <v>164</v>
      </c>
      <c r="B166" s="130" t="s">
        <v>529</v>
      </c>
      <c r="C166" s="131">
        <v>250</v>
      </c>
      <c r="D166" s="131">
        <v>25</v>
      </c>
      <c r="E166" s="131">
        <v>17</v>
      </c>
      <c r="F166" s="70">
        <v>1</v>
      </c>
      <c r="G166" s="131">
        <v>150</v>
      </c>
      <c r="H166" s="132"/>
      <c r="I166" s="131"/>
      <c r="J166" s="131">
        <v>1</v>
      </c>
      <c r="K166" s="131"/>
      <c r="L166" s="131">
        <v>7</v>
      </c>
      <c r="M166" s="131" t="s">
        <v>2625</v>
      </c>
      <c r="N166" s="132" t="s">
        <v>526</v>
      </c>
      <c r="O166" s="131">
        <v>1500</v>
      </c>
      <c r="P166" s="132" t="s">
        <v>365</v>
      </c>
      <c r="Q166" s="131">
        <v>75</v>
      </c>
      <c r="R166" s="132" t="s">
        <v>529</v>
      </c>
      <c r="S166" s="131"/>
      <c r="T166" s="131">
        <v>960</v>
      </c>
      <c r="U166" s="42">
        <v>40</v>
      </c>
      <c r="V166" s="131">
        <v>90</v>
      </c>
      <c r="W166" s="131">
        <v>-60</v>
      </c>
      <c r="X166" s="131"/>
      <c r="Y166" s="131">
        <v>33</v>
      </c>
      <c r="Z166" s="132" t="s">
        <v>366</v>
      </c>
      <c r="AA166" s="132" t="s">
        <v>530</v>
      </c>
      <c r="AB166" s="132" t="s">
        <v>525</v>
      </c>
      <c r="AC166" s="132" t="s">
        <v>360</v>
      </c>
      <c r="AD166" s="132" t="s">
        <v>531</v>
      </c>
      <c r="AE166" s="199" t="s">
        <v>1824</v>
      </c>
      <c r="AF166" s="131"/>
      <c r="AG166" s="131">
        <v>1</v>
      </c>
      <c r="AH166" s="131"/>
      <c r="AI166" s="131"/>
      <c r="AJ166" s="131"/>
      <c r="AK166" s="131"/>
      <c r="AL166" s="131"/>
      <c r="AM166" s="131"/>
      <c r="AN166" s="131"/>
      <c r="AO166" s="131"/>
      <c r="AP166" s="131"/>
      <c r="AQ166" s="131"/>
      <c r="AR166" s="131"/>
      <c r="AS166" s="131">
        <v>20</v>
      </c>
      <c r="AT166" s="131"/>
      <c r="AU166" s="131">
        <v>180</v>
      </c>
      <c r="AV166" s="131">
        <v>70</v>
      </c>
      <c r="AW166" s="21">
        <v>480</v>
      </c>
      <c r="AX166" s="132" t="s">
        <v>359</v>
      </c>
      <c r="AY166" s="132" t="s">
        <v>367</v>
      </c>
      <c r="AZ166" s="132" t="s">
        <v>106</v>
      </c>
      <c r="BA166" s="132" t="s">
        <v>50</v>
      </c>
      <c r="BB166" s="163" t="s">
        <v>2652</v>
      </c>
      <c r="BC166" s="131">
        <v>1250</v>
      </c>
      <c r="BD166" s="131"/>
      <c r="BE166" s="131"/>
      <c r="BG166" s="127">
        <f>Table3684[[#This Row],[buildPower]]/2</f>
        <v>12.5</v>
      </c>
    </row>
    <row r="167" spans="1:59" ht="24" customHeight="1" x14ac:dyDescent="0.35">
      <c r="A167" s="129">
        <v>165</v>
      </c>
      <c r="B167" s="130" t="s">
        <v>5214</v>
      </c>
      <c r="C167" s="131">
        <v>400</v>
      </c>
      <c r="D167" s="131">
        <v>42</v>
      </c>
      <c r="E167" s="131">
        <v>25</v>
      </c>
      <c r="F167" s="70">
        <v>1</v>
      </c>
      <c r="G167" s="131">
        <v>150</v>
      </c>
      <c r="H167" s="132" t="s">
        <v>4913</v>
      </c>
      <c r="I167" s="8"/>
      <c r="J167" s="131">
        <v>1</v>
      </c>
      <c r="K167" s="8"/>
      <c r="L167" s="131">
        <v>7</v>
      </c>
      <c r="M167" s="131" t="s">
        <v>2625</v>
      </c>
      <c r="N167" s="13" t="s">
        <v>364</v>
      </c>
      <c r="O167" s="131">
        <v>1500</v>
      </c>
      <c r="P167" s="13" t="s">
        <v>458</v>
      </c>
      <c r="Q167" s="131">
        <v>75</v>
      </c>
      <c r="R167" s="13" t="s">
        <v>5214</v>
      </c>
      <c r="S167" s="131">
        <v>1</v>
      </c>
      <c r="T167" s="131">
        <v>1024</v>
      </c>
      <c r="U167" s="42">
        <v>40</v>
      </c>
      <c r="V167" s="131">
        <v>90</v>
      </c>
      <c r="W167" s="8">
        <v>-60</v>
      </c>
      <c r="X167" s="8"/>
      <c r="Y167" s="8">
        <v>33</v>
      </c>
      <c r="Z167" s="13" t="s">
        <v>458</v>
      </c>
      <c r="AA167" s="13" t="s">
        <v>530</v>
      </c>
      <c r="AB167" s="13" t="s">
        <v>651</v>
      </c>
      <c r="AC167" s="132" t="s">
        <v>360</v>
      </c>
      <c r="AD167" s="13" t="s">
        <v>622</v>
      </c>
      <c r="AE167" s="199" t="s">
        <v>7056</v>
      </c>
      <c r="AF167" s="8"/>
      <c r="AG167" s="8">
        <v>1</v>
      </c>
      <c r="AH167" s="131"/>
      <c r="AI167" s="131"/>
      <c r="AJ167" s="131"/>
      <c r="AK167" s="131"/>
      <c r="AL167" s="131"/>
      <c r="AM167" s="131"/>
      <c r="AN167" s="131"/>
      <c r="AO167" s="8"/>
      <c r="AP167" s="8"/>
      <c r="AQ167" s="8"/>
      <c r="AR167" s="8"/>
      <c r="AS167" s="8">
        <v>100</v>
      </c>
      <c r="AT167" s="8"/>
      <c r="AU167" s="8">
        <v>180</v>
      </c>
      <c r="AV167" s="131">
        <v>70</v>
      </c>
      <c r="AW167" s="21">
        <v>512</v>
      </c>
      <c r="AX167" s="13" t="s">
        <v>359</v>
      </c>
      <c r="AY167" s="13" t="s">
        <v>367</v>
      </c>
      <c r="AZ167" s="13" t="s">
        <v>106</v>
      </c>
      <c r="BA167" s="13" t="s">
        <v>50</v>
      </c>
      <c r="BB167" s="132" t="s">
        <v>2652</v>
      </c>
      <c r="BC167" s="131">
        <v>2200</v>
      </c>
      <c r="BD167" s="190"/>
      <c r="BE167" s="131"/>
      <c r="BG167" s="127">
        <f>Table3684[[#This Row],[buildPower]]/2</f>
        <v>21</v>
      </c>
    </row>
    <row r="168" spans="1:59" ht="24" customHeight="1" x14ac:dyDescent="0.35">
      <c r="A168" s="129">
        <v>166</v>
      </c>
      <c r="B168" s="197" t="s">
        <v>5216</v>
      </c>
      <c r="C168" s="131">
        <v>350</v>
      </c>
      <c r="D168" s="131">
        <v>37</v>
      </c>
      <c r="E168" s="131">
        <v>19</v>
      </c>
      <c r="F168" s="70">
        <v>1</v>
      </c>
      <c r="G168" s="131">
        <v>150</v>
      </c>
      <c r="H168" s="132"/>
      <c r="I168" s="8"/>
      <c r="J168" s="131">
        <v>1</v>
      </c>
      <c r="K168" s="8"/>
      <c r="L168" s="131">
        <v>5</v>
      </c>
      <c r="M168" s="131" t="s">
        <v>2625</v>
      </c>
      <c r="N168" s="13" t="s">
        <v>522</v>
      </c>
      <c r="O168" s="131">
        <v>1500</v>
      </c>
      <c r="P168" s="13" t="s">
        <v>365</v>
      </c>
      <c r="Q168" s="131">
        <v>75</v>
      </c>
      <c r="R168" s="13" t="s">
        <v>5216</v>
      </c>
      <c r="S168" s="131"/>
      <c r="T168" s="131">
        <v>960</v>
      </c>
      <c r="U168" s="42">
        <v>40</v>
      </c>
      <c r="V168" s="131">
        <v>90</v>
      </c>
      <c r="W168" s="131">
        <v>-60</v>
      </c>
      <c r="X168" s="8"/>
      <c r="Y168" s="8">
        <v>33</v>
      </c>
      <c r="Z168" s="13" t="s">
        <v>366</v>
      </c>
      <c r="AA168" s="13" t="s">
        <v>4971</v>
      </c>
      <c r="AB168" s="13" t="s">
        <v>4907</v>
      </c>
      <c r="AC168" s="132" t="s">
        <v>360</v>
      </c>
      <c r="AD168" s="13" t="s">
        <v>531</v>
      </c>
      <c r="AE168" s="199" t="s">
        <v>7054</v>
      </c>
      <c r="AF168" s="8"/>
      <c r="AG168" s="8">
        <v>1</v>
      </c>
      <c r="AH168" s="131"/>
      <c r="AI168" s="131"/>
      <c r="AJ168" s="131"/>
      <c r="AK168" s="131"/>
      <c r="AL168" s="131"/>
      <c r="AM168" s="131"/>
      <c r="AN168" s="131"/>
      <c r="AO168" s="8"/>
      <c r="AP168" s="8"/>
      <c r="AQ168" s="8"/>
      <c r="AR168" s="8"/>
      <c r="AS168" s="8">
        <v>20</v>
      </c>
      <c r="AT168" s="8"/>
      <c r="AU168" s="8">
        <v>180</v>
      </c>
      <c r="AV168" s="131">
        <v>70</v>
      </c>
      <c r="AW168" s="21">
        <v>480</v>
      </c>
      <c r="AX168" s="13" t="s">
        <v>359</v>
      </c>
      <c r="AY168" s="13" t="s">
        <v>367</v>
      </c>
      <c r="AZ168" s="13" t="s">
        <v>106</v>
      </c>
      <c r="BA168" s="13" t="s">
        <v>50</v>
      </c>
      <c r="BB168" s="13" t="s">
        <v>2601</v>
      </c>
      <c r="BC168" s="131">
        <v>1650</v>
      </c>
      <c r="BD168" s="190"/>
      <c r="BE168" s="131"/>
      <c r="BG168" s="127">
        <f>Table3684[[#This Row],[buildPower]]/2</f>
        <v>18.5</v>
      </c>
    </row>
    <row r="169" spans="1:59" ht="24" customHeight="1" x14ac:dyDescent="0.35">
      <c r="A169" s="129">
        <v>167</v>
      </c>
      <c r="B169" s="130" t="s">
        <v>533</v>
      </c>
      <c r="C169" s="7">
        <v>250</v>
      </c>
      <c r="D169" s="7">
        <v>25</v>
      </c>
      <c r="E169" s="7">
        <v>18</v>
      </c>
      <c r="F169" s="426"/>
      <c r="G169" s="7">
        <v>150</v>
      </c>
      <c r="H169" s="7"/>
      <c r="I169" s="7"/>
      <c r="J169" s="7">
        <v>1</v>
      </c>
      <c r="K169" s="7"/>
      <c r="L169" s="7">
        <v>7</v>
      </c>
      <c r="M169" s="7"/>
      <c r="N169" s="7" t="s">
        <v>526</v>
      </c>
      <c r="O169" s="7">
        <v>1000</v>
      </c>
      <c r="P169" s="7" t="s">
        <v>365</v>
      </c>
      <c r="Q169" s="7">
        <v>175</v>
      </c>
      <c r="R169" s="7" t="s">
        <v>533</v>
      </c>
      <c r="S169" s="7"/>
      <c r="T169" s="162">
        <v>960</v>
      </c>
      <c r="U169" s="29">
        <v>50</v>
      </c>
      <c r="V169" s="7">
        <v>90</v>
      </c>
      <c r="W169" s="7">
        <v>-60</v>
      </c>
      <c r="X169" s="7"/>
      <c r="Y169" s="7">
        <v>33</v>
      </c>
      <c r="Z169" s="7" t="s">
        <v>366</v>
      </c>
      <c r="AA169" s="7"/>
      <c r="AB169" s="7"/>
      <c r="AC169" s="7" t="s">
        <v>360</v>
      </c>
      <c r="AD169" s="7" t="s">
        <v>531</v>
      </c>
      <c r="AE169" s="7" t="s">
        <v>2056</v>
      </c>
      <c r="AF169" s="7"/>
      <c r="AG169" s="7">
        <v>1</v>
      </c>
      <c r="AH169" s="7"/>
      <c r="AI169" s="7"/>
      <c r="AJ169" s="7"/>
      <c r="AK169" s="7"/>
      <c r="AL169" s="131"/>
      <c r="AM169" s="131"/>
      <c r="AN169" s="131"/>
      <c r="AO169" s="131"/>
      <c r="AP169" s="8"/>
      <c r="AQ169" s="8"/>
      <c r="AR169" s="8"/>
      <c r="AS169" s="8">
        <v>30</v>
      </c>
      <c r="AT169" s="8"/>
      <c r="AU169" s="8">
        <v>180</v>
      </c>
      <c r="AV169" s="8">
        <v>75</v>
      </c>
      <c r="AW169" s="430">
        <v>640</v>
      </c>
      <c r="AX169" s="13" t="s">
        <v>359</v>
      </c>
      <c r="AY169" s="13" t="s">
        <v>367</v>
      </c>
      <c r="AZ169" s="7" t="s">
        <v>106</v>
      </c>
      <c r="BA169" s="7" t="s">
        <v>50</v>
      </c>
      <c r="BB169" s="7" t="s">
        <v>2652</v>
      </c>
      <c r="BC169" s="7">
        <v>600</v>
      </c>
      <c r="BD169" s="131"/>
      <c r="BE169" s="131"/>
      <c r="BG169" s="127">
        <f>Table3684[[#This Row],[buildPower]]/2</f>
        <v>12.5</v>
      </c>
    </row>
    <row r="170" spans="1:59" ht="24" customHeight="1" x14ac:dyDescent="0.35">
      <c r="A170" s="129">
        <v>168</v>
      </c>
      <c r="B170" s="130" t="s">
        <v>532</v>
      </c>
      <c r="C170" s="131">
        <v>250</v>
      </c>
      <c r="D170" s="131">
        <v>25</v>
      </c>
      <c r="E170" s="131">
        <v>18</v>
      </c>
      <c r="F170" s="70">
        <v>1</v>
      </c>
      <c r="G170" s="131">
        <v>150</v>
      </c>
      <c r="H170" s="132"/>
      <c r="I170" s="131"/>
      <c r="J170" s="131"/>
      <c r="K170" s="131"/>
      <c r="L170" s="131">
        <v>4</v>
      </c>
      <c r="M170" s="131" t="s">
        <v>2625</v>
      </c>
      <c r="N170" s="132" t="s">
        <v>526</v>
      </c>
      <c r="O170" s="131">
        <v>1800</v>
      </c>
      <c r="P170" s="132" t="s">
        <v>365</v>
      </c>
      <c r="Q170" s="131">
        <v>95</v>
      </c>
      <c r="R170" s="132" t="s">
        <v>532</v>
      </c>
      <c r="S170" s="131"/>
      <c r="T170" s="131">
        <v>1280</v>
      </c>
      <c r="U170" s="42">
        <v>40</v>
      </c>
      <c r="V170" s="131">
        <v>15</v>
      </c>
      <c r="W170" s="131">
        <v>-90</v>
      </c>
      <c r="X170" s="131"/>
      <c r="Y170" s="131">
        <v>33</v>
      </c>
      <c r="Z170" s="132" t="s">
        <v>366</v>
      </c>
      <c r="AA170" s="132" t="s">
        <v>530</v>
      </c>
      <c r="AB170" s="132" t="s">
        <v>525</v>
      </c>
      <c r="AC170" s="132" t="s">
        <v>360</v>
      </c>
      <c r="AD170" s="132" t="s">
        <v>531</v>
      </c>
      <c r="AE170" s="199" t="s">
        <v>2653</v>
      </c>
      <c r="AF170" s="131">
        <v>7</v>
      </c>
      <c r="AG170" s="131">
        <v>1</v>
      </c>
      <c r="AH170" s="131"/>
      <c r="AI170" s="131"/>
      <c r="AJ170" s="131"/>
      <c r="AK170" s="131"/>
      <c r="AL170" s="131"/>
      <c r="AM170" s="131"/>
      <c r="AN170" s="131"/>
      <c r="AO170" s="131">
        <v>8</v>
      </c>
      <c r="AP170" s="131"/>
      <c r="AQ170" s="131"/>
      <c r="AR170" s="131"/>
      <c r="AS170" s="131">
        <v>20</v>
      </c>
      <c r="AT170" s="131">
        <v>50</v>
      </c>
      <c r="AU170" s="131">
        <v>360</v>
      </c>
      <c r="AV170" s="131">
        <v>70</v>
      </c>
      <c r="AW170" s="21"/>
      <c r="AX170" s="132" t="s">
        <v>359</v>
      </c>
      <c r="AY170" s="132" t="s">
        <v>367</v>
      </c>
      <c r="AZ170" s="132" t="s">
        <v>106</v>
      </c>
      <c r="BA170" s="132" t="s">
        <v>50</v>
      </c>
      <c r="BB170" s="132" t="s">
        <v>2652</v>
      </c>
      <c r="BC170" s="131">
        <v>1275</v>
      </c>
      <c r="BD170" s="131"/>
      <c r="BE170" s="131"/>
      <c r="BG170" s="127">
        <f>Table3684[[#This Row],[buildPower]]/2</f>
        <v>12.5</v>
      </c>
    </row>
    <row r="171" spans="1:59" ht="24" customHeight="1" x14ac:dyDescent="0.35">
      <c r="A171" s="129">
        <v>169</v>
      </c>
      <c r="B171" s="130" t="s">
        <v>523</v>
      </c>
      <c r="C171" s="131">
        <v>500</v>
      </c>
      <c r="D171" s="131">
        <v>50</v>
      </c>
      <c r="E171" s="131">
        <v>19</v>
      </c>
      <c r="F171" s="70">
        <v>1</v>
      </c>
      <c r="G171" s="131">
        <v>100</v>
      </c>
      <c r="H171" s="132"/>
      <c r="I171" s="131"/>
      <c r="J171" s="131">
        <v>1</v>
      </c>
      <c r="K171" s="131"/>
      <c r="L171" s="131">
        <v>4</v>
      </c>
      <c r="M171" s="131" t="s">
        <v>2625</v>
      </c>
      <c r="N171" s="132" t="s">
        <v>526</v>
      </c>
      <c r="O171" s="131">
        <v>1500</v>
      </c>
      <c r="P171" s="132" t="s">
        <v>365</v>
      </c>
      <c r="Q171" s="131">
        <v>125</v>
      </c>
      <c r="R171" s="132" t="s">
        <v>523</v>
      </c>
      <c r="S171" s="131"/>
      <c r="T171" s="131">
        <v>1152</v>
      </c>
      <c r="U171" s="42">
        <v>40</v>
      </c>
      <c r="V171" s="131">
        <v>90</v>
      </c>
      <c r="W171" s="131">
        <v>-60</v>
      </c>
      <c r="X171" s="131"/>
      <c r="Y171" s="131">
        <v>33</v>
      </c>
      <c r="Z171" s="132" t="s">
        <v>366</v>
      </c>
      <c r="AA171" s="132" t="s">
        <v>524</v>
      </c>
      <c r="AB171" s="132" t="s">
        <v>525</v>
      </c>
      <c r="AC171" s="132" t="s">
        <v>360</v>
      </c>
      <c r="AD171" s="132" t="s">
        <v>521</v>
      </c>
      <c r="AE171" s="199" t="s">
        <v>1826</v>
      </c>
      <c r="AF171" s="131"/>
      <c r="AG171" s="131">
        <v>1</v>
      </c>
      <c r="AH171" s="131"/>
      <c r="AI171" s="131"/>
      <c r="AJ171" s="131"/>
      <c r="AK171" s="131"/>
      <c r="AL171" s="131"/>
      <c r="AM171" s="131"/>
      <c r="AN171" s="131"/>
      <c r="AO171" s="131"/>
      <c r="AP171" s="131"/>
      <c r="AQ171" s="131"/>
      <c r="AR171" s="131"/>
      <c r="AS171" s="131">
        <v>30</v>
      </c>
      <c r="AT171" s="131"/>
      <c r="AU171" s="131">
        <v>180</v>
      </c>
      <c r="AV171" s="131">
        <v>70</v>
      </c>
      <c r="AW171" s="21">
        <v>576</v>
      </c>
      <c r="AX171" s="132" t="s">
        <v>359</v>
      </c>
      <c r="AY171" s="132" t="s">
        <v>367</v>
      </c>
      <c r="AZ171" s="13" t="s">
        <v>106</v>
      </c>
      <c r="BA171" s="132" t="s">
        <v>50</v>
      </c>
      <c r="BB171" s="132" t="s">
        <v>2640</v>
      </c>
      <c r="BC171" s="131">
        <v>1200</v>
      </c>
      <c r="BD171" s="131"/>
      <c r="BE171" s="131"/>
      <c r="BG171" s="127">
        <f>Table3684[[#This Row],[buildPower]]/2</f>
        <v>25</v>
      </c>
    </row>
    <row r="172" spans="1:59" ht="24" customHeight="1" x14ac:dyDescent="0.35">
      <c r="A172" s="129">
        <v>170</v>
      </c>
      <c r="B172" s="130" t="s">
        <v>5207</v>
      </c>
      <c r="C172" s="131">
        <v>600</v>
      </c>
      <c r="D172" s="131">
        <v>62</v>
      </c>
      <c r="E172" s="131">
        <v>26</v>
      </c>
      <c r="F172" s="70">
        <v>1</v>
      </c>
      <c r="G172" s="131">
        <v>100</v>
      </c>
      <c r="H172" s="132"/>
      <c r="I172" s="8"/>
      <c r="J172" s="131">
        <v>1</v>
      </c>
      <c r="K172" s="8"/>
      <c r="L172" s="131">
        <v>4</v>
      </c>
      <c r="M172" s="8" t="s">
        <v>2625</v>
      </c>
      <c r="N172" s="13" t="s">
        <v>364</v>
      </c>
      <c r="O172" s="131">
        <v>2000</v>
      </c>
      <c r="P172" s="13" t="s">
        <v>365</v>
      </c>
      <c r="Q172" s="131">
        <v>175</v>
      </c>
      <c r="R172" s="13" t="s">
        <v>5207</v>
      </c>
      <c r="S172" s="131">
        <v>1</v>
      </c>
      <c r="T172" s="131">
        <v>1216</v>
      </c>
      <c r="U172" s="8">
        <v>40</v>
      </c>
      <c r="V172" s="131">
        <v>90</v>
      </c>
      <c r="W172" s="8">
        <v>-60</v>
      </c>
      <c r="X172" s="8"/>
      <c r="Y172" s="8">
        <v>33</v>
      </c>
      <c r="Z172" s="13" t="s">
        <v>366</v>
      </c>
      <c r="AA172" s="13" t="s">
        <v>524</v>
      </c>
      <c r="AB172" s="13" t="s">
        <v>651</v>
      </c>
      <c r="AC172" s="132" t="s">
        <v>360</v>
      </c>
      <c r="AD172" s="13" t="s">
        <v>625</v>
      </c>
      <c r="AE172" s="199" t="s">
        <v>7057</v>
      </c>
      <c r="AF172" s="8"/>
      <c r="AG172" s="8">
        <v>1</v>
      </c>
      <c r="AH172" s="131"/>
      <c r="AI172" s="131"/>
      <c r="AJ172" s="131"/>
      <c r="AK172" s="131"/>
      <c r="AL172" s="131"/>
      <c r="AM172" s="131"/>
      <c r="AN172" s="131"/>
      <c r="AO172" s="8"/>
      <c r="AP172" s="8"/>
      <c r="AQ172" s="8"/>
      <c r="AR172" s="8"/>
      <c r="AS172" s="8">
        <v>25</v>
      </c>
      <c r="AT172" s="8"/>
      <c r="AU172" s="8">
        <v>180</v>
      </c>
      <c r="AV172" s="131">
        <v>70</v>
      </c>
      <c r="AW172" s="21">
        <v>608</v>
      </c>
      <c r="AX172" s="13" t="s">
        <v>359</v>
      </c>
      <c r="AY172" s="13" t="s">
        <v>367</v>
      </c>
      <c r="AZ172" s="13" t="s">
        <v>106</v>
      </c>
      <c r="BA172" s="13" t="s">
        <v>50</v>
      </c>
      <c r="BB172" s="132" t="s">
        <v>2640</v>
      </c>
      <c r="BC172" s="131">
        <v>1200</v>
      </c>
      <c r="BD172" s="189"/>
      <c r="BE172" s="131"/>
      <c r="BG172" s="127">
        <f>Table3684[[#This Row],[buildPower]]/2</f>
        <v>31</v>
      </c>
    </row>
    <row r="173" spans="1:59" ht="24" customHeight="1" x14ac:dyDescent="0.35">
      <c r="A173" s="129">
        <v>171</v>
      </c>
      <c r="B173" s="130" t="s">
        <v>5208</v>
      </c>
      <c r="C173" s="131">
        <v>600</v>
      </c>
      <c r="D173" s="131">
        <v>62</v>
      </c>
      <c r="E173" s="131">
        <v>26</v>
      </c>
      <c r="F173" s="70">
        <v>1</v>
      </c>
      <c r="G173" s="131">
        <v>100</v>
      </c>
      <c r="H173" s="132"/>
      <c r="I173" s="8"/>
      <c r="J173" s="131">
        <v>1</v>
      </c>
      <c r="K173" s="8"/>
      <c r="L173" s="131">
        <v>4</v>
      </c>
      <c r="M173" s="8" t="s">
        <v>2625</v>
      </c>
      <c r="N173" s="13" t="s">
        <v>364</v>
      </c>
      <c r="O173" s="131">
        <v>1500</v>
      </c>
      <c r="P173" s="13" t="s">
        <v>365</v>
      </c>
      <c r="Q173" s="131">
        <v>125</v>
      </c>
      <c r="R173" s="13" t="s">
        <v>5208</v>
      </c>
      <c r="S173" s="131">
        <v>1</v>
      </c>
      <c r="T173" s="131">
        <v>1216</v>
      </c>
      <c r="U173" s="8">
        <v>40</v>
      </c>
      <c r="V173" s="131">
        <v>90</v>
      </c>
      <c r="W173" s="8">
        <v>-60</v>
      </c>
      <c r="X173" s="8"/>
      <c r="Y173" s="8">
        <v>33</v>
      </c>
      <c r="Z173" s="13" t="s">
        <v>366</v>
      </c>
      <c r="AA173" s="13" t="s">
        <v>524</v>
      </c>
      <c r="AB173" s="176" t="s">
        <v>5282</v>
      </c>
      <c r="AC173" s="132" t="s">
        <v>360</v>
      </c>
      <c r="AD173" s="13" t="s">
        <v>625</v>
      </c>
      <c r="AE173" s="199" t="s">
        <v>7055</v>
      </c>
      <c r="AF173" s="8"/>
      <c r="AG173" s="8">
        <v>1</v>
      </c>
      <c r="AH173" s="131"/>
      <c r="AI173" s="131">
        <v>7</v>
      </c>
      <c r="AJ173" s="131">
        <v>24</v>
      </c>
      <c r="AK173" s="131">
        <v>25</v>
      </c>
      <c r="AL173" s="179" t="s">
        <v>374</v>
      </c>
      <c r="AM173" s="179" t="s">
        <v>110</v>
      </c>
      <c r="AN173" s="179" t="s">
        <v>50</v>
      </c>
      <c r="AO173" s="8"/>
      <c r="AP173" s="8"/>
      <c r="AQ173" s="8"/>
      <c r="AR173" s="8"/>
      <c r="AS173" s="8">
        <v>25</v>
      </c>
      <c r="AT173" s="8"/>
      <c r="AU173" s="8">
        <v>180</v>
      </c>
      <c r="AV173" s="131">
        <v>70</v>
      </c>
      <c r="AW173" s="21">
        <v>608</v>
      </c>
      <c r="AX173" s="13" t="s">
        <v>359</v>
      </c>
      <c r="AY173" s="13" t="s">
        <v>367</v>
      </c>
      <c r="AZ173" s="13" t="s">
        <v>106</v>
      </c>
      <c r="BA173" s="13" t="s">
        <v>50</v>
      </c>
      <c r="BB173" s="132" t="s">
        <v>2640</v>
      </c>
      <c r="BC173" s="131">
        <v>1200</v>
      </c>
      <c r="BD173" s="189"/>
      <c r="BE173" s="131"/>
      <c r="BG173" s="127">
        <f>Table3684[[#This Row],[buildPower]]/2</f>
        <v>31</v>
      </c>
    </row>
    <row r="174" spans="1:59" ht="24" customHeight="1" x14ac:dyDescent="0.35">
      <c r="A174" s="129">
        <v>172</v>
      </c>
      <c r="B174" s="130" t="s">
        <v>5209</v>
      </c>
      <c r="C174" s="131">
        <v>500</v>
      </c>
      <c r="D174" s="131">
        <v>50</v>
      </c>
      <c r="E174" s="131">
        <v>19</v>
      </c>
      <c r="F174" s="70">
        <v>1</v>
      </c>
      <c r="G174" s="131">
        <v>100</v>
      </c>
      <c r="H174" s="132"/>
      <c r="I174" s="8"/>
      <c r="J174" s="131"/>
      <c r="K174" s="8"/>
      <c r="L174" s="131">
        <v>4</v>
      </c>
      <c r="M174" s="8" t="s">
        <v>2625</v>
      </c>
      <c r="N174" s="13" t="s">
        <v>364</v>
      </c>
      <c r="O174" s="131">
        <v>1500</v>
      </c>
      <c r="P174" s="13" t="s">
        <v>365</v>
      </c>
      <c r="Q174" s="131">
        <v>125</v>
      </c>
      <c r="R174" s="13" t="s">
        <v>5209</v>
      </c>
      <c r="S174" s="131">
        <v>1</v>
      </c>
      <c r="T174" s="131">
        <v>1152</v>
      </c>
      <c r="U174" s="8">
        <v>40</v>
      </c>
      <c r="V174" s="131">
        <v>90</v>
      </c>
      <c r="W174" s="8">
        <v>-60</v>
      </c>
      <c r="X174" s="8"/>
      <c r="Y174" s="8">
        <v>33</v>
      </c>
      <c r="Z174" s="13" t="s">
        <v>366</v>
      </c>
      <c r="AA174" s="13" t="s">
        <v>524</v>
      </c>
      <c r="AB174" s="176" t="s">
        <v>5282</v>
      </c>
      <c r="AC174" s="132" t="s">
        <v>360</v>
      </c>
      <c r="AD174" s="13" t="s">
        <v>625</v>
      </c>
      <c r="AE174" s="199" t="s">
        <v>6787</v>
      </c>
      <c r="AF174" s="131">
        <v>6</v>
      </c>
      <c r="AG174" s="8">
        <v>1</v>
      </c>
      <c r="AH174" s="131"/>
      <c r="AI174" s="131">
        <v>7</v>
      </c>
      <c r="AJ174" s="131">
        <v>24</v>
      </c>
      <c r="AK174" s="131">
        <v>25</v>
      </c>
      <c r="AL174" s="179" t="s">
        <v>374</v>
      </c>
      <c r="AM174" s="179" t="s">
        <v>110</v>
      </c>
      <c r="AN174" s="179" t="s">
        <v>50</v>
      </c>
      <c r="AO174" s="131">
        <v>8</v>
      </c>
      <c r="AP174" s="8"/>
      <c r="AQ174" s="8"/>
      <c r="AR174" s="8"/>
      <c r="AS174" s="8">
        <v>25</v>
      </c>
      <c r="AT174" s="131">
        <v>30</v>
      </c>
      <c r="AU174" s="8">
        <v>180</v>
      </c>
      <c r="AV174" s="131">
        <v>70</v>
      </c>
      <c r="AW174" s="21"/>
      <c r="AX174" s="13" t="s">
        <v>359</v>
      </c>
      <c r="AY174" s="13" t="s">
        <v>367</v>
      </c>
      <c r="AZ174" s="13" t="s">
        <v>106</v>
      </c>
      <c r="BA174" s="13" t="s">
        <v>50</v>
      </c>
      <c r="BB174" s="132" t="s">
        <v>2640</v>
      </c>
      <c r="BC174" s="131">
        <v>1200</v>
      </c>
      <c r="BD174" s="189"/>
      <c r="BE174" s="131"/>
      <c r="BG174" s="127">
        <f>Table3684[[#This Row],[buildPower]]/2</f>
        <v>25</v>
      </c>
    </row>
    <row r="175" spans="1:59" ht="24" customHeight="1" x14ac:dyDescent="0.35">
      <c r="A175" s="129">
        <v>173</v>
      </c>
      <c r="B175" s="130" t="s">
        <v>528</v>
      </c>
      <c r="C175" s="7">
        <v>500</v>
      </c>
      <c r="D175" s="7">
        <v>50</v>
      </c>
      <c r="E175" s="7">
        <v>22</v>
      </c>
      <c r="F175" s="426"/>
      <c r="G175" s="7">
        <v>100</v>
      </c>
      <c r="H175" s="7"/>
      <c r="I175" s="7"/>
      <c r="J175" s="7">
        <v>1</v>
      </c>
      <c r="K175" s="7"/>
      <c r="L175" s="7">
        <v>4</v>
      </c>
      <c r="M175" s="7"/>
      <c r="N175" s="7" t="s">
        <v>526</v>
      </c>
      <c r="O175" s="7">
        <v>1000</v>
      </c>
      <c r="P175" s="7" t="s">
        <v>365</v>
      </c>
      <c r="Q175" s="7">
        <v>300</v>
      </c>
      <c r="R175" s="7" t="s">
        <v>528</v>
      </c>
      <c r="S175" s="7"/>
      <c r="T175" s="223">
        <v>1152</v>
      </c>
      <c r="U175" s="7">
        <v>50</v>
      </c>
      <c r="V175" s="7">
        <v>90</v>
      </c>
      <c r="W175" s="7">
        <v>-60</v>
      </c>
      <c r="X175" s="7"/>
      <c r="Y175" s="7">
        <v>33</v>
      </c>
      <c r="Z175" s="7" t="s">
        <v>366</v>
      </c>
      <c r="AA175" s="7"/>
      <c r="AB175" s="7"/>
      <c r="AC175" s="7" t="s">
        <v>360</v>
      </c>
      <c r="AD175" s="7" t="s">
        <v>521</v>
      </c>
      <c r="AE175" s="7" t="s">
        <v>2654</v>
      </c>
      <c r="AF175" s="7"/>
      <c r="AG175" s="7">
        <v>1</v>
      </c>
      <c r="AH175" s="7"/>
      <c r="AI175" s="7"/>
      <c r="AJ175" s="7"/>
      <c r="AK175" s="7"/>
      <c r="AL175" s="131"/>
      <c r="AM175" s="131"/>
      <c r="AN175" s="131"/>
      <c r="AO175" s="131"/>
      <c r="AP175" s="8"/>
      <c r="AQ175" s="8"/>
      <c r="AR175" s="8"/>
      <c r="AS175" s="8">
        <v>30</v>
      </c>
      <c r="AT175" s="8"/>
      <c r="AU175" s="8">
        <v>180</v>
      </c>
      <c r="AV175" s="8">
        <v>75</v>
      </c>
      <c r="AW175" s="430">
        <v>768</v>
      </c>
      <c r="AX175" s="13" t="s">
        <v>359</v>
      </c>
      <c r="AY175" s="13" t="s">
        <v>367</v>
      </c>
      <c r="AZ175" s="7" t="s">
        <v>106</v>
      </c>
      <c r="BA175" s="7" t="s">
        <v>50</v>
      </c>
      <c r="BB175" s="7" t="s">
        <v>2640</v>
      </c>
      <c r="BC175" s="7">
        <v>600</v>
      </c>
      <c r="BD175" s="131"/>
      <c r="BE175" s="131"/>
      <c r="BG175" s="127">
        <f>Table3684[[#This Row],[buildPower]]/2</f>
        <v>25</v>
      </c>
    </row>
    <row r="176" spans="1:59" ht="24" customHeight="1" x14ac:dyDescent="0.35">
      <c r="A176" s="129">
        <v>174</v>
      </c>
      <c r="B176" s="130" t="s">
        <v>527</v>
      </c>
      <c r="C176" s="131">
        <v>500</v>
      </c>
      <c r="D176" s="131">
        <v>50</v>
      </c>
      <c r="E176" s="131">
        <v>19</v>
      </c>
      <c r="F176" s="70">
        <v>1</v>
      </c>
      <c r="G176" s="131">
        <v>100</v>
      </c>
      <c r="H176" s="132"/>
      <c r="I176" s="131"/>
      <c r="J176" s="131"/>
      <c r="K176" s="131"/>
      <c r="L176" s="131">
        <v>2</v>
      </c>
      <c r="M176" s="131" t="s">
        <v>2625</v>
      </c>
      <c r="N176" s="132" t="s">
        <v>526</v>
      </c>
      <c r="O176" s="131">
        <v>1800</v>
      </c>
      <c r="P176" s="132" t="s">
        <v>365</v>
      </c>
      <c r="Q176" s="131">
        <v>185</v>
      </c>
      <c r="R176" s="132" t="s">
        <v>527</v>
      </c>
      <c r="S176" s="131"/>
      <c r="T176" s="131">
        <v>1408</v>
      </c>
      <c r="U176" s="8">
        <v>40</v>
      </c>
      <c r="V176" s="131">
        <v>15</v>
      </c>
      <c r="W176" s="131">
        <v>-90</v>
      </c>
      <c r="X176" s="131"/>
      <c r="Y176" s="131">
        <v>33</v>
      </c>
      <c r="Z176" s="132" t="s">
        <v>366</v>
      </c>
      <c r="AA176" s="13" t="s">
        <v>524</v>
      </c>
      <c r="AB176" s="13" t="s">
        <v>651</v>
      </c>
      <c r="AC176" s="132" t="s">
        <v>360</v>
      </c>
      <c r="AD176" s="132" t="s">
        <v>521</v>
      </c>
      <c r="AE176" s="199" t="s">
        <v>2655</v>
      </c>
      <c r="AF176" s="131">
        <v>6</v>
      </c>
      <c r="AG176" s="131">
        <v>1</v>
      </c>
      <c r="AH176" s="131"/>
      <c r="AI176" s="131"/>
      <c r="AJ176" s="131"/>
      <c r="AK176" s="131"/>
      <c r="AL176" s="131"/>
      <c r="AM176" s="131"/>
      <c r="AN176" s="131"/>
      <c r="AO176" s="131">
        <v>8</v>
      </c>
      <c r="AP176" s="131"/>
      <c r="AQ176" s="131"/>
      <c r="AR176" s="131"/>
      <c r="AS176" s="131">
        <v>30</v>
      </c>
      <c r="AT176" s="131">
        <v>30</v>
      </c>
      <c r="AU176" s="131">
        <v>360</v>
      </c>
      <c r="AV176" s="131">
        <v>70</v>
      </c>
      <c r="AW176" s="21"/>
      <c r="AX176" s="132" t="s">
        <v>359</v>
      </c>
      <c r="AY176" s="132" t="s">
        <v>367</v>
      </c>
      <c r="AZ176" s="132" t="s">
        <v>106</v>
      </c>
      <c r="BA176" s="132" t="s">
        <v>50</v>
      </c>
      <c r="BB176" s="132" t="s">
        <v>2640</v>
      </c>
      <c r="BC176" s="131">
        <v>1325</v>
      </c>
      <c r="BD176" s="131"/>
      <c r="BE176" s="131"/>
      <c r="BG176" s="127">
        <f>Table3684[[#This Row],[buildPower]]/2</f>
        <v>25</v>
      </c>
    </row>
    <row r="177" spans="1:59" ht="24" customHeight="1" x14ac:dyDescent="0.35">
      <c r="A177" s="129">
        <v>175</v>
      </c>
      <c r="B177" s="130" t="s">
        <v>518</v>
      </c>
      <c r="C177" s="131">
        <v>500</v>
      </c>
      <c r="D177" s="131">
        <v>60</v>
      </c>
      <c r="E177" s="131">
        <v>28</v>
      </c>
      <c r="F177" s="70">
        <v>1</v>
      </c>
      <c r="G177" s="131">
        <v>100</v>
      </c>
      <c r="H177" s="132"/>
      <c r="I177" s="131"/>
      <c r="J177" s="131">
        <v>1</v>
      </c>
      <c r="K177" s="131"/>
      <c r="L177" s="131">
        <v>4</v>
      </c>
      <c r="M177" s="131" t="s">
        <v>2625</v>
      </c>
      <c r="N177" s="132" t="s">
        <v>522</v>
      </c>
      <c r="O177" s="131">
        <v>1500</v>
      </c>
      <c r="P177" s="132" t="s">
        <v>365</v>
      </c>
      <c r="Q177" s="131">
        <v>125</v>
      </c>
      <c r="R177" s="132" t="s">
        <v>518</v>
      </c>
      <c r="S177" s="131"/>
      <c r="T177" s="131">
        <v>1152</v>
      </c>
      <c r="U177" s="8">
        <v>40</v>
      </c>
      <c r="V177" s="131">
        <v>90</v>
      </c>
      <c r="W177" s="131">
        <v>-60</v>
      </c>
      <c r="X177" s="131"/>
      <c r="Y177" s="131">
        <v>33</v>
      </c>
      <c r="Z177" s="132" t="s">
        <v>366</v>
      </c>
      <c r="AA177" s="132" t="s">
        <v>519</v>
      </c>
      <c r="AB177" s="132" t="s">
        <v>520</v>
      </c>
      <c r="AC177" s="132" t="s">
        <v>360</v>
      </c>
      <c r="AD177" s="132" t="s">
        <v>521</v>
      </c>
      <c r="AE177" s="199" t="s">
        <v>1828</v>
      </c>
      <c r="AF177" s="131"/>
      <c r="AG177" s="131">
        <v>2</v>
      </c>
      <c r="AH177" s="131"/>
      <c r="AI177" s="131"/>
      <c r="AJ177" s="131"/>
      <c r="AK177" s="131"/>
      <c r="AL177" s="131"/>
      <c r="AM177" s="131"/>
      <c r="AN177" s="131"/>
      <c r="AO177" s="131"/>
      <c r="AP177" s="131"/>
      <c r="AQ177" s="131"/>
      <c r="AR177" s="131"/>
      <c r="AS177" s="131">
        <v>30</v>
      </c>
      <c r="AT177" s="131"/>
      <c r="AU177" s="131">
        <v>180</v>
      </c>
      <c r="AV177" s="131">
        <v>70</v>
      </c>
      <c r="AW177" s="21">
        <v>576</v>
      </c>
      <c r="AX177" s="132" t="s">
        <v>359</v>
      </c>
      <c r="AY177" s="132" t="s">
        <v>367</v>
      </c>
      <c r="AZ177" s="132" t="s">
        <v>106</v>
      </c>
      <c r="BA177" s="132" t="s">
        <v>50</v>
      </c>
      <c r="BB177" s="132" t="s">
        <v>2640</v>
      </c>
      <c r="BC177" s="131">
        <v>1700</v>
      </c>
      <c r="BD177" s="131"/>
      <c r="BE177" s="319"/>
      <c r="BG177" s="127">
        <f>Table3684[[#This Row],[buildPower]]/2</f>
        <v>30</v>
      </c>
    </row>
    <row r="178" spans="1:59" ht="24" customHeight="1" x14ac:dyDescent="0.35">
      <c r="A178" s="129">
        <v>176</v>
      </c>
      <c r="B178" s="130" t="s">
        <v>5280</v>
      </c>
      <c r="C178" s="131">
        <v>700</v>
      </c>
      <c r="D178" s="131">
        <v>72</v>
      </c>
      <c r="E178" s="131">
        <v>35</v>
      </c>
      <c r="F178" s="70">
        <v>1</v>
      </c>
      <c r="G178" s="131">
        <v>100</v>
      </c>
      <c r="H178" s="132"/>
      <c r="I178" s="8"/>
      <c r="J178" s="131">
        <v>1</v>
      </c>
      <c r="K178" s="8"/>
      <c r="L178" s="131">
        <v>4</v>
      </c>
      <c r="M178" s="131" t="s">
        <v>2625</v>
      </c>
      <c r="N178" s="132" t="s">
        <v>522</v>
      </c>
      <c r="O178" s="131">
        <v>1500</v>
      </c>
      <c r="P178" s="13" t="s">
        <v>365</v>
      </c>
      <c r="Q178" s="131">
        <v>125</v>
      </c>
      <c r="R178" s="13" t="s">
        <v>5280</v>
      </c>
      <c r="S178" s="131">
        <v>1</v>
      </c>
      <c r="T178" s="131">
        <v>1216</v>
      </c>
      <c r="U178" s="8">
        <v>40</v>
      </c>
      <c r="V178" s="131">
        <v>90</v>
      </c>
      <c r="W178" s="8">
        <v>-60</v>
      </c>
      <c r="X178" s="8"/>
      <c r="Y178" s="8">
        <v>33</v>
      </c>
      <c r="Z178" s="13" t="s">
        <v>366</v>
      </c>
      <c r="AA178" s="13" t="s">
        <v>4974</v>
      </c>
      <c r="AB178" s="13" t="s">
        <v>4910</v>
      </c>
      <c r="AC178" s="132" t="s">
        <v>360</v>
      </c>
      <c r="AD178" s="132" t="s">
        <v>521</v>
      </c>
      <c r="AE178" s="199" t="s">
        <v>7058</v>
      </c>
      <c r="AF178" s="8"/>
      <c r="AG178" s="131">
        <v>2</v>
      </c>
      <c r="AH178" s="131"/>
      <c r="AI178" s="131"/>
      <c r="AJ178" s="131"/>
      <c r="AK178" s="131"/>
      <c r="AL178" s="131"/>
      <c r="AM178" s="131"/>
      <c r="AN178" s="131"/>
      <c r="AO178" s="8"/>
      <c r="AP178" s="8"/>
      <c r="AQ178" s="8"/>
      <c r="AR178" s="8"/>
      <c r="AS178" s="8">
        <v>25</v>
      </c>
      <c r="AT178" s="8"/>
      <c r="AU178" s="8">
        <v>180</v>
      </c>
      <c r="AV178" s="131">
        <v>70</v>
      </c>
      <c r="AW178" s="42">
        <v>608</v>
      </c>
      <c r="AX178" s="13" t="s">
        <v>359</v>
      </c>
      <c r="AY178" s="13" t="s">
        <v>367</v>
      </c>
      <c r="AZ178" s="13" t="s">
        <v>106</v>
      </c>
      <c r="BA178" s="13" t="s">
        <v>50</v>
      </c>
      <c r="BB178" s="132" t="s">
        <v>2640</v>
      </c>
      <c r="BC178" s="131">
        <v>2400</v>
      </c>
      <c r="BD178" s="184"/>
      <c r="BE178" s="131"/>
      <c r="BG178" s="127">
        <f>Table3684[[#This Row],[buildPower]]/2</f>
        <v>36</v>
      </c>
    </row>
    <row r="179" spans="1:59" ht="24" customHeight="1" x14ac:dyDescent="0.35">
      <c r="A179" s="129">
        <v>177</v>
      </c>
      <c r="B179" s="130" t="s">
        <v>5212</v>
      </c>
      <c r="C179" s="131">
        <v>700</v>
      </c>
      <c r="D179" s="131">
        <v>72</v>
      </c>
      <c r="E179" s="131">
        <v>35</v>
      </c>
      <c r="F179" s="70">
        <v>1</v>
      </c>
      <c r="G179" s="131">
        <v>100</v>
      </c>
      <c r="H179" s="132"/>
      <c r="I179" s="8"/>
      <c r="J179" s="131">
        <v>1</v>
      </c>
      <c r="K179" s="8"/>
      <c r="L179" s="131">
        <v>4</v>
      </c>
      <c r="M179" s="131" t="s">
        <v>2625</v>
      </c>
      <c r="N179" s="132" t="s">
        <v>522</v>
      </c>
      <c r="O179" s="131">
        <v>1500</v>
      </c>
      <c r="P179" s="13" t="s">
        <v>365</v>
      </c>
      <c r="Q179" s="131">
        <v>125</v>
      </c>
      <c r="R179" s="13" t="s">
        <v>5212</v>
      </c>
      <c r="S179" s="131">
        <v>1</v>
      </c>
      <c r="T179" s="131">
        <v>1216</v>
      </c>
      <c r="U179" s="8">
        <v>40</v>
      </c>
      <c r="V179" s="8">
        <v>90</v>
      </c>
      <c r="W179" s="8">
        <v>-60</v>
      </c>
      <c r="X179" s="8"/>
      <c r="Y179" s="8">
        <v>33</v>
      </c>
      <c r="Z179" s="13" t="s">
        <v>366</v>
      </c>
      <c r="AA179" s="13" t="s">
        <v>4974</v>
      </c>
      <c r="AB179" s="176" t="s">
        <v>5445</v>
      </c>
      <c r="AC179" s="132" t="s">
        <v>360</v>
      </c>
      <c r="AD179" s="132" t="s">
        <v>521</v>
      </c>
      <c r="AE179" s="199" t="s">
        <v>7076</v>
      </c>
      <c r="AF179" s="8"/>
      <c r="AG179" s="131">
        <v>2</v>
      </c>
      <c r="AH179" s="131"/>
      <c r="AI179" s="131">
        <v>10</v>
      </c>
      <c r="AJ179" s="131">
        <v>24</v>
      </c>
      <c r="AK179" s="131">
        <v>25</v>
      </c>
      <c r="AL179" s="179" t="s">
        <v>374</v>
      </c>
      <c r="AM179" s="179" t="s">
        <v>110</v>
      </c>
      <c r="AN179" s="179" t="s">
        <v>50</v>
      </c>
      <c r="AO179" s="8"/>
      <c r="AP179" s="8"/>
      <c r="AQ179" s="8"/>
      <c r="AR179" s="8"/>
      <c r="AS179" s="8">
        <v>25</v>
      </c>
      <c r="AT179" s="8"/>
      <c r="AU179" s="8">
        <v>180</v>
      </c>
      <c r="AV179" s="131">
        <v>70</v>
      </c>
      <c r="AW179" s="42">
        <v>608</v>
      </c>
      <c r="AX179" s="13" t="s">
        <v>359</v>
      </c>
      <c r="AY179" s="13" t="s">
        <v>367</v>
      </c>
      <c r="AZ179" s="13" t="s">
        <v>106</v>
      </c>
      <c r="BA179" s="13" t="s">
        <v>50</v>
      </c>
      <c r="BB179" s="132" t="s">
        <v>2640</v>
      </c>
      <c r="BC179" s="131">
        <v>2600</v>
      </c>
      <c r="BD179" s="189"/>
      <c r="BE179" s="131"/>
      <c r="BG179" s="127">
        <f>Table3684[[#This Row],[buildPower]]/2</f>
        <v>36</v>
      </c>
    </row>
    <row r="180" spans="1:59" s="322" customFormat="1" ht="24" customHeight="1" x14ac:dyDescent="0.35">
      <c r="A180" s="129">
        <v>178</v>
      </c>
      <c r="B180" s="130" t="s">
        <v>4977</v>
      </c>
      <c r="C180" s="131">
        <v>2400</v>
      </c>
      <c r="D180" s="131">
        <v>400</v>
      </c>
      <c r="E180" s="131">
        <v>30</v>
      </c>
      <c r="F180" s="70"/>
      <c r="G180" s="131">
        <v>100</v>
      </c>
      <c r="H180" s="132"/>
      <c r="I180" s="8">
        <v>1</v>
      </c>
      <c r="J180" s="131">
        <v>1</v>
      </c>
      <c r="K180" s="8">
        <v>0</v>
      </c>
      <c r="L180" s="131">
        <v>1</v>
      </c>
      <c r="M180" s="8" t="s">
        <v>2625</v>
      </c>
      <c r="N180" s="132" t="s">
        <v>522</v>
      </c>
      <c r="O180" s="131">
        <v>3200</v>
      </c>
      <c r="P180" s="13" t="s">
        <v>365</v>
      </c>
      <c r="Q180" s="131">
        <v>0</v>
      </c>
      <c r="R180" s="13" t="s">
        <v>4977</v>
      </c>
      <c r="S180" s="131">
        <v>1</v>
      </c>
      <c r="T180" s="8">
        <v>1920</v>
      </c>
      <c r="U180" s="42">
        <v>40</v>
      </c>
      <c r="V180" s="8">
        <v>90</v>
      </c>
      <c r="W180" s="8">
        <v>-60</v>
      </c>
      <c r="X180" s="8"/>
      <c r="Y180" s="8">
        <v>33</v>
      </c>
      <c r="Z180" s="13" t="s">
        <v>366</v>
      </c>
      <c r="AA180" s="13" t="s">
        <v>4976</v>
      </c>
      <c r="AB180" s="13" t="s">
        <v>395</v>
      </c>
      <c r="AC180" s="132" t="s">
        <v>360</v>
      </c>
      <c r="AD180" s="132" t="s">
        <v>521</v>
      </c>
      <c r="AE180" s="199" t="s">
        <v>7082</v>
      </c>
      <c r="AF180" s="8"/>
      <c r="AG180" s="8">
        <v>1</v>
      </c>
      <c r="AH180" s="131"/>
      <c r="AI180" s="131"/>
      <c r="AJ180" s="131"/>
      <c r="AK180" s="131"/>
      <c r="AL180" s="131"/>
      <c r="AM180" s="131"/>
      <c r="AN180" s="131"/>
      <c r="AO180" s="8"/>
      <c r="AP180" s="8">
        <v>256</v>
      </c>
      <c r="AQ180" s="8">
        <v>20</v>
      </c>
      <c r="AR180" s="8"/>
      <c r="AS180" s="8">
        <v>150</v>
      </c>
      <c r="AT180" s="8"/>
      <c r="AU180" s="8"/>
      <c r="AV180" s="131">
        <v>70</v>
      </c>
      <c r="AW180" s="42">
        <v>960</v>
      </c>
      <c r="AX180" s="13" t="s">
        <v>359</v>
      </c>
      <c r="AY180" s="13" t="s">
        <v>367</v>
      </c>
      <c r="AZ180" s="13" t="s">
        <v>106</v>
      </c>
      <c r="BA180" s="13" t="s">
        <v>50</v>
      </c>
      <c r="BB180" s="132" t="s">
        <v>2640</v>
      </c>
      <c r="BC180" s="131">
        <v>120000</v>
      </c>
      <c r="BD180" s="184"/>
      <c r="BE180" s="131"/>
      <c r="BG180" s="127">
        <f>Table3684[[#This Row],[buildPower]]/2</f>
        <v>200</v>
      </c>
    </row>
    <row r="181" spans="1:59" ht="24" customHeight="1" x14ac:dyDescent="0.35">
      <c r="A181" s="129">
        <v>179</v>
      </c>
      <c r="B181" s="130" t="s">
        <v>517</v>
      </c>
      <c r="C181" s="131">
        <v>1200</v>
      </c>
      <c r="D181" s="131">
        <v>150</v>
      </c>
      <c r="E181" s="131">
        <v>360</v>
      </c>
      <c r="F181" s="70">
        <v>1</v>
      </c>
      <c r="G181" s="131">
        <v>50</v>
      </c>
      <c r="H181" s="132" t="s">
        <v>2602</v>
      </c>
      <c r="I181" s="131"/>
      <c r="J181" s="131">
        <v>1</v>
      </c>
      <c r="K181" s="131"/>
      <c r="L181" s="131">
        <v>2</v>
      </c>
      <c r="M181" s="131" t="s">
        <v>2625</v>
      </c>
      <c r="N181" s="132" t="s">
        <v>385</v>
      </c>
      <c r="O181" s="131">
        <v>1350</v>
      </c>
      <c r="P181" s="132" t="s">
        <v>391</v>
      </c>
      <c r="Q181" s="131">
        <v>20</v>
      </c>
      <c r="R181" s="132" t="s">
        <v>517</v>
      </c>
      <c r="S181" s="131">
        <v>1</v>
      </c>
      <c r="T181" s="131">
        <v>1792</v>
      </c>
      <c r="U181" s="131">
        <v>70</v>
      </c>
      <c r="V181" s="131">
        <v>90</v>
      </c>
      <c r="W181" s="131">
        <v>-30</v>
      </c>
      <c r="X181" s="131">
        <v>256</v>
      </c>
      <c r="Y181" s="131">
        <v>33</v>
      </c>
      <c r="Z181" s="132" t="s">
        <v>391</v>
      </c>
      <c r="AA181" s="132" t="s">
        <v>501</v>
      </c>
      <c r="AB181" s="132" t="s">
        <v>502</v>
      </c>
      <c r="AC181" s="132" t="s">
        <v>375</v>
      </c>
      <c r="AD181" s="132" t="s">
        <v>384</v>
      </c>
      <c r="AE181" s="199" t="s">
        <v>1852</v>
      </c>
      <c r="AF181" s="131"/>
      <c r="AG181" s="131">
        <v>2</v>
      </c>
      <c r="AH181" s="131"/>
      <c r="AI181" s="131"/>
      <c r="AJ181" s="131"/>
      <c r="AK181" s="131"/>
      <c r="AL181" s="131"/>
      <c r="AM181" s="131"/>
      <c r="AN181" s="131"/>
      <c r="AO181" s="131">
        <v>2</v>
      </c>
      <c r="AP181" s="131"/>
      <c r="AQ181" s="131"/>
      <c r="AR181" s="131"/>
      <c r="AS181" s="131">
        <v>20</v>
      </c>
      <c r="AT181" s="131">
        <v>100</v>
      </c>
      <c r="AU181" s="131">
        <v>180</v>
      </c>
      <c r="AV181" s="131">
        <v>80</v>
      </c>
      <c r="AW181" s="21">
        <v>1075</v>
      </c>
      <c r="AX181" s="132" t="s">
        <v>359</v>
      </c>
      <c r="AY181" s="132" t="s">
        <v>367</v>
      </c>
      <c r="AZ181" s="132" t="s">
        <v>107</v>
      </c>
      <c r="BA181" s="132" t="s">
        <v>57</v>
      </c>
      <c r="BB181" s="132" t="s">
        <v>2610</v>
      </c>
      <c r="BC181" s="131">
        <v>1400</v>
      </c>
      <c r="BD181" s="131"/>
      <c r="BE181" s="131"/>
      <c r="BG181" s="127">
        <f>Table3684[[#This Row],[buildPower]]/2</f>
        <v>75</v>
      </c>
    </row>
    <row r="182" spans="1:59" ht="24" customHeight="1" x14ac:dyDescent="0.35">
      <c r="A182" s="129">
        <v>180</v>
      </c>
      <c r="B182" s="130" t="s">
        <v>5218</v>
      </c>
      <c r="C182" s="131">
        <v>1300</v>
      </c>
      <c r="D182" s="131">
        <v>175</v>
      </c>
      <c r="E182" s="131">
        <v>360</v>
      </c>
      <c r="F182" s="70">
        <v>1</v>
      </c>
      <c r="G182" s="131">
        <v>50</v>
      </c>
      <c r="H182" s="132" t="s">
        <v>2602</v>
      </c>
      <c r="I182" s="8"/>
      <c r="J182" s="131">
        <v>1</v>
      </c>
      <c r="K182" s="8"/>
      <c r="L182" s="131">
        <v>2</v>
      </c>
      <c r="M182" s="131" t="s">
        <v>2625</v>
      </c>
      <c r="N182" s="13" t="s">
        <v>385</v>
      </c>
      <c r="O182" s="131">
        <v>1350</v>
      </c>
      <c r="P182" s="13" t="s">
        <v>391</v>
      </c>
      <c r="Q182" s="131">
        <v>20</v>
      </c>
      <c r="R182" s="13" t="s">
        <v>5218</v>
      </c>
      <c r="S182" s="131">
        <v>1</v>
      </c>
      <c r="T182" s="131">
        <v>1792</v>
      </c>
      <c r="U182" s="131">
        <v>70</v>
      </c>
      <c r="V182" s="8">
        <v>90</v>
      </c>
      <c r="W182" s="8">
        <v>-30</v>
      </c>
      <c r="X182" s="131">
        <v>256</v>
      </c>
      <c r="Y182" s="8">
        <v>33</v>
      </c>
      <c r="Z182" s="13" t="s">
        <v>391</v>
      </c>
      <c r="AA182" s="13" t="s">
        <v>4979</v>
      </c>
      <c r="AB182" s="13" t="s">
        <v>502</v>
      </c>
      <c r="AC182" s="132" t="s">
        <v>375</v>
      </c>
      <c r="AD182" s="13" t="s">
        <v>384</v>
      </c>
      <c r="AE182" s="199" t="s">
        <v>6391</v>
      </c>
      <c r="AF182" s="8"/>
      <c r="AG182" s="8">
        <v>4</v>
      </c>
      <c r="AH182" s="131"/>
      <c r="AI182" s="131"/>
      <c r="AJ182" s="131"/>
      <c r="AK182" s="131"/>
      <c r="AL182" s="131"/>
      <c r="AM182" s="131"/>
      <c r="AN182" s="131"/>
      <c r="AO182" s="8">
        <v>4</v>
      </c>
      <c r="AP182" s="8"/>
      <c r="AQ182" s="8"/>
      <c r="AR182" s="8"/>
      <c r="AS182" s="8">
        <v>20</v>
      </c>
      <c r="AT182" s="131">
        <v>100</v>
      </c>
      <c r="AU182" s="8">
        <v>180</v>
      </c>
      <c r="AV182" s="131">
        <v>80</v>
      </c>
      <c r="AW182" s="21">
        <v>1075</v>
      </c>
      <c r="AX182" s="13" t="s">
        <v>359</v>
      </c>
      <c r="AY182" s="13" t="s">
        <v>367</v>
      </c>
      <c r="AZ182" s="13" t="s">
        <v>107</v>
      </c>
      <c r="BA182" s="132" t="s">
        <v>57</v>
      </c>
      <c r="BB182" s="13" t="s">
        <v>2610</v>
      </c>
      <c r="BC182" s="131">
        <v>1800</v>
      </c>
      <c r="BD182" s="189"/>
      <c r="BE182" s="131"/>
      <c r="BG182" s="127">
        <f>Table3684[[#This Row],[buildPower]]/2</f>
        <v>87.5</v>
      </c>
    </row>
    <row r="183" spans="1:59" ht="24" customHeight="1" x14ac:dyDescent="0.35">
      <c r="A183" s="129">
        <v>181</v>
      </c>
      <c r="B183" s="130" t="s">
        <v>514</v>
      </c>
      <c r="C183" s="131">
        <v>1800</v>
      </c>
      <c r="D183" s="131">
        <v>250</v>
      </c>
      <c r="E183" s="131">
        <v>200</v>
      </c>
      <c r="F183" s="70">
        <v>1</v>
      </c>
      <c r="G183" s="131">
        <v>100</v>
      </c>
      <c r="H183" s="132" t="s">
        <v>2593</v>
      </c>
      <c r="I183" s="131"/>
      <c r="J183" s="131">
        <v>1</v>
      </c>
      <c r="K183" s="131">
        <v>0</v>
      </c>
      <c r="L183" s="131">
        <v>5</v>
      </c>
      <c r="M183" s="131"/>
      <c r="N183" s="132" t="s">
        <v>390</v>
      </c>
      <c r="O183" s="131">
        <v>1250</v>
      </c>
      <c r="P183" s="132" t="s">
        <v>391</v>
      </c>
      <c r="Q183" s="131">
        <v>50</v>
      </c>
      <c r="R183" s="132" t="s">
        <v>514</v>
      </c>
      <c r="S183" s="131">
        <v>1</v>
      </c>
      <c r="T183" s="131">
        <v>13440</v>
      </c>
      <c r="U183" s="131">
        <v>70</v>
      </c>
      <c r="V183" s="131">
        <v>45</v>
      </c>
      <c r="W183" s="131">
        <v>-30</v>
      </c>
      <c r="X183" s="131">
        <v>512</v>
      </c>
      <c r="Y183" s="131">
        <v>33</v>
      </c>
      <c r="Z183" s="132" t="s">
        <v>391</v>
      </c>
      <c r="AA183" s="132" t="s">
        <v>515</v>
      </c>
      <c r="AB183" s="132" t="s">
        <v>516</v>
      </c>
      <c r="AC183" s="132" t="s">
        <v>506</v>
      </c>
      <c r="AD183" s="132" t="s">
        <v>513</v>
      </c>
      <c r="AE183" s="199" t="s">
        <v>1781</v>
      </c>
      <c r="AF183" s="131"/>
      <c r="AG183" s="131">
        <v>1</v>
      </c>
      <c r="AH183" s="131"/>
      <c r="AI183" s="131"/>
      <c r="AJ183" s="131"/>
      <c r="AK183" s="131"/>
      <c r="AL183" s="131"/>
      <c r="AM183" s="131"/>
      <c r="AN183" s="131"/>
      <c r="AO183" s="131">
        <v>6</v>
      </c>
      <c r="AP183" s="131">
        <v>96</v>
      </c>
      <c r="AQ183" s="131">
        <v>160</v>
      </c>
      <c r="AR183" s="131">
        <v>10</v>
      </c>
      <c r="AS183" s="131">
        <v>25</v>
      </c>
      <c r="AT183" s="131">
        <v>300</v>
      </c>
      <c r="AU183" s="131"/>
      <c r="AV183" s="131">
        <v>80</v>
      </c>
      <c r="AW183" s="21">
        <v>8064</v>
      </c>
      <c r="AX183" s="132" t="s">
        <v>391</v>
      </c>
      <c r="AY183" s="132" t="s">
        <v>374</v>
      </c>
      <c r="AZ183" s="132" t="s">
        <v>109</v>
      </c>
      <c r="BA183" s="132" t="s">
        <v>57</v>
      </c>
      <c r="BB183" s="132" t="s">
        <v>2610</v>
      </c>
      <c r="BC183" s="131">
        <v>30000</v>
      </c>
      <c r="BD183" s="131"/>
      <c r="BE183" s="131"/>
      <c r="BG183" s="127">
        <f>Table3684[[#This Row],[buildPower]]/2</f>
        <v>125</v>
      </c>
    </row>
    <row r="184" spans="1:59" ht="24" customHeight="1" x14ac:dyDescent="0.35">
      <c r="A184" s="129">
        <v>182</v>
      </c>
      <c r="B184" s="130" t="s">
        <v>510</v>
      </c>
      <c r="C184" s="131">
        <v>1200</v>
      </c>
      <c r="D184" s="131">
        <v>150</v>
      </c>
      <c r="E184" s="131">
        <v>550</v>
      </c>
      <c r="F184" s="183">
        <v>1</v>
      </c>
      <c r="G184" s="131">
        <v>100</v>
      </c>
      <c r="H184" s="132" t="s">
        <v>2593</v>
      </c>
      <c r="I184" s="131">
        <v>1</v>
      </c>
      <c r="J184" s="131">
        <v>1</v>
      </c>
      <c r="K184" s="131"/>
      <c r="L184" s="131">
        <v>5</v>
      </c>
      <c r="M184" s="131" t="s">
        <v>2594</v>
      </c>
      <c r="N184" s="132" t="s">
        <v>357</v>
      </c>
      <c r="O184" s="131">
        <v>1350</v>
      </c>
      <c r="P184" s="132" t="s">
        <v>391</v>
      </c>
      <c r="Q184" s="131">
        <v>10</v>
      </c>
      <c r="R184" s="132" t="s">
        <v>510</v>
      </c>
      <c r="S184" s="131">
        <v>1</v>
      </c>
      <c r="T184" s="131">
        <v>2816</v>
      </c>
      <c r="U184" s="131">
        <v>70</v>
      </c>
      <c r="V184" s="131">
        <v>90</v>
      </c>
      <c r="W184" s="131">
        <v>-45</v>
      </c>
      <c r="X184" s="131">
        <v>512</v>
      </c>
      <c r="Y184" s="131">
        <v>33</v>
      </c>
      <c r="Z184" s="132" t="s">
        <v>391</v>
      </c>
      <c r="AA184" s="132" t="s">
        <v>511</v>
      </c>
      <c r="AB184" s="132" t="s">
        <v>512</v>
      </c>
      <c r="AC184" s="132" t="s">
        <v>375</v>
      </c>
      <c r="AD184" s="132" t="s">
        <v>513</v>
      </c>
      <c r="AE184" s="199" t="s">
        <v>1844</v>
      </c>
      <c r="AF184" s="131"/>
      <c r="AG184" s="131">
        <v>2</v>
      </c>
      <c r="AH184" s="131"/>
      <c r="AI184" s="131"/>
      <c r="AJ184" s="131"/>
      <c r="AK184" s="131"/>
      <c r="AL184" s="131"/>
      <c r="AM184" s="131"/>
      <c r="AN184" s="131"/>
      <c r="AO184" s="131">
        <v>4</v>
      </c>
      <c r="AP184" s="131"/>
      <c r="AQ184" s="131"/>
      <c r="AR184" s="131">
        <v>10</v>
      </c>
      <c r="AS184" s="131">
        <v>25</v>
      </c>
      <c r="AT184" s="131">
        <v>90</v>
      </c>
      <c r="AU184" s="131">
        <v>180</v>
      </c>
      <c r="AV184" s="131">
        <v>80</v>
      </c>
      <c r="AW184" s="21">
        <v>1690</v>
      </c>
      <c r="AX184" s="132" t="s">
        <v>391</v>
      </c>
      <c r="AY184" s="163" t="s">
        <v>367</v>
      </c>
      <c r="AZ184" s="132" t="s">
        <v>107</v>
      </c>
      <c r="BA184" s="132" t="s">
        <v>57</v>
      </c>
      <c r="BB184" s="132" t="s">
        <v>2610</v>
      </c>
      <c r="BC184" s="131">
        <v>2500</v>
      </c>
      <c r="BD184" s="131"/>
      <c r="BE184" s="131"/>
      <c r="BG184" s="127">
        <f>Table3684[[#This Row],[buildPower]]/2</f>
        <v>75</v>
      </c>
    </row>
    <row r="185" spans="1:59" ht="24" customHeight="1" x14ac:dyDescent="0.35">
      <c r="A185" s="129">
        <v>183</v>
      </c>
      <c r="B185" s="130" t="s">
        <v>5219</v>
      </c>
      <c r="C185" s="131">
        <v>1400</v>
      </c>
      <c r="D185" s="131">
        <v>162</v>
      </c>
      <c r="E185" s="131">
        <v>550</v>
      </c>
      <c r="F185" s="183">
        <v>1</v>
      </c>
      <c r="G185" s="131">
        <v>100</v>
      </c>
      <c r="H185" s="132" t="s">
        <v>2593</v>
      </c>
      <c r="I185" s="8">
        <v>1</v>
      </c>
      <c r="J185" s="131">
        <v>1</v>
      </c>
      <c r="K185" s="8"/>
      <c r="L185" s="131">
        <v>5</v>
      </c>
      <c r="M185" s="8" t="s">
        <v>2594</v>
      </c>
      <c r="N185" s="13" t="s">
        <v>357</v>
      </c>
      <c r="O185" s="131">
        <v>1350</v>
      </c>
      <c r="P185" s="13" t="s">
        <v>391</v>
      </c>
      <c r="Q185" s="131">
        <v>10</v>
      </c>
      <c r="R185" s="13" t="s">
        <v>5219</v>
      </c>
      <c r="S185" s="131">
        <v>1</v>
      </c>
      <c r="T185" s="131">
        <v>2816</v>
      </c>
      <c r="U185" s="182">
        <v>70</v>
      </c>
      <c r="V185" s="8">
        <v>90</v>
      </c>
      <c r="W185" s="8">
        <v>-45</v>
      </c>
      <c r="X185" s="131">
        <v>512</v>
      </c>
      <c r="Y185" s="8">
        <v>33</v>
      </c>
      <c r="Z185" s="13" t="s">
        <v>391</v>
      </c>
      <c r="AA185" s="13" t="s">
        <v>4980</v>
      </c>
      <c r="AB185" s="13" t="s">
        <v>512</v>
      </c>
      <c r="AC185" s="132" t="s">
        <v>506</v>
      </c>
      <c r="AD185" s="13" t="s">
        <v>513</v>
      </c>
      <c r="AE185" s="199" t="s">
        <v>7063</v>
      </c>
      <c r="AF185" s="8"/>
      <c r="AG185" s="131">
        <v>2</v>
      </c>
      <c r="AH185" s="131"/>
      <c r="AI185" s="131"/>
      <c r="AJ185" s="131"/>
      <c r="AK185" s="131"/>
      <c r="AL185" s="131"/>
      <c r="AM185" s="131"/>
      <c r="AN185" s="131"/>
      <c r="AO185" s="8">
        <v>4</v>
      </c>
      <c r="AP185" s="8"/>
      <c r="AQ185" s="8"/>
      <c r="AR185" s="8">
        <v>10</v>
      </c>
      <c r="AS185" s="131">
        <v>25</v>
      </c>
      <c r="AT185" s="131">
        <v>90</v>
      </c>
      <c r="AU185" s="8">
        <v>180</v>
      </c>
      <c r="AV185" s="182">
        <v>80</v>
      </c>
      <c r="AW185" s="21">
        <v>1690</v>
      </c>
      <c r="AX185" s="13" t="s">
        <v>391</v>
      </c>
      <c r="AY185" s="132" t="s">
        <v>374</v>
      </c>
      <c r="AZ185" s="132" t="s">
        <v>107</v>
      </c>
      <c r="BA185" s="132" t="s">
        <v>57</v>
      </c>
      <c r="BB185" s="13" t="s">
        <v>2610</v>
      </c>
      <c r="BC185" s="131">
        <v>2500</v>
      </c>
      <c r="BD185" s="189"/>
      <c r="BE185" s="131"/>
      <c r="BG185" s="127">
        <f>Table3684[[#This Row],[buildPower]]/2</f>
        <v>81</v>
      </c>
    </row>
    <row r="186" spans="1:59" ht="24" customHeight="1" x14ac:dyDescent="0.35">
      <c r="A186" s="129">
        <v>184</v>
      </c>
      <c r="B186" s="130" t="s">
        <v>507</v>
      </c>
      <c r="C186" s="131">
        <v>800</v>
      </c>
      <c r="D186" s="131">
        <v>100</v>
      </c>
      <c r="E186" s="131">
        <v>550</v>
      </c>
      <c r="F186" s="183">
        <v>1</v>
      </c>
      <c r="G186" s="131">
        <v>100</v>
      </c>
      <c r="H186" s="132" t="s">
        <v>2602</v>
      </c>
      <c r="I186" s="131">
        <v>1</v>
      </c>
      <c r="J186" s="131">
        <v>1</v>
      </c>
      <c r="K186" s="131"/>
      <c r="L186" s="131">
        <v>5</v>
      </c>
      <c r="M186" s="131" t="s">
        <v>2594</v>
      </c>
      <c r="N186" s="132" t="s">
        <v>357</v>
      </c>
      <c r="O186" s="131">
        <v>1350</v>
      </c>
      <c r="P186" s="132" t="s">
        <v>391</v>
      </c>
      <c r="Q186" s="131">
        <v>50</v>
      </c>
      <c r="R186" s="132" t="s">
        <v>507</v>
      </c>
      <c r="S186" s="131">
        <v>1</v>
      </c>
      <c r="T186" s="131">
        <v>2560</v>
      </c>
      <c r="U186" s="131">
        <v>70</v>
      </c>
      <c r="V186" s="131">
        <v>90</v>
      </c>
      <c r="W186" s="131">
        <v>-45</v>
      </c>
      <c r="X186" s="131">
        <v>128</v>
      </c>
      <c r="Y186" s="131">
        <v>33</v>
      </c>
      <c r="Z186" s="132" t="s">
        <v>422</v>
      </c>
      <c r="AA186" s="132" t="s">
        <v>508</v>
      </c>
      <c r="AB186" s="132" t="s">
        <v>509</v>
      </c>
      <c r="AC186" s="132" t="s">
        <v>375</v>
      </c>
      <c r="AD186" s="132" t="s">
        <v>421</v>
      </c>
      <c r="AE186" s="199" t="s">
        <v>1846</v>
      </c>
      <c r="AF186" s="131"/>
      <c r="AG186" s="131">
        <v>2</v>
      </c>
      <c r="AH186" s="131"/>
      <c r="AI186" s="131"/>
      <c r="AJ186" s="131"/>
      <c r="AK186" s="131"/>
      <c r="AL186" s="131"/>
      <c r="AM186" s="131"/>
      <c r="AN186" s="131"/>
      <c r="AO186" s="131">
        <v>2</v>
      </c>
      <c r="AP186" s="131"/>
      <c r="AQ186" s="131"/>
      <c r="AR186" s="131">
        <v>10</v>
      </c>
      <c r="AS186" s="131">
        <v>25</v>
      </c>
      <c r="AT186" s="131">
        <v>90</v>
      </c>
      <c r="AU186" s="131">
        <v>180</v>
      </c>
      <c r="AV186" s="131">
        <v>80</v>
      </c>
      <c r="AW186" s="21">
        <v>1536</v>
      </c>
      <c r="AX186" s="132" t="s">
        <v>359</v>
      </c>
      <c r="AY186" s="163" t="s">
        <v>367</v>
      </c>
      <c r="AZ186" s="132" t="s">
        <v>107</v>
      </c>
      <c r="BA186" s="132" t="s">
        <v>57</v>
      </c>
      <c r="BB186" s="132" t="s">
        <v>2610</v>
      </c>
      <c r="BC186" s="131">
        <v>2000</v>
      </c>
      <c r="BD186" s="131"/>
      <c r="BE186" s="131"/>
      <c r="BG186" s="127">
        <f>Table3684[[#This Row],[buildPower]]/2</f>
        <v>50</v>
      </c>
    </row>
    <row r="187" spans="1:59" ht="24" customHeight="1" x14ac:dyDescent="0.35">
      <c r="A187" s="129">
        <v>185</v>
      </c>
      <c r="B187" s="130" t="s">
        <v>5220</v>
      </c>
      <c r="C187" s="131">
        <v>1000</v>
      </c>
      <c r="D187" s="131">
        <v>112</v>
      </c>
      <c r="E187" s="131">
        <v>550</v>
      </c>
      <c r="F187" s="183">
        <v>1</v>
      </c>
      <c r="G187" s="131">
        <v>100</v>
      </c>
      <c r="H187" s="132" t="s">
        <v>2602</v>
      </c>
      <c r="I187" s="8">
        <v>1</v>
      </c>
      <c r="J187" s="131">
        <v>1</v>
      </c>
      <c r="K187" s="8"/>
      <c r="L187" s="131">
        <v>5</v>
      </c>
      <c r="M187" s="8" t="s">
        <v>2594</v>
      </c>
      <c r="N187" s="13" t="s">
        <v>357</v>
      </c>
      <c r="O187" s="131">
        <v>1350</v>
      </c>
      <c r="P187" s="13" t="s">
        <v>391</v>
      </c>
      <c r="Q187" s="131">
        <v>50</v>
      </c>
      <c r="R187" s="13" t="s">
        <v>5220</v>
      </c>
      <c r="S187" s="131">
        <v>1</v>
      </c>
      <c r="T187" s="131">
        <v>2560</v>
      </c>
      <c r="U187" s="182">
        <v>70</v>
      </c>
      <c r="V187" s="8">
        <v>90</v>
      </c>
      <c r="W187" s="8">
        <v>-45</v>
      </c>
      <c r="X187" s="8">
        <v>128</v>
      </c>
      <c r="Y187" s="8">
        <v>33</v>
      </c>
      <c r="Z187" s="13" t="s">
        <v>391</v>
      </c>
      <c r="AA187" s="13" t="s">
        <v>4955</v>
      </c>
      <c r="AB187" s="13" t="s">
        <v>509</v>
      </c>
      <c r="AC187" s="132" t="s">
        <v>506</v>
      </c>
      <c r="AD187" s="13" t="s">
        <v>513</v>
      </c>
      <c r="AE187" s="199" t="s">
        <v>7015</v>
      </c>
      <c r="AF187" s="8"/>
      <c r="AG187" s="8">
        <v>1</v>
      </c>
      <c r="AH187" s="131"/>
      <c r="AI187" s="131"/>
      <c r="AJ187" s="131"/>
      <c r="AK187" s="131"/>
      <c r="AL187" s="131"/>
      <c r="AM187" s="131"/>
      <c r="AN187" s="131"/>
      <c r="AO187" s="8">
        <v>2</v>
      </c>
      <c r="AP187" s="8"/>
      <c r="AQ187" s="8"/>
      <c r="AR187" s="8">
        <v>10</v>
      </c>
      <c r="AS187" s="131">
        <v>25</v>
      </c>
      <c r="AT187" s="131">
        <v>90</v>
      </c>
      <c r="AU187" s="8">
        <v>180</v>
      </c>
      <c r="AV187" s="182">
        <v>80</v>
      </c>
      <c r="AW187" s="21">
        <v>1536</v>
      </c>
      <c r="AX187" s="13" t="s">
        <v>391</v>
      </c>
      <c r="AY187" s="13" t="s">
        <v>374</v>
      </c>
      <c r="AZ187" s="132" t="s">
        <v>107</v>
      </c>
      <c r="BA187" s="132" t="s">
        <v>57</v>
      </c>
      <c r="BB187" s="13" t="s">
        <v>2610</v>
      </c>
      <c r="BC187" s="131">
        <v>2000</v>
      </c>
      <c r="BD187" s="189"/>
      <c r="BE187" s="131"/>
      <c r="BG187" s="127">
        <f>Table3684[[#This Row],[buildPower]]/2</f>
        <v>56</v>
      </c>
    </row>
    <row r="188" spans="1:59" ht="24" customHeight="1" x14ac:dyDescent="0.35">
      <c r="A188" s="129">
        <v>186</v>
      </c>
      <c r="B188" s="130" t="s">
        <v>503</v>
      </c>
      <c r="C188" s="131">
        <v>1200</v>
      </c>
      <c r="D188" s="131">
        <v>200</v>
      </c>
      <c r="E188" s="131">
        <v>110</v>
      </c>
      <c r="F188" s="183">
        <v>1</v>
      </c>
      <c r="G188" s="131">
        <v>100</v>
      </c>
      <c r="H188" s="132" t="s">
        <v>2593</v>
      </c>
      <c r="I188" s="131"/>
      <c r="J188" s="131">
        <v>1</v>
      </c>
      <c r="K188" s="131"/>
      <c r="L188" s="131">
        <v>2</v>
      </c>
      <c r="M188" s="131"/>
      <c r="N188" s="132" t="s">
        <v>385</v>
      </c>
      <c r="O188" s="131">
        <v>1400</v>
      </c>
      <c r="P188" s="132" t="s">
        <v>391</v>
      </c>
      <c r="Q188" s="131">
        <v>50</v>
      </c>
      <c r="R188" s="132" t="s">
        <v>503</v>
      </c>
      <c r="S188" s="131">
        <v>1</v>
      </c>
      <c r="T188" s="131">
        <v>2112</v>
      </c>
      <c r="U188" s="182">
        <v>70</v>
      </c>
      <c r="V188" s="131">
        <v>90</v>
      </c>
      <c r="W188" s="131">
        <v>-30</v>
      </c>
      <c r="X188" s="131">
        <v>256</v>
      </c>
      <c r="Y188" s="131">
        <v>33</v>
      </c>
      <c r="Z188" s="132" t="s">
        <v>391</v>
      </c>
      <c r="AA188" s="132" t="s">
        <v>504</v>
      </c>
      <c r="AB188" s="132" t="s">
        <v>505</v>
      </c>
      <c r="AC188" s="132" t="s">
        <v>506</v>
      </c>
      <c r="AD188" s="132" t="s">
        <v>389</v>
      </c>
      <c r="AE188" s="435" t="s">
        <v>1830</v>
      </c>
      <c r="AF188" s="131"/>
      <c r="AG188" s="131">
        <v>2</v>
      </c>
      <c r="AH188" s="131"/>
      <c r="AI188" s="131"/>
      <c r="AJ188" s="131"/>
      <c r="AK188" s="131"/>
      <c r="AL188" s="131"/>
      <c r="AM188" s="131"/>
      <c r="AN188" s="131"/>
      <c r="AO188" s="131">
        <v>8</v>
      </c>
      <c r="AP188" s="131">
        <v>96</v>
      </c>
      <c r="AQ188" s="131">
        <v>90</v>
      </c>
      <c r="AR188" s="131">
        <v>10</v>
      </c>
      <c r="AS188" s="131">
        <v>10</v>
      </c>
      <c r="AT188" s="131">
        <v>120</v>
      </c>
      <c r="AU188" s="131">
        <v>180</v>
      </c>
      <c r="AV188" s="182">
        <v>80</v>
      </c>
      <c r="AW188" s="21">
        <v>1267</v>
      </c>
      <c r="AX188" s="132" t="s">
        <v>391</v>
      </c>
      <c r="AY188" s="132" t="s">
        <v>374</v>
      </c>
      <c r="AZ188" s="132" t="s">
        <v>109</v>
      </c>
      <c r="BA188" s="132" t="s">
        <v>57</v>
      </c>
      <c r="BB188" s="132" t="s">
        <v>2610</v>
      </c>
      <c r="BC188" s="131">
        <v>1400</v>
      </c>
      <c r="BD188" s="131"/>
      <c r="BE188" s="131"/>
      <c r="BG188" s="127">
        <f>Table3684[[#This Row],[buildPower]]/2</f>
        <v>100</v>
      </c>
    </row>
    <row r="189" spans="1:59" ht="24" customHeight="1" x14ac:dyDescent="0.35">
      <c r="A189" s="129">
        <v>187</v>
      </c>
      <c r="B189" s="130" t="s">
        <v>5221</v>
      </c>
      <c r="C189" s="131">
        <v>1300</v>
      </c>
      <c r="D189" s="131">
        <v>225</v>
      </c>
      <c r="E189" s="131">
        <v>110</v>
      </c>
      <c r="F189" s="183">
        <v>1</v>
      </c>
      <c r="G189" s="131">
        <v>100</v>
      </c>
      <c r="H189" s="132" t="s">
        <v>2593</v>
      </c>
      <c r="I189" s="8"/>
      <c r="J189" s="131">
        <v>1</v>
      </c>
      <c r="K189" s="8"/>
      <c r="L189" s="131">
        <v>2</v>
      </c>
      <c r="M189" s="8"/>
      <c r="N189" s="13" t="s">
        <v>385</v>
      </c>
      <c r="O189" s="131">
        <v>1400</v>
      </c>
      <c r="P189" s="13" t="s">
        <v>391</v>
      </c>
      <c r="Q189" s="131">
        <v>50</v>
      </c>
      <c r="R189" s="13" t="s">
        <v>5221</v>
      </c>
      <c r="S189" s="131">
        <v>1</v>
      </c>
      <c r="T189" s="131">
        <v>2112</v>
      </c>
      <c r="U189" s="182">
        <v>70</v>
      </c>
      <c r="V189" s="8">
        <v>90</v>
      </c>
      <c r="W189" s="131">
        <v>-30</v>
      </c>
      <c r="X189" s="131">
        <v>256</v>
      </c>
      <c r="Y189" s="8">
        <v>33</v>
      </c>
      <c r="Z189" s="13" t="s">
        <v>391</v>
      </c>
      <c r="AA189" s="13" t="s">
        <v>4981</v>
      </c>
      <c r="AB189" s="176" t="s">
        <v>4982</v>
      </c>
      <c r="AC189" s="132" t="s">
        <v>506</v>
      </c>
      <c r="AD189" s="13" t="s">
        <v>389</v>
      </c>
      <c r="AE189" s="435" t="s">
        <v>7044</v>
      </c>
      <c r="AF189" s="8"/>
      <c r="AG189" s="131">
        <v>2</v>
      </c>
      <c r="AH189" s="131"/>
      <c r="AI189" s="131"/>
      <c r="AJ189" s="131"/>
      <c r="AK189" s="131"/>
      <c r="AL189" s="131"/>
      <c r="AM189" s="131"/>
      <c r="AN189" s="131"/>
      <c r="AO189" s="8">
        <v>12</v>
      </c>
      <c r="AP189" s="131">
        <v>96</v>
      </c>
      <c r="AQ189" s="131">
        <v>90</v>
      </c>
      <c r="AR189" s="8">
        <v>10</v>
      </c>
      <c r="AS189" s="8">
        <v>10</v>
      </c>
      <c r="AT189" s="131">
        <v>120</v>
      </c>
      <c r="AU189" s="8">
        <v>180</v>
      </c>
      <c r="AV189" s="182">
        <v>80</v>
      </c>
      <c r="AW189" s="21">
        <v>1267</v>
      </c>
      <c r="AX189" s="13" t="s">
        <v>391</v>
      </c>
      <c r="AY189" s="132" t="s">
        <v>374</v>
      </c>
      <c r="AZ189" s="132" t="s">
        <v>109</v>
      </c>
      <c r="BA189" s="132" t="s">
        <v>57</v>
      </c>
      <c r="BB189" s="132" t="s">
        <v>2610</v>
      </c>
      <c r="BC189" s="131">
        <v>1400</v>
      </c>
      <c r="BD189" s="189"/>
      <c r="BE189" s="131"/>
      <c r="BG189" s="127">
        <f>Table3684[[#This Row],[buildPower]]/2</f>
        <v>112.5</v>
      </c>
    </row>
    <row r="190" spans="1:59" ht="24" customHeight="1" x14ac:dyDescent="0.35">
      <c r="A190" s="129">
        <v>188</v>
      </c>
      <c r="B190" s="130" t="s">
        <v>386</v>
      </c>
      <c r="C190" s="131">
        <v>2400</v>
      </c>
      <c r="D190" s="131">
        <v>400</v>
      </c>
      <c r="E190" s="131">
        <v>194</v>
      </c>
      <c r="F190" s="183"/>
      <c r="G190" s="131">
        <v>100</v>
      </c>
      <c r="H190" s="132" t="s">
        <v>2593</v>
      </c>
      <c r="I190" s="8"/>
      <c r="J190" s="131">
        <v>1</v>
      </c>
      <c r="K190" s="8">
        <v>0</v>
      </c>
      <c r="L190" s="131">
        <v>1</v>
      </c>
      <c r="M190" s="8"/>
      <c r="N190" s="13" t="s">
        <v>390</v>
      </c>
      <c r="O190" s="131">
        <v>1600</v>
      </c>
      <c r="P190" s="13" t="s">
        <v>391</v>
      </c>
      <c r="Q190" s="131">
        <v>40</v>
      </c>
      <c r="R190" s="13" t="s">
        <v>386</v>
      </c>
      <c r="S190" s="131">
        <v>1</v>
      </c>
      <c r="T190" s="8">
        <v>1920</v>
      </c>
      <c r="U190" s="131">
        <v>70</v>
      </c>
      <c r="V190" s="8">
        <v>90</v>
      </c>
      <c r="W190" s="8">
        <v>-30</v>
      </c>
      <c r="X190" s="8">
        <v>512</v>
      </c>
      <c r="Y190" s="8">
        <v>33</v>
      </c>
      <c r="Z190" s="13" t="s">
        <v>391</v>
      </c>
      <c r="AA190" s="13" t="s">
        <v>387</v>
      </c>
      <c r="AB190" s="13" t="s">
        <v>388</v>
      </c>
      <c r="AC190" s="132" t="s">
        <v>417</v>
      </c>
      <c r="AD190" s="13" t="s">
        <v>389</v>
      </c>
      <c r="AE190" s="435" t="s">
        <v>7083</v>
      </c>
      <c r="AF190" s="8"/>
      <c r="AG190" s="8">
        <v>1</v>
      </c>
      <c r="AH190" s="131"/>
      <c r="AI190" s="131"/>
      <c r="AJ190" s="131"/>
      <c r="AK190" s="131"/>
      <c r="AL190" s="131"/>
      <c r="AM190" s="131"/>
      <c r="AN190" s="131"/>
      <c r="AO190" s="8">
        <v>12</v>
      </c>
      <c r="AP190" s="8">
        <v>128</v>
      </c>
      <c r="AQ190" s="8">
        <v>194</v>
      </c>
      <c r="AR190" s="8">
        <v>10</v>
      </c>
      <c r="AS190" s="8">
        <v>10</v>
      </c>
      <c r="AT190" s="8">
        <v>203</v>
      </c>
      <c r="AU190" s="8">
        <v>180</v>
      </c>
      <c r="AV190" s="131">
        <v>80</v>
      </c>
      <c r="AW190" s="42">
        <v>1152</v>
      </c>
      <c r="AX190" s="13" t="s">
        <v>359</v>
      </c>
      <c r="AY190" s="13" t="s">
        <v>367</v>
      </c>
      <c r="AZ190" s="132" t="s">
        <v>107</v>
      </c>
      <c r="BA190" s="132" t="s">
        <v>57</v>
      </c>
      <c r="BB190" s="13" t="s">
        <v>2610</v>
      </c>
      <c r="BC190" s="131">
        <v>120000</v>
      </c>
      <c r="BD190" s="184"/>
      <c r="BE190" s="131"/>
      <c r="BG190" s="127">
        <f>Table3684[[#This Row],[buildPower]]/2</f>
        <v>200</v>
      </c>
    </row>
    <row r="191" spans="1:59" ht="24" customHeight="1" x14ac:dyDescent="0.35">
      <c r="A191" s="129">
        <v>189</v>
      </c>
      <c r="B191" s="130" t="s">
        <v>500</v>
      </c>
      <c r="C191" s="131">
        <v>1200</v>
      </c>
      <c r="D191" s="131">
        <v>150</v>
      </c>
      <c r="E191" s="131">
        <v>480</v>
      </c>
      <c r="F191" s="183">
        <v>1</v>
      </c>
      <c r="G191" s="131">
        <v>50</v>
      </c>
      <c r="H191" s="132" t="s">
        <v>2593</v>
      </c>
      <c r="I191" s="131"/>
      <c r="J191" s="131">
        <v>1</v>
      </c>
      <c r="K191" s="131"/>
      <c r="L191" s="131">
        <v>2</v>
      </c>
      <c r="M191" s="131" t="s">
        <v>2625</v>
      </c>
      <c r="N191" s="132" t="s">
        <v>385</v>
      </c>
      <c r="O191" s="131">
        <v>1350</v>
      </c>
      <c r="P191" s="132" t="s">
        <v>391</v>
      </c>
      <c r="Q191" s="131">
        <v>20</v>
      </c>
      <c r="R191" s="132" t="s">
        <v>500</v>
      </c>
      <c r="S191" s="131">
        <v>1</v>
      </c>
      <c r="T191" s="131">
        <v>2304</v>
      </c>
      <c r="U191" s="131">
        <v>70</v>
      </c>
      <c r="V191" s="131">
        <v>20</v>
      </c>
      <c r="W191" s="131">
        <v>-30</v>
      </c>
      <c r="X191" s="131"/>
      <c r="Y191" s="131">
        <v>33</v>
      </c>
      <c r="Z191" s="132" t="s">
        <v>391</v>
      </c>
      <c r="AA191" s="13" t="s">
        <v>4979</v>
      </c>
      <c r="AB191" s="13" t="s">
        <v>502</v>
      </c>
      <c r="AC191" s="132" t="s">
        <v>375</v>
      </c>
      <c r="AD191" s="132" t="s">
        <v>384</v>
      </c>
      <c r="AE191" s="199" t="s">
        <v>2657</v>
      </c>
      <c r="AF191" s="131">
        <v>1</v>
      </c>
      <c r="AG191" s="131">
        <v>4</v>
      </c>
      <c r="AH191" s="131"/>
      <c r="AI191" s="131"/>
      <c r="AJ191" s="131"/>
      <c r="AK191" s="131"/>
      <c r="AL191" s="131"/>
      <c r="AM191" s="131"/>
      <c r="AN191" s="131"/>
      <c r="AO191" s="131">
        <v>4</v>
      </c>
      <c r="AP191" s="131">
        <v>160</v>
      </c>
      <c r="AQ191" s="131">
        <v>20</v>
      </c>
      <c r="AR191" s="131">
        <v>10</v>
      </c>
      <c r="AS191" s="131">
        <v>20</v>
      </c>
      <c r="AT191" s="131">
        <v>75</v>
      </c>
      <c r="AU191" s="131">
        <v>180</v>
      </c>
      <c r="AV191" s="131">
        <v>80</v>
      </c>
      <c r="AW191" s="21"/>
      <c r="AX191" s="132" t="s">
        <v>359</v>
      </c>
      <c r="AY191" s="132" t="s">
        <v>367</v>
      </c>
      <c r="AZ191" s="132" t="s">
        <v>107</v>
      </c>
      <c r="BA191" s="132" t="s">
        <v>57</v>
      </c>
      <c r="BB191" s="132" t="s">
        <v>2610</v>
      </c>
      <c r="BC191" s="131">
        <v>1450</v>
      </c>
      <c r="BD191" s="131"/>
      <c r="BE191" s="131"/>
      <c r="BG191" s="127">
        <f>Table3684[[#This Row],[buildPower]]/2</f>
        <v>75</v>
      </c>
    </row>
    <row r="192" spans="1:59" ht="24" customHeight="1" x14ac:dyDescent="0.35">
      <c r="A192" s="129">
        <v>190</v>
      </c>
      <c r="B192" s="130" t="s">
        <v>494</v>
      </c>
      <c r="C192" s="131">
        <v>500</v>
      </c>
      <c r="D192" s="131">
        <v>50</v>
      </c>
      <c r="E192" s="131">
        <v>60</v>
      </c>
      <c r="F192" s="183">
        <v>1</v>
      </c>
      <c r="G192" s="131">
        <v>75</v>
      </c>
      <c r="H192" s="132" t="s">
        <v>2593</v>
      </c>
      <c r="I192" s="131"/>
      <c r="J192" s="131">
        <v>1</v>
      </c>
      <c r="K192" s="131">
        <v>0</v>
      </c>
      <c r="L192" s="131">
        <v>60</v>
      </c>
      <c r="M192" s="131"/>
      <c r="N192" s="132" t="s">
        <v>364</v>
      </c>
      <c r="O192" s="131">
        <v>1500</v>
      </c>
      <c r="P192" s="13" t="s">
        <v>398</v>
      </c>
      <c r="Q192" s="131">
        <v>5</v>
      </c>
      <c r="R192" s="132" t="s">
        <v>494</v>
      </c>
      <c r="S192" s="131">
        <v>1</v>
      </c>
      <c r="T192" s="131">
        <v>2304</v>
      </c>
      <c r="U192" s="182">
        <v>30</v>
      </c>
      <c r="V192" s="131">
        <v>90</v>
      </c>
      <c r="W192" s="131"/>
      <c r="X192" s="131">
        <v>256</v>
      </c>
      <c r="Y192" s="131">
        <v>33</v>
      </c>
      <c r="Z192" s="132" t="str">
        <f>Table3684[[#This Row],[hitGfx]]</f>
        <v>fxgrdexS.PIE</v>
      </c>
      <c r="AA192" s="132" t="s">
        <v>495</v>
      </c>
      <c r="AB192" s="132" t="s">
        <v>496</v>
      </c>
      <c r="AC192" s="132" t="s">
        <v>417</v>
      </c>
      <c r="AD192" s="132" t="s">
        <v>497</v>
      </c>
      <c r="AE192" s="199" t="s">
        <v>1887</v>
      </c>
      <c r="AF192" s="131"/>
      <c r="AG192" s="131">
        <v>2</v>
      </c>
      <c r="AH192" s="131"/>
      <c r="AI192" s="131"/>
      <c r="AJ192" s="131"/>
      <c r="AK192" s="131"/>
      <c r="AL192" s="131"/>
      <c r="AM192" s="131"/>
      <c r="AN192" s="131"/>
      <c r="AO192" s="131"/>
      <c r="AP192" s="131">
        <v>160</v>
      </c>
      <c r="AQ192" s="131">
        <v>40</v>
      </c>
      <c r="AR192" s="131">
        <v>10</v>
      </c>
      <c r="AS192" s="131">
        <v>150</v>
      </c>
      <c r="AT192" s="131"/>
      <c r="AU192" s="131"/>
      <c r="AV192" s="182">
        <v>45</v>
      </c>
      <c r="AW192" s="21">
        <v>1152</v>
      </c>
      <c r="AX192" s="132" t="s">
        <v>491</v>
      </c>
      <c r="AY192" s="132" t="s">
        <v>367</v>
      </c>
      <c r="AZ192" s="132" t="s">
        <v>109</v>
      </c>
      <c r="BA192" s="132" t="s">
        <v>51</v>
      </c>
      <c r="BB192" s="132" t="s">
        <v>2658</v>
      </c>
      <c r="BC192" s="131">
        <v>2800</v>
      </c>
      <c r="BD192" s="131"/>
      <c r="BE192" s="131"/>
      <c r="BG192" s="127">
        <f>Table3684[[#This Row],[buildPower]]/2</f>
        <v>25</v>
      </c>
    </row>
    <row r="193" spans="1:59" ht="24" customHeight="1" x14ac:dyDescent="0.35">
      <c r="A193" s="129">
        <v>191</v>
      </c>
      <c r="B193" s="130" t="s">
        <v>5222</v>
      </c>
      <c r="C193" s="131">
        <v>700</v>
      </c>
      <c r="D193" s="131">
        <v>112</v>
      </c>
      <c r="E193" s="131">
        <v>225</v>
      </c>
      <c r="F193" s="179">
        <v>1</v>
      </c>
      <c r="G193" s="131">
        <v>75</v>
      </c>
      <c r="H193" s="132" t="s">
        <v>2593</v>
      </c>
      <c r="I193" s="8"/>
      <c r="J193" s="131">
        <v>1</v>
      </c>
      <c r="K193" s="131">
        <v>0</v>
      </c>
      <c r="L193" s="131">
        <v>60</v>
      </c>
      <c r="M193" s="8"/>
      <c r="N193" s="13" t="s">
        <v>450</v>
      </c>
      <c r="O193" s="131">
        <v>3000</v>
      </c>
      <c r="P193" s="13" t="s">
        <v>398</v>
      </c>
      <c r="Q193" s="131">
        <v>5</v>
      </c>
      <c r="R193" s="13" t="s">
        <v>5222</v>
      </c>
      <c r="S193" s="131">
        <v>1</v>
      </c>
      <c r="T193" s="131">
        <v>2304</v>
      </c>
      <c r="U193" s="131">
        <v>30</v>
      </c>
      <c r="V193" s="8">
        <v>90</v>
      </c>
      <c r="W193" s="8"/>
      <c r="X193" s="131">
        <v>256</v>
      </c>
      <c r="Y193" s="8">
        <v>33</v>
      </c>
      <c r="Z193" s="132" t="str">
        <f>Table3684[[#This Row],[hitGfx]]</f>
        <v>fxgrdexS.PIE</v>
      </c>
      <c r="AA193" s="13" t="s">
        <v>4983</v>
      </c>
      <c r="AB193" s="13" t="s">
        <v>496</v>
      </c>
      <c r="AC193" s="132" t="s">
        <v>417</v>
      </c>
      <c r="AD193" s="13" t="s">
        <v>497</v>
      </c>
      <c r="AE193" s="199" t="s">
        <v>7024</v>
      </c>
      <c r="AF193" s="8"/>
      <c r="AG193" s="131">
        <v>2</v>
      </c>
      <c r="AH193" s="131">
        <v>1</v>
      </c>
      <c r="AI193" s="131"/>
      <c r="AJ193" s="131"/>
      <c r="AK193" s="131"/>
      <c r="AL193" s="131"/>
      <c r="AM193" s="131"/>
      <c r="AN193" s="131"/>
      <c r="AO193" s="8"/>
      <c r="AP193" s="131">
        <v>160</v>
      </c>
      <c r="AQ193" s="131">
        <v>125</v>
      </c>
      <c r="AR193" s="8">
        <v>10</v>
      </c>
      <c r="AS193" s="8">
        <v>150</v>
      </c>
      <c r="AT193" s="8"/>
      <c r="AU193" s="8"/>
      <c r="AV193" s="131">
        <v>45</v>
      </c>
      <c r="AW193" s="21">
        <v>1152</v>
      </c>
      <c r="AX193" s="13" t="s">
        <v>491</v>
      </c>
      <c r="AY193" s="132" t="s">
        <v>367</v>
      </c>
      <c r="AZ193" s="132" t="s">
        <v>109</v>
      </c>
      <c r="BA193" s="13" t="s">
        <v>51</v>
      </c>
      <c r="BB193" s="132" t="s">
        <v>2631</v>
      </c>
      <c r="BC193" s="131">
        <v>2800</v>
      </c>
      <c r="BD193" s="189"/>
      <c r="BE193" s="131"/>
      <c r="BG193" s="127">
        <f>Table3684[[#This Row],[buildPower]]/2</f>
        <v>56</v>
      </c>
    </row>
    <row r="194" spans="1:59" ht="24" customHeight="1" x14ac:dyDescent="0.35">
      <c r="A194" s="129">
        <v>192</v>
      </c>
      <c r="B194" s="130" t="s">
        <v>5225</v>
      </c>
      <c r="C194" s="131">
        <v>800</v>
      </c>
      <c r="D194" s="131">
        <v>117</v>
      </c>
      <c r="E194" s="131">
        <v>235</v>
      </c>
      <c r="F194" s="183">
        <v>1</v>
      </c>
      <c r="G194" s="131">
        <v>75</v>
      </c>
      <c r="H194" s="132" t="s">
        <v>2593</v>
      </c>
      <c r="I194" s="8"/>
      <c r="J194" s="131">
        <v>1</v>
      </c>
      <c r="K194" s="131">
        <v>0</v>
      </c>
      <c r="L194" s="131">
        <v>60</v>
      </c>
      <c r="M194" s="8"/>
      <c r="N194" s="13" t="s">
        <v>450</v>
      </c>
      <c r="O194" s="131">
        <v>3000</v>
      </c>
      <c r="P194" s="13" t="s">
        <v>398</v>
      </c>
      <c r="Q194" s="131">
        <v>5</v>
      </c>
      <c r="R194" s="13" t="s">
        <v>5225</v>
      </c>
      <c r="S194" s="131">
        <v>1</v>
      </c>
      <c r="T194" s="131">
        <v>2304</v>
      </c>
      <c r="U194" s="131">
        <v>30</v>
      </c>
      <c r="V194" s="8">
        <v>90</v>
      </c>
      <c r="W194" s="8"/>
      <c r="X194" s="131">
        <v>256</v>
      </c>
      <c r="Y194" s="8">
        <v>33</v>
      </c>
      <c r="Z194" s="132" t="str">
        <f>Table3684[[#This Row],[hitGfx]]</f>
        <v>fxgrdexS.PIE</v>
      </c>
      <c r="AA194" s="13" t="s">
        <v>4986</v>
      </c>
      <c r="AB194" s="13" t="s">
        <v>496</v>
      </c>
      <c r="AC194" s="132" t="s">
        <v>417</v>
      </c>
      <c r="AD194" s="13" t="s">
        <v>497</v>
      </c>
      <c r="AE194" s="199" t="s">
        <v>7043</v>
      </c>
      <c r="AF194" s="8"/>
      <c r="AG194" s="131">
        <v>2</v>
      </c>
      <c r="AH194" s="131">
        <v>1</v>
      </c>
      <c r="AI194" s="131">
        <v>22</v>
      </c>
      <c r="AJ194" s="131">
        <v>128</v>
      </c>
      <c r="AK194" s="131">
        <v>60</v>
      </c>
      <c r="AL194" s="131" t="s">
        <v>374</v>
      </c>
      <c r="AM194" s="131" t="s">
        <v>110</v>
      </c>
      <c r="AN194" s="131" t="s">
        <v>51</v>
      </c>
      <c r="AO194" s="8"/>
      <c r="AP194" s="131">
        <v>160</v>
      </c>
      <c r="AQ194" s="131">
        <v>125</v>
      </c>
      <c r="AR194" s="8">
        <v>10</v>
      </c>
      <c r="AS194" s="8">
        <v>150</v>
      </c>
      <c r="AT194" s="8"/>
      <c r="AU194" s="8"/>
      <c r="AV194" s="131">
        <v>45</v>
      </c>
      <c r="AW194" s="21">
        <v>1152</v>
      </c>
      <c r="AX194" s="13" t="s">
        <v>491</v>
      </c>
      <c r="AY194" s="132" t="s">
        <v>367</v>
      </c>
      <c r="AZ194" s="132" t="s">
        <v>109</v>
      </c>
      <c r="BA194" s="13" t="s">
        <v>51</v>
      </c>
      <c r="BB194" s="132" t="s">
        <v>2631</v>
      </c>
      <c r="BC194" s="131">
        <v>2800</v>
      </c>
      <c r="BD194" s="189"/>
      <c r="BE194" s="131"/>
      <c r="BG194" s="127">
        <f>Table3684[[#This Row],[buildPower]]/2</f>
        <v>58.5</v>
      </c>
    </row>
    <row r="195" spans="1:59" ht="24" customHeight="1" x14ac:dyDescent="0.35">
      <c r="A195" s="129">
        <v>193</v>
      </c>
      <c r="B195" s="130" t="s">
        <v>5227</v>
      </c>
      <c r="C195" s="131">
        <v>900</v>
      </c>
      <c r="D195" s="131">
        <v>95</v>
      </c>
      <c r="E195" s="131">
        <v>225</v>
      </c>
      <c r="F195" s="183">
        <v>1</v>
      </c>
      <c r="G195" s="131">
        <v>75</v>
      </c>
      <c r="H195" s="132" t="s">
        <v>2593</v>
      </c>
      <c r="I195" s="8"/>
      <c r="J195" s="131">
        <v>1</v>
      </c>
      <c r="K195" s="131">
        <v>0</v>
      </c>
      <c r="L195" s="131">
        <v>60</v>
      </c>
      <c r="M195" s="8"/>
      <c r="N195" s="13" t="s">
        <v>450</v>
      </c>
      <c r="O195" s="131">
        <v>3000</v>
      </c>
      <c r="P195" s="13" t="s">
        <v>398</v>
      </c>
      <c r="Q195" s="131">
        <v>5</v>
      </c>
      <c r="R195" s="13" t="s">
        <v>5227</v>
      </c>
      <c r="S195" s="131">
        <v>1</v>
      </c>
      <c r="T195" s="131">
        <v>2816</v>
      </c>
      <c r="U195" s="131">
        <v>30</v>
      </c>
      <c r="V195" s="8">
        <v>90</v>
      </c>
      <c r="W195" s="8"/>
      <c r="X195" s="131">
        <v>384</v>
      </c>
      <c r="Y195" s="8">
        <v>33</v>
      </c>
      <c r="Z195" s="132" t="str">
        <f>Table3684[[#This Row],[hitGfx]]</f>
        <v>fxgrdexS.PIE</v>
      </c>
      <c r="AA195" s="13" t="s">
        <v>4989</v>
      </c>
      <c r="AB195" s="13" t="s">
        <v>496</v>
      </c>
      <c r="AC195" s="132" t="s">
        <v>417</v>
      </c>
      <c r="AD195" s="13" t="s">
        <v>497</v>
      </c>
      <c r="AE195" s="199" t="s">
        <v>7045</v>
      </c>
      <c r="AF195" s="8"/>
      <c r="AG195" s="131">
        <v>2</v>
      </c>
      <c r="AH195" s="131">
        <v>1</v>
      </c>
      <c r="AI195" s="131"/>
      <c r="AJ195" s="131"/>
      <c r="AK195" s="131"/>
      <c r="AL195" s="131"/>
      <c r="AM195" s="131"/>
      <c r="AN195" s="131"/>
      <c r="AO195" s="8"/>
      <c r="AP195" s="131">
        <v>256</v>
      </c>
      <c r="AQ195" s="131">
        <v>50</v>
      </c>
      <c r="AR195" s="8">
        <v>10</v>
      </c>
      <c r="AS195" s="8">
        <v>150</v>
      </c>
      <c r="AT195" s="8"/>
      <c r="AU195" s="8"/>
      <c r="AV195" s="131">
        <v>45</v>
      </c>
      <c r="AW195" s="21">
        <v>1536</v>
      </c>
      <c r="AX195" s="13" t="s">
        <v>491</v>
      </c>
      <c r="AY195" s="132" t="s">
        <v>367</v>
      </c>
      <c r="AZ195" s="132" t="s">
        <v>109</v>
      </c>
      <c r="BA195" s="13" t="s">
        <v>51</v>
      </c>
      <c r="BB195" s="132" t="s">
        <v>2631</v>
      </c>
      <c r="BC195" s="131">
        <v>2800</v>
      </c>
      <c r="BD195" s="189"/>
      <c r="BE195" s="131"/>
      <c r="BG195" s="127">
        <f>Table3684[[#This Row],[buildPower]]/2</f>
        <v>47.5</v>
      </c>
    </row>
    <row r="196" spans="1:59" ht="24" customHeight="1" x14ac:dyDescent="0.35">
      <c r="A196" s="129">
        <v>194</v>
      </c>
      <c r="B196" s="130" t="s">
        <v>5243</v>
      </c>
      <c r="C196" s="131">
        <v>700</v>
      </c>
      <c r="D196" s="131">
        <v>75</v>
      </c>
      <c r="E196" s="131">
        <v>60</v>
      </c>
      <c r="F196" s="183">
        <v>1</v>
      </c>
      <c r="G196" s="131">
        <v>75</v>
      </c>
      <c r="H196" s="132" t="s">
        <v>2593</v>
      </c>
      <c r="I196" s="8"/>
      <c r="J196" s="131">
        <v>1</v>
      </c>
      <c r="K196" s="131">
        <v>0</v>
      </c>
      <c r="L196" s="131">
        <v>60</v>
      </c>
      <c r="M196" s="8"/>
      <c r="N196" s="13" t="s">
        <v>364</v>
      </c>
      <c r="O196" s="131">
        <v>1500</v>
      </c>
      <c r="P196" s="13" t="s">
        <v>398</v>
      </c>
      <c r="Q196" s="131">
        <v>5</v>
      </c>
      <c r="R196" s="13" t="s">
        <v>5243</v>
      </c>
      <c r="S196" s="131">
        <v>1</v>
      </c>
      <c r="T196" s="131">
        <v>2816</v>
      </c>
      <c r="U196" s="131">
        <v>30</v>
      </c>
      <c r="V196" s="8">
        <v>90</v>
      </c>
      <c r="W196" s="8"/>
      <c r="X196" s="131">
        <v>384</v>
      </c>
      <c r="Y196" s="8">
        <v>33</v>
      </c>
      <c r="Z196" s="132" t="str">
        <f>Table3684[[#This Row],[hitGfx]]</f>
        <v>fxgrdexS.PIE</v>
      </c>
      <c r="AA196" s="13" t="s">
        <v>4999</v>
      </c>
      <c r="AB196" s="13" t="s">
        <v>496</v>
      </c>
      <c r="AC196" s="132" t="s">
        <v>417</v>
      </c>
      <c r="AD196" s="13" t="s">
        <v>497</v>
      </c>
      <c r="AE196" s="199" t="s">
        <v>7025</v>
      </c>
      <c r="AF196" s="8"/>
      <c r="AG196" s="131">
        <v>2</v>
      </c>
      <c r="AH196" s="131"/>
      <c r="AI196" s="131"/>
      <c r="AJ196" s="131"/>
      <c r="AK196" s="131"/>
      <c r="AL196" s="131"/>
      <c r="AM196" s="131"/>
      <c r="AN196" s="131"/>
      <c r="AO196" s="8"/>
      <c r="AP196" s="131">
        <v>160</v>
      </c>
      <c r="AQ196" s="131">
        <v>40</v>
      </c>
      <c r="AR196" s="8">
        <v>10</v>
      </c>
      <c r="AS196" s="8">
        <v>150</v>
      </c>
      <c r="AT196" s="8"/>
      <c r="AU196" s="8"/>
      <c r="AV196" s="131">
        <v>45</v>
      </c>
      <c r="AW196" s="21">
        <v>1536</v>
      </c>
      <c r="AX196" s="13" t="s">
        <v>491</v>
      </c>
      <c r="AY196" s="132" t="s">
        <v>367</v>
      </c>
      <c r="AZ196" s="132" t="s">
        <v>109</v>
      </c>
      <c r="BA196" s="13" t="s">
        <v>51</v>
      </c>
      <c r="BB196" s="132" t="s">
        <v>2658</v>
      </c>
      <c r="BC196" s="131">
        <v>2800</v>
      </c>
      <c r="BD196" s="189"/>
      <c r="BE196" s="131"/>
      <c r="BG196" s="127">
        <f>Table3684[[#This Row],[buildPower]]/2</f>
        <v>37.5</v>
      </c>
    </row>
    <row r="197" spans="1:59" ht="24" customHeight="1" x14ac:dyDescent="0.35">
      <c r="A197" s="129">
        <v>195</v>
      </c>
      <c r="B197" s="130" t="s">
        <v>492</v>
      </c>
      <c r="C197" s="131">
        <v>1000</v>
      </c>
      <c r="D197" s="131">
        <v>100</v>
      </c>
      <c r="E197" s="131">
        <v>120</v>
      </c>
      <c r="F197" s="179">
        <v>1</v>
      </c>
      <c r="G197" s="131">
        <v>100</v>
      </c>
      <c r="H197" s="132" t="s">
        <v>2593</v>
      </c>
      <c r="I197" s="131"/>
      <c r="J197" s="131">
        <v>1</v>
      </c>
      <c r="K197" s="131">
        <v>0</v>
      </c>
      <c r="L197" s="131">
        <v>90</v>
      </c>
      <c r="M197" s="131"/>
      <c r="N197" s="132" t="s">
        <v>490</v>
      </c>
      <c r="O197" s="131">
        <v>1500</v>
      </c>
      <c r="P197" s="132" t="s">
        <v>428</v>
      </c>
      <c r="Q197" s="131">
        <v>5</v>
      </c>
      <c r="R197" s="132" t="s">
        <v>492</v>
      </c>
      <c r="S197" s="131">
        <v>1</v>
      </c>
      <c r="T197" s="131">
        <v>2560</v>
      </c>
      <c r="U197" s="131">
        <v>30</v>
      </c>
      <c r="V197" s="131">
        <v>90</v>
      </c>
      <c r="W197" s="131"/>
      <c r="X197" s="131">
        <v>256</v>
      </c>
      <c r="Y197" s="131">
        <v>33</v>
      </c>
      <c r="Z197" s="132" t="str">
        <f>Table3684[[#This Row],[hitGfx]]</f>
        <v>FXMNExp.PIE</v>
      </c>
      <c r="AA197" s="163" t="s">
        <v>6389</v>
      </c>
      <c r="AB197" s="163" t="s">
        <v>6388</v>
      </c>
      <c r="AC197" s="132" t="s">
        <v>417</v>
      </c>
      <c r="AD197" s="132" t="s">
        <v>389</v>
      </c>
      <c r="AE197" s="199" t="s">
        <v>2659</v>
      </c>
      <c r="AF197" s="131"/>
      <c r="AG197" s="131">
        <v>2</v>
      </c>
      <c r="AH197" s="131"/>
      <c r="AI197" s="131"/>
      <c r="AJ197" s="131"/>
      <c r="AK197" s="131"/>
      <c r="AL197" s="131"/>
      <c r="AM197" s="131"/>
      <c r="AN197" s="131"/>
      <c r="AO197" s="131"/>
      <c r="AP197" s="131">
        <v>192</v>
      </c>
      <c r="AQ197" s="131">
        <v>80</v>
      </c>
      <c r="AR197" s="131">
        <v>10</v>
      </c>
      <c r="AS197" s="131">
        <v>150</v>
      </c>
      <c r="AT197" s="131"/>
      <c r="AU197" s="131"/>
      <c r="AV197" s="131">
        <v>45</v>
      </c>
      <c r="AW197" s="21">
        <v>1280</v>
      </c>
      <c r="AX197" s="132" t="s">
        <v>428</v>
      </c>
      <c r="AY197" s="132" t="s">
        <v>367</v>
      </c>
      <c r="AZ197" s="132" t="s">
        <v>109</v>
      </c>
      <c r="BA197" s="132" t="s">
        <v>51</v>
      </c>
      <c r="BB197" s="132" t="s">
        <v>2658</v>
      </c>
      <c r="BC197" s="131">
        <v>3600</v>
      </c>
      <c r="BD197" s="131"/>
      <c r="BE197" s="131"/>
      <c r="BG197" s="127">
        <f>Table3684[[#This Row],[buildPower]]/2</f>
        <v>50</v>
      </c>
    </row>
    <row r="198" spans="1:59" ht="24" customHeight="1" x14ac:dyDescent="0.35">
      <c r="A198" s="129">
        <v>196</v>
      </c>
      <c r="B198" s="130" t="s">
        <v>5241</v>
      </c>
      <c r="C198" s="131">
        <v>1100</v>
      </c>
      <c r="D198" s="131">
        <v>112</v>
      </c>
      <c r="E198" s="131">
        <v>130</v>
      </c>
      <c r="F198" s="183">
        <v>1</v>
      </c>
      <c r="G198" s="131">
        <v>100</v>
      </c>
      <c r="H198" s="132" t="s">
        <v>2593</v>
      </c>
      <c r="I198" s="8"/>
      <c r="J198" s="131">
        <v>1</v>
      </c>
      <c r="K198" s="131">
        <v>0</v>
      </c>
      <c r="L198" s="131">
        <v>90</v>
      </c>
      <c r="M198" s="8"/>
      <c r="N198" s="13" t="s">
        <v>490</v>
      </c>
      <c r="O198" s="131">
        <v>1500</v>
      </c>
      <c r="P198" s="13" t="s">
        <v>428</v>
      </c>
      <c r="Q198" s="131">
        <v>5</v>
      </c>
      <c r="R198" s="13" t="s">
        <v>5241</v>
      </c>
      <c r="S198" s="131">
        <v>1</v>
      </c>
      <c r="T198" s="131">
        <v>2560</v>
      </c>
      <c r="U198" s="131">
        <v>30</v>
      </c>
      <c r="V198" s="8">
        <v>90</v>
      </c>
      <c r="W198" s="8"/>
      <c r="X198" s="8">
        <v>128</v>
      </c>
      <c r="Y198" s="8">
        <v>33</v>
      </c>
      <c r="Z198" s="132" t="str">
        <f>Table3684[[#This Row],[hitGfx]]</f>
        <v>FXMNExp.PIE</v>
      </c>
      <c r="AA198" s="13" t="s">
        <v>4996</v>
      </c>
      <c r="AB198" s="13" t="s">
        <v>486</v>
      </c>
      <c r="AC198" s="132" t="s">
        <v>417</v>
      </c>
      <c r="AD198" s="13" t="s">
        <v>389</v>
      </c>
      <c r="AE198" s="199" t="s">
        <v>6501</v>
      </c>
      <c r="AF198" s="8"/>
      <c r="AG198" s="8">
        <v>1</v>
      </c>
      <c r="AH198" s="131"/>
      <c r="AI198" s="131">
        <v>28</v>
      </c>
      <c r="AJ198" s="131">
        <v>128</v>
      </c>
      <c r="AK198" s="131">
        <v>70</v>
      </c>
      <c r="AL198" s="131" t="s">
        <v>374</v>
      </c>
      <c r="AM198" s="131" t="s">
        <v>110</v>
      </c>
      <c r="AN198" s="131" t="s">
        <v>51</v>
      </c>
      <c r="AO198" s="8"/>
      <c r="AP198" s="131">
        <v>192</v>
      </c>
      <c r="AQ198" s="131">
        <v>80</v>
      </c>
      <c r="AR198" s="8">
        <v>10</v>
      </c>
      <c r="AS198" s="8">
        <v>150</v>
      </c>
      <c r="AT198" s="8"/>
      <c r="AU198" s="8"/>
      <c r="AV198" s="131">
        <v>45</v>
      </c>
      <c r="AW198" s="21">
        <v>1280</v>
      </c>
      <c r="AX198" s="13" t="s">
        <v>428</v>
      </c>
      <c r="AY198" s="132" t="s">
        <v>367</v>
      </c>
      <c r="AZ198" s="132" t="s">
        <v>109</v>
      </c>
      <c r="BA198" s="13" t="s">
        <v>51</v>
      </c>
      <c r="BB198" s="13" t="s">
        <v>2658</v>
      </c>
      <c r="BC198" s="131">
        <v>3600</v>
      </c>
      <c r="BD198" s="189"/>
      <c r="BE198" s="131"/>
      <c r="BG198" s="127">
        <f>Table3684[[#This Row],[buildPower]]/2</f>
        <v>56</v>
      </c>
    </row>
    <row r="199" spans="1:59" ht="24" customHeight="1" x14ac:dyDescent="0.35">
      <c r="A199" s="129">
        <v>197</v>
      </c>
      <c r="B199" s="130" t="s">
        <v>5229</v>
      </c>
      <c r="C199" s="131">
        <v>1200</v>
      </c>
      <c r="D199" s="131">
        <v>137</v>
      </c>
      <c r="E199" s="131">
        <v>300</v>
      </c>
      <c r="F199" s="183">
        <v>1</v>
      </c>
      <c r="G199" s="131">
        <v>100</v>
      </c>
      <c r="H199" s="132" t="s">
        <v>2593</v>
      </c>
      <c r="I199" s="8"/>
      <c r="J199" s="131">
        <v>1</v>
      </c>
      <c r="K199" s="131">
        <v>0</v>
      </c>
      <c r="L199" s="131">
        <v>90</v>
      </c>
      <c r="M199" s="8"/>
      <c r="N199" s="13" t="s">
        <v>450</v>
      </c>
      <c r="O199" s="131">
        <v>3000</v>
      </c>
      <c r="P199" s="13" t="s">
        <v>428</v>
      </c>
      <c r="Q199" s="131">
        <v>5</v>
      </c>
      <c r="R199" s="13" t="s">
        <v>5229</v>
      </c>
      <c r="S199" s="131">
        <v>1</v>
      </c>
      <c r="T199" s="131">
        <v>2560</v>
      </c>
      <c r="U199" s="131">
        <v>30</v>
      </c>
      <c r="V199" s="8">
        <v>90</v>
      </c>
      <c r="W199" s="8"/>
      <c r="X199" s="8">
        <v>128</v>
      </c>
      <c r="Y199" s="8">
        <v>33</v>
      </c>
      <c r="Z199" s="132" t="str">
        <f>Table3684[[#This Row],[hitGfx]]</f>
        <v>FXMNExp.PIE</v>
      </c>
      <c r="AA199" s="13" t="s">
        <v>4984</v>
      </c>
      <c r="AB199" s="13" t="s">
        <v>486</v>
      </c>
      <c r="AC199" s="132" t="s">
        <v>417</v>
      </c>
      <c r="AD199" s="13" t="s">
        <v>389</v>
      </c>
      <c r="AE199" s="199" t="s">
        <v>5303</v>
      </c>
      <c r="AF199" s="8"/>
      <c r="AG199" s="8">
        <v>1</v>
      </c>
      <c r="AH199" s="131">
        <v>1</v>
      </c>
      <c r="AI199" s="131"/>
      <c r="AJ199" s="131"/>
      <c r="AK199" s="131"/>
      <c r="AL199" s="131"/>
      <c r="AM199" s="131"/>
      <c r="AN199" s="131"/>
      <c r="AO199" s="8"/>
      <c r="AP199" s="131">
        <v>288</v>
      </c>
      <c r="AQ199" s="131">
        <v>100</v>
      </c>
      <c r="AR199" s="8">
        <v>10</v>
      </c>
      <c r="AS199" s="8">
        <v>150</v>
      </c>
      <c r="AT199" s="8"/>
      <c r="AU199" s="8"/>
      <c r="AV199" s="131">
        <v>45</v>
      </c>
      <c r="AW199" s="21">
        <v>1280</v>
      </c>
      <c r="AX199" s="13" t="s">
        <v>428</v>
      </c>
      <c r="AY199" s="132" t="s">
        <v>367</v>
      </c>
      <c r="AZ199" s="132" t="s">
        <v>109</v>
      </c>
      <c r="BA199" s="13" t="s">
        <v>51</v>
      </c>
      <c r="BB199" s="132" t="s">
        <v>2631</v>
      </c>
      <c r="BC199" s="131">
        <v>3600</v>
      </c>
      <c r="BD199" s="189"/>
      <c r="BE199" s="131"/>
      <c r="BG199" s="127">
        <f>Table3684[[#This Row],[buildPower]]/2</f>
        <v>68.5</v>
      </c>
    </row>
    <row r="200" spans="1:59" ht="24" customHeight="1" x14ac:dyDescent="0.35">
      <c r="A200" s="129">
        <v>198</v>
      </c>
      <c r="B200" s="130" t="s">
        <v>5230</v>
      </c>
      <c r="C200" s="131">
        <v>1000</v>
      </c>
      <c r="D200" s="131">
        <v>137</v>
      </c>
      <c r="E200" s="131">
        <v>325</v>
      </c>
      <c r="F200" s="183">
        <v>1</v>
      </c>
      <c r="G200" s="131">
        <v>100</v>
      </c>
      <c r="H200" s="132" t="s">
        <v>2593</v>
      </c>
      <c r="I200" s="8"/>
      <c r="J200" s="131">
        <v>1</v>
      </c>
      <c r="K200" s="131">
        <v>0</v>
      </c>
      <c r="L200" s="131">
        <v>90</v>
      </c>
      <c r="M200" s="8"/>
      <c r="N200" s="13" t="s">
        <v>450</v>
      </c>
      <c r="O200" s="131">
        <v>3000</v>
      </c>
      <c r="P200" s="13" t="s">
        <v>428</v>
      </c>
      <c r="Q200" s="131">
        <v>5</v>
      </c>
      <c r="R200" s="13" t="s">
        <v>5230</v>
      </c>
      <c r="S200" s="131">
        <v>1</v>
      </c>
      <c r="T200" s="131">
        <v>2560</v>
      </c>
      <c r="U200" s="131">
        <v>30</v>
      </c>
      <c r="V200" s="8">
        <v>90</v>
      </c>
      <c r="W200" s="8"/>
      <c r="X200" s="8">
        <v>128</v>
      </c>
      <c r="Y200" s="8">
        <v>33</v>
      </c>
      <c r="Z200" s="132" t="str">
        <f>Table3684[[#This Row],[hitGfx]]</f>
        <v>FXMNExp.PIE</v>
      </c>
      <c r="AA200" s="13" t="s">
        <v>4985</v>
      </c>
      <c r="AB200" s="13" t="s">
        <v>486</v>
      </c>
      <c r="AC200" s="132" t="s">
        <v>417</v>
      </c>
      <c r="AD200" s="13" t="s">
        <v>389</v>
      </c>
      <c r="AE200" s="199" t="s">
        <v>7016</v>
      </c>
      <c r="AF200" s="8"/>
      <c r="AG200" s="8">
        <v>1</v>
      </c>
      <c r="AH200" s="131">
        <v>1</v>
      </c>
      <c r="AI200" s="131">
        <v>28</v>
      </c>
      <c r="AJ200" s="131">
        <v>128</v>
      </c>
      <c r="AK200" s="131">
        <v>70</v>
      </c>
      <c r="AL200" s="131" t="s">
        <v>374</v>
      </c>
      <c r="AM200" s="131" t="s">
        <v>110</v>
      </c>
      <c r="AN200" s="131" t="s">
        <v>51</v>
      </c>
      <c r="AO200" s="8"/>
      <c r="AP200" s="131">
        <v>288</v>
      </c>
      <c r="AQ200" s="131">
        <v>80</v>
      </c>
      <c r="AR200" s="8">
        <v>10</v>
      </c>
      <c r="AS200" s="8">
        <v>150</v>
      </c>
      <c r="AT200" s="8"/>
      <c r="AU200" s="8"/>
      <c r="AV200" s="131">
        <v>45</v>
      </c>
      <c r="AW200" s="21">
        <v>1280</v>
      </c>
      <c r="AX200" s="13" t="s">
        <v>428</v>
      </c>
      <c r="AY200" s="132" t="s">
        <v>367</v>
      </c>
      <c r="AZ200" s="132" t="s">
        <v>109</v>
      </c>
      <c r="BA200" s="13" t="s">
        <v>51</v>
      </c>
      <c r="BB200" s="132" t="s">
        <v>2631</v>
      </c>
      <c r="BC200" s="131">
        <v>3600</v>
      </c>
      <c r="BD200" s="189"/>
      <c r="BE200" s="131"/>
      <c r="BG200" s="127">
        <f>Table3684[[#This Row],[buildPower]]/2</f>
        <v>68.5</v>
      </c>
    </row>
    <row r="201" spans="1:59" ht="24" customHeight="1" x14ac:dyDescent="0.35">
      <c r="A201" s="129">
        <v>199</v>
      </c>
      <c r="B201" s="130" t="s">
        <v>5233</v>
      </c>
      <c r="C201" s="131">
        <v>1400</v>
      </c>
      <c r="D201" s="131">
        <v>137</v>
      </c>
      <c r="E201" s="131">
        <v>300</v>
      </c>
      <c r="F201" s="179">
        <v>1</v>
      </c>
      <c r="G201" s="131">
        <v>100</v>
      </c>
      <c r="H201" s="132" t="s">
        <v>2593</v>
      </c>
      <c r="I201" s="8"/>
      <c r="J201" s="131">
        <v>1</v>
      </c>
      <c r="K201" s="131">
        <v>0</v>
      </c>
      <c r="L201" s="131">
        <v>90</v>
      </c>
      <c r="M201" s="8"/>
      <c r="N201" s="13" t="s">
        <v>450</v>
      </c>
      <c r="O201" s="131">
        <v>3000</v>
      </c>
      <c r="P201" s="13" t="s">
        <v>428</v>
      </c>
      <c r="Q201" s="131">
        <v>5</v>
      </c>
      <c r="R201" s="13" t="s">
        <v>5233</v>
      </c>
      <c r="S201" s="131">
        <v>1</v>
      </c>
      <c r="T201" s="131">
        <v>3072</v>
      </c>
      <c r="U201" s="131">
        <v>30</v>
      </c>
      <c r="V201" s="8">
        <v>90</v>
      </c>
      <c r="W201" s="8"/>
      <c r="X201" s="8">
        <v>384</v>
      </c>
      <c r="Y201" s="8">
        <v>33</v>
      </c>
      <c r="Z201" s="132" t="str">
        <f>Table3684[[#This Row],[hitGfx]]</f>
        <v>FXMNExp.PIE</v>
      </c>
      <c r="AA201" s="13" t="s">
        <v>4990</v>
      </c>
      <c r="AB201" s="13" t="s">
        <v>486</v>
      </c>
      <c r="AC201" s="132" t="s">
        <v>506</v>
      </c>
      <c r="AD201" s="13" t="s">
        <v>389</v>
      </c>
      <c r="AE201" s="199" t="s">
        <v>7046</v>
      </c>
      <c r="AF201" s="8"/>
      <c r="AG201" s="8">
        <v>1</v>
      </c>
      <c r="AH201" s="131">
        <v>1</v>
      </c>
      <c r="AI201" s="131"/>
      <c r="AJ201" s="131"/>
      <c r="AK201" s="131"/>
      <c r="AL201" s="131"/>
      <c r="AM201" s="131"/>
      <c r="AN201" s="131"/>
      <c r="AO201" s="8"/>
      <c r="AP201" s="131">
        <v>288</v>
      </c>
      <c r="AQ201" s="131">
        <v>100</v>
      </c>
      <c r="AR201" s="8">
        <v>10</v>
      </c>
      <c r="AS201" s="8">
        <v>150</v>
      </c>
      <c r="AT201" s="8"/>
      <c r="AU201" s="8"/>
      <c r="AV201" s="131">
        <v>45</v>
      </c>
      <c r="AW201" s="21">
        <v>1664</v>
      </c>
      <c r="AX201" s="13" t="s">
        <v>428</v>
      </c>
      <c r="AY201" s="132" t="s">
        <v>367</v>
      </c>
      <c r="AZ201" s="132" t="s">
        <v>109</v>
      </c>
      <c r="BA201" s="13" t="s">
        <v>51</v>
      </c>
      <c r="BB201" s="132" t="s">
        <v>2631</v>
      </c>
      <c r="BC201" s="131">
        <v>3600</v>
      </c>
      <c r="BD201" s="189"/>
      <c r="BE201" s="131"/>
      <c r="BG201" s="127">
        <f>Table3684[[#This Row],[buildPower]]/2</f>
        <v>68.5</v>
      </c>
    </row>
    <row r="202" spans="1:59" ht="24" customHeight="1" x14ac:dyDescent="0.35">
      <c r="A202" s="129">
        <v>200</v>
      </c>
      <c r="B202" s="130" t="s">
        <v>5246</v>
      </c>
      <c r="C202" s="131">
        <v>1200</v>
      </c>
      <c r="D202" s="131">
        <v>112</v>
      </c>
      <c r="E202" s="131">
        <v>120</v>
      </c>
      <c r="F202" s="183">
        <v>1</v>
      </c>
      <c r="G202" s="131">
        <v>100</v>
      </c>
      <c r="H202" s="132" t="s">
        <v>2593</v>
      </c>
      <c r="I202" s="8"/>
      <c r="J202" s="131">
        <v>1</v>
      </c>
      <c r="K202" s="131">
        <v>0</v>
      </c>
      <c r="L202" s="131">
        <v>90</v>
      </c>
      <c r="M202" s="8"/>
      <c r="N202" s="13" t="s">
        <v>490</v>
      </c>
      <c r="O202" s="131">
        <v>1500</v>
      </c>
      <c r="P202" s="13" t="s">
        <v>428</v>
      </c>
      <c r="Q202" s="131">
        <v>5</v>
      </c>
      <c r="R202" s="13" t="s">
        <v>5246</v>
      </c>
      <c r="S202" s="131">
        <v>1</v>
      </c>
      <c r="T202" s="131">
        <v>3072</v>
      </c>
      <c r="U202" s="131">
        <v>30</v>
      </c>
      <c r="V202" s="8">
        <v>90</v>
      </c>
      <c r="W202" s="8"/>
      <c r="X202" s="8">
        <v>384</v>
      </c>
      <c r="Y202" s="8">
        <v>33</v>
      </c>
      <c r="Z202" s="132" t="str">
        <f>Table3684[[#This Row],[hitGfx]]</f>
        <v>FXMNExp.PIE</v>
      </c>
      <c r="AA202" s="13" t="s">
        <v>5000</v>
      </c>
      <c r="AB202" s="13" t="s">
        <v>486</v>
      </c>
      <c r="AC202" s="132" t="s">
        <v>506</v>
      </c>
      <c r="AD202" s="13" t="s">
        <v>389</v>
      </c>
      <c r="AE202" s="199" t="s">
        <v>7032</v>
      </c>
      <c r="AF202" s="8"/>
      <c r="AG202" s="8">
        <v>1</v>
      </c>
      <c r="AH202" s="131"/>
      <c r="AI202" s="131"/>
      <c r="AJ202" s="131"/>
      <c r="AK202" s="131"/>
      <c r="AL202" s="131"/>
      <c r="AM202" s="131"/>
      <c r="AN202" s="131"/>
      <c r="AO202" s="8"/>
      <c r="AP202" s="131">
        <v>192</v>
      </c>
      <c r="AQ202" s="131">
        <v>80</v>
      </c>
      <c r="AR202" s="8">
        <v>10</v>
      </c>
      <c r="AS202" s="8">
        <v>150</v>
      </c>
      <c r="AT202" s="8"/>
      <c r="AU202" s="8"/>
      <c r="AV202" s="131">
        <v>45</v>
      </c>
      <c r="AW202" s="21">
        <v>1664</v>
      </c>
      <c r="AX202" s="13" t="s">
        <v>428</v>
      </c>
      <c r="AY202" s="132" t="s">
        <v>367</v>
      </c>
      <c r="AZ202" s="132" t="s">
        <v>109</v>
      </c>
      <c r="BA202" s="13" t="s">
        <v>51</v>
      </c>
      <c r="BB202" s="13" t="s">
        <v>2658</v>
      </c>
      <c r="BC202" s="131">
        <v>3600</v>
      </c>
      <c r="BD202" s="189"/>
      <c r="BE202" s="131"/>
      <c r="BG202" s="127">
        <f>Table3684[[#This Row],[buildPower]]/2</f>
        <v>56</v>
      </c>
    </row>
    <row r="203" spans="1:59" ht="24" customHeight="1" x14ac:dyDescent="0.35">
      <c r="A203" s="129">
        <v>201</v>
      </c>
      <c r="B203" s="130" t="s">
        <v>488</v>
      </c>
      <c r="C203" s="131">
        <v>900</v>
      </c>
      <c r="D203" s="131">
        <v>125</v>
      </c>
      <c r="E203" s="131">
        <v>70</v>
      </c>
      <c r="F203" s="183">
        <v>1</v>
      </c>
      <c r="G203" s="131">
        <v>100</v>
      </c>
      <c r="H203" s="132" t="s">
        <v>2593</v>
      </c>
      <c r="I203" s="131"/>
      <c r="J203" s="131">
        <v>1</v>
      </c>
      <c r="K203" s="131">
        <v>0</v>
      </c>
      <c r="L203" s="131">
        <v>8</v>
      </c>
      <c r="M203" s="131"/>
      <c r="N203" s="132" t="s">
        <v>490</v>
      </c>
      <c r="O203" s="131">
        <v>1500</v>
      </c>
      <c r="P203" s="132" t="s">
        <v>428</v>
      </c>
      <c r="Q203" s="131">
        <v>5</v>
      </c>
      <c r="R203" s="132" t="s">
        <v>488</v>
      </c>
      <c r="S203" s="131">
        <v>1</v>
      </c>
      <c r="T203" s="131">
        <v>2304</v>
      </c>
      <c r="U203" s="131">
        <v>30</v>
      </c>
      <c r="V203" s="131">
        <v>90</v>
      </c>
      <c r="W203" s="131"/>
      <c r="X203" s="131">
        <v>256</v>
      </c>
      <c r="Y203" s="131">
        <v>33</v>
      </c>
      <c r="Z203" s="132" t="str">
        <f>Table3684[[#This Row],[hitGfx]]</f>
        <v>FXMNExp.PIE</v>
      </c>
      <c r="AA203" s="132" t="s">
        <v>489</v>
      </c>
      <c r="AB203" s="132" t="s">
        <v>486</v>
      </c>
      <c r="AC203" s="132" t="s">
        <v>417</v>
      </c>
      <c r="AD203" s="132" t="s">
        <v>389</v>
      </c>
      <c r="AE203" s="199" t="s">
        <v>2660</v>
      </c>
      <c r="AF203" s="131"/>
      <c r="AG203" s="131">
        <v>2</v>
      </c>
      <c r="AH203" s="131"/>
      <c r="AI203" s="131"/>
      <c r="AJ203" s="131"/>
      <c r="AK203" s="131"/>
      <c r="AL203" s="131"/>
      <c r="AM203" s="131"/>
      <c r="AN203" s="131"/>
      <c r="AO203" s="131">
        <v>3</v>
      </c>
      <c r="AP203" s="131">
        <v>160</v>
      </c>
      <c r="AQ203" s="131">
        <v>40</v>
      </c>
      <c r="AR203" s="131">
        <v>10</v>
      </c>
      <c r="AS203" s="131">
        <v>150</v>
      </c>
      <c r="AT203" s="131">
        <v>50</v>
      </c>
      <c r="AU203" s="8">
        <v>180</v>
      </c>
      <c r="AV203" s="131">
        <v>45</v>
      </c>
      <c r="AW203" s="21">
        <v>1152</v>
      </c>
      <c r="AX203" s="132" t="s">
        <v>491</v>
      </c>
      <c r="AY203" s="132" t="s">
        <v>367</v>
      </c>
      <c r="AZ203" s="132" t="s">
        <v>109</v>
      </c>
      <c r="BA203" s="132" t="s">
        <v>51</v>
      </c>
      <c r="BB203" s="132" t="s">
        <v>2658</v>
      </c>
      <c r="BC203" s="131">
        <v>3400</v>
      </c>
      <c r="BD203" s="131"/>
      <c r="BE203" s="131"/>
      <c r="BG203" s="127">
        <f>Table3684[[#This Row],[buildPower]]/2</f>
        <v>62.5</v>
      </c>
    </row>
    <row r="204" spans="1:59" ht="24" customHeight="1" x14ac:dyDescent="0.35">
      <c r="A204" s="129">
        <v>202</v>
      </c>
      <c r="B204" s="130" t="s">
        <v>5248</v>
      </c>
      <c r="C204" s="131">
        <v>1000</v>
      </c>
      <c r="D204" s="131">
        <v>137</v>
      </c>
      <c r="E204" s="131">
        <v>80</v>
      </c>
      <c r="F204" s="183">
        <v>1</v>
      </c>
      <c r="G204" s="131">
        <v>100</v>
      </c>
      <c r="H204" s="132" t="s">
        <v>2593</v>
      </c>
      <c r="I204" s="8"/>
      <c r="J204" s="131">
        <v>1</v>
      </c>
      <c r="K204" s="131">
        <v>0</v>
      </c>
      <c r="L204" s="131">
        <v>8</v>
      </c>
      <c r="M204" s="8"/>
      <c r="N204" s="13" t="s">
        <v>490</v>
      </c>
      <c r="O204" s="131">
        <v>1500</v>
      </c>
      <c r="P204" s="13" t="s">
        <v>428</v>
      </c>
      <c r="Q204" s="131">
        <v>5</v>
      </c>
      <c r="R204" s="13" t="s">
        <v>5248</v>
      </c>
      <c r="S204" s="131">
        <v>1</v>
      </c>
      <c r="T204" s="131">
        <v>2304</v>
      </c>
      <c r="U204" s="131">
        <v>30</v>
      </c>
      <c r="V204" s="8">
        <v>90</v>
      </c>
      <c r="W204" s="8"/>
      <c r="X204" s="131">
        <v>256</v>
      </c>
      <c r="Y204" s="8">
        <v>33</v>
      </c>
      <c r="Z204" s="132" t="str">
        <f>Table3684[[#This Row],[hitGfx]]</f>
        <v>FXMNExp.PIE</v>
      </c>
      <c r="AA204" s="13" t="s">
        <v>5004</v>
      </c>
      <c r="AB204" s="13" t="s">
        <v>486</v>
      </c>
      <c r="AC204" s="132" t="s">
        <v>417</v>
      </c>
      <c r="AD204" s="13" t="s">
        <v>389</v>
      </c>
      <c r="AE204" s="199" t="s">
        <v>6504</v>
      </c>
      <c r="AF204" s="8"/>
      <c r="AG204" s="131">
        <v>2</v>
      </c>
      <c r="AH204" s="131"/>
      <c r="AI204" s="131">
        <v>22</v>
      </c>
      <c r="AJ204" s="131">
        <v>128</v>
      </c>
      <c r="AK204" s="131">
        <v>30</v>
      </c>
      <c r="AL204" s="131" t="s">
        <v>374</v>
      </c>
      <c r="AM204" s="131" t="s">
        <v>110</v>
      </c>
      <c r="AN204" s="131" t="s">
        <v>51</v>
      </c>
      <c r="AO204" s="131">
        <v>3</v>
      </c>
      <c r="AP204" s="131">
        <v>160</v>
      </c>
      <c r="AQ204" s="131">
        <v>40</v>
      </c>
      <c r="AR204" s="8">
        <v>10</v>
      </c>
      <c r="AS204" s="8">
        <v>150</v>
      </c>
      <c r="AT204" s="131">
        <v>50</v>
      </c>
      <c r="AU204" s="8">
        <v>180</v>
      </c>
      <c r="AV204" s="131">
        <v>45</v>
      </c>
      <c r="AW204" s="21">
        <v>1152</v>
      </c>
      <c r="AX204" s="13" t="s">
        <v>491</v>
      </c>
      <c r="AY204" s="132" t="s">
        <v>367</v>
      </c>
      <c r="AZ204" s="132" t="s">
        <v>109</v>
      </c>
      <c r="BA204" s="13" t="s">
        <v>51</v>
      </c>
      <c r="BB204" s="132" t="s">
        <v>2658</v>
      </c>
      <c r="BC204" s="131">
        <v>3400</v>
      </c>
      <c r="BD204" s="189"/>
      <c r="BE204" s="131"/>
      <c r="BG204" s="127">
        <f>Table3684[[#This Row],[buildPower]]/2</f>
        <v>68.5</v>
      </c>
    </row>
    <row r="205" spans="1:59" ht="24" customHeight="1" x14ac:dyDescent="0.35">
      <c r="A205" s="129">
        <v>203</v>
      </c>
      <c r="B205" s="130" t="s">
        <v>5237</v>
      </c>
      <c r="C205" s="131">
        <v>1200</v>
      </c>
      <c r="D205" s="131">
        <v>150</v>
      </c>
      <c r="E205" s="131">
        <v>225</v>
      </c>
      <c r="F205" s="183">
        <v>1</v>
      </c>
      <c r="G205" s="131">
        <v>125</v>
      </c>
      <c r="H205" s="132" t="s">
        <v>2593</v>
      </c>
      <c r="I205" s="8"/>
      <c r="J205" s="131">
        <v>1</v>
      </c>
      <c r="K205" s="131">
        <v>0</v>
      </c>
      <c r="L205" s="131">
        <v>8</v>
      </c>
      <c r="M205" s="8"/>
      <c r="N205" s="13" t="s">
        <v>450</v>
      </c>
      <c r="O205" s="131">
        <v>3000</v>
      </c>
      <c r="P205" s="13" t="s">
        <v>428</v>
      </c>
      <c r="Q205" s="131">
        <v>5</v>
      </c>
      <c r="R205" s="13" t="s">
        <v>5237</v>
      </c>
      <c r="S205" s="131">
        <v>1</v>
      </c>
      <c r="T205" s="131">
        <v>2304</v>
      </c>
      <c r="U205" s="131">
        <v>30</v>
      </c>
      <c r="V205" s="8">
        <v>90</v>
      </c>
      <c r="W205" s="8"/>
      <c r="X205" s="131">
        <v>256</v>
      </c>
      <c r="Y205" s="8">
        <v>33</v>
      </c>
      <c r="Z205" s="132" t="str">
        <f>Table3684[[#This Row],[hitGfx]]</f>
        <v>FXMNExp.PIE</v>
      </c>
      <c r="AA205" s="13" t="s">
        <v>4994</v>
      </c>
      <c r="AB205" s="13" t="s">
        <v>486</v>
      </c>
      <c r="AC205" s="132" t="s">
        <v>417</v>
      </c>
      <c r="AD205" s="13" t="s">
        <v>389</v>
      </c>
      <c r="AE205" s="199" t="s">
        <v>7027</v>
      </c>
      <c r="AF205" s="8"/>
      <c r="AG205" s="131">
        <v>2</v>
      </c>
      <c r="AH205" s="131">
        <v>1</v>
      </c>
      <c r="AI205" s="131"/>
      <c r="AJ205" s="131"/>
      <c r="AK205" s="131"/>
      <c r="AL205" s="131"/>
      <c r="AM205" s="131"/>
      <c r="AN205" s="131"/>
      <c r="AO205" s="131">
        <v>3</v>
      </c>
      <c r="AP205" s="131">
        <v>160</v>
      </c>
      <c r="AQ205" s="131">
        <v>125</v>
      </c>
      <c r="AR205" s="8">
        <v>10</v>
      </c>
      <c r="AS205" s="8">
        <v>150</v>
      </c>
      <c r="AT205" s="131">
        <v>50</v>
      </c>
      <c r="AU205" s="8">
        <v>180</v>
      </c>
      <c r="AV205" s="182">
        <v>45</v>
      </c>
      <c r="AW205" s="21">
        <v>1152</v>
      </c>
      <c r="AX205" s="13" t="s">
        <v>491</v>
      </c>
      <c r="AY205" s="132" t="s">
        <v>367</v>
      </c>
      <c r="AZ205" s="132" t="s">
        <v>109</v>
      </c>
      <c r="BA205" s="13" t="s">
        <v>51</v>
      </c>
      <c r="BB205" s="132" t="s">
        <v>2631</v>
      </c>
      <c r="BC205" s="131">
        <v>3400</v>
      </c>
      <c r="BD205" s="189"/>
      <c r="BE205" s="131"/>
      <c r="BG205" s="127">
        <f>Table3684[[#This Row],[buildPower]]/2</f>
        <v>75</v>
      </c>
    </row>
    <row r="206" spans="1:59" ht="24" customHeight="1" x14ac:dyDescent="0.35">
      <c r="A206" s="129">
        <v>204</v>
      </c>
      <c r="B206" s="130" t="s">
        <v>5239</v>
      </c>
      <c r="C206" s="131">
        <v>1300</v>
      </c>
      <c r="D206" s="131">
        <v>162</v>
      </c>
      <c r="E206" s="131">
        <v>245</v>
      </c>
      <c r="F206" s="183">
        <v>1</v>
      </c>
      <c r="G206" s="131">
        <v>125</v>
      </c>
      <c r="H206" s="132" t="s">
        <v>2593</v>
      </c>
      <c r="I206" s="8"/>
      <c r="J206" s="131">
        <v>1</v>
      </c>
      <c r="K206" s="131">
        <v>0</v>
      </c>
      <c r="L206" s="131">
        <v>8</v>
      </c>
      <c r="M206" s="8"/>
      <c r="N206" s="13" t="s">
        <v>450</v>
      </c>
      <c r="O206" s="131">
        <v>3000</v>
      </c>
      <c r="P206" s="13" t="s">
        <v>428</v>
      </c>
      <c r="Q206" s="131">
        <v>5</v>
      </c>
      <c r="R206" s="13" t="s">
        <v>5239</v>
      </c>
      <c r="S206" s="131">
        <v>1</v>
      </c>
      <c r="T206" s="131">
        <v>2304</v>
      </c>
      <c r="U206" s="131">
        <v>30</v>
      </c>
      <c r="V206" s="8">
        <v>90</v>
      </c>
      <c r="W206" s="8"/>
      <c r="X206" s="131">
        <v>256</v>
      </c>
      <c r="Y206" s="8">
        <v>33</v>
      </c>
      <c r="Z206" s="132" t="str">
        <f>Table3684[[#This Row],[hitGfx]]</f>
        <v>FXMNExp.PIE</v>
      </c>
      <c r="AA206" s="13" t="s">
        <v>4995</v>
      </c>
      <c r="AB206" s="13" t="s">
        <v>486</v>
      </c>
      <c r="AC206" s="132" t="s">
        <v>417</v>
      </c>
      <c r="AD206" s="13" t="s">
        <v>389</v>
      </c>
      <c r="AE206" s="199" t="s">
        <v>7026</v>
      </c>
      <c r="AF206" s="8"/>
      <c r="AG206" s="131">
        <v>2</v>
      </c>
      <c r="AH206" s="131">
        <v>1</v>
      </c>
      <c r="AI206" s="131">
        <v>22</v>
      </c>
      <c r="AJ206" s="131">
        <v>128</v>
      </c>
      <c r="AK206" s="131">
        <v>40</v>
      </c>
      <c r="AL206" s="131" t="s">
        <v>374</v>
      </c>
      <c r="AM206" s="131" t="s">
        <v>110</v>
      </c>
      <c r="AN206" s="131" t="s">
        <v>51</v>
      </c>
      <c r="AO206" s="131">
        <v>3</v>
      </c>
      <c r="AP206" s="131">
        <v>160</v>
      </c>
      <c r="AQ206" s="131">
        <v>125</v>
      </c>
      <c r="AR206" s="8">
        <v>10</v>
      </c>
      <c r="AS206" s="8">
        <v>150</v>
      </c>
      <c r="AT206" s="131">
        <v>50</v>
      </c>
      <c r="AU206" s="8">
        <v>180</v>
      </c>
      <c r="AV206" s="182">
        <v>45</v>
      </c>
      <c r="AW206" s="21">
        <v>1152</v>
      </c>
      <c r="AX206" s="13" t="s">
        <v>491</v>
      </c>
      <c r="AY206" s="132" t="s">
        <v>367</v>
      </c>
      <c r="AZ206" s="132" t="s">
        <v>109</v>
      </c>
      <c r="BA206" s="13" t="s">
        <v>51</v>
      </c>
      <c r="BB206" s="132" t="s">
        <v>2631</v>
      </c>
      <c r="BC206" s="131">
        <v>3400</v>
      </c>
      <c r="BD206" s="189"/>
      <c r="BE206" s="131"/>
      <c r="BG206" s="127">
        <f>Table3684[[#This Row],[buildPower]]/2</f>
        <v>81</v>
      </c>
    </row>
    <row r="207" spans="1:59" ht="24" customHeight="1" x14ac:dyDescent="0.35">
      <c r="A207" s="129">
        <v>205</v>
      </c>
      <c r="B207" s="130" t="s">
        <v>5235</v>
      </c>
      <c r="C207" s="131">
        <v>1300</v>
      </c>
      <c r="D207" s="131">
        <v>150</v>
      </c>
      <c r="E207" s="131">
        <v>225</v>
      </c>
      <c r="F207" s="183">
        <v>1</v>
      </c>
      <c r="G207" s="131">
        <v>100</v>
      </c>
      <c r="H207" s="132" t="s">
        <v>2593</v>
      </c>
      <c r="I207" s="8"/>
      <c r="J207" s="131">
        <v>1</v>
      </c>
      <c r="K207" s="131">
        <v>0</v>
      </c>
      <c r="L207" s="131">
        <v>8</v>
      </c>
      <c r="M207" s="8"/>
      <c r="N207" s="13" t="s">
        <v>450</v>
      </c>
      <c r="O207" s="131">
        <v>3000</v>
      </c>
      <c r="P207" s="13" t="s">
        <v>428</v>
      </c>
      <c r="Q207" s="131">
        <v>5</v>
      </c>
      <c r="R207" s="13" t="s">
        <v>5235</v>
      </c>
      <c r="S207" s="131">
        <v>1</v>
      </c>
      <c r="T207" s="131">
        <v>2816</v>
      </c>
      <c r="U207" s="131">
        <v>30</v>
      </c>
      <c r="V207" s="8">
        <v>90</v>
      </c>
      <c r="W207" s="8"/>
      <c r="X207" s="131">
        <v>384</v>
      </c>
      <c r="Y207" s="8">
        <v>33</v>
      </c>
      <c r="Z207" s="132" t="str">
        <f>Table3684[[#This Row],[hitGfx]]</f>
        <v>FXMNExp.PIE</v>
      </c>
      <c r="AA207" s="13" t="s">
        <v>4991</v>
      </c>
      <c r="AB207" s="13" t="s">
        <v>486</v>
      </c>
      <c r="AC207" s="132" t="s">
        <v>417</v>
      </c>
      <c r="AD207" s="13" t="s">
        <v>389</v>
      </c>
      <c r="AE207" s="199" t="s">
        <v>7047</v>
      </c>
      <c r="AF207" s="8"/>
      <c r="AG207" s="131">
        <v>2</v>
      </c>
      <c r="AH207" s="131">
        <v>1</v>
      </c>
      <c r="AI207" s="131"/>
      <c r="AJ207" s="131"/>
      <c r="AK207" s="131"/>
      <c r="AL207" s="131"/>
      <c r="AM207" s="131"/>
      <c r="AN207" s="131"/>
      <c r="AO207" s="131">
        <v>3</v>
      </c>
      <c r="AP207" s="131">
        <v>256</v>
      </c>
      <c r="AQ207" s="131">
        <v>50</v>
      </c>
      <c r="AR207" s="8">
        <v>10</v>
      </c>
      <c r="AS207" s="8">
        <v>150</v>
      </c>
      <c r="AT207" s="131">
        <v>50</v>
      </c>
      <c r="AU207" s="8">
        <v>180</v>
      </c>
      <c r="AV207" s="182">
        <v>45</v>
      </c>
      <c r="AW207" s="21">
        <v>1536</v>
      </c>
      <c r="AX207" s="13" t="s">
        <v>491</v>
      </c>
      <c r="AY207" s="132" t="s">
        <v>367</v>
      </c>
      <c r="AZ207" s="132" t="s">
        <v>109</v>
      </c>
      <c r="BA207" s="13" t="s">
        <v>51</v>
      </c>
      <c r="BB207" s="132" t="s">
        <v>2631</v>
      </c>
      <c r="BC207" s="131">
        <v>3400</v>
      </c>
      <c r="BD207" s="189"/>
      <c r="BE207" s="131"/>
      <c r="BG207" s="127">
        <f>Table3684[[#This Row],[buildPower]]/2</f>
        <v>75</v>
      </c>
    </row>
    <row r="208" spans="1:59" ht="24" customHeight="1" x14ac:dyDescent="0.35">
      <c r="A208" s="129">
        <v>206</v>
      </c>
      <c r="B208" s="130" t="s">
        <v>5301</v>
      </c>
      <c r="C208" s="131">
        <v>1000</v>
      </c>
      <c r="D208" s="131">
        <v>137</v>
      </c>
      <c r="E208" s="131">
        <v>70</v>
      </c>
      <c r="F208" s="183">
        <v>1</v>
      </c>
      <c r="G208" s="131">
        <v>100</v>
      </c>
      <c r="H208" s="132" t="s">
        <v>2593</v>
      </c>
      <c r="I208" s="8"/>
      <c r="J208" s="131">
        <v>1</v>
      </c>
      <c r="K208" s="131">
        <v>0</v>
      </c>
      <c r="L208" s="131">
        <v>8</v>
      </c>
      <c r="M208" s="8"/>
      <c r="N208" s="13" t="s">
        <v>490</v>
      </c>
      <c r="O208" s="131">
        <v>1500</v>
      </c>
      <c r="P208" s="13" t="s">
        <v>428</v>
      </c>
      <c r="Q208" s="131">
        <v>5</v>
      </c>
      <c r="R208" s="13" t="s">
        <v>5301</v>
      </c>
      <c r="S208" s="131">
        <v>1</v>
      </c>
      <c r="T208" s="131">
        <v>2816</v>
      </c>
      <c r="U208" s="131">
        <v>30</v>
      </c>
      <c r="V208" s="8">
        <v>90</v>
      </c>
      <c r="W208" s="8"/>
      <c r="X208" s="131">
        <v>384</v>
      </c>
      <c r="Y208" s="8">
        <v>33</v>
      </c>
      <c r="Z208" s="132" t="str">
        <f>Table3684[[#This Row],[hitGfx]]</f>
        <v>FXMNExp.PIE</v>
      </c>
      <c r="AA208" s="13" t="s">
        <v>5001</v>
      </c>
      <c r="AB208" s="13" t="s">
        <v>486</v>
      </c>
      <c r="AC208" s="132" t="s">
        <v>417</v>
      </c>
      <c r="AD208" s="13" t="s">
        <v>389</v>
      </c>
      <c r="AE208" s="199" t="s">
        <v>7028</v>
      </c>
      <c r="AF208" s="8"/>
      <c r="AG208" s="131">
        <v>2</v>
      </c>
      <c r="AH208" s="131"/>
      <c r="AI208" s="131"/>
      <c r="AJ208" s="131"/>
      <c r="AK208" s="131"/>
      <c r="AL208" s="131"/>
      <c r="AM208" s="131"/>
      <c r="AN208" s="131"/>
      <c r="AO208" s="8">
        <v>3</v>
      </c>
      <c r="AP208" s="131">
        <v>160</v>
      </c>
      <c r="AQ208" s="131">
        <v>40</v>
      </c>
      <c r="AR208" s="8">
        <v>10</v>
      </c>
      <c r="AS208" s="8">
        <v>150</v>
      </c>
      <c r="AT208" s="8">
        <v>50</v>
      </c>
      <c r="AU208" s="8"/>
      <c r="AV208" s="131">
        <v>45</v>
      </c>
      <c r="AW208" s="21">
        <v>1536</v>
      </c>
      <c r="AX208" s="13" t="s">
        <v>491</v>
      </c>
      <c r="AY208" s="132" t="s">
        <v>367</v>
      </c>
      <c r="AZ208" s="132" t="s">
        <v>109</v>
      </c>
      <c r="BA208" s="13" t="s">
        <v>51</v>
      </c>
      <c r="BB208" s="132" t="s">
        <v>2658</v>
      </c>
      <c r="BC208" s="131">
        <v>3400</v>
      </c>
      <c r="BD208" s="189"/>
      <c r="BE208" s="131"/>
      <c r="BG208" s="127">
        <f>Table3684[[#This Row],[buildPower]]/2</f>
        <v>68.5</v>
      </c>
    </row>
    <row r="209" spans="1:59" ht="24" customHeight="1" x14ac:dyDescent="0.35">
      <c r="A209" s="129">
        <v>207</v>
      </c>
      <c r="B209" s="130" t="s">
        <v>484</v>
      </c>
      <c r="C209" s="131">
        <v>2000</v>
      </c>
      <c r="D209" s="131">
        <v>100</v>
      </c>
      <c r="E209" s="131">
        <v>2</v>
      </c>
      <c r="F209" s="179">
        <v>1</v>
      </c>
      <c r="G209" s="131">
        <v>100</v>
      </c>
      <c r="H209" s="132" t="s">
        <v>2593</v>
      </c>
      <c r="I209" s="131"/>
      <c r="J209" s="131">
        <v>1</v>
      </c>
      <c r="K209" s="131">
        <v>0</v>
      </c>
      <c r="L209" s="131">
        <v>120</v>
      </c>
      <c r="M209" s="131"/>
      <c r="N209" s="132" t="s">
        <v>483</v>
      </c>
      <c r="O209" s="131">
        <v>1500</v>
      </c>
      <c r="P209" s="132" t="s">
        <v>483</v>
      </c>
      <c r="Q209" s="131">
        <v>5</v>
      </c>
      <c r="R209" s="132" t="s">
        <v>484</v>
      </c>
      <c r="S209" s="131">
        <v>1</v>
      </c>
      <c r="T209" s="131">
        <v>2304</v>
      </c>
      <c r="U209" s="131">
        <v>50</v>
      </c>
      <c r="V209" s="131">
        <v>90</v>
      </c>
      <c r="W209" s="131"/>
      <c r="X209" s="131">
        <v>256</v>
      </c>
      <c r="Y209" s="131">
        <v>33</v>
      </c>
      <c r="Z209" s="132" t="str">
        <f>Table3684[[#This Row],[hitGfx]]</f>
        <v>FXSFlms.PIE</v>
      </c>
      <c r="AA209" s="132" t="s">
        <v>485</v>
      </c>
      <c r="AB209" s="132" t="s">
        <v>486</v>
      </c>
      <c r="AC209" s="132" t="s">
        <v>417</v>
      </c>
      <c r="AD209" s="132" t="s">
        <v>389</v>
      </c>
      <c r="AE209" s="199" t="s">
        <v>1893</v>
      </c>
      <c r="AF209" s="131"/>
      <c r="AG209" s="131">
        <v>2</v>
      </c>
      <c r="AH209" s="131"/>
      <c r="AI209" s="131"/>
      <c r="AJ209" s="131"/>
      <c r="AK209" s="131"/>
      <c r="AL209" s="131"/>
      <c r="AM209" s="131"/>
      <c r="AN209" s="131"/>
      <c r="AO209" s="131"/>
      <c r="AP209" s="131">
        <v>160</v>
      </c>
      <c r="AQ209" s="131">
        <v>60</v>
      </c>
      <c r="AR209" s="131">
        <v>10</v>
      </c>
      <c r="AS209" s="131">
        <v>150</v>
      </c>
      <c r="AT209" s="131"/>
      <c r="AU209" s="131"/>
      <c r="AV209" s="131">
        <v>80</v>
      </c>
      <c r="AW209" s="42">
        <v>922</v>
      </c>
      <c r="AX209" s="132" t="s">
        <v>483</v>
      </c>
      <c r="AY209" s="132" t="s">
        <v>367</v>
      </c>
      <c r="AZ209" s="132" t="s">
        <v>109</v>
      </c>
      <c r="BA209" s="132" t="s">
        <v>487</v>
      </c>
      <c r="BB209" s="132" t="s">
        <v>2620</v>
      </c>
      <c r="BC209" s="131">
        <v>4000</v>
      </c>
      <c r="BD209" s="131"/>
      <c r="BE209" s="131"/>
      <c r="BG209" s="127">
        <f>Table3684[[#This Row],[buildPower]]/2</f>
        <v>50</v>
      </c>
    </row>
    <row r="210" spans="1:59" ht="24" customHeight="1" x14ac:dyDescent="0.35">
      <c r="A210" s="129">
        <v>208</v>
      </c>
      <c r="B210" s="130" t="s">
        <v>4987</v>
      </c>
      <c r="C210" s="131">
        <v>2400</v>
      </c>
      <c r="D210" s="131">
        <v>400</v>
      </c>
      <c r="E210" s="131">
        <v>225</v>
      </c>
      <c r="F210" s="183"/>
      <c r="G210" s="131">
        <v>75</v>
      </c>
      <c r="H210" s="132" t="s">
        <v>2593</v>
      </c>
      <c r="I210" s="8"/>
      <c r="J210" s="131">
        <v>1</v>
      </c>
      <c r="K210" s="8"/>
      <c r="L210" s="131">
        <v>8</v>
      </c>
      <c r="M210" s="8"/>
      <c r="N210" s="13" t="s">
        <v>450</v>
      </c>
      <c r="O210" s="131">
        <v>3000</v>
      </c>
      <c r="P210" s="13" t="s">
        <v>398</v>
      </c>
      <c r="Q210" s="131">
        <v>200</v>
      </c>
      <c r="R210" s="13" t="s">
        <v>4987</v>
      </c>
      <c r="S210" s="131">
        <v>1</v>
      </c>
      <c r="T210" s="8">
        <v>3328</v>
      </c>
      <c r="U210" s="131">
        <v>30</v>
      </c>
      <c r="V210" s="8">
        <v>90</v>
      </c>
      <c r="W210" s="8">
        <v>-60</v>
      </c>
      <c r="X210" s="8">
        <v>384</v>
      </c>
      <c r="Y210" s="8">
        <v>33</v>
      </c>
      <c r="Z210" s="132" t="str">
        <f>Table3684[[#This Row],[hitGfx]]</f>
        <v>fxgrdexS.PIE</v>
      </c>
      <c r="AA210" s="13" t="s">
        <v>4988</v>
      </c>
      <c r="AB210" s="176" t="s">
        <v>4941</v>
      </c>
      <c r="AC210" s="132" t="s">
        <v>417</v>
      </c>
      <c r="AD210" s="13" t="s">
        <v>396</v>
      </c>
      <c r="AE210" s="328" t="s">
        <v>6702</v>
      </c>
      <c r="AF210" s="8"/>
      <c r="AG210" s="8">
        <v>1</v>
      </c>
      <c r="AH210" s="131"/>
      <c r="AI210" s="131">
        <v>22</v>
      </c>
      <c r="AJ210" s="131">
        <v>192</v>
      </c>
      <c r="AK210" s="131">
        <v>170</v>
      </c>
      <c r="AL210" s="131" t="s">
        <v>374</v>
      </c>
      <c r="AM210" s="131" t="s">
        <v>110</v>
      </c>
      <c r="AN210" s="131" t="s">
        <v>51</v>
      </c>
      <c r="AO210" s="8">
        <v>6</v>
      </c>
      <c r="AP210" s="8">
        <v>160</v>
      </c>
      <c r="AQ210" s="8">
        <v>125</v>
      </c>
      <c r="AR210" s="131">
        <v>10</v>
      </c>
      <c r="AS210" s="8"/>
      <c r="AT210" s="8">
        <v>100</v>
      </c>
      <c r="AU210" s="8"/>
      <c r="AV210" s="131">
        <v>45</v>
      </c>
      <c r="AW210" s="42">
        <v>1536</v>
      </c>
      <c r="AX210" s="13" t="s">
        <v>359</v>
      </c>
      <c r="AY210" s="13" t="s">
        <v>367</v>
      </c>
      <c r="AZ210" s="13" t="s">
        <v>109</v>
      </c>
      <c r="BA210" s="132" t="s">
        <v>51</v>
      </c>
      <c r="BB210" s="132" t="s">
        <v>2631</v>
      </c>
      <c r="BC210" s="131">
        <v>200000</v>
      </c>
      <c r="BD210" s="184"/>
      <c r="BE210" s="131"/>
      <c r="BG210" s="127">
        <f>Table3684[[#This Row],[buildPower]]/2</f>
        <v>200</v>
      </c>
    </row>
    <row r="211" spans="1:59" ht="24" customHeight="1" x14ac:dyDescent="0.35">
      <c r="A211" s="129">
        <v>209</v>
      </c>
      <c r="B211" s="130" t="s">
        <v>4992</v>
      </c>
      <c r="C211" s="131">
        <v>2400</v>
      </c>
      <c r="D211" s="131">
        <v>400</v>
      </c>
      <c r="E211" s="131">
        <v>175</v>
      </c>
      <c r="F211" s="179"/>
      <c r="G211" s="131">
        <v>75</v>
      </c>
      <c r="H211" s="132" t="s">
        <v>2593</v>
      </c>
      <c r="I211" s="8"/>
      <c r="J211" s="131">
        <v>1</v>
      </c>
      <c r="K211" s="8"/>
      <c r="L211" s="131">
        <v>8</v>
      </c>
      <c r="M211" s="8"/>
      <c r="N211" s="13" t="s">
        <v>450</v>
      </c>
      <c r="O211" s="131">
        <v>3000</v>
      </c>
      <c r="P211" s="13" t="s">
        <v>398</v>
      </c>
      <c r="Q211" s="131">
        <v>200</v>
      </c>
      <c r="R211" s="13" t="s">
        <v>4992</v>
      </c>
      <c r="S211" s="131">
        <v>1</v>
      </c>
      <c r="T211" s="8">
        <v>3840</v>
      </c>
      <c r="U211" s="131">
        <v>30</v>
      </c>
      <c r="V211" s="8">
        <v>90</v>
      </c>
      <c r="W211" s="8">
        <v>-60</v>
      </c>
      <c r="X211" s="8">
        <v>384</v>
      </c>
      <c r="Y211" s="8">
        <v>33</v>
      </c>
      <c r="Z211" s="132" t="str">
        <f>Table3684[[#This Row],[hitGfx]]</f>
        <v>fxgrdexS.PIE</v>
      </c>
      <c r="AA211" s="13" t="s">
        <v>4993</v>
      </c>
      <c r="AB211" s="176" t="s">
        <v>4941</v>
      </c>
      <c r="AC211" s="132" t="s">
        <v>417</v>
      </c>
      <c r="AD211" s="13" t="s">
        <v>396</v>
      </c>
      <c r="AE211" s="328" t="s">
        <v>7084</v>
      </c>
      <c r="AF211" s="8"/>
      <c r="AG211" s="8">
        <v>1</v>
      </c>
      <c r="AH211" s="131"/>
      <c r="AI211" s="131"/>
      <c r="AJ211" s="131"/>
      <c r="AK211" s="131"/>
      <c r="AL211" s="131"/>
      <c r="AM211" s="131"/>
      <c r="AN211" s="131"/>
      <c r="AO211" s="8">
        <v>6</v>
      </c>
      <c r="AP211" s="8">
        <v>160</v>
      </c>
      <c r="AQ211" s="8">
        <v>125</v>
      </c>
      <c r="AR211" s="131">
        <v>10</v>
      </c>
      <c r="AS211" s="8"/>
      <c r="AT211" s="8">
        <v>100</v>
      </c>
      <c r="AU211" s="8"/>
      <c r="AV211" s="131">
        <v>45</v>
      </c>
      <c r="AW211" s="42">
        <v>1792</v>
      </c>
      <c r="AX211" s="13" t="s">
        <v>359</v>
      </c>
      <c r="AY211" s="13" t="s">
        <v>367</v>
      </c>
      <c r="AZ211" s="13" t="s">
        <v>109</v>
      </c>
      <c r="BA211" s="132" t="s">
        <v>51</v>
      </c>
      <c r="BB211" s="132" t="s">
        <v>2631</v>
      </c>
      <c r="BC211" s="131">
        <v>200000</v>
      </c>
      <c r="BD211" s="184"/>
      <c r="BE211" s="131"/>
      <c r="BG211" s="127">
        <f>Table3684[[#This Row],[buildPower]]/2</f>
        <v>200</v>
      </c>
    </row>
    <row r="212" spans="1:59" ht="24" customHeight="1" x14ac:dyDescent="0.35">
      <c r="A212" s="129">
        <v>210</v>
      </c>
      <c r="B212" s="130" t="s">
        <v>498</v>
      </c>
      <c r="C212" s="131">
        <v>750</v>
      </c>
      <c r="D212" s="131">
        <v>100</v>
      </c>
      <c r="E212" s="131">
        <v>80</v>
      </c>
      <c r="F212" s="183">
        <v>1</v>
      </c>
      <c r="G212" s="131">
        <v>75</v>
      </c>
      <c r="H212" s="132" t="s">
        <v>2593</v>
      </c>
      <c r="I212" s="131"/>
      <c r="J212" s="131">
        <v>1</v>
      </c>
      <c r="K212" s="131">
        <v>0</v>
      </c>
      <c r="L212" s="131">
        <v>60</v>
      </c>
      <c r="M212" s="131"/>
      <c r="N212" s="132" t="s">
        <v>364</v>
      </c>
      <c r="O212" s="131">
        <v>1500</v>
      </c>
      <c r="P212" s="132" t="s">
        <v>398</v>
      </c>
      <c r="Q212" s="131">
        <v>5</v>
      </c>
      <c r="R212" s="132" t="s">
        <v>498</v>
      </c>
      <c r="S212" s="131">
        <v>1</v>
      </c>
      <c r="T212" s="131">
        <v>2304</v>
      </c>
      <c r="U212" s="131">
        <v>30</v>
      </c>
      <c r="V212" s="131">
        <v>90</v>
      </c>
      <c r="W212" s="131"/>
      <c r="X212" s="131">
        <v>256</v>
      </c>
      <c r="Y212" s="131">
        <v>33</v>
      </c>
      <c r="Z212" s="132" t="str">
        <f>Table3684[[#This Row],[hitGfx]]</f>
        <v>fxgrdexS.PIE</v>
      </c>
      <c r="AA212" s="177" t="s">
        <v>499</v>
      </c>
      <c r="AB212" s="132" t="s">
        <v>496</v>
      </c>
      <c r="AC212" s="132" t="s">
        <v>417</v>
      </c>
      <c r="AD212" s="132" t="s">
        <v>497</v>
      </c>
      <c r="AE212" s="134" t="s">
        <v>1875</v>
      </c>
      <c r="AF212" s="131"/>
      <c r="AG212" s="131">
        <v>2</v>
      </c>
      <c r="AH212" s="131"/>
      <c r="AI212" s="131">
        <v>22</v>
      </c>
      <c r="AJ212" s="131">
        <v>128</v>
      </c>
      <c r="AK212" s="131">
        <v>60</v>
      </c>
      <c r="AL212" s="131" t="s">
        <v>374</v>
      </c>
      <c r="AM212" s="131" t="s">
        <v>110</v>
      </c>
      <c r="AN212" s="131" t="s">
        <v>51</v>
      </c>
      <c r="AO212" s="131"/>
      <c r="AP212" s="131">
        <v>160</v>
      </c>
      <c r="AQ212" s="131">
        <v>50</v>
      </c>
      <c r="AR212" s="131">
        <v>10</v>
      </c>
      <c r="AS212" s="131">
        <v>150</v>
      </c>
      <c r="AT212" s="131"/>
      <c r="AU212" s="131"/>
      <c r="AV212" s="131">
        <v>45</v>
      </c>
      <c r="AW212" s="42">
        <v>1152</v>
      </c>
      <c r="AX212" s="132" t="s">
        <v>491</v>
      </c>
      <c r="AY212" s="13" t="s">
        <v>367</v>
      </c>
      <c r="AZ212" s="132" t="s">
        <v>109</v>
      </c>
      <c r="BA212" s="132" t="s">
        <v>51</v>
      </c>
      <c r="BB212" s="132" t="s">
        <v>2658</v>
      </c>
      <c r="BC212" s="131">
        <v>2800</v>
      </c>
      <c r="BD212" s="131"/>
      <c r="BE212" s="131"/>
      <c r="BG212" s="127">
        <f>Table3684[[#This Row],[buildPower]]/2</f>
        <v>50</v>
      </c>
    </row>
    <row r="213" spans="1:59" ht="24" customHeight="1" x14ac:dyDescent="0.35">
      <c r="A213" s="129">
        <v>211</v>
      </c>
      <c r="B213" s="130" t="s">
        <v>4997</v>
      </c>
      <c r="C213" s="131">
        <v>2000</v>
      </c>
      <c r="D213" s="131">
        <v>400</v>
      </c>
      <c r="E213" s="131">
        <v>120</v>
      </c>
      <c r="F213" s="183"/>
      <c r="G213" s="131">
        <v>75</v>
      </c>
      <c r="H213" s="132" t="s">
        <v>2593</v>
      </c>
      <c r="I213" s="8"/>
      <c r="J213" s="131">
        <v>1</v>
      </c>
      <c r="K213" s="8"/>
      <c r="L213" s="131">
        <v>8</v>
      </c>
      <c r="M213" s="8"/>
      <c r="N213" s="132" t="s">
        <v>364</v>
      </c>
      <c r="O213" s="131">
        <v>1500</v>
      </c>
      <c r="P213" s="13" t="s">
        <v>472</v>
      </c>
      <c r="Q213" s="131">
        <v>200</v>
      </c>
      <c r="R213" s="13" t="s">
        <v>4997</v>
      </c>
      <c r="S213" s="131">
        <v>1</v>
      </c>
      <c r="T213" s="8">
        <v>3328</v>
      </c>
      <c r="U213" s="131">
        <v>30</v>
      </c>
      <c r="V213" s="8">
        <v>90</v>
      </c>
      <c r="W213" s="8">
        <v>-60</v>
      </c>
      <c r="X213" s="8">
        <v>384</v>
      </c>
      <c r="Y213" s="8">
        <v>33</v>
      </c>
      <c r="Z213" s="132" t="str">
        <f>Table3684[[#This Row],[hitGfx]]</f>
        <v>FXLExp.PIE</v>
      </c>
      <c r="AA213" s="13" t="s">
        <v>4998</v>
      </c>
      <c r="AB213" s="176" t="s">
        <v>4941</v>
      </c>
      <c r="AC213" s="132" t="s">
        <v>417</v>
      </c>
      <c r="AD213" s="13" t="s">
        <v>396</v>
      </c>
      <c r="AE213" s="328" t="s">
        <v>6716</v>
      </c>
      <c r="AF213" s="8"/>
      <c r="AG213" s="8">
        <v>1</v>
      </c>
      <c r="AH213" s="131"/>
      <c r="AI213" s="131">
        <v>22</v>
      </c>
      <c r="AJ213" s="131">
        <v>192</v>
      </c>
      <c r="AK213" s="131">
        <v>170</v>
      </c>
      <c r="AL213" s="131" t="s">
        <v>374</v>
      </c>
      <c r="AM213" s="131" t="s">
        <v>110</v>
      </c>
      <c r="AN213" s="131" t="s">
        <v>51</v>
      </c>
      <c r="AO213" s="8">
        <v>6</v>
      </c>
      <c r="AP213" s="8">
        <v>160</v>
      </c>
      <c r="AQ213" s="8">
        <v>50</v>
      </c>
      <c r="AR213" s="131">
        <v>10</v>
      </c>
      <c r="AS213" s="8"/>
      <c r="AT213" s="8">
        <v>100</v>
      </c>
      <c r="AU213" s="8"/>
      <c r="AV213" s="131">
        <v>45</v>
      </c>
      <c r="AW213" s="42">
        <v>1536</v>
      </c>
      <c r="AX213" s="13" t="s">
        <v>359</v>
      </c>
      <c r="AY213" s="13" t="s">
        <v>367</v>
      </c>
      <c r="AZ213" s="13" t="s">
        <v>109</v>
      </c>
      <c r="BA213" s="132" t="s">
        <v>51</v>
      </c>
      <c r="BB213" s="13" t="s">
        <v>2658</v>
      </c>
      <c r="BC213" s="131">
        <v>200000</v>
      </c>
      <c r="BD213" s="184"/>
      <c r="BE213" s="131"/>
      <c r="BG213" s="127">
        <f>Table3684[[#This Row],[buildPower]]/2</f>
        <v>200</v>
      </c>
    </row>
    <row r="214" spans="1:59" ht="24" customHeight="1" x14ac:dyDescent="0.35">
      <c r="A214" s="129">
        <v>212</v>
      </c>
      <c r="B214" s="130" t="s">
        <v>5002</v>
      </c>
      <c r="C214" s="131">
        <v>2000</v>
      </c>
      <c r="D214" s="131">
        <v>400</v>
      </c>
      <c r="E214" s="131">
        <v>120</v>
      </c>
      <c r="F214" s="179"/>
      <c r="G214" s="131">
        <v>75</v>
      </c>
      <c r="H214" s="132" t="s">
        <v>2593</v>
      </c>
      <c r="I214" s="8"/>
      <c r="J214" s="131">
        <v>1</v>
      </c>
      <c r="K214" s="8"/>
      <c r="L214" s="131">
        <v>8</v>
      </c>
      <c r="M214" s="8"/>
      <c r="N214" s="132" t="s">
        <v>490</v>
      </c>
      <c r="O214" s="131">
        <v>1500</v>
      </c>
      <c r="P214" s="13" t="s">
        <v>472</v>
      </c>
      <c r="Q214" s="131">
        <v>200</v>
      </c>
      <c r="R214" s="13" t="s">
        <v>5002</v>
      </c>
      <c r="S214" s="131">
        <v>1</v>
      </c>
      <c r="T214" s="8">
        <v>3840</v>
      </c>
      <c r="U214" s="131">
        <v>30</v>
      </c>
      <c r="V214" s="8">
        <v>90</v>
      </c>
      <c r="W214" s="8">
        <v>-60</v>
      </c>
      <c r="X214" s="8">
        <v>384</v>
      </c>
      <c r="Y214" s="8">
        <v>33</v>
      </c>
      <c r="Z214" s="132" t="str">
        <f>Table3684[[#This Row],[hitGfx]]</f>
        <v>FXLExp.PIE</v>
      </c>
      <c r="AA214" s="13" t="s">
        <v>5003</v>
      </c>
      <c r="AB214" s="176" t="s">
        <v>4941</v>
      </c>
      <c r="AC214" s="132" t="s">
        <v>417</v>
      </c>
      <c r="AD214" s="13" t="s">
        <v>396</v>
      </c>
      <c r="AE214" s="328" t="s">
        <v>7085</v>
      </c>
      <c r="AF214" s="8"/>
      <c r="AG214" s="8">
        <v>1</v>
      </c>
      <c r="AH214" s="131"/>
      <c r="AI214" s="131"/>
      <c r="AJ214" s="131"/>
      <c r="AK214" s="131"/>
      <c r="AL214" s="131"/>
      <c r="AM214" s="131"/>
      <c r="AN214" s="131"/>
      <c r="AO214" s="8">
        <v>6</v>
      </c>
      <c r="AP214" s="8">
        <v>160</v>
      </c>
      <c r="AQ214" s="8">
        <v>50</v>
      </c>
      <c r="AR214" s="131">
        <v>10</v>
      </c>
      <c r="AS214" s="8"/>
      <c r="AT214" s="8">
        <v>100</v>
      </c>
      <c r="AU214" s="8"/>
      <c r="AV214" s="131">
        <v>45</v>
      </c>
      <c r="AW214" s="42">
        <v>1792</v>
      </c>
      <c r="AX214" s="13" t="s">
        <v>359</v>
      </c>
      <c r="AY214" s="13" t="s">
        <v>367</v>
      </c>
      <c r="AZ214" s="13" t="s">
        <v>109</v>
      </c>
      <c r="BA214" s="132" t="s">
        <v>51</v>
      </c>
      <c r="BB214" s="13" t="s">
        <v>2658</v>
      </c>
      <c r="BC214" s="131">
        <v>200000</v>
      </c>
      <c r="BD214" s="184"/>
      <c r="BE214" s="131"/>
      <c r="BG214" s="127">
        <f>Table3684[[#This Row],[buildPower]]/2</f>
        <v>200</v>
      </c>
    </row>
    <row r="215" spans="1:59" ht="24" customHeight="1" x14ac:dyDescent="0.35">
      <c r="A215" s="129">
        <v>213</v>
      </c>
      <c r="B215" s="130" t="s">
        <v>8607</v>
      </c>
      <c r="C215" s="8">
        <v>375</v>
      </c>
      <c r="D215" s="8">
        <v>37</v>
      </c>
      <c r="E215" s="8">
        <v>10</v>
      </c>
      <c r="F215" s="8"/>
      <c r="G215" s="8">
        <v>100</v>
      </c>
      <c r="H215" s="13" t="s">
        <v>3262</v>
      </c>
      <c r="I215" s="8"/>
      <c r="J215" s="8">
        <v>1</v>
      </c>
      <c r="K215" s="52">
        <v>0</v>
      </c>
      <c r="L215" s="8">
        <v>20</v>
      </c>
      <c r="M215" s="8"/>
      <c r="N215" s="41" t="s">
        <v>357</v>
      </c>
      <c r="O215" s="8">
        <v>1200</v>
      </c>
      <c r="P215" s="13" t="s">
        <v>483</v>
      </c>
      <c r="Q215" s="8">
        <v>300</v>
      </c>
      <c r="R215" s="13" t="s">
        <v>8607</v>
      </c>
      <c r="S215" s="8">
        <v>1</v>
      </c>
      <c r="T215" s="8">
        <v>1024</v>
      </c>
      <c r="U215" s="8">
        <v>80</v>
      </c>
      <c r="V215" s="8">
        <v>90</v>
      </c>
      <c r="W215" s="8">
        <v>-60</v>
      </c>
      <c r="X215" s="8"/>
      <c r="Y215" s="8">
        <v>33</v>
      </c>
      <c r="Z215" s="13" t="s">
        <v>483</v>
      </c>
      <c r="AA215" s="13" t="s">
        <v>378</v>
      </c>
      <c r="AB215" s="13" t="s">
        <v>379</v>
      </c>
      <c r="AC215" s="41" t="s">
        <v>360</v>
      </c>
      <c r="AD215" s="13" t="s">
        <v>482</v>
      </c>
      <c r="AE215" s="201" t="s">
        <v>8608</v>
      </c>
      <c r="AF215" s="8"/>
      <c r="AG215" s="8"/>
      <c r="AH215" s="8"/>
      <c r="AI215" s="8"/>
      <c r="AJ215" s="8"/>
      <c r="AK215" s="8"/>
      <c r="AL215" s="8"/>
      <c r="AM215" s="8"/>
      <c r="AN215" s="8"/>
      <c r="AO215" s="8"/>
      <c r="AP215" s="8"/>
      <c r="AQ215" s="131"/>
      <c r="AR215" s="131"/>
      <c r="AS215" s="131"/>
      <c r="AT215" s="131"/>
      <c r="AU215" s="8">
        <v>180</v>
      </c>
      <c r="AV215" s="8">
        <v>90</v>
      </c>
      <c r="AW215" s="21">
        <v>640</v>
      </c>
      <c r="AX215" s="13" t="s">
        <v>483</v>
      </c>
      <c r="AY215" s="8" t="s">
        <v>367</v>
      </c>
      <c r="AZ215" s="8" t="s">
        <v>106</v>
      </c>
      <c r="BA215" s="374" t="s">
        <v>380</v>
      </c>
      <c r="BB215" s="13" t="s">
        <v>10453</v>
      </c>
      <c r="BC215" s="131">
        <v>1000</v>
      </c>
      <c r="BD215" s="131"/>
      <c r="BE215" s="313"/>
      <c r="BG215" s="127">
        <f>Table3684[[#This Row],[buildPower]]/2</f>
        <v>18.5</v>
      </c>
    </row>
    <row r="216" spans="1:59" ht="24" customHeight="1" x14ac:dyDescent="0.35">
      <c r="A216" s="129">
        <v>214</v>
      </c>
      <c r="B216" s="130" t="s">
        <v>7917</v>
      </c>
      <c r="C216" s="7">
        <v>50</v>
      </c>
      <c r="D216" s="7">
        <v>5</v>
      </c>
      <c r="E216" s="7">
        <v>13</v>
      </c>
      <c r="F216" s="7"/>
      <c r="G216" s="7">
        <v>100</v>
      </c>
      <c r="H216" s="7"/>
      <c r="I216" s="7"/>
      <c r="J216" s="7">
        <v>1</v>
      </c>
      <c r="K216" s="7"/>
      <c r="L216" s="7">
        <v>6</v>
      </c>
      <c r="M216" s="7"/>
      <c r="N216" s="7" t="s">
        <v>364</v>
      </c>
      <c r="O216" s="7">
        <v>1000</v>
      </c>
      <c r="P216" s="7" t="s">
        <v>365</v>
      </c>
      <c r="Q216" s="7">
        <v>50</v>
      </c>
      <c r="R216" s="7" t="s">
        <v>7917</v>
      </c>
      <c r="S216" s="7"/>
      <c r="T216" s="223">
        <v>768</v>
      </c>
      <c r="U216" s="7">
        <v>50</v>
      </c>
      <c r="V216" s="7">
        <v>90</v>
      </c>
      <c r="W216" s="7">
        <v>-60</v>
      </c>
      <c r="X216" s="7"/>
      <c r="Y216" s="7">
        <v>33</v>
      </c>
      <c r="Z216" s="7" t="s">
        <v>366</v>
      </c>
      <c r="AA216" s="7" t="s">
        <v>479</v>
      </c>
      <c r="AB216" s="163" t="s">
        <v>6173</v>
      </c>
      <c r="AC216" s="7" t="s">
        <v>360</v>
      </c>
      <c r="AD216" s="7" t="s">
        <v>480</v>
      </c>
      <c r="AE216" s="7" t="s">
        <v>7918</v>
      </c>
      <c r="AF216" s="7"/>
      <c r="AG216" s="7">
        <v>1</v>
      </c>
      <c r="AH216" s="7"/>
      <c r="AI216" s="7"/>
      <c r="AJ216" s="7"/>
      <c r="AK216" s="7"/>
      <c r="AL216" s="131"/>
      <c r="AM216" s="131"/>
      <c r="AN216" s="131"/>
      <c r="AO216" s="131"/>
      <c r="AP216" s="8"/>
      <c r="AQ216" s="8"/>
      <c r="AR216" s="8"/>
      <c r="AS216" s="8">
        <v>20</v>
      </c>
      <c r="AT216" s="8"/>
      <c r="AU216" s="8">
        <v>180</v>
      </c>
      <c r="AV216" s="8">
        <v>70</v>
      </c>
      <c r="AW216" s="430">
        <v>512</v>
      </c>
      <c r="AX216" s="13" t="s">
        <v>359</v>
      </c>
      <c r="AY216" s="13" t="s">
        <v>367</v>
      </c>
      <c r="AZ216" s="7" t="s">
        <v>106</v>
      </c>
      <c r="BA216" s="7" t="s">
        <v>50</v>
      </c>
      <c r="BB216" s="7" t="s">
        <v>2599</v>
      </c>
      <c r="BC216" s="7">
        <v>120</v>
      </c>
      <c r="BD216" s="182"/>
      <c r="BE216" s="131"/>
      <c r="BG216" s="127">
        <f>Table3684[[#This Row],[buildPower]]/2</f>
        <v>2.5</v>
      </c>
    </row>
    <row r="217" spans="1:59" ht="24" customHeight="1" x14ac:dyDescent="0.35">
      <c r="A217" s="129">
        <v>215</v>
      </c>
      <c r="B217" s="130" t="s">
        <v>3237</v>
      </c>
      <c r="C217" s="7">
        <v>700</v>
      </c>
      <c r="D217" s="7">
        <v>125</v>
      </c>
      <c r="E217" s="7">
        <v>300</v>
      </c>
      <c r="F217" s="7"/>
      <c r="G217" s="7">
        <v>50</v>
      </c>
      <c r="H217" s="7" t="s">
        <v>2602</v>
      </c>
      <c r="I217" s="7"/>
      <c r="J217" s="7">
        <v>1</v>
      </c>
      <c r="K217" s="7"/>
      <c r="L217" s="7">
        <v>100</v>
      </c>
      <c r="M217" s="7" t="s">
        <v>2625</v>
      </c>
      <c r="N217" s="445" t="s">
        <v>385</v>
      </c>
      <c r="O217" s="7">
        <v>900</v>
      </c>
      <c r="P217" s="7" t="s">
        <v>391</v>
      </c>
      <c r="Q217" s="7">
        <v>100</v>
      </c>
      <c r="R217" s="7" t="s">
        <v>3237</v>
      </c>
      <c r="S217" s="7">
        <v>1</v>
      </c>
      <c r="T217" s="162">
        <v>2048</v>
      </c>
      <c r="U217" s="29">
        <v>80</v>
      </c>
      <c r="V217" s="7">
        <v>90</v>
      </c>
      <c r="W217" s="7">
        <v>-60</v>
      </c>
      <c r="X217" s="7">
        <v>64</v>
      </c>
      <c r="Y217" s="7">
        <v>33</v>
      </c>
      <c r="Z217" s="7" t="s">
        <v>391</v>
      </c>
      <c r="AA217" s="7" t="s">
        <v>478</v>
      </c>
      <c r="AB217" s="163" t="s">
        <v>6173</v>
      </c>
      <c r="AC217" s="7" t="s">
        <v>375</v>
      </c>
      <c r="AD217" s="7" t="s">
        <v>356</v>
      </c>
      <c r="AE217" s="7" t="s">
        <v>7916</v>
      </c>
      <c r="AF217" s="7"/>
      <c r="AG217" s="7">
        <v>2</v>
      </c>
      <c r="AH217" s="7"/>
      <c r="AI217" s="7"/>
      <c r="AJ217" s="7"/>
      <c r="AK217" s="7"/>
      <c r="AL217" s="131"/>
      <c r="AM217" s="131"/>
      <c r="AN217" s="131"/>
      <c r="AO217" s="131"/>
      <c r="AP217" s="8"/>
      <c r="AQ217" s="8"/>
      <c r="AR217" s="8">
        <v>10</v>
      </c>
      <c r="AS217" s="8">
        <v>20</v>
      </c>
      <c r="AT217" s="8"/>
      <c r="AU217" s="8">
        <v>180</v>
      </c>
      <c r="AV217" s="42">
        <v>70</v>
      </c>
      <c r="AW217" s="430">
        <v>640</v>
      </c>
      <c r="AX217" s="13" t="s">
        <v>359</v>
      </c>
      <c r="AY217" s="13" t="s">
        <v>367</v>
      </c>
      <c r="AZ217" s="7" t="s">
        <v>107</v>
      </c>
      <c r="BA217" s="7" t="s">
        <v>57</v>
      </c>
      <c r="BB217" s="7" t="s">
        <v>2610</v>
      </c>
      <c r="BC217" s="7">
        <v>120</v>
      </c>
      <c r="BD217" s="182"/>
      <c r="BE217" s="131"/>
      <c r="BG217" s="127">
        <f>Table3684[[#This Row],[buildPower]]/2</f>
        <v>62.5</v>
      </c>
    </row>
    <row r="218" spans="1:59" ht="24" customHeight="1" x14ac:dyDescent="0.35">
      <c r="A218" s="129">
        <v>216</v>
      </c>
      <c r="B218" s="130" t="s">
        <v>3236</v>
      </c>
      <c r="C218" s="7">
        <v>375</v>
      </c>
      <c r="D218" s="7">
        <v>62</v>
      </c>
      <c r="E218" s="7">
        <v>100</v>
      </c>
      <c r="F218" s="7"/>
      <c r="G218" s="7">
        <v>100</v>
      </c>
      <c r="H218" s="7" t="s">
        <v>2596</v>
      </c>
      <c r="I218" s="7"/>
      <c r="J218" s="7">
        <v>1</v>
      </c>
      <c r="K218" s="7"/>
      <c r="L218" s="7">
        <v>30</v>
      </c>
      <c r="M218" s="7"/>
      <c r="N218" s="7" t="s">
        <v>476</v>
      </c>
      <c r="O218" s="7">
        <v>1600</v>
      </c>
      <c r="P218" s="7" t="s">
        <v>477</v>
      </c>
      <c r="Q218" s="7">
        <v>100</v>
      </c>
      <c r="R218" s="7" t="s">
        <v>3236</v>
      </c>
      <c r="S218" s="7">
        <v>1</v>
      </c>
      <c r="T218" s="223">
        <v>1536</v>
      </c>
      <c r="U218" s="7">
        <v>65</v>
      </c>
      <c r="V218" s="7">
        <v>90</v>
      </c>
      <c r="W218" s="7">
        <v>-60</v>
      </c>
      <c r="X218" s="7"/>
      <c r="Y218" s="7">
        <v>33</v>
      </c>
      <c r="Z218" s="7" t="s">
        <v>477</v>
      </c>
      <c r="AA218" s="7" t="s">
        <v>474</v>
      </c>
      <c r="AB218" s="163" t="s">
        <v>6173</v>
      </c>
      <c r="AC218" s="7" t="s">
        <v>360</v>
      </c>
      <c r="AD218" s="7" t="s">
        <v>475</v>
      </c>
      <c r="AE218" s="7" t="s">
        <v>7919</v>
      </c>
      <c r="AF218" s="7"/>
      <c r="AG218" s="7">
        <v>1</v>
      </c>
      <c r="AH218" s="7"/>
      <c r="AI218" s="7"/>
      <c r="AJ218" s="7"/>
      <c r="AK218" s="7"/>
      <c r="AL218" s="131"/>
      <c r="AM218" s="131"/>
      <c r="AN218" s="131"/>
      <c r="AO218" s="131"/>
      <c r="AP218" s="8"/>
      <c r="AQ218" s="8"/>
      <c r="AR218" s="8"/>
      <c r="AS218" s="8">
        <v>10</v>
      </c>
      <c r="AT218" s="8"/>
      <c r="AU218" s="8">
        <v>180</v>
      </c>
      <c r="AV218" s="8">
        <v>80</v>
      </c>
      <c r="AW218" s="430">
        <v>768</v>
      </c>
      <c r="AX218" s="13" t="s">
        <v>477</v>
      </c>
      <c r="AY218" s="13" t="s">
        <v>374</v>
      </c>
      <c r="AZ218" s="7" t="s">
        <v>106</v>
      </c>
      <c r="BA218" s="7" t="s">
        <v>56</v>
      </c>
      <c r="BB218" s="7" t="s">
        <v>2597</v>
      </c>
      <c r="BC218" s="7">
        <v>120</v>
      </c>
      <c r="BD218" s="182"/>
      <c r="BE218" s="131"/>
      <c r="BG218" s="127">
        <f>Table3684[[#This Row],[buildPower]]/2</f>
        <v>31</v>
      </c>
    </row>
    <row r="219" spans="1:59" ht="24" customHeight="1" x14ac:dyDescent="0.35">
      <c r="A219" s="129">
        <v>217</v>
      </c>
      <c r="B219" s="130" t="s">
        <v>3235</v>
      </c>
      <c r="C219" s="7">
        <v>800</v>
      </c>
      <c r="D219" s="7">
        <v>100</v>
      </c>
      <c r="E219" s="7">
        <v>140</v>
      </c>
      <c r="F219" s="7"/>
      <c r="G219" s="7">
        <v>100</v>
      </c>
      <c r="H219" s="7" t="s">
        <v>2602</v>
      </c>
      <c r="I219" s="7"/>
      <c r="J219" s="7">
        <v>1</v>
      </c>
      <c r="K219" s="7"/>
      <c r="L219" s="7">
        <v>30</v>
      </c>
      <c r="M219" s="7"/>
      <c r="N219" s="7" t="s">
        <v>450</v>
      </c>
      <c r="O219" s="7">
        <v>1000</v>
      </c>
      <c r="P219" s="7" t="s">
        <v>451</v>
      </c>
      <c r="Q219" s="7">
        <v>100</v>
      </c>
      <c r="R219" s="7" t="s">
        <v>3235</v>
      </c>
      <c r="S219" s="7"/>
      <c r="T219" s="162">
        <v>1536</v>
      </c>
      <c r="U219" s="7">
        <v>70</v>
      </c>
      <c r="V219" s="7">
        <v>90</v>
      </c>
      <c r="W219" s="7">
        <v>-60</v>
      </c>
      <c r="X219" s="7"/>
      <c r="Y219" s="7">
        <v>33</v>
      </c>
      <c r="Z219" s="7" t="s">
        <v>451</v>
      </c>
      <c r="AA219" s="7" t="s">
        <v>481</v>
      </c>
      <c r="AB219" s="163" t="s">
        <v>6173</v>
      </c>
      <c r="AC219" s="7" t="s">
        <v>360</v>
      </c>
      <c r="AD219" s="7" t="s">
        <v>449</v>
      </c>
      <c r="AE219" s="7" t="s">
        <v>7729</v>
      </c>
      <c r="AF219" s="7"/>
      <c r="AG219" s="7">
        <v>1</v>
      </c>
      <c r="AH219" s="7"/>
      <c r="AI219" s="7"/>
      <c r="AJ219" s="7"/>
      <c r="AK219" s="7"/>
      <c r="AL219" s="131"/>
      <c r="AM219" s="131"/>
      <c r="AN219" s="131"/>
      <c r="AO219" s="131"/>
      <c r="AP219" s="8"/>
      <c r="AQ219" s="8"/>
      <c r="AR219" s="8"/>
      <c r="AS219" s="8">
        <v>50</v>
      </c>
      <c r="AT219" s="8"/>
      <c r="AU219" s="8">
        <v>180</v>
      </c>
      <c r="AV219" s="8">
        <v>80</v>
      </c>
      <c r="AW219" s="430">
        <v>768</v>
      </c>
      <c r="AX219" s="13" t="s">
        <v>451</v>
      </c>
      <c r="AY219" s="13" t="s">
        <v>367</v>
      </c>
      <c r="AZ219" s="7" t="s">
        <v>107</v>
      </c>
      <c r="BA219" s="7" t="s">
        <v>58</v>
      </c>
      <c r="BB219" s="7" t="s">
        <v>2631</v>
      </c>
      <c r="BC219" s="7">
        <v>120</v>
      </c>
      <c r="BD219" s="182"/>
      <c r="BE219" s="131"/>
      <c r="BG219" s="127">
        <f>Table3684[[#This Row],[buildPower]]/2</f>
        <v>50</v>
      </c>
    </row>
    <row r="220" spans="1:59" ht="24" customHeight="1" x14ac:dyDescent="0.35">
      <c r="A220" s="129">
        <v>218</v>
      </c>
      <c r="B220" s="130" t="s">
        <v>468</v>
      </c>
      <c r="C220" s="8">
        <v>375</v>
      </c>
      <c r="D220" s="8">
        <v>37</v>
      </c>
      <c r="E220" s="8">
        <v>500</v>
      </c>
      <c r="F220" s="8"/>
      <c r="G220" s="8">
        <v>200</v>
      </c>
      <c r="H220" s="13" t="s">
        <v>2593</v>
      </c>
      <c r="I220" s="8">
        <v>1</v>
      </c>
      <c r="J220" s="8">
        <v>1</v>
      </c>
      <c r="K220" s="52">
        <v>0</v>
      </c>
      <c r="L220" s="8">
        <v>60</v>
      </c>
      <c r="M220" s="8"/>
      <c r="N220" s="13" t="s">
        <v>357</v>
      </c>
      <c r="O220" s="8">
        <v>400</v>
      </c>
      <c r="P220" s="13" t="s">
        <v>472</v>
      </c>
      <c r="Q220" s="8">
        <v>5</v>
      </c>
      <c r="R220" s="13" t="s">
        <v>468</v>
      </c>
      <c r="S220" s="8">
        <v>1</v>
      </c>
      <c r="T220" s="8">
        <v>1024</v>
      </c>
      <c r="U220" s="8">
        <v>80</v>
      </c>
      <c r="V220" s="8">
        <v>90</v>
      </c>
      <c r="W220" s="8">
        <v>-30</v>
      </c>
      <c r="X220" s="8">
        <v>768</v>
      </c>
      <c r="Y220" s="8">
        <v>33</v>
      </c>
      <c r="Z220" s="13" t="s">
        <v>472</v>
      </c>
      <c r="AA220" s="13" t="s">
        <v>469</v>
      </c>
      <c r="AB220" s="13" t="s">
        <v>470</v>
      </c>
      <c r="AC220" s="13" t="s">
        <v>417</v>
      </c>
      <c r="AD220" s="13" t="s">
        <v>471</v>
      </c>
      <c r="AE220" s="201" t="s">
        <v>2661</v>
      </c>
      <c r="AF220" s="8"/>
      <c r="AG220" s="8">
        <v>2</v>
      </c>
      <c r="AH220" s="131"/>
      <c r="AI220" s="8">
        <v>100</v>
      </c>
      <c r="AJ220" s="8">
        <v>32</v>
      </c>
      <c r="AK220" s="8">
        <v>30</v>
      </c>
      <c r="AL220" s="131"/>
      <c r="AM220" s="131"/>
      <c r="AN220" s="131"/>
      <c r="AO220" s="131"/>
      <c r="AP220" s="8">
        <v>256</v>
      </c>
      <c r="AQ220" s="8">
        <v>250</v>
      </c>
      <c r="AR220" s="8">
        <v>10</v>
      </c>
      <c r="AS220" s="8">
        <v>50</v>
      </c>
      <c r="AT220" s="8"/>
      <c r="AU220" s="8">
        <v>180</v>
      </c>
      <c r="AV220" s="8">
        <v>90</v>
      </c>
      <c r="AW220" s="42">
        <v>640</v>
      </c>
      <c r="AX220" s="13" t="s">
        <v>473</v>
      </c>
      <c r="AY220" s="13" t="s">
        <v>374</v>
      </c>
      <c r="AZ220" s="8" t="s">
        <v>107</v>
      </c>
      <c r="BA220" s="374" t="s">
        <v>49</v>
      </c>
      <c r="BB220" s="13" t="s">
        <v>2595</v>
      </c>
      <c r="BC220" s="13">
        <v>10000</v>
      </c>
      <c r="BD220" s="182"/>
      <c r="BE220" s="131"/>
      <c r="BG220" s="127">
        <f>Table3684[[#This Row],[buildPower]]/2</f>
        <v>18.5</v>
      </c>
    </row>
    <row r="221" spans="1:59" ht="24" customHeight="1" x14ac:dyDescent="0.35">
      <c r="A221" s="129">
        <v>219</v>
      </c>
      <c r="B221" s="130" t="s">
        <v>463</v>
      </c>
      <c r="C221" s="131">
        <v>400</v>
      </c>
      <c r="D221" s="131">
        <v>80</v>
      </c>
      <c r="E221" s="131">
        <v>45</v>
      </c>
      <c r="F221" s="179">
        <v>1</v>
      </c>
      <c r="G221" s="131">
        <v>1</v>
      </c>
      <c r="H221" s="132"/>
      <c r="I221" s="131"/>
      <c r="J221" s="131">
        <v>1</v>
      </c>
      <c r="K221" s="131"/>
      <c r="L221" s="131">
        <v>15</v>
      </c>
      <c r="M221" s="131"/>
      <c r="N221" s="132" t="s">
        <v>467</v>
      </c>
      <c r="O221" s="131">
        <v>700</v>
      </c>
      <c r="P221" s="132" t="s">
        <v>428</v>
      </c>
      <c r="Q221" s="131">
        <v>75</v>
      </c>
      <c r="R221" s="132" t="s">
        <v>463</v>
      </c>
      <c r="S221" s="131">
        <v>1</v>
      </c>
      <c r="T221" s="131">
        <v>512</v>
      </c>
      <c r="U221" s="131">
        <v>85</v>
      </c>
      <c r="V221" s="131">
        <v>90</v>
      </c>
      <c r="W221" s="131">
        <v>-60</v>
      </c>
      <c r="X221" s="131">
        <v>64</v>
      </c>
      <c r="Y221" s="131">
        <v>33</v>
      </c>
      <c r="Z221" s="132" t="s">
        <v>428</v>
      </c>
      <c r="AA221" s="132" t="s">
        <v>464</v>
      </c>
      <c r="AB221" s="177" t="s">
        <v>465</v>
      </c>
      <c r="AC221" s="132" t="s">
        <v>360</v>
      </c>
      <c r="AD221" s="132" t="s">
        <v>466</v>
      </c>
      <c r="AE221" s="199" t="s">
        <v>1897</v>
      </c>
      <c r="AF221" s="131"/>
      <c r="AG221" s="131">
        <v>1</v>
      </c>
      <c r="AH221" s="131">
        <v>1</v>
      </c>
      <c r="AI221" s="131">
        <v>50</v>
      </c>
      <c r="AJ221" s="131">
        <v>64</v>
      </c>
      <c r="AK221" s="131">
        <v>200</v>
      </c>
      <c r="AL221" s="131" t="s">
        <v>374</v>
      </c>
      <c r="AM221" s="131" t="s">
        <v>110</v>
      </c>
      <c r="AN221" s="179" t="s">
        <v>49</v>
      </c>
      <c r="AO221" s="131"/>
      <c r="AP221" s="131"/>
      <c r="AQ221" s="131"/>
      <c r="AR221" s="131"/>
      <c r="AS221" s="131"/>
      <c r="AT221" s="131"/>
      <c r="AU221" s="131">
        <v>180</v>
      </c>
      <c r="AV221" s="131">
        <v>100</v>
      </c>
      <c r="AW221" s="21">
        <v>461</v>
      </c>
      <c r="AX221" s="132" t="s">
        <v>359</v>
      </c>
      <c r="AY221" s="132" t="s">
        <v>374</v>
      </c>
      <c r="AZ221" s="132" t="s">
        <v>110</v>
      </c>
      <c r="BA221" s="132" t="s">
        <v>49</v>
      </c>
      <c r="BB221" s="132" t="s">
        <v>2662</v>
      </c>
      <c r="BC221" s="131">
        <v>1760</v>
      </c>
      <c r="BD221" s="182"/>
      <c r="BE221" s="131"/>
      <c r="BG221" s="127">
        <f>Table3684[[#This Row],[buildPower]]/2</f>
        <v>40</v>
      </c>
    </row>
    <row r="222" spans="1:59" ht="24" customHeight="1" x14ac:dyDescent="0.35">
      <c r="A222" s="129">
        <v>220</v>
      </c>
      <c r="B222" s="130" t="s">
        <v>5251</v>
      </c>
      <c r="C222" s="131">
        <v>400</v>
      </c>
      <c r="D222" s="131">
        <v>80</v>
      </c>
      <c r="E222" s="131">
        <v>45</v>
      </c>
      <c r="F222" s="183">
        <v>1</v>
      </c>
      <c r="G222" s="131">
        <v>1</v>
      </c>
      <c r="H222" s="132"/>
      <c r="I222" s="8"/>
      <c r="J222" s="131">
        <v>1</v>
      </c>
      <c r="K222" s="8"/>
      <c r="L222" s="131">
        <v>15</v>
      </c>
      <c r="M222" s="8"/>
      <c r="N222" s="13" t="s">
        <v>467</v>
      </c>
      <c r="O222" s="131">
        <v>700</v>
      </c>
      <c r="P222" s="13" t="s">
        <v>372</v>
      </c>
      <c r="Q222" s="131">
        <v>75</v>
      </c>
      <c r="R222" s="13" t="s">
        <v>5251</v>
      </c>
      <c r="S222" s="131">
        <v>1</v>
      </c>
      <c r="T222" s="131">
        <v>512</v>
      </c>
      <c r="U222" s="131">
        <v>85</v>
      </c>
      <c r="V222" s="8">
        <v>90</v>
      </c>
      <c r="W222" s="8">
        <v>-60</v>
      </c>
      <c r="X222" s="131">
        <v>64</v>
      </c>
      <c r="Y222" s="8">
        <v>33</v>
      </c>
      <c r="Z222" s="13" t="s">
        <v>372</v>
      </c>
      <c r="AA222" s="13" t="s">
        <v>5005</v>
      </c>
      <c r="AB222" s="176" t="s">
        <v>4929</v>
      </c>
      <c r="AC222" s="132" t="s">
        <v>360</v>
      </c>
      <c r="AD222" s="13" t="s">
        <v>466</v>
      </c>
      <c r="AE222" s="199" t="s">
        <v>5356</v>
      </c>
      <c r="AF222" s="8"/>
      <c r="AG222" s="8">
        <v>1</v>
      </c>
      <c r="AH222" s="131">
        <v>1</v>
      </c>
      <c r="AI222" s="131">
        <v>50</v>
      </c>
      <c r="AJ222" s="131">
        <v>64</v>
      </c>
      <c r="AK222" s="131">
        <v>200</v>
      </c>
      <c r="AL222" s="131" t="s">
        <v>374</v>
      </c>
      <c r="AM222" s="131" t="s">
        <v>110</v>
      </c>
      <c r="AN222" s="179" t="s">
        <v>49</v>
      </c>
      <c r="AO222" s="8"/>
      <c r="AP222" s="8"/>
      <c r="AQ222" s="8"/>
      <c r="AR222" s="8"/>
      <c r="AS222" s="8"/>
      <c r="AT222" s="8"/>
      <c r="AU222" s="8">
        <v>180</v>
      </c>
      <c r="AV222" s="131">
        <v>100</v>
      </c>
      <c r="AW222" s="42">
        <v>461</v>
      </c>
      <c r="AX222" s="13" t="s">
        <v>652</v>
      </c>
      <c r="AY222" s="13" t="s">
        <v>374</v>
      </c>
      <c r="AZ222" s="13" t="s">
        <v>110</v>
      </c>
      <c r="BA222" s="13" t="s">
        <v>49</v>
      </c>
      <c r="BB222" s="13" t="s">
        <v>2662</v>
      </c>
      <c r="BC222" s="131">
        <v>1760</v>
      </c>
      <c r="BD222" s="210"/>
      <c r="BE222" s="313"/>
      <c r="BG222" s="127">
        <f>Table3684[[#This Row],[buildPower]]/2</f>
        <v>40</v>
      </c>
    </row>
    <row r="223" spans="1:59" s="318" customFormat="1" ht="24" customHeight="1" x14ac:dyDescent="0.35">
      <c r="A223" s="129">
        <v>221</v>
      </c>
      <c r="B223" s="130" t="s">
        <v>5173</v>
      </c>
      <c r="C223" s="182">
        <v>400</v>
      </c>
      <c r="D223" s="182">
        <v>80</v>
      </c>
      <c r="E223" s="182">
        <v>45</v>
      </c>
      <c r="F223" s="222">
        <v>1</v>
      </c>
      <c r="G223" s="182">
        <v>1</v>
      </c>
      <c r="H223" s="134"/>
      <c r="I223" s="42"/>
      <c r="J223" s="182">
        <v>1</v>
      </c>
      <c r="K223" s="42"/>
      <c r="L223" s="182">
        <v>15</v>
      </c>
      <c r="M223" s="42"/>
      <c r="N223" s="41" t="s">
        <v>467</v>
      </c>
      <c r="O223" s="131">
        <v>700</v>
      </c>
      <c r="P223" s="41" t="s">
        <v>372</v>
      </c>
      <c r="Q223" s="182">
        <v>75</v>
      </c>
      <c r="R223" s="41" t="s">
        <v>5173</v>
      </c>
      <c r="S223" s="182">
        <v>1</v>
      </c>
      <c r="T223" s="182">
        <v>512</v>
      </c>
      <c r="U223" s="131">
        <v>85</v>
      </c>
      <c r="V223" s="42">
        <v>90</v>
      </c>
      <c r="W223" s="42">
        <v>-60</v>
      </c>
      <c r="X223" s="182">
        <v>64</v>
      </c>
      <c r="Y223" s="42">
        <v>33</v>
      </c>
      <c r="Z223" s="41" t="s">
        <v>372</v>
      </c>
      <c r="AA223" s="186" t="s">
        <v>434</v>
      </c>
      <c r="AB223" s="186" t="s">
        <v>4929</v>
      </c>
      <c r="AC223" s="185" t="s">
        <v>360</v>
      </c>
      <c r="AD223" s="41" t="s">
        <v>466</v>
      </c>
      <c r="AE223" s="199" t="s">
        <v>7068</v>
      </c>
      <c r="AF223" s="42"/>
      <c r="AG223" s="42">
        <v>1</v>
      </c>
      <c r="AH223" s="182">
        <v>1</v>
      </c>
      <c r="AI223" s="182">
        <v>50</v>
      </c>
      <c r="AJ223" s="182">
        <v>64</v>
      </c>
      <c r="AK223" s="182">
        <v>200</v>
      </c>
      <c r="AL223" s="182" t="s">
        <v>374</v>
      </c>
      <c r="AM223" s="182" t="s">
        <v>110</v>
      </c>
      <c r="AN223" s="222" t="s">
        <v>49</v>
      </c>
      <c r="AO223" s="42"/>
      <c r="AP223" s="8"/>
      <c r="AQ223" s="42"/>
      <c r="AR223" s="42"/>
      <c r="AS223" s="42"/>
      <c r="AT223" s="42"/>
      <c r="AU223" s="42">
        <v>180</v>
      </c>
      <c r="AV223" s="131">
        <v>100</v>
      </c>
      <c r="AW223" s="42">
        <v>461</v>
      </c>
      <c r="AX223" s="41" t="s">
        <v>372</v>
      </c>
      <c r="AY223" s="41" t="s">
        <v>374</v>
      </c>
      <c r="AZ223" s="41" t="s">
        <v>110</v>
      </c>
      <c r="BA223" s="41" t="s">
        <v>49</v>
      </c>
      <c r="BB223" s="13" t="s">
        <v>2662</v>
      </c>
      <c r="BC223" s="182">
        <v>1760</v>
      </c>
      <c r="BD223" s="192"/>
      <c r="BE223" s="131"/>
      <c r="BG223" s="127">
        <f>Table3684[[#This Row],[buildPower]]/2</f>
        <v>40</v>
      </c>
    </row>
    <row r="224" spans="1:59" ht="24" customHeight="1" x14ac:dyDescent="0.35">
      <c r="A224" s="129">
        <v>222</v>
      </c>
      <c r="B224" s="442" t="s">
        <v>459</v>
      </c>
      <c r="C224" s="182">
        <v>500</v>
      </c>
      <c r="D224" s="182">
        <v>62</v>
      </c>
      <c r="E224" s="182">
        <v>60</v>
      </c>
      <c r="F224" s="221">
        <v>1</v>
      </c>
      <c r="G224" s="182">
        <v>20</v>
      </c>
      <c r="H224" s="132" t="s">
        <v>2602</v>
      </c>
      <c r="I224" s="182"/>
      <c r="J224" s="182">
        <v>1</v>
      </c>
      <c r="K224" s="182"/>
      <c r="L224" s="182">
        <v>4</v>
      </c>
      <c r="M224" s="182" t="s">
        <v>2594</v>
      </c>
      <c r="N224" s="185" t="s">
        <v>462</v>
      </c>
      <c r="O224" s="182">
        <v>2250</v>
      </c>
      <c r="P224" s="185" t="s">
        <v>458</v>
      </c>
      <c r="Q224" s="182">
        <v>175</v>
      </c>
      <c r="R224" s="185" t="s">
        <v>459</v>
      </c>
      <c r="S224" s="182">
        <v>1</v>
      </c>
      <c r="T224" s="182">
        <v>1920</v>
      </c>
      <c r="U224" s="131">
        <v>55</v>
      </c>
      <c r="V224" s="182">
        <v>90</v>
      </c>
      <c r="W224" s="182">
        <v>-45</v>
      </c>
      <c r="X224" s="182"/>
      <c r="Y224" s="182">
        <v>33</v>
      </c>
      <c r="Z224" s="185" t="s">
        <v>458</v>
      </c>
      <c r="AA224" s="185" t="s">
        <v>460</v>
      </c>
      <c r="AB224" s="185" t="s">
        <v>461</v>
      </c>
      <c r="AC224" s="185" t="s">
        <v>375</v>
      </c>
      <c r="AD224" s="185" t="s">
        <v>456</v>
      </c>
      <c r="AE224" s="199" t="s">
        <v>1605</v>
      </c>
      <c r="AF224" s="182"/>
      <c r="AG224" s="182">
        <v>2</v>
      </c>
      <c r="AH224" s="182"/>
      <c r="AI224" s="131"/>
      <c r="AJ224" s="131"/>
      <c r="AK224" s="131"/>
      <c r="AL224" s="182"/>
      <c r="AM224" s="182"/>
      <c r="AN224" s="182"/>
      <c r="AO224" s="182"/>
      <c r="AP224" s="182">
        <v>64</v>
      </c>
      <c r="AQ224" s="182">
        <v>50</v>
      </c>
      <c r="AR224" s="182">
        <v>100</v>
      </c>
      <c r="AS224" s="182">
        <v>30</v>
      </c>
      <c r="AT224" s="182"/>
      <c r="AU224" s="182">
        <v>180</v>
      </c>
      <c r="AV224" s="131">
        <f>Table3684[[#This Row],[longHit]]+20</f>
        <v>75</v>
      </c>
      <c r="AW224" s="21">
        <v>960</v>
      </c>
      <c r="AX224" s="185" t="s">
        <v>359</v>
      </c>
      <c r="AY224" s="185" t="s">
        <v>367</v>
      </c>
      <c r="AZ224" s="185" t="s">
        <v>107</v>
      </c>
      <c r="BA224" s="185" t="s">
        <v>53</v>
      </c>
      <c r="BB224" s="132" t="s">
        <v>2599</v>
      </c>
      <c r="BC224" s="182">
        <v>5000</v>
      </c>
      <c r="BD224" s="182"/>
      <c r="BE224" s="131"/>
      <c r="BG224" s="127">
        <f>Table3684[[#This Row],[buildPower]]/2</f>
        <v>31</v>
      </c>
    </row>
    <row r="225" spans="1:59" ht="24" customHeight="1" x14ac:dyDescent="0.35">
      <c r="A225" s="129">
        <v>223</v>
      </c>
      <c r="B225" s="442" t="s">
        <v>5205</v>
      </c>
      <c r="C225" s="182">
        <v>500</v>
      </c>
      <c r="D225" s="182">
        <v>62</v>
      </c>
      <c r="E225" s="182">
        <v>20</v>
      </c>
      <c r="F225" s="222">
        <v>1</v>
      </c>
      <c r="G225" s="182">
        <v>20</v>
      </c>
      <c r="H225" s="132"/>
      <c r="I225" s="42"/>
      <c r="J225" s="182">
        <v>1</v>
      </c>
      <c r="K225" s="42"/>
      <c r="L225" s="182">
        <v>2</v>
      </c>
      <c r="M225" s="42" t="s">
        <v>2594</v>
      </c>
      <c r="N225" s="185" t="s">
        <v>537</v>
      </c>
      <c r="O225" s="182">
        <v>2250</v>
      </c>
      <c r="P225" s="41" t="s">
        <v>365</v>
      </c>
      <c r="Q225" s="182">
        <v>175</v>
      </c>
      <c r="R225" s="41" t="s">
        <v>5205</v>
      </c>
      <c r="S225" s="182">
        <v>1</v>
      </c>
      <c r="T225" s="182">
        <v>1280</v>
      </c>
      <c r="U225" s="131">
        <v>65</v>
      </c>
      <c r="V225" s="42">
        <v>90</v>
      </c>
      <c r="W225" s="42">
        <v>-45</v>
      </c>
      <c r="X225" s="42"/>
      <c r="Y225" s="42">
        <v>33</v>
      </c>
      <c r="Z225" s="41" t="s">
        <v>366</v>
      </c>
      <c r="AA225" s="41" t="s">
        <v>4973</v>
      </c>
      <c r="AB225" s="41" t="s">
        <v>461</v>
      </c>
      <c r="AC225" s="185" t="s">
        <v>360</v>
      </c>
      <c r="AD225" s="185" t="s">
        <v>521</v>
      </c>
      <c r="AE225" s="199" t="s">
        <v>7018</v>
      </c>
      <c r="AF225" s="42"/>
      <c r="AG225" s="182">
        <v>2</v>
      </c>
      <c r="AH225" s="182"/>
      <c r="AI225" s="182"/>
      <c r="AJ225" s="182"/>
      <c r="AK225" s="182"/>
      <c r="AL225" s="182"/>
      <c r="AM225" s="182"/>
      <c r="AN225" s="182"/>
      <c r="AO225" s="42"/>
      <c r="AP225" s="182"/>
      <c r="AQ225" s="182"/>
      <c r="AR225" s="42"/>
      <c r="AS225" s="42">
        <v>30</v>
      </c>
      <c r="AT225" s="42"/>
      <c r="AU225" s="42">
        <v>180</v>
      </c>
      <c r="AV225" s="131">
        <f>Table3684[[#This Row],[longHit]]+20</f>
        <v>85</v>
      </c>
      <c r="AW225" s="21">
        <v>640</v>
      </c>
      <c r="AX225" s="41" t="s">
        <v>359</v>
      </c>
      <c r="AY225" s="41" t="s">
        <v>367</v>
      </c>
      <c r="AZ225" s="185" t="s">
        <v>107</v>
      </c>
      <c r="BA225" s="185" t="s">
        <v>53</v>
      </c>
      <c r="BB225" s="185" t="s">
        <v>2650</v>
      </c>
      <c r="BC225" s="182">
        <v>5000</v>
      </c>
      <c r="BD225" s="210"/>
      <c r="BE225" s="131"/>
      <c r="BG225" s="127">
        <f>Table3684[[#This Row],[buildPower]]/2</f>
        <v>31</v>
      </c>
    </row>
    <row r="226" spans="1:59" ht="24" customHeight="1" x14ac:dyDescent="0.35">
      <c r="A226" s="129">
        <v>224</v>
      </c>
      <c r="B226" s="442" t="s">
        <v>453</v>
      </c>
      <c r="C226" s="182">
        <v>1600</v>
      </c>
      <c r="D226" s="182">
        <v>112</v>
      </c>
      <c r="E226" s="182">
        <v>80</v>
      </c>
      <c r="F226" s="221">
        <v>1</v>
      </c>
      <c r="G226" s="182">
        <v>20</v>
      </c>
      <c r="H226" s="185" t="s">
        <v>2602</v>
      </c>
      <c r="I226" s="182"/>
      <c r="J226" s="182">
        <v>1</v>
      </c>
      <c r="K226" s="182"/>
      <c r="L226" s="182">
        <v>2</v>
      </c>
      <c r="M226" s="182" t="s">
        <v>2594</v>
      </c>
      <c r="N226" s="185" t="s">
        <v>457</v>
      </c>
      <c r="O226" s="182">
        <v>2250</v>
      </c>
      <c r="P226" s="185" t="s">
        <v>458</v>
      </c>
      <c r="Q226" s="182">
        <v>200</v>
      </c>
      <c r="R226" s="185" t="s">
        <v>453</v>
      </c>
      <c r="S226" s="182">
        <v>1</v>
      </c>
      <c r="T226" s="182">
        <v>2048</v>
      </c>
      <c r="U226" s="131">
        <v>65</v>
      </c>
      <c r="V226" s="182">
        <v>90</v>
      </c>
      <c r="W226" s="182">
        <v>-45</v>
      </c>
      <c r="X226" s="182"/>
      <c r="Y226" s="182">
        <v>33</v>
      </c>
      <c r="Z226" s="185" t="s">
        <v>458</v>
      </c>
      <c r="AA226" s="185" t="s">
        <v>454</v>
      </c>
      <c r="AB226" s="185" t="s">
        <v>455</v>
      </c>
      <c r="AC226" s="185" t="s">
        <v>375</v>
      </c>
      <c r="AD226" s="185" t="s">
        <v>456</v>
      </c>
      <c r="AE226" s="199" t="s">
        <v>1608</v>
      </c>
      <c r="AF226" s="182"/>
      <c r="AG226" s="182">
        <v>2</v>
      </c>
      <c r="AH226" s="182"/>
      <c r="AI226" s="182"/>
      <c r="AJ226" s="182"/>
      <c r="AK226" s="182"/>
      <c r="AL226" s="182"/>
      <c r="AM226" s="182"/>
      <c r="AN226" s="182"/>
      <c r="AO226" s="182"/>
      <c r="AP226" s="182">
        <v>64</v>
      </c>
      <c r="AQ226" s="182">
        <v>60</v>
      </c>
      <c r="AR226" s="182">
        <v>100</v>
      </c>
      <c r="AS226" s="182">
        <v>20</v>
      </c>
      <c r="AT226" s="182"/>
      <c r="AU226" s="182">
        <v>180</v>
      </c>
      <c r="AV226" s="131">
        <f>Table3684[[#This Row],[longHit]]+20</f>
        <v>85</v>
      </c>
      <c r="AW226" s="21">
        <v>1024</v>
      </c>
      <c r="AX226" s="185" t="s">
        <v>359</v>
      </c>
      <c r="AY226" s="185" t="s">
        <v>367</v>
      </c>
      <c r="AZ226" s="185" t="s">
        <v>107</v>
      </c>
      <c r="BA226" s="185" t="s">
        <v>53</v>
      </c>
      <c r="BB226" s="185" t="s">
        <v>2640</v>
      </c>
      <c r="BC226" s="182">
        <v>10000</v>
      </c>
      <c r="BD226" s="182"/>
      <c r="BE226" s="131"/>
      <c r="BG226" s="127">
        <f>Table3684[[#This Row],[buildPower]]/2</f>
        <v>56</v>
      </c>
    </row>
    <row r="227" spans="1:59" ht="24" customHeight="1" x14ac:dyDescent="0.35">
      <c r="A227" s="129">
        <v>225</v>
      </c>
      <c r="B227" s="443" t="s">
        <v>5206</v>
      </c>
      <c r="C227" s="131">
        <v>700</v>
      </c>
      <c r="D227" s="131">
        <v>75</v>
      </c>
      <c r="E227" s="131">
        <v>100</v>
      </c>
      <c r="F227" s="179">
        <v>1</v>
      </c>
      <c r="G227" s="131">
        <v>20</v>
      </c>
      <c r="H227" s="185"/>
      <c r="I227" s="8"/>
      <c r="J227" s="131">
        <v>1</v>
      </c>
      <c r="K227" s="8"/>
      <c r="L227" s="131">
        <v>6</v>
      </c>
      <c r="M227" s="8" t="s">
        <v>2594</v>
      </c>
      <c r="N227" s="41" t="s">
        <v>522</v>
      </c>
      <c r="O227" s="131">
        <v>2650</v>
      </c>
      <c r="P227" s="13" t="s">
        <v>365</v>
      </c>
      <c r="Q227" s="131">
        <v>200</v>
      </c>
      <c r="R227" s="13" t="s">
        <v>5206</v>
      </c>
      <c r="S227" s="131">
        <v>1</v>
      </c>
      <c r="T227" s="131">
        <v>1408</v>
      </c>
      <c r="U227" s="182">
        <v>65</v>
      </c>
      <c r="V227" s="8">
        <v>90</v>
      </c>
      <c r="W227" s="8">
        <v>-45</v>
      </c>
      <c r="X227" s="8"/>
      <c r="Y227" s="8">
        <v>33</v>
      </c>
      <c r="Z227" s="13" t="s">
        <v>366</v>
      </c>
      <c r="AA227" s="13" t="s">
        <v>4972</v>
      </c>
      <c r="AB227" s="13" t="s">
        <v>455</v>
      </c>
      <c r="AC227" s="132" t="s">
        <v>360</v>
      </c>
      <c r="AD227" s="132" t="s">
        <v>521</v>
      </c>
      <c r="AE227" s="199" t="s">
        <v>7019</v>
      </c>
      <c r="AF227" s="8"/>
      <c r="AG227" s="8">
        <v>1</v>
      </c>
      <c r="AH227" s="131"/>
      <c r="AI227" s="131"/>
      <c r="AJ227" s="131"/>
      <c r="AK227" s="131"/>
      <c r="AL227" s="131"/>
      <c r="AM227" s="131"/>
      <c r="AN227" s="131"/>
      <c r="AO227" s="8"/>
      <c r="AP227" s="131"/>
      <c r="AQ227" s="131"/>
      <c r="AR227" s="131"/>
      <c r="AS227" s="131">
        <v>90</v>
      </c>
      <c r="AT227" s="8"/>
      <c r="AU227" s="8">
        <v>180</v>
      </c>
      <c r="AV227" s="182">
        <f>Table3684[[#This Row],[longHit]]+20</f>
        <v>85</v>
      </c>
      <c r="AW227" s="21">
        <v>768</v>
      </c>
      <c r="AX227" s="13" t="s">
        <v>359</v>
      </c>
      <c r="AY227" s="13" t="s">
        <v>367</v>
      </c>
      <c r="AZ227" s="132" t="s">
        <v>107</v>
      </c>
      <c r="BA227" s="132" t="s">
        <v>53</v>
      </c>
      <c r="BB227" s="13" t="s">
        <v>2601</v>
      </c>
      <c r="BC227" s="182">
        <v>14000</v>
      </c>
      <c r="BD227" s="210"/>
      <c r="BE227" s="131"/>
      <c r="BG227" s="127">
        <f>Table3684[[#This Row],[buildPower]]/2</f>
        <v>37.5</v>
      </c>
    </row>
    <row r="228" spans="1:59" ht="24" customHeight="1" x14ac:dyDescent="0.35">
      <c r="A228" s="129">
        <v>226</v>
      </c>
      <c r="B228" s="130" t="s">
        <v>446</v>
      </c>
      <c r="C228" s="131">
        <v>1000</v>
      </c>
      <c r="D228" s="131">
        <v>125</v>
      </c>
      <c r="E228" s="131">
        <v>160</v>
      </c>
      <c r="F228" s="183">
        <v>1</v>
      </c>
      <c r="G228" s="131">
        <v>100</v>
      </c>
      <c r="H228" s="185" t="s">
        <v>2631</v>
      </c>
      <c r="I228" s="131"/>
      <c r="J228" s="131">
        <v>1</v>
      </c>
      <c r="K228" s="131"/>
      <c r="L228" s="131">
        <v>40</v>
      </c>
      <c r="M228" s="131"/>
      <c r="N228" s="185" t="s">
        <v>450</v>
      </c>
      <c r="O228" s="131">
        <v>2400</v>
      </c>
      <c r="P228" s="132" t="s">
        <v>451</v>
      </c>
      <c r="Q228" s="131">
        <v>400</v>
      </c>
      <c r="R228" s="132" t="s">
        <v>446</v>
      </c>
      <c r="S228" s="131"/>
      <c r="T228" s="131">
        <v>1408</v>
      </c>
      <c r="U228" s="182">
        <v>65</v>
      </c>
      <c r="V228" s="131">
        <v>90</v>
      </c>
      <c r="W228" s="131">
        <v>-60</v>
      </c>
      <c r="X228" s="131"/>
      <c r="Y228" s="131">
        <v>33</v>
      </c>
      <c r="Z228" s="132" t="s">
        <v>451</v>
      </c>
      <c r="AA228" s="132" t="s">
        <v>447</v>
      </c>
      <c r="AB228" s="132" t="s">
        <v>448</v>
      </c>
      <c r="AC228" s="132" t="s">
        <v>360</v>
      </c>
      <c r="AD228" s="132" t="s">
        <v>449</v>
      </c>
      <c r="AE228" s="199" t="s">
        <v>1915</v>
      </c>
      <c r="AF228" s="131"/>
      <c r="AG228" s="131">
        <v>1</v>
      </c>
      <c r="AH228" s="131">
        <v>1</v>
      </c>
      <c r="AI228" s="131"/>
      <c r="AJ228" s="131"/>
      <c r="AK228" s="131"/>
      <c r="AL228" s="131"/>
      <c r="AM228" s="131"/>
      <c r="AN228" s="131"/>
      <c r="AO228" s="131"/>
      <c r="AP228" s="131">
        <v>96</v>
      </c>
      <c r="AQ228" s="131">
        <v>80</v>
      </c>
      <c r="AR228" s="131"/>
      <c r="AS228" s="131"/>
      <c r="AT228" s="131"/>
      <c r="AU228" s="131">
        <v>180</v>
      </c>
      <c r="AV228" s="182">
        <v>90</v>
      </c>
      <c r="AW228" s="21">
        <v>704</v>
      </c>
      <c r="AX228" s="132" t="s">
        <v>451</v>
      </c>
      <c r="AY228" s="132" t="s">
        <v>367</v>
      </c>
      <c r="AZ228" s="132" t="s">
        <v>102</v>
      </c>
      <c r="BA228" s="132" t="s">
        <v>58</v>
      </c>
      <c r="BB228" s="132" t="s">
        <v>2631</v>
      </c>
      <c r="BC228" s="182">
        <v>2600</v>
      </c>
      <c r="BD228" s="182"/>
      <c r="BE228" s="131"/>
      <c r="BG228" s="127">
        <f>Table3684[[#This Row],[buildPower]]/2</f>
        <v>62.5</v>
      </c>
    </row>
    <row r="229" spans="1:59" ht="24" customHeight="1" x14ac:dyDescent="0.35">
      <c r="A229" s="129">
        <v>227</v>
      </c>
      <c r="B229" s="130" t="s">
        <v>5252</v>
      </c>
      <c r="C229" s="131">
        <v>1000</v>
      </c>
      <c r="D229" s="131">
        <v>125</v>
      </c>
      <c r="E229" s="131">
        <v>160</v>
      </c>
      <c r="F229" s="183">
        <v>1</v>
      </c>
      <c r="G229" s="131">
        <v>100</v>
      </c>
      <c r="H229" s="185" t="s">
        <v>2631</v>
      </c>
      <c r="I229" s="8"/>
      <c r="J229" s="131">
        <v>1</v>
      </c>
      <c r="K229" s="8"/>
      <c r="L229" s="131">
        <v>40</v>
      </c>
      <c r="M229" s="8"/>
      <c r="N229" s="13" t="s">
        <v>450</v>
      </c>
      <c r="O229" s="131">
        <v>2400</v>
      </c>
      <c r="P229" s="13" t="s">
        <v>451</v>
      </c>
      <c r="Q229" s="131">
        <v>400</v>
      </c>
      <c r="R229" s="13" t="s">
        <v>5252</v>
      </c>
      <c r="S229" s="131">
        <v>1</v>
      </c>
      <c r="T229" s="131">
        <v>1408</v>
      </c>
      <c r="U229" s="182">
        <v>90</v>
      </c>
      <c r="V229" s="8">
        <v>90</v>
      </c>
      <c r="W229" s="8">
        <v>-45</v>
      </c>
      <c r="X229" s="8"/>
      <c r="Y229" s="8">
        <v>33</v>
      </c>
      <c r="Z229" s="13" t="s">
        <v>451</v>
      </c>
      <c r="AA229" s="13" t="s">
        <v>5011</v>
      </c>
      <c r="AB229" s="13" t="s">
        <v>455</v>
      </c>
      <c r="AC229" s="132" t="s">
        <v>375</v>
      </c>
      <c r="AD229" s="13" t="s">
        <v>449</v>
      </c>
      <c r="AE229" s="199" t="s">
        <v>7064</v>
      </c>
      <c r="AF229" s="8"/>
      <c r="AG229" s="8">
        <v>1</v>
      </c>
      <c r="AH229" s="131">
        <v>1</v>
      </c>
      <c r="AI229" s="182"/>
      <c r="AJ229" s="182"/>
      <c r="AK229" s="182"/>
      <c r="AL229" s="131"/>
      <c r="AM229" s="131"/>
      <c r="AN229" s="131"/>
      <c r="AO229" s="8"/>
      <c r="AP229" s="8">
        <v>16</v>
      </c>
      <c r="AQ229" s="8">
        <v>11</v>
      </c>
      <c r="AR229" s="8">
        <v>100</v>
      </c>
      <c r="AS229" s="8">
        <v>20</v>
      </c>
      <c r="AT229" s="8"/>
      <c r="AU229" s="8">
        <v>180</v>
      </c>
      <c r="AV229" s="131">
        <v>90</v>
      </c>
      <c r="AW229" s="21">
        <v>704</v>
      </c>
      <c r="AX229" s="13" t="s">
        <v>444</v>
      </c>
      <c r="AY229" s="13" t="s">
        <v>367</v>
      </c>
      <c r="AZ229" s="13" t="s">
        <v>102</v>
      </c>
      <c r="BA229" s="13" t="s">
        <v>58</v>
      </c>
      <c r="BB229" s="132" t="s">
        <v>2631</v>
      </c>
      <c r="BC229" s="182">
        <v>7999</v>
      </c>
      <c r="BD229" s="210"/>
      <c r="BE229" s="131"/>
      <c r="BG229" s="127">
        <f>Table3684[[#This Row],[buildPower]]/2</f>
        <v>62.5</v>
      </c>
    </row>
    <row r="230" spans="1:59" ht="24" customHeight="1" x14ac:dyDescent="0.35">
      <c r="A230" s="129">
        <v>228</v>
      </c>
      <c r="B230" s="130" t="s">
        <v>5255</v>
      </c>
      <c r="C230" s="131">
        <v>1000</v>
      </c>
      <c r="D230" s="131">
        <v>125</v>
      </c>
      <c r="E230" s="131">
        <v>160</v>
      </c>
      <c r="F230" s="179">
        <v>1</v>
      </c>
      <c r="G230" s="131">
        <v>100</v>
      </c>
      <c r="H230" s="132" t="s">
        <v>2631</v>
      </c>
      <c r="I230" s="8"/>
      <c r="J230" s="131">
        <v>1</v>
      </c>
      <c r="K230" s="8"/>
      <c r="L230" s="131">
        <v>40</v>
      </c>
      <c r="M230" s="8"/>
      <c r="N230" s="13" t="s">
        <v>450</v>
      </c>
      <c r="O230" s="131">
        <v>2400</v>
      </c>
      <c r="P230" s="13" t="s">
        <v>365</v>
      </c>
      <c r="Q230" s="131">
        <v>400</v>
      </c>
      <c r="R230" s="13" t="s">
        <v>5255</v>
      </c>
      <c r="S230" s="131"/>
      <c r="T230" s="131">
        <v>1408</v>
      </c>
      <c r="U230" s="182">
        <v>65</v>
      </c>
      <c r="V230" s="8">
        <v>90</v>
      </c>
      <c r="W230" s="8">
        <v>-60</v>
      </c>
      <c r="X230" s="8"/>
      <c r="Y230" s="8">
        <v>33</v>
      </c>
      <c r="Z230" s="13" t="s">
        <v>366</v>
      </c>
      <c r="AA230" s="13" t="s">
        <v>5012</v>
      </c>
      <c r="AB230" s="13" t="s">
        <v>4907</v>
      </c>
      <c r="AC230" s="132" t="s">
        <v>375</v>
      </c>
      <c r="AD230" s="13" t="s">
        <v>449</v>
      </c>
      <c r="AE230" s="199" t="s">
        <v>7077</v>
      </c>
      <c r="AF230" s="8"/>
      <c r="AG230" s="8">
        <v>1</v>
      </c>
      <c r="AH230" s="131">
        <v>1</v>
      </c>
      <c r="AI230" s="131"/>
      <c r="AJ230" s="131"/>
      <c r="AK230" s="131"/>
      <c r="AL230" s="131"/>
      <c r="AM230" s="131"/>
      <c r="AN230" s="131"/>
      <c r="AO230" s="8"/>
      <c r="AP230" s="8">
        <v>16</v>
      </c>
      <c r="AQ230" s="8">
        <v>8</v>
      </c>
      <c r="AR230" s="8"/>
      <c r="AS230" s="8">
        <v>30</v>
      </c>
      <c r="AT230" s="8"/>
      <c r="AU230" s="8">
        <v>180</v>
      </c>
      <c r="AV230" s="131">
        <v>90</v>
      </c>
      <c r="AW230" s="21">
        <v>704</v>
      </c>
      <c r="AX230" s="13" t="s">
        <v>359</v>
      </c>
      <c r="AY230" s="13" t="s">
        <v>367</v>
      </c>
      <c r="AZ230" s="13" t="s">
        <v>106</v>
      </c>
      <c r="BA230" s="13" t="s">
        <v>58</v>
      </c>
      <c r="BB230" s="132" t="s">
        <v>2631</v>
      </c>
      <c r="BC230" s="131">
        <v>3999</v>
      </c>
      <c r="BD230" s="210"/>
      <c r="BE230" s="131"/>
      <c r="BG230" s="127">
        <f>Table3684[[#This Row],[buildPower]]/2</f>
        <v>62.5</v>
      </c>
    </row>
    <row r="231" spans="1:59" ht="24" customHeight="1" x14ac:dyDescent="0.35">
      <c r="A231" s="129">
        <v>229</v>
      </c>
      <c r="B231" s="130" t="s">
        <v>452</v>
      </c>
      <c r="C231" s="131">
        <v>1000</v>
      </c>
      <c r="D231" s="131">
        <v>125</v>
      </c>
      <c r="E231" s="131">
        <v>150</v>
      </c>
      <c r="F231" s="183">
        <v>1</v>
      </c>
      <c r="G231" s="131">
        <v>75</v>
      </c>
      <c r="H231" s="132" t="s">
        <v>2631</v>
      </c>
      <c r="I231" s="131"/>
      <c r="J231" s="131">
        <v>1</v>
      </c>
      <c r="K231" s="131"/>
      <c r="L231" s="131">
        <v>40</v>
      </c>
      <c r="M231" s="131"/>
      <c r="N231" s="132" t="s">
        <v>450</v>
      </c>
      <c r="O231" s="131">
        <v>3200</v>
      </c>
      <c r="P231" s="132" t="s">
        <v>451</v>
      </c>
      <c r="Q231" s="131">
        <v>400</v>
      </c>
      <c r="R231" s="132" t="s">
        <v>452</v>
      </c>
      <c r="S231" s="131"/>
      <c r="T231" s="131">
        <v>1792</v>
      </c>
      <c r="U231" s="182">
        <v>65</v>
      </c>
      <c r="V231" s="131"/>
      <c r="W231" s="131">
        <v>-60</v>
      </c>
      <c r="X231" s="131"/>
      <c r="Y231" s="131">
        <v>33</v>
      </c>
      <c r="Z231" s="132" t="s">
        <v>451</v>
      </c>
      <c r="AA231" s="132" t="s">
        <v>447</v>
      </c>
      <c r="AB231" s="132" t="s">
        <v>448</v>
      </c>
      <c r="AC231" s="132" t="s">
        <v>360</v>
      </c>
      <c r="AD231" s="132" t="s">
        <v>449</v>
      </c>
      <c r="AE231" s="199" t="s">
        <v>2663</v>
      </c>
      <c r="AF231" s="131">
        <v>5</v>
      </c>
      <c r="AG231" s="131">
        <v>1</v>
      </c>
      <c r="AH231" s="131">
        <v>1</v>
      </c>
      <c r="AI231" s="131"/>
      <c r="AJ231" s="131"/>
      <c r="AK231" s="131"/>
      <c r="AL231" s="131"/>
      <c r="AM231" s="131"/>
      <c r="AN231" s="131"/>
      <c r="AO231" s="131"/>
      <c r="AP231" s="131">
        <v>96</v>
      </c>
      <c r="AQ231" s="131">
        <v>160</v>
      </c>
      <c r="AR231" s="131"/>
      <c r="AS231" s="131"/>
      <c r="AT231" s="131"/>
      <c r="AU231" s="131">
        <v>360</v>
      </c>
      <c r="AV231" s="131">
        <v>90</v>
      </c>
      <c r="AW231" s="21"/>
      <c r="AX231" s="132" t="s">
        <v>451</v>
      </c>
      <c r="AY231" s="132" t="s">
        <v>367</v>
      </c>
      <c r="AZ231" s="132" t="s">
        <v>102</v>
      </c>
      <c r="BA231" s="132" t="s">
        <v>58</v>
      </c>
      <c r="BB231" s="132" t="s">
        <v>2631</v>
      </c>
      <c r="BC231" s="131">
        <v>5500</v>
      </c>
      <c r="BD231" s="182"/>
      <c r="BE231" s="131"/>
      <c r="BG231" s="127">
        <f>Table3684[[#This Row],[buildPower]]/2</f>
        <v>62.5</v>
      </c>
    </row>
    <row r="232" spans="1:59" ht="24" customHeight="1" x14ac:dyDescent="0.35">
      <c r="A232" s="129">
        <v>230</v>
      </c>
      <c r="B232" s="130" t="s">
        <v>439</v>
      </c>
      <c r="C232" s="313">
        <v>1200</v>
      </c>
      <c r="D232" s="313">
        <v>150</v>
      </c>
      <c r="E232" s="313">
        <v>220</v>
      </c>
      <c r="F232" s="466">
        <v>1</v>
      </c>
      <c r="G232" s="313">
        <v>100</v>
      </c>
      <c r="H232" s="315" t="s">
        <v>2593</v>
      </c>
      <c r="I232" s="313"/>
      <c r="J232" s="313">
        <v>1</v>
      </c>
      <c r="K232" s="313"/>
      <c r="L232" s="313">
        <v>50</v>
      </c>
      <c r="M232" s="313"/>
      <c r="N232" s="315" t="s">
        <v>443</v>
      </c>
      <c r="O232" s="313">
        <v>2400</v>
      </c>
      <c r="P232" s="315" t="s">
        <v>438</v>
      </c>
      <c r="Q232" s="313">
        <v>500</v>
      </c>
      <c r="R232" s="315" t="s">
        <v>439</v>
      </c>
      <c r="S232" s="313">
        <v>1</v>
      </c>
      <c r="T232" s="313">
        <v>1536</v>
      </c>
      <c r="U232" s="182">
        <v>65</v>
      </c>
      <c r="V232" s="313">
        <v>90</v>
      </c>
      <c r="W232" s="313">
        <v>-60</v>
      </c>
      <c r="X232" s="313"/>
      <c r="Y232" s="313">
        <v>33</v>
      </c>
      <c r="Z232" s="315" t="s">
        <v>438</v>
      </c>
      <c r="AA232" s="315" t="s">
        <v>440</v>
      </c>
      <c r="AB232" s="315" t="s">
        <v>441</v>
      </c>
      <c r="AC232" s="315" t="s">
        <v>360</v>
      </c>
      <c r="AD232" s="315" t="s">
        <v>442</v>
      </c>
      <c r="AE232" s="315" t="s">
        <v>1917</v>
      </c>
      <c r="AF232" s="313"/>
      <c r="AG232" s="313">
        <v>1</v>
      </c>
      <c r="AH232" s="313">
        <v>1</v>
      </c>
      <c r="AI232" s="313"/>
      <c r="AJ232" s="313"/>
      <c r="AK232" s="313"/>
      <c r="AL232" s="313"/>
      <c r="AM232" s="313"/>
      <c r="AN232" s="313"/>
      <c r="AO232" s="313"/>
      <c r="AP232" s="313">
        <v>160</v>
      </c>
      <c r="AQ232" s="313">
        <v>110</v>
      </c>
      <c r="AR232" s="313"/>
      <c r="AS232" s="313"/>
      <c r="AT232" s="313"/>
      <c r="AU232" s="313">
        <v>180</v>
      </c>
      <c r="AV232" s="131">
        <v>90</v>
      </c>
      <c r="AW232" s="21">
        <v>768</v>
      </c>
      <c r="AX232" s="315" t="s">
        <v>444</v>
      </c>
      <c r="AY232" s="315" t="s">
        <v>367</v>
      </c>
      <c r="AZ232" s="315" t="s">
        <v>102</v>
      </c>
      <c r="BA232" s="315" t="s">
        <v>58</v>
      </c>
      <c r="BB232" s="315" t="s">
        <v>2631</v>
      </c>
      <c r="BC232" s="313">
        <v>4500</v>
      </c>
      <c r="BD232" s="447"/>
      <c r="BE232" s="131"/>
      <c r="BG232" s="127">
        <f>Table3684[[#This Row],[buildPower]]/2</f>
        <v>75</v>
      </c>
    </row>
    <row r="233" spans="1:59" ht="24" customHeight="1" x14ac:dyDescent="0.35">
      <c r="A233" s="129">
        <v>231</v>
      </c>
      <c r="B233" s="130" t="s">
        <v>6802</v>
      </c>
      <c r="C233" s="131">
        <v>1000</v>
      </c>
      <c r="D233" s="131">
        <v>125</v>
      </c>
      <c r="E233" s="131">
        <v>160</v>
      </c>
      <c r="F233" s="465">
        <v>1</v>
      </c>
      <c r="G233" s="131">
        <v>100</v>
      </c>
      <c r="H233" s="132" t="s">
        <v>2631</v>
      </c>
      <c r="I233" s="8"/>
      <c r="J233" s="131">
        <v>1</v>
      </c>
      <c r="K233" s="8"/>
      <c r="L233" s="131">
        <v>40</v>
      </c>
      <c r="M233" s="8"/>
      <c r="N233" s="13" t="s">
        <v>437</v>
      </c>
      <c r="O233" s="131">
        <v>2400</v>
      </c>
      <c r="P233" s="13" t="s">
        <v>451</v>
      </c>
      <c r="Q233" s="131">
        <v>400</v>
      </c>
      <c r="R233" s="13" t="s">
        <v>6802</v>
      </c>
      <c r="S233" s="131">
        <v>1</v>
      </c>
      <c r="T233" s="131">
        <v>1408</v>
      </c>
      <c r="U233" s="182">
        <v>65</v>
      </c>
      <c r="V233" s="8">
        <v>90</v>
      </c>
      <c r="W233" s="8">
        <v>-60</v>
      </c>
      <c r="X233" s="8"/>
      <c r="Y233" s="8">
        <v>33</v>
      </c>
      <c r="Z233" s="13" t="s">
        <v>451</v>
      </c>
      <c r="AA233" s="176" t="s">
        <v>434</v>
      </c>
      <c r="AB233" s="13" t="s">
        <v>4908</v>
      </c>
      <c r="AC233" s="132" t="s">
        <v>375</v>
      </c>
      <c r="AD233" s="13" t="s">
        <v>449</v>
      </c>
      <c r="AE233" s="199" t="s">
        <v>7066</v>
      </c>
      <c r="AF233" s="8"/>
      <c r="AG233" s="8">
        <v>1</v>
      </c>
      <c r="AH233" s="131">
        <v>1</v>
      </c>
      <c r="AI233" s="131"/>
      <c r="AJ233" s="131"/>
      <c r="AK233" s="131"/>
      <c r="AL233" s="131"/>
      <c r="AM233" s="131"/>
      <c r="AN233" s="131"/>
      <c r="AO233" s="8"/>
      <c r="AP233" s="8"/>
      <c r="AQ233" s="8"/>
      <c r="AR233" s="8"/>
      <c r="AS233" s="8">
        <v>35</v>
      </c>
      <c r="AT233" s="8"/>
      <c r="AU233" s="8">
        <v>180</v>
      </c>
      <c r="AV233" s="131">
        <v>90</v>
      </c>
      <c r="AW233" s="21">
        <v>704</v>
      </c>
      <c r="AX233" s="13" t="s">
        <v>444</v>
      </c>
      <c r="AY233" s="13" t="s">
        <v>367</v>
      </c>
      <c r="AZ233" s="13" t="s">
        <v>107</v>
      </c>
      <c r="BA233" s="13" t="s">
        <v>58</v>
      </c>
      <c r="BB233" s="132" t="s">
        <v>2631</v>
      </c>
      <c r="BC233" s="131">
        <v>15999</v>
      </c>
      <c r="BD233" s="210"/>
      <c r="BE233" s="131"/>
      <c r="BG233" s="127">
        <f>Table3684[[#This Row],[buildPower]]/2</f>
        <v>62.5</v>
      </c>
    </row>
    <row r="234" spans="1:59" ht="24" customHeight="1" x14ac:dyDescent="0.35">
      <c r="A234" s="129">
        <v>232</v>
      </c>
      <c r="B234" s="130" t="s">
        <v>6887</v>
      </c>
      <c r="C234" s="131">
        <v>800</v>
      </c>
      <c r="D234" s="131">
        <v>125</v>
      </c>
      <c r="E234" s="131">
        <v>50</v>
      </c>
      <c r="F234" s="183">
        <v>1</v>
      </c>
      <c r="G234" s="131">
        <v>50</v>
      </c>
      <c r="H234" s="132" t="s">
        <v>2602</v>
      </c>
      <c r="I234" s="131"/>
      <c r="J234" s="131">
        <v>1</v>
      </c>
      <c r="K234" s="131"/>
      <c r="L234" s="131">
        <v>15</v>
      </c>
      <c r="M234" s="131"/>
      <c r="N234" s="132" t="s">
        <v>522</v>
      </c>
      <c r="O234" s="131">
        <v>1600</v>
      </c>
      <c r="P234" s="132" t="s">
        <v>391</v>
      </c>
      <c r="Q234" s="131">
        <v>500</v>
      </c>
      <c r="R234" s="163" t="s">
        <v>6887</v>
      </c>
      <c r="S234" s="131">
        <v>1</v>
      </c>
      <c r="T234" s="131">
        <v>1024</v>
      </c>
      <c r="U234" s="182">
        <v>50</v>
      </c>
      <c r="V234" s="131">
        <v>90</v>
      </c>
      <c r="W234" s="131">
        <v>-60</v>
      </c>
      <c r="X234" s="131">
        <v>48</v>
      </c>
      <c r="Y234" s="131">
        <v>33</v>
      </c>
      <c r="Z234" s="132" t="s">
        <v>391</v>
      </c>
      <c r="AA234" s="132" t="s">
        <v>633</v>
      </c>
      <c r="AB234" s="177" t="s">
        <v>5283</v>
      </c>
      <c r="AC234" s="132" t="s">
        <v>360</v>
      </c>
      <c r="AD234" s="132" t="s">
        <v>480</v>
      </c>
      <c r="AE234" s="199" t="s">
        <v>6593</v>
      </c>
      <c r="AF234" s="131"/>
      <c r="AG234" s="131">
        <v>2</v>
      </c>
      <c r="AH234" s="131"/>
      <c r="AI234" s="131">
        <v>28</v>
      </c>
      <c r="AJ234" s="131">
        <v>48</v>
      </c>
      <c r="AK234" s="131">
        <v>30</v>
      </c>
      <c r="AL234" s="131" t="s">
        <v>374</v>
      </c>
      <c r="AM234" s="131" t="s">
        <v>110</v>
      </c>
      <c r="AN234" s="179" t="s">
        <v>58</v>
      </c>
      <c r="AO234" s="131"/>
      <c r="AP234" s="131">
        <v>192</v>
      </c>
      <c r="AQ234" s="131">
        <v>40</v>
      </c>
      <c r="AR234" s="131"/>
      <c r="AS234" s="131">
        <v>35</v>
      </c>
      <c r="AT234" s="131"/>
      <c r="AU234" s="131">
        <v>180</v>
      </c>
      <c r="AV234" s="131">
        <v>80</v>
      </c>
      <c r="AW234" s="21">
        <v>512</v>
      </c>
      <c r="AX234" s="132" t="s">
        <v>359</v>
      </c>
      <c r="AY234" s="132" t="s">
        <v>367</v>
      </c>
      <c r="AZ234" s="132" t="s">
        <v>102</v>
      </c>
      <c r="BA234" s="163" t="s">
        <v>48</v>
      </c>
      <c r="BB234" s="132" t="s">
        <v>2629</v>
      </c>
      <c r="BC234" s="131">
        <v>3750</v>
      </c>
      <c r="BD234" s="182"/>
      <c r="BE234" s="131"/>
      <c r="BG234" s="127">
        <f>Table3684[[#This Row],[buildPower]]/2</f>
        <v>62.5</v>
      </c>
    </row>
    <row r="235" spans="1:59" ht="24" customHeight="1" x14ac:dyDescent="0.35">
      <c r="A235" s="129">
        <v>233</v>
      </c>
      <c r="B235" s="130" t="s">
        <v>5260</v>
      </c>
      <c r="C235" s="131">
        <v>1200</v>
      </c>
      <c r="D235" s="131">
        <v>150</v>
      </c>
      <c r="E235" s="131">
        <v>220</v>
      </c>
      <c r="F235" s="183">
        <v>1</v>
      </c>
      <c r="G235" s="131">
        <v>100</v>
      </c>
      <c r="H235" s="132" t="s">
        <v>2593</v>
      </c>
      <c r="I235" s="8"/>
      <c r="J235" s="131">
        <v>1</v>
      </c>
      <c r="K235" s="8"/>
      <c r="L235" s="131">
        <v>50</v>
      </c>
      <c r="M235" s="8"/>
      <c r="N235" s="132" t="s">
        <v>443</v>
      </c>
      <c r="O235" s="131">
        <v>2400</v>
      </c>
      <c r="P235" s="13" t="s">
        <v>451</v>
      </c>
      <c r="Q235" s="131">
        <v>500</v>
      </c>
      <c r="R235" s="13" t="s">
        <v>5260</v>
      </c>
      <c r="S235" s="131">
        <v>1</v>
      </c>
      <c r="T235" s="131">
        <v>1536</v>
      </c>
      <c r="U235" s="182">
        <v>65</v>
      </c>
      <c r="V235" s="8">
        <v>90</v>
      </c>
      <c r="W235" s="131">
        <v>-60</v>
      </c>
      <c r="X235" s="8"/>
      <c r="Y235" s="8">
        <v>33</v>
      </c>
      <c r="Z235" s="13" t="s">
        <v>451</v>
      </c>
      <c r="AA235" s="13" t="s">
        <v>5015</v>
      </c>
      <c r="AB235" s="177" t="s">
        <v>5283</v>
      </c>
      <c r="AC235" s="132" t="s">
        <v>375</v>
      </c>
      <c r="AD235" s="13" t="s">
        <v>449</v>
      </c>
      <c r="AE235" s="199" t="s">
        <v>7034</v>
      </c>
      <c r="AF235" s="8"/>
      <c r="AG235" s="8">
        <v>1</v>
      </c>
      <c r="AH235" s="131">
        <v>1</v>
      </c>
      <c r="AI235" s="131">
        <v>45</v>
      </c>
      <c r="AJ235" s="131">
        <v>128</v>
      </c>
      <c r="AK235" s="131">
        <v>90</v>
      </c>
      <c r="AL235" s="131" t="s">
        <v>374</v>
      </c>
      <c r="AM235" s="131" t="s">
        <v>110</v>
      </c>
      <c r="AN235" s="179" t="s">
        <v>58</v>
      </c>
      <c r="AO235" s="8"/>
      <c r="AP235" s="8"/>
      <c r="AQ235" s="8"/>
      <c r="AR235" s="8"/>
      <c r="AS235" s="8">
        <v>35</v>
      </c>
      <c r="AT235" s="8"/>
      <c r="AU235" s="8">
        <v>180</v>
      </c>
      <c r="AV235" s="131">
        <v>90</v>
      </c>
      <c r="AW235" s="21">
        <v>768</v>
      </c>
      <c r="AX235" s="13" t="s">
        <v>451</v>
      </c>
      <c r="AY235" s="13" t="s">
        <v>367</v>
      </c>
      <c r="AZ235" s="13" t="s">
        <v>107</v>
      </c>
      <c r="BA235" s="13" t="s">
        <v>58</v>
      </c>
      <c r="BB235" s="132" t="s">
        <v>2631</v>
      </c>
      <c r="BC235" s="131">
        <v>7999</v>
      </c>
      <c r="BD235" s="210"/>
      <c r="BE235" s="131"/>
      <c r="BG235" s="127">
        <f>Table3684[[#This Row],[buildPower]]/2</f>
        <v>75</v>
      </c>
    </row>
    <row r="236" spans="1:59" ht="24" customHeight="1" x14ac:dyDescent="0.35">
      <c r="A236" s="129">
        <v>234</v>
      </c>
      <c r="B236" s="130" t="s">
        <v>445</v>
      </c>
      <c r="C236" s="131">
        <v>1200</v>
      </c>
      <c r="D236" s="131">
        <v>150</v>
      </c>
      <c r="E236" s="131">
        <v>200</v>
      </c>
      <c r="F236" s="183">
        <v>1</v>
      </c>
      <c r="G236" s="131">
        <v>100</v>
      </c>
      <c r="H236" s="132" t="s">
        <v>2593</v>
      </c>
      <c r="I236" s="131"/>
      <c r="J236" s="131">
        <v>1</v>
      </c>
      <c r="K236" s="131"/>
      <c r="L236" s="131">
        <v>50</v>
      </c>
      <c r="M236" s="131"/>
      <c r="N236" s="132" t="s">
        <v>443</v>
      </c>
      <c r="O236" s="131">
        <v>3600</v>
      </c>
      <c r="P236" s="132" t="s">
        <v>438</v>
      </c>
      <c r="Q236" s="131">
        <v>500</v>
      </c>
      <c r="R236" s="132" t="s">
        <v>445</v>
      </c>
      <c r="S236" s="131">
        <v>1</v>
      </c>
      <c r="T236" s="131">
        <v>1792</v>
      </c>
      <c r="U236" s="182">
        <v>65</v>
      </c>
      <c r="V236" s="131"/>
      <c r="W236" s="131">
        <v>-60</v>
      </c>
      <c r="X236" s="131"/>
      <c r="Y236" s="131">
        <v>33</v>
      </c>
      <c r="Z236" s="132" t="s">
        <v>438</v>
      </c>
      <c r="AA236" s="132" t="s">
        <v>440</v>
      </c>
      <c r="AB236" s="132" t="s">
        <v>441</v>
      </c>
      <c r="AC236" s="132" t="s">
        <v>360</v>
      </c>
      <c r="AD236" s="132" t="s">
        <v>442</v>
      </c>
      <c r="AE236" s="199" t="s">
        <v>2664</v>
      </c>
      <c r="AF236" s="131">
        <v>5</v>
      </c>
      <c r="AG236" s="131">
        <v>1</v>
      </c>
      <c r="AH236" s="131">
        <v>1</v>
      </c>
      <c r="AI236" s="131"/>
      <c r="AJ236" s="131"/>
      <c r="AK236" s="131"/>
      <c r="AL236" s="131"/>
      <c r="AM236" s="131"/>
      <c r="AN236" s="131"/>
      <c r="AO236" s="131"/>
      <c r="AP236" s="131">
        <v>160</v>
      </c>
      <c r="AQ236" s="131">
        <v>220</v>
      </c>
      <c r="AR236" s="131"/>
      <c r="AS236" s="131"/>
      <c r="AT236" s="131"/>
      <c r="AU236" s="131">
        <v>360</v>
      </c>
      <c r="AV236" s="131">
        <v>90</v>
      </c>
      <c r="AW236" s="21"/>
      <c r="AX236" s="132" t="s">
        <v>444</v>
      </c>
      <c r="AY236" s="132" t="s">
        <v>367</v>
      </c>
      <c r="AZ236" s="132" t="s">
        <v>102</v>
      </c>
      <c r="BA236" s="132" t="s">
        <v>58</v>
      </c>
      <c r="BB236" s="132" t="s">
        <v>2631</v>
      </c>
      <c r="BC236" s="131">
        <v>8000</v>
      </c>
      <c r="BD236" s="182"/>
      <c r="BE236" s="131"/>
      <c r="BG236" s="127">
        <f>Table3684[[#This Row],[buildPower]]/2</f>
        <v>75</v>
      </c>
    </row>
    <row r="237" spans="1:59" ht="24" customHeight="1" x14ac:dyDescent="0.35">
      <c r="A237" s="129">
        <v>235</v>
      </c>
      <c r="B237" s="130" t="s">
        <v>433</v>
      </c>
      <c r="C237" s="131">
        <v>1600</v>
      </c>
      <c r="D237" s="131">
        <v>200</v>
      </c>
      <c r="E237" s="131">
        <v>300</v>
      </c>
      <c r="F237" s="183">
        <v>1</v>
      </c>
      <c r="G237" s="131">
        <v>300</v>
      </c>
      <c r="H237" s="132" t="s">
        <v>2593</v>
      </c>
      <c r="I237" s="131"/>
      <c r="J237" s="131">
        <v>1</v>
      </c>
      <c r="K237" s="131"/>
      <c r="L237" s="131">
        <v>60</v>
      </c>
      <c r="M237" s="131"/>
      <c r="N237" s="163" t="s">
        <v>437</v>
      </c>
      <c r="O237" s="131">
        <v>1800</v>
      </c>
      <c r="P237" s="132" t="s">
        <v>438</v>
      </c>
      <c r="Q237" s="131">
        <v>500</v>
      </c>
      <c r="R237" s="132" t="s">
        <v>433</v>
      </c>
      <c r="S237" s="131">
        <v>1</v>
      </c>
      <c r="T237" s="131">
        <v>1792</v>
      </c>
      <c r="U237" s="182">
        <v>65</v>
      </c>
      <c r="V237" s="131">
        <v>90</v>
      </c>
      <c r="W237" s="131">
        <v>-60</v>
      </c>
      <c r="X237" s="131"/>
      <c r="Y237" s="131">
        <v>33</v>
      </c>
      <c r="Z237" s="132" t="s">
        <v>438</v>
      </c>
      <c r="AA237" s="177" t="s">
        <v>434</v>
      </c>
      <c r="AB237" s="132" t="s">
        <v>435</v>
      </c>
      <c r="AC237" s="132" t="s">
        <v>360</v>
      </c>
      <c r="AD237" s="163" t="s">
        <v>436</v>
      </c>
      <c r="AE237" s="199" t="s">
        <v>1919</v>
      </c>
      <c r="AF237" s="131"/>
      <c r="AG237" s="131">
        <v>1</v>
      </c>
      <c r="AH237" s="131">
        <v>1</v>
      </c>
      <c r="AI237" s="131"/>
      <c r="AJ237" s="131"/>
      <c r="AK237" s="131"/>
      <c r="AL237" s="131"/>
      <c r="AM237" s="131"/>
      <c r="AN237" s="131"/>
      <c r="AO237" s="131"/>
      <c r="AP237" s="131">
        <v>192</v>
      </c>
      <c r="AQ237" s="131">
        <v>150</v>
      </c>
      <c r="AR237" s="131">
        <v>10</v>
      </c>
      <c r="AS237" s="131">
        <v>100</v>
      </c>
      <c r="AT237" s="131"/>
      <c r="AU237" s="131">
        <v>180</v>
      </c>
      <c r="AV237" s="131">
        <v>90</v>
      </c>
      <c r="AW237" s="21">
        <v>896</v>
      </c>
      <c r="AX237" s="132" t="s">
        <v>373</v>
      </c>
      <c r="AY237" s="132" t="s">
        <v>367</v>
      </c>
      <c r="AZ237" s="132" t="s">
        <v>102</v>
      </c>
      <c r="BA237" s="132" t="s">
        <v>58</v>
      </c>
      <c r="BB237" s="132" t="s">
        <v>2631</v>
      </c>
      <c r="BC237" s="131">
        <v>5800</v>
      </c>
      <c r="BD237" s="182"/>
      <c r="BE237" s="131"/>
      <c r="BG237" s="127">
        <f>Table3684[[#This Row],[buildPower]]/2</f>
        <v>100</v>
      </c>
    </row>
    <row r="238" spans="1:59" ht="24" customHeight="1" x14ac:dyDescent="0.35">
      <c r="A238" s="129">
        <v>236</v>
      </c>
      <c r="B238" s="130" t="s">
        <v>5258</v>
      </c>
      <c r="C238" s="131">
        <v>1600</v>
      </c>
      <c r="D238" s="131">
        <v>200</v>
      </c>
      <c r="E238" s="131">
        <v>300</v>
      </c>
      <c r="F238" s="179">
        <v>1</v>
      </c>
      <c r="G238" s="131">
        <v>300</v>
      </c>
      <c r="H238" s="132" t="s">
        <v>2593</v>
      </c>
      <c r="I238" s="8"/>
      <c r="J238" s="131">
        <v>1</v>
      </c>
      <c r="K238" s="8"/>
      <c r="L238" s="131">
        <v>60</v>
      </c>
      <c r="M238" s="8"/>
      <c r="N238" s="163" t="s">
        <v>437</v>
      </c>
      <c r="O238" s="131">
        <v>1800</v>
      </c>
      <c r="P238" s="13" t="s">
        <v>451</v>
      </c>
      <c r="Q238" s="131">
        <v>500</v>
      </c>
      <c r="R238" s="13" t="s">
        <v>5258</v>
      </c>
      <c r="S238" s="131"/>
      <c r="T238" s="131">
        <v>1792</v>
      </c>
      <c r="U238" s="131">
        <v>65</v>
      </c>
      <c r="V238" s="8">
        <v>90</v>
      </c>
      <c r="W238" s="8">
        <v>-60</v>
      </c>
      <c r="X238" s="8"/>
      <c r="Y238" s="8">
        <v>33</v>
      </c>
      <c r="Z238" s="13" t="s">
        <v>451</v>
      </c>
      <c r="AA238" s="13" t="s">
        <v>5013</v>
      </c>
      <c r="AB238" s="13" t="s">
        <v>4908</v>
      </c>
      <c r="AC238" s="132" t="s">
        <v>360</v>
      </c>
      <c r="AD238" s="13" t="s">
        <v>449</v>
      </c>
      <c r="AE238" s="199" t="s">
        <v>5304</v>
      </c>
      <c r="AF238" s="8"/>
      <c r="AG238" s="8">
        <v>1</v>
      </c>
      <c r="AH238" s="131">
        <v>1</v>
      </c>
      <c r="AI238" s="131"/>
      <c r="AJ238" s="131"/>
      <c r="AK238" s="131"/>
      <c r="AL238" s="131"/>
      <c r="AM238" s="131"/>
      <c r="AN238" s="131"/>
      <c r="AO238" s="8"/>
      <c r="AP238" s="131">
        <v>192</v>
      </c>
      <c r="AQ238" s="131">
        <v>150</v>
      </c>
      <c r="AR238" s="131">
        <v>10</v>
      </c>
      <c r="AS238" s="131">
        <v>100</v>
      </c>
      <c r="AT238" s="8"/>
      <c r="AU238" s="131">
        <v>180</v>
      </c>
      <c r="AV238" s="131">
        <v>90</v>
      </c>
      <c r="AW238" s="21">
        <v>896</v>
      </c>
      <c r="AX238" s="13" t="s">
        <v>444</v>
      </c>
      <c r="AY238" s="13" t="s">
        <v>367</v>
      </c>
      <c r="AZ238" s="132" t="s">
        <v>102</v>
      </c>
      <c r="BA238" s="13" t="s">
        <v>58</v>
      </c>
      <c r="BB238" s="132" t="s">
        <v>2631</v>
      </c>
      <c r="BC238" s="131">
        <v>5800</v>
      </c>
      <c r="BD238" s="210"/>
      <c r="BE238" s="131"/>
      <c r="BG238" s="127">
        <f>Table3684[[#This Row],[buildPower]]/2</f>
        <v>100</v>
      </c>
    </row>
    <row r="239" spans="1:59" ht="24" customHeight="1" x14ac:dyDescent="0.35">
      <c r="A239" s="129">
        <v>237</v>
      </c>
      <c r="B239" s="130" t="s">
        <v>5257</v>
      </c>
      <c r="C239" s="131">
        <v>1600</v>
      </c>
      <c r="D239" s="131">
        <v>200</v>
      </c>
      <c r="E239" s="131">
        <v>300</v>
      </c>
      <c r="F239" s="183">
        <v>1</v>
      </c>
      <c r="G239" s="131">
        <v>300</v>
      </c>
      <c r="H239" s="132" t="s">
        <v>2593</v>
      </c>
      <c r="I239" s="8"/>
      <c r="J239" s="131">
        <v>1</v>
      </c>
      <c r="K239" s="8"/>
      <c r="L239" s="131">
        <v>60</v>
      </c>
      <c r="M239" s="8"/>
      <c r="N239" s="163" t="s">
        <v>437</v>
      </c>
      <c r="O239" s="131">
        <v>1800</v>
      </c>
      <c r="P239" s="13" t="s">
        <v>451</v>
      </c>
      <c r="Q239" s="131">
        <v>500</v>
      </c>
      <c r="R239" s="13" t="s">
        <v>5257</v>
      </c>
      <c r="S239" s="131"/>
      <c r="T239" s="131">
        <v>1792</v>
      </c>
      <c r="U239" s="182">
        <v>65</v>
      </c>
      <c r="V239" s="8">
        <v>90</v>
      </c>
      <c r="W239" s="8">
        <v>-60</v>
      </c>
      <c r="X239" s="8"/>
      <c r="Y239" s="8">
        <v>33</v>
      </c>
      <c r="Z239" s="13" t="s">
        <v>451</v>
      </c>
      <c r="AA239" s="13" t="s">
        <v>5013</v>
      </c>
      <c r="AB239" s="176" t="s">
        <v>4912</v>
      </c>
      <c r="AC239" s="132" t="s">
        <v>360</v>
      </c>
      <c r="AD239" s="13" t="s">
        <v>449</v>
      </c>
      <c r="AE239" s="199" t="s">
        <v>7159</v>
      </c>
      <c r="AF239" s="8"/>
      <c r="AG239" s="8">
        <v>1</v>
      </c>
      <c r="AH239" s="131">
        <v>1</v>
      </c>
      <c r="AI239" s="131"/>
      <c r="AJ239" s="131"/>
      <c r="AK239" s="131"/>
      <c r="AL239" s="131"/>
      <c r="AM239" s="131"/>
      <c r="AN239" s="131"/>
      <c r="AO239" s="8"/>
      <c r="AP239" s="131">
        <v>192</v>
      </c>
      <c r="AQ239" s="131">
        <v>150</v>
      </c>
      <c r="AR239" s="131">
        <v>10</v>
      </c>
      <c r="AS239" s="131">
        <v>100</v>
      </c>
      <c r="AT239" s="8"/>
      <c r="AU239" s="131">
        <v>180</v>
      </c>
      <c r="AV239" s="182">
        <v>90</v>
      </c>
      <c r="AW239" s="21">
        <v>896</v>
      </c>
      <c r="AX239" s="13" t="s">
        <v>444</v>
      </c>
      <c r="AY239" s="13" t="s">
        <v>367</v>
      </c>
      <c r="AZ239" s="132" t="s">
        <v>102</v>
      </c>
      <c r="BA239" s="13" t="s">
        <v>58</v>
      </c>
      <c r="BB239" s="132" t="s">
        <v>2631</v>
      </c>
      <c r="BC239" s="131">
        <v>5800</v>
      </c>
      <c r="BD239" s="210"/>
      <c r="BE239" s="131"/>
      <c r="BG239" s="127">
        <f>Table3684[[#This Row],[buildPower]]/2</f>
        <v>100</v>
      </c>
    </row>
    <row r="240" spans="1:59" ht="24" customHeight="1" x14ac:dyDescent="0.35">
      <c r="A240" s="129">
        <v>238</v>
      </c>
      <c r="B240" s="130" t="s">
        <v>5006</v>
      </c>
      <c r="C240" s="131">
        <v>1200</v>
      </c>
      <c r="D240" s="131">
        <v>150</v>
      </c>
      <c r="E240" s="131">
        <v>220</v>
      </c>
      <c r="F240" s="183">
        <v>1</v>
      </c>
      <c r="G240" s="131">
        <v>50</v>
      </c>
      <c r="H240" s="132" t="s">
        <v>2593</v>
      </c>
      <c r="I240" s="8"/>
      <c r="J240" s="131">
        <v>1</v>
      </c>
      <c r="K240" s="8"/>
      <c r="L240" s="131">
        <v>32</v>
      </c>
      <c r="M240" s="8"/>
      <c r="N240" s="13" t="s">
        <v>450</v>
      </c>
      <c r="O240" s="131">
        <v>3200</v>
      </c>
      <c r="P240" s="13" t="s">
        <v>451</v>
      </c>
      <c r="Q240" s="131">
        <v>100</v>
      </c>
      <c r="R240" s="13" t="s">
        <v>5006</v>
      </c>
      <c r="S240" s="131">
        <v>1</v>
      </c>
      <c r="T240" s="131">
        <v>1792</v>
      </c>
      <c r="U240" s="182">
        <v>65</v>
      </c>
      <c r="V240" s="8">
        <v>90</v>
      </c>
      <c r="W240" s="8">
        <v>-60</v>
      </c>
      <c r="X240" s="8"/>
      <c r="Y240" s="8">
        <v>33</v>
      </c>
      <c r="Z240" s="13" t="s">
        <v>451</v>
      </c>
      <c r="AA240" s="13" t="s">
        <v>4958</v>
      </c>
      <c r="AB240" s="176" t="s">
        <v>5007</v>
      </c>
      <c r="AC240" s="132" t="s">
        <v>375</v>
      </c>
      <c r="AD240" s="13" t="s">
        <v>449</v>
      </c>
      <c r="AE240" s="199" t="s">
        <v>7065</v>
      </c>
      <c r="AF240" s="8"/>
      <c r="AG240" s="8">
        <v>1</v>
      </c>
      <c r="AH240" s="131">
        <v>1</v>
      </c>
      <c r="AI240" s="131"/>
      <c r="AJ240" s="131"/>
      <c r="AK240" s="131"/>
      <c r="AL240" s="131"/>
      <c r="AM240" s="131"/>
      <c r="AN240" s="179"/>
      <c r="AO240" s="8"/>
      <c r="AP240" s="8">
        <v>160</v>
      </c>
      <c r="AQ240" s="8">
        <v>110</v>
      </c>
      <c r="AR240" s="8"/>
      <c r="AS240" s="8">
        <v>25</v>
      </c>
      <c r="AT240" s="8"/>
      <c r="AU240" s="8">
        <v>180</v>
      </c>
      <c r="AV240" s="182">
        <v>90</v>
      </c>
      <c r="AW240" s="21">
        <v>896</v>
      </c>
      <c r="AX240" s="13" t="s">
        <v>451</v>
      </c>
      <c r="AY240" s="13" t="s">
        <v>367</v>
      </c>
      <c r="AZ240" s="13" t="s">
        <v>107</v>
      </c>
      <c r="BA240" s="13" t="s">
        <v>58</v>
      </c>
      <c r="BB240" s="132" t="s">
        <v>2631</v>
      </c>
      <c r="BC240" s="131">
        <v>3999</v>
      </c>
      <c r="BD240" s="187"/>
      <c r="BE240" s="131"/>
      <c r="BG240" s="127">
        <f>Table3684[[#This Row],[buildPower]]/2</f>
        <v>75</v>
      </c>
    </row>
    <row r="241" spans="1:59" ht="24" customHeight="1" x14ac:dyDescent="0.35">
      <c r="A241" s="129">
        <v>239</v>
      </c>
      <c r="B241" s="130" t="s">
        <v>5008</v>
      </c>
      <c r="C241" s="131">
        <v>1200</v>
      </c>
      <c r="D241" s="131">
        <v>150</v>
      </c>
      <c r="E241" s="131">
        <v>275</v>
      </c>
      <c r="F241" s="179">
        <v>1</v>
      </c>
      <c r="G241" s="131">
        <v>50</v>
      </c>
      <c r="H241" s="132" t="s">
        <v>2593</v>
      </c>
      <c r="I241" s="8"/>
      <c r="J241" s="131">
        <v>1</v>
      </c>
      <c r="K241" s="52"/>
      <c r="L241" s="131">
        <v>16</v>
      </c>
      <c r="M241" s="8"/>
      <c r="N241" s="13" t="s">
        <v>450</v>
      </c>
      <c r="O241" s="131">
        <v>3200</v>
      </c>
      <c r="P241" s="13" t="s">
        <v>451</v>
      </c>
      <c r="Q241" s="131">
        <v>100</v>
      </c>
      <c r="R241" s="13" t="s">
        <v>5008</v>
      </c>
      <c r="S241" s="131">
        <v>1</v>
      </c>
      <c r="T241" s="131">
        <v>1792</v>
      </c>
      <c r="U241" s="182">
        <v>65</v>
      </c>
      <c r="V241" s="8"/>
      <c r="W241" s="8">
        <v>-60</v>
      </c>
      <c r="X241" s="8"/>
      <c r="Y241" s="8">
        <v>33</v>
      </c>
      <c r="Z241" s="13" t="s">
        <v>451</v>
      </c>
      <c r="AA241" s="13" t="s">
        <v>4958</v>
      </c>
      <c r="AB241" s="176" t="s">
        <v>5007</v>
      </c>
      <c r="AC241" s="132" t="s">
        <v>375</v>
      </c>
      <c r="AD241" s="13" t="s">
        <v>449</v>
      </c>
      <c r="AE241" s="199" t="s">
        <v>7098</v>
      </c>
      <c r="AF241" s="8">
        <v>8</v>
      </c>
      <c r="AG241" s="8">
        <v>1</v>
      </c>
      <c r="AH241" s="131">
        <v>1</v>
      </c>
      <c r="AI241" s="131"/>
      <c r="AJ241" s="131"/>
      <c r="AK241" s="131"/>
      <c r="AL241" s="131"/>
      <c r="AM241" s="131"/>
      <c r="AN241" s="131"/>
      <c r="AO241" s="8"/>
      <c r="AP241" s="8">
        <v>160</v>
      </c>
      <c r="AQ241" s="8">
        <v>110</v>
      </c>
      <c r="AR241" s="8"/>
      <c r="AS241" s="8">
        <v>25</v>
      </c>
      <c r="AT241" s="8"/>
      <c r="AU241" s="8">
        <v>180</v>
      </c>
      <c r="AV241" s="131">
        <v>90</v>
      </c>
      <c r="AW241" s="21"/>
      <c r="AX241" s="13" t="s">
        <v>451</v>
      </c>
      <c r="AY241" s="13" t="s">
        <v>367</v>
      </c>
      <c r="AZ241" s="13" t="s">
        <v>107</v>
      </c>
      <c r="BA241" s="13" t="s">
        <v>58</v>
      </c>
      <c r="BB241" s="132" t="s">
        <v>2631</v>
      </c>
      <c r="BC241" s="131">
        <v>3999</v>
      </c>
      <c r="BD241" s="182"/>
      <c r="BE241" s="131"/>
      <c r="BG241" s="127">
        <f>Table3684[[#This Row],[buildPower]]/2</f>
        <v>75</v>
      </c>
    </row>
    <row r="242" spans="1:59" ht="24" customHeight="1" x14ac:dyDescent="0.35">
      <c r="A242" s="129">
        <v>240</v>
      </c>
      <c r="B242" s="130" t="s">
        <v>5009</v>
      </c>
      <c r="C242" s="131">
        <v>800</v>
      </c>
      <c r="D242" s="131">
        <v>46</v>
      </c>
      <c r="E242" s="131">
        <v>135</v>
      </c>
      <c r="F242" s="183">
        <v>1</v>
      </c>
      <c r="G242" s="131">
        <v>100</v>
      </c>
      <c r="H242" s="132" t="s">
        <v>4913</v>
      </c>
      <c r="I242" s="8"/>
      <c r="J242" s="131">
        <v>1</v>
      </c>
      <c r="K242" s="8"/>
      <c r="L242" s="131">
        <v>32</v>
      </c>
      <c r="M242" s="8" t="s">
        <v>2594</v>
      </c>
      <c r="N242" s="13" t="s">
        <v>450</v>
      </c>
      <c r="O242" s="131">
        <v>3200</v>
      </c>
      <c r="P242" s="13" t="s">
        <v>451</v>
      </c>
      <c r="Q242" s="131">
        <v>100</v>
      </c>
      <c r="R242" s="13" t="s">
        <v>5009</v>
      </c>
      <c r="S242" s="131">
        <v>1</v>
      </c>
      <c r="T242" s="131">
        <v>1536</v>
      </c>
      <c r="U242" s="182">
        <v>90</v>
      </c>
      <c r="V242" s="8">
        <v>90</v>
      </c>
      <c r="W242" s="8">
        <v>-45</v>
      </c>
      <c r="X242" s="8"/>
      <c r="Y242" s="8">
        <v>33</v>
      </c>
      <c r="Z242" s="13" t="s">
        <v>451</v>
      </c>
      <c r="AA242" s="13" t="s">
        <v>5010</v>
      </c>
      <c r="AB242" s="13" t="s">
        <v>641</v>
      </c>
      <c r="AC242" s="132" t="s">
        <v>375</v>
      </c>
      <c r="AD242" s="13" t="s">
        <v>449</v>
      </c>
      <c r="AE242" s="199" t="s">
        <v>7067</v>
      </c>
      <c r="AF242" s="8"/>
      <c r="AG242" s="8">
        <v>1</v>
      </c>
      <c r="AH242" s="131">
        <v>1</v>
      </c>
      <c r="AI242" s="131"/>
      <c r="AJ242" s="131"/>
      <c r="AK242" s="131"/>
      <c r="AL242" s="131"/>
      <c r="AM242" s="131"/>
      <c r="AN242" s="131"/>
      <c r="AO242" s="8"/>
      <c r="AP242" s="8">
        <v>256</v>
      </c>
      <c r="AQ242" s="8">
        <v>135</v>
      </c>
      <c r="AR242" s="8">
        <v>100</v>
      </c>
      <c r="AS242" s="8">
        <v>100</v>
      </c>
      <c r="AT242" s="8"/>
      <c r="AU242" s="8">
        <v>180</v>
      </c>
      <c r="AV242" s="182">
        <v>90</v>
      </c>
      <c r="AW242" s="21">
        <v>768</v>
      </c>
      <c r="AX242" s="13" t="s">
        <v>451</v>
      </c>
      <c r="AY242" s="13" t="s">
        <v>367</v>
      </c>
      <c r="AZ242" s="13" t="s">
        <v>107</v>
      </c>
      <c r="BA242" s="13" t="s">
        <v>58</v>
      </c>
      <c r="BB242" s="132" t="s">
        <v>2631</v>
      </c>
      <c r="BC242" s="131">
        <v>7999</v>
      </c>
      <c r="BD242" s="210"/>
      <c r="BE242" s="131"/>
      <c r="BG242" s="127">
        <f>Table3684[[#This Row],[buildPower]]/2</f>
        <v>23</v>
      </c>
    </row>
    <row r="243" spans="1:59" ht="24" customHeight="1" x14ac:dyDescent="0.35">
      <c r="A243" s="129">
        <v>241</v>
      </c>
      <c r="B243" s="130" t="s">
        <v>5266</v>
      </c>
      <c r="C243" s="131">
        <v>1100</v>
      </c>
      <c r="D243" s="131">
        <v>150</v>
      </c>
      <c r="E243" s="131">
        <v>26</v>
      </c>
      <c r="F243" s="183">
        <v>1</v>
      </c>
      <c r="G243" s="131">
        <v>25</v>
      </c>
      <c r="H243" s="132" t="s">
        <v>2593</v>
      </c>
      <c r="I243" s="8">
        <v>1</v>
      </c>
      <c r="J243" s="131">
        <v>1</v>
      </c>
      <c r="K243" s="8">
        <v>0</v>
      </c>
      <c r="L243" s="131">
        <v>4</v>
      </c>
      <c r="M243" s="8"/>
      <c r="N243" s="13" t="s">
        <v>357</v>
      </c>
      <c r="O243" s="131">
        <v>1600</v>
      </c>
      <c r="P243" s="13" t="s">
        <v>358</v>
      </c>
      <c r="Q243" s="131">
        <v>0</v>
      </c>
      <c r="R243" s="13" t="s">
        <v>5266</v>
      </c>
      <c r="S243" s="131">
        <v>1</v>
      </c>
      <c r="T243" s="8">
        <v>1280</v>
      </c>
      <c r="U243" s="8">
        <v>40</v>
      </c>
      <c r="V243" s="8">
        <v>90</v>
      </c>
      <c r="W243" s="8">
        <v>-60</v>
      </c>
      <c r="X243" s="8">
        <v>128</v>
      </c>
      <c r="Y243" s="8">
        <v>33</v>
      </c>
      <c r="Z243" s="13" t="s">
        <v>358</v>
      </c>
      <c r="AA243" s="13" t="s">
        <v>5018</v>
      </c>
      <c r="AB243" s="13" t="s">
        <v>4908</v>
      </c>
      <c r="AC243" s="132" t="s">
        <v>360</v>
      </c>
      <c r="AD243" s="13" t="s">
        <v>356</v>
      </c>
      <c r="AE243" s="199" t="s">
        <v>7078</v>
      </c>
      <c r="AF243" s="8"/>
      <c r="AG243" s="8">
        <v>1</v>
      </c>
      <c r="AH243" s="131"/>
      <c r="AI243" s="131"/>
      <c r="AJ243" s="131"/>
      <c r="AK243" s="131"/>
      <c r="AL243" s="131"/>
      <c r="AM243" s="131"/>
      <c r="AN243" s="131"/>
      <c r="AO243" s="8"/>
      <c r="AP243" s="8">
        <v>32</v>
      </c>
      <c r="AQ243" s="8">
        <v>33</v>
      </c>
      <c r="AR243" s="8">
        <v>10</v>
      </c>
      <c r="AS243" s="8">
        <v>10</v>
      </c>
      <c r="AT243" s="8"/>
      <c r="AU243" s="8">
        <v>180</v>
      </c>
      <c r="AV243" s="182">
        <v>80</v>
      </c>
      <c r="AW243" s="21">
        <v>563</v>
      </c>
      <c r="AX243" s="13" t="s">
        <v>359</v>
      </c>
      <c r="AY243" s="132" t="s">
        <v>374</v>
      </c>
      <c r="AZ243" s="13" t="s">
        <v>107</v>
      </c>
      <c r="BA243" s="13" t="s">
        <v>52</v>
      </c>
      <c r="BB243" s="132" t="s">
        <v>2610</v>
      </c>
      <c r="BC243" s="131">
        <v>15999</v>
      </c>
      <c r="BD243" s="210"/>
      <c r="BE243" s="131"/>
      <c r="BG243" s="127">
        <f>Table3684[[#This Row],[buildPower]]/2</f>
        <v>75</v>
      </c>
    </row>
    <row r="244" spans="1:59" ht="24" customHeight="1" x14ac:dyDescent="0.35">
      <c r="A244" s="129">
        <v>242</v>
      </c>
      <c r="B244" s="130" t="s">
        <v>432</v>
      </c>
      <c r="C244" s="131">
        <v>500</v>
      </c>
      <c r="D244" s="131">
        <v>75</v>
      </c>
      <c r="E244" s="131">
        <v>175</v>
      </c>
      <c r="F244" s="183">
        <v>1</v>
      </c>
      <c r="G244" s="131">
        <v>25</v>
      </c>
      <c r="H244" s="132" t="s">
        <v>2602</v>
      </c>
      <c r="I244" s="131"/>
      <c r="J244" s="131">
        <v>1</v>
      </c>
      <c r="K244" s="131"/>
      <c r="L244" s="131">
        <v>200</v>
      </c>
      <c r="M244" s="131"/>
      <c r="N244" s="132" t="s">
        <v>411</v>
      </c>
      <c r="O244" s="131">
        <v>1700</v>
      </c>
      <c r="P244" s="132" t="s">
        <v>376</v>
      </c>
      <c r="Q244" s="131">
        <v>30</v>
      </c>
      <c r="R244" s="132" t="s">
        <v>432</v>
      </c>
      <c r="S244" s="131">
        <v>1</v>
      </c>
      <c r="T244" s="131">
        <v>1280</v>
      </c>
      <c r="U244" s="8">
        <v>40</v>
      </c>
      <c r="V244" s="131">
        <v>90</v>
      </c>
      <c r="W244" s="131">
        <v>-60</v>
      </c>
      <c r="X244" s="131">
        <v>128</v>
      </c>
      <c r="Y244" s="131">
        <v>33</v>
      </c>
      <c r="Z244" s="132" t="s">
        <v>376</v>
      </c>
      <c r="AA244" s="132" t="s">
        <v>409</v>
      </c>
      <c r="AB244" s="132" t="s">
        <v>410</v>
      </c>
      <c r="AC244" s="132" t="s">
        <v>360</v>
      </c>
      <c r="AD244" s="132" t="s">
        <v>356</v>
      </c>
      <c r="AE244" s="199" t="s">
        <v>2665</v>
      </c>
      <c r="AF244" s="131"/>
      <c r="AG244" s="131">
        <v>2</v>
      </c>
      <c r="AH244" s="131"/>
      <c r="AI244" s="131"/>
      <c r="AJ244" s="131"/>
      <c r="AK244" s="131"/>
      <c r="AL244" s="131"/>
      <c r="AM244" s="131"/>
      <c r="AN244" s="131"/>
      <c r="AO244" s="131"/>
      <c r="AP244" s="131"/>
      <c r="AQ244" s="131"/>
      <c r="AR244" s="131">
        <v>10</v>
      </c>
      <c r="AS244" s="131"/>
      <c r="AT244" s="131"/>
      <c r="AU244" s="131">
        <v>180</v>
      </c>
      <c r="AV244" s="182">
        <v>80</v>
      </c>
      <c r="AW244" s="21">
        <v>512</v>
      </c>
      <c r="AX244" s="132" t="s">
        <v>359</v>
      </c>
      <c r="AY244" s="132" t="s">
        <v>367</v>
      </c>
      <c r="AZ244" s="132" t="s">
        <v>108</v>
      </c>
      <c r="BA244" s="132" t="s">
        <v>52</v>
      </c>
      <c r="BB244" s="132" t="s">
        <v>2610</v>
      </c>
      <c r="BC244" s="131">
        <v>500</v>
      </c>
      <c r="BD244" s="182"/>
      <c r="BE244" s="131"/>
      <c r="BG244" s="127">
        <f>Table3684[[#This Row],[buildPower]]/2</f>
        <v>37.5</v>
      </c>
    </row>
    <row r="245" spans="1:59" ht="24" customHeight="1" x14ac:dyDescent="0.35">
      <c r="A245" s="129">
        <v>243</v>
      </c>
      <c r="B245" s="130" t="s">
        <v>5262</v>
      </c>
      <c r="C245" s="131">
        <v>500</v>
      </c>
      <c r="D245" s="131">
        <v>75</v>
      </c>
      <c r="E245" s="131">
        <v>175</v>
      </c>
      <c r="F245" s="183">
        <v>1</v>
      </c>
      <c r="G245" s="131">
        <v>25</v>
      </c>
      <c r="H245" s="132" t="s">
        <v>2602</v>
      </c>
      <c r="I245" s="8"/>
      <c r="J245" s="131">
        <v>1</v>
      </c>
      <c r="K245" s="8"/>
      <c r="L245" s="131">
        <v>200</v>
      </c>
      <c r="M245" s="8"/>
      <c r="N245" s="13" t="s">
        <v>411</v>
      </c>
      <c r="O245" s="131">
        <v>1700</v>
      </c>
      <c r="P245" s="13" t="s">
        <v>376</v>
      </c>
      <c r="Q245" s="131">
        <v>30</v>
      </c>
      <c r="R245" s="13" t="s">
        <v>5262</v>
      </c>
      <c r="S245" s="131">
        <v>1</v>
      </c>
      <c r="T245" s="131">
        <v>1280</v>
      </c>
      <c r="U245" s="42">
        <v>40</v>
      </c>
      <c r="V245" s="8">
        <v>90</v>
      </c>
      <c r="W245" s="8">
        <v>-60</v>
      </c>
      <c r="X245" s="8">
        <v>128</v>
      </c>
      <c r="Y245" s="8">
        <v>33</v>
      </c>
      <c r="Z245" s="13" t="s">
        <v>376</v>
      </c>
      <c r="AA245" s="13" t="s">
        <v>5016</v>
      </c>
      <c r="AB245" s="13" t="s">
        <v>410</v>
      </c>
      <c r="AC245" s="132" t="s">
        <v>360</v>
      </c>
      <c r="AD245" s="13" t="s">
        <v>356</v>
      </c>
      <c r="AE245" s="199" t="s">
        <v>7251</v>
      </c>
      <c r="AF245" s="8"/>
      <c r="AG245" s="131">
        <v>2</v>
      </c>
      <c r="AH245" s="131"/>
      <c r="AI245" s="131">
        <v>65</v>
      </c>
      <c r="AJ245" s="131">
        <v>96</v>
      </c>
      <c r="AK245" s="131">
        <v>125</v>
      </c>
      <c r="AL245" s="131" t="s">
        <v>374</v>
      </c>
      <c r="AM245" s="131" t="s">
        <v>110</v>
      </c>
      <c r="AN245" s="179" t="s">
        <v>52</v>
      </c>
      <c r="AO245" s="8"/>
      <c r="AP245" s="8"/>
      <c r="AQ245" s="8"/>
      <c r="AR245" s="8">
        <v>10</v>
      </c>
      <c r="AS245" s="8"/>
      <c r="AT245" s="8"/>
      <c r="AU245" s="8">
        <v>180</v>
      </c>
      <c r="AV245" s="131">
        <v>80</v>
      </c>
      <c r="AW245" s="21">
        <v>512</v>
      </c>
      <c r="AX245" s="13" t="s">
        <v>359</v>
      </c>
      <c r="AY245" s="13" t="s">
        <v>367</v>
      </c>
      <c r="AZ245" s="13" t="s">
        <v>108</v>
      </c>
      <c r="BA245" s="13" t="s">
        <v>52</v>
      </c>
      <c r="BB245" s="13" t="s">
        <v>2610</v>
      </c>
      <c r="BC245" s="131">
        <v>500</v>
      </c>
      <c r="BD245" s="210"/>
      <c r="BE245" s="131"/>
      <c r="BG245" s="127">
        <f>Table3684[[#This Row],[buildPower]]/2</f>
        <v>37.5</v>
      </c>
    </row>
    <row r="246" spans="1:59" ht="24" customHeight="1" x14ac:dyDescent="0.35">
      <c r="A246" s="129">
        <v>244</v>
      </c>
      <c r="B246" s="130" t="s">
        <v>429</v>
      </c>
      <c r="C246" s="131">
        <v>1100</v>
      </c>
      <c r="D246" s="131">
        <v>100</v>
      </c>
      <c r="E246" s="131">
        <v>180</v>
      </c>
      <c r="F246" s="183">
        <v>1</v>
      </c>
      <c r="G246" s="131">
        <v>75</v>
      </c>
      <c r="H246" s="132" t="s">
        <v>2593</v>
      </c>
      <c r="I246" s="131"/>
      <c r="J246" s="131">
        <v>1</v>
      </c>
      <c r="K246" s="131"/>
      <c r="L246" s="131">
        <v>1</v>
      </c>
      <c r="M246" s="131"/>
      <c r="N246" s="132" t="s">
        <v>385</v>
      </c>
      <c r="O246" s="131">
        <v>1700</v>
      </c>
      <c r="P246" s="132" t="s">
        <v>376</v>
      </c>
      <c r="Q246" s="131">
        <v>40</v>
      </c>
      <c r="R246" s="132" t="s">
        <v>429</v>
      </c>
      <c r="S246" s="131">
        <v>1</v>
      </c>
      <c r="T246" s="131">
        <v>1280</v>
      </c>
      <c r="U246" s="8">
        <v>40</v>
      </c>
      <c r="V246" s="131">
        <v>90</v>
      </c>
      <c r="W246" s="131">
        <v>-60</v>
      </c>
      <c r="X246" s="131">
        <v>128</v>
      </c>
      <c r="Y246" s="131">
        <v>33</v>
      </c>
      <c r="Z246" s="132" t="s">
        <v>376</v>
      </c>
      <c r="AA246" s="177" t="s">
        <v>430</v>
      </c>
      <c r="AB246" s="132" t="s">
        <v>431</v>
      </c>
      <c r="AC246" s="132" t="s">
        <v>360</v>
      </c>
      <c r="AD246" s="132" t="s">
        <v>384</v>
      </c>
      <c r="AE246" s="199" t="s">
        <v>2666</v>
      </c>
      <c r="AF246" s="131"/>
      <c r="AG246" s="131">
        <v>2</v>
      </c>
      <c r="AH246" s="131"/>
      <c r="AI246" s="131"/>
      <c r="AJ246" s="131"/>
      <c r="AK246" s="131"/>
      <c r="AL246" s="131"/>
      <c r="AM246" s="131"/>
      <c r="AN246" s="131"/>
      <c r="AO246" s="131">
        <v>2</v>
      </c>
      <c r="AP246" s="131"/>
      <c r="AQ246" s="131"/>
      <c r="AR246" s="131">
        <v>10</v>
      </c>
      <c r="AS246" s="131"/>
      <c r="AT246" s="131">
        <v>200</v>
      </c>
      <c r="AU246" s="131">
        <v>180</v>
      </c>
      <c r="AV246" s="131">
        <v>80</v>
      </c>
      <c r="AW246" s="21">
        <v>512</v>
      </c>
      <c r="AX246" s="132" t="s">
        <v>359</v>
      </c>
      <c r="AY246" s="132" t="s">
        <v>374</v>
      </c>
      <c r="AZ246" s="132" t="s">
        <v>107</v>
      </c>
      <c r="BA246" s="132" t="s">
        <v>52</v>
      </c>
      <c r="BB246" s="132" t="s">
        <v>2610</v>
      </c>
      <c r="BC246" s="131">
        <v>1300</v>
      </c>
      <c r="BD246" s="182"/>
      <c r="BE246" s="131"/>
      <c r="BG246" s="127">
        <f>Table3684[[#This Row],[buildPower]]/2</f>
        <v>50</v>
      </c>
    </row>
    <row r="247" spans="1:59" ht="24" customHeight="1" x14ac:dyDescent="0.35">
      <c r="A247" s="129">
        <v>245</v>
      </c>
      <c r="B247" s="130" t="s">
        <v>6383</v>
      </c>
      <c r="C247" s="131">
        <v>1100</v>
      </c>
      <c r="D247" s="131">
        <v>100</v>
      </c>
      <c r="E247" s="131">
        <v>180</v>
      </c>
      <c r="F247" s="183">
        <v>1</v>
      </c>
      <c r="G247" s="131">
        <v>75</v>
      </c>
      <c r="H247" s="132" t="s">
        <v>2593</v>
      </c>
      <c r="I247" s="8"/>
      <c r="J247" s="131">
        <v>1</v>
      </c>
      <c r="K247" s="8"/>
      <c r="L247" s="131">
        <v>1</v>
      </c>
      <c r="M247" s="8"/>
      <c r="N247" s="13" t="s">
        <v>385</v>
      </c>
      <c r="O247" s="131">
        <v>1700</v>
      </c>
      <c r="P247" s="13" t="s">
        <v>376</v>
      </c>
      <c r="Q247" s="131">
        <v>40</v>
      </c>
      <c r="R247" s="13" t="s">
        <v>6383</v>
      </c>
      <c r="S247" s="131">
        <v>1</v>
      </c>
      <c r="T247" s="131">
        <v>1280</v>
      </c>
      <c r="U247" s="42">
        <v>40</v>
      </c>
      <c r="V247" s="8">
        <v>90</v>
      </c>
      <c r="W247" s="8">
        <v>-60</v>
      </c>
      <c r="X247" s="131">
        <v>128</v>
      </c>
      <c r="Y247" s="8">
        <v>33</v>
      </c>
      <c r="Z247" s="13" t="s">
        <v>376</v>
      </c>
      <c r="AA247" s="13" t="s">
        <v>5019</v>
      </c>
      <c r="AB247" s="13" t="s">
        <v>5020</v>
      </c>
      <c r="AC247" s="132" t="s">
        <v>360</v>
      </c>
      <c r="AD247" s="13" t="s">
        <v>384</v>
      </c>
      <c r="AE247" s="199" t="s">
        <v>6382</v>
      </c>
      <c r="AF247" s="8"/>
      <c r="AG247" s="131">
        <v>2</v>
      </c>
      <c r="AH247" s="131"/>
      <c r="AI247" s="131"/>
      <c r="AJ247" s="131"/>
      <c r="AK247" s="131"/>
      <c r="AL247" s="131"/>
      <c r="AM247" s="131"/>
      <c r="AN247" s="131"/>
      <c r="AO247" s="8">
        <v>4</v>
      </c>
      <c r="AP247" s="8"/>
      <c r="AQ247" s="8"/>
      <c r="AR247" s="8">
        <v>10</v>
      </c>
      <c r="AS247" s="8"/>
      <c r="AT247" s="131">
        <v>200</v>
      </c>
      <c r="AU247" s="8">
        <v>180</v>
      </c>
      <c r="AV247" s="131">
        <v>80</v>
      </c>
      <c r="AW247" s="21">
        <v>512</v>
      </c>
      <c r="AX247" s="13" t="s">
        <v>359</v>
      </c>
      <c r="AY247" s="132" t="s">
        <v>374</v>
      </c>
      <c r="AZ247" s="13" t="s">
        <v>107</v>
      </c>
      <c r="BA247" s="13" t="s">
        <v>52</v>
      </c>
      <c r="BB247" s="13" t="s">
        <v>2610</v>
      </c>
      <c r="BC247" s="131">
        <v>1800</v>
      </c>
      <c r="BD247" s="210"/>
      <c r="BE247" s="131"/>
      <c r="BG247" s="127">
        <f>Table3684[[#This Row],[buildPower]]/2</f>
        <v>50</v>
      </c>
    </row>
    <row r="248" spans="1:59" ht="24" customHeight="1" x14ac:dyDescent="0.35">
      <c r="A248" s="129">
        <v>246</v>
      </c>
      <c r="B248" s="130" t="s">
        <v>425</v>
      </c>
      <c r="C248" s="131">
        <v>1500</v>
      </c>
      <c r="D248" s="131">
        <v>150</v>
      </c>
      <c r="E248" s="131">
        <v>80</v>
      </c>
      <c r="F248" s="183">
        <v>1</v>
      </c>
      <c r="G248" s="131">
        <v>50</v>
      </c>
      <c r="H248" s="132" t="s">
        <v>2602</v>
      </c>
      <c r="I248" s="131"/>
      <c r="J248" s="131">
        <v>1</v>
      </c>
      <c r="K248" s="131">
        <v>0</v>
      </c>
      <c r="L248" s="131">
        <v>1</v>
      </c>
      <c r="M248" s="131"/>
      <c r="N248" s="132" t="s">
        <v>390</v>
      </c>
      <c r="O248" s="131">
        <v>1900</v>
      </c>
      <c r="P248" s="132" t="s">
        <v>428</v>
      </c>
      <c r="Q248" s="131">
        <v>15</v>
      </c>
      <c r="R248" s="132" t="s">
        <v>425</v>
      </c>
      <c r="S248" s="131">
        <v>1</v>
      </c>
      <c r="T248" s="131">
        <v>9344</v>
      </c>
      <c r="U248" s="42">
        <v>40</v>
      </c>
      <c r="V248" s="131">
        <v>90</v>
      </c>
      <c r="W248" s="131">
        <v>-60</v>
      </c>
      <c r="X248" s="131">
        <v>640</v>
      </c>
      <c r="Y248" s="131">
        <v>33</v>
      </c>
      <c r="Z248" s="132" t="s">
        <v>428</v>
      </c>
      <c r="AA248" s="163" t="s">
        <v>6411</v>
      </c>
      <c r="AB248" s="163" t="s">
        <v>6412</v>
      </c>
      <c r="AC248" s="132" t="s">
        <v>417</v>
      </c>
      <c r="AD248" s="132" t="s">
        <v>356</v>
      </c>
      <c r="AE248" s="439" t="s">
        <v>1961</v>
      </c>
      <c r="AF248" s="131"/>
      <c r="AG248" s="131">
        <v>2</v>
      </c>
      <c r="AH248" s="131"/>
      <c r="AI248" s="131"/>
      <c r="AJ248" s="131"/>
      <c r="AK248" s="131"/>
      <c r="AL248" s="131"/>
      <c r="AM248" s="131"/>
      <c r="AN248" s="131"/>
      <c r="AO248" s="131">
        <v>8</v>
      </c>
      <c r="AP248" s="131">
        <v>64</v>
      </c>
      <c r="AQ248" s="131">
        <v>50</v>
      </c>
      <c r="AR248" s="131">
        <v>10</v>
      </c>
      <c r="AS248" s="131"/>
      <c r="AT248" s="131">
        <v>600</v>
      </c>
      <c r="AU248" s="131"/>
      <c r="AV248" s="131">
        <v>80</v>
      </c>
      <c r="AW248" s="21">
        <v>3738</v>
      </c>
      <c r="AX248" s="132" t="s">
        <v>359</v>
      </c>
      <c r="AY248" s="132" t="s">
        <v>367</v>
      </c>
      <c r="AZ248" s="132" t="s">
        <v>109</v>
      </c>
      <c r="BA248" s="132" t="s">
        <v>52</v>
      </c>
      <c r="BB248" s="132" t="s">
        <v>2610</v>
      </c>
      <c r="BC248" s="131">
        <v>10000</v>
      </c>
      <c r="BD248" s="182"/>
      <c r="BE248" s="131"/>
      <c r="BG248" s="127">
        <f>Table3684[[#This Row],[buildPower]]/2</f>
        <v>75</v>
      </c>
    </row>
    <row r="249" spans="1:59" ht="24" customHeight="1" x14ac:dyDescent="0.35">
      <c r="A249" s="129">
        <v>247</v>
      </c>
      <c r="B249" s="130" t="s">
        <v>424</v>
      </c>
      <c r="C249" s="131">
        <v>500</v>
      </c>
      <c r="D249" s="131">
        <v>75</v>
      </c>
      <c r="E249" s="131">
        <v>105</v>
      </c>
      <c r="F249" s="183">
        <v>1</v>
      </c>
      <c r="G249" s="131">
        <v>50</v>
      </c>
      <c r="H249" s="132" t="s">
        <v>2602</v>
      </c>
      <c r="I249" s="131"/>
      <c r="J249" s="131">
        <v>1</v>
      </c>
      <c r="K249" s="131"/>
      <c r="L249" s="131">
        <v>1</v>
      </c>
      <c r="M249" s="131"/>
      <c r="N249" s="132" t="s">
        <v>385</v>
      </c>
      <c r="O249" s="131">
        <v>1700</v>
      </c>
      <c r="P249" s="132" t="s">
        <v>376</v>
      </c>
      <c r="Q249" s="131">
        <v>20</v>
      </c>
      <c r="R249" s="132" t="s">
        <v>424</v>
      </c>
      <c r="S249" s="131">
        <v>1</v>
      </c>
      <c r="T249" s="131">
        <v>1152</v>
      </c>
      <c r="U249" s="42">
        <v>40</v>
      </c>
      <c r="V249" s="131">
        <v>90</v>
      </c>
      <c r="W249" s="131">
        <v>-60</v>
      </c>
      <c r="X249" s="131">
        <v>128</v>
      </c>
      <c r="Y249" s="131">
        <v>33</v>
      </c>
      <c r="Z249" s="132" t="s">
        <v>376</v>
      </c>
      <c r="AA249" s="132" t="s">
        <v>403</v>
      </c>
      <c r="AB249" s="132" t="s">
        <v>404</v>
      </c>
      <c r="AC249" s="132" t="s">
        <v>360</v>
      </c>
      <c r="AD249" s="132" t="s">
        <v>384</v>
      </c>
      <c r="AE249" s="435" t="s">
        <v>2229</v>
      </c>
      <c r="AF249" s="131"/>
      <c r="AG249" s="131">
        <v>2</v>
      </c>
      <c r="AH249" s="131"/>
      <c r="AI249" s="131"/>
      <c r="AJ249" s="131"/>
      <c r="AK249" s="131"/>
      <c r="AL249" s="131"/>
      <c r="AM249" s="131"/>
      <c r="AN249" s="131"/>
      <c r="AO249" s="131">
        <v>2</v>
      </c>
      <c r="AP249" s="131"/>
      <c r="AQ249" s="131"/>
      <c r="AR249" s="131">
        <v>10</v>
      </c>
      <c r="AS249" s="131"/>
      <c r="AT249" s="131">
        <v>160</v>
      </c>
      <c r="AU249" s="131">
        <v>180</v>
      </c>
      <c r="AV249" s="131">
        <v>80</v>
      </c>
      <c r="AW249" s="21">
        <v>461</v>
      </c>
      <c r="AX249" s="132" t="s">
        <v>359</v>
      </c>
      <c r="AY249" s="132" t="s">
        <v>367</v>
      </c>
      <c r="AZ249" s="132" t="s">
        <v>107</v>
      </c>
      <c r="BA249" s="132" t="s">
        <v>52</v>
      </c>
      <c r="BB249" s="132" t="s">
        <v>2610</v>
      </c>
      <c r="BC249" s="131">
        <v>1000</v>
      </c>
      <c r="BD249" s="182"/>
      <c r="BE249" s="131"/>
      <c r="BG249" s="127">
        <f>Table3684[[#This Row],[buildPower]]/2</f>
        <v>37.5</v>
      </c>
    </row>
    <row r="250" spans="1:59" ht="24" customHeight="1" x14ac:dyDescent="0.35">
      <c r="A250" s="129">
        <v>248</v>
      </c>
      <c r="B250" s="130" t="s">
        <v>6386</v>
      </c>
      <c r="C250" s="131">
        <v>500</v>
      </c>
      <c r="D250" s="131">
        <v>75</v>
      </c>
      <c r="E250" s="131">
        <v>105</v>
      </c>
      <c r="F250" s="183">
        <v>1</v>
      </c>
      <c r="G250" s="131">
        <v>50</v>
      </c>
      <c r="H250" s="132" t="s">
        <v>2602</v>
      </c>
      <c r="I250" s="8"/>
      <c r="J250" s="131">
        <v>1</v>
      </c>
      <c r="K250" s="8"/>
      <c r="L250" s="131">
        <v>1</v>
      </c>
      <c r="M250" s="8"/>
      <c r="N250" s="13" t="s">
        <v>385</v>
      </c>
      <c r="O250" s="131">
        <v>1700</v>
      </c>
      <c r="P250" s="13" t="s">
        <v>376</v>
      </c>
      <c r="Q250" s="131">
        <v>20</v>
      </c>
      <c r="R250" s="13" t="s">
        <v>6386</v>
      </c>
      <c r="S250" s="131">
        <v>1</v>
      </c>
      <c r="T250" s="131">
        <v>1152</v>
      </c>
      <c r="U250" s="42">
        <v>40</v>
      </c>
      <c r="V250" s="8">
        <v>90</v>
      </c>
      <c r="W250" s="8">
        <v>-60</v>
      </c>
      <c r="X250" s="131">
        <v>128</v>
      </c>
      <c r="Y250" s="8">
        <v>33</v>
      </c>
      <c r="Z250" s="13" t="s">
        <v>376</v>
      </c>
      <c r="AA250" s="13" t="s">
        <v>5021</v>
      </c>
      <c r="AB250" s="13" t="s">
        <v>5022</v>
      </c>
      <c r="AC250" s="132" t="s">
        <v>360</v>
      </c>
      <c r="AD250" s="13" t="s">
        <v>384</v>
      </c>
      <c r="AE250" s="199" t="s">
        <v>6390</v>
      </c>
      <c r="AF250" s="8"/>
      <c r="AG250" s="131">
        <v>2</v>
      </c>
      <c r="AH250" s="131"/>
      <c r="AI250" s="131"/>
      <c r="AJ250" s="131"/>
      <c r="AK250" s="131"/>
      <c r="AL250" s="131"/>
      <c r="AM250" s="131"/>
      <c r="AN250" s="131"/>
      <c r="AO250" s="131">
        <v>2</v>
      </c>
      <c r="AP250" s="8"/>
      <c r="AQ250" s="8"/>
      <c r="AR250" s="8">
        <v>10</v>
      </c>
      <c r="AS250" s="8"/>
      <c r="AT250" s="131">
        <v>160</v>
      </c>
      <c r="AU250" s="8">
        <v>180</v>
      </c>
      <c r="AV250" s="131">
        <v>80</v>
      </c>
      <c r="AW250" s="21">
        <v>461</v>
      </c>
      <c r="AX250" s="13" t="s">
        <v>359</v>
      </c>
      <c r="AY250" s="13" t="s">
        <v>367</v>
      </c>
      <c r="AZ250" s="13" t="s">
        <v>107</v>
      </c>
      <c r="BA250" s="13" t="s">
        <v>52</v>
      </c>
      <c r="BB250" s="13" t="s">
        <v>2610</v>
      </c>
      <c r="BC250" s="131">
        <v>1000</v>
      </c>
      <c r="BD250" s="210"/>
      <c r="BE250" s="131"/>
      <c r="BG250" s="127">
        <f>Table3684[[#This Row],[buildPower]]/2</f>
        <v>37.5</v>
      </c>
    </row>
    <row r="251" spans="1:59" ht="24" customHeight="1" x14ac:dyDescent="0.35">
      <c r="A251" s="129">
        <v>249</v>
      </c>
      <c r="B251" s="17" t="s">
        <v>413</v>
      </c>
      <c r="C251" s="319">
        <v>500</v>
      </c>
      <c r="D251" s="319">
        <v>50</v>
      </c>
      <c r="E251" s="319">
        <v>29</v>
      </c>
      <c r="F251" s="448">
        <v>1</v>
      </c>
      <c r="G251" s="319">
        <v>25</v>
      </c>
      <c r="H251" s="320" t="s">
        <v>2593</v>
      </c>
      <c r="I251" s="319">
        <v>1</v>
      </c>
      <c r="J251" s="319">
        <v>1</v>
      </c>
      <c r="K251" s="319"/>
      <c r="L251" s="319">
        <v>1</v>
      </c>
      <c r="M251" s="319"/>
      <c r="N251" s="320" t="s">
        <v>357</v>
      </c>
      <c r="O251" s="319">
        <v>2000</v>
      </c>
      <c r="P251" s="320" t="s">
        <v>376</v>
      </c>
      <c r="Q251" s="319">
        <v>40</v>
      </c>
      <c r="R251" s="320" t="s">
        <v>413</v>
      </c>
      <c r="S251" s="319">
        <v>1</v>
      </c>
      <c r="T251" s="319">
        <v>1344</v>
      </c>
      <c r="U251" s="42">
        <v>40</v>
      </c>
      <c r="V251" s="319">
        <v>90</v>
      </c>
      <c r="W251" s="319">
        <v>-60</v>
      </c>
      <c r="X251" s="319">
        <v>128</v>
      </c>
      <c r="Y251" s="319">
        <v>33</v>
      </c>
      <c r="Z251" s="320" t="s">
        <v>376</v>
      </c>
      <c r="AA251" s="321" t="s">
        <v>6373</v>
      </c>
      <c r="AB251" s="321" t="s">
        <v>6374</v>
      </c>
      <c r="AC251" s="132" t="s">
        <v>360</v>
      </c>
      <c r="AD251" s="320" t="s">
        <v>416</v>
      </c>
      <c r="AE251" s="439" t="s">
        <v>1954</v>
      </c>
      <c r="AF251" s="319"/>
      <c r="AG251" s="319">
        <v>2</v>
      </c>
      <c r="AH251" s="319"/>
      <c r="AI251" s="324"/>
      <c r="AJ251" s="324"/>
      <c r="AK251" s="324"/>
      <c r="AL251" s="324"/>
      <c r="AM251" s="324"/>
      <c r="AN251" s="324"/>
      <c r="AO251" s="319">
        <v>8</v>
      </c>
      <c r="AP251" s="319">
        <v>64</v>
      </c>
      <c r="AQ251" s="319">
        <v>29</v>
      </c>
      <c r="AR251" s="319">
        <v>10</v>
      </c>
      <c r="AS251" s="319"/>
      <c r="AT251" s="319">
        <v>165</v>
      </c>
      <c r="AU251" s="319">
        <v>180</v>
      </c>
      <c r="AV251" s="324">
        <v>80</v>
      </c>
      <c r="AW251" s="21">
        <v>538</v>
      </c>
      <c r="AX251" s="320" t="s">
        <v>359</v>
      </c>
      <c r="AY251" s="320" t="s">
        <v>367</v>
      </c>
      <c r="AZ251" s="320" t="s">
        <v>109</v>
      </c>
      <c r="BA251" s="320" t="s">
        <v>52</v>
      </c>
      <c r="BB251" s="320" t="s">
        <v>2610</v>
      </c>
      <c r="BC251" s="319">
        <v>800</v>
      </c>
      <c r="BD251" s="324"/>
      <c r="BE251" s="131"/>
      <c r="BG251" s="127">
        <f>Table3684[[#This Row],[buildPower]]/2</f>
        <v>25</v>
      </c>
    </row>
    <row r="252" spans="1:59" ht="24" customHeight="1" x14ac:dyDescent="0.35">
      <c r="A252" s="129">
        <v>250</v>
      </c>
      <c r="B252" s="17" t="s">
        <v>5275</v>
      </c>
      <c r="C252" s="131">
        <v>500</v>
      </c>
      <c r="D252" s="131">
        <v>62</v>
      </c>
      <c r="E252" s="131">
        <v>65</v>
      </c>
      <c r="F252" s="183">
        <v>1</v>
      </c>
      <c r="G252" s="131">
        <v>50</v>
      </c>
      <c r="H252" s="132" t="s">
        <v>2602</v>
      </c>
      <c r="I252" s="131"/>
      <c r="J252" s="131">
        <v>1</v>
      </c>
      <c r="K252" s="8">
        <v>0</v>
      </c>
      <c r="L252" s="131">
        <v>2</v>
      </c>
      <c r="M252" s="8"/>
      <c r="N252" s="132" t="s">
        <v>390</v>
      </c>
      <c r="O252" s="131">
        <v>900</v>
      </c>
      <c r="P252" s="132" t="s">
        <v>428</v>
      </c>
      <c r="Q252" s="131">
        <v>40</v>
      </c>
      <c r="R252" s="13" t="s">
        <v>5275</v>
      </c>
      <c r="S252" s="131">
        <v>1</v>
      </c>
      <c r="T252" s="131">
        <v>2304</v>
      </c>
      <c r="U252" s="42">
        <v>40</v>
      </c>
      <c r="V252" s="8">
        <v>90</v>
      </c>
      <c r="W252" s="8">
        <v>-60</v>
      </c>
      <c r="X252" s="8">
        <v>256</v>
      </c>
      <c r="Y252" s="8">
        <v>33</v>
      </c>
      <c r="Z252" s="132" t="s">
        <v>428</v>
      </c>
      <c r="AA252" s="13" t="s">
        <v>5029</v>
      </c>
      <c r="AB252" s="176" t="s">
        <v>5030</v>
      </c>
      <c r="AC252" s="132" t="s">
        <v>417</v>
      </c>
      <c r="AD252" s="132" t="s">
        <v>356</v>
      </c>
      <c r="AE252" s="439" t="s">
        <v>6471</v>
      </c>
      <c r="AF252" s="8"/>
      <c r="AG252" s="8">
        <v>1</v>
      </c>
      <c r="AH252" s="131"/>
      <c r="AI252" s="182"/>
      <c r="AJ252" s="182"/>
      <c r="AK252" s="182"/>
      <c r="AL252" s="182"/>
      <c r="AM252" s="182"/>
      <c r="AN252" s="182"/>
      <c r="AO252" s="8">
        <v>8</v>
      </c>
      <c r="AP252" s="8">
        <v>64</v>
      </c>
      <c r="AQ252" s="8">
        <v>45</v>
      </c>
      <c r="AR252" s="8">
        <v>80</v>
      </c>
      <c r="AS252" s="8"/>
      <c r="AT252" s="8">
        <v>600</v>
      </c>
      <c r="AU252" s="8">
        <v>180</v>
      </c>
      <c r="AV252" s="182">
        <v>80</v>
      </c>
      <c r="AW252" s="21">
        <v>922</v>
      </c>
      <c r="AX252" s="132" t="s">
        <v>359</v>
      </c>
      <c r="AY252" s="132" t="s">
        <v>367</v>
      </c>
      <c r="AZ252" s="132" t="s">
        <v>109</v>
      </c>
      <c r="BA252" s="13" t="s">
        <v>52</v>
      </c>
      <c r="BB252" s="132" t="s">
        <v>2610</v>
      </c>
      <c r="BC252" s="131">
        <v>1200</v>
      </c>
      <c r="BD252" s="210"/>
      <c r="BE252" s="131"/>
      <c r="BG252" s="127">
        <f>Table3684[[#This Row],[buildPower]]/2</f>
        <v>31</v>
      </c>
    </row>
    <row r="253" spans="1:59" ht="24" customHeight="1" x14ac:dyDescent="0.35">
      <c r="A253" s="129">
        <v>251</v>
      </c>
      <c r="B253" s="17" t="s">
        <v>5276</v>
      </c>
      <c r="C253" s="131">
        <v>625</v>
      </c>
      <c r="D253" s="131">
        <v>75</v>
      </c>
      <c r="E253" s="131">
        <v>65</v>
      </c>
      <c r="F253" s="179">
        <v>1</v>
      </c>
      <c r="G253" s="131">
        <v>50</v>
      </c>
      <c r="H253" s="132" t="s">
        <v>2593</v>
      </c>
      <c r="I253" s="131"/>
      <c r="J253" s="131">
        <v>1</v>
      </c>
      <c r="K253" s="8">
        <v>0</v>
      </c>
      <c r="L253" s="131">
        <v>2</v>
      </c>
      <c r="M253" s="8"/>
      <c r="N253" s="132" t="s">
        <v>390</v>
      </c>
      <c r="O253" s="131">
        <v>400</v>
      </c>
      <c r="P253" s="132" t="s">
        <v>428</v>
      </c>
      <c r="Q253" s="131">
        <v>40</v>
      </c>
      <c r="R253" s="13" t="s">
        <v>5276</v>
      </c>
      <c r="S253" s="131">
        <v>1</v>
      </c>
      <c r="T253" s="131">
        <v>2304</v>
      </c>
      <c r="U253" s="42">
        <v>40</v>
      </c>
      <c r="V253" s="8">
        <v>90</v>
      </c>
      <c r="W253" s="8">
        <v>-60</v>
      </c>
      <c r="X253" s="8">
        <v>256</v>
      </c>
      <c r="Y253" s="8">
        <v>33</v>
      </c>
      <c r="Z253" s="132" t="s">
        <v>428</v>
      </c>
      <c r="AA253" s="13" t="s">
        <v>5031</v>
      </c>
      <c r="AB253" s="176" t="s">
        <v>5032</v>
      </c>
      <c r="AC253" s="132" t="s">
        <v>417</v>
      </c>
      <c r="AD253" s="132" t="s">
        <v>356</v>
      </c>
      <c r="AE253" s="439" t="s">
        <v>6472</v>
      </c>
      <c r="AF253" s="8"/>
      <c r="AG253" s="8">
        <v>1</v>
      </c>
      <c r="AH253" s="131"/>
      <c r="AI253" s="131"/>
      <c r="AJ253" s="131"/>
      <c r="AK253" s="131"/>
      <c r="AL253" s="131"/>
      <c r="AM253" s="131"/>
      <c r="AN253" s="131"/>
      <c r="AO253" s="8">
        <v>8</v>
      </c>
      <c r="AP253" s="8">
        <v>64</v>
      </c>
      <c r="AQ253" s="8">
        <v>45</v>
      </c>
      <c r="AR253" s="8">
        <v>80</v>
      </c>
      <c r="AS253" s="8"/>
      <c r="AT253" s="8">
        <v>400</v>
      </c>
      <c r="AU253" s="8">
        <v>180</v>
      </c>
      <c r="AV253" s="131">
        <v>80</v>
      </c>
      <c r="AW253" s="42">
        <v>922</v>
      </c>
      <c r="AX253" s="132" t="s">
        <v>359</v>
      </c>
      <c r="AY253" s="132" t="s">
        <v>367</v>
      </c>
      <c r="AZ253" s="132" t="s">
        <v>109</v>
      </c>
      <c r="BA253" s="13" t="s">
        <v>52</v>
      </c>
      <c r="BB253" s="132" t="s">
        <v>2610</v>
      </c>
      <c r="BC253" s="131">
        <v>1800</v>
      </c>
      <c r="BD253" s="210"/>
      <c r="BE253" s="131"/>
      <c r="BG253" s="127">
        <f>Table3684[[#This Row],[buildPower]]/2</f>
        <v>37.5</v>
      </c>
    </row>
    <row r="254" spans="1:59" ht="24" customHeight="1" x14ac:dyDescent="0.35">
      <c r="A254" s="129">
        <v>252</v>
      </c>
      <c r="B254" s="130" t="s">
        <v>3567</v>
      </c>
      <c r="C254" s="131">
        <v>600</v>
      </c>
      <c r="D254" s="131">
        <v>62</v>
      </c>
      <c r="E254" s="131">
        <v>40</v>
      </c>
      <c r="F254" s="183">
        <v>1</v>
      </c>
      <c r="G254" s="131">
        <v>15</v>
      </c>
      <c r="H254" s="132" t="s">
        <v>2593</v>
      </c>
      <c r="I254" s="131">
        <v>1</v>
      </c>
      <c r="J254" s="131">
        <v>1</v>
      </c>
      <c r="K254" s="131"/>
      <c r="L254" s="131">
        <v>1</v>
      </c>
      <c r="M254" s="131"/>
      <c r="N254" s="132" t="s">
        <v>357</v>
      </c>
      <c r="O254" s="131">
        <v>800</v>
      </c>
      <c r="P254" s="132" t="s">
        <v>376</v>
      </c>
      <c r="Q254" s="131">
        <v>40</v>
      </c>
      <c r="R254" s="132" t="s">
        <v>3567</v>
      </c>
      <c r="S254" s="131">
        <v>1</v>
      </c>
      <c r="T254" s="133">
        <v>1664</v>
      </c>
      <c r="U254" s="42">
        <v>40</v>
      </c>
      <c r="V254" s="131">
        <v>90</v>
      </c>
      <c r="W254" s="131">
        <v>-60</v>
      </c>
      <c r="X254" s="131"/>
      <c r="Y254" s="131">
        <v>33</v>
      </c>
      <c r="Z254" s="132" t="s">
        <v>376</v>
      </c>
      <c r="AA254" s="177" t="s">
        <v>414</v>
      </c>
      <c r="AB254" s="132" t="s">
        <v>415</v>
      </c>
      <c r="AC254" s="132" t="s">
        <v>360</v>
      </c>
      <c r="AD254" s="132" t="s">
        <v>416</v>
      </c>
      <c r="AE254" s="435" t="s">
        <v>3568</v>
      </c>
      <c r="AF254" s="131">
        <v>4</v>
      </c>
      <c r="AG254" s="131">
        <v>2</v>
      </c>
      <c r="AH254" s="131"/>
      <c r="AI254" s="131"/>
      <c r="AJ254" s="131"/>
      <c r="AK254" s="131"/>
      <c r="AL254" s="131"/>
      <c r="AM254" s="131"/>
      <c r="AN254" s="131"/>
      <c r="AO254" s="131">
        <v>8</v>
      </c>
      <c r="AP254" s="131">
        <v>128</v>
      </c>
      <c r="AQ254" s="131">
        <v>29</v>
      </c>
      <c r="AR254" s="131">
        <v>10</v>
      </c>
      <c r="AS254" s="131"/>
      <c r="AT254" s="131">
        <v>110</v>
      </c>
      <c r="AU254" s="131">
        <v>360</v>
      </c>
      <c r="AV254" s="182">
        <v>80</v>
      </c>
      <c r="AW254" s="21"/>
      <c r="AX254" s="132" t="s">
        <v>359</v>
      </c>
      <c r="AY254" s="132" t="s">
        <v>367</v>
      </c>
      <c r="AZ254" s="134" t="s">
        <v>110</v>
      </c>
      <c r="BA254" s="132" t="s">
        <v>52</v>
      </c>
      <c r="BB254" s="132" t="s">
        <v>2610</v>
      </c>
      <c r="BC254" s="131">
        <v>1300</v>
      </c>
      <c r="BD254" s="182"/>
      <c r="BE254" s="131"/>
      <c r="BG254" s="127">
        <f>Table3684[[#This Row],[buildPower]]/2</f>
        <v>31</v>
      </c>
    </row>
    <row r="255" spans="1:59" ht="24" customHeight="1" x14ac:dyDescent="0.35">
      <c r="A255" s="129">
        <v>253</v>
      </c>
      <c r="B255" s="130" t="s">
        <v>412</v>
      </c>
      <c r="C255" s="131">
        <v>375</v>
      </c>
      <c r="D255" s="131">
        <v>37</v>
      </c>
      <c r="E255" s="131">
        <v>22</v>
      </c>
      <c r="F255" s="183">
        <v>1</v>
      </c>
      <c r="G255" s="131">
        <v>25</v>
      </c>
      <c r="H255" s="132" t="s">
        <v>2602</v>
      </c>
      <c r="I255" s="131">
        <v>1</v>
      </c>
      <c r="J255" s="131">
        <v>1</v>
      </c>
      <c r="K255" s="131"/>
      <c r="L255" s="131">
        <v>10</v>
      </c>
      <c r="M255" s="131" t="s">
        <v>2625</v>
      </c>
      <c r="N255" s="132" t="s">
        <v>357</v>
      </c>
      <c r="O255" s="131">
        <v>2250</v>
      </c>
      <c r="P255" s="132" t="s">
        <v>358</v>
      </c>
      <c r="Q255" s="131">
        <v>30</v>
      </c>
      <c r="R255" s="132" t="s">
        <v>412</v>
      </c>
      <c r="S255" s="131">
        <v>1</v>
      </c>
      <c r="T255" s="131">
        <v>1088</v>
      </c>
      <c r="U255" s="42">
        <v>40</v>
      </c>
      <c r="V255" s="131">
        <v>90</v>
      </c>
      <c r="W255" s="131">
        <v>-60</v>
      </c>
      <c r="X255" s="131">
        <v>128</v>
      </c>
      <c r="Y255" s="131">
        <v>33</v>
      </c>
      <c r="Z255" s="132" t="s">
        <v>358</v>
      </c>
      <c r="AA255" s="132" t="s">
        <v>400</v>
      </c>
      <c r="AB255" s="132" t="s">
        <v>401</v>
      </c>
      <c r="AC255" s="185" t="s">
        <v>360</v>
      </c>
      <c r="AD255" s="132" t="s">
        <v>356</v>
      </c>
      <c r="AE255" s="435" t="s">
        <v>1959</v>
      </c>
      <c r="AF255" s="131"/>
      <c r="AG255" s="131">
        <v>2</v>
      </c>
      <c r="AH255" s="131"/>
      <c r="AI255" s="131"/>
      <c r="AJ255" s="131"/>
      <c r="AK255" s="131"/>
      <c r="AL255" s="131"/>
      <c r="AM255" s="131"/>
      <c r="AN255" s="131"/>
      <c r="AO255" s="131"/>
      <c r="AP255" s="131"/>
      <c r="AQ255" s="131"/>
      <c r="AR255" s="131">
        <v>10</v>
      </c>
      <c r="AS255" s="131">
        <v>10</v>
      </c>
      <c r="AT255" s="131"/>
      <c r="AU255" s="131">
        <v>180</v>
      </c>
      <c r="AV255" s="182">
        <v>80</v>
      </c>
      <c r="AW255" s="21">
        <v>435</v>
      </c>
      <c r="AX255" s="132" t="s">
        <v>359</v>
      </c>
      <c r="AY255" s="163" t="s">
        <v>367</v>
      </c>
      <c r="AZ255" s="132" t="s">
        <v>107</v>
      </c>
      <c r="BA255" s="132" t="s">
        <v>52</v>
      </c>
      <c r="BB255" s="132" t="s">
        <v>2610</v>
      </c>
      <c r="BC255" s="131">
        <v>700</v>
      </c>
      <c r="BD255" s="182"/>
      <c r="BE255" s="131"/>
      <c r="BG255" s="127">
        <f>Table3684[[#This Row],[buildPower]]/2</f>
        <v>18.5</v>
      </c>
    </row>
    <row r="256" spans="1:59" ht="24" customHeight="1" x14ac:dyDescent="0.35">
      <c r="A256" s="129">
        <v>254</v>
      </c>
      <c r="B256" s="130" t="s">
        <v>5270</v>
      </c>
      <c r="C256" s="131">
        <v>425</v>
      </c>
      <c r="D256" s="131">
        <v>47</v>
      </c>
      <c r="E256" s="131">
        <v>26</v>
      </c>
      <c r="F256" s="183">
        <v>1</v>
      </c>
      <c r="G256" s="131">
        <v>25</v>
      </c>
      <c r="H256" s="132" t="s">
        <v>2602</v>
      </c>
      <c r="I256" s="8">
        <v>1</v>
      </c>
      <c r="J256" s="131">
        <v>1</v>
      </c>
      <c r="K256" s="8"/>
      <c r="L256" s="131">
        <v>12</v>
      </c>
      <c r="M256" s="8" t="s">
        <v>2625</v>
      </c>
      <c r="N256" s="13" t="s">
        <v>357</v>
      </c>
      <c r="O256" s="131">
        <v>2250</v>
      </c>
      <c r="P256" s="13" t="s">
        <v>358</v>
      </c>
      <c r="Q256" s="131">
        <v>30</v>
      </c>
      <c r="R256" s="13" t="s">
        <v>5270</v>
      </c>
      <c r="S256" s="131">
        <v>1</v>
      </c>
      <c r="T256" s="131">
        <v>1088</v>
      </c>
      <c r="U256" s="42">
        <v>40</v>
      </c>
      <c r="V256" s="8">
        <v>90</v>
      </c>
      <c r="W256" s="8">
        <v>-60</v>
      </c>
      <c r="X256" s="8">
        <v>128</v>
      </c>
      <c r="Y256" s="8">
        <v>33</v>
      </c>
      <c r="Z256" s="13" t="s">
        <v>358</v>
      </c>
      <c r="AA256" s="13" t="s">
        <v>4961</v>
      </c>
      <c r="AB256" s="13" t="s">
        <v>401</v>
      </c>
      <c r="AC256" s="132" t="s">
        <v>360</v>
      </c>
      <c r="AD256" s="13" t="s">
        <v>356</v>
      </c>
      <c r="AE256" s="435" t="s">
        <v>7033</v>
      </c>
      <c r="AF256" s="8"/>
      <c r="AG256" s="8">
        <v>1</v>
      </c>
      <c r="AH256" s="131"/>
      <c r="AI256" s="131"/>
      <c r="AJ256" s="131"/>
      <c r="AK256" s="131"/>
      <c r="AL256" s="131"/>
      <c r="AM256" s="131"/>
      <c r="AN256" s="131"/>
      <c r="AO256" s="8"/>
      <c r="AP256" s="8"/>
      <c r="AQ256" s="8"/>
      <c r="AR256" s="8">
        <v>10</v>
      </c>
      <c r="AS256" s="8">
        <v>10</v>
      </c>
      <c r="AT256" s="8"/>
      <c r="AU256" s="8">
        <v>180</v>
      </c>
      <c r="AV256" s="131">
        <v>80</v>
      </c>
      <c r="AW256" s="21">
        <v>435</v>
      </c>
      <c r="AX256" s="13" t="s">
        <v>359</v>
      </c>
      <c r="AY256" s="13" t="s">
        <v>374</v>
      </c>
      <c r="AZ256" s="132" t="s">
        <v>107</v>
      </c>
      <c r="BA256" s="13" t="s">
        <v>52</v>
      </c>
      <c r="BB256" s="132" t="s">
        <v>2610</v>
      </c>
      <c r="BC256" s="131">
        <v>700</v>
      </c>
      <c r="BD256" s="210"/>
      <c r="BE256" s="131"/>
      <c r="BG256" s="127">
        <f>Table3684[[#This Row],[buildPower]]/2</f>
        <v>23.5</v>
      </c>
    </row>
    <row r="257" spans="1:59" ht="24" customHeight="1" x14ac:dyDescent="0.35">
      <c r="A257" s="129">
        <v>255</v>
      </c>
      <c r="B257" s="440" t="s">
        <v>5271</v>
      </c>
      <c r="C257" s="131">
        <v>525</v>
      </c>
      <c r="D257" s="131">
        <v>75</v>
      </c>
      <c r="E257" s="131">
        <v>26</v>
      </c>
      <c r="F257" s="183">
        <v>1</v>
      </c>
      <c r="G257" s="131">
        <v>25</v>
      </c>
      <c r="H257" s="132" t="s">
        <v>2602</v>
      </c>
      <c r="I257" s="8">
        <v>1</v>
      </c>
      <c r="J257" s="131">
        <v>1</v>
      </c>
      <c r="K257" s="8">
        <v>0</v>
      </c>
      <c r="L257" s="131">
        <v>1</v>
      </c>
      <c r="M257" s="8" t="s">
        <v>2625</v>
      </c>
      <c r="N257" s="13" t="s">
        <v>357</v>
      </c>
      <c r="O257" s="131">
        <v>2250</v>
      </c>
      <c r="P257" s="13" t="s">
        <v>358</v>
      </c>
      <c r="Q257" s="131">
        <v>30</v>
      </c>
      <c r="R257" s="13" t="s">
        <v>5271</v>
      </c>
      <c r="S257" s="131">
        <v>1</v>
      </c>
      <c r="T257" s="131">
        <v>1088</v>
      </c>
      <c r="U257" s="42">
        <v>40</v>
      </c>
      <c r="V257" s="8">
        <v>90</v>
      </c>
      <c r="W257" s="8">
        <v>-60</v>
      </c>
      <c r="X257" s="8">
        <v>128</v>
      </c>
      <c r="Y257" s="8">
        <v>33</v>
      </c>
      <c r="Z257" s="13" t="s">
        <v>358</v>
      </c>
      <c r="AA257" s="13" t="s">
        <v>5025</v>
      </c>
      <c r="AB257" s="13" t="s">
        <v>404</v>
      </c>
      <c r="AC257" s="132" t="s">
        <v>360</v>
      </c>
      <c r="AD257" s="13" t="s">
        <v>356</v>
      </c>
      <c r="AE257" s="435" t="s">
        <v>6465</v>
      </c>
      <c r="AF257" s="8"/>
      <c r="AG257" s="8">
        <v>1</v>
      </c>
      <c r="AH257" s="131"/>
      <c r="AI257" s="131"/>
      <c r="AJ257" s="131"/>
      <c r="AK257" s="131"/>
      <c r="AL257" s="131"/>
      <c r="AM257" s="131"/>
      <c r="AN257" s="131"/>
      <c r="AO257" s="8">
        <v>2</v>
      </c>
      <c r="AP257" s="8"/>
      <c r="AQ257" s="8"/>
      <c r="AR257" s="8">
        <v>10</v>
      </c>
      <c r="AS257" s="8">
        <v>10</v>
      </c>
      <c r="AT257" s="8">
        <v>6</v>
      </c>
      <c r="AU257" s="8">
        <v>180</v>
      </c>
      <c r="AV257" s="131">
        <v>80</v>
      </c>
      <c r="AW257" s="42">
        <v>435</v>
      </c>
      <c r="AX257" s="13" t="s">
        <v>359</v>
      </c>
      <c r="AY257" s="13" t="s">
        <v>374</v>
      </c>
      <c r="AZ257" s="132" t="s">
        <v>107</v>
      </c>
      <c r="BA257" s="13" t="s">
        <v>52</v>
      </c>
      <c r="BB257" s="132" t="s">
        <v>2610</v>
      </c>
      <c r="BC257" s="131">
        <v>1800</v>
      </c>
      <c r="BD257" s="210"/>
      <c r="BE257" s="131"/>
      <c r="BG257" s="127">
        <f>Table3684[[#This Row],[buildPower]]/2</f>
        <v>37.5</v>
      </c>
    </row>
    <row r="258" spans="1:59" ht="24" customHeight="1" x14ac:dyDescent="0.35">
      <c r="A258" s="129">
        <v>256</v>
      </c>
      <c r="B258" s="130" t="s">
        <v>5272</v>
      </c>
      <c r="C258" s="131">
        <v>475</v>
      </c>
      <c r="D258" s="131">
        <v>60</v>
      </c>
      <c r="E258" s="131">
        <v>26</v>
      </c>
      <c r="F258" s="179">
        <v>1</v>
      </c>
      <c r="G258" s="131">
        <v>25</v>
      </c>
      <c r="H258" s="132" t="s">
        <v>2602</v>
      </c>
      <c r="I258" s="8">
        <v>1</v>
      </c>
      <c r="J258" s="131">
        <v>1</v>
      </c>
      <c r="K258" s="8">
        <v>0</v>
      </c>
      <c r="L258" s="131">
        <v>1</v>
      </c>
      <c r="M258" s="8" t="s">
        <v>2625</v>
      </c>
      <c r="N258" s="13" t="s">
        <v>357</v>
      </c>
      <c r="O258" s="131">
        <v>2250</v>
      </c>
      <c r="P258" s="13" t="s">
        <v>358</v>
      </c>
      <c r="Q258" s="131">
        <v>30</v>
      </c>
      <c r="R258" s="13" t="s">
        <v>5272</v>
      </c>
      <c r="S258" s="131">
        <v>1</v>
      </c>
      <c r="T258" s="131">
        <v>1088</v>
      </c>
      <c r="U258" s="42">
        <v>40</v>
      </c>
      <c r="V258" s="8">
        <v>90</v>
      </c>
      <c r="W258" s="8">
        <v>-60</v>
      </c>
      <c r="X258" s="8">
        <v>128</v>
      </c>
      <c r="Y258" s="8">
        <v>33</v>
      </c>
      <c r="Z258" s="13" t="s">
        <v>358</v>
      </c>
      <c r="AA258" s="13" t="s">
        <v>5026</v>
      </c>
      <c r="AB258" s="13" t="s">
        <v>401</v>
      </c>
      <c r="AC258" s="132" t="s">
        <v>360</v>
      </c>
      <c r="AD258" s="13" t="s">
        <v>356</v>
      </c>
      <c r="AE258" s="435" t="s">
        <v>5305</v>
      </c>
      <c r="AF258" s="8"/>
      <c r="AG258" s="8">
        <v>1</v>
      </c>
      <c r="AH258" s="131"/>
      <c r="AI258" s="131"/>
      <c r="AJ258" s="131"/>
      <c r="AK258" s="131"/>
      <c r="AL258" s="131"/>
      <c r="AM258" s="131"/>
      <c r="AN258" s="131"/>
      <c r="AO258" s="8">
        <v>2</v>
      </c>
      <c r="AP258" s="8"/>
      <c r="AQ258" s="8"/>
      <c r="AR258" s="8">
        <v>10</v>
      </c>
      <c r="AS258" s="8">
        <v>10</v>
      </c>
      <c r="AT258" s="8">
        <v>16</v>
      </c>
      <c r="AU258" s="8">
        <v>180</v>
      </c>
      <c r="AV258" s="131">
        <v>80</v>
      </c>
      <c r="AW258" s="21">
        <v>435</v>
      </c>
      <c r="AX258" s="13" t="s">
        <v>359</v>
      </c>
      <c r="AY258" s="13" t="s">
        <v>374</v>
      </c>
      <c r="AZ258" s="132" t="s">
        <v>107</v>
      </c>
      <c r="BA258" s="13" t="s">
        <v>52</v>
      </c>
      <c r="BB258" s="132" t="s">
        <v>2610</v>
      </c>
      <c r="BC258" s="131">
        <v>1200</v>
      </c>
      <c r="BD258" s="210"/>
      <c r="BE258" s="131"/>
      <c r="BG258" s="127">
        <f>Table3684[[#This Row],[buildPower]]/2</f>
        <v>30</v>
      </c>
    </row>
    <row r="259" spans="1:59" ht="24" customHeight="1" x14ac:dyDescent="0.35">
      <c r="A259" s="129">
        <v>257</v>
      </c>
      <c r="B259" s="130" t="s">
        <v>6338</v>
      </c>
      <c r="C259" s="131">
        <v>500</v>
      </c>
      <c r="D259" s="131">
        <v>87</v>
      </c>
      <c r="E259" s="131">
        <v>1</v>
      </c>
      <c r="F259" s="183">
        <v>1</v>
      </c>
      <c r="G259" s="131">
        <v>25</v>
      </c>
      <c r="H259" s="132" t="s">
        <v>2602</v>
      </c>
      <c r="I259" s="131">
        <v>1</v>
      </c>
      <c r="J259" s="131">
        <v>1</v>
      </c>
      <c r="K259" s="131"/>
      <c r="L259" s="131">
        <v>10</v>
      </c>
      <c r="M259" s="131" t="s">
        <v>2625</v>
      </c>
      <c r="N259" s="132" t="s">
        <v>357</v>
      </c>
      <c r="O259" s="131">
        <v>2250</v>
      </c>
      <c r="P259" s="132" t="s">
        <v>358</v>
      </c>
      <c r="Q259" s="131">
        <v>30</v>
      </c>
      <c r="R259" s="163" t="s">
        <v>6338</v>
      </c>
      <c r="S259" s="131">
        <v>1</v>
      </c>
      <c r="T259" s="131">
        <v>1088</v>
      </c>
      <c r="U259" s="182">
        <v>40</v>
      </c>
      <c r="V259" s="131">
        <v>90</v>
      </c>
      <c r="W259" s="131">
        <v>-60</v>
      </c>
      <c r="X259" s="131">
        <v>128</v>
      </c>
      <c r="Y259" s="131">
        <v>33</v>
      </c>
      <c r="Z259" s="132" t="s">
        <v>358</v>
      </c>
      <c r="AA259" s="163" t="s">
        <v>6168</v>
      </c>
      <c r="AB259" s="163" t="s">
        <v>6167</v>
      </c>
      <c r="AC259" s="132" t="s">
        <v>360</v>
      </c>
      <c r="AD259" s="132" t="s">
        <v>356</v>
      </c>
      <c r="AE259" s="199" t="s">
        <v>6337</v>
      </c>
      <c r="AF259" s="131"/>
      <c r="AG259" s="131">
        <v>2</v>
      </c>
      <c r="AH259" s="131"/>
      <c r="AI259" s="131"/>
      <c r="AJ259" s="131"/>
      <c r="AK259" s="131"/>
      <c r="AL259" s="131"/>
      <c r="AM259" s="131"/>
      <c r="AN259" s="131"/>
      <c r="AO259" s="131"/>
      <c r="AP259" s="131"/>
      <c r="AQ259" s="131"/>
      <c r="AR259" s="131">
        <v>10</v>
      </c>
      <c r="AS259" s="131">
        <v>10</v>
      </c>
      <c r="AT259" s="131"/>
      <c r="AU259" s="131">
        <v>180</v>
      </c>
      <c r="AV259" s="131">
        <v>80</v>
      </c>
      <c r="AW259" s="42">
        <v>435</v>
      </c>
      <c r="AX259" s="132" t="s">
        <v>359</v>
      </c>
      <c r="AY259" s="132" t="s">
        <v>367</v>
      </c>
      <c r="AZ259" s="132" t="s">
        <v>107</v>
      </c>
      <c r="BA259" s="13" t="s">
        <v>487</v>
      </c>
      <c r="BB259" s="132" t="s">
        <v>2610</v>
      </c>
      <c r="BC259" s="131">
        <v>700</v>
      </c>
      <c r="BD259" s="182"/>
      <c r="BE259" s="131"/>
      <c r="BG259" s="127">
        <f>Table3684[[#This Row],[buildPower]]/2</f>
        <v>43.5</v>
      </c>
    </row>
    <row r="260" spans="1:59" ht="24" customHeight="1" x14ac:dyDescent="0.35">
      <c r="A260" s="129">
        <v>258</v>
      </c>
      <c r="B260" s="130" t="s">
        <v>5267</v>
      </c>
      <c r="C260" s="131">
        <v>400</v>
      </c>
      <c r="D260" s="131">
        <v>50</v>
      </c>
      <c r="E260" s="131">
        <v>29</v>
      </c>
      <c r="F260" s="70">
        <v>1</v>
      </c>
      <c r="G260" s="131">
        <v>25</v>
      </c>
      <c r="H260" s="132" t="s">
        <v>2593</v>
      </c>
      <c r="I260" s="131">
        <v>1</v>
      </c>
      <c r="J260" s="131">
        <v>1</v>
      </c>
      <c r="K260" s="131"/>
      <c r="L260" s="131">
        <v>1</v>
      </c>
      <c r="M260" s="131"/>
      <c r="N260" s="132" t="s">
        <v>357</v>
      </c>
      <c r="O260" s="131">
        <v>2000</v>
      </c>
      <c r="P260" s="132" t="s">
        <v>376</v>
      </c>
      <c r="Q260" s="131">
        <v>40</v>
      </c>
      <c r="R260" s="13" t="s">
        <v>5267</v>
      </c>
      <c r="S260" s="131">
        <v>1</v>
      </c>
      <c r="T260" s="131">
        <v>1344</v>
      </c>
      <c r="U260" s="42">
        <v>40</v>
      </c>
      <c r="V260" s="131">
        <v>90</v>
      </c>
      <c r="W260" s="131">
        <v>-60</v>
      </c>
      <c r="X260" s="131">
        <v>128</v>
      </c>
      <c r="Y260" s="131">
        <v>33</v>
      </c>
      <c r="Z260" s="13" t="s">
        <v>358</v>
      </c>
      <c r="AA260" s="13" t="s">
        <v>4960</v>
      </c>
      <c r="AB260" s="13" t="s">
        <v>401</v>
      </c>
      <c r="AC260" s="185" t="s">
        <v>360</v>
      </c>
      <c r="AD260" s="13" t="s">
        <v>356</v>
      </c>
      <c r="AE260" s="435" t="s">
        <v>6359</v>
      </c>
      <c r="AF260" s="131"/>
      <c r="AG260" s="131">
        <v>2</v>
      </c>
      <c r="AH260" s="131"/>
      <c r="AI260" s="131"/>
      <c r="AJ260" s="131"/>
      <c r="AK260" s="131"/>
      <c r="AL260" s="131"/>
      <c r="AM260" s="131"/>
      <c r="AN260" s="131"/>
      <c r="AO260" s="131">
        <v>4</v>
      </c>
      <c r="AP260" s="131">
        <v>64</v>
      </c>
      <c r="AQ260" s="131">
        <v>25</v>
      </c>
      <c r="AR260" s="131">
        <v>10</v>
      </c>
      <c r="AS260" s="131"/>
      <c r="AT260" s="131">
        <v>165</v>
      </c>
      <c r="AU260" s="131">
        <v>180</v>
      </c>
      <c r="AV260" s="131">
        <v>80</v>
      </c>
      <c r="AW260" s="21">
        <v>538</v>
      </c>
      <c r="AX260" s="132" t="s">
        <v>359</v>
      </c>
      <c r="AY260" s="132" t="s">
        <v>367</v>
      </c>
      <c r="AZ260" s="132" t="s">
        <v>109</v>
      </c>
      <c r="BA260" s="132" t="s">
        <v>52</v>
      </c>
      <c r="BB260" s="132" t="s">
        <v>2610</v>
      </c>
      <c r="BC260" s="131">
        <v>800</v>
      </c>
      <c r="BD260" s="210"/>
      <c r="BE260" s="131"/>
      <c r="BG260" s="127">
        <f>Table3684[[#This Row],[buildPower]]/2</f>
        <v>25</v>
      </c>
    </row>
    <row r="261" spans="1:59" ht="24" customHeight="1" x14ac:dyDescent="0.35">
      <c r="A261" s="129">
        <v>259</v>
      </c>
      <c r="B261" s="256" t="s">
        <v>5268</v>
      </c>
      <c r="C261" s="131">
        <v>600</v>
      </c>
      <c r="D261" s="131">
        <v>50</v>
      </c>
      <c r="E261" s="131">
        <v>29</v>
      </c>
      <c r="F261" s="183">
        <v>1</v>
      </c>
      <c r="G261" s="131">
        <v>25</v>
      </c>
      <c r="H261" s="132" t="s">
        <v>2593</v>
      </c>
      <c r="I261" s="131">
        <v>1</v>
      </c>
      <c r="J261" s="131">
        <v>1</v>
      </c>
      <c r="K261" s="131">
        <v>0</v>
      </c>
      <c r="L261" s="131">
        <v>1</v>
      </c>
      <c r="M261" s="131"/>
      <c r="N261" s="132" t="s">
        <v>357</v>
      </c>
      <c r="O261" s="131">
        <v>2000</v>
      </c>
      <c r="P261" s="132" t="s">
        <v>376</v>
      </c>
      <c r="Q261" s="131">
        <v>40</v>
      </c>
      <c r="R261" s="13" t="s">
        <v>5268</v>
      </c>
      <c r="S261" s="131">
        <v>1</v>
      </c>
      <c r="T261" s="131">
        <v>1344</v>
      </c>
      <c r="U261" s="42">
        <v>40</v>
      </c>
      <c r="V261" s="131">
        <v>90</v>
      </c>
      <c r="W261" s="131">
        <v>-60</v>
      </c>
      <c r="X261" s="131">
        <v>128</v>
      </c>
      <c r="Y261" s="131">
        <v>33</v>
      </c>
      <c r="Z261" s="13" t="s">
        <v>358</v>
      </c>
      <c r="AA261" s="13" t="s">
        <v>5023</v>
      </c>
      <c r="AB261" s="13" t="s">
        <v>404</v>
      </c>
      <c r="AC261" s="132" t="s">
        <v>360</v>
      </c>
      <c r="AD261" s="13" t="s">
        <v>356</v>
      </c>
      <c r="AE261" s="435" t="s">
        <v>5306</v>
      </c>
      <c r="AF261" s="131"/>
      <c r="AG261" s="131">
        <v>2</v>
      </c>
      <c r="AH261" s="131"/>
      <c r="AI261" s="131"/>
      <c r="AJ261" s="131"/>
      <c r="AK261" s="131"/>
      <c r="AL261" s="131"/>
      <c r="AM261" s="131"/>
      <c r="AN261" s="131"/>
      <c r="AO261" s="131">
        <v>8</v>
      </c>
      <c r="AP261" s="131">
        <v>64</v>
      </c>
      <c r="AQ261" s="131">
        <v>29</v>
      </c>
      <c r="AR261" s="131">
        <v>10</v>
      </c>
      <c r="AS261" s="131"/>
      <c r="AT261" s="131">
        <v>50</v>
      </c>
      <c r="AU261" s="131">
        <v>180</v>
      </c>
      <c r="AV261" s="131">
        <v>80</v>
      </c>
      <c r="AW261" s="42">
        <v>538</v>
      </c>
      <c r="AX261" s="132" t="s">
        <v>359</v>
      </c>
      <c r="AY261" s="132" t="s">
        <v>367</v>
      </c>
      <c r="AZ261" s="132" t="s">
        <v>109</v>
      </c>
      <c r="BA261" s="132" t="s">
        <v>52</v>
      </c>
      <c r="BB261" s="132" t="s">
        <v>2610</v>
      </c>
      <c r="BC261" s="131">
        <v>800</v>
      </c>
      <c r="BD261" s="210"/>
      <c r="BE261" s="131"/>
      <c r="BG261" s="127">
        <f>Table3684[[#This Row],[buildPower]]/2</f>
        <v>25</v>
      </c>
    </row>
    <row r="262" spans="1:59" ht="24" customHeight="1" x14ac:dyDescent="0.35">
      <c r="A262" s="129">
        <v>260</v>
      </c>
      <c r="B262" s="130" t="s">
        <v>5269</v>
      </c>
      <c r="C262" s="131">
        <v>500</v>
      </c>
      <c r="D262" s="131">
        <v>50</v>
      </c>
      <c r="E262" s="131">
        <v>29</v>
      </c>
      <c r="F262" s="183">
        <v>1</v>
      </c>
      <c r="G262" s="131">
        <v>25</v>
      </c>
      <c r="H262" s="132" t="s">
        <v>2593</v>
      </c>
      <c r="I262" s="131">
        <v>1</v>
      </c>
      <c r="J262" s="131">
        <v>1</v>
      </c>
      <c r="K262" s="131">
        <v>0</v>
      </c>
      <c r="L262" s="131">
        <v>1</v>
      </c>
      <c r="M262" s="131"/>
      <c r="N262" s="132" t="s">
        <v>357</v>
      </c>
      <c r="O262" s="131">
        <v>2000</v>
      </c>
      <c r="P262" s="132" t="s">
        <v>376</v>
      </c>
      <c r="Q262" s="131">
        <v>40</v>
      </c>
      <c r="R262" s="13" t="s">
        <v>5269</v>
      </c>
      <c r="S262" s="131">
        <v>1</v>
      </c>
      <c r="T262" s="131">
        <v>1344</v>
      </c>
      <c r="U262" s="8">
        <v>40</v>
      </c>
      <c r="V262" s="131">
        <v>90</v>
      </c>
      <c r="W262" s="131">
        <v>-60</v>
      </c>
      <c r="X262" s="131">
        <v>128</v>
      </c>
      <c r="Y262" s="131">
        <v>33</v>
      </c>
      <c r="Z262" s="13" t="s">
        <v>358</v>
      </c>
      <c r="AA262" s="13" t="s">
        <v>5024</v>
      </c>
      <c r="AB262" s="13" t="s">
        <v>401</v>
      </c>
      <c r="AC262" s="132" t="s">
        <v>360</v>
      </c>
      <c r="AD262" s="13" t="s">
        <v>356</v>
      </c>
      <c r="AE262" s="435" t="s">
        <v>5307</v>
      </c>
      <c r="AF262" s="131"/>
      <c r="AG262" s="131">
        <v>2</v>
      </c>
      <c r="AH262" s="131"/>
      <c r="AI262" s="131"/>
      <c r="AJ262" s="131"/>
      <c r="AK262" s="131"/>
      <c r="AL262" s="131"/>
      <c r="AM262" s="131"/>
      <c r="AN262" s="131"/>
      <c r="AO262" s="131">
        <v>8</v>
      </c>
      <c r="AP262" s="131">
        <v>64</v>
      </c>
      <c r="AQ262" s="131">
        <v>29</v>
      </c>
      <c r="AR262" s="131">
        <v>10</v>
      </c>
      <c r="AS262" s="131"/>
      <c r="AT262" s="131">
        <v>80</v>
      </c>
      <c r="AU262" s="131">
        <v>180</v>
      </c>
      <c r="AV262" s="131">
        <v>80</v>
      </c>
      <c r="AW262" s="21">
        <v>538</v>
      </c>
      <c r="AX262" s="132" t="s">
        <v>359</v>
      </c>
      <c r="AY262" s="132" t="s">
        <v>367</v>
      </c>
      <c r="AZ262" s="132" t="s">
        <v>109</v>
      </c>
      <c r="BA262" s="132" t="s">
        <v>52</v>
      </c>
      <c r="BB262" s="132" t="s">
        <v>2610</v>
      </c>
      <c r="BC262" s="131">
        <v>800</v>
      </c>
      <c r="BD262" s="210"/>
      <c r="BE262" s="131"/>
      <c r="BG262" s="127">
        <f>Table3684[[#This Row],[buildPower]]/2</f>
        <v>25</v>
      </c>
    </row>
    <row r="263" spans="1:59" ht="24" customHeight="1" x14ac:dyDescent="0.35">
      <c r="A263" s="129">
        <v>261</v>
      </c>
      <c r="B263" s="256" t="s">
        <v>5273</v>
      </c>
      <c r="C263" s="131">
        <v>500</v>
      </c>
      <c r="D263" s="131">
        <v>67</v>
      </c>
      <c r="E263" s="131">
        <v>22</v>
      </c>
      <c r="F263" s="179">
        <v>1</v>
      </c>
      <c r="G263" s="131">
        <v>25</v>
      </c>
      <c r="H263" s="132" t="s">
        <v>2602</v>
      </c>
      <c r="I263" s="8">
        <v>1</v>
      </c>
      <c r="J263" s="131">
        <v>1</v>
      </c>
      <c r="K263" s="8">
        <v>0</v>
      </c>
      <c r="L263" s="131">
        <v>1</v>
      </c>
      <c r="M263" s="8" t="s">
        <v>2625</v>
      </c>
      <c r="N263" s="13" t="s">
        <v>357</v>
      </c>
      <c r="O263" s="131">
        <v>2250</v>
      </c>
      <c r="P263" s="13" t="s">
        <v>358</v>
      </c>
      <c r="Q263" s="131">
        <v>30</v>
      </c>
      <c r="R263" s="13" t="s">
        <v>5273</v>
      </c>
      <c r="S263" s="131">
        <v>1</v>
      </c>
      <c r="T263" s="131">
        <v>1088</v>
      </c>
      <c r="U263" s="8">
        <v>40</v>
      </c>
      <c r="V263" s="8">
        <v>90</v>
      </c>
      <c r="W263" s="8">
        <v>-60</v>
      </c>
      <c r="X263" s="8">
        <v>128</v>
      </c>
      <c r="Y263" s="8">
        <v>33</v>
      </c>
      <c r="Z263" s="13" t="s">
        <v>358</v>
      </c>
      <c r="AA263" s="13" t="s">
        <v>5027</v>
      </c>
      <c r="AB263" s="13" t="s">
        <v>404</v>
      </c>
      <c r="AC263" s="132" t="s">
        <v>360</v>
      </c>
      <c r="AD263" s="13" t="s">
        <v>356</v>
      </c>
      <c r="AE263" s="435" t="s">
        <v>5308</v>
      </c>
      <c r="AF263" s="8"/>
      <c r="AG263" s="8">
        <v>1</v>
      </c>
      <c r="AH263" s="131"/>
      <c r="AI263" s="131"/>
      <c r="AJ263" s="131"/>
      <c r="AK263" s="131"/>
      <c r="AL263" s="131"/>
      <c r="AM263" s="131"/>
      <c r="AN263" s="131"/>
      <c r="AO263" s="8">
        <v>2</v>
      </c>
      <c r="AP263" s="8"/>
      <c r="AQ263" s="8"/>
      <c r="AR263" s="8">
        <v>10</v>
      </c>
      <c r="AS263" s="8">
        <v>10</v>
      </c>
      <c r="AT263" s="8">
        <v>6</v>
      </c>
      <c r="AU263" s="8">
        <v>180</v>
      </c>
      <c r="AV263" s="182">
        <v>80</v>
      </c>
      <c r="AW263" s="21">
        <v>435</v>
      </c>
      <c r="AX263" s="13" t="s">
        <v>359</v>
      </c>
      <c r="AY263" s="13" t="s">
        <v>367</v>
      </c>
      <c r="AZ263" s="132" t="s">
        <v>107</v>
      </c>
      <c r="BA263" s="13" t="s">
        <v>52</v>
      </c>
      <c r="BB263" s="132" t="s">
        <v>2610</v>
      </c>
      <c r="BC263" s="131">
        <v>1800</v>
      </c>
      <c r="BD263" s="210"/>
      <c r="BE263" s="131"/>
      <c r="BG263" s="127">
        <f>Table3684[[#This Row],[buildPower]]/2</f>
        <v>33.5</v>
      </c>
    </row>
    <row r="264" spans="1:59" ht="24" customHeight="1" x14ac:dyDescent="0.35">
      <c r="A264" s="129">
        <v>262</v>
      </c>
      <c r="B264" s="130" t="s">
        <v>5274</v>
      </c>
      <c r="C264" s="131">
        <v>425</v>
      </c>
      <c r="D264" s="131">
        <v>52</v>
      </c>
      <c r="E264" s="131">
        <v>22</v>
      </c>
      <c r="F264" s="183">
        <v>1</v>
      </c>
      <c r="G264" s="131">
        <v>25</v>
      </c>
      <c r="H264" s="132" t="s">
        <v>2602</v>
      </c>
      <c r="I264" s="8">
        <v>1</v>
      </c>
      <c r="J264" s="131">
        <v>1</v>
      </c>
      <c r="K264" s="8">
        <v>0</v>
      </c>
      <c r="L264" s="131">
        <v>1</v>
      </c>
      <c r="M264" s="8" t="s">
        <v>2625</v>
      </c>
      <c r="N264" s="13" t="s">
        <v>357</v>
      </c>
      <c r="O264" s="131">
        <v>2250</v>
      </c>
      <c r="P264" s="13" t="s">
        <v>358</v>
      </c>
      <c r="Q264" s="131">
        <v>30</v>
      </c>
      <c r="R264" s="13" t="s">
        <v>5274</v>
      </c>
      <c r="S264" s="131">
        <v>1</v>
      </c>
      <c r="T264" s="131">
        <v>1088</v>
      </c>
      <c r="U264" s="8">
        <v>40</v>
      </c>
      <c r="V264" s="8">
        <v>90</v>
      </c>
      <c r="W264" s="8">
        <v>-60</v>
      </c>
      <c r="X264" s="8">
        <v>128</v>
      </c>
      <c r="Y264" s="8">
        <v>33</v>
      </c>
      <c r="Z264" s="13" t="s">
        <v>358</v>
      </c>
      <c r="AA264" s="13" t="s">
        <v>5028</v>
      </c>
      <c r="AB264" s="13" t="s">
        <v>401</v>
      </c>
      <c r="AC264" s="132" t="s">
        <v>360</v>
      </c>
      <c r="AD264" s="13" t="s">
        <v>356</v>
      </c>
      <c r="AE264" s="435" t="s">
        <v>5309</v>
      </c>
      <c r="AF264" s="8"/>
      <c r="AG264" s="8">
        <v>1</v>
      </c>
      <c r="AH264" s="131"/>
      <c r="AI264" s="131"/>
      <c r="AJ264" s="131"/>
      <c r="AK264" s="131"/>
      <c r="AL264" s="131"/>
      <c r="AM264" s="131"/>
      <c r="AN264" s="131"/>
      <c r="AO264" s="8">
        <v>2</v>
      </c>
      <c r="AP264" s="8"/>
      <c r="AQ264" s="8"/>
      <c r="AR264" s="8">
        <v>10</v>
      </c>
      <c r="AS264" s="8">
        <v>10</v>
      </c>
      <c r="AT264" s="8">
        <v>10</v>
      </c>
      <c r="AU264" s="8">
        <v>180</v>
      </c>
      <c r="AV264" s="131">
        <v>80</v>
      </c>
      <c r="AW264" s="21">
        <v>435</v>
      </c>
      <c r="AX264" s="13" t="s">
        <v>359</v>
      </c>
      <c r="AY264" s="13" t="s">
        <v>367</v>
      </c>
      <c r="AZ264" s="132" t="s">
        <v>107</v>
      </c>
      <c r="BA264" s="13" t="s">
        <v>52</v>
      </c>
      <c r="BB264" s="132" t="s">
        <v>2610</v>
      </c>
      <c r="BC264" s="131">
        <v>1200</v>
      </c>
      <c r="BD264" s="210"/>
      <c r="BE264" s="131"/>
      <c r="BG264" s="127">
        <f>Table3684[[#This Row],[buildPower]]/2</f>
        <v>26</v>
      </c>
    </row>
    <row r="265" spans="1:59" ht="24" customHeight="1" x14ac:dyDescent="0.35">
      <c r="A265" s="129">
        <v>263</v>
      </c>
      <c r="B265" s="130" t="s">
        <v>418</v>
      </c>
      <c r="C265" s="131">
        <v>500</v>
      </c>
      <c r="D265" s="131">
        <v>100</v>
      </c>
      <c r="E265" s="131">
        <v>75</v>
      </c>
      <c r="F265" s="183">
        <v>1</v>
      </c>
      <c r="G265" s="131">
        <v>100</v>
      </c>
      <c r="H265" s="132" t="s">
        <v>2602</v>
      </c>
      <c r="I265" s="131">
        <v>1</v>
      </c>
      <c r="J265" s="131">
        <v>1</v>
      </c>
      <c r="K265" s="131"/>
      <c r="L265" s="131">
        <v>1</v>
      </c>
      <c r="M265" s="131" t="s">
        <v>2594</v>
      </c>
      <c r="N265" s="132" t="s">
        <v>357</v>
      </c>
      <c r="O265" s="131">
        <v>2250</v>
      </c>
      <c r="P265" s="132" t="s">
        <v>391</v>
      </c>
      <c r="Q265" s="131">
        <v>40</v>
      </c>
      <c r="R265" s="132" t="s">
        <v>418</v>
      </c>
      <c r="S265" s="131">
        <v>1</v>
      </c>
      <c r="T265" s="131">
        <v>1792</v>
      </c>
      <c r="U265" s="8">
        <v>90</v>
      </c>
      <c r="V265" s="131">
        <v>90</v>
      </c>
      <c r="W265" s="131">
        <v>-45</v>
      </c>
      <c r="X265" s="131">
        <v>128</v>
      </c>
      <c r="Y265" s="131">
        <v>33</v>
      </c>
      <c r="Z265" s="132" t="s">
        <v>422</v>
      </c>
      <c r="AA265" s="132" t="s">
        <v>419</v>
      </c>
      <c r="AB265" s="132" t="s">
        <v>420</v>
      </c>
      <c r="AC265" s="132" t="s">
        <v>375</v>
      </c>
      <c r="AD265" s="132" t="s">
        <v>421</v>
      </c>
      <c r="AE265" s="435" t="s">
        <v>7101</v>
      </c>
      <c r="AF265" s="131"/>
      <c r="AG265" s="131">
        <v>2</v>
      </c>
      <c r="AH265" s="131"/>
      <c r="AI265" s="131"/>
      <c r="AJ265" s="131"/>
      <c r="AK265" s="131"/>
      <c r="AL265" s="131"/>
      <c r="AM265" s="131"/>
      <c r="AN265" s="131"/>
      <c r="AO265" s="131">
        <v>8</v>
      </c>
      <c r="AP265" s="131">
        <v>128</v>
      </c>
      <c r="AQ265" s="131">
        <v>50</v>
      </c>
      <c r="AR265" s="131">
        <v>10</v>
      </c>
      <c r="AS265" s="131">
        <v>10</v>
      </c>
      <c r="AT265" s="131">
        <v>100</v>
      </c>
      <c r="AU265" s="131">
        <v>180</v>
      </c>
      <c r="AV265" s="131">
        <v>80</v>
      </c>
      <c r="AW265" s="21">
        <v>717</v>
      </c>
      <c r="AX265" s="132" t="s">
        <v>359</v>
      </c>
      <c r="AY265" s="163" t="s">
        <v>367</v>
      </c>
      <c r="AZ265" s="132" t="s">
        <v>107</v>
      </c>
      <c r="BA265" s="132" t="s">
        <v>52</v>
      </c>
      <c r="BB265" s="132" t="s">
        <v>2610</v>
      </c>
      <c r="BC265" s="131">
        <v>1200</v>
      </c>
      <c r="BD265" s="182"/>
      <c r="BE265" s="131"/>
      <c r="BG265" s="127">
        <f>Table3684[[#This Row],[buildPower]]/2</f>
        <v>50</v>
      </c>
    </row>
    <row r="266" spans="1:59" ht="24" customHeight="1" x14ac:dyDescent="0.35">
      <c r="A266" s="129">
        <v>264</v>
      </c>
      <c r="B266" s="130" t="s">
        <v>5263</v>
      </c>
      <c r="C266" s="131">
        <v>500</v>
      </c>
      <c r="D266" s="131">
        <v>100</v>
      </c>
      <c r="E266" s="131">
        <v>75</v>
      </c>
      <c r="F266" s="183">
        <v>1</v>
      </c>
      <c r="G266" s="131">
        <v>100</v>
      </c>
      <c r="H266" s="132" t="s">
        <v>2602</v>
      </c>
      <c r="I266" s="8">
        <v>1</v>
      </c>
      <c r="J266" s="131">
        <v>1</v>
      </c>
      <c r="K266" s="8"/>
      <c r="L266" s="131">
        <v>1</v>
      </c>
      <c r="M266" s="8" t="s">
        <v>2594</v>
      </c>
      <c r="N266" s="13" t="s">
        <v>357</v>
      </c>
      <c r="O266" s="131">
        <v>2250</v>
      </c>
      <c r="P266" s="13" t="s">
        <v>391</v>
      </c>
      <c r="Q266" s="131">
        <v>40</v>
      </c>
      <c r="R266" s="13" t="s">
        <v>5263</v>
      </c>
      <c r="S266" s="131">
        <v>1</v>
      </c>
      <c r="T266" s="131">
        <v>1792</v>
      </c>
      <c r="U266" s="8">
        <v>90</v>
      </c>
      <c r="V266" s="8">
        <v>90</v>
      </c>
      <c r="W266" s="8">
        <v>-45</v>
      </c>
      <c r="X266" s="131">
        <v>128</v>
      </c>
      <c r="Y266" s="8">
        <v>33</v>
      </c>
      <c r="Z266" s="13" t="s">
        <v>422</v>
      </c>
      <c r="AA266" s="13" t="s">
        <v>5017</v>
      </c>
      <c r="AB266" s="13" t="s">
        <v>420</v>
      </c>
      <c r="AC266" s="132" t="s">
        <v>375</v>
      </c>
      <c r="AD266" s="13" t="s">
        <v>421</v>
      </c>
      <c r="AE266" s="435" t="s">
        <v>6380</v>
      </c>
      <c r="AF266" s="8"/>
      <c r="AG266" s="131">
        <v>2</v>
      </c>
      <c r="AH266" s="131"/>
      <c r="AI266" s="131"/>
      <c r="AJ266" s="131"/>
      <c r="AK266" s="131"/>
      <c r="AL266" s="131"/>
      <c r="AM266" s="131"/>
      <c r="AN266" s="131"/>
      <c r="AO266" s="131">
        <v>8</v>
      </c>
      <c r="AP266" s="131">
        <v>128</v>
      </c>
      <c r="AQ266" s="131">
        <v>50</v>
      </c>
      <c r="AR266" s="8">
        <v>10</v>
      </c>
      <c r="AS266" s="8">
        <v>10</v>
      </c>
      <c r="AT266" s="131">
        <v>100</v>
      </c>
      <c r="AU266" s="8">
        <v>180</v>
      </c>
      <c r="AV266" s="131">
        <v>80</v>
      </c>
      <c r="AW266" s="21">
        <v>717</v>
      </c>
      <c r="AX266" s="13" t="s">
        <v>359</v>
      </c>
      <c r="AY266" s="13" t="s">
        <v>374</v>
      </c>
      <c r="AZ266" s="132" t="s">
        <v>107</v>
      </c>
      <c r="BA266" s="13" t="s">
        <v>52</v>
      </c>
      <c r="BB266" s="132" t="s">
        <v>2610</v>
      </c>
      <c r="BC266" s="131">
        <v>1200</v>
      </c>
      <c r="BD266" s="210"/>
      <c r="BE266" s="131"/>
      <c r="BG266" s="127">
        <f>Table3684[[#This Row],[buildPower]]/2</f>
        <v>50</v>
      </c>
    </row>
    <row r="267" spans="1:59" ht="24" customHeight="1" x14ac:dyDescent="0.35">
      <c r="A267" s="129">
        <v>265</v>
      </c>
      <c r="B267" s="130" t="s">
        <v>381</v>
      </c>
      <c r="C267" s="131">
        <v>2400</v>
      </c>
      <c r="D267" s="131">
        <v>400</v>
      </c>
      <c r="E267" s="131">
        <v>320</v>
      </c>
      <c r="F267" s="179"/>
      <c r="G267" s="131">
        <v>100</v>
      </c>
      <c r="H267" s="132" t="s">
        <v>2593</v>
      </c>
      <c r="I267" s="131"/>
      <c r="J267" s="131">
        <v>1</v>
      </c>
      <c r="K267" s="8">
        <v>0</v>
      </c>
      <c r="L267" s="131">
        <v>5</v>
      </c>
      <c r="M267" s="131"/>
      <c r="N267" s="132" t="s">
        <v>385</v>
      </c>
      <c r="O267" s="131">
        <v>1800</v>
      </c>
      <c r="P267" s="132" t="s">
        <v>376</v>
      </c>
      <c r="Q267" s="131">
        <v>40</v>
      </c>
      <c r="R267" s="132" t="s">
        <v>381</v>
      </c>
      <c r="S267" s="131">
        <v>1</v>
      </c>
      <c r="T267" s="8">
        <v>1920</v>
      </c>
      <c r="U267" s="8">
        <v>40</v>
      </c>
      <c r="V267" s="131">
        <v>20</v>
      </c>
      <c r="W267" s="131">
        <v>-60</v>
      </c>
      <c r="X267" s="131">
        <v>128</v>
      </c>
      <c r="Y267" s="131">
        <v>33</v>
      </c>
      <c r="Z267" s="132" t="s">
        <v>376</v>
      </c>
      <c r="AA267" s="132" t="s">
        <v>382</v>
      </c>
      <c r="AB267" s="132" t="s">
        <v>383</v>
      </c>
      <c r="AC267" s="132" t="s">
        <v>360</v>
      </c>
      <c r="AD267" s="132" t="s">
        <v>384</v>
      </c>
      <c r="AE267" s="435" t="s">
        <v>7087</v>
      </c>
      <c r="AF267" s="131"/>
      <c r="AG267" s="131">
        <v>2</v>
      </c>
      <c r="AH267" s="131"/>
      <c r="AI267" s="131"/>
      <c r="AJ267" s="131"/>
      <c r="AK267" s="131"/>
      <c r="AL267" s="131"/>
      <c r="AM267" s="131"/>
      <c r="AN267" s="131"/>
      <c r="AO267" s="131">
        <v>4</v>
      </c>
      <c r="AP267" s="131"/>
      <c r="AQ267" s="131"/>
      <c r="AR267" s="131">
        <v>10</v>
      </c>
      <c r="AS267" s="131"/>
      <c r="AT267" s="131">
        <v>100</v>
      </c>
      <c r="AU267" s="131">
        <v>180</v>
      </c>
      <c r="AV267" s="182">
        <v>80</v>
      </c>
      <c r="AW267" s="42">
        <v>768</v>
      </c>
      <c r="AX267" s="132" t="s">
        <v>359</v>
      </c>
      <c r="AY267" s="132" t="s">
        <v>367</v>
      </c>
      <c r="AZ267" s="132" t="s">
        <v>107</v>
      </c>
      <c r="BA267" s="132" t="s">
        <v>52</v>
      </c>
      <c r="BB267" s="132" t="s">
        <v>2610</v>
      </c>
      <c r="BC267" s="131">
        <v>100000</v>
      </c>
      <c r="BD267" s="182"/>
      <c r="BE267" s="131"/>
      <c r="BG267" s="127">
        <f>Table3684[[#This Row],[buildPower]]/2</f>
        <v>200</v>
      </c>
    </row>
    <row r="268" spans="1:59" ht="24" customHeight="1" x14ac:dyDescent="0.35">
      <c r="A268" s="129">
        <v>266</v>
      </c>
      <c r="B268" s="130" t="s">
        <v>408</v>
      </c>
      <c r="C268" s="131">
        <v>750</v>
      </c>
      <c r="D268" s="131">
        <v>75</v>
      </c>
      <c r="E268" s="131">
        <v>200</v>
      </c>
      <c r="F268" s="183">
        <v>1</v>
      </c>
      <c r="G268" s="131">
        <v>25</v>
      </c>
      <c r="H268" s="132" t="s">
        <v>2602</v>
      </c>
      <c r="I268" s="131"/>
      <c r="J268" s="131">
        <v>1</v>
      </c>
      <c r="K268" s="131"/>
      <c r="L268" s="131">
        <v>200</v>
      </c>
      <c r="M268" s="131"/>
      <c r="N268" s="132" t="s">
        <v>411</v>
      </c>
      <c r="O268" s="131">
        <v>1800</v>
      </c>
      <c r="P268" s="132" t="s">
        <v>376</v>
      </c>
      <c r="Q268" s="131">
        <v>30</v>
      </c>
      <c r="R268" s="132" t="s">
        <v>408</v>
      </c>
      <c r="S268" s="131">
        <v>1</v>
      </c>
      <c r="T268" s="131">
        <v>1408</v>
      </c>
      <c r="U268" s="8">
        <v>40</v>
      </c>
      <c r="V268" s="131">
        <v>20</v>
      </c>
      <c r="W268" s="131">
        <v>-60</v>
      </c>
      <c r="X268" s="131">
        <v>128</v>
      </c>
      <c r="Y268" s="131">
        <v>33</v>
      </c>
      <c r="Z268" s="132" t="s">
        <v>376</v>
      </c>
      <c r="AA268" s="132" t="s">
        <v>409</v>
      </c>
      <c r="AB268" s="132" t="s">
        <v>410</v>
      </c>
      <c r="AC268" s="132" t="s">
        <v>375</v>
      </c>
      <c r="AD268" s="132" t="s">
        <v>356</v>
      </c>
      <c r="AE268" s="199" t="s">
        <v>2668</v>
      </c>
      <c r="AF268" s="131">
        <v>1</v>
      </c>
      <c r="AG268" s="131">
        <v>2</v>
      </c>
      <c r="AH268" s="131"/>
      <c r="AI268" s="131"/>
      <c r="AJ268" s="131"/>
      <c r="AK268" s="131"/>
      <c r="AL268" s="131"/>
      <c r="AM268" s="131"/>
      <c r="AN268" s="179"/>
      <c r="AO268" s="131"/>
      <c r="AP268" s="131"/>
      <c r="AQ268" s="131"/>
      <c r="AR268" s="131">
        <v>10</v>
      </c>
      <c r="AS268" s="131"/>
      <c r="AT268" s="131"/>
      <c r="AU268" s="131">
        <v>180</v>
      </c>
      <c r="AV268" s="182">
        <v>80</v>
      </c>
      <c r="AW268" s="21"/>
      <c r="AX268" s="132" t="s">
        <v>359</v>
      </c>
      <c r="AY268" s="132" t="s">
        <v>367</v>
      </c>
      <c r="AZ268" s="132" t="s">
        <v>108</v>
      </c>
      <c r="BA268" s="132" t="s">
        <v>52</v>
      </c>
      <c r="BB268" s="132" t="s">
        <v>2610</v>
      </c>
      <c r="BC268" s="131">
        <v>500</v>
      </c>
      <c r="BD268" s="182"/>
      <c r="BE268" s="131"/>
      <c r="BG268" s="127">
        <f>Table3684[[#This Row],[buildPower]]/2</f>
        <v>37.5</v>
      </c>
    </row>
    <row r="269" spans="1:59" ht="24" customHeight="1" x14ac:dyDescent="0.35">
      <c r="A269" s="129">
        <v>267</v>
      </c>
      <c r="B269" s="130" t="s">
        <v>5035</v>
      </c>
      <c r="C269" s="131">
        <v>750</v>
      </c>
      <c r="D269" s="131">
        <v>75</v>
      </c>
      <c r="E269" s="131">
        <v>200</v>
      </c>
      <c r="F269" s="183">
        <v>1</v>
      </c>
      <c r="G269" s="131">
        <v>25</v>
      </c>
      <c r="H269" s="132" t="s">
        <v>2602</v>
      </c>
      <c r="I269" s="8"/>
      <c r="J269" s="131">
        <v>1</v>
      </c>
      <c r="K269" s="8"/>
      <c r="L269" s="131">
        <v>200</v>
      </c>
      <c r="M269" s="8"/>
      <c r="N269" s="13" t="s">
        <v>411</v>
      </c>
      <c r="O269" s="131">
        <v>1800</v>
      </c>
      <c r="P269" s="13" t="s">
        <v>376</v>
      </c>
      <c r="Q269" s="131">
        <v>30</v>
      </c>
      <c r="R269" s="13" t="s">
        <v>5035</v>
      </c>
      <c r="S269" s="131">
        <v>1</v>
      </c>
      <c r="T269" s="131">
        <v>1408</v>
      </c>
      <c r="U269" s="42">
        <v>40</v>
      </c>
      <c r="V269" s="8">
        <v>20</v>
      </c>
      <c r="W269" s="8">
        <v>-60</v>
      </c>
      <c r="X269" s="8">
        <v>128</v>
      </c>
      <c r="Y269" s="8">
        <v>33</v>
      </c>
      <c r="Z269" s="13" t="s">
        <v>376</v>
      </c>
      <c r="AA269" s="13" t="s">
        <v>5016</v>
      </c>
      <c r="AB269" s="13" t="s">
        <v>410</v>
      </c>
      <c r="AC269" s="132" t="s">
        <v>375</v>
      </c>
      <c r="AD269" s="13" t="s">
        <v>356</v>
      </c>
      <c r="AE269" s="199" t="s">
        <v>7252</v>
      </c>
      <c r="AF269" s="8">
        <v>1</v>
      </c>
      <c r="AG269" s="131">
        <v>2</v>
      </c>
      <c r="AH269" s="131"/>
      <c r="AI269" s="131">
        <v>70</v>
      </c>
      <c r="AJ269" s="131">
        <v>128</v>
      </c>
      <c r="AK269" s="131">
        <v>150</v>
      </c>
      <c r="AL269" s="131" t="s">
        <v>374</v>
      </c>
      <c r="AM269" s="131" t="s">
        <v>110</v>
      </c>
      <c r="AN269" s="179" t="s">
        <v>52</v>
      </c>
      <c r="AO269" s="8"/>
      <c r="AP269" s="8"/>
      <c r="AQ269" s="8"/>
      <c r="AR269" s="8">
        <v>10</v>
      </c>
      <c r="AS269" s="8"/>
      <c r="AT269" s="8"/>
      <c r="AU269" s="8">
        <v>180</v>
      </c>
      <c r="AV269" s="131">
        <v>80</v>
      </c>
      <c r="AW269" s="21"/>
      <c r="AX269" s="13" t="s">
        <v>359</v>
      </c>
      <c r="AY269" s="13" t="s">
        <v>367</v>
      </c>
      <c r="AZ269" s="13" t="s">
        <v>108</v>
      </c>
      <c r="BA269" s="13" t="s">
        <v>52</v>
      </c>
      <c r="BB269" s="13" t="s">
        <v>2610</v>
      </c>
      <c r="BC269" s="131">
        <v>500</v>
      </c>
      <c r="BD269" s="187"/>
      <c r="BE269" s="131"/>
      <c r="BG269" s="127">
        <f>Table3684[[#This Row],[buildPower]]/2</f>
        <v>37.5</v>
      </c>
    </row>
    <row r="270" spans="1:59" ht="24" customHeight="1" x14ac:dyDescent="0.35">
      <c r="A270" s="129">
        <v>268</v>
      </c>
      <c r="B270" s="130" t="s">
        <v>5036</v>
      </c>
      <c r="C270" s="131">
        <v>550</v>
      </c>
      <c r="D270" s="131">
        <v>87</v>
      </c>
      <c r="E270" s="131">
        <v>135</v>
      </c>
      <c r="F270" s="183">
        <v>1</v>
      </c>
      <c r="G270" s="131">
        <v>100</v>
      </c>
      <c r="H270" s="132" t="s">
        <v>2602</v>
      </c>
      <c r="I270" s="8">
        <v>1</v>
      </c>
      <c r="J270" s="131">
        <v>1</v>
      </c>
      <c r="K270" s="8"/>
      <c r="L270" s="131">
        <v>1</v>
      </c>
      <c r="M270" s="8" t="s">
        <v>2594</v>
      </c>
      <c r="N270" s="13" t="s">
        <v>357</v>
      </c>
      <c r="O270" s="131">
        <v>1600</v>
      </c>
      <c r="P270" s="13" t="s">
        <v>391</v>
      </c>
      <c r="Q270" s="131">
        <v>50</v>
      </c>
      <c r="R270" s="13" t="s">
        <v>5036</v>
      </c>
      <c r="S270" s="131">
        <v>1</v>
      </c>
      <c r="T270" s="131">
        <v>1856</v>
      </c>
      <c r="U270" s="42">
        <v>90</v>
      </c>
      <c r="V270" s="131">
        <v>45</v>
      </c>
      <c r="W270" s="131">
        <v>-45</v>
      </c>
      <c r="X270" s="131">
        <v>128</v>
      </c>
      <c r="Y270" s="131">
        <v>33</v>
      </c>
      <c r="Z270" s="13" t="s">
        <v>422</v>
      </c>
      <c r="AA270" s="13" t="s">
        <v>5017</v>
      </c>
      <c r="AB270" s="13" t="s">
        <v>420</v>
      </c>
      <c r="AC270" s="132" t="s">
        <v>375</v>
      </c>
      <c r="AD270" s="13" t="s">
        <v>421</v>
      </c>
      <c r="AE270" s="200" t="s">
        <v>11548</v>
      </c>
      <c r="AF270" s="8">
        <v>6</v>
      </c>
      <c r="AG270" s="8">
        <v>2</v>
      </c>
      <c r="AH270" s="131"/>
      <c r="AI270" s="131"/>
      <c r="AJ270" s="131"/>
      <c r="AK270" s="131"/>
      <c r="AL270" s="131"/>
      <c r="AM270" s="131"/>
      <c r="AN270" s="131"/>
      <c r="AO270" s="131">
        <v>8</v>
      </c>
      <c r="AP270" s="131"/>
      <c r="AQ270" s="131"/>
      <c r="AR270" s="131">
        <v>10</v>
      </c>
      <c r="AS270" s="131">
        <v>10</v>
      </c>
      <c r="AT270" s="131">
        <v>100</v>
      </c>
      <c r="AU270" s="131">
        <v>180</v>
      </c>
      <c r="AV270" s="131">
        <v>80</v>
      </c>
      <c r="AW270" s="21"/>
      <c r="AX270" s="13" t="s">
        <v>359</v>
      </c>
      <c r="AY270" s="13" t="s">
        <v>374</v>
      </c>
      <c r="AZ270" s="13" t="s">
        <v>107</v>
      </c>
      <c r="BA270" s="13" t="s">
        <v>52</v>
      </c>
      <c r="BB270" s="132" t="s">
        <v>2610</v>
      </c>
      <c r="BC270" s="131">
        <v>900</v>
      </c>
      <c r="BD270" s="187"/>
      <c r="BE270" s="131"/>
      <c r="BG270" s="127">
        <f>Table3684[[#This Row],[buildPower]]/2</f>
        <v>43.5</v>
      </c>
    </row>
    <row r="271" spans="1:59" ht="24" customHeight="1" x14ac:dyDescent="0.35">
      <c r="A271" s="129">
        <v>269</v>
      </c>
      <c r="B271" s="130" t="s">
        <v>405</v>
      </c>
      <c r="C271" s="131">
        <v>800</v>
      </c>
      <c r="D271" s="131">
        <v>125</v>
      </c>
      <c r="E271" s="131">
        <v>150</v>
      </c>
      <c r="F271" s="183">
        <v>1</v>
      </c>
      <c r="G271" s="131">
        <v>75</v>
      </c>
      <c r="H271" s="132" t="s">
        <v>2593</v>
      </c>
      <c r="I271" s="131"/>
      <c r="J271" s="131">
        <v>1</v>
      </c>
      <c r="K271" s="131"/>
      <c r="L271" s="131">
        <v>1</v>
      </c>
      <c r="M271" s="131" t="s">
        <v>2625</v>
      </c>
      <c r="N271" s="132" t="s">
        <v>385</v>
      </c>
      <c r="O271" s="131">
        <v>1500</v>
      </c>
      <c r="P271" s="132" t="s">
        <v>391</v>
      </c>
      <c r="Q271" s="131">
        <v>40</v>
      </c>
      <c r="R271" s="132" t="s">
        <v>405</v>
      </c>
      <c r="S271" s="131">
        <v>1</v>
      </c>
      <c r="T271" s="131">
        <v>1536</v>
      </c>
      <c r="U271" s="42">
        <v>40</v>
      </c>
      <c r="V271" s="131">
        <v>90</v>
      </c>
      <c r="W271" s="131">
        <v>-60</v>
      </c>
      <c r="X271" s="131">
        <v>128</v>
      </c>
      <c r="Y271" s="131">
        <v>33</v>
      </c>
      <c r="Z271" s="132" t="s">
        <v>391</v>
      </c>
      <c r="AA271" s="13" t="s">
        <v>5037</v>
      </c>
      <c r="AB271" s="13" t="s">
        <v>502</v>
      </c>
      <c r="AC271" s="132" t="s">
        <v>375</v>
      </c>
      <c r="AD271" s="132" t="s">
        <v>384</v>
      </c>
      <c r="AE271" s="199" t="s">
        <v>2669</v>
      </c>
      <c r="AF271" s="131">
        <v>1</v>
      </c>
      <c r="AG271" s="131">
        <v>2</v>
      </c>
      <c r="AH271" s="131"/>
      <c r="AI271" s="131"/>
      <c r="AJ271" s="131"/>
      <c r="AK271" s="131"/>
      <c r="AL271" s="131"/>
      <c r="AM271" s="131"/>
      <c r="AN271" s="131"/>
      <c r="AO271" s="131">
        <v>4</v>
      </c>
      <c r="AP271" s="131"/>
      <c r="AQ271" s="131"/>
      <c r="AR271" s="131">
        <v>10</v>
      </c>
      <c r="AS271" s="131"/>
      <c r="AT271" s="131">
        <v>160</v>
      </c>
      <c r="AU271" s="131">
        <v>180</v>
      </c>
      <c r="AV271" s="131">
        <v>80</v>
      </c>
      <c r="AW271" s="21"/>
      <c r="AX271" s="132" t="s">
        <v>359</v>
      </c>
      <c r="AY271" s="132" t="s">
        <v>374</v>
      </c>
      <c r="AZ271" s="132" t="s">
        <v>107</v>
      </c>
      <c r="BA271" s="132" t="s">
        <v>52</v>
      </c>
      <c r="BB271" s="132" t="s">
        <v>2610</v>
      </c>
      <c r="BC271" s="131">
        <v>1375</v>
      </c>
      <c r="BD271" s="182"/>
      <c r="BE271" s="131"/>
      <c r="BG271" s="127">
        <f>Table3684[[#This Row],[buildPower]]/2</f>
        <v>62.5</v>
      </c>
    </row>
    <row r="272" spans="1:59" ht="24" customHeight="1" x14ac:dyDescent="0.35">
      <c r="A272" s="129">
        <v>270</v>
      </c>
      <c r="B272" s="17" t="s">
        <v>402</v>
      </c>
      <c r="C272" s="131">
        <v>500</v>
      </c>
      <c r="D272" s="131">
        <v>50</v>
      </c>
      <c r="E272" s="131">
        <v>110</v>
      </c>
      <c r="F272" s="183">
        <v>1</v>
      </c>
      <c r="G272" s="131">
        <v>50</v>
      </c>
      <c r="H272" s="132" t="s">
        <v>2602</v>
      </c>
      <c r="I272" s="131"/>
      <c r="J272" s="131">
        <v>1</v>
      </c>
      <c r="K272" s="131"/>
      <c r="L272" s="131">
        <v>1</v>
      </c>
      <c r="M272" s="131" t="s">
        <v>2625</v>
      </c>
      <c r="N272" s="132" t="s">
        <v>385</v>
      </c>
      <c r="O272" s="131">
        <v>1800</v>
      </c>
      <c r="P272" s="132" t="s">
        <v>376</v>
      </c>
      <c r="Q272" s="131">
        <v>20</v>
      </c>
      <c r="R272" s="132" t="s">
        <v>402</v>
      </c>
      <c r="S272" s="131">
        <v>1</v>
      </c>
      <c r="T272" s="131">
        <v>1792</v>
      </c>
      <c r="U272" s="8">
        <v>40</v>
      </c>
      <c r="V272" s="131">
        <v>90</v>
      </c>
      <c r="W272" s="131">
        <v>-60</v>
      </c>
      <c r="X272" s="131">
        <v>128</v>
      </c>
      <c r="Y272" s="131">
        <v>33</v>
      </c>
      <c r="Z272" s="132" t="s">
        <v>376</v>
      </c>
      <c r="AA272" s="13" t="s">
        <v>5021</v>
      </c>
      <c r="AB272" s="13" t="s">
        <v>5022</v>
      </c>
      <c r="AC272" s="132" t="s">
        <v>375</v>
      </c>
      <c r="AD272" s="132" t="s">
        <v>384</v>
      </c>
      <c r="AE272" s="200" t="s">
        <v>2670</v>
      </c>
      <c r="AF272" s="131">
        <v>1</v>
      </c>
      <c r="AG272" s="131">
        <v>2</v>
      </c>
      <c r="AH272" s="131"/>
      <c r="AI272" s="131"/>
      <c r="AJ272" s="131"/>
      <c r="AK272" s="131"/>
      <c r="AL272" s="131"/>
      <c r="AM272" s="131"/>
      <c r="AN272" s="131"/>
      <c r="AO272" s="131">
        <v>4</v>
      </c>
      <c r="AP272" s="131"/>
      <c r="AQ272" s="131"/>
      <c r="AR272" s="131">
        <v>10</v>
      </c>
      <c r="AS272" s="131"/>
      <c r="AT272" s="131">
        <v>120</v>
      </c>
      <c r="AU272" s="131">
        <v>180</v>
      </c>
      <c r="AV272" s="182">
        <v>80</v>
      </c>
      <c r="AW272" s="21"/>
      <c r="AX272" s="132" t="s">
        <v>359</v>
      </c>
      <c r="AY272" s="132" t="s">
        <v>367</v>
      </c>
      <c r="AZ272" s="132" t="s">
        <v>107</v>
      </c>
      <c r="BA272" s="132" t="s">
        <v>52</v>
      </c>
      <c r="BB272" s="132" t="s">
        <v>2610</v>
      </c>
      <c r="BC272" s="131">
        <v>1250</v>
      </c>
      <c r="BD272" s="182"/>
      <c r="BE272" s="131"/>
      <c r="BG272" s="127">
        <f>Table3684[[#This Row],[buildPower]]/2</f>
        <v>25</v>
      </c>
    </row>
    <row r="273" spans="1:59" ht="24" customHeight="1" x14ac:dyDescent="0.35">
      <c r="A273" s="129">
        <v>271</v>
      </c>
      <c r="B273" s="130" t="s">
        <v>399</v>
      </c>
      <c r="C273" s="131">
        <v>500</v>
      </c>
      <c r="D273" s="131">
        <v>40</v>
      </c>
      <c r="E273" s="131">
        <v>30</v>
      </c>
      <c r="F273" s="183">
        <v>1</v>
      </c>
      <c r="G273" s="131">
        <v>25</v>
      </c>
      <c r="H273" s="132" t="s">
        <v>2602</v>
      </c>
      <c r="I273" s="131">
        <v>1</v>
      </c>
      <c r="J273" s="131">
        <v>1</v>
      </c>
      <c r="K273" s="131"/>
      <c r="L273" s="131">
        <v>5</v>
      </c>
      <c r="M273" s="131" t="s">
        <v>2625</v>
      </c>
      <c r="N273" s="132" t="s">
        <v>357</v>
      </c>
      <c r="O273" s="131">
        <v>2250</v>
      </c>
      <c r="P273" s="132" t="s">
        <v>358</v>
      </c>
      <c r="Q273" s="131">
        <v>30</v>
      </c>
      <c r="R273" s="132" t="s">
        <v>399</v>
      </c>
      <c r="S273" s="131">
        <v>1</v>
      </c>
      <c r="T273" s="131">
        <v>1536</v>
      </c>
      <c r="U273" s="42">
        <v>40</v>
      </c>
      <c r="V273" s="131">
        <v>20</v>
      </c>
      <c r="W273" s="131">
        <v>-90</v>
      </c>
      <c r="X273" s="131">
        <v>128</v>
      </c>
      <c r="Y273" s="131">
        <v>33</v>
      </c>
      <c r="Z273" s="132" t="s">
        <v>358</v>
      </c>
      <c r="AA273" s="132" t="s">
        <v>400</v>
      </c>
      <c r="AB273" s="132" t="s">
        <v>401</v>
      </c>
      <c r="AC273" s="132" t="s">
        <v>360</v>
      </c>
      <c r="AD273" s="132" t="s">
        <v>356</v>
      </c>
      <c r="AE273" s="435" t="s">
        <v>7100</v>
      </c>
      <c r="AF273" s="131">
        <v>4</v>
      </c>
      <c r="AG273" s="131">
        <v>2</v>
      </c>
      <c r="AH273" s="131"/>
      <c r="AI273" s="131"/>
      <c r="AJ273" s="131"/>
      <c r="AK273" s="131"/>
      <c r="AL273" s="131"/>
      <c r="AM273" s="131"/>
      <c r="AN273" s="131"/>
      <c r="AO273" s="131">
        <v>6</v>
      </c>
      <c r="AP273" s="131"/>
      <c r="AQ273" s="131"/>
      <c r="AR273" s="131">
        <v>10</v>
      </c>
      <c r="AS273" s="131">
        <v>10</v>
      </c>
      <c r="AT273" s="131">
        <v>50</v>
      </c>
      <c r="AU273" s="131">
        <v>360</v>
      </c>
      <c r="AV273" s="131">
        <v>80</v>
      </c>
      <c r="AW273" s="21"/>
      <c r="AX273" s="132" t="s">
        <v>359</v>
      </c>
      <c r="AY273" s="132" t="s">
        <v>367</v>
      </c>
      <c r="AZ273" s="132" t="s">
        <v>107</v>
      </c>
      <c r="BA273" s="132" t="s">
        <v>52</v>
      </c>
      <c r="BB273" s="132" t="s">
        <v>2610</v>
      </c>
      <c r="BC273" s="131">
        <v>800</v>
      </c>
      <c r="BD273" s="182"/>
      <c r="BE273" s="131"/>
      <c r="BG273" s="127">
        <f>Table3684[[#This Row],[buildPower]]/2</f>
        <v>20</v>
      </c>
    </row>
    <row r="274" spans="1:59" ht="24" customHeight="1" x14ac:dyDescent="0.35">
      <c r="A274" s="129">
        <v>272</v>
      </c>
      <c r="B274" s="17" t="s">
        <v>5038</v>
      </c>
      <c r="C274" s="131">
        <v>500</v>
      </c>
      <c r="D274" s="131">
        <v>40</v>
      </c>
      <c r="E274" s="131">
        <v>30</v>
      </c>
      <c r="F274" s="183">
        <v>1</v>
      </c>
      <c r="G274" s="131">
        <v>25</v>
      </c>
      <c r="H274" s="132" t="s">
        <v>2602</v>
      </c>
      <c r="I274" s="8">
        <v>1</v>
      </c>
      <c r="J274" s="131">
        <v>1</v>
      </c>
      <c r="K274" s="8"/>
      <c r="L274" s="131">
        <v>5</v>
      </c>
      <c r="M274" s="8" t="s">
        <v>2625</v>
      </c>
      <c r="N274" s="13" t="s">
        <v>357</v>
      </c>
      <c r="O274" s="131">
        <v>2250</v>
      </c>
      <c r="P274" s="13" t="s">
        <v>358</v>
      </c>
      <c r="Q274" s="131">
        <v>30</v>
      </c>
      <c r="R274" s="13" t="s">
        <v>5038</v>
      </c>
      <c r="S274" s="131">
        <v>1</v>
      </c>
      <c r="T274" s="131">
        <v>1536</v>
      </c>
      <c r="U274" s="8">
        <v>40</v>
      </c>
      <c r="V274" s="8">
        <v>20</v>
      </c>
      <c r="W274" s="8">
        <v>-90</v>
      </c>
      <c r="X274" s="8">
        <v>128</v>
      </c>
      <c r="Y274" s="8">
        <v>33</v>
      </c>
      <c r="Z274" s="13" t="s">
        <v>358</v>
      </c>
      <c r="AA274" s="13" t="s">
        <v>4961</v>
      </c>
      <c r="AB274" s="13" t="s">
        <v>401</v>
      </c>
      <c r="AC274" s="132" t="s">
        <v>360</v>
      </c>
      <c r="AD274" s="13" t="s">
        <v>356</v>
      </c>
      <c r="AE274" s="435" t="s">
        <v>6788</v>
      </c>
      <c r="AF274" s="131">
        <v>4</v>
      </c>
      <c r="AG274" s="131">
        <v>2</v>
      </c>
      <c r="AH274" s="131"/>
      <c r="AI274" s="131"/>
      <c r="AJ274" s="131"/>
      <c r="AK274" s="131"/>
      <c r="AL274" s="131"/>
      <c r="AM274" s="131"/>
      <c r="AN274" s="131"/>
      <c r="AO274" s="131">
        <v>6</v>
      </c>
      <c r="AP274" s="8"/>
      <c r="AQ274" s="8"/>
      <c r="AR274" s="8">
        <v>10</v>
      </c>
      <c r="AS274" s="8">
        <v>10</v>
      </c>
      <c r="AT274" s="131">
        <v>50</v>
      </c>
      <c r="AU274" s="131">
        <v>360</v>
      </c>
      <c r="AV274" s="131">
        <v>80</v>
      </c>
      <c r="AW274" s="21"/>
      <c r="AX274" s="13" t="s">
        <v>359</v>
      </c>
      <c r="AY274" s="13" t="s">
        <v>374</v>
      </c>
      <c r="AZ274" s="132" t="s">
        <v>107</v>
      </c>
      <c r="BA274" s="13" t="s">
        <v>52</v>
      </c>
      <c r="BB274" s="132" t="s">
        <v>2610</v>
      </c>
      <c r="BC274" s="131">
        <v>800</v>
      </c>
      <c r="BD274" s="187"/>
      <c r="BE274" s="131"/>
      <c r="BG274" s="127">
        <f>Table3684[[#This Row],[buildPower]]/2</f>
        <v>20</v>
      </c>
    </row>
    <row r="275" spans="1:59" ht="24" customHeight="1" x14ac:dyDescent="0.35">
      <c r="A275" s="129">
        <v>273</v>
      </c>
      <c r="B275" s="130" t="s">
        <v>423</v>
      </c>
      <c r="C275" s="131">
        <v>500</v>
      </c>
      <c r="D275" s="131">
        <v>75</v>
      </c>
      <c r="E275" s="131">
        <v>120</v>
      </c>
      <c r="F275" s="183">
        <v>1</v>
      </c>
      <c r="G275" s="131">
        <v>100</v>
      </c>
      <c r="H275" s="132" t="s">
        <v>2602</v>
      </c>
      <c r="I275" s="131">
        <v>1</v>
      </c>
      <c r="J275" s="131">
        <v>1</v>
      </c>
      <c r="K275" s="131"/>
      <c r="L275" s="131">
        <v>1</v>
      </c>
      <c r="M275" s="131" t="s">
        <v>2594</v>
      </c>
      <c r="N275" s="132" t="s">
        <v>357</v>
      </c>
      <c r="O275" s="131">
        <v>2250</v>
      </c>
      <c r="P275" s="132" t="s">
        <v>391</v>
      </c>
      <c r="Q275" s="131">
        <v>40</v>
      </c>
      <c r="R275" s="132" t="s">
        <v>423</v>
      </c>
      <c r="S275" s="131">
        <v>1</v>
      </c>
      <c r="T275" s="131">
        <v>1856</v>
      </c>
      <c r="U275" s="8">
        <v>90</v>
      </c>
      <c r="V275" s="131">
        <v>45</v>
      </c>
      <c r="W275" s="131">
        <v>-45</v>
      </c>
      <c r="X275" s="131">
        <v>128</v>
      </c>
      <c r="Y275" s="131">
        <v>33</v>
      </c>
      <c r="Z275" s="132" t="s">
        <v>422</v>
      </c>
      <c r="AA275" s="132" t="s">
        <v>419</v>
      </c>
      <c r="AB275" s="132" t="s">
        <v>420</v>
      </c>
      <c r="AC275" s="132" t="s">
        <v>375</v>
      </c>
      <c r="AD275" s="132" t="s">
        <v>421</v>
      </c>
      <c r="AE275" s="437" t="s">
        <v>11547</v>
      </c>
      <c r="AF275" s="131">
        <v>6</v>
      </c>
      <c r="AG275" s="131">
        <v>2</v>
      </c>
      <c r="AH275" s="131"/>
      <c r="AI275" s="131"/>
      <c r="AJ275" s="131"/>
      <c r="AK275" s="131"/>
      <c r="AL275" s="131"/>
      <c r="AM275" s="131"/>
      <c r="AN275" s="131"/>
      <c r="AO275" s="131">
        <v>8</v>
      </c>
      <c r="AP275" s="131"/>
      <c r="AQ275" s="131"/>
      <c r="AR275" s="131">
        <v>10</v>
      </c>
      <c r="AS275" s="131">
        <v>10</v>
      </c>
      <c r="AT275" s="131">
        <v>100</v>
      </c>
      <c r="AU275" s="131">
        <v>180</v>
      </c>
      <c r="AV275" s="131">
        <v>80</v>
      </c>
      <c r="AW275" s="21"/>
      <c r="AX275" s="132" t="s">
        <v>359</v>
      </c>
      <c r="AY275" s="132" t="s">
        <v>374</v>
      </c>
      <c r="AZ275" s="132" t="s">
        <v>107</v>
      </c>
      <c r="BA275" s="132" t="s">
        <v>52</v>
      </c>
      <c r="BB275" s="132" t="s">
        <v>2610</v>
      </c>
      <c r="BC275" s="131">
        <v>900</v>
      </c>
      <c r="BD275" s="182"/>
      <c r="BE275" s="131"/>
      <c r="BG275" s="127">
        <f>Table3684[[#This Row],[buildPower]]/2</f>
        <v>37.5</v>
      </c>
    </row>
    <row r="276" spans="1:59" ht="24" customHeight="1" x14ac:dyDescent="0.35">
      <c r="A276" s="129">
        <v>274</v>
      </c>
      <c r="B276" s="130" t="s">
        <v>5039</v>
      </c>
      <c r="C276" s="131">
        <v>1200</v>
      </c>
      <c r="D276" s="131">
        <v>200</v>
      </c>
      <c r="E276" s="131">
        <v>150</v>
      </c>
      <c r="F276" s="183">
        <v>1</v>
      </c>
      <c r="G276" s="131">
        <v>100</v>
      </c>
      <c r="H276" s="132" t="s">
        <v>2593</v>
      </c>
      <c r="I276" s="8"/>
      <c r="J276" s="131">
        <v>1</v>
      </c>
      <c r="K276" s="8"/>
      <c r="L276" s="131">
        <v>1</v>
      </c>
      <c r="M276" s="8"/>
      <c r="N276" s="13" t="s">
        <v>385</v>
      </c>
      <c r="O276" s="131">
        <v>1600</v>
      </c>
      <c r="P276" s="13" t="s">
        <v>391</v>
      </c>
      <c r="Q276" s="131">
        <v>40</v>
      </c>
      <c r="R276" s="13" t="s">
        <v>5039</v>
      </c>
      <c r="S276" s="131">
        <v>1</v>
      </c>
      <c r="T276" s="131">
        <v>2112</v>
      </c>
      <c r="U276" s="131">
        <v>70</v>
      </c>
      <c r="V276" s="8">
        <v>90</v>
      </c>
      <c r="W276" s="8">
        <v>30</v>
      </c>
      <c r="X276" s="8">
        <v>512</v>
      </c>
      <c r="Y276" s="8">
        <v>33</v>
      </c>
      <c r="Z276" s="13" t="s">
        <v>391</v>
      </c>
      <c r="AA276" s="13" t="s">
        <v>5033</v>
      </c>
      <c r="AB276" s="176" t="s">
        <v>5034</v>
      </c>
      <c r="AC276" s="132" t="s">
        <v>506</v>
      </c>
      <c r="AD276" s="13" t="s">
        <v>389</v>
      </c>
      <c r="AE276" s="435" t="s">
        <v>7094</v>
      </c>
      <c r="AF276" s="8">
        <v>1</v>
      </c>
      <c r="AG276" s="8">
        <v>1</v>
      </c>
      <c r="AH276" s="131"/>
      <c r="AI276" s="131"/>
      <c r="AJ276" s="131"/>
      <c r="AK276" s="131"/>
      <c r="AL276" s="131"/>
      <c r="AM276" s="131"/>
      <c r="AN276" s="131"/>
      <c r="AO276" s="8">
        <v>12</v>
      </c>
      <c r="AP276" s="8">
        <v>128</v>
      </c>
      <c r="AQ276" s="8">
        <v>40</v>
      </c>
      <c r="AR276" s="8">
        <v>80</v>
      </c>
      <c r="AS276" s="8">
        <v>10</v>
      </c>
      <c r="AT276" s="8">
        <v>200</v>
      </c>
      <c r="AU276" s="8"/>
      <c r="AV276" s="131">
        <v>80</v>
      </c>
      <c r="AW276" s="21"/>
      <c r="AX276" s="13" t="s">
        <v>391</v>
      </c>
      <c r="AY276" s="13" t="s">
        <v>374</v>
      </c>
      <c r="AZ276" s="132" t="s">
        <v>109</v>
      </c>
      <c r="BA276" s="132" t="s">
        <v>57</v>
      </c>
      <c r="BB276" s="132" t="s">
        <v>2610</v>
      </c>
      <c r="BC276" s="131">
        <v>7999</v>
      </c>
      <c r="BD276" s="187"/>
      <c r="BE276" s="131"/>
      <c r="BG276" s="127">
        <f>Table3684[[#This Row],[buildPower]]/2</f>
        <v>100</v>
      </c>
    </row>
    <row r="277" spans="1:59" ht="24" customHeight="1" x14ac:dyDescent="0.35">
      <c r="A277" s="129">
        <v>275</v>
      </c>
      <c r="B277" s="17" t="s">
        <v>5040</v>
      </c>
      <c r="C277" s="131">
        <v>351</v>
      </c>
      <c r="D277" s="131">
        <v>35</v>
      </c>
      <c r="E277" s="131">
        <v>32</v>
      </c>
      <c r="F277" s="183">
        <v>1</v>
      </c>
      <c r="G277" s="131">
        <v>100</v>
      </c>
      <c r="H277" s="132" t="s">
        <v>2593</v>
      </c>
      <c r="I277" s="8"/>
      <c r="J277" s="131">
        <v>1</v>
      </c>
      <c r="K277" s="8"/>
      <c r="L277" s="131">
        <v>1</v>
      </c>
      <c r="M277" s="8"/>
      <c r="N277" s="132" t="s">
        <v>390</v>
      </c>
      <c r="O277" s="131">
        <v>1600</v>
      </c>
      <c r="P277" s="132" t="s">
        <v>428</v>
      </c>
      <c r="Q277" s="131">
        <v>40</v>
      </c>
      <c r="R277" s="13" t="s">
        <v>5040</v>
      </c>
      <c r="S277" s="131">
        <v>1</v>
      </c>
      <c r="T277" s="131">
        <v>2304</v>
      </c>
      <c r="U277" s="8">
        <v>40</v>
      </c>
      <c r="V277" s="8">
        <v>90</v>
      </c>
      <c r="W277" s="8">
        <v>30</v>
      </c>
      <c r="X277" s="8">
        <v>64</v>
      </c>
      <c r="Y277" s="8">
        <v>33</v>
      </c>
      <c r="Z277" s="132" t="s">
        <v>428</v>
      </c>
      <c r="AA277" s="13" t="s">
        <v>5031</v>
      </c>
      <c r="AB277" s="176" t="s">
        <v>5032</v>
      </c>
      <c r="AC277" s="132" t="s">
        <v>375</v>
      </c>
      <c r="AD277" s="132" t="s">
        <v>356</v>
      </c>
      <c r="AE277" s="439" t="s">
        <v>6741</v>
      </c>
      <c r="AF277" s="8">
        <v>1</v>
      </c>
      <c r="AG277" s="8">
        <v>1</v>
      </c>
      <c r="AH277" s="131"/>
      <c r="AI277" s="131"/>
      <c r="AJ277" s="131"/>
      <c r="AK277" s="131"/>
      <c r="AL277" s="131"/>
      <c r="AM277" s="131"/>
      <c r="AN277" s="131"/>
      <c r="AO277" s="8">
        <v>16</v>
      </c>
      <c r="AP277" s="8">
        <v>96</v>
      </c>
      <c r="AQ277" s="8">
        <v>32</v>
      </c>
      <c r="AR277" s="8">
        <v>10</v>
      </c>
      <c r="AS277" s="8">
        <v>10</v>
      </c>
      <c r="AT277" s="8">
        <v>160</v>
      </c>
      <c r="AU277" s="8"/>
      <c r="AV277" s="131">
        <v>80</v>
      </c>
      <c r="AW277" s="21"/>
      <c r="AX277" s="132" t="s">
        <v>359</v>
      </c>
      <c r="AY277" s="13" t="s">
        <v>367</v>
      </c>
      <c r="AZ277" s="132" t="s">
        <v>107</v>
      </c>
      <c r="BA277" s="13" t="s">
        <v>52</v>
      </c>
      <c r="BB277" s="132" t="s">
        <v>2610</v>
      </c>
      <c r="BC277" s="131">
        <v>1250</v>
      </c>
      <c r="BD277" s="187"/>
      <c r="BE277" s="131"/>
      <c r="BG277" s="127">
        <f>Table3684[[#This Row],[buildPower]]/2</f>
        <v>17.5</v>
      </c>
    </row>
    <row r="278" spans="1:59" ht="24" customHeight="1" x14ac:dyDescent="0.35">
      <c r="A278" s="129">
        <v>276</v>
      </c>
      <c r="B278" s="130" t="s">
        <v>4897</v>
      </c>
      <c r="C278" s="131">
        <v>100</v>
      </c>
      <c r="D278" s="131">
        <v>62</v>
      </c>
      <c r="E278" s="131">
        <v>1</v>
      </c>
      <c r="F278" s="183"/>
      <c r="G278" s="131">
        <v>100</v>
      </c>
      <c r="H278" s="132"/>
      <c r="I278" s="8">
        <v>1</v>
      </c>
      <c r="J278" s="131">
        <v>1</v>
      </c>
      <c r="K278" s="8"/>
      <c r="L278" s="131">
        <v>1</v>
      </c>
      <c r="M278" s="8"/>
      <c r="N278" s="13" t="s">
        <v>357</v>
      </c>
      <c r="O278" s="131">
        <v>2500</v>
      </c>
      <c r="P278" s="13" t="s">
        <v>483</v>
      </c>
      <c r="Q278" s="131">
        <v>300</v>
      </c>
      <c r="R278" s="13" t="s">
        <v>4897</v>
      </c>
      <c r="S278" s="131"/>
      <c r="T278" s="8">
        <v>768</v>
      </c>
      <c r="U278" s="8">
        <v>95</v>
      </c>
      <c r="V278" s="8">
        <v>90</v>
      </c>
      <c r="W278" s="8">
        <v>-60</v>
      </c>
      <c r="X278" s="8"/>
      <c r="Y278" s="8">
        <v>33</v>
      </c>
      <c r="Z278" s="13" t="s">
        <v>483</v>
      </c>
      <c r="AA278" s="176" t="s">
        <v>4898</v>
      </c>
      <c r="AB278" s="176" t="s">
        <v>4898</v>
      </c>
      <c r="AC278" s="132" t="s">
        <v>375</v>
      </c>
      <c r="AD278" s="13" t="s">
        <v>482</v>
      </c>
      <c r="AE278" s="199" t="s">
        <v>7014</v>
      </c>
      <c r="AF278" s="8"/>
      <c r="AG278" s="8">
        <v>1</v>
      </c>
      <c r="AH278" s="131"/>
      <c r="AI278" s="131"/>
      <c r="AJ278" s="131"/>
      <c r="AK278" s="131"/>
      <c r="AL278" s="131"/>
      <c r="AM278" s="131"/>
      <c r="AN278" s="131"/>
      <c r="AO278" s="8"/>
      <c r="AP278" s="8"/>
      <c r="AQ278" s="8"/>
      <c r="AR278" s="8"/>
      <c r="AS278" s="8"/>
      <c r="AT278" s="8"/>
      <c r="AU278" s="8"/>
      <c r="AV278" s="131">
        <v>100</v>
      </c>
      <c r="AW278" s="42">
        <v>512</v>
      </c>
      <c r="AX278" s="13" t="s">
        <v>359</v>
      </c>
      <c r="AY278" s="13" t="s">
        <v>374</v>
      </c>
      <c r="AZ278" s="132" t="s">
        <v>110</v>
      </c>
      <c r="BA278" s="13" t="s">
        <v>380</v>
      </c>
      <c r="BB278" s="13" t="s">
        <v>2630</v>
      </c>
      <c r="BC278" s="131">
        <v>200</v>
      </c>
      <c r="BD278" s="182"/>
      <c r="BE278" s="131"/>
      <c r="BG278" s="127">
        <f>Table3684[[#This Row],[buildPower]]/2</f>
        <v>31</v>
      </c>
    </row>
    <row r="279" spans="1:59" ht="24" customHeight="1" x14ac:dyDescent="0.35">
      <c r="A279" s="129">
        <v>277</v>
      </c>
      <c r="B279" s="130" t="s">
        <v>377</v>
      </c>
      <c r="C279" s="131">
        <v>1800</v>
      </c>
      <c r="D279" s="131">
        <v>325</v>
      </c>
      <c r="E279" s="131">
        <v>3</v>
      </c>
      <c r="F279" s="183">
        <v>1</v>
      </c>
      <c r="G279" s="131">
        <v>100</v>
      </c>
      <c r="H279" s="132"/>
      <c r="I279" s="131">
        <v>1</v>
      </c>
      <c r="J279" s="131">
        <v>1</v>
      </c>
      <c r="K279" s="131">
        <v>0</v>
      </c>
      <c r="L279" s="131">
        <v>1</v>
      </c>
      <c r="M279" s="131"/>
      <c r="N279" s="132" t="s">
        <v>357</v>
      </c>
      <c r="O279" s="131">
        <v>2500</v>
      </c>
      <c r="P279" s="132" t="s">
        <v>358</v>
      </c>
      <c r="Q279" s="131">
        <v>200</v>
      </c>
      <c r="R279" s="132" t="s">
        <v>377</v>
      </c>
      <c r="S279" s="131"/>
      <c r="T279" s="131">
        <v>1280</v>
      </c>
      <c r="U279" s="131">
        <v>95</v>
      </c>
      <c r="V279" s="131">
        <v>90</v>
      </c>
      <c r="W279" s="131">
        <v>-60</v>
      </c>
      <c r="X279" s="131"/>
      <c r="Y279" s="131">
        <v>33</v>
      </c>
      <c r="Z279" s="132" t="s">
        <v>358</v>
      </c>
      <c r="AA279" s="132" t="s">
        <v>378</v>
      </c>
      <c r="AB279" s="132" t="s">
        <v>379</v>
      </c>
      <c r="AC279" s="132" t="s">
        <v>375</v>
      </c>
      <c r="AD279" s="132" t="s">
        <v>356</v>
      </c>
      <c r="AE279" s="199" t="s">
        <v>1420</v>
      </c>
      <c r="AF279" s="131"/>
      <c r="AG279" s="131"/>
      <c r="AH279" s="131"/>
      <c r="AI279" s="131"/>
      <c r="AJ279" s="131"/>
      <c r="AK279" s="131"/>
      <c r="AL279" s="131"/>
      <c r="AM279" s="131"/>
      <c r="AN279" s="131"/>
      <c r="AO279" s="131"/>
      <c r="AP279" s="131"/>
      <c r="AQ279" s="131"/>
      <c r="AR279" s="131"/>
      <c r="AS279" s="131"/>
      <c r="AT279" s="131"/>
      <c r="AU279" s="131">
        <v>180</v>
      </c>
      <c r="AV279" s="131">
        <v>100</v>
      </c>
      <c r="AW279" s="42">
        <v>640</v>
      </c>
      <c r="AX279" s="132" t="s">
        <v>359</v>
      </c>
      <c r="AY279" s="132" t="s">
        <v>374</v>
      </c>
      <c r="AZ279" s="132" t="s">
        <v>110</v>
      </c>
      <c r="BA279" s="132" t="s">
        <v>380</v>
      </c>
      <c r="BB279" s="132" t="s">
        <v>2630</v>
      </c>
      <c r="BC279" s="131">
        <v>6200</v>
      </c>
      <c r="BD279" s="182"/>
      <c r="BE279" s="131"/>
      <c r="BG279" s="127">
        <f>Table3684[[#This Row],[buildPower]]/2</f>
        <v>162.5</v>
      </c>
    </row>
    <row r="280" spans="1:59" ht="24" customHeight="1" x14ac:dyDescent="0.35">
      <c r="A280" s="129">
        <v>278</v>
      </c>
      <c r="B280" s="130" t="s">
        <v>5041</v>
      </c>
      <c r="C280" s="131">
        <v>2400</v>
      </c>
      <c r="D280" s="131">
        <v>400</v>
      </c>
      <c r="E280" s="131">
        <v>4</v>
      </c>
      <c r="F280" s="183"/>
      <c r="G280" s="131">
        <v>100</v>
      </c>
      <c r="H280" s="132" t="s">
        <v>3262</v>
      </c>
      <c r="I280" s="8">
        <v>1</v>
      </c>
      <c r="J280" s="131">
        <v>1</v>
      </c>
      <c r="K280" s="8">
        <v>0</v>
      </c>
      <c r="L280" s="131">
        <v>1</v>
      </c>
      <c r="M280" s="8"/>
      <c r="N280" s="13" t="s">
        <v>357</v>
      </c>
      <c r="O280" s="131">
        <v>2500</v>
      </c>
      <c r="P280" s="13" t="s">
        <v>358</v>
      </c>
      <c r="Q280" s="131">
        <v>200</v>
      </c>
      <c r="R280" s="13" t="s">
        <v>5041</v>
      </c>
      <c r="S280" s="131"/>
      <c r="T280" s="8">
        <v>1920</v>
      </c>
      <c r="U280" s="453">
        <v>95</v>
      </c>
      <c r="V280" s="8">
        <v>90</v>
      </c>
      <c r="W280" s="8">
        <v>-60</v>
      </c>
      <c r="X280" s="8"/>
      <c r="Y280" s="8">
        <v>33</v>
      </c>
      <c r="Z280" s="13" t="s">
        <v>358</v>
      </c>
      <c r="AA280" s="13" t="s">
        <v>5042</v>
      </c>
      <c r="AB280" s="176" t="s">
        <v>5043</v>
      </c>
      <c r="AC280" s="132" t="s">
        <v>375</v>
      </c>
      <c r="AD280" s="13" t="s">
        <v>356</v>
      </c>
      <c r="AE280" s="199" t="s">
        <v>6731</v>
      </c>
      <c r="AF280" s="8"/>
      <c r="AG280" s="8">
        <v>1</v>
      </c>
      <c r="AH280" s="131"/>
      <c r="AI280" s="131"/>
      <c r="AJ280" s="131"/>
      <c r="AK280" s="131"/>
      <c r="AL280" s="131"/>
      <c r="AM280" s="131"/>
      <c r="AN280" s="131"/>
      <c r="AO280" s="8"/>
      <c r="AP280" s="8"/>
      <c r="AQ280" s="8"/>
      <c r="AR280" s="8"/>
      <c r="AS280" s="8"/>
      <c r="AT280" s="8"/>
      <c r="AU280" s="8">
        <v>180</v>
      </c>
      <c r="AV280" s="131">
        <v>100</v>
      </c>
      <c r="AW280" s="42">
        <v>960</v>
      </c>
      <c r="AX280" s="13" t="s">
        <v>359</v>
      </c>
      <c r="AY280" s="13" t="s">
        <v>374</v>
      </c>
      <c r="AZ280" s="132" t="s">
        <v>110</v>
      </c>
      <c r="BA280" s="13" t="s">
        <v>380</v>
      </c>
      <c r="BB280" s="132" t="s">
        <v>2630</v>
      </c>
      <c r="BC280" s="131">
        <v>120000</v>
      </c>
      <c r="BD280" s="187"/>
      <c r="BE280" s="131"/>
      <c r="BG280" s="127">
        <f>Table3684[[#This Row],[buildPower]]/2</f>
        <v>200</v>
      </c>
    </row>
    <row r="281" spans="1:59" ht="24" customHeight="1" x14ac:dyDescent="0.35">
      <c r="A281" s="129">
        <v>279</v>
      </c>
      <c r="B281" s="130" t="s">
        <v>3398</v>
      </c>
      <c r="C281" s="131">
        <v>250</v>
      </c>
      <c r="D281" s="131">
        <v>37</v>
      </c>
      <c r="E281" s="131">
        <v>44</v>
      </c>
      <c r="F281" s="183"/>
      <c r="G281" s="131">
        <v>30</v>
      </c>
      <c r="H281" s="132" t="s">
        <v>2602</v>
      </c>
      <c r="I281" s="131"/>
      <c r="J281" s="131">
        <v>1</v>
      </c>
      <c r="K281" s="131"/>
      <c r="L281" s="131">
        <v>30</v>
      </c>
      <c r="M281" s="131"/>
      <c r="N281" s="132" t="s">
        <v>601</v>
      </c>
      <c r="O281" s="131">
        <v>1700</v>
      </c>
      <c r="P281" s="132" t="s">
        <v>376</v>
      </c>
      <c r="Q281" s="131">
        <v>250</v>
      </c>
      <c r="R281" s="132" t="s">
        <v>3398</v>
      </c>
      <c r="S281" s="131">
        <v>1</v>
      </c>
      <c r="T281" s="131">
        <v>1088</v>
      </c>
      <c r="U281" s="8">
        <v>80</v>
      </c>
      <c r="V281" s="131">
        <v>90</v>
      </c>
      <c r="W281" s="131">
        <v>-90</v>
      </c>
      <c r="X281" s="131"/>
      <c r="Y281" s="131">
        <v>33</v>
      </c>
      <c r="Z281" s="132" t="s">
        <v>376</v>
      </c>
      <c r="AA281" s="132" t="s">
        <v>654</v>
      </c>
      <c r="AB281" s="132" t="s">
        <v>655</v>
      </c>
      <c r="AC281" s="132" t="s">
        <v>360</v>
      </c>
      <c r="AD281" s="132" t="s">
        <v>466</v>
      </c>
      <c r="AE281" s="199" t="s">
        <v>3776</v>
      </c>
      <c r="AF281" s="131"/>
      <c r="AG281" s="131">
        <v>2</v>
      </c>
      <c r="AH281" s="131"/>
      <c r="AI281" s="131"/>
      <c r="AJ281" s="131"/>
      <c r="AK281" s="131"/>
      <c r="AL281" s="131"/>
      <c r="AM281" s="131"/>
      <c r="AN281" s="131"/>
      <c r="AO281" s="131"/>
      <c r="AP281" s="131">
        <v>64</v>
      </c>
      <c r="AQ281" s="131">
        <v>18</v>
      </c>
      <c r="AR281" s="131">
        <v>100</v>
      </c>
      <c r="AS281" s="131">
        <v>100</v>
      </c>
      <c r="AT281" s="131"/>
      <c r="AU281" s="131">
        <v>180</v>
      </c>
      <c r="AV281" s="131">
        <v>100</v>
      </c>
      <c r="AW281" s="21">
        <v>544</v>
      </c>
      <c r="AX281" s="132" t="s">
        <v>359</v>
      </c>
      <c r="AY281" s="132" t="s">
        <v>367</v>
      </c>
      <c r="AZ281" s="132" t="s">
        <v>102</v>
      </c>
      <c r="BA281" s="132" t="s">
        <v>48</v>
      </c>
      <c r="BB281" s="132" t="s">
        <v>2604</v>
      </c>
      <c r="BC281" s="131">
        <v>1400</v>
      </c>
      <c r="BD281" s="182"/>
      <c r="BE281" s="131"/>
      <c r="BG281" s="127">
        <f>Table3684[[#This Row],[buildPower]]/2</f>
        <v>18.5</v>
      </c>
    </row>
    <row r="282" spans="1:59" ht="24" customHeight="1" x14ac:dyDescent="0.35">
      <c r="A282" s="129">
        <v>280</v>
      </c>
      <c r="B282" s="130" t="s">
        <v>3399</v>
      </c>
      <c r="C282" s="131">
        <v>800</v>
      </c>
      <c r="D282" s="131">
        <v>125</v>
      </c>
      <c r="E282" s="131">
        <v>60</v>
      </c>
      <c r="F282" s="179"/>
      <c r="G282" s="131">
        <v>50</v>
      </c>
      <c r="H282" s="132" t="s">
        <v>2602</v>
      </c>
      <c r="I282" s="131"/>
      <c r="J282" s="131">
        <v>1</v>
      </c>
      <c r="K282" s="131"/>
      <c r="L282" s="131">
        <v>12</v>
      </c>
      <c r="M282" s="131"/>
      <c r="N282" s="132" t="s">
        <v>522</v>
      </c>
      <c r="O282" s="131">
        <v>1800</v>
      </c>
      <c r="P282" s="132" t="s">
        <v>391</v>
      </c>
      <c r="Q282" s="131">
        <v>500</v>
      </c>
      <c r="R282" s="132" t="s">
        <v>3399</v>
      </c>
      <c r="S282" s="131">
        <v>1</v>
      </c>
      <c r="T282" s="131">
        <v>1152</v>
      </c>
      <c r="U282" s="8">
        <v>80</v>
      </c>
      <c r="V282" s="131">
        <v>90</v>
      </c>
      <c r="W282" s="131">
        <v>-60</v>
      </c>
      <c r="X282" s="131"/>
      <c r="Y282" s="131">
        <v>33</v>
      </c>
      <c r="Z282" s="132" t="s">
        <v>391</v>
      </c>
      <c r="AA282" s="132" t="s">
        <v>633</v>
      </c>
      <c r="AB282" s="177" t="s">
        <v>634</v>
      </c>
      <c r="AC282" s="132" t="s">
        <v>360</v>
      </c>
      <c r="AD282" s="132" t="s">
        <v>480</v>
      </c>
      <c r="AE282" s="199" t="s">
        <v>3777</v>
      </c>
      <c r="AF282" s="131"/>
      <c r="AG282" s="131">
        <v>2</v>
      </c>
      <c r="AH282" s="131"/>
      <c r="AI282" s="131"/>
      <c r="AJ282" s="131"/>
      <c r="AK282" s="131"/>
      <c r="AL282" s="131"/>
      <c r="AM282" s="131"/>
      <c r="AN282" s="131"/>
      <c r="AO282" s="131"/>
      <c r="AP282" s="131">
        <v>192</v>
      </c>
      <c r="AQ282" s="131">
        <v>48</v>
      </c>
      <c r="AR282" s="131"/>
      <c r="AS282" s="131">
        <v>35</v>
      </c>
      <c r="AT282" s="131"/>
      <c r="AU282" s="131">
        <v>180</v>
      </c>
      <c r="AV282" s="131">
        <v>100</v>
      </c>
      <c r="AW282" s="21">
        <v>576</v>
      </c>
      <c r="AX282" s="132" t="s">
        <v>359</v>
      </c>
      <c r="AY282" s="132" t="s">
        <v>367</v>
      </c>
      <c r="AZ282" s="132" t="s">
        <v>102</v>
      </c>
      <c r="BA282" s="132" t="s">
        <v>48</v>
      </c>
      <c r="BB282" s="132" t="s">
        <v>2629</v>
      </c>
      <c r="BC282" s="131">
        <v>3500</v>
      </c>
      <c r="BD282" s="182"/>
      <c r="BE282" s="131"/>
      <c r="BG282" s="127">
        <f>Table3684[[#This Row],[buildPower]]/2</f>
        <v>62.5</v>
      </c>
    </row>
    <row r="283" spans="1:59" ht="24" customHeight="1" x14ac:dyDescent="0.35">
      <c r="A283" s="129">
        <v>281</v>
      </c>
      <c r="B283" s="130" t="s">
        <v>3400</v>
      </c>
      <c r="C283" s="131">
        <v>200</v>
      </c>
      <c r="D283" s="131">
        <v>30</v>
      </c>
      <c r="E283" s="131">
        <v>33</v>
      </c>
      <c r="F283" s="183"/>
      <c r="G283" s="131">
        <v>1</v>
      </c>
      <c r="H283" s="132"/>
      <c r="I283" s="131"/>
      <c r="J283" s="131">
        <v>1</v>
      </c>
      <c r="K283" s="131"/>
      <c r="L283" s="131">
        <v>8</v>
      </c>
      <c r="M283" s="131"/>
      <c r="N283" s="132" t="s">
        <v>584</v>
      </c>
      <c r="O283" s="131">
        <v>900</v>
      </c>
      <c r="P283" s="132" t="s">
        <v>365</v>
      </c>
      <c r="Q283" s="131">
        <v>10</v>
      </c>
      <c r="R283" s="132" t="s">
        <v>3400</v>
      </c>
      <c r="S283" s="131">
        <v>1</v>
      </c>
      <c r="T283" s="131">
        <v>512</v>
      </c>
      <c r="U283" s="131">
        <v>85</v>
      </c>
      <c r="V283" s="131">
        <v>90</v>
      </c>
      <c r="W283" s="131">
        <v>-60</v>
      </c>
      <c r="X283" s="131">
        <v>64</v>
      </c>
      <c r="Y283" s="131">
        <v>33</v>
      </c>
      <c r="Z283" s="132" t="s">
        <v>365</v>
      </c>
      <c r="AA283" s="132" t="s">
        <v>582</v>
      </c>
      <c r="AB283" s="132" t="s">
        <v>583</v>
      </c>
      <c r="AC283" s="132" t="s">
        <v>360</v>
      </c>
      <c r="AD283" s="132" t="s">
        <v>466</v>
      </c>
      <c r="AE283" s="199" t="s">
        <v>3778</v>
      </c>
      <c r="AF283" s="131"/>
      <c r="AG283" s="131">
        <v>1</v>
      </c>
      <c r="AH283" s="131">
        <v>1</v>
      </c>
      <c r="AI283" s="131">
        <v>20</v>
      </c>
      <c r="AJ283" s="131">
        <v>48</v>
      </c>
      <c r="AK283" s="131">
        <v>100</v>
      </c>
      <c r="AL283" s="131" t="s">
        <v>374</v>
      </c>
      <c r="AM283" s="131" t="s">
        <v>110</v>
      </c>
      <c r="AN283" s="179" t="s">
        <v>49</v>
      </c>
      <c r="AO283" s="131"/>
      <c r="AP283" s="131"/>
      <c r="AQ283" s="131"/>
      <c r="AR283" s="131"/>
      <c r="AS283" s="131"/>
      <c r="AT283" s="131"/>
      <c r="AU283" s="131">
        <v>180</v>
      </c>
      <c r="AV283" s="182">
        <v>100</v>
      </c>
      <c r="AW283" s="21">
        <v>461</v>
      </c>
      <c r="AX283" s="132" t="s">
        <v>365</v>
      </c>
      <c r="AY283" s="132" t="s">
        <v>374</v>
      </c>
      <c r="AZ283" s="132" t="s">
        <v>110</v>
      </c>
      <c r="BA283" s="132" t="s">
        <v>49</v>
      </c>
      <c r="BB283" s="132" t="s">
        <v>2608</v>
      </c>
      <c r="BC283" s="131">
        <v>250</v>
      </c>
      <c r="BD283" s="192"/>
      <c r="BE283" s="131"/>
      <c r="BG283" s="127">
        <f>Table3684[[#This Row],[buildPower]]/2</f>
        <v>15</v>
      </c>
    </row>
    <row r="284" spans="1:59" ht="24" customHeight="1" x14ac:dyDescent="0.35">
      <c r="A284" s="129">
        <v>282</v>
      </c>
      <c r="B284" s="130" t="s">
        <v>3401</v>
      </c>
      <c r="C284" s="131">
        <v>400</v>
      </c>
      <c r="D284" s="131">
        <v>55</v>
      </c>
      <c r="E284" s="131">
        <v>80</v>
      </c>
      <c r="F284" s="183"/>
      <c r="G284" s="131">
        <v>1</v>
      </c>
      <c r="H284" s="132"/>
      <c r="I284" s="131"/>
      <c r="J284" s="131">
        <v>1</v>
      </c>
      <c r="K284" s="131"/>
      <c r="L284" s="131">
        <v>40</v>
      </c>
      <c r="M284" s="131"/>
      <c r="N284" s="132" t="s">
        <v>467</v>
      </c>
      <c r="O284" s="131">
        <v>900</v>
      </c>
      <c r="P284" s="132" t="s">
        <v>428</v>
      </c>
      <c r="Q284" s="131">
        <v>45</v>
      </c>
      <c r="R284" s="132" t="s">
        <v>3401</v>
      </c>
      <c r="S284" s="131">
        <v>1</v>
      </c>
      <c r="T284" s="131">
        <v>640</v>
      </c>
      <c r="U284" s="131">
        <v>85</v>
      </c>
      <c r="V284" s="131">
        <v>90</v>
      </c>
      <c r="W284" s="131">
        <v>-60</v>
      </c>
      <c r="X284" s="131">
        <v>64</v>
      </c>
      <c r="Y284" s="131">
        <v>33</v>
      </c>
      <c r="Z284" s="132" t="s">
        <v>428</v>
      </c>
      <c r="AA284" s="132" t="s">
        <v>579</v>
      </c>
      <c r="AB284" s="132" t="s">
        <v>580</v>
      </c>
      <c r="AC284" s="132" t="s">
        <v>360</v>
      </c>
      <c r="AD284" s="132" t="s">
        <v>466</v>
      </c>
      <c r="AE284" s="199" t="s">
        <v>3779</v>
      </c>
      <c r="AF284" s="131"/>
      <c r="AG284" s="131">
        <v>1</v>
      </c>
      <c r="AH284" s="131">
        <v>1</v>
      </c>
      <c r="AI284" s="131">
        <v>28</v>
      </c>
      <c r="AJ284" s="131">
        <v>60</v>
      </c>
      <c r="AK284" s="131">
        <v>225</v>
      </c>
      <c r="AL284" s="131" t="s">
        <v>374</v>
      </c>
      <c r="AM284" s="131" t="s">
        <v>110</v>
      </c>
      <c r="AN284" s="179" t="s">
        <v>49</v>
      </c>
      <c r="AO284" s="131"/>
      <c r="AP284" s="131"/>
      <c r="AQ284" s="131"/>
      <c r="AR284" s="131"/>
      <c r="AS284" s="131"/>
      <c r="AT284" s="131"/>
      <c r="AU284" s="131">
        <v>180</v>
      </c>
      <c r="AV284" s="182">
        <v>100</v>
      </c>
      <c r="AW284" s="21">
        <v>576</v>
      </c>
      <c r="AX284" s="132" t="s">
        <v>359</v>
      </c>
      <c r="AY284" s="132" t="s">
        <v>374</v>
      </c>
      <c r="AZ284" s="132" t="s">
        <v>110</v>
      </c>
      <c r="BA284" s="132" t="s">
        <v>49</v>
      </c>
      <c r="BB284" s="132" t="s">
        <v>2608</v>
      </c>
      <c r="BC284" s="131">
        <v>2400</v>
      </c>
      <c r="BD284" s="182"/>
      <c r="BE284" s="131"/>
      <c r="BG284" s="127">
        <f>Table3684[[#This Row],[buildPower]]/2</f>
        <v>27.5</v>
      </c>
    </row>
    <row r="285" spans="1:59" ht="24" customHeight="1" x14ac:dyDescent="0.35">
      <c r="A285" s="129">
        <v>283</v>
      </c>
      <c r="B285" s="130" t="s">
        <v>3402</v>
      </c>
      <c r="C285" s="131">
        <v>50</v>
      </c>
      <c r="D285" s="131">
        <v>5</v>
      </c>
      <c r="E285" s="131">
        <v>12</v>
      </c>
      <c r="F285" s="183"/>
      <c r="G285" s="131">
        <v>100</v>
      </c>
      <c r="H285" s="132"/>
      <c r="I285" s="131"/>
      <c r="J285" s="131">
        <v>1</v>
      </c>
      <c r="K285" s="131"/>
      <c r="L285" s="131">
        <v>5</v>
      </c>
      <c r="M285" s="131" t="s">
        <v>2625</v>
      </c>
      <c r="N285" s="132" t="s">
        <v>364</v>
      </c>
      <c r="O285" s="131">
        <v>1700</v>
      </c>
      <c r="P285" s="132" t="s">
        <v>365</v>
      </c>
      <c r="Q285" s="131">
        <v>75</v>
      </c>
      <c r="R285" s="132" t="s">
        <v>3402</v>
      </c>
      <c r="S285" s="131"/>
      <c r="T285" s="131">
        <v>960</v>
      </c>
      <c r="U285" s="42">
        <v>80</v>
      </c>
      <c r="V285" s="131">
        <v>90</v>
      </c>
      <c r="W285" s="131">
        <v>-60</v>
      </c>
      <c r="X285" s="131"/>
      <c r="Y285" s="131">
        <v>33</v>
      </c>
      <c r="Z285" s="132" t="s">
        <v>366</v>
      </c>
      <c r="AA285" s="132" t="s">
        <v>361</v>
      </c>
      <c r="AB285" s="132" t="s">
        <v>362</v>
      </c>
      <c r="AC285" s="132" t="s">
        <v>360</v>
      </c>
      <c r="AD285" s="132" t="s">
        <v>363</v>
      </c>
      <c r="AE285" s="199" t="s">
        <v>3780</v>
      </c>
      <c r="AF285" s="131"/>
      <c r="AG285" s="131">
        <v>1</v>
      </c>
      <c r="AH285" s="131"/>
      <c r="AI285" s="131"/>
      <c r="AJ285" s="131"/>
      <c r="AK285" s="131"/>
      <c r="AL285" s="131"/>
      <c r="AM285" s="131"/>
      <c r="AN285" s="131"/>
      <c r="AO285" s="131"/>
      <c r="AP285" s="131"/>
      <c r="AQ285" s="131"/>
      <c r="AR285" s="131"/>
      <c r="AS285" s="131">
        <v>20</v>
      </c>
      <c r="AT285" s="131"/>
      <c r="AU285" s="131">
        <v>180</v>
      </c>
      <c r="AV285" s="131">
        <v>100</v>
      </c>
      <c r="AW285" s="21">
        <v>480</v>
      </c>
      <c r="AX285" s="132" t="s">
        <v>359</v>
      </c>
      <c r="AY285" s="132" t="s">
        <v>367</v>
      </c>
      <c r="AZ285" s="132" t="s">
        <v>106</v>
      </c>
      <c r="BA285" s="132" t="s">
        <v>50</v>
      </c>
      <c r="BB285" s="132" t="s">
        <v>2599</v>
      </c>
      <c r="BC285" s="131">
        <v>350</v>
      </c>
      <c r="BD285" s="182"/>
      <c r="BE285" s="131"/>
      <c r="BG285" s="127">
        <f>Table3684[[#This Row],[buildPower]]/2</f>
        <v>2.5</v>
      </c>
    </row>
    <row r="286" spans="1:59" ht="24" customHeight="1" x14ac:dyDescent="0.35">
      <c r="A286" s="129">
        <v>284</v>
      </c>
      <c r="B286" s="130" t="s">
        <v>3403</v>
      </c>
      <c r="C286" s="131">
        <v>125</v>
      </c>
      <c r="D286" s="131">
        <v>12</v>
      </c>
      <c r="E286" s="131">
        <v>15</v>
      </c>
      <c r="F286" s="179"/>
      <c r="G286" s="131">
        <v>100</v>
      </c>
      <c r="H286" s="132"/>
      <c r="I286" s="131"/>
      <c r="J286" s="131">
        <v>1</v>
      </c>
      <c r="K286" s="131"/>
      <c r="L286" s="131">
        <v>4</v>
      </c>
      <c r="M286" s="131" t="s">
        <v>2625</v>
      </c>
      <c r="N286" s="132" t="s">
        <v>537</v>
      </c>
      <c r="O286" s="131">
        <v>1700</v>
      </c>
      <c r="P286" s="132" t="s">
        <v>365</v>
      </c>
      <c r="Q286" s="131">
        <v>75</v>
      </c>
      <c r="R286" s="132" t="s">
        <v>3403</v>
      </c>
      <c r="S286" s="131"/>
      <c r="T286" s="131">
        <v>960</v>
      </c>
      <c r="U286" s="8">
        <v>80</v>
      </c>
      <c r="V286" s="131">
        <v>90</v>
      </c>
      <c r="W286" s="131">
        <v>-60</v>
      </c>
      <c r="X286" s="131"/>
      <c r="Y286" s="131">
        <v>33</v>
      </c>
      <c r="Z286" s="132" t="s">
        <v>366</v>
      </c>
      <c r="AA286" s="132" t="s">
        <v>535</v>
      </c>
      <c r="AB286" s="132" t="s">
        <v>536</v>
      </c>
      <c r="AC286" s="132" t="s">
        <v>360</v>
      </c>
      <c r="AD286" s="132" t="s">
        <v>480</v>
      </c>
      <c r="AE286" s="199" t="s">
        <v>3781</v>
      </c>
      <c r="AF286" s="131"/>
      <c r="AG286" s="131">
        <v>1</v>
      </c>
      <c r="AH286" s="131"/>
      <c r="AI286" s="131"/>
      <c r="AJ286" s="131"/>
      <c r="AK286" s="131"/>
      <c r="AL286" s="131"/>
      <c r="AM286" s="131"/>
      <c r="AN286" s="131"/>
      <c r="AO286" s="131"/>
      <c r="AP286" s="131"/>
      <c r="AQ286" s="131"/>
      <c r="AR286" s="131"/>
      <c r="AS286" s="131">
        <v>20</v>
      </c>
      <c r="AT286" s="131"/>
      <c r="AU286" s="131">
        <v>180</v>
      </c>
      <c r="AV286" s="131">
        <v>100</v>
      </c>
      <c r="AW286" s="21">
        <v>480</v>
      </c>
      <c r="AX286" s="132" t="s">
        <v>359</v>
      </c>
      <c r="AY286" s="132" t="s">
        <v>367</v>
      </c>
      <c r="AZ286" s="132" t="s">
        <v>106</v>
      </c>
      <c r="BA286" s="132" t="s">
        <v>50</v>
      </c>
      <c r="BB286" s="132" t="s">
        <v>2650</v>
      </c>
      <c r="BC286" s="131">
        <v>600</v>
      </c>
      <c r="BD286" s="182"/>
      <c r="BE286" s="131"/>
      <c r="BG286" s="127">
        <f>Table3684[[#This Row],[buildPower]]/2</f>
        <v>6</v>
      </c>
    </row>
    <row r="287" spans="1:59" ht="24" customHeight="1" x14ac:dyDescent="0.35">
      <c r="A287" s="129">
        <v>285</v>
      </c>
      <c r="B287" s="130" t="s">
        <v>3404</v>
      </c>
      <c r="C287" s="131">
        <v>250</v>
      </c>
      <c r="D287" s="131">
        <v>25</v>
      </c>
      <c r="E287" s="131">
        <v>19</v>
      </c>
      <c r="F287" s="183"/>
      <c r="G287" s="131">
        <v>150</v>
      </c>
      <c r="H287" s="132"/>
      <c r="I287" s="131"/>
      <c r="J287" s="131">
        <v>1</v>
      </c>
      <c r="K287" s="131"/>
      <c r="L287" s="131">
        <v>7</v>
      </c>
      <c r="M287" s="131" t="s">
        <v>2625</v>
      </c>
      <c r="N287" s="132" t="s">
        <v>526</v>
      </c>
      <c r="O287" s="131">
        <v>1700</v>
      </c>
      <c r="P287" s="132" t="s">
        <v>365</v>
      </c>
      <c r="Q287" s="131">
        <v>75</v>
      </c>
      <c r="R287" s="132" t="s">
        <v>3404</v>
      </c>
      <c r="S287" s="131"/>
      <c r="T287" s="131">
        <v>1088</v>
      </c>
      <c r="U287" s="8">
        <v>80</v>
      </c>
      <c r="V287" s="131">
        <v>90</v>
      </c>
      <c r="W287" s="131">
        <v>-60</v>
      </c>
      <c r="X287" s="131"/>
      <c r="Y287" s="131">
        <v>33</v>
      </c>
      <c r="Z287" s="132" t="s">
        <v>366</v>
      </c>
      <c r="AA287" s="132" t="s">
        <v>530</v>
      </c>
      <c r="AB287" s="132" t="s">
        <v>525</v>
      </c>
      <c r="AC287" s="132" t="s">
        <v>360</v>
      </c>
      <c r="AD287" s="132" t="s">
        <v>531</v>
      </c>
      <c r="AE287" s="199" t="s">
        <v>3782</v>
      </c>
      <c r="AF287" s="131"/>
      <c r="AG287" s="131">
        <v>1</v>
      </c>
      <c r="AH287" s="131"/>
      <c r="AI287" s="131"/>
      <c r="AJ287" s="131"/>
      <c r="AK287" s="131"/>
      <c r="AL287" s="131"/>
      <c r="AM287" s="131"/>
      <c r="AN287" s="131"/>
      <c r="AO287" s="131"/>
      <c r="AP287" s="131"/>
      <c r="AQ287" s="131"/>
      <c r="AR287" s="131"/>
      <c r="AS287" s="131">
        <v>20</v>
      </c>
      <c r="AT287" s="131"/>
      <c r="AU287" s="131">
        <v>180</v>
      </c>
      <c r="AV287" s="131">
        <v>100</v>
      </c>
      <c r="AW287" s="21">
        <v>544</v>
      </c>
      <c r="AX287" s="132" t="s">
        <v>359</v>
      </c>
      <c r="AY287" s="132" t="s">
        <v>367</v>
      </c>
      <c r="AZ287" s="132" t="s">
        <v>106</v>
      </c>
      <c r="BA287" s="132" t="s">
        <v>50</v>
      </c>
      <c r="BB287" s="132" t="s">
        <v>2652</v>
      </c>
      <c r="BC287" s="131">
        <v>900</v>
      </c>
      <c r="BD287" s="182"/>
      <c r="BE287" s="131"/>
      <c r="BG287" s="127">
        <f>Table3684[[#This Row],[buildPower]]/2</f>
        <v>12.5</v>
      </c>
    </row>
    <row r="288" spans="1:59" ht="24" customHeight="1" x14ac:dyDescent="0.35">
      <c r="A288" s="129">
        <v>286</v>
      </c>
      <c r="B288" s="130" t="s">
        <v>3406</v>
      </c>
      <c r="C288" s="131">
        <v>400</v>
      </c>
      <c r="D288" s="131">
        <v>80</v>
      </c>
      <c r="E288" s="131">
        <v>60</v>
      </c>
      <c r="F288" s="183"/>
      <c r="G288" s="131">
        <v>1</v>
      </c>
      <c r="H288" s="132"/>
      <c r="I288" s="131"/>
      <c r="J288" s="131">
        <v>1</v>
      </c>
      <c r="K288" s="131"/>
      <c r="L288" s="131">
        <v>15</v>
      </c>
      <c r="M288" s="131"/>
      <c r="N288" s="132" t="s">
        <v>467</v>
      </c>
      <c r="O288" s="131">
        <v>900</v>
      </c>
      <c r="P288" s="132" t="s">
        <v>428</v>
      </c>
      <c r="Q288" s="131">
        <v>75</v>
      </c>
      <c r="R288" s="132" t="s">
        <v>3406</v>
      </c>
      <c r="S288" s="131">
        <v>1</v>
      </c>
      <c r="T288" s="131">
        <v>640</v>
      </c>
      <c r="U288" s="131">
        <v>85</v>
      </c>
      <c r="V288" s="131">
        <v>90</v>
      </c>
      <c r="W288" s="131">
        <v>-60</v>
      </c>
      <c r="X288" s="131">
        <v>64</v>
      </c>
      <c r="Y288" s="131">
        <v>33</v>
      </c>
      <c r="Z288" s="132" t="s">
        <v>428</v>
      </c>
      <c r="AA288" s="132" t="s">
        <v>464</v>
      </c>
      <c r="AB288" s="177" t="s">
        <v>465</v>
      </c>
      <c r="AC288" s="132" t="s">
        <v>360</v>
      </c>
      <c r="AD288" s="132" t="s">
        <v>466</v>
      </c>
      <c r="AE288" s="199" t="s">
        <v>3783</v>
      </c>
      <c r="AF288" s="131"/>
      <c r="AG288" s="131">
        <v>1</v>
      </c>
      <c r="AH288" s="131">
        <v>1</v>
      </c>
      <c r="AI288" s="131">
        <v>50</v>
      </c>
      <c r="AJ288" s="131">
        <v>64</v>
      </c>
      <c r="AK288" s="131">
        <v>200</v>
      </c>
      <c r="AL288" s="131" t="s">
        <v>374</v>
      </c>
      <c r="AM288" s="131" t="s">
        <v>110</v>
      </c>
      <c r="AN288" s="179" t="s">
        <v>49</v>
      </c>
      <c r="AO288" s="131"/>
      <c r="AP288" s="131"/>
      <c r="AQ288" s="131"/>
      <c r="AR288" s="131"/>
      <c r="AS288" s="131"/>
      <c r="AT288" s="131"/>
      <c r="AU288" s="131">
        <v>180</v>
      </c>
      <c r="AV288" s="182">
        <v>100</v>
      </c>
      <c r="AW288" s="21">
        <v>576</v>
      </c>
      <c r="AX288" s="132" t="s">
        <v>359</v>
      </c>
      <c r="AY288" s="132" t="s">
        <v>374</v>
      </c>
      <c r="AZ288" s="132" t="s">
        <v>110</v>
      </c>
      <c r="BA288" s="132" t="s">
        <v>49</v>
      </c>
      <c r="BB288" s="132" t="s">
        <v>2662</v>
      </c>
      <c r="BC288" s="131">
        <v>2000</v>
      </c>
      <c r="BD288" s="182"/>
      <c r="BE288" s="131"/>
      <c r="BG288" s="127">
        <f>Table3684[[#This Row],[buildPower]]/2</f>
        <v>40</v>
      </c>
    </row>
    <row r="289" spans="1:59" ht="24" customHeight="1" x14ac:dyDescent="0.35">
      <c r="A289" s="129">
        <v>287</v>
      </c>
      <c r="B289" s="130" t="s">
        <v>3407</v>
      </c>
      <c r="C289" s="131">
        <v>500</v>
      </c>
      <c r="D289" s="131">
        <v>75</v>
      </c>
      <c r="E289" s="131">
        <v>126</v>
      </c>
      <c r="F289" s="183"/>
      <c r="G289" s="131">
        <v>50</v>
      </c>
      <c r="H289" s="132" t="s">
        <v>2602</v>
      </c>
      <c r="I289" s="131"/>
      <c r="J289" s="131">
        <v>1</v>
      </c>
      <c r="K289" s="131"/>
      <c r="L289" s="131">
        <v>1</v>
      </c>
      <c r="M289" s="131"/>
      <c r="N289" s="132" t="s">
        <v>385</v>
      </c>
      <c r="O289" s="131">
        <v>1900</v>
      </c>
      <c r="P289" s="132" t="s">
        <v>376</v>
      </c>
      <c r="Q289" s="131">
        <v>20</v>
      </c>
      <c r="R289" s="132" t="s">
        <v>3407</v>
      </c>
      <c r="S289" s="131">
        <v>1</v>
      </c>
      <c r="T289" s="131">
        <v>1280</v>
      </c>
      <c r="U289" s="42">
        <v>80</v>
      </c>
      <c r="V289" s="131">
        <v>90</v>
      </c>
      <c r="W289" s="131">
        <v>-60</v>
      </c>
      <c r="X289" s="131">
        <v>128</v>
      </c>
      <c r="Y289" s="131">
        <v>33</v>
      </c>
      <c r="Z289" s="132" t="s">
        <v>376</v>
      </c>
      <c r="AA289" s="132" t="s">
        <v>403</v>
      </c>
      <c r="AB289" s="132" t="s">
        <v>404</v>
      </c>
      <c r="AC289" s="132" t="s">
        <v>360</v>
      </c>
      <c r="AD289" s="132" t="s">
        <v>384</v>
      </c>
      <c r="AE289" s="199" t="s">
        <v>3784</v>
      </c>
      <c r="AF289" s="131"/>
      <c r="AG289" s="131">
        <v>2</v>
      </c>
      <c r="AH289" s="131"/>
      <c r="AI289" s="131"/>
      <c r="AJ289" s="131"/>
      <c r="AK289" s="131"/>
      <c r="AL289" s="131"/>
      <c r="AM289" s="131"/>
      <c r="AN289" s="131"/>
      <c r="AO289" s="131">
        <v>2</v>
      </c>
      <c r="AP289" s="131"/>
      <c r="AQ289" s="131"/>
      <c r="AR289" s="131">
        <v>10</v>
      </c>
      <c r="AS289" s="131"/>
      <c r="AT289" s="131">
        <v>160</v>
      </c>
      <c r="AU289" s="131">
        <v>180</v>
      </c>
      <c r="AV289" s="182">
        <v>100</v>
      </c>
      <c r="AW289" s="21">
        <v>512</v>
      </c>
      <c r="AX289" s="132" t="s">
        <v>359</v>
      </c>
      <c r="AY289" s="132" t="s">
        <v>367</v>
      </c>
      <c r="AZ289" s="132" t="s">
        <v>107</v>
      </c>
      <c r="BA289" s="132" t="s">
        <v>52</v>
      </c>
      <c r="BB289" s="132" t="s">
        <v>2610</v>
      </c>
      <c r="BC289" s="131">
        <v>1000</v>
      </c>
      <c r="BD289" s="182"/>
      <c r="BE289" s="131"/>
      <c r="BG289" s="127">
        <f>Table3684[[#This Row],[buildPower]]/2</f>
        <v>37.5</v>
      </c>
    </row>
    <row r="290" spans="1:59" ht="24" customHeight="1" x14ac:dyDescent="0.35">
      <c r="A290" s="129">
        <v>288</v>
      </c>
      <c r="B290" s="130" t="s">
        <v>3408</v>
      </c>
      <c r="C290" s="131">
        <v>600</v>
      </c>
      <c r="D290" s="131">
        <v>125</v>
      </c>
      <c r="E290" s="131">
        <v>175</v>
      </c>
      <c r="F290" s="183"/>
      <c r="G290" s="131">
        <v>256</v>
      </c>
      <c r="H290" s="132" t="s">
        <v>2593</v>
      </c>
      <c r="I290" s="131"/>
      <c r="J290" s="131">
        <v>1</v>
      </c>
      <c r="K290" s="131"/>
      <c r="L290" s="131">
        <v>40</v>
      </c>
      <c r="M290" s="131" t="s">
        <v>2594</v>
      </c>
      <c r="N290" s="132" t="s">
        <v>490</v>
      </c>
      <c r="O290" s="131">
        <v>2250</v>
      </c>
      <c r="P290" s="132" t="s">
        <v>458</v>
      </c>
      <c r="Q290" s="131">
        <v>250</v>
      </c>
      <c r="R290" s="132" t="s">
        <v>3408</v>
      </c>
      <c r="S290" s="131">
        <v>1</v>
      </c>
      <c r="T290" s="131">
        <v>1280</v>
      </c>
      <c r="U290" s="8">
        <v>80</v>
      </c>
      <c r="V290" s="131">
        <v>90</v>
      </c>
      <c r="W290" s="131">
        <v>-45</v>
      </c>
      <c r="X290" s="131"/>
      <c r="Y290" s="131">
        <v>33</v>
      </c>
      <c r="Z290" s="132" t="s">
        <v>458</v>
      </c>
      <c r="AA290" s="132" t="s">
        <v>640</v>
      </c>
      <c r="AB290" s="132" t="s">
        <v>641</v>
      </c>
      <c r="AC290" s="132" t="s">
        <v>375</v>
      </c>
      <c r="AD290" s="132" t="s">
        <v>497</v>
      </c>
      <c r="AE290" s="199" t="s">
        <v>3785</v>
      </c>
      <c r="AF290" s="131"/>
      <c r="AG290" s="131">
        <v>2</v>
      </c>
      <c r="AH290" s="131"/>
      <c r="AI290" s="131"/>
      <c r="AJ290" s="131"/>
      <c r="AK290" s="131"/>
      <c r="AL290" s="131"/>
      <c r="AM290" s="131"/>
      <c r="AN290" s="131"/>
      <c r="AO290" s="131"/>
      <c r="AP290" s="131">
        <v>256</v>
      </c>
      <c r="AQ290" s="131">
        <v>120</v>
      </c>
      <c r="AR290" s="131">
        <v>100</v>
      </c>
      <c r="AS290" s="131">
        <v>100</v>
      </c>
      <c r="AT290" s="131"/>
      <c r="AU290" s="131">
        <v>180</v>
      </c>
      <c r="AV290" s="131">
        <v>100</v>
      </c>
      <c r="AW290" s="21">
        <v>640</v>
      </c>
      <c r="AX290" s="132" t="s">
        <v>359</v>
      </c>
      <c r="AY290" s="132" t="s">
        <v>367</v>
      </c>
      <c r="AZ290" s="132" t="s">
        <v>107</v>
      </c>
      <c r="BA290" s="132" t="s">
        <v>48</v>
      </c>
      <c r="BB290" s="132" t="s">
        <v>2595</v>
      </c>
      <c r="BC290" s="131">
        <v>7000</v>
      </c>
      <c r="BD290" s="182"/>
      <c r="BE290" s="131"/>
      <c r="BG290" s="127">
        <f>Table3684[[#This Row],[buildPower]]/2</f>
        <v>62.5</v>
      </c>
    </row>
    <row r="291" spans="1:59" ht="24" customHeight="1" x14ac:dyDescent="0.35">
      <c r="A291" s="129">
        <v>289</v>
      </c>
      <c r="B291" s="130" t="s">
        <v>3409</v>
      </c>
      <c r="C291" s="131">
        <v>1400</v>
      </c>
      <c r="D291" s="131">
        <v>250</v>
      </c>
      <c r="E291" s="131">
        <v>150</v>
      </c>
      <c r="F291" s="179"/>
      <c r="G291" s="131">
        <v>100</v>
      </c>
      <c r="H291" s="132" t="s">
        <v>2596</v>
      </c>
      <c r="I291" s="131"/>
      <c r="J291" s="131">
        <v>1</v>
      </c>
      <c r="K291" s="131"/>
      <c r="L291" s="131">
        <v>1</v>
      </c>
      <c r="M291" s="131" t="s">
        <v>2594</v>
      </c>
      <c r="N291" s="132" t="s">
        <v>558</v>
      </c>
      <c r="O291" s="131">
        <v>3600</v>
      </c>
      <c r="P291" s="132" t="s">
        <v>559</v>
      </c>
      <c r="Q291" s="131">
        <v>200</v>
      </c>
      <c r="R291" s="132" t="s">
        <v>3409</v>
      </c>
      <c r="S291" s="131">
        <v>1</v>
      </c>
      <c r="T291" s="131">
        <v>2048</v>
      </c>
      <c r="U291" s="131">
        <v>95</v>
      </c>
      <c r="V291" s="131">
        <v>90</v>
      </c>
      <c r="W291" s="131">
        <v>-45</v>
      </c>
      <c r="X291" s="131"/>
      <c r="Y291" s="131">
        <v>33</v>
      </c>
      <c r="Z291" s="132" t="s">
        <v>559</v>
      </c>
      <c r="AA291" s="177" t="s">
        <v>694</v>
      </c>
      <c r="AB291" s="132" t="s">
        <v>512</v>
      </c>
      <c r="AC291" s="132" t="s">
        <v>375</v>
      </c>
      <c r="AD291" s="132" t="s">
        <v>475</v>
      </c>
      <c r="AE291" s="199" t="s">
        <v>3839</v>
      </c>
      <c r="AF291" s="131"/>
      <c r="AG291" s="131">
        <v>2</v>
      </c>
      <c r="AH291" s="131"/>
      <c r="AI291" s="131">
        <v>300</v>
      </c>
      <c r="AJ291" s="131">
        <v>48</v>
      </c>
      <c r="AK291" s="131">
        <v>30</v>
      </c>
      <c r="AL291" s="131" t="s">
        <v>374</v>
      </c>
      <c r="AM291" s="131" t="s">
        <v>110</v>
      </c>
      <c r="AN291" s="131" t="s">
        <v>56</v>
      </c>
      <c r="AO291" s="131">
        <v>5</v>
      </c>
      <c r="AP291" s="131"/>
      <c r="AQ291" s="131"/>
      <c r="AR291" s="131">
        <v>100</v>
      </c>
      <c r="AS291" s="131">
        <v>100</v>
      </c>
      <c r="AT291" s="131">
        <v>10</v>
      </c>
      <c r="AU291" s="131">
        <v>180</v>
      </c>
      <c r="AV291" s="131">
        <v>100</v>
      </c>
      <c r="AW291" s="21">
        <v>1638</v>
      </c>
      <c r="AX291" s="132" t="s">
        <v>391</v>
      </c>
      <c r="AY291" s="132" t="s">
        <v>374</v>
      </c>
      <c r="AZ291" s="132" t="s">
        <v>107</v>
      </c>
      <c r="BA291" s="132" t="s">
        <v>56</v>
      </c>
      <c r="BB291" s="132" t="s">
        <v>2597</v>
      </c>
      <c r="BC291" s="131">
        <v>10000</v>
      </c>
      <c r="BD291" s="182"/>
      <c r="BE291" s="131"/>
      <c r="BG291" s="127">
        <f>Table3684[[#This Row],[buildPower]]/2</f>
        <v>125</v>
      </c>
    </row>
    <row r="292" spans="1:59" ht="24" customHeight="1" x14ac:dyDescent="0.35">
      <c r="A292" s="129">
        <v>290</v>
      </c>
      <c r="B292" s="130" t="s">
        <v>3410</v>
      </c>
      <c r="C292" s="131">
        <v>700</v>
      </c>
      <c r="D292" s="131">
        <v>87</v>
      </c>
      <c r="E292" s="131">
        <v>91</v>
      </c>
      <c r="F292" s="183"/>
      <c r="G292" s="131">
        <v>50</v>
      </c>
      <c r="H292" s="132" t="s">
        <v>2602</v>
      </c>
      <c r="I292" s="131"/>
      <c r="J292" s="131">
        <v>1</v>
      </c>
      <c r="K292" s="131"/>
      <c r="L292" s="131">
        <v>43</v>
      </c>
      <c r="M292" s="131" t="s">
        <v>2625</v>
      </c>
      <c r="N292" s="132" t="s">
        <v>364</v>
      </c>
      <c r="O292" s="131">
        <v>2000</v>
      </c>
      <c r="P292" s="132" t="s">
        <v>376</v>
      </c>
      <c r="Q292" s="131">
        <v>250</v>
      </c>
      <c r="R292" s="132" t="s">
        <v>3410</v>
      </c>
      <c r="S292" s="131">
        <v>1</v>
      </c>
      <c r="T292" s="131">
        <v>1408</v>
      </c>
      <c r="U292" s="8">
        <v>80</v>
      </c>
      <c r="V292" s="131">
        <v>90</v>
      </c>
      <c r="W292" s="131">
        <v>-60</v>
      </c>
      <c r="X292" s="131"/>
      <c r="Y292" s="131">
        <v>33</v>
      </c>
      <c r="Z292" s="132" t="s">
        <v>376</v>
      </c>
      <c r="AA292" s="132" t="s">
        <v>643</v>
      </c>
      <c r="AB292" s="177" t="s">
        <v>644</v>
      </c>
      <c r="AC292" s="132" t="s">
        <v>360</v>
      </c>
      <c r="AD292" s="132" t="s">
        <v>622</v>
      </c>
      <c r="AE292" s="199" t="s">
        <v>3786</v>
      </c>
      <c r="AF292" s="131"/>
      <c r="AG292" s="131">
        <v>2</v>
      </c>
      <c r="AH292" s="131"/>
      <c r="AI292" s="131"/>
      <c r="AJ292" s="131"/>
      <c r="AK292" s="131"/>
      <c r="AL292" s="131"/>
      <c r="AM292" s="131"/>
      <c r="AN292" s="131"/>
      <c r="AO292" s="131"/>
      <c r="AP292" s="131">
        <v>32</v>
      </c>
      <c r="AQ292" s="131">
        <v>42</v>
      </c>
      <c r="AR292" s="131">
        <v>10</v>
      </c>
      <c r="AS292" s="131">
        <v>100</v>
      </c>
      <c r="AT292" s="131"/>
      <c r="AU292" s="131">
        <v>180</v>
      </c>
      <c r="AV292" s="131">
        <v>100</v>
      </c>
      <c r="AW292" s="21">
        <v>704</v>
      </c>
      <c r="AX292" s="132" t="s">
        <v>359</v>
      </c>
      <c r="AY292" s="132" t="s">
        <v>367</v>
      </c>
      <c r="AZ292" s="132" t="s">
        <v>102</v>
      </c>
      <c r="BA292" s="132" t="s">
        <v>48</v>
      </c>
      <c r="BB292" s="132" t="s">
        <v>2627</v>
      </c>
      <c r="BC292" s="131">
        <v>2100</v>
      </c>
      <c r="BD292" s="182"/>
      <c r="BE292" s="131"/>
      <c r="BG292" s="127">
        <f>Table3684[[#This Row],[buildPower]]/2</f>
        <v>43.5</v>
      </c>
    </row>
    <row r="293" spans="1:59" ht="24" customHeight="1" x14ac:dyDescent="0.35">
      <c r="A293" s="129">
        <v>291</v>
      </c>
      <c r="B293" s="130" t="s">
        <v>3411</v>
      </c>
      <c r="C293" s="131">
        <v>600</v>
      </c>
      <c r="D293" s="131">
        <v>200</v>
      </c>
      <c r="E293" s="131">
        <v>494</v>
      </c>
      <c r="F293" s="179"/>
      <c r="G293" s="131">
        <v>100</v>
      </c>
      <c r="H293" s="132" t="s">
        <v>2596</v>
      </c>
      <c r="I293" s="131"/>
      <c r="J293" s="131">
        <v>1</v>
      </c>
      <c r="K293" s="131"/>
      <c r="L293" s="131">
        <v>60</v>
      </c>
      <c r="M293" s="131"/>
      <c r="N293" s="132" t="s">
        <v>558</v>
      </c>
      <c r="O293" s="131">
        <v>3400</v>
      </c>
      <c r="P293" s="132" t="s">
        <v>559</v>
      </c>
      <c r="Q293" s="131">
        <v>300</v>
      </c>
      <c r="R293" s="132" t="s">
        <v>3411</v>
      </c>
      <c r="S293" s="131">
        <v>1</v>
      </c>
      <c r="T293" s="131">
        <v>2176</v>
      </c>
      <c r="U293" s="131">
        <v>95</v>
      </c>
      <c r="V293" s="131">
        <v>90</v>
      </c>
      <c r="W293" s="131">
        <v>-60</v>
      </c>
      <c r="X293" s="131"/>
      <c r="Y293" s="131">
        <v>33</v>
      </c>
      <c r="Z293" s="132" t="s">
        <v>559</v>
      </c>
      <c r="AA293" s="177" t="s">
        <v>576</v>
      </c>
      <c r="AB293" s="132" t="s">
        <v>551</v>
      </c>
      <c r="AC293" s="132" t="s">
        <v>375</v>
      </c>
      <c r="AD293" s="132" t="s">
        <v>475</v>
      </c>
      <c r="AE293" s="199" t="s">
        <v>3787</v>
      </c>
      <c r="AF293" s="131"/>
      <c r="AG293" s="131">
        <v>1</v>
      </c>
      <c r="AH293" s="131"/>
      <c r="AI293" s="131">
        <v>500</v>
      </c>
      <c r="AJ293" s="131">
        <v>96</v>
      </c>
      <c r="AK293" s="131">
        <v>40</v>
      </c>
      <c r="AL293" s="131" t="s">
        <v>374</v>
      </c>
      <c r="AM293" s="131" t="s">
        <v>110</v>
      </c>
      <c r="AN293" s="131" t="s">
        <v>56</v>
      </c>
      <c r="AO293" s="131"/>
      <c r="AP293" s="131"/>
      <c r="AQ293" s="131"/>
      <c r="AR293" s="131"/>
      <c r="AS293" s="131">
        <v>250</v>
      </c>
      <c r="AT293" s="131"/>
      <c r="AU293" s="131">
        <v>180</v>
      </c>
      <c r="AV293" s="131">
        <v>100</v>
      </c>
      <c r="AW293" s="21">
        <v>1741</v>
      </c>
      <c r="AX293" s="132" t="s">
        <v>391</v>
      </c>
      <c r="AY293" s="132" t="s">
        <v>374</v>
      </c>
      <c r="AZ293" s="132" t="s">
        <v>110</v>
      </c>
      <c r="BA293" s="132" t="s">
        <v>56</v>
      </c>
      <c r="BB293" s="132" t="s">
        <v>2642</v>
      </c>
      <c r="BC293" s="131">
        <v>22000</v>
      </c>
      <c r="BD293" s="182"/>
      <c r="BE293" s="131"/>
      <c r="BG293" s="127">
        <f>Table3684[[#This Row],[buildPower]]/2</f>
        <v>100</v>
      </c>
    </row>
    <row r="294" spans="1:59" ht="24" customHeight="1" x14ac:dyDescent="0.35">
      <c r="A294" s="129">
        <v>292</v>
      </c>
      <c r="B294" s="130" t="s">
        <v>3413</v>
      </c>
      <c r="C294" s="131">
        <v>1400</v>
      </c>
      <c r="D294" s="131">
        <v>200</v>
      </c>
      <c r="E294" s="131">
        <v>175</v>
      </c>
      <c r="F294" s="183"/>
      <c r="G294" s="131">
        <v>35</v>
      </c>
      <c r="H294" s="132" t="s">
        <v>2593</v>
      </c>
      <c r="I294" s="131"/>
      <c r="J294" s="131">
        <v>1</v>
      </c>
      <c r="K294" s="131">
        <v>0</v>
      </c>
      <c r="L294" s="131">
        <v>50</v>
      </c>
      <c r="M294" s="131"/>
      <c r="N294" s="132" t="s">
        <v>490</v>
      </c>
      <c r="O294" s="131">
        <v>1500</v>
      </c>
      <c r="P294" s="132" t="s">
        <v>472</v>
      </c>
      <c r="Q294" s="131">
        <v>10</v>
      </c>
      <c r="R294" s="132" t="s">
        <v>3413</v>
      </c>
      <c r="S294" s="131">
        <v>1</v>
      </c>
      <c r="T294" s="131">
        <v>5888</v>
      </c>
      <c r="U294" s="131">
        <v>35</v>
      </c>
      <c r="V294" s="131">
        <v>90</v>
      </c>
      <c r="W294" s="131"/>
      <c r="X294" s="131">
        <v>384</v>
      </c>
      <c r="Y294" s="131">
        <v>33</v>
      </c>
      <c r="Z294" s="132" t="str">
        <f>Table3684[[#This Row],[hitGfx]]</f>
        <v>FXLExp.PIE</v>
      </c>
      <c r="AA294" s="132" t="s">
        <v>570</v>
      </c>
      <c r="AB294" s="132" t="s">
        <v>571</v>
      </c>
      <c r="AC294" s="132" t="s">
        <v>417</v>
      </c>
      <c r="AD294" s="132" t="s">
        <v>572</v>
      </c>
      <c r="AE294" s="199" t="s">
        <v>3789</v>
      </c>
      <c r="AF294" s="131"/>
      <c r="AG294" s="131">
        <v>2</v>
      </c>
      <c r="AH294" s="131"/>
      <c r="AI294" s="131"/>
      <c r="AJ294" s="131"/>
      <c r="AK294" s="131"/>
      <c r="AL294" s="131"/>
      <c r="AM294" s="131"/>
      <c r="AN294" s="131"/>
      <c r="AO294" s="131">
        <v>3</v>
      </c>
      <c r="AP294" s="131">
        <v>192</v>
      </c>
      <c r="AQ294" s="131">
        <v>150</v>
      </c>
      <c r="AR294" s="131">
        <v>10</v>
      </c>
      <c r="AS294" s="131">
        <v>250</v>
      </c>
      <c r="AT294" s="131">
        <v>70</v>
      </c>
      <c r="AU294" s="131"/>
      <c r="AV294" s="131">
        <v>45</v>
      </c>
      <c r="AW294" s="21">
        <v>2944</v>
      </c>
      <c r="AX294" s="132" t="s">
        <v>491</v>
      </c>
      <c r="AY294" s="132" t="s">
        <v>367</v>
      </c>
      <c r="AZ294" s="132" t="s">
        <v>109</v>
      </c>
      <c r="BA294" s="132" t="s">
        <v>55</v>
      </c>
      <c r="BB294" s="132" t="s">
        <v>2624</v>
      </c>
      <c r="BC294" s="131">
        <v>12000</v>
      </c>
      <c r="BD294" s="182"/>
      <c r="BE294" s="131"/>
      <c r="BG294" s="127">
        <f>Table3684[[#This Row],[buildPower]]/2</f>
        <v>100</v>
      </c>
    </row>
    <row r="295" spans="1:59" ht="24" customHeight="1" x14ac:dyDescent="0.35">
      <c r="A295" s="129">
        <v>293</v>
      </c>
      <c r="B295" s="130" t="s">
        <v>3414</v>
      </c>
      <c r="C295" s="131">
        <v>1000</v>
      </c>
      <c r="D295" s="131">
        <v>125</v>
      </c>
      <c r="E295" s="131">
        <v>200</v>
      </c>
      <c r="F295" s="179"/>
      <c r="G295" s="131">
        <v>35</v>
      </c>
      <c r="H295" s="132" t="s">
        <v>2593</v>
      </c>
      <c r="I295" s="131"/>
      <c r="J295" s="131">
        <v>1</v>
      </c>
      <c r="K295" s="131">
        <v>0</v>
      </c>
      <c r="L295" s="131">
        <v>110</v>
      </c>
      <c r="M295" s="131"/>
      <c r="N295" s="132" t="s">
        <v>490</v>
      </c>
      <c r="O295" s="131">
        <v>1500</v>
      </c>
      <c r="P295" s="132" t="s">
        <v>565</v>
      </c>
      <c r="Q295" s="131">
        <v>10</v>
      </c>
      <c r="R295" s="132" t="s">
        <v>3414</v>
      </c>
      <c r="S295" s="131">
        <v>1</v>
      </c>
      <c r="T295" s="131">
        <v>5632</v>
      </c>
      <c r="U295" s="131">
        <v>35</v>
      </c>
      <c r="V295" s="131">
        <v>90</v>
      </c>
      <c r="W295" s="131"/>
      <c r="X295" s="131">
        <v>384</v>
      </c>
      <c r="Y295" s="131">
        <v>33</v>
      </c>
      <c r="Z295" s="132" t="str">
        <f>Table3684[[#This Row],[hitGfx]]</f>
        <v>FXVLExp.PIE</v>
      </c>
      <c r="AA295" s="132" t="s">
        <v>567</v>
      </c>
      <c r="AB295" s="132" t="s">
        <v>568</v>
      </c>
      <c r="AC295" s="132" t="s">
        <v>417</v>
      </c>
      <c r="AD295" s="132" t="s">
        <v>497</v>
      </c>
      <c r="AE295" s="199" t="s">
        <v>3790</v>
      </c>
      <c r="AF295" s="131"/>
      <c r="AG295" s="131">
        <v>2</v>
      </c>
      <c r="AH295" s="131"/>
      <c r="AI295" s="131"/>
      <c r="AJ295" s="131"/>
      <c r="AK295" s="131"/>
      <c r="AL295" s="131"/>
      <c r="AM295" s="131"/>
      <c r="AN295" s="131"/>
      <c r="AO295" s="131"/>
      <c r="AP295" s="131">
        <v>192</v>
      </c>
      <c r="AQ295" s="131">
        <v>175</v>
      </c>
      <c r="AR295" s="131">
        <v>10</v>
      </c>
      <c r="AS295" s="131">
        <v>250</v>
      </c>
      <c r="AT295" s="131"/>
      <c r="AU295" s="131"/>
      <c r="AV295" s="131">
        <v>45</v>
      </c>
      <c r="AW295" s="21">
        <v>2816</v>
      </c>
      <c r="AX295" s="132" t="s">
        <v>473</v>
      </c>
      <c r="AY295" s="132" t="s">
        <v>367</v>
      </c>
      <c r="AZ295" s="132" t="s">
        <v>109</v>
      </c>
      <c r="BA295" s="132" t="s">
        <v>55</v>
      </c>
      <c r="BB295" s="132" t="s">
        <v>2624</v>
      </c>
      <c r="BC295" s="131">
        <v>10000</v>
      </c>
      <c r="BD295" s="182"/>
      <c r="BE295" s="131"/>
      <c r="BG295" s="127">
        <f>Table3684[[#This Row],[buildPower]]/2</f>
        <v>62.5</v>
      </c>
    </row>
    <row r="296" spans="1:59" ht="24" customHeight="1" x14ac:dyDescent="0.35">
      <c r="A296" s="129">
        <v>294</v>
      </c>
      <c r="B296" s="130" t="s">
        <v>3415</v>
      </c>
      <c r="C296" s="131">
        <v>1500</v>
      </c>
      <c r="D296" s="131">
        <v>175</v>
      </c>
      <c r="E296" s="131">
        <v>350</v>
      </c>
      <c r="F296" s="183"/>
      <c r="G296" s="131">
        <v>55</v>
      </c>
      <c r="H296" s="132" t="s">
        <v>2593</v>
      </c>
      <c r="I296" s="131"/>
      <c r="J296" s="131">
        <v>1</v>
      </c>
      <c r="K296" s="131">
        <v>0</v>
      </c>
      <c r="L296" s="131">
        <v>250</v>
      </c>
      <c r="M296" s="131"/>
      <c r="N296" s="132" t="s">
        <v>490</v>
      </c>
      <c r="O296" s="131">
        <v>1500</v>
      </c>
      <c r="P296" s="132" t="s">
        <v>472</v>
      </c>
      <c r="Q296" s="131">
        <v>10</v>
      </c>
      <c r="R296" s="132" t="s">
        <v>3415</v>
      </c>
      <c r="S296" s="131">
        <v>1</v>
      </c>
      <c r="T296" s="131">
        <v>6656</v>
      </c>
      <c r="U296" s="131">
        <v>35</v>
      </c>
      <c r="V296" s="131">
        <v>90</v>
      </c>
      <c r="W296" s="131"/>
      <c r="X296" s="131">
        <v>384</v>
      </c>
      <c r="Y296" s="131">
        <v>33</v>
      </c>
      <c r="Z296" s="132" t="str">
        <f>Table3684[[#This Row],[hitGfx]]</f>
        <v>FXLExp.PIE</v>
      </c>
      <c r="AA296" s="132" t="s">
        <v>562</v>
      </c>
      <c r="AB296" s="132" t="s">
        <v>563</v>
      </c>
      <c r="AC296" s="132" t="s">
        <v>417</v>
      </c>
      <c r="AD296" s="132" t="s">
        <v>564</v>
      </c>
      <c r="AE296" s="199" t="s">
        <v>3791</v>
      </c>
      <c r="AF296" s="131"/>
      <c r="AG296" s="131">
        <v>2</v>
      </c>
      <c r="AH296" s="131"/>
      <c r="AI296" s="131"/>
      <c r="AJ296" s="131"/>
      <c r="AK296" s="131"/>
      <c r="AL296" s="131"/>
      <c r="AM296" s="131"/>
      <c r="AN296" s="131"/>
      <c r="AO296" s="131"/>
      <c r="AP296" s="131">
        <v>256</v>
      </c>
      <c r="AQ296" s="131">
        <v>350</v>
      </c>
      <c r="AR296" s="131">
        <v>10</v>
      </c>
      <c r="AS296" s="131">
        <v>250</v>
      </c>
      <c r="AT296" s="131"/>
      <c r="AU296" s="131"/>
      <c r="AV296" s="131">
        <v>45</v>
      </c>
      <c r="AW296" s="21">
        <v>3328</v>
      </c>
      <c r="AX296" s="132" t="s">
        <v>491</v>
      </c>
      <c r="AY296" s="132" t="s">
        <v>367</v>
      </c>
      <c r="AZ296" s="132" t="s">
        <v>109</v>
      </c>
      <c r="BA296" s="132" t="s">
        <v>55</v>
      </c>
      <c r="BB296" s="132" t="s">
        <v>2624</v>
      </c>
      <c r="BC296" s="131">
        <v>16000</v>
      </c>
      <c r="BD296" s="182"/>
      <c r="BE296" s="131"/>
      <c r="BG296" s="127">
        <f>Table3684[[#This Row],[buildPower]]/2</f>
        <v>87.5</v>
      </c>
    </row>
    <row r="297" spans="1:59" ht="24" customHeight="1" x14ac:dyDescent="0.35">
      <c r="A297" s="129">
        <v>295</v>
      </c>
      <c r="B297" s="130" t="s">
        <v>3412</v>
      </c>
      <c r="C297" s="131">
        <v>1000</v>
      </c>
      <c r="D297" s="131">
        <v>150</v>
      </c>
      <c r="E297" s="131">
        <v>225</v>
      </c>
      <c r="F297" s="179"/>
      <c r="G297" s="131">
        <v>100</v>
      </c>
      <c r="H297" s="132" t="s">
        <v>2593</v>
      </c>
      <c r="I297" s="131"/>
      <c r="J297" s="131">
        <v>1</v>
      </c>
      <c r="K297" s="131">
        <v>0</v>
      </c>
      <c r="L297" s="131">
        <v>225</v>
      </c>
      <c r="M297" s="131"/>
      <c r="N297" s="132" t="s">
        <v>490</v>
      </c>
      <c r="O297" s="131">
        <v>1500</v>
      </c>
      <c r="P297" s="132" t="s">
        <v>565</v>
      </c>
      <c r="Q297" s="131">
        <v>10</v>
      </c>
      <c r="R297" s="132" t="s">
        <v>3412</v>
      </c>
      <c r="S297" s="131">
        <v>1</v>
      </c>
      <c r="T297" s="131">
        <v>5504</v>
      </c>
      <c r="U297" s="131">
        <v>35</v>
      </c>
      <c r="V297" s="131">
        <v>90</v>
      </c>
      <c r="W297" s="131"/>
      <c r="X297" s="131">
        <v>384</v>
      </c>
      <c r="Y297" s="131">
        <v>33</v>
      </c>
      <c r="Z297" s="132" t="str">
        <f>Table3684[[#This Row],[hitGfx]]</f>
        <v>FXVLExp.PIE</v>
      </c>
      <c r="AA297" s="177" t="s">
        <v>574</v>
      </c>
      <c r="AB297" s="132" t="s">
        <v>568</v>
      </c>
      <c r="AC297" s="132" t="s">
        <v>417</v>
      </c>
      <c r="AD297" s="132" t="s">
        <v>497</v>
      </c>
      <c r="AE297" s="199" t="s">
        <v>3788</v>
      </c>
      <c r="AF297" s="131"/>
      <c r="AG297" s="131">
        <v>2</v>
      </c>
      <c r="AH297" s="131"/>
      <c r="AI297" s="131">
        <v>60</v>
      </c>
      <c r="AJ297" s="131">
        <v>192</v>
      </c>
      <c r="AK297" s="131">
        <v>150</v>
      </c>
      <c r="AL297" s="131" t="s">
        <v>374</v>
      </c>
      <c r="AM297" s="131" t="s">
        <v>110</v>
      </c>
      <c r="AN297" s="131" t="s">
        <v>55</v>
      </c>
      <c r="AO297" s="131"/>
      <c r="AP297" s="131">
        <v>192</v>
      </c>
      <c r="AQ297" s="131">
        <v>175</v>
      </c>
      <c r="AR297" s="131">
        <v>10</v>
      </c>
      <c r="AS297" s="131">
        <v>250</v>
      </c>
      <c r="AT297" s="131"/>
      <c r="AU297" s="131"/>
      <c r="AV297" s="131">
        <v>45</v>
      </c>
      <c r="AW297" s="21">
        <v>2752</v>
      </c>
      <c r="AX297" s="132" t="s">
        <v>473</v>
      </c>
      <c r="AY297" s="132" t="s">
        <v>367</v>
      </c>
      <c r="AZ297" s="132" t="s">
        <v>109</v>
      </c>
      <c r="BA297" s="132" t="s">
        <v>55</v>
      </c>
      <c r="BB297" s="132" t="s">
        <v>2624</v>
      </c>
      <c r="BC297" s="131">
        <v>8000</v>
      </c>
      <c r="BD297" s="182"/>
      <c r="BE297" s="131"/>
      <c r="BG297" s="127">
        <f>Table3684[[#This Row],[buildPower]]/2</f>
        <v>75</v>
      </c>
    </row>
    <row r="298" spans="1:59" ht="24" customHeight="1" x14ac:dyDescent="0.35">
      <c r="A298" s="129">
        <v>296</v>
      </c>
      <c r="B298" s="130" t="s">
        <v>3416</v>
      </c>
      <c r="C298" s="131">
        <v>800</v>
      </c>
      <c r="D298" s="131">
        <v>100</v>
      </c>
      <c r="E298" s="131">
        <v>162</v>
      </c>
      <c r="F298" s="183"/>
      <c r="G298" s="131">
        <v>100</v>
      </c>
      <c r="H298" s="132" t="s">
        <v>2596</v>
      </c>
      <c r="I298" s="131"/>
      <c r="J298" s="131">
        <v>1</v>
      </c>
      <c r="K298" s="131"/>
      <c r="L298" s="131">
        <v>40</v>
      </c>
      <c r="M298" s="131" t="s">
        <v>2625</v>
      </c>
      <c r="N298" s="132" t="s">
        <v>558</v>
      </c>
      <c r="O298" s="131">
        <v>3400</v>
      </c>
      <c r="P298" s="132" t="s">
        <v>559</v>
      </c>
      <c r="Q298" s="131">
        <v>180</v>
      </c>
      <c r="R298" s="132" t="s">
        <v>3416</v>
      </c>
      <c r="S298" s="131">
        <v>1</v>
      </c>
      <c r="T298" s="131">
        <v>1920</v>
      </c>
      <c r="U298" s="131">
        <v>95</v>
      </c>
      <c r="V298" s="131">
        <v>90</v>
      </c>
      <c r="W298" s="131">
        <v>-60</v>
      </c>
      <c r="X298" s="131"/>
      <c r="Y298" s="131">
        <v>33</v>
      </c>
      <c r="Z298" s="132" t="s">
        <v>559</v>
      </c>
      <c r="AA298" s="177" t="s">
        <v>557</v>
      </c>
      <c r="AB298" s="132" t="s">
        <v>554</v>
      </c>
      <c r="AC298" s="132" t="s">
        <v>375</v>
      </c>
      <c r="AD298" s="132" t="s">
        <v>475</v>
      </c>
      <c r="AE298" s="199" t="s">
        <v>3792</v>
      </c>
      <c r="AF298" s="131"/>
      <c r="AG298" s="131">
        <v>1</v>
      </c>
      <c r="AH298" s="131"/>
      <c r="AI298" s="131">
        <v>300</v>
      </c>
      <c r="AJ298" s="131">
        <v>64</v>
      </c>
      <c r="AK298" s="131">
        <v>35</v>
      </c>
      <c r="AL298" s="131" t="s">
        <v>374</v>
      </c>
      <c r="AM298" s="131" t="s">
        <v>110</v>
      </c>
      <c r="AN298" s="131" t="s">
        <v>56</v>
      </c>
      <c r="AO298" s="131"/>
      <c r="AP298" s="131"/>
      <c r="AQ298" s="131"/>
      <c r="AR298" s="131"/>
      <c r="AS298" s="131">
        <v>15</v>
      </c>
      <c r="AT298" s="131"/>
      <c r="AU298" s="131">
        <v>180</v>
      </c>
      <c r="AV298" s="131">
        <v>100</v>
      </c>
      <c r="AW298" s="21">
        <v>1536</v>
      </c>
      <c r="AX298" s="132" t="s">
        <v>391</v>
      </c>
      <c r="AY298" s="132" t="s">
        <v>374</v>
      </c>
      <c r="AZ298" s="132" t="s">
        <v>110</v>
      </c>
      <c r="BA298" s="132" t="s">
        <v>56</v>
      </c>
      <c r="BB298" s="132" t="s">
        <v>2597</v>
      </c>
      <c r="BC298" s="131">
        <v>500</v>
      </c>
      <c r="BD298" s="182"/>
      <c r="BE298" s="131"/>
      <c r="BG298" s="127">
        <f>Table3684[[#This Row],[buildPower]]/2</f>
        <v>50</v>
      </c>
    </row>
    <row r="299" spans="1:59" ht="24" customHeight="1" x14ac:dyDescent="0.35">
      <c r="A299" s="129">
        <v>297</v>
      </c>
      <c r="B299" s="130" t="s">
        <v>3417</v>
      </c>
      <c r="C299" s="131">
        <v>600</v>
      </c>
      <c r="D299" s="131">
        <v>75</v>
      </c>
      <c r="E299" s="131">
        <v>130</v>
      </c>
      <c r="F299" s="183"/>
      <c r="G299" s="131">
        <v>100</v>
      </c>
      <c r="H299" s="132" t="s">
        <v>2596</v>
      </c>
      <c r="I299" s="131"/>
      <c r="J299" s="131">
        <v>1</v>
      </c>
      <c r="K299" s="131"/>
      <c r="L299" s="131">
        <v>20</v>
      </c>
      <c r="M299" s="131" t="s">
        <v>2625</v>
      </c>
      <c r="N299" s="132" t="s">
        <v>476</v>
      </c>
      <c r="O299" s="131">
        <v>3400</v>
      </c>
      <c r="P299" s="132" t="s">
        <v>477</v>
      </c>
      <c r="Q299" s="131">
        <v>100</v>
      </c>
      <c r="R299" s="132" t="s">
        <v>3417</v>
      </c>
      <c r="S299" s="131">
        <v>1</v>
      </c>
      <c r="T299" s="131">
        <v>1664</v>
      </c>
      <c r="U299" s="182">
        <v>95</v>
      </c>
      <c r="V299" s="131">
        <v>90</v>
      </c>
      <c r="W299" s="131">
        <v>-60</v>
      </c>
      <c r="X299" s="131"/>
      <c r="Y299" s="131">
        <v>33</v>
      </c>
      <c r="Z299" s="132" t="s">
        <v>477</v>
      </c>
      <c r="AA299" s="132" t="s">
        <v>553</v>
      </c>
      <c r="AB299" s="132" t="s">
        <v>554</v>
      </c>
      <c r="AC299" s="132" t="s">
        <v>375</v>
      </c>
      <c r="AD299" s="132" t="s">
        <v>482</v>
      </c>
      <c r="AE299" s="199" t="s">
        <v>3793</v>
      </c>
      <c r="AF299" s="131"/>
      <c r="AG299" s="131">
        <v>1</v>
      </c>
      <c r="AH299" s="131"/>
      <c r="AI299" s="131"/>
      <c r="AJ299" s="131"/>
      <c r="AK299" s="131"/>
      <c r="AL299" s="131"/>
      <c r="AM299" s="131"/>
      <c r="AN299" s="131"/>
      <c r="AO299" s="131"/>
      <c r="AP299" s="131"/>
      <c r="AQ299" s="131"/>
      <c r="AR299" s="131"/>
      <c r="AS299" s="131">
        <v>10</v>
      </c>
      <c r="AT299" s="131"/>
      <c r="AU299" s="131">
        <v>180</v>
      </c>
      <c r="AV299" s="131">
        <v>100</v>
      </c>
      <c r="AW299" s="21">
        <v>1331</v>
      </c>
      <c r="AX299" s="132" t="s">
        <v>477</v>
      </c>
      <c r="AY299" s="132" t="s">
        <v>374</v>
      </c>
      <c r="AZ299" s="132" t="s">
        <v>106</v>
      </c>
      <c r="BA299" s="132" t="s">
        <v>56</v>
      </c>
      <c r="BB299" s="132" t="s">
        <v>2636</v>
      </c>
      <c r="BC299" s="131">
        <v>600</v>
      </c>
      <c r="BD299" s="182"/>
      <c r="BE299" s="131"/>
      <c r="BG299" s="127">
        <f>Table3684[[#This Row],[buildPower]]/2</f>
        <v>37.5</v>
      </c>
    </row>
    <row r="300" spans="1:59" ht="24" customHeight="1" x14ac:dyDescent="0.35">
      <c r="A300" s="129">
        <v>298</v>
      </c>
      <c r="B300" s="130" t="s">
        <v>3418</v>
      </c>
      <c r="C300" s="131">
        <v>1000</v>
      </c>
      <c r="D300" s="131">
        <v>375</v>
      </c>
      <c r="E300" s="131">
        <v>650</v>
      </c>
      <c r="F300" s="183"/>
      <c r="G300" s="131">
        <v>100</v>
      </c>
      <c r="H300" s="132" t="s">
        <v>2596</v>
      </c>
      <c r="I300" s="131"/>
      <c r="J300" s="131">
        <v>1</v>
      </c>
      <c r="K300" s="131">
        <v>0</v>
      </c>
      <c r="L300" s="131">
        <v>150</v>
      </c>
      <c r="M300" s="131"/>
      <c r="N300" s="132" t="s">
        <v>371</v>
      </c>
      <c r="O300" s="131">
        <v>1700</v>
      </c>
      <c r="P300" s="132" t="s">
        <v>372</v>
      </c>
      <c r="Q300" s="131">
        <v>50</v>
      </c>
      <c r="R300" s="132" t="s">
        <v>3418</v>
      </c>
      <c r="S300" s="131">
        <v>1</v>
      </c>
      <c r="T300" s="131">
        <v>1408</v>
      </c>
      <c r="U300" s="8">
        <v>80</v>
      </c>
      <c r="V300" s="131">
        <v>90</v>
      </c>
      <c r="W300" s="131">
        <v>-60</v>
      </c>
      <c r="X300" s="131"/>
      <c r="Y300" s="131">
        <v>33</v>
      </c>
      <c r="Z300" s="132" t="s">
        <v>372</v>
      </c>
      <c r="AA300" s="132" t="s">
        <v>550</v>
      </c>
      <c r="AB300" s="132" t="s">
        <v>551</v>
      </c>
      <c r="AC300" s="132" t="s">
        <v>360</v>
      </c>
      <c r="AD300" s="132" t="s">
        <v>482</v>
      </c>
      <c r="AE300" s="199" t="s">
        <v>3794</v>
      </c>
      <c r="AF300" s="131"/>
      <c r="AG300" s="131">
        <v>1</v>
      </c>
      <c r="AH300" s="131"/>
      <c r="AI300" s="131"/>
      <c r="AJ300" s="131"/>
      <c r="AK300" s="131"/>
      <c r="AL300" s="131"/>
      <c r="AM300" s="131"/>
      <c r="AN300" s="131"/>
      <c r="AO300" s="131"/>
      <c r="AP300" s="131">
        <v>320</v>
      </c>
      <c r="AQ300" s="131">
        <v>500</v>
      </c>
      <c r="AR300" s="131"/>
      <c r="AS300" s="131">
        <v>150</v>
      </c>
      <c r="AT300" s="131"/>
      <c r="AU300" s="131">
        <v>180</v>
      </c>
      <c r="AV300" s="131">
        <v>100</v>
      </c>
      <c r="AW300" s="21">
        <v>704</v>
      </c>
      <c r="AX300" s="132" t="s">
        <v>373</v>
      </c>
      <c r="AY300" s="132" t="s">
        <v>374</v>
      </c>
      <c r="AZ300" s="132" t="s">
        <v>102</v>
      </c>
      <c r="BA300" s="132" t="s">
        <v>48</v>
      </c>
      <c r="BB300" s="132" t="s">
        <v>2636</v>
      </c>
      <c r="BC300" s="131">
        <v>18000</v>
      </c>
      <c r="BD300" s="182"/>
      <c r="BE300" s="131"/>
      <c r="BG300" s="127">
        <f>Table3684[[#This Row],[buildPower]]/2</f>
        <v>187.5</v>
      </c>
    </row>
    <row r="301" spans="1:59" ht="24" customHeight="1" x14ac:dyDescent="0.35">
      <c r="A301" s="129">
        <v>299</v>
      </c>
      <c r="B301" s="130" t="s">
        <v>3419</v>
      </c>
      <c r="C301" s="131">
        <v>500</v>
      </c>
      <c r="D301" s="131">
        <v>50</v>
      </c>
      <c r="E301" s="131">
        <v>24</v>
      </c>
      <c r="F301" s="179"/>
      <c r="G301" s="131">
        <v>100</v>
      </c>
      <c r="H301" s="132"/>
      <c r="I301" s="131"/>
      <c r="J301" s="131">
        <v>1</v>
      </c>
      <c r="K301" s="131"/>
      <c r="L301" s="131">
        <v>4</v>
      </c>
      <c r="M301" s="131" t="s">
        <v>2625</v>
      </c>
      <c r="N301" s="132" t="s">
        <v>526</v>
      </c>
      <c r="O301" s="131">
        <v>1700</v>
      </c>
      <c r="P301" s="132" t="s">
        <v>365</v>
      </c>
      <c r="Q301" s="131">
        <v>125</v>
      </c>
      <c r="R301" s="132" t="s">
        <v>3419</v>
      </c>
      <c r="S301" s="131"/>
      <c r="T301" s="131">
        <v>1280</v>
      </c>
      <c r="U301" s="42">
        <v>80</v>
      </c>
      <c r="V301" s="131">
        <v>90</v>
      </c>
      <c r="W301" s="131">
        <v>-60</v>
      </c>
      <c r="X301" s="131"/>
      <c r="Y301" s="131">
        <v>33</v>
      </c>
      <c r="Z301" s="132" t="s">
        <v>366</v>
      </c>
      <c r="AA301" s="132" t="s">
        <v>524</v>
      </c>
      <c r="AB301" s="132" t="s">
        <v>525</v>
      </c>
      <c r="AC301" s="132" t="s">
        <v>360</v>
      </c>
      <c r="AD301" s="132" t="s">
        <v>521</v>
      </c>
      <c r="AE301" s="199" t="s">
        <v>3795</v>
      </c>
      <c r="AF301" s="131"/>
      <c r="AG301" s="131">
        <v>1</v>
      </c>
      <c r="AH301" s="131"/>
      <c r="AI301" s="131"/>
      <c r="AJ301" s="131"/>
      <c r="AK301" s="131"/>
      <c r="AL301" s="131"/>
      <c r="AM301" s="131"/>
      <c r="AN301" s="131"/>
      <c r="AO301" s="131"/>
      <c r="AP301" s="131"/>
      <c r="AQ301" s="131"/>
      <c r="AR301" s="131"/>
      <c r="AS301" s="131">
        <v>30</v>
      </c>
      <c r="AT301" s="131"/>
      <c r="AU301" s="131">
        <v>180</v>
      </c>
      <c r="AV301" s="131">
        <v>100</v>
      </c>
      <c r="AW301" s="21">
        <v>640</v>
      </c>
      <c r="AX301" s="132" t="s">
        <v>359</v>
      </c>
      <c r="AY301" s="132" t="s">
        <v>367</v>
      </c>
      <c r="AZ301" s="132" t="s">
        <v>106</v>
      </c>
      <c r="BA301" s="132" t="s">
        <v>50</v>
      </c>
      <c r="BB301" s="132" t="s">
        <v>2640</v>
      </c>
      <c r="BC301" s="131">
        <v>1200</v>
      </c>
      <c r="BD301" s="182"/>
      <c r="BE301" s="131"/>
      <c r="BG301" s="127">
        <f>Table3684[[#This Row],[buildPower]]/2</f>
        <v>25</v>
      </c>
    </row>
    <row r="302" spans="1:59" ht="24" customHeight="1" x14ac:dyDescent="0.35">
      <c r="A302" s="129">
        <v>300</v>
      </c>
      <c r="B302" s="130" t="s">
        <v>3420</v>
      </c>
      <c r="C302" s="131">
        <v>1800</v>
      </c>
      <c r="D302" s="131">
        <v>250</v>
      </c>
      <c r="E302" s="131">
        <v>200</v>
      </c>
      <c r="F302" s="183"/>
      <c r="G302" s="131">
        <v>100</v>
      </c>
      <c r="H302" s="132" t="s">
        <v>2593</v>
      </c>
      <c r="I302" s="131"/>
      <c r="J302" s="131">
        <v>1</v>
      </c>
      <c r="K302" s="131">
        <v>0</v>
      </c>
      <c r="L302" s="131">
        <v>5</v>
      </c>
      <c r="M302" s="131"/>
      <c r="N302" s="132" t="s">
        <v>390</v>
      </c>
      <c r="O302" s="131">
        <v>1250</v>
      </c>
      <c r="P302" s="132" t="s">
        <v>391</v>
      </c>
      <c r="Q302" s="131">
        <v>50</v>
      </c>
      <c r="R302" s="132" t="s">
        <v>3420</v>
      </c>
      <c r="S302" s="131">
        <v>1</v>
      </c>
      <c r="T302" s="131">
        <v>13440</v>
      </c>
      <c r="U302" s="8">
        <v>80</v>
      </c>
      <c r="V302" s="131">
        <v>45</v>
      </c>
      <c r="W302" s="131">
        <v>-30</v>
      </c>
      <c r="X302" s="131">
        <v>512</v>
      </c>
      <c r="Y302" s="131">
        <v>33</v>
      </c>
      <c r="Z302" s="132" t="s">
        <v>391</v>
      </c>
      <c r="AA302" s="132" t="s">
        <v>515</v>
      </c>
      <c r="AB302" s="132" t="s">
        <v>516</v>
      </c>
      <c r="AC302" s="132" t="s">
        <v>506</v>
      </c>
      <c r="AD302" s="132" t="s">
        <v>513</v>
      </c>
      <c r="AE302" s="199" t="s">
        <v>3796</v>
      </c>
      <c r="AF302" s="131"/>
      <c r="AG302" s="131">
        <v>1</v>
      </c>
      <c r="AH302" s="131"/>
      <c r="AI302" s="131"/>
      <c r="AJ302" s="131"/>
      <c r="AK302" s="131"/>
      <c r="AL302" s="131"/>
      <c r="AM302" s="131"/>
      <c r="AN302" s="131"/>
      <c r="AO302" s="131">
        <v>6</v>
      </c>
      <c r="AP302" s="131">
        <v>96</v>
      </c>
      <c r="AQ302" s="131">
        <v>160</v>
      </c>
      <c r="AR302" s="131">
        <v>10</v>
      </c>
      <c r="AS302" s="131">
        <v>25</v>
      </c>
      <c r="AT302" s="131">
        <v>300</v>
      </c>
      <c r="AU302" s="131"/>
      <c r="AV302" s="131">
        <v>100</v>
      </c>
      <c r="AW302" s="21">
        <v>8064</v>
      </c>
      <c r="AX302" s="132" t="s">
        <v>391</v>
      </c>
      <c r="AY302" s="132" t="s">
        <v>374</v>
      </c>
      <c r="AZ302" s="132" t="s">
        <v>109</v>
      </c>
      <c r="BA302" s="132" t="s">
        <v>57</v>
      </c>
      <c r="BB302" s="132" t="s">
        <v>2610</v>
      </c>
      <c r="BC302" s="131">
        <v>30000</v>
      </c>
      <c r="BD302" s="182"/>
      <c r="BE302" s="131"/>
      <c r="BG302" s="127">
        <f>Table3684[[#This Row],[buildPower]]/2</f>
        <v>125</v>
      </c>
    </row>
    <row r="303" spans="1:59" ht="24" customHeight="1" x14ac:dyDescent="0.35">
      <c r="A303" s="129">
        <v>301</v>
      </c>
      <c r="B303" s="130" t="s">
        <v>3770</v>
      </c>
      <c r="C303" s="131">
        <v>1200</v>
      </c>
      <c r="D303" s="131">
        <v>150</v>
      </c>
      <c r="E303" s="131">
        <v>550</v>
      </c>
      <c r="F303" s="179"/>
      <c r="G303" s="131">
        <v>100</v>
      </c>
      <c r="H303" s="132" t="s">
        <v>2593</v>
      </c>
      <c r="I303" s="131">
        <v>1</v>
      </c>
      <c r="J303" s="131">
        <v>1</v>
      </c>
      <c r="K303" s="131"/>
      <c r="L303" s="131">
        <v>5</v>
      </c>
      <c r="M303" s="131" t="s">
        <v>2594</v>
      </c>
      <c r="N303" s="132" t="s">
        <v>357</v>
      </c>
      <c r="O303" s="131">
        <v>1350</v>
      </c>
      <c r="P303" s="132" t="s">
        <v>391</v>
      </c>
      <c r="Q303" s="131">
        <v>10</v>
      </c>
      <c r="R303" s="132" t="s">
        <v>3770</v>
      </c>
      <c r="S303" s="131">
        <v>1</v>
      </c>
      <c r="T303" s="133">
        <v>2944</v>
      </c>
      <c r="U303" s="8">
        <v>80</v>
      </c>
      <c r="V303" s="131">
        <v>90</v>
      </c>
      <c r="W303" s="131">
        <v>-45</v>
      </c>
      <c r="X303" s="131">
        <v>512</v>
      </c>
      <c r="Y303" s="131">
        <v>33</v>
      </c>
      <c r="Z303" s="132" t="s">
        <v>391</v>
      </c>
      <c r="AA303" s="132" t="s">
        <v>511</v>
      </c>
      <c r="AB303" s="132" t="s">
        <v>512</v>
      </c>
      <c r="AC303" s="132" t="s">
        <v>375</v>
      </c>
      <c r="AD303" s="132" t="s">
        <v>513</v>
      </c>
      <c r="AE303" s="199" t="s">
        <v>3774</v>
      </c>
      <c r="AF303" s="131"/>
      <c r="AG303" s="131">
        <v>2</v>
      </c>
      <c r="AH303" s="131"/>
      <c r="AI303" s="131"/>
      <c r="AJ303" s="131"/>
      <c r="AK303" s="131"/>
      <c r="AL303" s="131"/>
      <c r="AM303" s="131"/>
      <c r="AN303" s="131"/>
      <c r="AO303" s="131">
        <v>4</v>
      </c>
      <c r="AP303" s="131"/>
      <c r="AQ303" s="131"/>
      <c r="AR303" s="131">
        <v>10</v>
      </c>
      <c r="AS303" s="131">
        <v>25</v>
      </c>
      <c r="AT303" s="131">
        <v>80</v>
      </c>
      <c r="AU303" s="131">
        <v>180</v>
      </c>
      <c r="AV303" s="131">
        <v>100</v>
      </c>
      <c r="AW303" s="21">
        <v>1766</v>
      </c>
      <c r="AX303" s="132" t="s">
        <v>391</v>
      </c>
      <c r="AY303" s="132" t="s">
        <v>374</v>
      </c>
      <c r="AZ303" s="132" t="s">
        <v>107</v>
      </c>
      <c r="BA303" s="132" t="s">
        <v>57</v>
      </c>
      <c r="BB303" s="132" t="s">
        <v>2610</v>
      </c>
      <c r="BC303" s="131">
        <v>2500</v>
      </c>
      <c r="BD303" s="182"/>
      <c r="BE303" s="131"/>
      <c r="BG303" s="127">
        <f>Table3684[[#This Row],[buildPower]]/2</f>
        <v>75</v>
      </c>
    </row>
    <row r="304" spans="1:59" ht="24" customHeight="1" x14ac:dyDescent="0.35">
      <c r="A304" s="129">
        <v>302</v>
      </c>
      <c r="B304" s="130" t="s">
        <v>3771</v>
      </c>
      <c r="C304" s="131">
        <v>800</v>
      </c>
      <c r="D304" s="131">
        <v>100</v>
      </c>
      <c r="E304" s="131">
        <v>550</v>
      </c>
      <c r="F304" s="183"/>
      <c r="G304" s="131">
        <v>100</v>
      </c>
      <c r="H304" s="132" t="s">
        <v>2602</v>
      </c>
      <c r="I304" s="131">
        <v>1</v>
      </c>
      <c r="J304" s="131">
        <v>1</v>
      </c>
      <c r="K304" s="131"/>
      <c r="L304" s="131">
        <v>5</v>
      </c>
      <c r="M304" s="131" t="s">
        <v>2594</v>
      </c>
      <c r="N304" s="132" t="s">
        <v>357</v>
      </c>
      <c r="O304" s="131">
        <v>1350</v>
      </c>
      <c r="P304" s="132" t="s">
        <v>391</v>
      </c>
      <c r="Q304" s="131">
        <v>50</v>
      </c>
      <c r="R304" s="132" t="s">
        <v>3771</v>
      </c>
      <c r="S304" s="131">
        <v>1</v>
      </c>
      <c r="T304" s="133">
        <v>2688</v>
      </c>
      <c r="U304" s="8">
        <v>80</v>
      </c>
      <c r="V304" s="131">
        <v>90</v>
      </c>
      <c r="W304" s="131">
        <v>-45</v>
      </c>
      <c r="X304" s="131">
        <v>128</v>
      </c>
      <c r="Y304" s="131">
        <v>33</v>
      </c>
      <c r="Z304" s="132" t="s">
        <v>422</v>
      </c>
      <c r="AA304" s="132" t="s">
        <v>508</v>
      </c>
      <c r="AB304" s="132" t="s">
        <v>509</v>
      </c>
      <c r="AC304" s="132" t="s">
        <v>375</v>
      </c>
      <c r="AD304" s="132" t="s">
        <v>421</v>
      </c>
      <c r="AE304" s="199" t="s">
        <v>3775</v>
      </c>
      <c r="AF304" s="131"/>
      <c r="AG304" s="131">
        <v>2</v>
      </c>
      <c r="AH304" s="131"/>
      <c r="AI304" s="131"/>
      <c r="AJ304" s="131"/>
      <c r="AK304" s="131"/>
      <c r="AL304" s="131"/>
      <c r="AM304" s="131"/>
      <c r="AN304" s="131"/>
      <c r="AO304" s="131">
        <v>2</v>
      </c>
      <c r="AP304" s="131"/>
      <c r="AQ304" s="131"/>
      <c r="AR304" s="131">
        <v>10</v>
      </c>
      <c r="AS304" s="131">
        <v>25</v>
      </c>
      <c r="AT304" s="131">
        <v>80</v>
      </c>
      <c r="AU304" s="131">
        <v>180</v>
      </c>
      <c r="AV304" s="131">
        <v>100</v>
      </c>
      <c r="AW304" s="21">
        <v>1613</v>
      </c>
      <c r="AX304" s="132" t="s">
        <v>359</v>
      </c>
      <c r="AY304" s="132" t="s">
        <v>374</v>
      </c>
      <c r="AZ304" s="132" t="s">
        <v>107</v>
      </c>
      <c r="BA304" s="132" t="s">
        <v>57</v>
      </c>
      <c r="BB304" s="132" t="s">
        <v>2610</v>
      </c>
      <c r="BC304" s="131">
        <v>2000</v>
      </c>
      <c r="BD304" s="182"/>
      <c r="BE304" s="131"/>
      <c r="BG304" s="127">
        <f>Table3684[[#This Row],[buildPower]]/2</f>
        <v>50</v>
      </c>
    </row>
    <row r="305" spans="1:59" ht="24" customHeight="1" x14ac:dyDescent="0.35">
      <c r="A305" s="129">
        <v>303</v>
      </c>
      <c r="B305" s="130" t="s">
        <v>3435</v>
      </c>
      <c r="C305" s="131">
        <v>1200</v>
      </c>
      <c r="D305" s="131">
        <v>200</v>
      </c>
      <c r="E305" s="131">
        <v>110</v>
      </c>
      <c r="F305" s="179"/>
      <c r="G305" s="131">
        <v>100</v>
      </c>
      <c r="H305" s="132" t="s">
        <v>2593</v>
      </c>
      <c r="I305" s="131"/>
      <c r="J305" s="131">
        <v>1</v>
      </c>
      <c r="K305" s="131"/>
      <c r="L305" s="131">
        <v>2</v>
      </c>
      <c r="M305" s="131"/>
      <c r="N305" s="132" t="s">
        <v>385</v>
      </c>
      <c r="O305" s="131">
        <v>1600</v>
      </c>
      <c r="P305" s="132" t="s">
        <v>391</v>
      </c>
      <c r="Q305" s="131">
        <v>50</v>
      </c>
      <c r="R305" s="132" t="s">
        <v>3435</v>
      </c>
      <c r="S305" s="131">
        <v>1</v>
      </c>
      <c r="T305" s="131">
        <v>2432</v>
      </c>
      <c r="U305" s="8">
        <v>80</v>
      </c>
      <c r="V305" s="131">
        <v>90</v>
      </c>
      <c r="W305" s="131">
        <v>-30</v>
      </c>
      <c r="X305" s="131">
        <v>256</v>
      </c>
      <c r="Y305" s="131">
        <v>33</v>
      </c>
      <c r="Z305" s="132" t="s">
        <v>391</v>
      </c>
      <c r="AA305" s="13" t="s">
        <v>4981</v>
      </c>
      <c r="AB305" s="176" t="s">
        <v>4982</v>
      </c>
      <c r="AC305" s="132" t="s">
        <v>506</v>
      </c>
      <c r="AD305" s="132" t="s">
        <v>389</v>
      </c>
      <c r="AE305" s="435" t="s">
        <v>6498</v>
      </c>
      <c r="AF305" s="131"/>
      <c r="AG305" s="131">
        <v>2</v>
      </c>
      <c r="AH305" s="131"/>
      <c r="AI305" s="131"/>
      <c r="AJ305" s="131"/>
      <c r="AK305" s="131"/>
      <c r="AL305" s="131"/>
      <c r="AM305" s="131"/>
      <c r="AN305" s="131"/>
      <c r="AO305" s="131">
        <v>12</v>
      </c>
      <c r="AP305" s="131">
        <v>96</v>
      </c>
      <c r="AQ305" s="131">
        <v>90</v>
      </c>
      <c r="AR305" s="131">
        <v>10</v>
      </c>
      <c r="AS305" s="131">
        <v>10</v>
      </c>
      <c r="AT305" s="131">
        <v>135</v>
      </c>
      <c r="AU305" s="131">
        <v>180</v>
      </c>
      <c r="AV305" s="131">
        <v>100</v>
      </c>
      <c r="AW305" s="21">
        <v>1459</v>
      </c>
      <c r="AX305" s="132" t="s">
        <v>391</v>
      </c>
      <c r="AY305" s="132" t="s">
        <v>374</v>
      </c>
      <c r="AZ305" s="132" t="s">
        <v>109</v>
      </c>
      <c r="BA305" s="132" t="s">
        <v>57</v>
      </c>
      <c r="BB305" s="132" t="s">
        <v>2610</v>
      </c>
      <c r="BC305" s="131">
        <v>1400</v>
      </c>
      <c r="BD305" s="182"/>
      <c r="BE305" s="131"/>
      <c r="BG305" s="127">
        <f>Table3684[[#This Row],[buildPower]]/2</f>
        <v>100</v>
      </c>
    </row>
    <row r="306" spans="1:59" ht="24" customHeight="1" x14ac:dyDescent="0.35">
      <c r="A306" s="129">
        <v>304</v>
      </c>
      <c r="B306" s="130" t="s">
        <v>3841</v>
      </c>
      <c r="C306" s="131">
        <v>500</v>
      </c>
      <c r="D306" s="131">
        <v>50</v>
      </c>
      <c r="E306" s="131">
        <v>60</v>
      </c>
      <c r="F306" s="183"/>
      <c r="G306" s="131">
        <v>75</v>
      </c>
      <c r="H306" s="132" t="s">
        <v>2593</v>
      </c>
      <c r="I306" s="131"/>
      <c r="J306" s="131">
        <v>1</v>
      </c>
      <c r="K306" s="131"/>
      <c r="L306" s="131">
        <v>60</v>
      </c>
      <c r="M306" s="131"/>
      <c r="N306" s="132" t="s">
        <v>364</v>
      </c>
      <c r="O306" s="131">
        <v>1500</v>
      </c>
      <c r="P306" s="132" t="s">
        <v>398</v>
      </c>
      <c r="Q306" s="131">
        <v>5</v>
      </c>
      <c r="R306" s="132" t="s">
        <v>3841</v>
      </c>
      <c r="S306" s="131">
        <v>1</v>
      </c>
      <c r="T306" s="131">
        <v>2432</v>
      </c>
      <c r="U306" s="131">
        <v>30</v>
      </c>
      <c r="V306" s="131">
        <v>90</v>
      </c>
      <c r="W306" s="131"/>
      <c r="X306" s="131">
        <v>256</v>
      </c>
      <c r="Y306" s="131">
        <v>33</v>
      </c>
      <c r="Z306" s="132" t="str">
        <f>Table3684[[#This Row],[hitGfx]]</f>
        <v>fxgrdexS.PIE</v>
      </c>
      <c r="AA306" s="132" t="s">
        <v>495</v>
      </c>
      <c r="AB306" s="132" t="s">
        <v>496</v>
      </c>
      <c r="AC306" s="132" t="s">
        <v>417</v>
      </c>
      <c r="AD306" s="132" t="s">
        <v>497</v>
      </c>
      <c r="AE306" s="199" t="s">
        <v>7008</v>
      </c>
      <c r="AF306" s="131"/>
      <c r="AG306" s="131">
        <v>2</v>
      </c>
      <c r="AH306" s="131"/>
      <c r="AI306" s="131"/>
      <c r="AJ306" s="131"/>
      <c r="AK306" s="131"/>
      <c r="AL306" s="131"/>
      <c r="AM306" s="131"/>
      <c r="AN306" s="131"/>
      <c r="AO306" s="131"/>
      <c r="AP306" s="131">
        <v>160</v>
      </c>
      <c r="AQ306" s="131">
        <v>40</v>
      </c>
      <c r="AR306" s="131">
        <v>10</v>
      </c>
      <c r="AS306" s="131">
        <v>150</v>
      </c>
      <c r="AT306" s="131"/>
      <c r="AU306" s="131"/>
      <c r="AV306" s="131">
        <v>45</v>
      </c>
      <c r="AW306" s="42">
        <v>1216</v>
      </c>
      <c r="AX306" s="132" t="s">
        <v>491</v>
      </c>
      <c r="AY306" s="132" t="s">
        <v>367</v>
      </c>
      <c r="AZ306" s="132" t="s">
        <v>109</v>
      </c>
      <c r="BA306" s="132" t="s">
        <v>51</v>
      </c>
      <c r="BB306" s="132" t="s">
        <v>2658</v>
      </c>
      <c r="BC306" s="131">
        <v>2800</v>
      </c>
      <c r="BD306" s="182"/>
      <c r="BE306" s="131"/>
      <c r="BG306" s="127">
        <f>Table3684[[#This Row],[buildPower]]/2</f>
        <v>25</v>
      </c>
    </row>
    <row r="307" spans="1:59" ht="24" customHeight="1" x14ac:dyDescent="0.35">
      <c r="A307" s="129">
        <v>305</v>
      </c>
      <c r="B307" s="130" t="s">
        <v>3842</v>
      </c>
      <c r="C307" s="131">
        <v>1000</v>
      </c>
      <c r="D307" s="131">
        <v>100</v>
      </c>
      <c r="E307" s="131">
        <v>120</v>
      </c>
      <c r="F307" s="179"/>
      <c r="G307" s="131">
        <v>100</v>
      </c>
      <c r="H307" s="132" t="s">
        <v>2593</v>
      </c>
      <c r="I307" s="131"/>
      <c r="J307" s="131">
        <v>1</v>
      </c>
      <c r="K307" s="131"/>
      <c r="L307" s="131">
        <v>90</v>
      </c>
      <c r="M307" s="131"/>
      <c r="N307" s="132" t="s">
        <v>490</v>
      </c>
      <c r="O307" s="131">
        <v>1500</v>
      </c>
      <c r="P307" s="132" t="s">
        <v>428</v>
      </c>
      <c r="Q307" s="131">
        <v>5</v>
      </c>
      <c r="R307" s="132" t="s">
        <v>3842</v>
      </c>
      <c r="S307" s="131">
        <v>1</v>
      </c>
      <c r="T307" s="131">
        <v>2688</v>
      </c>
      <c r="U307" s="131">
        <v>30</v>
      </c>
      <c r="V307" s="131">
        <v>90</v>
      </c>
      <c r="W307" s="131"/>
      <c r="X307" s="131">
        <v>256</v>
      </c>
      <c r="Y307" s="131">
        <v>33</v>
      </c>
      <c r="Z307" s="132" t="str">
        <f>Table3684[[#This Row],[hitGfx]]</f>
        <v>FXMNExp.PIE</v>
      </c>
      <c r="AA307" s="132" t="s">
        <v>6389</v>
      </c>
      <c r="AB307" s="132" t="s">
        <v>6388</v>
      </c>
      <c r="AC307" s="132" t="s">
        <v>417</v>
      </c>
      <c r="AD307" s="132" t="s">
        <v>389</v>
      </c>
      <c r="AE307" s="199" t="s">
        <v>7011</v>
      </c>
      <c r="AF307" s="131"/>
      <c r="AG307" s="131">
        <v>2</v>
      </c>
      <c r="AH307" s="131"/>
      <c r="AI307" s="131"/>
      <c r="AJ307" s="131"/>
      <c r="AK307" s="131"/>
      <c r="AL307" s="131"/>
      <c r="AM307" s="131"/>
      <c r="AN307" s="131"/>
      <c r="AO307" s="131"/>
      <c r="AP307" s="131">
        <v>192</v>
      </c>
      <c r="AQ307" s="131">
        <v>80</v>
      </c>
      <c r="AR307" s="131">
        <v>10</v>
      </c>
      <c r="AS307" s="131">
        <v>150</v>
      </c>
      <c r="AT307" s="131"/>
      <c r="AU307" s="131"/>
      <c r="AV307" s="131">
        <v>45</v>
      </c>
      <c r="AW307" s="42">
        <v>1344</v>
      </c>
      <c r="AX307" s="132" t="s">
        <v>428</v>
      </c>
      <c r="AY307" s="132" t="s">
        <v>367</v>
      </c>
      <c r="AZ307" s="132" t="s">
        <v>109</v>
      </c>
      <c r="BA307" s="132" t="s">
        <v>51</v>
      </c>
      <c r="BB307" s="132" t="s">
        <v>2658</v>
      </c>
      <c r="BC307" s="131">
        <v>4800</v>
      </c>
      <c r="BD307" s="182"/>
      <c r="BE307" s="131"/>
      <c r="BG307" s="127">
        <f>Table3684[[#This Row],[buildPower]]/2</f>
        <v>50</v>
      </c>
    </row>
    <row r="308" spans="1:59" ht="24" customHeight="1" x14ac:dyDescent="0.35">
      <c r="A308" s="129">
        <v>306</v>
      </c>
      <c r="B308" s="130" t="s">
        <v>3843</v>
      </c>
      <c r="C308" s="131">
        <v>900</v>
      </c>
      <c r="D308" s="131">
        <v>150</v>
      </c>
      <c r="E308" s="131">
        <v>70</v>
      </c>
      <c r="F308" s="183"/>
      <c r="G308" s="131">
        <v>100</v>
      </c>
      <c r="H308" s="132" t="s">
        <v>2593</v>
      </c>
      <c r="I308" s="131"/>
      <c r="J308" s="131">
        <v>1</v>
      </c>
      <c r="K308" s="131"/>
      <c r="L308" s="131">
        <v>8</v>
      </c>
      <c r="M308" s="131"/>
      <c r="N308" s="132" t="s">
        <v>490</v>
      </c>
      <c r="O308" s="131">
        <v>1500</v>
      </c>
      <c r="P308" s="132" t="s">
        <v>428</v>
      </c>
      <c r="Q308" s="131">
        <v>5</v>
      </c>
      <c r="R308" s="132" t="s">
        <v>3843</v>
      </c>
      <c r="S308" s="131">
        <v>1</v>
      </c>
      <c r="T308" s="131">
        <v>2432</v>
      </c>
      <c r="U308" s="131">
        <v>30</v>
      </c>
      <c r="V308" s="131">
        <v>90</v>
      </c>
      <c r="W308" s="131"/>
      <c r="X308" s="131">
        <v>256</v>
      </c>
      <c r="Y308" s="131">
        <v>33</v>
      </c>
      <c r="Z308" s="132" t="str">
        <f>Table3684[[#This Row],[hitGfx]]</f>
        <v>FXMNExp.PIE</v>
      </c>
      <c r="AA308" s="132" t="s">
        <v>489</v>
      </c>
      <c r="AB308" s="132" t="s">
        <v>486</v>
      </c>
      <c r="AC308" s="132" t="s">
        <v>417</v>
      </c>
      <c r="AD308" s="132" t="s">
        <v>389</v>
      </c>
      <c r="AE308" s="199" t="s">
        <v>7009</v>
      </c>
      <c r="AF308" s="131"/>
      <c r="AG308" s="131">
        <v>2</v>
      </c>
      <c r="AH308" s="131"/>
      <c r="AI308" s="131"/>
      <c r="AJ308" s="131"/>
      <c r="AK308" s="131"/>
      <c r="AL308" s="131"/>
      <c r="AM308" s="131"/>
      <c r="AN308" s="131"/>
      <c r="AO308" s="131">
        <v>3</v>
      </c>
      <c r="AP308" s="131">
        <v>160</v>
      </c>
      <c r="AQ308" s="131">
        <v>40</v>
      </c>
      <c r="AR308" s="131">
        <v>10</v>
      </c>
      <c r="AS308" s="131">
        <v>150</v>
      </c>
      <c r="AT308" s="131">
        <v>45</v>
      </c>
      <c r="AU308" s="131"/>
      <c r="AV308" s="182">
        <v>45</v>
      </c>
      <c r="AW308" s="42">
        <v>1216</v>
      </c>
      <c r="AX308" s="132" t="s">
        <v>491</v>
      </c>
      <c r="AY308" s="132" t="s">
        <v>367</v>
      </c>
      <c r="AZ308" s="132" t="s">
        <v>109</v>
      </c>
      <c r="BA308" s="132" t="s">
        <v>51</v>
      </c>
      <c r="BB308" s="132" t="s">
        <v>2658</v>
      </c>
      <c r="BC308" s="131">
        <v>3400</v>
      </c>
      <c r="BD308" s="182"/>
      <c r="BE308" s="131"/>
      <c r="BG308" s="127">
        <f>Table3684[[#This Row],[buildPower]]/2</f>
        <v>75</v>
      </c>
    </row>
    <row r="309" spans="1:59" ht="24" customHeight="1" x14ac:dyDescent="0.35">
      <c r="A309" s="129">
        <v>307</v>
      </c>
      <c r="B309" s="130" t="s">
        <v>3844</v>
      </c>
      <c r="C309" s="131">
        <v>2000</v>
      </c>
      <c r="D309" s="131">
        <v>100</v>
      </c>
      <c r="E309" s="131">
        <v>60</v>
      </c>
      <c r="F309" s="179"/>
      <c r="G309" s="131">
        <v>100</v>
      </c>
      <c r="H309" s="132"/>
      <c r="I309" s="131"/>
      <c r="J309" s="131">
        <v>1</v>
      </c>
      <c r="K309" s="131"/>
      <c r="L309" s="131">
        <v>120</v>
      </c>
      <c r="M309" s="131"/>
      <c r="N309" s="132" t="s">
        <v>483</v>
      </c>
      <c r="O309" s="131">
        <v>1500</v>
      </c>
      <c r="P309" s="132" t="s">
        <v>483</v>
      </c>
      <c r="Q309" s="131">
        <v>5</v>
      </c>
      <c r="R309" s="132" t="s">
        <v>3844</v>
      </c>
      <c r="S309" s="131">
        <v>1</v>
      </c>
      <c r="T309" s="131">
        <v>2432</v>
      </c>
      <c r="U309" s="131">
        <v>50</v>
      </c>
      <c r="V309" s="131">
        <v>90</v>
      </c>
      <c r="W309" s="131"/>
      <c r="X309" s="131">
        <v>256</v>
      </c>
      <c r="Y309" s="131">
        <v>33</v>
      </c>
      <c r="Z309" s="132" t="str">
        <f>Table3684[[#This Row],[hitGfx]]</f>
        <v>FXSFlms.PIE</v>
      </c>
      <c r="AA309" s="132" t="s">
        <v>485</v>
      </c>
      <c r="AB309" s="132" t="s">
        <v>486</v>
      </c>
      <c r="AC309" s="132" t="s">
        <v>417</v>
      </c>
      <c r="AD309" s="132" t="s">
        <v>389</v>
      </c>
      <c r="AE309" s="199" t="s">
        <v>7010</v>
      </c>
      <c r="AF309" s="131"/>
      <c r="AG309" s="131">
        <v>2</v>
      </c>
      <c r="AH309" s="131"/>
      <c r="AI309" s="131"/>
      <c r="AJ309" s="131"/>
      <c r="AK309" s="131"/>
      <c r="AL309" s="131"/>
      <c r="AM309" s="131"/>
      <c r="AN309" s="131"/>
      <c r="AO309" s="131"/>
      <c r="AP309" s="131">
        <v>160</v>
      </c>
      <c r="AQ309" s="131">
        <v>60</v>
      </c>
      <c r="AR309" s="131">
        <v>10</v>
      </c>
      <c r="AS309" s="131">
        <v>150</v>
      </c>
      <c r="AT309" s="131"/>
      <c r="AU309" s="131"/>
      <c r="AV309" s="182">
        <v>80</v>
      </c>
      <c r="AW309" s="21">
        <v>2422</v>
      </c>
      <c r="AX309" s="132" t="s">
        <v>483</v>
      </c>
      <c r="AY309" s="132" t="s">
        <v>367</v>
      </c>
      <c r="AZ309" s="132" t="s">
        <v>109</v>
      </c>
      <c r="BA309" s="132" t="s">
        <v>487</v>
      </c>
      <c r="BB309" s="132" t="s">
        <v>2620</v>
      </c>
      <c r="BC309" s="131">
        <v>4000</v>
      </c>
      <c r="BD309" s="182"/>
      <c r="BE309" s="131"/>
      <c r="BG309" s="127">
        <f>Table3684[[#This Row],[buildPower]]/2</f>
        <v>50</v>
      </c>
    </row>
    <row r="310" spans="1:59" ht="24" customHeight="1" x14ac:dyDescent="0.35">
      <c r="A310" s="129">
        <v>308</v>
      </c>
      <c r="B310" s="130" t="s">
        <v>3840</v>
      </c>
      <c r="C310" s="131">
        <v>750</v>
      </c>
      <c r="D310" s="131">
        <v>100</v>
      </c>
      <c r="E310" s="131">
        <v>80</v>
      </c>
      <c r="F310" s="183"/>
      <c r="G310" s="131">
        <v>75</v>
      </c>
      <c r="H310" s="132" t="s">
        <v>2593</v>
      </c>
      <c r="I310" s="131"/>
      <c r="J310" s="131">
        <v>1</v>
      </c>
      <c r="K310" s="131"/>
      <c r="L310" s="131">
        <v>60</v>
      </c>
      <c r="M310" s="131"/>
      <c r="N310" s="132" t="s">
        <v>364</v>
      </c>
      <c r="O310" s="131">
        <v>1500</v>
      </c>
      <c r="P310" s="132" t="s">
        <v>398</v>
      </c>
      <c r="Q310" s="131">
        <v>5</v>
      </c>
      <c r="R310" s="132" t="s">
        <v>3840</v>
      </c>
      <c r="S310" s="131">
        <v>1</v>
      </c>
      <c r="T310" s="131">
        <v>2432</v>
      </c>
      <c r="U310" s="131">
        <v>30</v>
      </c>
      <c r="V310" s="131">
        <v>90</v>
      </c>
      <c r="W310" s="131"/>
      <c r="X310" s="131">
        <v>256</v>
      </c>
      <c r="Y310" s="131">
        <v>33</v>
      </c>
      <c r="Z310" s="132" t="str">
        <f>Table3684[[#This Row],[hitGfx]]</f>
        <v>fxgrdexS.PIE</v>
      </c>
      <c r="AA310" s="177" t="s">
        <v>499</v>
      </c>
      <c r="AB310" s="132" t="s">
        <v>496</v>
      </c>
      <c r="AC310" s="132" t="s">
        <v>417</v>
      </c>
      <c r="AD310" s="132" t="s">
        <v>497</v>
      </c>
      <c r="AE310" s="199" t="s">
        <v>7007</v>
      </c>
      <c r="AF310" s="131"/>
      <c r="AG310" s="131">
        <v>2</v>
      </c>
      <c r="AH310" s="131"/>
      <c r="AI310" s="131">
        <v>22</v>
      </c>
      <c r="AJ310" s="131">
        <v>128</v>
      </c>
      <c r="AK310" s="131">
        <v>60</v>
      </c>
      <c r="AL310" s="131" t="s">
        <v>374</v>
      </c>
      <c r="AM310" s="131" t="s">
        <v>110</v>
      </c>
      <c r="AN310" s="131" t="s">
        <v>51</v>
      </c>
      <c r="AO310" s="131"/>
      <c r="AP310" s="131">
        <v>160</v>
      </c>
      <c r="AQ310" s="131">
        <v>50</v>
      </c>
      <c r="AR310" s="131">
        <v>10</v>
      </c>
      <c r="AS310" s="131">
        <v>150</v>
      </c>
      <c r="AT310" s="131"/>
      <c r="AU310" s="131"/>
      <c r="AV310" s="131">
        <v>45</v>
      </c>
      <c r="AW310" s="42">
        <v>1216</v>
      </c>
      <c r="AX310" s="132" t="s">
        <v>491</v>
      </c>
      <c r="AY310" s="13" t="s">
        <v>367</v>
      </c>
      <c r="AZ310" s="132" t="s">
        <v>109</v>
      </c>
      <c r="BA310" s="132" t="s">
        <v>51</v>
      </c>
      <c r="BB310" s="132" t="s">
        <v>2658</v>
      </c>
      <c r="BC310" s="131">
        <v>2800</v>
      </c>
      <c r="BD310" s="182"/>
      <c r="BE310" s="131"/>
      <c r="BG310" s="127">
        <f>Table3684[[#This Row],[buildPower]]/2</f>
        <v>50</v>
      </c>
    </row>
    <row r="311" spans="1:59" ht="24" customHeight="1" x14ac:dyDescent="0.35">
      <c r="A311" s="129">
        <v>309</v>
      </c>
      <c r="B311" s="130" t="s">
        <v>3829</v>
      </c>
      <c r="C311" s="131">
        <v>500</v>
      </c>
      <c r="D311" s="131">
        <v>62</v>
      </c>
      <c r="E311" s="131">
        <v>65</v>
      </c>
      <c r="F311" s="183"/>
      <c r="G311" s="131">
        <v>20</v>
      </c>
      <c r="H311" s="132" t="s">
        <v>2602</v>
      </c>
      <c r="I311" s="131"/>
      <c r="J311" s="131">
        <v>1</v>
      </c>
      <c r="K311" s="131"/>
      <c r="L311" s="131">
        <v>4</v>
      </c>
      <c r="M311" s="131" t="s">
        <v>2594</v>
      </c>
      <c r="N311" s="132" t="s">
        <v>462</v>
      </c>
      <c r="O311" s="131">
        <v>2250</v>
      </c>
      <c r="P311" s="132" t="s">
        <v>458</v>
      </c>
      <c r="Q311" s="131">
        <v>175</v>
      </c>
      <c r="R311" s="132" t="s">
        <v>3829</v>
      </c>
      <c r="S311" s="131">
        <v>1</v>
      </c>
      <c r="T311" s="131">
        <v>2048</v>
      </c>
      <c r="U311" s="182">
        <v>65</v>
      </c>
      <c r="V311" s="131">
        <v>90</v>
      </c>
      <c r="W311" s="131">
        <v>-45</v>
      </c>
      <c r="X311" s="131"/>
      <c r="Y311" s="131">
        <v>33</v>
      </c>
      <c r="Z311" s="132" t="s">
        <v>458</v>
      </c>
      <c r="AA311" s="132" t="s">
        <v>460</v>
      </c>
      <c r="AB311" s="132" t="s">
        <v>461</v>
      </c>
      <c r="AC311" s="132" t="s">
        <v>375</v>
      </c>
      <c r="AD311" s="132" t="s">
        <v>456</v>
      </c>
      <c r="AE311" s="199" t="s">
        <v>3831</v>
      </c>
      <c r="AF311" s="131"/>
      <c r="AG311" s="131">
        <v>2</v>
      </c>
      <c r="AH311" s="131"/>
      <c r="AI311" s="131"/>
      <c r="AJ311" s="131"/>
      <c r="AK311" s="131"/>
      <c r="AL311" s="131"/>
      <c r="AM311" s="131"/>
      <c r="AN311" s="131"/>
      <c r="AO311" s="131"/>
      <c r="AP311" s="131">
        <v>64</v>
      </c>
      <c r="AQ311" s="131">
        <v>50</v>
      </c>
      <c r="AR311" s="131">
        <v>100</v>
      </c>
      <c r="AS311" s="131">
        <v>30</v>
      </c>
      <c r="AT311" s="131"/>
      <c r="AU311" s="131">
        <v>180</v>
      </c>
      <c r="AV311" s="131">
        <f>Table3684[[#This Row],[longHit]]+20</f>
        <v>85</v>
      </c>
      <c r="AW311" s="21">
        <v>1024</v>
      </c>
      <c r="AX311" s="132" t="s">
        <v>359</v>
      </c>
      <c r="AY311" s="132" t="s">
        <v>367</v>
      </c>
      <c r="AZ311" s="132" t="s">
        <v>107</v>
      </c>
      <c r="BA311" s="132" t="s">
        <v>53</v>
      </c>
      <c r="BB311" s="132" t="s">
        <v>2599</v>
      </c>
      <c r="BC311" s="131">
        <v>5000</v>
      </c>
      <c r="BD311" s="182"/>
      <c r="BE311" s="131"/>
      <c r="BG311" s="127">
        <f>Table3684[[#This Row],[buildPower]]/2</f>
        <v>31</v>
      </c>
    </row>
    <row r="312" spans="1:59" ht="24" customHeight="1" x14ac:dyDescent="0.35">
      <c r="A312" s="129">
        <v>310</v>
      </c>
      <c r="B312" s="130" t="s">
        <v>3830</v>
      </c>
      <c r="C312" s="131">
        <v>1600</v>
      </c>
      <c r="D312" s="131">
        <v>112</v>
      </c>
      <c r="E312" s="131">
        <v>90</v>
      </c>
      <c r="F312" s="183"/>
      <c r="G312" s="131">
        <v>20</v>
      </c>
      <c r="H312" s="132" t="s">
        <v>2602</v>
      </c>
      <c r="I312" s="131"/>
      <c r="J312" s="131">
        <v>1</v>
      </c>
      <c r="K312" s="131"/>
      <c r="L312" s="131">
        <v>2</v>
      </c>
      <c r="M312" s="131" t="s">
        <v>2594</v>
      </c>
      <c r="N312" s="132" t="s">
        <v>457</v>
      </c>
      <c r="O312" s="131">
        <v>2250</v>
      </c>
      <c r="P312" s="132" t="s">
        <v>458</v>
      </c>
      <c r="Q312" s="131">
        <v>200</v>
      </c>
      <c r="R312" s="132" t="s">
        <v>3830</v>
      </c>
      <c r="S312" s="131">
        <v>1</v>
      </c>
      <c r="T312" s="131">
        <v>2176</v>
      </c>
      <c r="U312" s="182">
        <v>75</v>
      </c>
      <c r="V312" s="131">
        <v>90</v>
      </c>
      <c r="W312" s="131">
        <v>-45</v>
      </c>
      <c r="X312" s="131"/>
      <c r="Y312" s="131">
        <v>33</v>
      </c>
      <c r="Z312" s="132" t="s">
        <v>458</v>
      </c>
      <c r="AA312" s="132" t="s">
        <v>454</v>
      </c>
      <c r="AB312" s="132" t="s">
        <v>455</v>
      </c>
      <c r="AC312" s="132" t="s">
        <v>375</v>
      </c>
      <c r="AD312" s="132" t="s">
        <v>456</v>
      </c>
      <c r="AE312" s="200" t="s">
        <v>7312</v>
      </c>
      <c r="AF312" s="131"/>
      <c r="AG312" s="131">
        <v>2</v>
      </c>
      <c r="AH312" s="131"/>
      <c r="AI312" s="131"/>
      <c r="AJ312" s="131"/>
      <c r="AK312" s="131"/>
      <c r="AL312" s="131"/>
      <c r="AM312" s="131"/>
      <c r="AN312" s="131"/>
      <c r="AO312" s="131"/>
      <c r="AP312" s="131">
        <v>64</v>
      </c>
      <c r="AQ312" s="131">
        <v>60</v>
      </c>
      <c r="AR312" s="131">
        <v>100</v>
      </c>
      <c r="AS312" s="131">
        <v>20</v>
      </c>
      <c r="AT312" s="131"/>
      <c r="AU312" s="131">
        <v>180</v>
      </c>
      <c r="AV312" s="131">
        <v>75</v>
      </c>
      <c r="AW312" s="21">
        <v>1088</v>
      </c>
      <c r="AX312" s="132" t="s">
        <v>359</v>
      </c>
      <c r="AY312" s="132" t="s">
        <v>367</v>
      </c>
      <c r="AZ312" s="132" t="s">
        <v>107</v>
      </c>
      <c r="BA312" s="132" t="s">
        <v>53</v>
      </c>
      <c r="BB312" s="132" t="s">
        <v>2640</v>
      </c>
      <c r="BC312" s="131">
        <v>10000</v>
      </c>
      <c r="BD312" s="182"/>
      <c r="BE312" s="131"/>
      <c r="BG312" s="127">
        <f>Table3684[[#This Row],[buildPower]]/2</f>
        <v>56</v>
      </c>
    </row>
    <row r="313" spans="1:59" ht="24" customHeight="1" x14ac:dyDescent="0.35">
      <c r="A313" s="129">
        <v>311</v>
      </c>
      <c r="B313" s="130" t="s">
        <v>3421</v>
      </c>
      <c r="C313" s="131">
        <v>1200</v>
      </c>
      <c r="D313" s="131">
        <v>150</v>
      </c>
      <c r="E313" s="131">
        <v>286</v>
      </c>
      <c r="F313" s="131"/>
      <c r="G313" s="131">
        <v>100</v>
      </c>
      <c r="H313" s="132" t="s">
        <v>2593</v>
      </c>
      <c r="I313" s="131"/>
      <c r="J313" s="131">
        <v>1</v>
      </c>
      <c r="K313" s="131"/>
      <c r="L313" s="131">
        <v>40</v>
      </c>
      <c r="M313" s="131"/>
      <c r="N313" s="132" t="s">
        <v>443</v>
      </c>
      <c r="O313" s="131">
        <v>2000</v>
      </c>
      <c r="P313" s="132" t="s">
        <v>438</v>
      </c>
      <c r="Q313" s="131">
        <v>500</v>
      </c>
      <c r="R313" s="132" t="s">
        <v>3421</v>
      </c>
      <c r="S313" s="131">
        <v>1</v>
      </c>
      <c r="T313" s="131">
        <v>1664</v>
      </c>
      <c r="U313" s="42">
        <v>80</v>
      </c>
      <c r="V313" s="131">
        <v>90</v>
      </c>
      <c r="W313" s="131">
        <v>-60</v>
      </c>
      <c r="X313" s="131"/>
      <c r="Y313" s="131">
        <v>33</v>
      </c>
      <c r="Z313" s="132" t="s">
        <v>438</v>
      </c>
      <c r="AA313" s="132" t="s">
        <v>440</v>
      </c>
      <c r="AB313" s="132" t="s">
        <v>441</v>
      </c>
      <c r="AC313" s="132" t="s">
        <v>360</v>
      </c>
      <c r="AD313" s="132" t="s">
        <v>442</v>
      </c>
      <c r="AE313" s="199" t="s">
        <v>3797</v>
      </c>
      <c r="AF313" s="131"/>
      <c r="AG313" s="131">
        <v>1</v>
      </c>
      <c r="AH313" s="131">
        <v>1</v>
      </c>
      <c r="AI313" s="131"/>
      <c r="AJ313" s="131"/>
      <c r="AK313" s="131"/>
      <c r="AL313" s="131"/>
      <c r="AM313" s="131"/>
      <c r="AN313" s="131"/>
      <c r="AO313" s="131"/>
      <c r="AP313" s="131">
        <v>160</v>
      </c>
      <c r="AQ313" s="131">
        <v>110</v>
      </c>
      <c r="AR313" s="131"/>
      <c r="AS313" s="131"/>
      <c r="AT313" s="131"/>
      <c r="AU313" s="131">
        <v>180</v>
      </c>
      <c r="AV313" s="131">
        <v>100</v>
      </c>
      <c r="AW313" s="21">
        <v>832</v>
      </c>
      <c r="AX313" s="132" t="s">
        <v>444</v>
      </c>
      <c r="AY313" s="132" t="s">
        <v>367</v>
      </c>
      <c r="AZ313" s="132" t="s">
        <v>102</v>
      </c>
      <c r="BA313" s="132" t="s">
        <v>58</v>
      </c>
      <c r="BB313" s="132" t="s">
        <v>2631</v>
      </c>
      <c r="BC313" s="131">
        <v>4500</v>
      </c>
      <c r="BD313" s="182"/>
      <c r="BE313" s="131"/>
      <c r="BG313" s="127">
        <f>Table3684[[#This Row],[buildPower]]/2</f>
        <v>75</v>
      </c>
    </row>
    <row r="314" spans="1:59" ht="24" customHeight="1" x14ac:dyDescent="0.35">
      <c r="A314" s="129">
        <v>312</v>
      </c>
      <c r="B314" s="130" t="s">
        <v>3422</v>
      </c>
      <c r="C314" s="131">
        <v>1600</v>
      </c>
      <c r="D314" s="131">
        <v>200</v>
      </c>
      <c r="E314" s="131">
        <v>300</v>
      </c>
      <c r="F314" s="183"/>
      <c r="G314" s="131">
        <v>150</v>
      </c>
      <c r="H314" s="132" t="s">
        <v>2593</v>
      </c>
      <c r="I314" s="131"/>
      <c r="J314" s="131">
        <v>1</v>
      </c>
      <c r="K314" s="131"/>
      <c r="L314" s="131">
        <v>50</v>
      </c>
      <c r="M314" s="131"/>
      <c r="N314" s="132" t="s">
        <v>437</v>
      </c>
      <c r="O314" s="131">
        <v>2000</v>
      </c>
      <c r="P314" s="132" t="s">
        <v>438</v>
      </c>
      <c r="Q314" s="131">
        <v>500</v>
      </c>
      <c r="R314" s="132" t="s">
        <v>3422</v>
      </c>
      <c r="S314" s="131">
        <v>1</v>
      </c>
      <c r="T314" s="131">
        <v>1920</v>
      </c>
      <c r="U314" s="8">
        <v>80</v>
      </c>
      <c r="V314" s="131">
        <v>90</v>
      </c>
      <c r="W314" s="131">
        <v>-60</v>
      </c>
      <c r="X314" s="131"/>
      <c r="Y314" s="131">
        <v>33</v>
      </c>
      <c r="Z314" s="132" t="s">
        <v>438</v>
      </c>
      <c r="AA314" s="177" t="s">
        <v>434</v>
      </c>
      <c r="AB314" s="132" t="s">
        <v>435</v>
      </c>
      <c r="AC314" s="132" t="s">
        <v>360</v>
      </c>
      <c r="AD314" s="132" t="s">
        <v>436</v>
      </c>
      <c r="AE314" s="199" t="s">
        <v>3798</v>
      </c>
      <c r="AF314" s="131"/>
      <c r="AG314" s="131">
        <v>1</v>
      </c>
      <c r="AH314" s="131">
        <v>1</v>
      </c>
      <c r="AI314" s="131"/>
      <c r="AJ314" s="131"/>
      <c r="AK314" s="131"/>
      <c r="AL314" s="131"/>
      <c r="AM314" s="131"/>
      <c r="AN314" s="131"/>
      <c r="AO314" s="131"/>
      <c r="AP314" s="131">
        <v>192</v>
      </c>
      <c r="AQ314" s="131">
        <v>150</v>
      </c>
      <c r="AR314" s="131">
        <v>10</v>
      </c>
      <c r="AS314" s="131">
        <v>100</v>
      </c>
      <c r="AT314" s="131"/>
      <c r="AU314" s="131">
        <v>180</v>
      </c>
      <c r="AV314" s="131">
        <v>100</v>
      </c>
      <c r="AW314" s="21">
        <v>960</v>
      </c>
      <c r="AX314" s="132" t="s">
        <v>373</v>
      </c>
      <c r="AY314" s="132" t="s">
        <v>367</v>
      </c>
      <c r="AZ314" s="132" t="s">
        <v>102</v>
      </c>
      <c r="BA314" s="132" t="s">
        <v>58</v>
      </c>
      <c r="BB314" s="132" t="s">
        <v>2631</v>
      </c>
      <c r="BC314" s="131">
        <v>5800</v>
      </c>
      <c r="BD314" s="182"/>
      <c r="BE314" s="131"/>
      <c r="BG314" s="127">
        <f>Table3684[[#This Row],[buildPower]]/2</f>
        <v>100</v>
      </c>
    </row>
    <row r="315" spans="1:59" ht="24" customHeight="1" x14ac:dyDescent="0.35">
      <c r="A315" s="129">
        <v>313</v>
      </c>
      <c r="B315" s="130" t="s">
        <v>3423</v>
      </c>
      <c r="C315" s="131">
        <v>1100</v>
      </c>
      <c r="D315" s="131">
        <v>100</v>
      </c>
      <c r="E315" s="131">
        <v>234</v>
      </c>
      <c r="F315" s="179"/>
      <c r="G315" s="131">
        <v>75</v>
      </c>
      <c r="H315" s="132" t="s">
        <v>2593</v>
      </c>
      <c r="I315" s="131"/>
      <c r="J315" s="131">
        <v>1</v>
      </c>
      <c r="K315" s="131"/>
      <c r="L315" s="131">
        <v>1</v>
      </c>
      <c r="M315" s="131"/>
      <c r="N315" s="132" t="s">
        <v>385</v>
      </c>
      <c r="O315" s="131">
        <v>1900</v>
      </c>
      <c r="P315" s="132" t="s">
        <v>376</v>
      </c>
      <c r="Q315" s="131">
        <v>40</v>
      </c>
      <c r="R315" s="132" t="s">
        <v>3423</v>
      </c>
      <c r="S315" s="131">
        <v>1</v>
      </c>
      <c r="T315" s="131">
        <v>1408</v>
      </c>
      <c r="U315" s="8">
        <v>80</v>
      </c>
      <c r="V315" s="131">
        <v>90</v>
      </c>
      <c r="W315" s="131">
        <v>-60</v>
      </c>
      <c r="X315" s="131">
        <v>128</v>
      </c>
      <c r="Y315" s="131">
        <v>33</v>
      </c>
      <c r="Z315" s="132" t="s">
        <v>376</v>
      </c>
      <c r="AA315" s="13" t="s">
        <v>5019</v>
      </c>
      <c r="AB315" s="13" t="s">
        <v>5020</v>
      </c>
      <c r="AC315" s="132" t="s">
        <v>360</v>
      </c>
      <c r="AD315" s="132" t="s">
        <v>384</v>
      </c>
      <c r="AE315" s="199" t="s">
        <v>3799</v>
      </c>
      <c r="AF315" s="131"/>
      <c r="AG315" s="131">
        <v>2</v>
      </c>
      <c r="AH315" s="131"/>
      <c r="AI315" s="131"/>
      <c r="AJ315" s="131"/>
      <c r="AK315" s="131"/>
      <c r="AL315" s="131"/>
      <c r="AM315" s="131"/>
      <c r="AN315" s="131"/>
      <c r="AO315" s="131">
        <v>2</v>
      </c>
      <c r="AP315" s="131"/>
      <c r="AQ315" s="131"/>
      <c r="AR315" s="131">
        <v>10</v>
      </c>
      <c r="AS315" s="131"/>
      <c r="AT315" s="131">
        <v>200</v>
      </c>
      <c r="AU315" s="131">
        <v>180</v>
      </c>
      <c r="AV315" s="131">
        <v>100</v>
      </c>
      <c r="AW315" s="21">
        <v>563</v>
      </c>
      <c r="AX315" s="132" t="s">
        <v>359</v>
      </c>
      <c r="AY315" s="132" t="s">
        <v>374</v>
      </c>
      <c r="AZ315" s="132" t="s">
        <v>107</v>
      </c>
      <c r="BA315" s="132" t="s">
        <v>52</v>
      </c>
      <c r="BB315" s="132" t="s">
        <v>2610</v>
      </c>
      <c r="BC315" s="131">
        <v>1300</v>
      </c>
      <c r="BD315" s="182"/>
      <c r="BE315" s="131"/>
      <c r="BG315" s="127">
        <f>Table3684[[#This Row],[buildPower]]/2</f>
        <v>50</v>
      </c>
    </row>
    <row r="316" spans="1:59" ht="24" customHeight="1" x14ac:dyDescent="0.35">
      <c r="A316" s="129">
        <v>314</v>
      </c>
      <c r="B316" s="130" t="s">
        <v>3436</v>
      </c>
      <c r="C316" s="131">
        <v>500</v>
      </c>
      <c r="D316" s="131">
        <v>50</v>
      </c>
      <c r="E316" s="131">
        <v>38</v>
      </c>
      <c r="F316" s="70"/>
      <c r="G316" s="131">
        <v>25</v>
      </c>
      <c r="H316" s="132" t="s">
        <v>2593</v>
      </c>
      <c r="I316" s="131">
        <v>1</v>
      </c>
      <c r="J316" s="131">
        <v>1</v>
      </c>
      <c r="K316" s="131"/>
      <c r="L316" s="131">
        <v>1</v>
      </c>
      <c r="M316" s="131"/>
      <c r="N316" s="132" t="s">
        <v>357</v>
      </c>
      <c r="O316" s="131">
        <v>2200</v>
      </c>
      <c r="P316" s="132" t="s">
        <v>376</v>
      </c>
      <c r="Q316" s="131">
        <v>40</v>
      </c>
      <c r="R316" s="132" t="s">
        <v>3436</v>
      </c>
      <c r="S316" s="131">
        <v>1</v>
      </c>
      <c r="T316" s="131">
        <v>1728</v>
      </c>
      <c r="U316" s="8">
        <v>80</v>
      </c>
      <c r="V316" s="131">
        <v>90</v>
      </c>
      <c r="W316" s="131">
        <v>-60</v>
      </c>
      <c r="X316" s="131">
        <v>128</v>
      </c>
      <c r="Y316" s="131">
        <v>33</v>
      </c>
      <c r="Z316" s="132" t="s">
        <v>376</v>
      </c>
      <c r="AA316" s="13" t="s">
        <v>5031</v>
      </c>
      <c r="AB316" s="176" t="s">
        <v>5032</v>
      </c>
      <c r="AC316" s="132" t="s">
        <v>360</v>
      </c>
      <c r="AD316" s="132" t="s">
        <v>416</v>
      </c>
      <c r="AE316" s="435" t="s">
        <v>3800</v>
      </c>
      <c r="AF316" s="131"/>
      <c r="AG316" s="131">
        <v>2</v>
      </c>
      <c r="AH316" s="131"/>
      <c r="AI316" s="131"/>
      <c r="AJ316" s="131"/>
      <c r="AK316" s="131"/>
      <c r="AL316" s="131"/>
      <c r="AM316" s="131"/>
      <c r="AN316" s="131"/>
      <c r="AO316" s="131">
        <v>8</v>
      </c>
      <c r="AP316" s="131">
        <v>64</v>
      </c>
      <c r="AQ316" s="131">
        <v>29</v>
      </c>
      <c r="AR316" s="131">
        <v>10</v>
      </c>
      <c r="AS316" s="131"/>
      <c r="AT316" s="131">
        <v>165</v>
      </c>
      <c r="AU316" s="131">
        <v>180</v>
      </c>
      <c r="AV316" s="131">
        <v>100</v>
      </c>
      <c r="AW316" s="21">
        <v>691</v>
      </c>
      <c r="AX316" s="132" t="s">
        <v>359</v>
      </c>
      <c r="AY316" s="132" t="s">
        <v>367</v>
      </c>
      <c r="AZ316" s="132" t="s">
        <v>109</v>
      </c>
      <c r="BA316" s="132" t="s">
        <v>52</v>
      </c>
      <c r="BB316" s="132" t="s">
        <v>2610</v>
      </c>
      <c r="BC316" s="131">
        <v>800</v>
      </c>
      <c r="BD316" s="131"/>
      <c r="BE316" s="131"/>
      <c r="BG316" s="127">
        <f>Table3684[[#This Row],[buildPower]]/2</f>
        <v>25</v>
      </c>
    </row>
    <row r="317" spans="1:59" ht="24" customHeight="1" x14ac:dyDescent="0.35">
      <c r="A317" s="129">
        <v>315</v>
      </c>
      <c r="B317" s="130" t="s">
        <v>3833</v>
      </c>
      <c r="C317" s="131">
        <v>500</v>
      </c>
      <c r="D317" s="131">
        <v>100</v>
      </c>
      <c r="E317" s="131">
        <v>75</v>
      </c>
      <c r="F317" s="71"/>
      <c r="G317" s="131">
        <v>100</v>
      </c>
      <c r="H317" s="132" t="s">
        <v>2602</v>
      </c>
      <c r="I317" s="131">
        <v>1</v>
      </c>
      <c r="J317" s="131">
        <v>1</v>
      </c>
      <c r="K317" s="131"/>
      <c r="L317" s="131">
        <v>1</v>
      </c>
      <c r="M317" s="131" t="s">
        <v>2594</v>
      </c>
      <c r="N317" s="132" t="s">
        <v>357</v>
      </c>
      <c r="O317" s="131">
        <v>2250</v>
      </c>
      <c r="P317" s="132" t="s">
        <v>391</v>
      </c>
      <c r="Q317" s="131">
        <v>40</v>
      </c>
      <c r="R317" s="132" t="s">
        <v>3833</v>
      </c>
      <c r="S317" s="131">
        <v>1</v>
      </c>
      <c r="T317" s="133">
        <v>1792</v>
      </c>
      <c r="U317" s="8">
        <v>90</v>
      </c>
      <c r="V317" s="131">
        <v>90</v>
      </c>
      <c r="W317" s="131">
        <v>-45</v>
      </c>
      <c r="X317" s="131">
        <v>128</v>
      </c>
      <c r="Y317" s="131">
        <v>33</v>
      </c>
      <c r="Z317" s="132" t="s">
        <v>422</v>
      </c>
      <c r="AA317" s="132" t="s">
        <v>419</v>
      </c>
      <c r="AB317" s="132" t="s">
        <v>420</v>
      </c>
      <c r="AC317" s="132" t="s">
        <v>375</v>
      </c>
      <c r="AD317" s="132" t="s">
        <v>421</v>
      </c>
      <c r="AE317" s="199" t="s">
        <v>3834</v>
      </c>
      <c r="AF317" s="131"/>
      <c r="AG317" s="131">
        <v>2</v>
      </c>
      <c r="AH317" s="131"/>
      <c r="AI317" s="131"/>
      <c r="AJ317" s="131"/>
      <c r="AK317" s="131"/>
      <c r="AL317" s="131"/>
      <c r="AM317" s="131"/>
      <c r="AN317" s="131"/>
      <c r="AO317" s="131">
        <v>8</v>
      </c>
      <c r="AP317" s="131">
        <v>128</v>
      </c>
      <c r="AQ317" s="131">
        <v>50</v>
      </c>
      <c r="AR317" s="131">
        <v>10</v>
      </c>
      <c r="AS317" s="131">
        <v>10</v>
      </c>
      <c r="AT317" s="131">
        <v>80</v>
      </c>
      <c r="AU317" s="131">
        <v>180</v>
      </c>
      <c r="AV317" s="131">
        <v>100</v>
      </c>
      <c r="AW317" s="21">
        <v>717</v>
      </c>
      <c r="AX317" s="132" t="s">
        <v>359</v>
      </c>
      <c r="AY317" s="132" t="s">
        <v>374</v>
      </c>
      <c r="AZ317" s="132" t="s">
        <v>107</v>
      </c>
      <c r="BA317" s="132" t="s">
        <v>52</v>
      </c>
      <c r="BB317" s="132" t="s">
        <v>2610</v>
      </c>
      <c r="BC317" s="131">
        <v>1200</v>
      </c>
      <c r="BD317" s="131"/>
      <c r="BE317" s="131"/>
      <c r="BG317" s="127">
        <f>Table3684[[#This Row],[buildPower]]/2</f>
        <v>50</v>
      </c>
    </row>
    <row r="318" spans="1:59" ht="24" customHeight="1" x14ac:dyDescent="0.35">
      <c r="A318" s="129">
        <v>316</v>
      </c>
      <c r="B318" s="130" t="s">
        <v>3378</v>
      </c>
      <c r="C318" s="131">
        <v>600</v>
      </c>
      <c r="D318" s="131">
        <v>125</v>
      </c>
      <c r="E318" s="131">
        <v>175</v>
      </c>
      <c r="F318" s="183"/>
      <c r="G318" s="131">
        <v>256</v>
      </c>
      <c r="H318" s="132" t="s">
        <v>2593</v>
      </c>
      <c r="I318" s="131"/>
      <c r="J318" s="131">
        <v>1</v>
      </c>
      <c r="K318" s="131"/>
      <c r="L318" s="131">
        <v>40</v>
      </c>
      <c r="M318" s="131" t="s">
        <v>2594</v>
      </c>
      <c r="N318" s="132" t="s">
        <v>490</v>
      </c>
      <c r="O318" s="131">
        <v>2250</v>
      </c>
      <c r="P318" s="132" t="s">
        <v>458</v>
      </c>
      <c r="Q318" s="131">
        <v>250</v>
      </c>
      <c r="R318" s="132" t="s">
        <v>3378</v>
      </c>
      <c r="S318" s="131">
        <v>1</v>
      </c>
      <c r="T318" s="131">
        <v>1408</v>
      </c>
      <c r="U318" s="8">
        <v>80</v>
      </c>
      <c r="V318" s="131">
        <v>90</v>
      </c>
      <c r="W318" s="131">
        <v>-45</v>
      </c>
      <c r="X318" s="131"/>
      <c r="Y318" s="131">
        <v>33</v>
      </c>
      <c r="Z318" s="132" t="s">
        <v>458</v>
      </c>
      <c r="AA318" s="132" t="s">
        <v>640</v>
      </c>
      <c r="AB318" s="132" t="s">
        <v>641</v>
      </c>
      <c r="AC318" s="132" t="s">
        <v>375</v>
      </c>
      <c r="AD318" s="132" t="s">
        <v>497</v>
      </c>
      <c r="AE318" s="200" t="s">
        <v>3828</v>
      </c>
      <c r="AF318" s="131"/>
      <c r="AG318" s="131">
        <v>2</v>
      </c>
      <c r="AH318" s="131"/>
      <c r="AI318" s="131"/>
      <c r="AJ318" s="131"/>
      <c r="AK318" s="131"/>
      <c r="AL318" s="131"/>
      <c r="AM318" s="131"/>
      <c r="AN318" s="131"/>
      <c r="AO318" s="131"/>
      <c r="AP318" s="131">
        <v>256</v>
      </c>
      <c r="AQ318" s="131">
        <v>120</v>
      </c>
      <c r="AR318" s="131">
        <v>100</v>
      </c>
      <c r="AS318" s="131">
        <v>100</v>
      </c>
      <c r="AT318" s="131"/>
      <c r="AU318" s="131">
        <v>180</v>
      </c>
      <c r="AV318" s="131">
        <v>100</v>
      </c>
      <c r="AW318" s="21">
        <v>704</v>
      </c>
      <c r="AX318" s="132" t="s">
        <v>359</v>
      </c>
      <c r="AY318" s="132" t="s">
        <v>367</v>
      </c>
      <c r="AZ318" s="132" t="s">
        <v>107</v>
      </c>
      <c r="BA318" s="132" t="s">
        <v>48</v>
      </c>
      <c r="BB318" s="132" t="s">
        <v>2595</v>
      </c>
      <c r="BC318" s="131">
        <v>7000</v>
      </c>
      <c r="BD318" s="182"/>
      <c r="BE318" s="131"/>
      <c r="BG318" s="127">
        <f>Table3684[[#This Row],[buildPower]]/2</f>
        <v>62.5</v>
      </c>
    </row>
    <row r="319" spans="1:59" ht="24" customHeight="1" x14ac:dyDescent="0.35">
      <c r="A319" s="129">
        <v>317</v>
      </c>
      <c r="B319" s="130" t="s">
        <v>3379</v>
      </c>
      <c r="C319" s="131">
        <v>250</v>
      </c>
      <c r="D319" s="131">
        <v>37</v>
      </c>
      <c r="E319" s="131">
        <v>35</v>
      </c>
      <c r="F319" s="131"/>
      <c r="G319" s="131">
        <v>30</v>
      </c>
      <c r="H319" s="132" t="s">
        <v>2602</v>
      </c>
      <c r="I319" s="131"/>
      <c r="J319" s="131">
        <v>1</v>
      </c>
      <c r="K319" s="131"/>
      <c r="L319" s="131">
        <v>30</v>
      </c>
      <c r="M319" s="131"/>
      <c r="N319" s="132" t="s">
        <v>601</v>
      </c>
      <c r="O319" s="131">
        <v>1700</v>
      </c>
      <c r="P319" s="132" t="s">
        <v>376</v>
      </c>
      <c r="Q319" s="131">
        <v>250</v>
      </c>
      <c r="R319" s="132" t="s">
        <v>3379</v>
      </c>
      <c r="S319" s="131">
        <v>1</v>
      </c>
      <c r="T319" s="131">
        <v>1216</v>
      </c>
      <c r="U319" s="8">
        <v>80</v>
      </c>
      <c r="V319" s="131">
        <v>90</v>
      </c>
      <c r="W319" s="131">
        <v>-90</v>
      </c>
      <c r="X319" s="131"/>
      <c r="Y319" s="131">
        <v>33</v>
      </c>
      <c r="Z319" s="132" t="s">
        <v>376</v>
      </c>
      <c r="AA319" s="132" t="s">
        <v>654</v>
      </c>
      <c r="AB319" s="132" t="s">
        <v>655</v>
      </c>
      <c r="AC319" s="132" t="s">
        <v>360</v>
      </c>
      <c r="AD319" s="132" t="s">
        <v>466</v>
      </c>
      <c r="AE319" s="199" t="s">
        <v>3811</v>
      </c>
      <c r="AF319" s="131"/>
      <c r="AG319" s="131">
        <v>2</v>
      </c>
      <c r="AH319" s="131"/>
      <c r="AI319" s="131"/>
      <c r="AJ319" s="131"/>
      <c r="AK319" s="131"/>
      <c r="AL319" s="131"/>
      <c r="AM319" s="131"/>
      <c r="AN319" s="131"/>
      <c r="AO319" s="131"/>
      <c r="AP319" s="131">
        <v>64</v>
      </c>
      <c r="AQ319" s="131">
        <v>18</v>
      </c>
      <c r="AR319" s="131">
        <v>100</v>
      </c>
      <c r="AS319" s="131">
        <v>100</v>
      </c>
      <c r="AT319" s="131"/>
      <c r="AU319" s="131">
        <v>180</v>
      </c>
      <c r="AV319" s="131">
        <v>100</v>
      </c>
      <c r="AW319" s="21">
        <v>608</v>
      </c>
      <c r="AX319" s="132" t="s">
        <v>359</v>
      </c>
      <c r="AY319" s="132" t="s">
        <v>367</v>
      </c>
      <c r="AZ319" s="132" t="s">
        <v>102</v>
      </c>
      <c r="BA319" s="132" t="s">
        <v>48</v>
      </c>
      <c r="BB319" s="132" t="s">
        <v>2604</v>
      </c>
      <c r="BC319" s="131">
        <v>1400</v>
      </c>
      <c r="BD319" s="182"/>
      <c r="BE319" s="131"/>
      <c r="BG319" s="127">
        <f>Table3684[[#This Row],[buildPower]]/2</f>
        <v>18.5</v>
      </c>
    </row>
    <row r="320" spans="1:59" ht="24" customHeight="1" x14ac:dyDescent="0.35">
      <c r="A320" s="129">
        <v>318</v>
      </c>
      <c r="B320" s="130" t="s">
        <v>3380</v>
      </c>
      <c r="C320" s="131">
        <v>500</v>
      </c>
      <c r="D320" s="131">
        <v>75</v>
      </c>
      <c r="E320" s="131">
        <v>60</v>
      </c>
      <c r="F320" s="131"/>
      <c r="G320" s="131">
        <v>60</v>
      </c>
      <c r="H320" s="132" t="s">
        <v>2593</v>
      </c>
      <c r="I320" s="131"/>
      <c r="J320" s="131">
        <v>1</v>
      </c>
      <c r="K320" s="131"/>
      <c r="L320" s="131">
        <v>40</v>
      </c>
      <c r="M320" s="131"/>
      <c r="N320" s="132" t="s">
        <v>490</v>
      </c>
      <c r="O320" s="131">
        <v>1700</v>
      </c>
      <c r="P320" s="132" t="s">
        <v>376</v>
      </c>
      <c r="Q320" s="131">
        <v>350</v>
      </c>
      <c r="R320" s="132" t="s">
        <v>3380</v>
      </c>
      <c r="S320" s="131">
        <v>1</v>
      </c>
      <c r="T320" s="131">
        <v>1280</v>
      </c>
      <c r="U320" s="42">
        <v>80</v>
      </c>
      <c r="V320" s="131">
        <v>90</v>
      </c>
      <c r="W320" s="131">
        <v>-60</v>
      </c>
      <c r="X320" s="131"/>
      <c r="Y320" s="131">
        <v>33</v>
      </c>
      <c r="Z320" s="132" t="s">
        <v>376</v>
      </c>
      <c r="AA320" s="176" t="s">
        <v>650</v>
      </c>
      <c r="AB320" s="13" t="s">
        <v>441</v>
      </c>
      <c r="AC320" s="132" t="s">
        <v>360</v>
      </c>
      <c r="AD320" s="132" t="s">
        <v>456</v>
      </c>
      <c r="AE320" s="199" t="s">
        <v>3812</v>
      </c>
      <c r="AF320" s="131"/>
      <c r="AG320" s="131">
        <v>2</v>
      </c>
      <c r="AH320" s="131"/>
      <c r="AI320" s="131"/>
      <c r="AJ320" s="131"/>
      <c r="AK320" s="131"/>
      <c r="AL320" s="131"/>
      <c r="AM320" s="131"/>
      <c r="AN320" s="131"/>
      <c r="AO320" s="131"/>
      <c r="AP320" s="131">
        <v>128</v>
      </c>
      <c r="AQ320" s="131">
        <v>30</v>
      </c>
      <c r="AR320" s="131">
        <v>100</v>
      </c>
      <c r="AS320" s="131">
        <v>100</v>
      </c>
      <c r="AT320" s="131"/>
      <c r="AU320" s="131">
        <v>180</v>
      </c>
      <c r="AV320" s="131">
        <v>100</v>
      </c>
      <c r="AW320" s="21">
        <v>640</v>
      </c>
      <c r="AX320" s="132" t="s">
        <v>652</v>
      </c>
      <c r="AY320" s="132" t="s">
        <v>367</v>
      </c>
      <c r="AZ320" s="132" t="s">
        <v>102</v>
      </c>
      <c r="BA320" s="132" t="s">
        <v>48</v>
      </c>
      <c r="BB320" s="132" t="s">
        <v>2595</v>
      </c>
      <c r="BC320" s="131">
        <v>2350</v>
      </c>
      <c r="BD320" s="182"/>
      <c r="BE320" s="131"/>
      <c r="BG320" s="127">
        <f>Table3684[[#This Row],[buildPower]]/2</f>
        <v>37.5</v>
      </c>
    </row>
    <row r="321" spans="1:59" ht="24" customHeight="1" x14ac:dyDescent="0.35">
      <c r="A321" s="129">
        <v>319</v>
      </c>
      <c r="B321" s="130" t="s">
        <v>3381</v>
      </c>
      <c r="C321" s="131">
        <v>800</v>
      </c>
      <c r="D321" s="131">
        <v>125</v>
      </c>
      <c r="E321" s="131">
        <v>120</v>
      </c>
      <c r="F321" s="131"/>
      <c r="G321" s="131">
        <v>90</v>
      </c>
      <c r="H321" s="132" t="s">
        <v>2593</v>
      </c>
      <c r="I321" s="131"/>
      <c r="J321" s="131">
        <v>1</v>
      </c>
      <c r="K321" s="131"/>
      <c r="L321" s="131">
        <v>60</v>
      </c>
      <c r="M321" s="131"/>
      <c r="N321" s="132" t="s">
        <v>490</v>
      </c>
      <c r="O321" s="131">
        <v>1700</v>
      </c>
      <c r="P321" s="132" t="s">
        <v>376</v>
      </c>
      <c r="Q321" s="131">
        <v>500</v>
      </c>
      <c r="R321" s="132" t="s">
        <v>3381</v>
      </c>
      <c r="S321" s="131">
        <v>1</v>
      </c>
      <c r="T321" s="131">
        <v>1344</v>
      </c>
      <c r="U321" s="42">
        <v>80</v>
      </c>
      <c r="V321" s="131">
        <v>90</v>
      </c>
      <c r="W321" s="131">
        <v>-60</v>
      </c>
      <c r="X321" s="131"/>
      <c r="Y321" s="131">
        <v>33</v>
      </c>
      <c r="Z321" s="132" t="s">
        <v>376</v>
      </c>
      <c r="AA321" s="178" t="s">
        <v>4852</v>
      </c>
      <c r="AB321" s="178" t="s">
        <v>4853</v>
      </c>
      <c r="AC321" s="132" t="s">
        <v>360</v>
      </c>
      <c r="AD321" s="132" t="s">
        <v>497</v>
      </c>
      <c r="AE321" s="199" t="s">
        <v>3813</v>
      </c>
      <c r="AF321" s="131"/>
      <c r="AG321" s="131">
        <v>2</v>
      </c>
      <c r="AH321" s="131"/>
      <c r="AI321" s="131"/>
      <c r="AJ321" s="131"/>
      <c r="AK321" s="131"/>
      <c r="AL321" s="131"/>
      <c r="AM321" s="131"/>
      <c r="AN321" s="131"/>
      <c r="AO321" s="131"/>
      <c r="AP321" s="131">
        <v>192</v>
      </c>
      <c r="AQ321" s="131">
        <v>60</v>
      </c>
      <c r="AR321" s="131">
        <v>100</v>
      </c>
      <c r="AS321" s="131">
        <v>200</v>
      </c>
      <c r="AT321" s="131"/>
      <c r="AU321" s="131">
        <v>180</v>
      </c>
      <c r="AV321" s="131">
        <v>100</v>
      </c>
      <c r="AW321" s="21">
        <v>672</v>
      </c>
      <c r="AX321" s="132" t="s">
        <v>359</v>
      </c>
      <c r="AY321" s="132" t="s">
        <v>367</v>
      </c>
      <c r="AZ321" s="132" t="s">
        <v>102</v>
      </c>
      <c r="BA321" s="132" t="s">
        <v>48</v>
      </c>
      <c r="BB321" s="132" t="s">
        <v>2624</v>
      </c>
      <c r="BC321" s="131">
        <v>5000</v>
      </c>
      <c r="BD321" s="182"/>
      <c r="BE321" s="131"/>
      <c r="BG321" s="127">
        <f>Table3684[[#This Row],[buildPower]]/2</f>
        <v>62.5</v>
      </c>
    </row>
    <row r="322" spans="1:59" ht="24" customHeight="1" x14ac:dyDescent="0.35">
      <c r="A322" s="129">
        <v>320</v>
      </c>
      <c r="B322" s="130" t="s">
        <v>3382</v>
      </c>
      <c r="C322" s="131">
        <v>700</v>
      </c>
      <c r="D322" s="131">
        <v>87</v>
      </c>
      <c r="E322" s="131">
        <v>70</v>
      </c>
      <c r="F322" s="131"/>
      <c r="G322" s="131">
        <v>50</v>
      </c>
      <c r="H322" s="132" t="s">
        <v>2602</v>
      </c>
      <c r="I322" s="131"/>
      <c r="J322" s="131">
        <v>1</v>
      </c>
      <c r="K322" s="131"/>
      <c r="L322" s="131">
        <v>43</v>
      </c>
      <c r="M322" s="131" t="s">
        <v>2625</v>
      </c>
      <c r="N322" s="132" t="s">
        <v>364</v>
      </c>
      <c r="O322" s="131">
        <v>2000</v>
      </c>
      <c r="P322" s="132" t="s">
        <v>376</v>
      </c>
      <c r="Q322" s="131">
        <v>250</v>
      </c>
      <c r="R322" s="132" t="s">
        <v>3382</v>
      </c>
      <c r="S322" s="131">
        <v>1</v>
      </c>
      <c r="T322" s="131">
        <v>1536</v>
      </c>
      <c r="U322" s="131">
        <v>90</v>
      </c>
      <c r="V322" s="131">
        <v>90</v>
      </c>
      <c r="W322" s="131">
        <v>-60</v>
      </c>
      <c r="X322" s="131"/>
      <c r="Y322" s="131">
        <v>33</v>
      </c>
      <c r="Z322" s="132" t="s">
        <v>376</v>
      </c>
      <c r="AA322" s="132" t="s">
        <v>643</v>
      </c>
      <c r="AB322" s="177" t="s">
        <v>644</v>
      </c>
      <c r="AC322" s="132" t="s">
        <v>360</v>
      </c>
      <c r="AD322" s="132" t="s">
        <v>622</v>
      </c>
      <c r="AE322" s="199" t="s">
        <v>3814</v>
      </c>
      <c r="AF322" s="131"/>
      <c r="AG322" s="131">
        <v>2</v>
      </c>
      <c r="AH322" s="131"/>
      <c r="AI322" s="131"/>
      <c r="AJ322" s="131"/>
      <c r="AK322" s="131"/>
      <c r="AL322" s="131"/>
      <c r="AM322" s="131"/>
      <c r="AN322" s="131"/>
      <c r="AO322" s="131"/>
      <c r="AP322" s="131">
        <v>32</v>
      </c>
      <c r="AQ322" s="131">
        <v>35</v>
      </c>
      <c r="AR322" s="131">
        <v>10</v>
      </c>
      <c r="AS322" s="131">
        <v>100</v>
      </c>
      <c r="AT322" s="131"/>
      <c r="AU322" s="131">
        <v>180</v>
      </c>
      <c r="AV322" s="131">
        <v>100</v>
      </c>
      <c r="AW322" s="21">
        <v>768</v>
      </c>
      <c r="AX322" s="132" t="s">
        <v>359</v>
      </c>
      <c r="AY322" s="132" t="s">
        <v>367</v>
      </c>
      <c r="AZ322" s="132" t="s">
        <v>102</v>
      </c>
      <c r="BA322" s="132" t="s">
        <v>48</v>
      </c>
      <c r="BB322" s="132" t="s">
        <v>2627</v>
      </c>
      <c r="BC322" s="131">
        <v>2100</v>
      </c>
      <c r="BD322" s="131"/>
      <c r="BE322" s="131"/>
      <c r="BG322" s="127">
        <f>Table3684[[#This Row],[buildPower]]/2</f>
        <v>43.5</v>
      </c>
    </row>
    <row r="323" spans="1:59" ht="24" customHeight="1" x14ac:dyDescent="0.35">
      <c r="A323" s="129">
        <v>321</v>
      </c>
      <c r="B323" s="130" t="s">
        <v>3383</v>
      </c>
      <c r="C323" s="131">
        <v>700</v>
      </c>
      <c r="D323" s="131">
        <v>75</v>
      </c>
      <c r="E323" s="131">
        <v>40</v>
      </c>
      <c r="F323" s="131"/>
      <c r="G323" s="131">
        <v>50</v>
      </c>
      <c r="H323" s="132" t="s">
        <v>2602</v>
      </c>
      <c r="I323" s="131"/>
      <c r="J323" s="131">
        <v>1</v>
      </c>
      <c r="K323" s="131"/>
      <c r="L323" s="131">
        <v>15</v>
      </c>
      <c r="M323" s="131"/>
      <c r="N323" s="132" t="s">
        <v>364</v>
      </c>
      <c r="O323" s="131">
        <v>1800</v>
      </c>
      <c r="P323" s="132" t="s">
        <v>391</v>
      </c>
      <c r="Q323" s="131">
        <v>300</v>
      </c>
      <c r="R323" s="132" t="s">
        <v>3383</v>
      </c>
      <c r="S323" s="131">
        <v>1</v>
      </c>
      <c r="T323" s="131">
        <v>1280</v>
      </c>
      <c r="U323" s="8">
        <v>80</v>
      </c>
      <c r="V323" s="131">
        <v>90</v>
      </c>
      <c r="W323" s="131">
        <v>-60</v>
      </c>
      <c r="X323" s="131"/>
      <c r="Y323" s="131">
        <v>33</v>
      </c>
      <c r="Z323" s="132" t="s">
        <v>391</v>
      </c>
      <c r="AA323" s="132" t="s">
        <v>636</v>
      </c>
      <c r="AB323" s="177" t="s">
        <v>637</v>
      </c>
      <c r="AC323" s="132" t="s">
        <v>360</v>
      </c>
      <c r="AD323" s="132" t="s">
        <v>625</v>
      </c>
      <c r="AE323" s="199" t="s">
        <v>3815</v>
      </c>
      <c r="AF323" s="131"/>
      <c r="AG323" s="131">
        <v>2</v>
      </c>
      <c r="AH323" s="131"/>
      <c r="AI323" s="131"/>
      <c r="AJ323" s="131"/>
      <c r="AK323" s="131"/>
      <c r="AL323" s="131"/>
      <c r="AM323" s="131"/>
      <c r="AN323" s="131"/>
      <c r="AO323" s="131"/>
      <c r="AP323" s="131">
        <v>128</v>
      </c>
      <c r="AQ323" s="131">
        <v>35</v>
      </c>
      <c r="AR323" s="131"/>
      <c r="AS323" s="131">
        <v>25</v>
      </c>
      <c r="AT323" s="131"/>
      <c r="AU323" s="131">
        <v>180</v>
      </c>
      <c r="AV323" s="182">
        <v>100</v>
      </c>
      <c r="AW323" s="21">
        <v>640</v>
      </c>
      <c r="AX323" s="132" t="s">
        <v>359</v>
      </c>
      <c r="AY323" s="132" t="s">
        <v>367</v>
      </c>
      <c r="AZ323" s="132" t="s">
        <v>102</v>
      </c>
      <c r="BA323" s="132" t="s">
        <v>48</v>
      </c>
      <c r="BB323" s="132" t="s">
        <v>2629</v>
      </c>
      <c r="BC323" s="131">
        <v>1800</v>
      </c>
      <c r="BD323" s="131"/>
      <c r="BE323" s="131"/>
      <c r="BG323" s="127">
        <f>Table3684[[#This Row],[buildPower]]/2</f>
        <v>37.5</v>
      </c>
    </row>
    <row r="324" spans="1:59" ht="24" customHeight="1" x14ac:dyDescent="0.35">
      <c r="A324" s="129">
        <v>322</v>
      </c>
      <c r="B324" s="130" t="s">
        <v>3384</v>
      </c>
      <c r="C324" s="131">
        <v>200</v>
      </c>
      <c r="D324" s="131">
        <v>30</v>
      </c>
      <c r="E324" s="131">
        <v>28</v>
      </c>
      <c r="F324" s="131"/>
      <c r="G324" s="131">
        <v>1</v>
      </c>
      <c r="H324" s="132"/>
      <c r="I324" s="131"/>
      <c r="J324" s="131">
        <v>1</v>
      </c>
      <c r="K324" s="131"/>
      <c r="L324" s="131">
        <v>20</v>
      </c>
      <c r="M324" s="131"/>
      <c r="N324" s="132" t="s">
        <v>584</v>
      </c>
      <c r="O324" s="131">
        <v>900</v>
      </c>
      <c r="P324" s="132" t="s">
        <v>365</v>
      </c>
      <c r="Q324" s="131">
        <v>10</v>
      </c>
      <c r="R324" s="132" t="s">
        <v>3384</v>
      </c>
      <c r="S324" s="131">
        <v>1</v>
      </c>
      <c r="T324" s="131">
        <v>640</v>
      </c>
      <c r="U324" s="131">
        <v>85</v>
      </c>
      <c r="V324" s="131">
        <v>90</v>
      </c>
      <c r="W324" s="131">
        <v>-60</v>
      </c>
      <c r="X324" s="131">
        <v>64</v>
      </c>
      <c r="Y324" s="131">
        <v>33</v>
      </c>
      <c r="Z324" s="132" t="s">
        <v>365</v>
      </c>
      <c r="AA324" s="132" t="s">
        <v>582</v>
      </c>
      <c r="AB324" s="132" t="s">
        <v>583</v>
      </c>
      <c r="AC324" s="132" t="s">
        <v>360</v>
      </c>
      <c r="AD324" s="132" t="s">
        <v>466</v>
      </c>
      <c r="AE324" s="199" t="s">
        <v>3816</v>
      </c>
      <c r="AF324" s="131"/>
      <c r="AG324" s="131">
        <v>1</v>
      </c>
      <c r="AH324" s="131">
        <v>1</v>
      </c>
      <c r="AI324" s="131">
        <v>20</v>
      </c>
      <c r="AJ324" s="131">
        <v>48</v>
      </c>
      <c r="AK324" s="131">
        <v>100</v>
      </c>
      <c r="AL324" s="131" t="s">
        <v>374</v>
      </c>
      <c r="AM324" s="131" t="s">
        <v>110</v>
      </c>
      <c r="AN324" s="179" t="s">
        <v>49</v>
      </c>
      <c r="AO324" s="131"/>
      <c r="AP324" s="131"/>
      <c r="AQ324" s="131"/>
      <c r="AR324" s="131"/>
      <c r="AS324" s="131"/>
      <c r="AT324" s="131"/>
      <c r="AU324" s="131">
        <v>180</v>
      </c>
      <c r="AV324" s="131">
        <v>100</v>
      </c>
      <c r="AW324" s="21">
        <v>576</v>
      </c>
      <c r="AX324" s="132" t="s">
        <v>365</v>
      </c>
      <c r="AY324" s="132" t="s">
        <v>374</v>
      </c>
      <c r="AZ324" s="132" t="s">
        <v>110</v>
      </c>
      <c r="BA324" s="132" t="s">
        <v>49</v>
      </c>
      <c r="BB324" s="132" t="s">
        <v>2608</v>
      </c>
      <c r="BC324" s="131">
        <v>250</v>
      </c>
      <c r="BD324" s="131"/>
      <c r="BE324" s="131"/>
      <c r="BG324" s="127">
        <f>Table3684[[#This Row],[buildPower]]/2</f>
        <v>15</v>
      </c>
    </row>
    <row r="325" spans="1:59" ht="24" customHeight="1" x14ac:dyDescent="0.35">
      <c r="A325" s="129">
        <v>323</v>
      </c>
      <c r="B325" s="130" t="s">
        <v>3385</v>
      </c>
      <c r="C325" s="131">
        <v>400</v>
      </c>
      <c r="D325" s="131">
        <v>55</v>
      </c>
      <c r="E325" s="131">
        <v>80</v>
      </c>
      <c r="F325" s="179"/>
      <c r="G325" s="131">
        <v>1</v>
      </c>
      <c r="H325" s="132"/>
      <c r="I325" s="131"/>
      <c r="J325" s="131">
        <v>1</v>
      </c>
      <c r="K325" s="131"/>
      <c r="L325" s="131">
        <v>40</v>
      </c>
      <c r="M325" s="131"/>
      <c r="N325" s="132" t="s">
        <v>467</v>
      </c>
      <c r="O325" s="131">
        <v>900</v>
      </c>
      <c r="P325" s="132" t="s">
        <v>428</v>
      </c>
      <c r="Q325" s="131">
        <v>45</v>
      </c>
      <c r="R325" s="132" t="s">
        <v>3385</v>
      </c>
      <c r="S325" s="131">
        <v>1</v>
      </c>
      <c r="T325" s="131">
        <v>768</v>
      </c>
      <c r="U325" s="182">
        <v>85</v>
      </c>
      <c r="V325" s="131">
        <v>90</v>
      </c>
      <c r="W325" s="131">
        <v>-60</v>
      </c>
      <c r="X325" s="131">
        <v>64</v>
      </c>
      <c r="Y325" s="131">
        <v>33</v>
      </c>
      <c r="Z325" s="132" t="s">
        <v>428</v>
      </c>
      <c r="AA325" s="132" t="s">
        <v>579</v>
      </c>
      <c r="AB325" s="132" t="s">
        <v>580</v>
      </c>
      <c r="AC325" s="132" t="s">
        <v>360</v>
      </c>
      <c r="AD325" s="132" t="s">
        <v>466</v>
      </c>
      <c r="AE325" s="199" t="s">
        <v>3817</v>
      </c>
      <c r="AF325" s="131"/>
      <c r="AG325" s="131">
        <v>1</v>
      </c>
      <c r="AH325" s="131">
        <v>1</v>
      </c>
      <c r="AI325" s="131">
        <v>28</v>
      </c>
      <c r="AJ325" s="131">
        <v>60</v>
      </c>
      <c r="AK325" s="131">
        <v>225</v>
      </c>
      <c r="AL325" s="131" t="s">
        <v>374</v>
      </c>
      <c r="AM325" s="131" t="s">
        <v>110</v>
      </c>
      <c r="AN325" s="179" t="s">
        <v>49</v>
      </c>
      <c r="AO325" s="131"/>
      <c r="AP325" s="131"/>
      <c r="AQ325" s="131"/>
      <c r="AR325" s="131"/>
      <c r="AS325" s="131"/>
      <c r="AT325" s="131"/>
      <c r="AU325" s="131">
        <v>180</v>
      </c>
      <c r="AV325" s="131">
        <v>100</v>
      </c>
      <c r="AW325" s="21">
        <v>691</v>
      </c>
      <c r="AX325" s="132" t="s">
        <v>359</v>
      </c>
      <c r="AY325" s="132" t="s">
        <v>374</v>
      </c>
      <c r="AZ325" s="132" t="s">
        <v>110</v>
      </c>
      <c r="BA325" s="132" t="s">
        <v>49</v>
      </c>
      <c r="BB325" s="132" t="s">
        <v>2608</v>
      </c>
      <c r="BC325" s="131">
        <v>2400</v>
      </c>
      <c r="BD325" s="131"/>
      <c r="BE325" s="131"/>
      <c r="BG325" s="127">
        <f>Table3684[[#This Row],[buildPower]]/2</f>
        <v>27.5</v>
      </c>
    </row>
    <row r="326" spans="1:59" ht="24" customHeight="1" x14ac:dyDescent="0.35">
      <c r="A326" s="129">
        <v>324</v>
      </c>
      <c r="B326" s="130" t="s">
        <v>3386</v>
      </c>
      <c r="C326" s="131">
        <v>800</v>
      </c>
      <c r="D326" s="131">
        <v>100</v>
      </c>
      <c r="E326" s="131">
        <v>125</v>
      </c>
      <c r="F326" s="183"/>
      <c r="G326" s="131">
        <v>100</v>
      </c>
      <c r="H326" s="132" t="s">
        <v>2596</v>
      </c>
      <c r="I326" s="131"/>
      <c r="J326" s="131">
        <v>1</v>
      </c>
      <c r="K326" s="131"/>
      <c r="L326" s="131">
        <v>40</v>
      </c>
      <c r="M326" s="131" t="s">
        <v>2625</v>
      </c>
      <c r="N326" s="132" t="s">
        <v>558</v>
      </c>
      <c r="O326" s="131">
        <v>3400</v>
      </c>
      <c r="P326" s="132" t="s">
        <v>559</v>
      </c>
      <c r="Q326" s="131">
        <v>180</v>
      </c>
      <c r="R326" s="132" t="s">
        <v>3386</v>
      </c>
      <c r="S326" s="131">
        <v>1</v>
      </c>
      <c r="T326" s="131">
        <v>2048</v>
      </c>
      <c r="U326" s="182">
        <v>95</v>
      </c>
      <c r="V326" s="131">
        <v>90</v>
      </c>
      <c r="W326" s="131">
        <v>-60</v>
      </c>
      <c r="X326" s="131"/>
      <c r="Y326" s="131">
        <v>33</v>
      </c>
      <c r="Z326" s="132" t="s">
        <v>559</v>
      </c>
      <c r="AA326" s="177" t="s">
        <v>557</v>
      </c>
      <c r="AB326" s="132" t="s">
        <v>554</v>
      </c>
      <c r="AC326" s="132" t="s">
        <v>375</v>
      </c>
      <c r="AD326" s="132" t="s">
        <v>475</v>
      </c>
      <c r="AE326" s="199" t="s">
        <v>3818</v>
      </c>
      <c r="AF326" s="131"/>
      <c r="AG326" s="131">
        <v>1</v>
      </c>
      <c r="AH326" s="131"/>
      <c r="AI326" s="131">
        <v>200</v>
      </c>
      <c r="AJ326" s="131">
        <v>64</v>
      </c>
      <c r="AK326" s="131">
        <v>25</v>
      </c>
      <c r="AL326" s="131" t="s">
        <v>374</v>
      </c>
      <c r="AM326" s="131" t="s">
        <v>110</v>
      </c>
      <c r="AN326" s="131" t="s">
        <v>56</v>
      </c>
      <c r="AO326" s="131"/>
      <c r="AP326" s="131"/>
      <c r="AQ326" s="131"/>
      <c r="AR326" s="131"/>
      <c r="AS326" s="131">
        <v>15</v>
      </c>
      <c r="AT326" s="131"/>
      <c r="AU326" s="131">
        <v>180</v>
      </c>
      <c r="AV326" s="131">
        <v>100</v>
      </c>
      <c r="AW326" s="21">
        <v>1638</v>
      </c>
      <c r="AX326" s="132" t="s">
        <v>391</v>
      </c>
      <c r="AY326" s="132" t="s">
        <v>374</v>
      </c>
      <c r="AZ326" s="132" t="s">
        <v>110</v>
      </c>
      <c r="BA326" s="132" t="s">
        <v>56</v>
      </c>
      <c r="BB326" s="132" t="s">
        <v>2597</v>
      </c>
      <c r="BC326" s="131">
        <v>500</v>
      </c>
      <c r="BD326" s="131"/>
      <c r="BE326" s="131"/>
      <c r="BG326" s="127">
        <f>Table3684[[#This Row],[buildPower]]/2</f>
        <v>50</v>
      </c>
    </row>
    <row r="327" spans="1:59" ht="24" customHeight="1" x14ac:dyDescent="0.35">
      <c r="A327" s="129">
        <v>325</v>
      </c>
      <c r="B327" s="130" t="s">
        <v>3387</v>
      </c>
      <c r="C327" s="131">
        <v>350</v>
      </c>
      <c r="D327" s="131">
        <v>37</v>
      </c>
      <c r="E327" s="131">
        <v>19</v>
      </c>
      <c r="F327" s="183"/>
      <c r="G327" s="131">
        <v>150</v>
      </c>
      <c r="H327" s="132"/>
      <c r="I327" s="8"/>
      <c r="J327" s="131">
        <v>1</v>
      </c>
      <c r="K327" s="8"/>
      <c r="L327" s="131">
        <v>5</v>
      </c>
      <c r="M327" s="8"/>
      <c r="N327" s="13" t="s">
        <v>522</v>
      </c>
      <c r="O327" s="131">
        <v>1500</v>
      </c>
      <c r="P327" s="13" t="s">
        <v>365</v>
      </c>
      <c r="Q327" s="131">
        <v>75</v>
      </c>
      <c r="R327" s="13" t="s">
        <v>3387</v>
      </c>
      <c r="S327" s="131"/>
      <c r="T327" s="131">
        <v>1152</v>
      </c>
      <c r="U327" s="42">
        <v>80</v>
      </c>
      <c r="V327" s="131">
        <v>90</v>
      </c>
      <c r="W327" s="131">
        <v>-60</v>
      </c>
      <c r="X327" s="8"/>
      <c r="Y327" s="8">
        <v>33</v>
      </c>
      <c r="Z327" s="13" t="s">
        <v>366</v>
      </c>
      <c r="AA327" s="13" t="s">
        <v>4971</v>
      </c>
      <c r="AB327" s="13" t="s">
        <v>4907</v>
      </c>
      <c r="AC327" s="132" t="s">
        <v>360</v>
      </c>
      <c r="AD327" s="13" t="s">
        <v>531</v>
      </c>
      <c r="AE327" s="199" t="s">
        <v>3819</v>
      </c>
      <c r="AF327" s="8"/>
      <c r="AG327" s="8">
        <v>1</v>
      </c>
      <c r="AH327" s="131"/>
      <c r="AI327" s="131"/>
      <c r="AJ327" s="131"/>
      <c r="AK327" s="131"/>
      <c r="AL327" s="131"/>
      <c r="AM327" s="131"/>
      <c r="AN327" s="131"/>
      <c r="AO327" s="8"/>
      <c r="AP327" s="8"/>
      <c r="AQ327" s="8"/>
      <c r="AR327" s="8"/>
      <c r="AS327" s="8">
        <v>20</v>
      </c>
      <c r="AT327" s="8"/>
      <c r="AU327" s="8">
        <v>180</v>
      </c>
      <c r="AV327" s="131">
        <v>100</v>
      </c>
      <c r="AW327" s="21">
        <v>576</v>
      </c>
      <c r="AX327" s="13" t="s">
        <v>359</v>
      </c>
      <c r="AY327" s="13" t="s">
        <v>367</v>
      </c>
      <c r="AZ327" s="13" t="s">
        <v>106</v>
      </c>
      <c r="BA327" s="13" t="s">
        <v>50</v>
      </c>
      <c r="BB327" s="13" t="s">
        <v>2601</v>
      </c>
      <c r="BC327" s="131">
        <v>1650</v>
      </c>
      <c r="BD327" s="131"/>
      <c r="BE327" s="131"/>
      <c r="BG327" s="127">
        <f>Table3684[[#This Row],[buildPower]]/2</f>
        <v>18.5</v>
      </c>
    </row>
    <row r="328" spans="1:59" ht="24" customHeight="1" x14ac:dyDescent="0.35">
      <c r="A328" s="129">
        <v>326</v>
      </c>
      <c r="B328" s="130" t="s">
        <v>3388</v>
      </c>
      <c r="C328" s="131">
        <v>500</v>
      </c>
      <c r="D328" s="131">
        <v>50</v>
      </c>
      <c r="E328" s="131">
        <v>21</v>
      </c>
      <c r="F328" s="183"/>
      <c r="G328" s="131">
        <v>100</v>
      </c>
      <c r="H328" s="132"/>
      <c r="I328" s="131"/>
      <c r="J328" s="131">
        <v>1</v>
      </c>
      <c r="K328" s="131"/>
      <c r="L328" s="131">
        <v>4</v>
      </c>
      <c r="M328" s="131" t="s">
        <v>2625</v>
      </c>
      <c r="N328" s="132" t="s">
        <v>526</v>
      </c>
      <c r="O328" s="131">
        <v>1700</v>
      </c>
      <c r="P328" s="132" t="s">
        <v>365</v>
      </c>
      <c r="Q328" s="131">
        <v>125</v>
      </c>
      <c r="R328" s="132" t="s">
        <v>3388</v>
      </c>
      <c r="S328" s="131"/>
      <c r="T328" s="131">
        <v>1280</v>
      </c>
      <c r="U328" s="42">
        <v>80</v>
      </c>
      <c r="V328" s="131">
        <v>90</v>
      </c>
      <c r="W328" s="131">
        <v>-60</v>
      </c>
      <c r="X328" s="131"/>
      <c r="Y328" s="131">
        <v>33</v>
      </c>
      <c r="Z328" s="132" t="s">
        <v>366</v>
      </c>
      <c r="AA328" s="132" t="s">
        <v>524</v>
      </c>
      <c r="AB328" s="132" t="s">
        <v>525</v>
      </c>
      <c r="AC328" s="132" t="s">
        <v>360</v>
      </c>
      <c r="AD328" s="132" t="s">
        <v>521</v>
      </c>
      <c r="AE328" s="199" t="s">
        <v>3820</v>
      </c>
      <c r="AF328" s="131"/>
      <c r="AG328" s="131">
        <v>1</v>
      </c>
      <c r="AH328" s="131"/>
      <c r="AI328" s="131"/>
      <c r="AJ328" s="131"/>
      <c r="AK328" s="131"/>
      <c r="AL328" s="131"/>
      <c r="AM328" s="131"/>
      <c r="AN328" s="131"/>
      <c r="AO328" s="131"/>
      <c r="AP328" s="131"/>
      <c r="AQ328" s="131"/>
      <c r="AR328" s="131"/>
      <c r="AS328" s="131">
        <v>30</v>
      </c>
      <c r="AT328" s="131"/>
      <c r="AU328" s="131">
        <v>180</v>
      </c>
      <c r="AV328" s="131">
        <v>100</v>
      </c>
      <c r="AW328" s="21">
        <v>640</v>
      </c>
      <c r="AX328" s="132" t="s">
        <v>359</v>
      </c>
      <c r="AY328" s="132" t="s">
        <v>367</v>
      </c>
      <c r="AZ328" s="132" t="s">
        <v>106</v>
      </c>
      <c r="BA328" s="132" t="s">
        <v>50</v>
      </c>
      <c r="BB328" s="132" t="s">
        <v>2640</v>
      </c>
      <c r="BC328" s="131">
        <v>1200</v>
      </c>
      <c r="BD328" s="131"/>
      <c r="BE328" s="131"/>
      <c r="BG328" s="127">
        <f>Table3684[[#This Row],[buildPower]]/2</f>
        <v>25</v>
      </c>
    </row>
    <row r="329" spans="1:59" ht="24" customHeight="1" x14ac:dyDescent="0.35">
      <c r="A329" s="129">
        <v>327</v>
      </c>
      <c r="B329" s="130" t="s">
        <v>3389</v>
      </c>
      <c r="C329" s="131">
        <v>500</v>
      </c>
      <c r="D329" s="131">
        <v>60</v>
      </c>
      <c r="E329" s="131">
        <v>28</v>
      </c>
      <c r="F329" s="179"/>
      <c r="G329" s="131">
        <v>100</v>
      </c>
      <c r="H329" s="132"/>
      <c r="I329" s="131"/>
      <c r="J329" s="131">
        <v>1</v>
      </c>
      <c r="K329" s="131"/>
      <c r="L329" s="131">
        <v>4</v>
      </c>
      <c r="M329" s="131" t="s">
        <v>2625</v>
      </c>
      <c r="N329" s="132" t="s">
        <v>522</v>
      </c>
      <c r="O329" s="131">
        <v>1700</v>
      </c>
      <c r="P329" s="132" t="s">
        <v>365</v>
      </c>
      <c r="Q329" s="131">
        <v>125</v>
      </c>
      <c r="R329" s="132" t="s">
        <v>3389</v>
      </c>
      <c r="S329" s="131"/>
      <c r="T329" s="131">
        <v>1280</v>
      </c>
      <c r="U329" s="8">
        <v>80</v>
      </c>
      <c r="V329" s="131">
        <v>90</v>
      </c>
      <c r="W329" s="131">
        <v>-60</v>
      </c>
      <c r="X329" s="131"/>
      <c r="Y329" s="131">
        <v>33</v>
      </c>
      <c r="Z329" s="132" t="s">
        <v>366</v>
      </c>
      <c r="AA329" s="13" t="s">
        <v>4974</v>
      </c>
      <c r="AB329" s="13" t="s">
        <v>4910</v>
      </c>
      <c r="AC329" s="132" t="s">
        <v>360</v>
      </c>
      <c r="AD329" s="132" t="s">
        <v>521</v>
      </c>
      <c r="AE329" s="199" t="s">
        <v>3821</v>
      </c>
      <c r="AF329" s="131"/>
      <c r="AG329" s="131">
        <v>2</v>
      </c>
      <c r="AH329" s="131"/>
      <c r="AI329" s="131"/>
      <c r="AJ329" s="131"/>
      <c r="AK329" s="131"/>
      <c r="AL329" s="131"/>
      <c r="AM329" s="131"/>
      <c r="AN329" s="131"/>
      <c r="AO329" s="131"/>
      <c r="AP329" s="131"/>
      <c r="AQ329" s="131"/>
      <c r="AR329" s="131"/>
      <c r="AS329" s="131">
        <v>30</v>
      </c>
      <c r="AT329" s="131"/>
      <c r="AU329" s="131">
        <v>180</v>
      </c>
      <c r="AV329" s="131">
        <v>100</v>
      </c>
      <c r="AW329" s="21">
        <v>640</v>
      </c>
      <c r="AX329" s="132" t="s">
        <v>359</v>
      </c>
      <c r="AY329" s="132" t="s">
        <v>367</v>
      </c>
      <c r="AZ329" s="132" t="s">
        <v>106</v>
      </c>
      <c r="BA329" s="132" t="s">
        <v>50</v>
      </c>
      <c r="BB329" s="132" t="s">
        <v>2640</v>
      </c>
      <c r="BC329" s="131">
        <v>1700</v>
      </c>
      <c r="BD329" s="131"/>
      <c r="BE329" s="131"/>
      <c r="BG329" s="127">
        <f>Table3684[[#This Row],[buildPower]]/2</f>
        <v>30</v>
      </c>
    </row>
    <row r="330" spans="1:59" ht="24" customHeight="1" x14ac:dyDescent="0.35">
      <c r="A330" s="129">
        <v>328</v>
      </c>
      <c r="B330" s="130" t="s">
        <v>3390</v>
      </c>
      <c r="C330" s="131">
        <v>1200</v>
      </c>
      <c r="D330" s="131">
        <v>150</v>
      </c>
      <c r="E330" s="131">
        <v>360</v>
      </c>
      <c r="F330" s="183"/>
      <c r="G330" s="131">
        <v>50</v>
      </c>
      <c r="H330" s="132" t="s">
        <v>2602</v>
      </c>
      <c r="I330" s="131"/>
      <c r="J330" s="131">
        <v>1</v>
      </c>
      <c r="K330" s="131"/>
      <c r="L330" s="131">
        <v>2</v>
      </c>
      <c r="M330" s="131"/>
      <c r="N330" s="132" t="s">
        <v>385</v>
      </c>
      <c r="O330" s="131">
        <v>1550</v>
      </c>
      <c r="P330" s="132" t="s">
        <v>391</v>
      </c>
      <c r="Q330" s="131">
        <v>20</v>
      </c>
      <c r="R330" s="132" t="s">
        <v>3390</v>
      </c>
      <c r="S330" s="131">
        <v>1</v>
      </c>
      <c r="T330" s="131">
        <v>2048</v>
      </c>
      <c r="U330" s="42">
        <v>80</v>
      </c>
      <c r="V330" s="131">
        <v>90</v>
      </c>
      <c r="W330" s="131">
        <v>-30</v>
      </c>
      <c r="X330" s="131">
        <v>256</v>
      </c>
      <c r="Y330" s="131">
        <v>33</v>
      </c>
      <c r="Z330" s="132" t="s">
        <v>391</v>
      </c>
      <c r="AA330" s="13" t="s">
        <v>4979</v>
      </c>
      <c r="AB330" s="13" t="s">
        <v>502</v>
      </c>
      <c r="AC330" s="132" t="s">
        <v>375</v>
      </c>
      <c r="AD330" s="132" t="s">
        <v>384</v>
      </c>
      <c r="AE330" s="199" t="s">
        <v>3822</v>
      </c>
      <c r="AF330" s="131"/>
      <c r="AG330" s="131">
        <v>2</v>
      </c>
      <c r="AH330" s="131"/>
      <c r="AI330" s="131"/>
      <c r="AJ330" s="131"/>
      <c r="AK330" s="131"/>
      <c r="AL330" s="131"/>
      <c r="AM330" s="131"/>
      <c r="AN330" s="131"/>
      <c r="AO330" s="131">
        <v>2</v>
      </c>
      <c r="AP330" s="131"/>
      <c r="AQ330" s="131"/>
      <c r="AR330" s="131"/>
      <c r="AS330" s="131">
        <v>20</v>
      </c>
      <c r="AT330" s="131">
        <v>100</v>
      </c>
      <c r="AU330" s="131">
        <v>180</v>
      </c>
      <c r="AV330" s="131">
        <v>100</v>
      </c>
      <c r="AW330" s="21">
        <v>1229</v>
      </c>
      <c r="AX330" s="132" t="s">
        <v>359</v>
      </c>
      <c r="AY330" s="132" t="s">
        <v>367</v>
      </c>
      <c r="AZ330" s="132" t="s">
        <v>107</v>
      </c>
      <c r="BA330" s="132" t="s">
        <v>57</v>
      </c>
      <c r="BB330" s="132" t="s">
        <v>2610</v>
      </c>
      <c r="BC330" s="131">
        <v>1400</v>
      </c>
      <c r="BD330" s="131"/>
      <c r="BE330" s="131"/>
      <c r="BG330" s="127">
        <f>Table3684[[#This Row],[buildPower]]/2</f>
        <v>75</v>
      </c>
    </row>
    <row r="331" spans="1:59" ht="24" customHeight="1" x14ac:dyDescent="0.35">
      <c r="A331" s="129">
        <v>329</v>
      </c>
      <c r="B331" s="130" t="s">
        <v>3391</v>
      </c>
      <c r="C331" s="131">
        <v>1200</v>
      </c>
      <c r="D331" s="131">
        <v>150</v>
      </c>
      <c r="E331" s="131">
        <v>550</v>
      </c>
      <c r="F331" s="179"/>
      <c r="G331" s="131">
        <v>100</v>
      </c>
      <c r="H331" s="132" t="s">
        <v>2593</v>
      </c>
      <c r="I331" s="131">
        <v>1</v>
      </c>
      <c r="J331" s="131">
        <v>1</v>
      </c>
      <c r="K331" s="131"/>
      <c r="L331" s="131">
        <v>5</v>
      </c>
      <c r="M331" s="131" t="s">
        <v>2594</v>
      </c>
      <c r="N331" s="132" t="s">
        <v>357</v>
      </c>
      <c r="O331" s="131">
        <v>1350</v>
      </c>
      <c r="P331" s="132" t="s">
        <v>391</v>
      </c>
      <c r="Q331" s="131">
        <v>10</v>
      </c>
      <c r="R331" s="132" t="s">
        <v>3391</v>
      </c>
      <c r="S331" s="131">
        <v>1</v>
      </c>
      <c r="T331" s="131">
        <v>3072</v>
      </c>
      <c r="U331" s="8">
        <v>80</v>
      </c>
      <c r="V331" s="131">
        <v>90</v>
      </c>
      <c r="W331" s="131">
        <v>-45</v>
      </c>
      <c r="X331" s="131">
        <v>512</v>
      </c>
      <c r="Y331" s="131">
        <v>33</v>
      </c>
      <c r="Z331" s="132" t="s">
        <v>391</v>
      </c>
      <c r="AA331" s="132" t="s">
        <v>511</v>
      </c>
      <c r="AB331" s="132" t="s">
        <v>512</v>
      </c>
      <c r="AC331" s="132" t="s">
        <v>375</v>
      </c>
      <c r="AD331" s="132" t="s">
        <v>513</v>
      </c>
      <c r="AE331" s="199" t="s">
        <v>3772</v>
      </c>
      <c r="AF331" s="131"/>
      <c r="AG331" s="131">
        <v>2</v>
      </c>
      <c r="AH331" s="131"/>
      <c r="AI331" s="131"/>
      <c r="AJ331" s="131"/>
      <c r="AK331" s="131"/>
      <c r="AL331" s="131"/>
      <c r="AM331" s="131"/>
      <c r="AN331" s="131"/>
      <c r="AO331" s="131">
        <v>4</v>
      </c>
      <c r="AP331" s="131"/>
      <c r="AQ331" s="131"/>
      <c r="AR331" s="131">
        <v>10</v>
      </c>
      <c r="AS331" s="131">
        <v>25</v>
      </c>
      <c r="AT331" s="131">
        <v>80</v>
      </c>
      <c r="AU331" s="131">
        <v>180</v>
      </c>
      <c r="AV331" s="131">
        <v>100</v>
      </c>
      <c r="AW331" s="21">
        <v>1843</v>
      </c>
      <c r="AX331" s="132" t="s">
        <v>391</v>
      </c>
      <c r="AY331" s="132" t="s">
        <v>374</v>
      </c>
      <c r="AZ331" s="132" t="s">
        <v>107</v>
      </c>
      <c r="BA331" s="132" t="s">
        <v>57</v>
      </c>
      <c r="BB331" s="132" t="s">
        <v>2610</v>
      </c>
      <c r="BC331" s="131">
        <v>2500</v>
      </c>
      <c r="BD331" s="131"/>
      <c r="BE331" s="434"/>
      <c r="BG331" s="127">
        <f>Table3684[[#This Row],[buildPower]]/2</f>
        <v>75</v>
      </c>
    </row>
    <row r="332" spans="1:59" ht="24" customHeight="1" x14ac:dyDescent="0.35">
      <c r="A332" s="129">
        <v>330</v>
      </c>
      <c r="B332" s="130" t="s">
        <v>3392</v>
      </c>
      <c r="C332" s="131">
        <v>800</v>
      </c>
      <c r="D332" s="131">
        <v>100</v>
      </c>
      <c r="E332" s="131">
        <v>550</v>
      </c>
      <c r="F332" s="183"/>
      <c r="G332" s="131">
        <v>100</v>
      </c>
      <c r="H332" s="132" t="s">
        <v>2602</v>
      </c>
      <c r="I332" s="131">
        <v>1</v>
      </c>
      <c r="J332" s="131">
        <v>1</v>
      </c>
      <c r="K332" s="131"/>
      <c r="L332" s="131">
        <v>5</v>
      </c>
      <c r="M332" s="131" t="s">
        <v>2594</v>
      </c>
      <c r="N332" s="132" t="s">
        <v>357</v>
      </c>
      <c r="O332" s="131">
        <v>1350</v>
      </c>
      <c r="P332" s="132" t="s">
        <v>391</v>
      </c>
      <c r="Q332" s="131">
        <v>50</v>
      </c>
      <c r="R332" s="132" t="s">
        <v>3392</v>
      </c>
      <c r="S332" s="131">
        <v>1</v>
      </c>
      <c r="T332" s="131">
        <v>2688</v>
      </c>
      <c r="U332" s="42">
        <v>80</v>
      </c>
      <c r="V332" s="131">
        <v>90</v>
      </c>
      <c r="W332" s="131">
        <v>-45</v>
      </c>
      <c r="X332" s="131">
        <v>128</v>
      </c>
      <c r="Y332" s="131">
        <v>33</v>
      </c>
      <c r="Z332" s="132" t="s">
        <v>422</v>
      </c>
      <c r="AA332" s="132" t="s">
        <v>508</v>
      </c>
      <c r="AB332" s="132" t="s">
        <v>509</v>
      </c>
      <c r="AC332" s="132" t="s">
        <v>375</v>
      </c>
      <c r="AD332" s="132" t="s">
        <v>421</v>
      </c>
      <c r="AE332" s="199" t="s">
        <v>3773</v>
      </c>
      <c r="AF332" s="131"/>
      <c r="AG332" s="131">
        <v>2</v>
      </c>
      <c r="AH332" s="131"/>
      <c r="AI332" s="131"/>
      <c r="AJ332" s="131"/>
      <c r="AK332" s="131"/>
      <c r="AL332" s="131"/>
      <c r="AM332" s="131"/>
      <c r="AN332" s="131"/>
      <c r="AO332" s="131">
        <v>2</v>
      </c>
      <c r="AP332" s="131"/>
      <c r="AQ332" s="131"/>
      <c r="AR332" s="131">
        <v>10</v>
      </c>
      <c r="AS332" s="131">
        <v>25</v>
      </c>
      <c r="AT332" s="131">
        <v>80</v>
      </c>
      <c r="AU332" s="131">
        <v>180</v>
      </c>
      <c r="AV332" s="182">
        <v>100</v>
      </c>
      <c r="AW332" s="21">
        <v>1613</v>
      </c>
      <c r="AX332" s="132" t="s">
        <v>359</v>
      </c>
      <c r="AY332" s="132" t="s">
        <v>374</v>
      </c>
      <c r="AZ332" s="132" t="s">
        <v>107</v>
      </c>
      <c r="BA332" s="132" t="s">
        <v>57</v>
      </c>
      <c r="BB332" s="132" t="s">
        <v>2610</v>
      </c>
      <c r="BC332" s="131">
        <v>2000</v>
      </c>
      <c r="BD332" s="131"/>
      <c r="BE332" s="434"/>
      <c r="BG332" s="127">
        <f>Table3684[[#This Row],[buildPower]]/2</f>
        <v>50</v>
      </c>
    </row>
    <row r="333" spans="1:59" s="76" customFormat="1" ht="24" customHeight="1" x14ac:dyDescent="0.35">
      <c r="A333" s="129">
        <v>331</v>
      </c>
      <c r="B333" s="130" t="s">
        <v>3393</v>
      </c>
      <c r="C333" s="131">
        <v>1600</v>
      </c>
      <c r="D333" s="131">
        <v>112</v>
      </c>
      <c r="E333" s="131">
        <v>100</v>
      </c>
      <c r="F333" s="179"/>
      <c r="G333" s="131">
        <v>20</v>
      </c>
      <c r="H333" s="132" t="s">
        <v>2602</v>
      </c>
      <c r="I333" s="131"/>
      <c r="J333" s="131">
        <v>1</v>
      </c>
      <c r="K333" s="131"/>
      <c r="L333" s="131">
        <v>2</v>
      </c>
      <c r="M333" s="131" t="s">
        <v>2594</v>
      </c>
      <c r="N333" s="132" t="s">
        <v>457</v>
      </c>
      <c r="O333" s="131">
        <v>2250</v>
      </c>
      <c r="P333" s="132" t="s">
        <v>458</v>
      </c>
      <c r="Q333" s="131">
        <v>200</v>
      </c>
      <c r="R333" s="132" t="s">
        <v>3393</v>
      </c>
      <c r="S333" s="131">
        <v>1</v>
      </c>
      <c r="T333" s="131">
        <v>2304</v>
      </c>
      <c r="U333" s="182">
        <v>90</v>
      </c>
      <c r="V333" s="131">
        <v>90</v>
      </c>
      <c r="W333" s="131">
        <v>-45</v>
      </c>
      <c r="X333" s="131"/>
      <c r="Y333" s="131">
        <v>33</v>
      </c>
      <c r="Z333" s="132" t="s">
        <v>458</v>
      </c>
      <c r="AA333" s="132" t="s">
        <v>454</v>
      </c>
      <c r="AB333" s="132" t="s">
        <v>455</v>
      </c>
      <c r="AC333" s="132" t="s">
        <v>375</v>
      </c>
      <c r="AD333" s="132" t="s">
        <v>456</v>
      </c>
      <c r="AE333" s="199" t="s">
        <v>3823</v>
      </c>
      <c r="AF333" s="131"/>
      <c r="AG333" s="131">
        <v>2</v>
      </c>
      <c r="AH333" s="131"/>
      <c r="AI333" s="131"/>
      <c r="AJ333" s="131"/>
      <c r="AK333" s="131"/>
      <c r="AL333" s="131"/>
      <c r="AM333" s="131"/>
      <c r="AN333" s="131"/>
      <c r="AO333" s="131"/>
      <c r="AP333" s="131">
        <v>64</v>
      </c>
      <c r="AQ333" s="131">
        <v>60</v>
      </c>
      <c r="AR333" s="131">
        <v>100</v>
      </c>
      <c r="AS333" s="131">
        <v>20</v>
      </c>
      <c r="AT333" s="131"/>
      <c r="AU333" s="131">
        <v>180</v>
      </c>
      <c r="AV333" s="131">
        <v>85</v>
      </c>
      <c r="AW333" s="21">
        <v>1152</v>
      </c>
      <c r="AX333" s="132" t="s">
        <v>359</v>
      </c>
      <c r="AY333" s="132" t="s">
        <v>367</v>
      </c>
      <c r="AZ333" s="132" t="s">
        <v>107</v>
      </c>
      <c r="BA333" s="132" t="s">
        <v>53</v>
      </c>
      <c r="BB333" s="132" t="s">
        <v>2640</v>
      </c>
      <c r="BC333" s="131">
        <v>10000</v>
      </c>
      <c r="BD333" s="131"/>
      <c r="BE333" s="131"/>
      <c r="BG333" s="127">
        <f>Table3684[[#This Row],[buildPower]]/2</f>
        <v>56</v>
      </c>
    </row>
    <row r="334" spans="1:59" s="76" customFormat="1" ht="24" customHeight="1" x14ac:dyDescent="0.35">
      <c r="A334" s="129">
        <v>332</v>
      </c>
      <c r="B334" s="130" t="s">
        <v>3394</v>
      </c>
      <c r="C334" s="131">
        <v>1200</v>
      </c>
      <c r="D334" s="131">
        <v>150</v>
      </c>
      <c r="E334" s="131">
        <v>220</v>
      </c>
      <c r="F334" s="131"/>
      <c r="G334" s="131">
        <v>100</v>
      </c>
      <c r="H334" s="132" t="s">
        <v>2593</v>
      </c>
      <c r="I334" s="131"/>
      <c r="J334" s="131">
        <v>1</v>
      </c>
      <c r="K334" s="131"/>
      <c r="L334" s="131">
        <v>50</v>
      </c>
      <c r="M334" s="131"/>
      <c r="N334" s="132" t="s">
        <v>443</v>
      </c>
      <c r="O334" s="131">
        <v>2000</v>
      </c>
      <c r="P334" s="132" t="s">
        <v>438</v>
      </c>
      <c r="Q334" s="131">
        <v>500</v>
      </c>
      <c r="R334" s="132" t="s">
        <v>3394</v>
      </c>
      <c r="S334" s="131">
        <v>1</v>
      </c>
      <c r="T334" s="131">
        <v>2048</v>
      </c>
      <c r="U334" s="8">
        <v>80</v>
      </c>
      <c r="V334" s="131">
        <v>90</v>
      </c>
      <c r="W334" s="131">
        <v>-60</v>
      </c>
      <c r="X334" s="131"/>
      <c r="Y334" s="131">
        <v>33</v>
      </c>
      <c r="Z334" s="132" t="s">
        <v>438</v>
      </c>
      <c r="AA334" s="132" t="s">
        <v>440</v>
      </c>
      <c r="AB334" s="132" t="s">
        <v>441</v>
      </c>
      <c r="AC334" s="132" t="s">
        <v>360</v>
      </c>
      <c r="AD334" s="132" t="s">
        <v>442</v>
      </c>
      <c r="AE334" s="199" t="s">
        <v>3824</v>
      </c>
      <c r="AF334" s="131"/>
      <c r="AG334" s="131">
        <v>1</v>
      </c>
      <c r="AH334" s="131">
        <v>1</v>
      </c>
      <c r="AI334" s="131"/>
      <c r="AJ334" s="131"/>
      <c r="AK334" s="131"/>
      <c r="AL334" s="131"/>
      <c r="AM334" s="131"/>
      <c r="AN334" s="131"/>
      <c r="AO334" s="131"/>
      <c r="AP334" s="131">
        <v>160</v>
      </c>
      <c r="AQ334" s="131">
        <v>110</v>
      </c>
      <c r="AR334" s="131"/>
      <c r="AS334" s="131"/>
      <c r="AT334" s="131"/>
      <c r="AU334" s="131">
        <v>180</v>
      </c>
      <c r="AV334" s="131">
        <v>100</v>
      </c>
      <c r="AW334" s="21">
        <v>1024</v>
      </c>
      <c r="AX334" s="132" t="s">
        <v>444</v>
      </c>
      <c r="AY334" s="132" t="s">
        <v>367</v>
      </c>
      <c r="AZ334" s="132" t="s">
        <v>102</v>
      </c>
      <c r="BA334" s="132" t="s">
        <v>58</v>
      </c>
      <c r="BB334" s="132" t="s">
        <v>2631</v>
      </c>
      <c r="BC334" s="131">
        <v>4500</v>
      </c>
      <c r="BD334" s="131"/>
      <c r="BE334" s="131"/>
      <c r="BG334" s="127">
        <f>Table3684[[#This Row],[buildPower]]/2</f>
        <v>75</v>
      </c>
    </row>
    <row r="335" spans="1:59" ht="24" customHeight="1" x14ac:dyDescent="0.35">
      <c r="A335" s="129">
        <v>333</v>
      </c>
      <c r="B335" s="130" t="s">
        <v>3395</v>
      </c>
      <c r="C335" s="131">
        <v>1600</v>
      </c>
      <c r="D335" s="131">
        <v>200</v>
      </c>
      <c r="E335" s="131">
        <v>300</v>
      </c>
      <c r="F335" s="183"/>
      <c r="G335" s="131">
        <v>150</v>
      </c>
      <c r="H335" s="132" t="s">
        <v>2593</v>
      </c>
      <c r="I335" s="131"/>
      <c r="J335" s="131">
        <v>1</v>
      </c>
      <c r="K335" s="131"/>
      <c r="L335" s="131">
        <v>60</v>
      </c>
      <c r="M335" s="131"/>
      <c r="N335" s="132" t="s">
        <v>437</v>
      </c>
      <c r="O335" s="131">
        <v>2000</v>
      </c>
      <c r="P335" s="132" t="s">
        <v>438</v>
      </c>
      <c r="Q335" s="131">
        <v>500</v>
      </c>
      <c r="R335" s="132" t="s">
        <v>3395</v>
      </c>
      <c r="S335" s="131">
        <v>1</v>
      </c>
      <c r="T335" s="131">
        <v>2048</v>
      </c>
      <c r="U335" s="8">
        <v>80</v>
      </c>
      <c r="V335" s="131">
        <v>90</v>
      </c>
      <c r="W335" s="131">
        <v>-60</v>
      </c>
      <c r="X335" s="131"/>
      <c r="Y335" s="131">
        <v>33</v>
      </c>
      <c r="Z335" s="132" t="s">
        <v>438</v>
      </c>
      <c r="AA335" s="177" t="s">
        <v>434</v>
      </c>
      <c r="AB335" s="132" t="s">
        <v>435</v>
      </c>
      <c r="AC335" s="132" t="s">
        <v>360</v>
      </c>
      <c r="AD335" s="132" t="s">
        <v>436</v>
      </c>
      <c r="AE335" s="199" t="s">
        <v>3825</v>
      </c>
      <c r="AF335" s="131"/>
      <c r="AG335" s="131">
        <v>1</v>
      </c>
      <c r="AH335" s="131">
        <v>1</v>
      </c>
      <c r="AI335" s="131"/>
      <c r="AJ335" s="131"/>
      <c r="AK335" s="131"/>
      <c r="AL335" s="131"/>
      <c r="AM335" s="131"/>
      <c r="AN335" s="131"/>
      <c r="AO335" s="131"/>
      <c r="AP335" s="131">
        <v>192</v>
      </c>
      <c r="AQ335" s="131">
        <v>150</v>
      </c>
      <c r="AR335" s="131">
        <v>10</v>
      </c>
      <c r="AS335" s="131">
        <v>100</v>
      </c>
      <c r="AT335" s="131"/>
      <c r="AU335" s="131">
        <v>180</v>
      </c>
      <c r="AV335" s="429">
        <v>100</v>
      </c>
      <c r="AW335" s="21">
        <v>1024</v>
      </c>
      <c r="AX335" s="431" t="s">
        <v>373</v>
      </c>
      <c r="AY335" s="132" t="s">
        <v>367</v>
      </c>
      <c r="AZ335" s="454" t="s">
        <v>102</v>
      </c>
      <c r="BA335" s="132" t="s">
        <v>58</v>
      </c>
      <c r="BB335" s="431" t="s">
        <v>2631</v>
      </c>
      <c r="BC335" s="131">
        <v>5800</v>
      </c>
      <c r="BD335" s="131"/>
      <c r="BE335" s="131"/>
      <c r="BG335" s="127">
        <f>Table3684[[#This Row],[buildPower]]/2</f>
        <v>100</v>
      </c>
    </row>
    <row r="336" spans="1:59" ht="24" customHeight="1" x14ac:dyDescent="0.35">
      <c r="A336" s="129">
        <v>334</v>
      </c>
      <c r="B336" s="130" t="s">
        <v>3396</v>
      </c>
      <c r="C336" s="131">
        <v>1100</v>
      </c>
      <c r="D336" s="131">
        <v>100</v>
      </c>
      <c r="E336" s="131">
        <v>180</v>
      </c>
      <c r="F336" s="179"/>
      <c r="G336" s="131">
        <v>75</v>
      </c>
      <c r="H336" s="132" t="s">
        <v>2593</v>
      </c>
      <c r="I336" s="131"/>
      <c r="J336" s="131">
        <v>1</v>
      </c>
      <c r="K336" s="131"/>
      <c r="L336" s="131">
        <v>1</v>
      </c>
      <c r="M336" s="131"/>
      <c r="N336" s="132" t="s">
        <v>385</v>
      </c>
      <c r="O336" s="131">
        <v>1900</v>
      </c>
      <c r="P336" s="132" t="s">
        <v>376</v>
      </c>
      <c r="Q336" s="131">
        <v>40</v>
      </c>
      <c r="R336" s="132" t="s">
        <v>3396</v>
      </c>
      <c r="S336" s="131">
        <v>1</v>
      </c>
      <c r="T336" s="131">
        <v>1536</v>
      </c>
      <c r="U336" s="8">
        <v>80</v>
      </c>
      <c r="V336" s="131">
        <v>90</v>
      </c>
      <c r="W336" s="131">
        <v>-60</v>
      </c>
      <c r="X336" s="131">
        <v>128</v>
      </c>
      <c r="Y336" s="131">
        <v>33</v>
      </c>
      <c r="Z336" s="132" t="s">
        <v>376</v>
      </c>
      <c r="AA336" s="13" t="s">
        <v>5019</v>
      </c>
      <c r="AB336" s="13" t="s">
        <v>5020</v>
      </c>
      <c r="AC336" s="132" t="s">
        <v>360</v>
      </c>
      <c r="AD336" s="132" t="s">
        <v>384</v>
      </c>
      <c r="AE336" s="199" t="s">
        <v>3826</v>
      </c>
      <c r="AF336" s="131"/>
      <c r="AG336" s="131">
        <v>2</v>
      </c>
      <c r="AH336" s="131"/>
      <c r="AI336" s="131"/>
      <c r="AJ336" s="131"/>
      <c r="AK336" s="131"/>
      <c r="AL336" s="131"/>
      <c r="AM336" s="131"/>
      <c r="AN336" s="131"/>
      <c r="AO336" s="131">
        <v>2</v>
      </c>
      <c r="AP336" s="131"/>
      <c r="AQ336" s="131"/>
      <c r="AR336" s="131">
        <v>10</v>
      </c>
      <c r="AS336" s="131"/>
      <c r="AT336" s="131">
        <v>200</v>
      </c>
      <c r="AU336" s="131">
        <v>180</v>
      </c>
      <c r="AV336" s="429">
        <v>100</v>
      </c>
      <c r="AW336" s="21">
        <v>614</v>
      </c>
      <c r="AX336" s="431" t="s">
        <v>359</v>
      </c>
      <c r="AY336" s="132" t="s">
        <v>374</v>
      </c>
      <c r="AZ336" s="454" t="s">
        <v>107</v>
      </c>
      <c r="BA336" s="132" t="s">
        <v>52</v>
      </c>
      <c r="BB336" s="431" t="s">
        <v>2610</v>
      </c>
      <c r="BC336" s="131">
        <v>1300</v>
      </c>
      <c r="BD336" s="131"/>
      <c r="BE336" s="131"/>
      <c r="BG336" s="127">
        <f>Table3684[[#This Row],[buildPower]]/2</f>
        <v>50</v>
      </c>
    </row>
    <row r="337" spans="1:59" ht="24" customHeight="1" x14ac:dyDescent="0.35">
      <c r="A337" s="129">
        <v>335</v>
      </c>
      <c r="B337" s="130" t="s">
        <v>3397</v>
      </c>
      <c r="C337" s="131">
        <v>500</v>
      </c>
      <c r="D337" s="131">
        <v>75</v>
      </c>
      <c r="E337" s="131">
        <v>105</v>
      </c>
      <c r="F337" s="179"/>
      <c r="G337" s="131">
        <v>50</v>
      </c>
      <c r="H337" s="132" t="s">
        <v>2602</v>
      </c>
      <c r="I337" s="131"/>
      <c r="J337" s="131">
        <v>1</v>
      </c>
      <c r="K337" s="131"/>
      <c r="L337" s="131">
        <v>1</v>
      </c>
      <c r="M337" s="131"/>
      <c r="N337" s="132" t="s">
        <v>385</v>
      </c>
      <c r="O337" s="131">
        <v>1900</v>
      </c>
      <c r="P337" s="132" t="s">
        <v>376</v>
      </c>
      <c r="Q337" s="131">
        <v>20</v>
      </c>
      <c r="R337" s="132" t="s">
        <v>3397</v>
      </c>
      <c r="S337" s="131">
        <v>1</v>
      </c>
      <c r="T337" s="131">
        <v>1408</v>
      </c>
      <c r="U337" s="8">
        <v>80</v>
      </c>
      <c r="V337" s="131">
        <v>90</v>
      </c>
      <c r="W337" s="131">
        <v>-60</v>
      </c>
      <c r="X337" s="131">
        <v>128</v>
      </c>
      <c r="Y337" s="131">
        <v>33</v>
      </c>
      <c r="Z337" s="132" t="s">
        <v>376</v>
      </c>
      <c r="AA337" s="132" t="s">
        <v>403</v>
      </c>
      <c r="AB337" s="132" t="s">
        <v>404</v>
      </c>
      <c r="AC337" s="132" t="s">
        <v>360</v>
      </c>
      <c r="AD337" s="132" t="s">
        <v>384</v>
      </c>
      <c r="AE337" s="199" t="s">
        <v>3827</v>
      </c>
      <c r="AF337" s="131"/>
      <c r="AG337" s="131">
        <v>2</v>
      </c>
      <c r="AH337" s="131"/>
      <c r="AI337" s="131"/>
      <c r="AJ337" s="131"/>
      <c r="AK337" s="131"/>
      <c r="AL337" s="131"/>
      <c r="AM337" s="131"/>
      <c r="AN337" s="131"/>
      <c r="AO337" s="131">
        <v>2</v>
      </c>
      <c r="AP337" s="131"/>
      <c r="AQ337" s="131"/>
      <c r="AR337" s="131">
        <v>10</v>
      </c>
      <c r="AS337" s="131"/>
      <c r="AT337" s="131">
        <v>160</v>
      </c>
      <c r="AU337" s="131">
        <v>180</v>
      </c>
      <c r="AV337" s="429">
        <v>100</v>
      </c>
      <c r="AW337" s="21">
        <v>563</v>
      </c>
      <c r="AX337" s="431" t="s">
        <v>359</v>
      </c>
      <c r="AY337" s="132" t="s">
        <v>367</v>
      </c>
      <c r="AZ337" s="454" t="s">
        <v>107</v>
      </c>
      <c r="BA337" s="132" t="s">
        <v>52</v>
      </c>
      <c r="BB337" s="431" t="s">
        <v>2610</v>
      </c>
      <c r="BC337" s="131">
        <v>1000</v>
      </c>
      <c r="BD337" s="131"/>
      <c r="BE337" s="131"/>
      <c r="BG337" s="127">
        <f>Table3684[[#This Row],[buildPower]]/2</f>
        <v>37.5</v>
      </c>
    </row>
    <row r="338" spans="1:59" ht="24" customHeight="1" x14ac:dyDescent="0.35">
      <c r="A338" s="129">
        <v>336</v>
      </c>
      <c r="B338" s="130" t="s">
        <v>3424</v>
      </c>
      <c r="C338" s="131">
        <v>700</v>
      </c>
      <c r="D338" s="131">
        <v>75</v>
      </c>
      <c r="E338" s="131">
        <v>44</v>
      </c>
      <c r="F338" s="131"/>
      <c r="G338" s="131">
        <v>50</v>
      </c>
      <c r="H338" s="132" t="s">
        <v>2602</v>
      </c>
      <c r="I338" s="131"/>
      <c r="J338" s="131">
        <v>1</v>
      </c>
      <c r="K338" s="131"/>
      <c r="L338" s="131">
        <v>10</v>
      </c>
      <c r="M338" s="131"/>
      <c r="N338" s="132" t="s">
        <v>364</v>
      </c>
      <c r="O338" s="131">
        <v>1800</v>
      </c>
      <c r="P338" s="132" t="s">
        <v>391</v>
      </c>
      <c r="Q338" s="131">
        <v>300</v>
      </c>
      <c r="R338" s="132" t="s">
        <v>3424</v>
      </c>
      <c r="S338" s="131">
        <v>1</v>
      </c>
      <c r="T338" s="131">
        <v>1472</v>
      </c>
      <c r="U338" s="8">
        <v>80</v>
      </c>
      <c r="V338" s="131">
        <v>90</v>
      </c>
      <c r="W338" s="131">
        <v>-60</v>
      </c>
      <c r="X338" s="131"/>
      <c r="Y338" s="131">
        <v>33</v>
      </c>
      <c r="Z338" s="132" t="s">
        <v>391</v>
      </c>
      <c r="AA338" s="132" t="s">
        <v>636</v>
      </c>
      <c r="AB338" s="177" t="s">
        <v>637</v>
      </c>
      <c r="AC338" s="132" t="s">
        <v>360</v>
      </c>
      <c r="AD338" s="132" t="s">
        <v>625</v>
      </c>
      <c r="AE338" s="199" t="s">
        <v>3801</v>
      </c>
      <c r="AF338" s="131"/>
      <c r="AG338" s="131">
        <v>2</v>
      </c>
      <c r="AH338" s="131"/>
      <c r="AI338" s="131"/>
      <c r="AJ338" s="131"/>
      <c r="AK338" s="131"/>
      <c r="AL338" s="131"/>
      <c r="AM338" s="131"/>
      <c r="AN338" s="131"/>
      <c r="AO338" s="131"/>
      <c r="AP338" s="131">
        <v>128</v>
      </c>
      <c r="AQ338" s="131">
        <v>38</v>
      </c>
      <c r="AR338" s="131"/>
      <c r="AS338" s="131">
        <v>25</v>
      </c>
      <c r="AT338" s="131"/>
      <c r="AU338" s="131">
        <v>180</v>
      </c>
      <c r="AV338" s="429">
        <v>100</v>
      </c>
      <c r="AW338" s="21">
        <v>736</v>
      </c>
      <c r="AX338" s="431" t="s">
        <v>359</v>
      </c>
      <c r="AY338" s="132" t="s">
        <v>367</v>
      </c>
      <c r="AZ338" s="454" t="s">
        <v>102</v>
      </c>
      <c r="BA338" s="132" t="s">
        <v>48</v>
      </c>
      <c r="BB338" s="431" t="s">
        <v>2629</v>
      </c>
      <c r="BC338" s="131">
        <v>1800</v>
      </c>
      <c r="BD338" s="131"/>
      <c r="BE338" s="131"/>
      <c r="BG338" s="127">
        <f>Table3684[[#This Row],[buildPower]]/2</f>
        <v>37.5</v>
      </c>
    </row>
    <row r="339" spans="1:59" ht="24" customHeight="1" x14ac:dyDescent="0.35">
      <c r="A339" s="129">
        <v>337</v>
      </c>
      <c r="B339" s="130" t="s">
        <v>3425</v>
      </c>
      <c r="C339" s="131">
        <v>200</v>
      </c>
      <c r="D339" s="131">
        <v>30</v>
      </c>
      <c r="E339" s="131">
        <v>35</v>
      </c>
      <c r="F339" s="131"/>
      <c r="G339" s="131">
        <v>1</v>
      </c>
      <c r="H339" s="132"/>
      <c r="I339" s="131"/>
      <c r="J339" s="131">
        <v>1</v>
      </c>
      <c r="K339" s="131"/>
      <c r="L339" s="131">
        <v>20</v>
      </c>
      <c r="M339" s="131"/>
      <c r="N339" s="132" t="s">
        <v>584</v>
      </c>
      <c r="O339" s="131">
        <v>900</v>
      </c>
      <c r="P339" s="132" t="s">
        <v>365</v>
      </c>
      <c r="Q339" s="131">
        <v>10</v>
      </c>
      <c r="R339" s="132" t="s">
        <v>3425</v>
      </c>
      <c r="S339" s="131">
        <v>1</v>
      </c>
      <c r="T339" s="131">
        <v>384</v>
      </c>
      <c r="U339" s="131">
        <v>85</v>
      </c>
      <c r="V339" s="131">
        <v>90</v>
      </c>
      <c r="W339" s="131">
        <v>-60</v>
      </c>
      <c r="X339" s="131">
        <v>64</v>
      </c>
      <c r="Y339" s="131">
        <v>33</v>
      </c>
      <c r="Z339" s="132" t="s">
        <v>365</v>
      </c>
      <c r="AA339" s="132" t="s">
        <v>582</v>
      </c>
      <c r="AB339" s="132" t="s">
        <v>583</v>
      </c>
      <c r="AC339" s="132" t="s">
        <v>360</v>
      </c>
      <c r="AD339" s="132" t="s">
        <v>466</v>
      </c>
      <c r="AE339" s="199" t="s">
        <v>3802</v>
      </c>
      <c r="AF339" s="131"/>
      <c r="AG339" s="131">
        <v>1</v>
      </c>
      <c r="AH339" s="131">
        <v>1</v>
      </c>
      <c r="AI339" s="131">
        <v>20</v>
      </c>
      <c r="AJ339" s="131">
        <v>48</v>
      </c>
      <c r="AK339" s="131">
        <v>100</v>
      </c>
      <c r="AL339" s="131" t="s">
        <v>374</v>
      </c>
      <c r="AM339" s="131" t="s">
        <v>110</v>
      </c>
      <c r="AN339" s="179" t="s">
        <v>49</v>
      </c>
      <c r="AO339" s="131"/>
      <c r="AP339" s="131"/>
      <c r="AQ339" s="131"/>
      <c r="AR339" s="131"/>
      <c r="AS339" s="131"/>
      <c r="AT339" s="131"/>
      <c r="AU339" s="131">
        <v>180</v>
      </c>
      <c r="AV339" s="429">
        <v>100</v>
      </c>
      <c r="AW339" s="42">
        <v>346</v>
      </c>
      <c r="AX339" s="431" t="s">
        <v>365</v>
      </c>
      <c r="AY339" s="132" t="s">
        <v>374</v>
      </c>
      <c r="AZ339" s="454" t="s">
        <v>110</v>
      </c>
      <c r="BA339" s="132" t="s">
        <v>49</v>
      </c>
      <c r="BB339" s="431" t="s">
        <v>2608</v>
      </c>
      <c r="BC339" s="131">
        <v>250</v>
      </c>
      <c r="BD339" s="131"/>
      <c r="BE339" s="131"/>
      <c r="BG339" s="127">
        <f>Table3684[[#This Row],[buildPower]]/2</f>
        <v>15</v>
      </c>
    </row>
    <row r="340" spans="1:59" ht="24" customHeight="1" x14ac:dyDescent="0.35">
      <c r="A340" s="129">
        <v>338</v>
      </c>
      <c r="B340" s="130" t="s">
        <v>3426</v>
      </c>
      <c r="C340" s="182">
        <v>800</v>
      </c>
      <c r="D340" s="182">
        <v>100</v>
      </c>
      <c r="E340" s="182">
        <v>137</v>
      </c>
      <c r="F340" s="222"/>
      <c r="G340" s="182">
        <v>100</v>
      </c>
      <c r="H340" s="185" t="s">
        <v>2596</v>
      </c>
      <c r="I340" s="182"/>
      <c r="J340" s="182">
        <v>1</v>
      </c>
      <c r="K340" s="182"/>
      <c r="L340" s="182">
        <v>30</v>
      </c>
      <c r="M340" s="182" t="s">
        <v>2625</v>
      </c>
      <c r="N340" s="185" t="s">
        <v>558</v>
      </c>
      <c r="O340" s="182">
        <v>3400</v>
      </c>
      <c r="P340" s="185" t="s">
        <v>559</v>
      </c>
      <c r="Q340" s="182">
        <v>180</v>
      </c>
      <c r="R340" s="185" t="s">
        <v>3426</v>
      </c>
      <c r="S340" s="182">
        <v>1</v>
      </c>
      <c r="T340" s="131">
        <v>2176</v>
      </c>
      <c r="U340" s="131">
        <v>95</v>
      </c>
      <c r="V340" s="182">
        <v>90</v>
      </c>
      <c r="W340" s="182">
        <v>-60</v>
      </c>
      <c r="X340" s="182"/>
      <c r="Y340" s="182">
        <v>33</v>
      </c>
      <c r="Z340" s="185" t="s">
        <v>559</v>
      </c>
      <c r="AA340" s="186" t="s">
        <v>576</v>
      </c>
      <c r="AB340" s="185" t="s">
        <v>554</v>
      </c>
      <c r="AC340" s="185" t="s">
        <v>375</v>
      </c>
      <c r="AD340" s="185" t="s">
        <v>475</v>
      </c>
      <c r="AE340" s="428" t="s">
        <v>3803</v>
      </c>
      <c r="AF340" s="182"/>
      <c r="AG340" s="182">
        <v>1</v>
      </c>
      <c r="AH340" s="182"/>
      <c r="AI340" s="182">
        <v>300</v>
      </c>
      <c r="AJ340" s="182">
        <v>64</v>
      </c>
      <c r="AK340" s="182">
        <v>35</v>
      </c>
      <c r="AL340" s="131" t="s">
        <v>374</v>
      </c>
      <c r="AM340" s="131" t="s">
        <v>110</v>
      </c>
      <c r="AN340" s="131" t="s">
        <v>56</v>
      </c>
      <c r="AO340" s="131"/>
      <c r="AP340" s="131"/>
      <c r="AQ340" s="131"/>
      <c r="AR340" s="131"/>
      <c r="AS340" s="131">
        <v>15</v>
      </c>
      <c r="AT340" s="131"/>
      <c r="AU340" s="131">
        <v>180</v>
      </c>
      <c r="AV340" s="429">
        <v>100</v>
      </c>
      <c r="AW340" s="42">
        <v>1741</v>
      </c>
      <c r="AX340" s="431" t="s">
        <v>391</v>
      </c>
      <c r="AY340" s="132" t="s">
        <v>374</v>
      </c>
      <c r="AZ340" s="185" t="s">
        <v>110</v>
      </c>
      <c r="BA340" s="185" t="s">
        <v>56</v>
      </c>
      <c r="BB340" s="185" t="s">
        <v>2597</v>
      </c>
      <c r="BC340" s="182">
        <v>500</v>
      </c>
      <c r="BD340" s="131"/>
      <c r="BE340" s="131"/>
      <c r="BG340" s="127">
        <f>Table3684[[#This Row],[buildPower]]/2</f>
        <v>50</v>
      </c>
    </row>
    <row r="341" spans="1:59" ht="24" customHeight="1" x14ac:dyDescent="0.35">
      <c r="A341" s="129">
        <v>339</v>
      </c>
      <c r="B341" s="130" t="s">
        <v>3427</v>
      </c>
      <c r="C341" s="182">
        <v>75</v>
      </c>
      <c r="D341" s="182">
        <v>5</v>
      </c>
      <c r="E341" s="182">
        <v>14</v>
      </c>
      <c r="F341" s="222"/>
      <c r="G341" s="182">
        <v>100</v>
      </c>
      <c r="H341" s="185"/>
      <c r="I341" s="182"/>
      <c r="J341" s="182">
        <v>1</v>
      </c>
      <c r="K341" s="182"/>
      <c r="L341" s="182">
        <v>5</v>
      </c>
      <c r="M341" s="182" t="s">
        <v>2625</v>
      </c>
      <c r="N341" s="185" t="s">
        <v>364</v>
      </c>
      <c r="O341" s="182">
        <v>1700</v>
      </c>
      <c r="P341" s="185" t="s">
        <v>365</v>
      </c>
      <c r="Q341" s="182">
        <v>75</v>
      </c>
      <c r="R341" s="185" t="s">
        <v>3427</v>
      </c>
      <c r="S341" s="182"/>
      <c r="T341" s="131">
        <v>1152</v>
      </c>
      <c r="U341" s="8">
        <v>80</v>
      </c>
      <c r="V341" s="182">
        <v>90</v>
      </c>
      <c r="W341" s="182">
        <v>-60</v>
      </c>
      <c r="X341" s="182"/>
      <c r="Y341" s="182">
        <v>33</v>
      </c>
      <c r="Z341" s="185" t="s">
        <v>366</v>
      </c>
      <c r="AA341" s="185" t="s">
        <v>530</v>
      </c>
      <c r="AB341" s="185" t="s">
        <v>525</v>
      </c>
      <c r="AC341" s="185" t="s">
        <v>360</v>
      </c>
      <c r="AD341" s="185" t="s">
        <v>531</v>
      </c>
      <c r="AE341" s="428" t="s">
        <v>3804</v>
      </c>
      <c r="AF341" s="182"/>
      <c r="AG341" s="182">
        <v>1</v>
      </c>
      <c r="AH341" s="182"/>
      <c r="AI341" s="182"/>
      <c r="AJ341" s="182"/>
      <c r="AK341" s="182"/>
      <c r="AL341" s="131"/>
      <c r="AM341" s="131"/>
      <c r="AN341" s="131"/>
      <c r="AO341" s="131"/>
      <c r="AP341" s="131"/>
      <c r="AQ341" s="131"/>
      <c r="AR341" s="131"/>
      <c r="AS341" s="131">
        <v>20</v>
      </c>
      <c r="AT341" s="131"/>
      <c r="AU341" s="131">
        <v>180</v>
      </c>
      <c r="AV341" s="429">
        <v>100</v>
      </c>
      <c r="AW341" s="42">
        <v>576</v>
      </c>
      <c r="AX341" s="431" t="s">
        <v>359</v>
      </c>
      <c r="AY341" s="132" t="s">
        <v>367</v>
      </c>
      <c r="AZ341" s="185" t="s">
        <v>106</v>
      </c>
      <c r="BA341" s="185" t="s">
        <v>50</v>
      </c>
      <c r="BB341" s="185" t="s">
        <v>2599</v>
      </c>
      <c r="BC341" s="182">
        <v>350</v>
      </c>
      <c r="BD341" s="131"/>
      <c r="BE341" s="131"/>
      <c r="BG341" s="127">
        <f>Table3684[[#This Row],[buildPower]]/2</f>
        <v>2.5</v>
      </c>
    </row>
    <row r="342" spans="1:59" ht="24" customHeight="1" x14ac:dyDescent="0.35">
      <c r="A342" s="129">
        <v>340</v>
      </c>
      <c r="B342" s="130" t="s">
        <v>3428</v>
      </c>
      <c r="C342" s="182">
        <v>125</v>
      </c>
      <c r="D342" s="182">
        <v>12</v>
      </c>
      <c r="E342" s="182">
        <v>16</v>
      </c>
      <c r="F342" s="222"/>
      <c r="G342" s="182">
        <v>100</v>
      </c>
      <c r="H342" s="185"/>
      <c r="I342" s="182"/>
      <c r="J342" s="182">
        <v>1</v>
      </c>
      <c r="K342" s="182"/>
      <c r="L342" s="182">
        <v>4</v>
      </c>
      <c r="M342" s="182" t="s">
        <v>2625</v>
      </c>
      <c r="N342" s="185" t="s">
        <v>537</v>
      </c>
      <c r="O342" s="182">
        <v>1700</v>
      </c>
      <c r="P342" s="185" t="s">
        <v>365</v>
      </c>
      <c r="Q342" s="182">
        <v>75</v>
      </c>
      <c r="R342" s="185" t="s">
        <v>3428</v>
      </c>
      <c r="S342" s="182"/>
      <c r="T342" s="131">
        <v>1280</v>
      </c>
      <c r="U342" s="8">
        <v>80</v>
      </c>
      <c r="V342" s="182">
        <v>90</v>
      </c>
      <c r="W342" s="182">
        <v>-60</v>
      </c>
      <c r="X342" s="182"/>
      <c r="Y342" s="182">
        <v>33</v>
      </c>
      <c r="Z342" s="185" t="s">
        <v>366</v>
      </c>
      <c r="AA342" s="185" t="s">
        <v>535</v>
      </c>
      <c r="AB342" s="185" t="s">
        <v>536</v>
      </c>
      <c r="AC342" s="185" t="s">
        <v>360</v>
      </c>
      <c r="AD342" s="185" t="s">
        <v>480</v>
      </c>
      <c r="AE342" s="428" t="s">
        <v>3805</v>
      </c>
      <c r="AF342" s="182"/>
      <c r="AG342" s="182">
        <v>1</v>
      </c>
      <c r="AH342" s="182"/>
      <c r="AI342" s="182"/>
      <c r="AJ342" s="182"/>
      <c r="AK342" s="182"/>
      <c r="AL342" s="131"/>
      <c r="AM342" s="131"/>
      <c r="AN342" s="131"/>
      <c r="AO342" s="131"/>
      <c r="AP342" s="131"/>
      <c r="AQ342" s="131"/>
      <c r="AR342" s="131"/>
      <c r="AS342" s="131">
        <v>20</v>
      </c>
      <c r="AT342" s="131"/>
      <c r="AU342" s="131">
        <v>180</v>
      </c>
      <c r="AV342" s="429">
        <v>100</v>
      </c>
      <c r="AW342" s="42">
        <v>640</v>
      </c>
      <c r="AX342" s="431" t="s">
        <v>359</v>
      </c>
      <c r="AY342" s="132" t="s">
        <v>367</v>
      </c>
      <c r="AZ342" s="185" t="s">
        <v>106</v>
      </c>
      <c r="BA342" s="185" t="s">
        <v>50</v>
      </c>
      <c r="BB342" s="185" t="s">
        <v>2650</v>
      </c>
      <c r="BC342" s="182">
        <v>600</v>
      </c>
      <c r="BD342" s="131"/>
      <c r="BE342" s="131"/>
      <c r="BG342" s="127">
        <f>Table3684[[#This Row],[buildPower]]/2</f>
        <v>6</v>
      </c>
    </row>
    <row r="343" spans="1:59" ht="24" customHeight="1" x14ac:dyDescent="0.35">
      <c r="A343" s="129">
        <v>341</v>
      </c>
      <c r="B343" s="130" t="s">
        <v>3429</v>
      </c>
      <c r="C343" s="182">
        <v>250</v>
      </c>
      <c r="D343" s="182">
        <v>25</v>
      </c>
      <c r="E343" s="182">
        <v>18</v>
      </c>
      <c r="F343" s="221"/>
      <c r="G343" s="182">
        <v>150</v>
      </c>
      <c r="H343" s="185"/>
      <c r="I343" s="182"/>
      <c r="J343" s="182">
        <v>1</v>
      </c>
      <c r="K343" s="182"/>
      <c r="L343" s="182">
        <v>7</v>
      </c>
      <c r="M343" s="182" t="s">
        <v>2625</v>
      </c>
      <c r="N343" s="185" t="s">
        <v>526</v>
      </c>
      <c r="O343" s="182">
        <v>1700</v>
      </c>
      <c r="P343" s="185" t="s">
        <v>365</v>
      </c>
      <c r="Q343" s="182">
        <v>75</v>
      </c>
      <c r="R343" s="185" t="s">
        <v>3429</v>
      </c>
      <c r="S343" s="182"/>
      <c r="T343" s="427">
        <v>1408</v>
      </c>
      <c r="U343" s="42">
        <v>80</v>
      </c>
      <c r="V343" s="182">
        <v>90</v>
      </c>
      <c r="W343" s="182">
        <v>-60</v>
      </c>
      <c r="X343" s="182"/>
      <c r="Y343" s="182">
        <v>33</v>
      </c>
      <c r="Z343" s="185" t="s">
        <v>366</v>
      </c>
      <c r="AA343" s="41" t="s">
        <v>530</v>
      </c>
      <c r="AB343" s="41" t="s">
        <v>651</v>
      </c>
      <c r="AC343" s="185" t="s">
        <v>360</v>
      </c>
      <c r="AD343" s="185" t="s">
        <v>531</v>
      </c>
      <c r="AE343" s="428" t="s">
        <v>3806</v>
      </c>
      <c r="AF343" s="182"/>
      <c r="AG343" s="182">
        <v>1</v>
      </c>
      <c r="AH343" s="182"/>
      <c r="AI343" s="182"/>
      <c r="AJ343" s="182"/>
      <c r="AK343" s="182"/>
      <c r="AL343" s="131"/>
      <c r="AM343" s="131"/>
      <c r="AN343" s="131"/>
      <c r="AO343" s="131"/>
      <c r="AP343" s="131"/>
      <c r="AQ343" s="131"/>
      <c r="AR343" s="131"/>
      <c r="AS343" s="131">
        <v>20</v>
      </c>
      <c r="AT343" s="131"/>
      <c r="AU343" s="131">
        <v>180</v>
      </c>
      <c r="AV343" s="429">
        <v>100</v>
      </c>
      <c r="AW343" s="8">
        <v>704</v>
      </c>
      <c r="AX343" s="431" t="s">
        <v>359</v>
      </c>
      <c r="AY343" s="132" t="s">
        <v>367</v>
      </c>
      <c r="AZ343" s="185" t="s">
        <v>106</v>
      </c>
      <c r="BA343" s="185" t="s">
        <v>50</v>
      </c>
      <c r="BB343" s="185" t="s">
        <v>2652</v>
      </c>
      <c r="BC343" s="182">
        <v>900</v>
      </c>
      <c r="BD343" s="131"/>
      <c r="BE343" s="131"/>
      <c r="BG343" s="127">
        <f>Table3684[[#This Row],[buildPower]]/2</f>
        <v>12.5</v>
      </c>
    </row>
    <row r="344" spans="1:59" ht="24" customHeight="1" x14ac:dyDescent="0.35">
      <c r="A344" s="129">
        <v>342</v>
      </c>
      <c r="B344" s="130" t="s">
        <v>3430</v>
      </c>
      <c r="C344" s="182">
        <v>500</v>
      </c>
      <c r="D344" s="182">
        <v>50</v>
      </c>
      <c r="E344" s="182">
        <v>20</v>
      </c>
      <c r="F344" s="222"/>
      <c r="G344" s="182">
        <v>100</v>
      </c>
      <c r="H344" s="185"/>
      <c r="I344" s="182"/>
      <c r="J344" s="182">
        <v>1</v>
      </c>
      <c r="K344" s="182"/>
      <c r="L344" s="182">
        <v>4</v>
      </c>
      <c r="M344" s="182" t="s">
        <v>2625</v>
      </c>
      <c r="N344" s="185" t="s">
        <v>526</v>
      </c>
      <c r="O344" s="182">
        <v>1700</v>
      </c>
      <c r="P344" s="185" t="s">
        <v>365</v>
      </c>
      <c r="Q344" s="182">
        <v>125</v>
      </c>
      <c r="R344" s="185" t="s">
        <v>3430</v>
      </c>
      <c r="S344" s="182"/>
      <c r="T344" s="427">
        <v>1472</v>
      </c>
      <c r="U344" s="42">
        <v>80</v>
      </c>
      <c r="V344" s="182">
        <v>90</v>
      </c>
      <c r="W344" s="182">
        <v>-60</v>
      </c>
      <c r="X344" s="182"/>
      <c r="Y344" s="182">
        <v>33</v>
      </c>
      <c r="Z344" s="185" t="s">
        <v>366</v>
      </c>
      <c r="AA344" s="185" t="s">
        <v>519</v>
      </c>
      <c r="AB344" s="185" t="s">
        <v>520</v>
      </c>
      <c r="AC344" s="185" t="s">
        <v>360</v>
      </c>
      <c r="AD344" s="185" t="s">
        <v>521</v>
      </c>
      <c r="AE344" s="428" t="s">
        <v>3807</v>
      </c>
      <c r="AF344" s="182"/>
      <c r="AG344" s="182">
        <v>1</v>
      </c>
      <c r="AH344" s="182"/>
      <c r="AI344" s="182"/>
      <c r="AJ344" s="182"/>
      <c r="AK344" s="182"/>
      <c r="AL344" s="131"/>
      <c r="AM344" s="131"/>
      <c r="AN344" s="131"/>
      <c r="AO344" s="131"/>
      <c r="AP344" s="131"/>
      <c r="AQ344" s="131"/>
      <c r="AR344" s="131"/>
      <c r="AS344" s="131">
        <v>30</v>
      </c>
      <c r="AT344" s="131"/>
      <c r="AU344" s="131">
        <v>180</v>
      </c>
      <c r="AV344" s="429">
        <v>100</v>
      </c>
      <c r="AW344" s="8">
        <v>736</v>
      </c>
      <c r="AX344" s="431" t="s">
        <v>359</v>
      </c>
      <c r="AY344" s="132" t="s">
        <v>367</v>
      </c>
      <c r="AZ344" s="185" t="s">
        <v>106</v>
      </c>
      <c r="BA344" s="185" t="s">
        <v>50</v>
      </c>
      <c r="BB344" s="185" t="s">
        <v>2640</v>
      </c>
      <c r="BC344" s="182">
        <v>1200</v>
      </c>
      <c r="BD344" s="131"/>
      <c r="BE344" s="131"/>
      <c r="BG344" s="127">
        <f>Table3684[[#This Row],[buildPower]]/2</f>
        <v>25</v>
      </c>
    </row>
    <row r="345" spans="1:59" ht="24" customHeight="1" x14ac:dyDescent="0.35">
      <c r="A345" s="129">
        <v>343</v>
      </c>
      <c r="B345" s="130" t="s">
        <v>3431</v>
      </c>
      <c r="C345" s="182">
        <v>1200</v>
      </c>
      <c r="D345" s="182">
        <v>150</v>
      </c>
      <c r="E345" s="182">
        <v>396</v>
      </c>
      <c r="F345" s="221"/>
      <c r="G345" s="182">
        <v>50</v>
      </c>
      <c r="H345" s="185" t="s">
        <v>2602</v>
      </c>
      <c r="I345" s="182"/>
      <c r="J345" s="182">
        <v>1</v>
      </c>
      <c r="K345" s="182"/>
      <c r="L345" s="182">
        <v>2</v>
      </c>
      <c r="M345" s="182"/>
      <c r="N345" s="185" t="s">
        <v>385</v>
      </c>
      <c r="O345" s="182">
        <v>1550</v>
      </c>
      <c r="P345" s="185" t="s">
        <v>391</v>
      </c>
      <c r="Q345" s="182">
        <v>20</v>
      </c>
      <c r="R345" s="185" t="s">
        <v>3431</v>
      </c>
      <c r="S345" s="182">
        <v>1</v>
      </c>
      <c r="T345" s="427">
        <v>2176</v>
      </c>
      <c r="U345" s="42">
        <v>80</v>
      </c>
      <c r="V345" s="182">
        <v>90</v>
      </c>
      <c r="W345" s="182">
        <v>-30</v>
      </c>
      <c r="X345" s="182">
        <v>256</v>
      </c>
      <c r="Y345" s="182">
        <v>33</v>
      </c>
      <c r="Z345" s="185" t="s">
        <v>391</v>
      </c>
      <c r="AA345" s="41" t="s">
        <v>4979</v>
      </c>
      <c r="AB345" s="41" t="s">
        <v>502</v>
      </c>
      <c r="AC345" s="185" t="s">
        <v>375</v>
      </c>
      <c r="AD345" s="185" t="s">
        <v>384</v>
      </c>
      <c r="AE345" s="428" t="s">
        <v>3808</v>
      </c>
      <c r="AF345" s="182"/>
      <c r="AG345" s="182">
        <v>2</v>
      </c>
      <c r="AH345" s="182"/>
      <c r="AI345" s="182"/>
      <c r="AJ345" s="182"/>
      <c r="AK345" s="182"/>
      <c r="AL345" s="131"/>
      <c r="AM345" s="131"/>
      <c r="AN345" s="131"/>
      <c r="AO345" s="131">
        <v>2</v>
      </c>
      <c r="AP345" s="131"/>
      <c r="AQ345" s="131"/>
      <c r="AR345" s="131"/>
      <c r="AS345" s="131">
        <v>20</v>
      </c>
      <c r="AT345" s="131">
        <v>100</v>
      </c>
      <c r="AU345" s="131">
        <v>180</v>
      </c>
      <c r="AV345" s="429">
        <v>100</v>
      </c>
      <c r="AW345" s="8">
        <v>1306</v>
      </c>
      <c r="AX345" s="431" t="s">
        <v>359</v>
      </c>
      <c r="AY345" s="132" t="s">
        <v>367</v>
      </c>
      <c r="AZ345" s="185" t="s">
        <v>107</v>
      </c>
      <c r="BA345" s="185" t="s">
        <v>57</v>
      </c>
      <c r="BB345" s="185" t="s">
        <v>2610</v>
      </c>
      <c r="BC345" s="182">
        <v>1400</v>
      </c>
      <c r="BD345" s="131"/>
      <c r="BE345" s="131"/>
      <c r="BG345" s="127">
        <f>Table3684[[#This Row],[buildPower]]/2</f>
        <v>75</v>
      </c>
    </row>
    <row r="346" spans="1:59" ht="24" customHeight="1" x14ac:dyDescent="0.35">
      <c r="A346" s="129">
        <v>344</v>
      </c>
      <c r="B346" s="440" t="s">
        <v>6571</v>
      </c>
      <c r="C346" s="182">
        <v>375</v>
      </c>
      <c r="D346" s="182">
        <v>37</v>
      </c>
      <c r="E346" s="182">
        <v>29</v>
      </c>
      <c r="F346" s="182"/>
      <c r="G346" s="182">
        <v>25</v>
      </c>
      <c r="H346" s="185" t="s">
        <v>2602</v>
      </c>
      <c r="I346" s="182">
        <v>1</v>
      </c>
      <c r="J346" s="182">
        <v>1</v>
      </c>
      <c r="K346" s="182">
        <v>0</v>
      </c>
      <c r="L346" s="182">
        <v>10</v>
      </c>
      <c r="M346" s="182" t="s">
        <v>2625</v>
      </c>
      <c r="N346" s="185" t="s">
        <v>357</v>
      </c>
      <c r="O346" s="182">
        <v>2450</v>
      </c>
      <c r="P346" s="185" t="s">
        <v>358</v>
      </c>
      <c r="Q346" s="182">
        <v>30</v>
      </c>
      <c r="R346" s="185" t="s">
        <v>6571</v>
      </c>
      <c r="S346" s="182">
        <v>1</v>
      </c>
      <c r="T346" s="427">
        <v>1344</v>
      </c>
      <c r="U346" s="42">
        <v>70</v>
      </c>
      <c r="V346" s="182">
        <v>90</v>
      </c>
      <c r="W346" s="182">
        <v>-60</v>
      </c>
      <c r="X346" s="182">
        <v>128</v>
      </c>
      <c r="Y346" s="182">
        <v>33</v>
      </c>
      <c r="Z346" s="185" t="s">
        <v>358</v>
      </c>
      <c r="AA346" s="41" t="s">
        <v>5027</v>
      </c>
      <c r="AB346" s="41" t="s">
        <v>404</v>
      </c>
      <c r="AC346" s="185" t="s">
        <v>360</v>
      </c>
      <c r="AD346" s="185" t="s">
        <v>356</v>
      </c>
      <c r="AE346" s="428" t="s">
        <v>6572</v>
      </c>
      <c r="AF346" s="182"/>
      <c r="AG346" s="182">
        <v>2</v>
      </c>
      <c r="AH346" s="182"/>
      <c r="AI346" s="182"/>
      <c r="AJ346" s="182"/>
      <c r="AK346" s="182"/>
      <c r="AL346" s="131"/>
      <c r="AM346" s="131"/>
      <c r="AN346" s="131"/>
      <c r="AO346" s="131">
        <v>2</v>
      </c>
      <c r="AP346" s="131"/>
      <c r="AQ346" s="131"/>
      <c r="AR346" s="131">
        <v>10</v>
      </c>
      <c r="AS346" s="131">
        <v>10</v>
      </c>
      <c r="AT346" s="131">
        <v>6</v>
      </c>
      <c r="AU346" s="131">
        <v>180</v>
      </c>
      <c r="AV346" s="429">
        <v>90</v>
      </c>
      <c r="AW346" s="8">
        <v>538</v>
      </c>
      <c r="AX346" s="431" t="s">
        <v>359</v>
      </c>
      <c r="AY346" s="132" t="s">
        <v>367</v>
      </c>
      <c r="AZ346" s="185" t="s">
        <v>107</v>
      </c>
      <c r="BA346" s="185" t="s">
        <v>52</v>
      </c>
      <c r="BB346" s="185" t="s">
        <v>2610</v>
      </c>
      <c r="BC346" s="182">
        <v>700</v>
      </c>
      <c r="BD346" s="131"/>
      <c r="BE346" s="131"/>
      <c r="BG346" s="127">
        <f>Table3684[[#This Row],[buildPower]]/2</f>
        <v>18.5</v>
      </c>
    </row>
    <row r="347" spans="1:59" ht="24" customHeight="1" x14ac:dyDescent="0.35">
      <c r="A347" s="129">
        <v>345</v>
      </c>
      <c r="B347" s="130" t="s">
        <v>3432</v>
      </c>
      <c r="C347" s="182">
        <v>1000</v>
      </c>
      <c r="D347" s="182">
        <v>125</v>
      </c>
      <c r="E347" s="182">
        <v>176</v>
      </c>
      <c r="F347" s="221"/>
      <c r="G347" s="182">
        <v>100</v>
      </c>
      <c r="H347" s="185" t="s">
        <v>2631</v>
      </c>
      <c r="I347" s="182"/>
      <c r="J347" s="182">
        <v>1</v>
      </c>
      <c r="K347" s="182"/>
      <c r="L347" s="182">
        <v>40</v>
      </c>
      <c r="M347" s="182"/>
      <c r="N347" s="185" t="s">
        <v>450</v>
      </c>
      <c r="O347" s="182">
        <v>2000</v>
      </c>
      <c r="P347" s="185" t="s">
        <v>451</v>
      </c>
      <c r="Q347" s="182">
        <v>400</v>
      </c>
      <c r="R347" s="185" t="s">
        <v>3432</v>
      </c>
      <c r="S347" s="182"/>
      <c r="T347" s="427">
        <v>2176</v>
      </c>
      <c r="U347" s="42">
        <v>80</v>
      </c>
      <c r="V347" s="182">
        <v>90</v>
      </c>
      <c r="W347" s="182">
        <v>-60</v>
      </c>
      <c r="X347" s="182"/>
      <c r="Y347" s="182">
        <v>33</v>
      </c>
      <c r="Z347" s="185" t="s">
        <v>451</v>
      </c>
      <c r="AA347" s="185" t="s">
        <v>447</v>
      </c>
      <c r="AB347" s="185" t="s">
        <v>448</v>
      </c>
      <c r="AC347" s="185" t="s">
        <v>360</v>
      </c>
      <c r="AD347" s="185" t="s">
        <v>449</v>
      </c>
      <c r="AE347" s="428" t="s">
        <v>3809</v>
      </c>
      <c r="AF347" s="182"/>
      <c r="AG347" s="182">
        <v>1</v>
      </c>
      <c r="AH347" s="182">
        <v>1</v>
      </c>
      <c r="AI347" s="182"/>
      <c r="AJ347" s="182"/>
      <c r="AK347" s="182"/>
      <c r="AL347" s="131"/>
      <c r="AM347" s="131"/>
      <c r="AN347" s="131"/>
      <c r="AO347" s="131"/>
      <c r="AP347" s="131">
        <v>96</v>
      </c>
      <c r="AQ347" s="131">
        <v>88</v>
      </c>
      <c r="AR347" s="131"/>
      <c r="AS347" s="131"/>
      <c r="AT347" s="131"/>
      <c r="AU347" s="131">
        <v>180</v>
      </c>
      <c r="AV347" s="429">
        <v>100</v>
      </c>
      <c r="AW347" s="8">
        <v>1088</v>
      </c>
      <c r="AX347" s="431" t="s">
        <v>451</v>
      </c>
      <c r="AY347" s="132" t="s">
        <v>367</v>
      </c>
      <c r="AZ347" s="185" t="s">
        <v>102</v>
      </c>
      <c r="BA347" s="185" t="s">
        <v>58</v>
      </c>
      <c r="BB347" s="185" t="s">
        <v>2631</v>
      </c>
      <c r="BC347" s="182">
        <v>2600</v>
      </c>
      <c r="BD347" s="131"/>
      <c r="BE347" s="131"/>
      <c r="BG347" s="127">
        <f>Table3684[[#This Row],[buildPower]]/2</f>
        <v>62.5</v>
      </c>
    </row>
    <row r="348" spans="1:59" ht="24" customHeight="1" x14ac:dyDescent="0.35">
      <c r="A348" s="129">
        <v>346</v>
      </c>
      <c r="B348" s="130" t="s">
        <v>3433</v>
      </c>
      <c r="C348" s="182">
        <v>500</v>
      </c>
      <c r="D348" s="182">
        <v>75</v>
      </c>
      <c r="E348" s="182">
        <v>115</v>
      </c>
      <c r="F348" s="221"/>
      <c r="G348" s="182">
        <v>50</v>
      </c>
      <c r="H348" s="185" t="s">
        <v>2602</v>
      </c>
      <c r="I348" s="182"/>
      <c r="J348" s="182">
        <v>1</v>
      </c>
      <c r="K348" s="182"/>
      <c r="L348" s="182">
        <v>1</v>
      </c>
      <c r="M348" s="182"/>
      <c r="N348" s="185" t="s">
        <v>385</v>
      </c>
      <c r="O348" s="182">
        <v>1900</v>
      </c>
      <c r="P348" s="185" t="s">
        <v>376</v>
      </c>
      <c r="Q348" s="182">
        <v>20</v>
      </c>
      <c r="R348" s="185" t="s">
        <v>3433</v>
      </c>
      <c r="S348" s="182">
        <v>1</v>
      </c>
      <c r="T348" s="427">
        <v>1600</v>
      </c>
      <c r="U348" s="42">
        <v>80</v>
      </c>
      <c r="V348" s="182">
        <v>90</v>
      </c>
      <c r="W348" s="182">
        <v>-60</v>
      </c>
      <c r="X348" s="182">
        <v>128</v>
      </c>
      <c r="Y348" s="182">
        <v>33</v>
      </c>
      <c r="Z348" s="185" t="s">
        <v>376</v>
      </c>
      <c r="AA348" s="41" t="s">
        <v>5021</v>
      </c>
      <c r="AB348" s="41" t="s">
        <v>5022</v>
      </c>
      <c r="AC348" s="185" t="s">
        <v>360</v>
      </c>
      <c r="AD348" s="185" t="s">
        <v>384</v>
      </c>
      <c r="AE348" s="428" t="s">
        <v>3810</v>
      </c>
      <c r="AF348" s="182"/>
      <c r="AG348" s="182">
        <v>2</v>
      </c>
      <c r="AH348" s="182"/>
      <c r="AI348" s="182"/>
      <c r="AJ348" s="182"/>
      <c r="AK348" s="182"/>
      <c r="AL348" s="131"/>
      <c r="AM348" s="131"/>
      <c r="AN348" s="131"/>
      <c r="AO348" s="131">
        <v>2</v>
      </c>
      <c r="AP348" s="131"/>
      <c r="AQ348" s="131"/>
      <c r="AR348" s="131">
        <v>10</v>
      </c>
      <c r="AS348" s="131"/>
      <c r="AT348" s="131">
        <v>160</v>
      </c>
      <c r="AU348" s="131">
        <v>180</v>
      </c>
      <c r="AV348" s="429">
        <v>100</v>
      </c>
      <c r="AW348" s="8">
        <v>640</v>
      </c>
      <c r="AX348" s="431" t="s">
        <v>359</v>
      </c>
      <c r="AY348" s="132" t="s">
        <v>367</v>
      </c>
      <c r="AZ348" s="185" t="s">
        <v>107</v>
      </c>
      <c r="BA348" s="185" t="s">
        <v>52</v>
      </c>
      <c r="BB348" s="185" t="s">
        <v>2610</v>
      </c>
      <c r="BC348" s="182">
        <v>1000</v>
      </c>
      <c r="BD348" s="131"/>
      <c r="BE348" s="131"/>
      <c r="BG348" s="127">
        <f>Table3684[[#This Row],[buildPower]]/2</f>
        <v>37.5</v>
      </c>
    </row>
    <row r="349" spans="1:59" ht="24" customHeight="1" x14ac:dyDescent="0.35">
      <c r="A349" s="129">
        <v>347</v>
      </c>
      <c r="B349" s="130" t="s">
        <v>3434</v>
      </c>
      <c r="C349" s="182">
        <v>375</v>
      </c>
      <c r="D349" s="182">
        <v>37</v>
      </c>
      <c r="E349" s="182">
        <v>24</v>
      </c>
      <c r="F349" s="182"/>
      <c r="G349" s="182">
        <v>25</v>
      </c>
      <c r="H349" s="185" t="s">
        <v>2602</v>
      </c>
      <c r="I349" s="182">
        <v>1</v>
      </c>
      <c r="J349" s="182">
        <v>1</v>
      </c>
      <c r="K349" s="182"/>
      <c r="L349" s="182">
        <v>10</v>
      </c>
      <c r="M349" s="182" t="s">
        <v>2625</v>
      </c>
      <c r="N349" s="185" t="s">
        <v>357</v>
      </c>
      <c r="O349" s="182">
        <v>2450</v>
      </c>
      <c r="P349" s="185" t="s">
        <v>358</v>
      </c>
      <c r="Q349" s="182">
        <v>30</v>
      </c>
      <c r="R349" s="185" t="s">
        <v>3434</v>
      </c>
      <c r="S349" s="182">
        <v>1</v>
      </c>
      <c r="T349" s="427">
        <v>1344</v>
      </c>
      <c r="U349" s="42">
        <v>80</v>
      </c>
      <c r="V349" s="182">
        <v>90</v>
      </c>
      <c r="W349" s="182">
        <v>-60</v>
      </c>
      <c r="X349" s="182">
        <v>128</v>
      </c>
      <c r="Y349" s="182">
        <v>33</v>
      </c>
      <c r="Z349" s="185" t="s">
        <v>358</v>
      </c>
      <c r="AA349" s="185" t="s">
        <v>400</v>
      </c>
      <c r="AB349" s="185" t="s">
        <v>401</v>
      </c>
      <c r="AC349" s="185" t="s">
        <v>360</v>
      </c>
      <c r="AD349" s="185" t="s">
        <v>356</v>
      </c>
      <c r="AE349" s="428" t="s">
        <v>7099</v>
      </c>
      <c r="AF349" s="182"/>
      <c r="AG349" s="182">
        <v>2</v>
      </c>
      <c r="AH349" s="182"/>
      <c r="AI349" s="182"/>
      <c r="AJ349" s="182"/>
      <c r="AK349" s="182"/>
      <c r="AL349" s="131"/>
      <c r="AM349" s="131"/>
      <c r="AN349" s="131"/>
      <c r="AO349" s="131"/>
      <c r="AP349" s="131"/>
      <c r="AQ349" s="131"/>
      <c r="AR349" s="131">
        <v>10</v>
      </c>
      <c r="AS349" s="131">
        <v>10</v>
      </c>
      <c r="AT349" s="131"/>
      <c r="AU349" s="131">
        <v>180</v>
      </c>
      <c r="AV349" s="429">
        <v>100</v>
      </c>
      <c r="AW349" s="8">
        <v>538</v>
      </c>
      <c r="AX349" s="431" t="s">
        <v>359</v>
      </c>
      <c r="AY349" s="132" t="s">
        <v>367</v>
      </c>
      <c r="AZ349" s="185" t="s">
        <v>107</v>
      </c>
      <c r="BA349" s="185" t="s">
        <v>52</v>
      </c>
      <c r="BB349" s="185" t="s">
        <v>2610</v>
      </c>
      <c r="BC349" s="182">
        <v>700</v>
      </c>
      <c r="BD349" s="131"/>
      <c r="BE349" s="131"/>
      <c r="BG349" s="127">
        <f>Table3684[[#This Row],[buildPower]]/2</f>
        <v>18.5</v>
      </c>
    </row>
    <row r="350" spans="1:59" ht="24" customHeight="1" x14ac:dyDescent="0.35">
      <c r="A350" s="129">
        <v>348</v>
      </c>
      <c r="B350" s="441" t="s">
        <v>11552</v>
      </c>
      <c r="C350" s="182">
        <v>525</v>
      </c>
      <c r="D350" s="182">
        <v>75</v>
      </c>
      <c r="E350" s="182">
        <v>32</v>
      </c>
      <c r="F350" s="221"/>
      <c r="G350" s="182">
        <v>25</v>
      </c>
      <c r="H350" s="185" t="s">
        <v>2602</v>
      </c>
      <c r="I350" s="42">
        <v>1</v>
      </c>
      <c r="J350" s="182">
        <v>1</v>
      </c>
      <c r="K350" s="433">
        <v>0</v>
      </c>
      <c r="L350" s="182">
        <v>1</v>
      </c>
      <c r="M350" s="42" t="s">
        <v>2625</v>
      </c>
      <c r="N350" s="41" t="s">
        <v>357</v>
      </c>
      <c r="O350" s="182">
        <v>2250</v>
      </c>
      <c r="P350" s="41" t="s">
        <v>358</v>
      </c>
      <c r="Q350" s="182">
        <v>30</v>
      </c>
      <c r="R350" s="41" t="s">
        <v>5271</v>
      </c>
      <c r="S350" s="182">
        <v>1</v>
      </c>
      <c r="T350" s="427">
        <v>1344</v>
      </c>
      <c r="U350" s="42">
        <v>70</v>
      </c>
      <c r="V350" s="42">
        <v>90</v>
      </c>
      <c r="W350" s="42">
        <v>-60</v>
      </c>
      <c r="X350" s="42">
        <v>128</v>
      </c>
      <c r="Y350" s="42">
        <v>33</v>
      </c>
      <c r="Z350" s="41" t="s">
        <v>358</v>
      </c>
      <c r="AA350" s="41" t="s">
        <v>5025</v>
      </c>
      <c r="AB350" s="41" t="s">
        <v>404</v>
      </c>
      <c r="AC350" s="185" t="s">
        <v>360</v>
      </c>
      <c r="AD350" s="41" t="s">
        <v>356</v>
      </c>
      <c r="AE350" s="428" t="s">
        <v>6465</v>
      </c>
      <c r="AF350" s="42"/>
      <c r="AG350" s="42">
        <v>1</v>
      </c>
      <c r="AH350" s="182"/>
      <c r="AI350" s="182"/>
      <c r="AJ350" s="182"/>
      <c r="AK350" s="182"/>
      <c r="AL350" s="131"/>
      <c r="AM350" s="131"/>
      <c r="AN350" s="131"/>
      <c r="AO350" s="8">
        <v>2</v>
      </c>
      <c r="AP350" s="8"/>
      <c r="AQ350" s="8"/>
      <c r="AR350" s="8">
        <v>10</v>
      </c>
      <c r="AS350" s="8">
        <v>10</v>
      </c>
      <c r="AT350" s="8">
        <v>6</v>
      </c>
      <c r="AU350" s="8">
        <v>180</v>
      </c>
      <c r="AV350" s="429">
        <v>90</v>
      </c>
      <c r="AW350" s="374">
        <v>435</v>
      </c>
      <c r="AX350" s="375" t="s">
        <v>359</v>
      </c>
      <c r="AY350" s="13" t="s">
        <v>374</v>
      </c>
      <c r="AZ350" s="185" t="s">
        <v>107</v>
      </c>
      <c r="BA350" s="41" t="s">
        <v>52</v>
      </c>
      <c r="BB350" s="185" t="s">
        <v>2610</v>
      </c>
      <c r="BC350" s="182">
        <v>1800</v>
      </c>
      <c r="BD350" s="131"/>
      <c r="BE350" s="131"/>
      <c r="BG350" s="127">
        <f>Table3684[[#This Row],[buildPower]]/2</f>
        <v>37.5</v>
      </c>
    </row>
    <row r="351" spans="1:59" ht="24" customHeight="1" x14ac:dyDescent="0.35">
      <c r="A351" s="129">
        <v>349</v>
      </c>
      <c r="B351" s="441" t="s">
        <v>11553</v>
      </c>
      <c r="C351" s="182">
        <v>600</v>
      </c>
      <c r="D351" s="182">
        <v>50</v>
      </c>
      <c r="E351" s="182">
        <v>35</v>
      </c>
      <c r="F351" s="221"/>
      <c r="G351" s="182">
        <v>25</v>
      </c>
      <c r="H351" s="185" t="s">
        <v>2593</v>
      </c>
      <c r="I351" s="182">
        <v>1</v>
      </c>
      <c r="J351" s="182">
        <v>1</v>
      </c>
      <c r="K351" s="449">
        <v>0</v>
      </c>
      <c r="L351" s="182">
        <v>1</v>
      </c>
      <c r="M351" s="182"/>
      <c r="N351" s="185" t="s">
        <v>357</v>
      </c>
      <c r="O351" s="182">
        <v>2000</v>
      </c>
      <c r="P351" s="185" t="s">
        <v>376</v>
      </c>
      <c r="Q351" s="182">
        <v>40</v>
      </c>
      <c r="R351" s="41" t="s">
        <v>5268</v>
      </c>
      <c r="S351" s="182">
        <v>1</v>
      </c>
      <c r="T351" s="427">
        <v>1664</v>
      </c>
      <c r="U351" s="42">
        <v>70</v>
      </c>
      <c r="V351" s="182">
        <v>90</v>
      </c>
      <c r="W351" s="182">
        <v>-60</v>
      </c>
      <c r="X351" s="182">
        <v>128</v>
      </c>
      <c r="Y351" s="182">
        <v>33</v>
      </c>
      <c r="Z351" s="41" t="s">
        <v>358</v>
      </c>
      <c r="AA351" s="41" t="s">
        <v>5023</v>
      </c>
      <c r="AB351" s="41" t="s">
        <v>404</v>
      </c>
      <c r="AC351" s="185" t="s">
        <v>360</v>
      </c>
      <c r="AD351" s="41" t="s">
        <v>356</v>
      </c>
      <c r="AE351" s="428" t="s">
        <v>5306</v>
      </c>
      <c r="AF351" s="182"/>
      <c r="AG351" s="182">
        <v>2</v>
      </c>
      <c r="AH351" s="182"/>
      <c r="AI351" s="182"/>
      <c r="AJ351" s="182"/>
      <c r="AK351" s="182"/>
      <c r="AL351" s="131"/>
      <c r="AM351" s="131"/>
      <c r="AN351" s="131"/>
      <c r="AO351" s="131">
        <v>8</v>
      </c>
      <c r="AP351" s="131">
        <v>64</v>
      </c>
      <c r="AQ351" s="131">
        <v>29</v>
      </c>
      <c r="AR351" s="131">
        <v>10</v>
      </c>
      <c r="AS351" s="131"/>
      <c r="AT351" s="131">
        <v>50</v>
      </c>
      <c r="AU351" s="131">
        <v>180</v>
      </c>
      <c r="AV351" s="429">
        <v>90</v>
      </c>
      <c r="AW351" s="374">
        <v>538</v>
      </c>
      <c r="AX351" s="431" t="s">
        <v>359</v>
      </c>
      <c r="AY351" s="132" t="s">
        <v>367</v>
      </c>
      <c r="AZ351" s="185" t="s">
        <v>109</v>
      </c>
      <c r="BA351" s="185" t="s">
        <v>52</v>
      </c>
      <c r="BB351" s="185" t="s">
        <v>2610</v>
      </c>
      <c r="BC351" s="182">
        <v>800</v>
      </c>
      <c r="BD351" s="131"/>
      <c r="BE351" s="131"/>
      <c r="BG351" s="127">
        <f>Table3684[[#This Row],[buildPower]]/2</f>
        <v>25</v>
      </c>
    </row>
    <row r="352" spans="1:59" ht="24" customHeight="1" x14ac:dyDescent="0.35">
      <c r="A352" s="129">
        <v>350</v>
      </c>
      <c r="B352" s="130" t="s">
        <v>7668</v>
      </c>
      <c r="C352" s="29">
        <v>50</v>
      </c>
      <c r="D352" s="29">
        <v>5</v>
      </c>
      <c r="E352" s="29">
        <v>9999</v>
      </c>
      <c r="F352" s="29"/>
      <c r="G352" s="29">
        <v>25</v>
      </c>
      <c r="H352" s="29"/>
      <c r="I352" s="29"/>
      <c r="J352" s="29">
        <v>1</v>
      </c>
      <c r="K352" s="29"/>
      <c r="L352" s="29">
        <v>4</v>
      </c>
      <c r="M352" s="29"/>
      <c r="N352" s="29" t="s">
        <v>364</v>
      </c>
      <c r="O352" s="29">
        <v>1000</v>
      </c>
      <c r="P352" s="29" t="s">
        <v>376</v>
      </c>
      <c r="Q352" s="29">
        <v>9999</v>
      </c>
      <c r="R352" s="29" t="s">
        <v>7668</v>
      </c>
      <c r="S352" s="29"/>
      <c r="T352" s="56">
        <v>768</v>
      </c>
      <c r="U352" s="29">
        <v>90</v>
      </c>
      <c r="V352" s="29">
        <v>90</v>
      </c>
      <c r="W352" s="29">
        <v>-60</v>
      </c>
      <c r="X352" s="29"/>
      <c r="Y352" s="29">
        <v>33</v>
      </c>
      <c r="Z352" s="29" t="s">
        <v>366</v>
      </c>
      <c r="AA352" s="29" t="s">
        <v>361</v>
      </c>
      <c r="AB352" s="29" t="s">
        <v>362</v>
      </c>
      <c r="AC352" s="29" t="s">
        <v>360</v>
      </c>
      <c r="AD352" s="29" t="s">
        <v>363</v>
      </c>
      <c r="AE352" s="29" t="s">
        <v>10469</v>
      </c>
      <c r="AF352" s="29"/>
      <c r="AG352" s="29">
        <v>1</v>
      </c>
      <c r="AH352" s="29"/>
      <c r="AI352" s="29"/>
      <c r="AJ352" s="29"/>
      <c r="AK352" s="29"/>
      <c r="AL352" s="131"/>
      <c r="AM352" s="131"/>
      <c r="AN352" s="131"/>
      <c r="AO352" s="131"/>
      <c r="AP352" s="8">
        <v>64</v>
      </c>
      <c r="AQ352" s="8">
        <v>1000</v>
      </c>
      <c r="AR352" s="8">
        <v>100</v>
      </c>
      <c r="AS352" s="8">
        <v>20</v>
      </c>
      <c r="AT352" s="8"/>
      <c r="AU352" s="8">
        <v>180</v>
      </c>
      <c r="AV352" s="373">
        <v>99</v>
      </c>
      <c r="AW352" s="374">
        <v>512</v>
      </c>
      <c r="AX352" s="375" t="s">
        <v>359</v>
      </c>
      <c r="AY352" s="13" t="s">
        <v>367</v>
      </c>
      <c r="AZ352" s="29" t="s">
        <v>107</v>
      </c>
      <c r="BA352" s="29" t="s">
        <v>50</v>
      </c>
      <c r="BB352" s="29" t="s">
        <v>2599</v>
      </c>
      <c r="BC352" s="29">
        <v>100</v>
      </c>
      <c r="BD352" s="131"/>
      <c r="BE352" s="131"/>
      <c r="BG352" s="127">
        <f>Table3684[[#This Row],[buildPower]]/2</f>
        <v>2.5</v>
      </c>
    </row>
    <row r="353" spans="1:59" ht="24" customHeight="1" x14ac:dyDescent="0.35">
      <c r="A353" s="129">
        <v>351</v>
      </c>
      <c r="B353" s="130" t="s">
        <v>7669</v>
      </c>
      <c r="C353" s="7">
        <v>50</v>
      </c>
      <c r="D353" s="7">
        <v>5</v>
      </c>
      <c r="E353" s="7">
        <v>9999</v>
      </c>
      <c r="F353" s="7"/>
      <c r="G353" s="7">
        <v>25</v>
      </c>
      <c r="H353" s="7"/>
      <c r="I353" s="7"/>
      <c r="J353" s="7">
        <v>1</v>
      </c>
      <c r="K353" s="7"/>
      <c r="L353" s="7">
        <v>4</v>
      </c>
      <c r="M353" s="7"/>
      <c r="N353" s="7" t="s">
        <v>364</v>
      </c>
      <c r="O353" s="7">
        <v>1000</v>
      </c>
      <c r="P353" s="7" t="s">
        <v>376</v>
      </c>
      <c r="Q353" s="7">
        <v>9999</v>
      </c>
      <c r="R353" s="7" t="s">
        <v>7669</v>
      </c>
      <c r="S353" s="7"/>
      <c r="T353" s="223">
        <v>768</v>
      </c>
      <c r="U353" s="7">
        <v>1</v>
      </c>
      <c r="V353" s="7">
        <v>90</v>
      </c>
      <c r="W353" s="7">
        <v>-60</v>
      </c>
      <c r="X353" s="7"/>
      <c r="Y353" s="7">
        <v>33</v>
      </c>
      <c r="Z353" s="7" t="s">
        <v>366</v>
      </c>
      <c r="AA353" s="7" t="s">
        <v>361</v>
      </c>
      <c r="AB353" s="7" t="s">
        <v>362</v>
      </c>
      <c r="AC353" s="7" t="s">
        <v>360</v>
      </c>
      <c r="AD353" s="7" t="s">
        <v>363</v>
      </c>
      <c r="AE353" s="7" t="s">
        <v>10470</v>
      </c>
      <c r="AF353" s="7"/>
      <c r="AG353" s="7">
        <v>1</v>
      </c>
      <c r="AH353" s="7"/>
      <c r="AI353" s="7"/>
      <c r="AJ353" s="7"/>
      <c r="AK353" s="7"/>
      <c r="AL353" s="131"/>
      <c r="AM353" s="131"/>
      <c r="AN353" s="131"/>
      <c r="AO353" s="131"/>
      <c r="AP353" s="8">
        <v>1000</v>
      </c>
      <c r="AQ353" s="8">
        <v>1000</v>
      </c>
      <c r="AR353" s="8">
        <v>100</v>
      </c>
      <c r="AS353" s="8">
        <v>20</v>
      </c>
      <c r="AT353" s="8"/>
      <c r="AU353" s="8">
        <v>180</v>
      </c>
      <c r="AV353" s="373">
        <v>2</v>
      </c>
      <c r="AW353" s="374">
        <v>512</v>
      </c>
      <c r="AX353" s="375" t="s">
        <v>359</v>
      </c>
      <c r="AY353" s="13" t="s">
        <v>367</v>
      </c>
      <c r="AZ353" s="7" t="s">
        <v>107</v>
      </c>
      <c r="BA353" s="7" t="s">
        <v>48</v>
      </c>
      <c r="BB353" s="7" t="s">
        <v>2599</v>
      </c>
      <c r="BC353" s="7">
        <v>100</v>
      </c>
      <c r="BD353" s="131"/>
      <c r="BE353" s="131"/>
      <c r="BG353" s="127">
        <f>Table3684[[#This Row],[buildPower]]/2</f>
        <v>2.5</v>
      </c>
    </row>
    <row r="354" spans="1:59" ht="24" customHeight="1" x14ac:dyDescent="0.35">
      <c r="A354" s="129">
        <v>352</v>
      </c>
      <c r="B354" s="130" t="s">
        <v>353</v>
      </c>
      <c r="C354" s="131">
        <v>250</v>
      </c>
      <c r="D354" s="131"/>
      <c r="E354" s="131"/>
      <c r="F354" s="131"/>
      <c r="G354" s="131">
        <v>100</v>
      </c>
      <c r="H354" s="132"/>
      <c r="I354" s="131">
        <v>1</v>
      </c>
      <c r="J354" s="131">
        <v>1</v>
      </c>
      <c r="K354" s="131"/>
      <c r="L354" s="131"/>
      <c r="M354" s="131"/>
      <c r="N354" s="132" t="s">
        <v>357</v>
      </c>
      <c r="O354" s="131"/>
      <c r="P354" s="132" t="s">
        <v>358</v>
      </c>
      <c r="Q354" s="131"/>
      <c r="R354" s="132" t="s">
        <v>353</v>
      </c>
      <c r="S354" s="131"/>
      <c r="T354" s="131"/>
      <c r="U354" s="131"/>
      <c r="V354" s="131">
        <v>90</v>
      </c>
      <c r="W354" s="131">
        <v>-30</v>
      </c>
      <c r="X354" s="131"/>
      <c r="Y354" s="131"/>
      <c r="Z354" s="132" t="s">
        <v>358</v>
      </c>
      <c r="AA354" s="132" t="s">
        <v>354</v>
      </c>
      <c r="AB354" s="132" t="s">
        <v>355</v>
      </c>
      <c r="AC354" s="132" t="s">
        <v>360</v>
      </c>
      <c r="AD354" s="132" t="s">
        <v>356</v>
      </c>
      <c r="AE354" s="199" t="s">
        <v>353</v>
      </c>
      <c r="AF354" s="131"/>
      <c r="AG354" s="131">
        <v>1</v>
      </c>
      <c r="AH354" s="131"/>
      <c r="AI354" s="131"/>
      <c r="AJ354" s="131"/>
      <c r="AK354" s="131"/>
      <c r="AL354" s="131"/>
      <c r="AM354" s="131"/>
      <c r="AN354" s="131"/>
      <c r="AO354" s="131"/>
      <c r="AP354" s="131"/>
      <c r="AQ354" s="131"/>
      <c r="AR354" s="131"/>
      <c r="AS354" s="131">
        <v>100</v>
      </c>
      <c r="AT354" s="131"/>
      <c r="AU354" s="131"/>
      <c r="AV354" s="429"/>
      <c r="AW354" s="8"/>
      <c r="AX354" s="431" t="s">
        <v>359</v>
      </c>
      <c r="AY354" s="132" t="s">
        <v>367</v>
      </c>
      <c r="AZ354" s="132" t="s">
        <v>106</v>
      </c>
      <c r="BA354" s="132" t="s">
        <v>50</v>
      </c>
      <c r="BB354" s="132"/>
      <c r="BC354" s="131"/>
      <c r="BD354" s="131"/>
      <c r="BE354" s="131"/>
      <c r="BG354" s="127">
        <f>Table3684[[#This Row],[buildPower]]/2</f>
        <v>0</v>
      </c>
    </row>
    <row r="355" spans="1:59" ht="24" customHeight="1" x14ac:dyDescent="0.35">
      <c r="T355" s="56"/>
    </row>
    <row r="356" spans="1:59" ht="24" customHeight="1" x14ac:dyDescent="0.35">
      <c r="B356" s="395"/>
      <c r="E356" s="70">
        <v>1</v>
      </c>
      <c r="T356" s="57"/>
    </row>
    <row r="357" spans="1:59" ht="24" customHeight="1" x14ac:dyDescent="0.35">
      <c r="B357" s="396"/>
      <c r="E357" s="71">
        <v>2</v>
      </c>
      <c r="T357" s="56"/>
    </row>
    <row r="358" spans="1:59" ht="24" customHeight="1" x14ac:dyDescent="0.35">
      <c r="B358" s="395"/>
      <c r="E358" s="70">
        <v>3</v>
      </c>
      <c r="T358" s="57"/>
    </row>
    <row r="359" spans="1:59" ht="24" customHeight="1" x14ac:dyDescent="0.35">
      <c r="B359" s="396"/>
      <c r="E359" s="71">
        <v>4</v>
      </c>
      <c r="T359" s="56"/>
    </row>
    <row r="360" spans="1:59" ht="24" customHeight="1" x14ac:dyDescent="0.35">
      <c r="B360" s="395"/>
      <c r="E360" s="70">
        <v>5</v>
      </c>
      <c r="T360" s="57"/>
    </row>
    <row r="361" spans="1:59" ht="24" customHeight="1" x14ac:dyDescent="0.35">
      <c r="B361" s="396"/>
      <c r="E361" s="71">
        <v>6</v>
      </c>
      <c r="T361" s="56"/>
      <c r="X361" s="127">
        <v>1142</v>
      </c>
    </row>
    <row r="362" spans="1:59" ht="24" customHeight="1" x14ac:dyDescent="0.35">
      <c r="B362" s="395"/>
      <c r="E362" s="70">
        <v>7</v>
      </c>
      <c r="T362" s="57"/>
    </row>
    <row r="363" spans="1:59" ht="24" customHeight="1" x14ac:dyDescent="0.35">
      <c r="B363" s="396"/>
      <c r="E363" s="71">
        <v>8</v>
      </c>
      <c r="T363" s="56"/>
    </row>
    <row r="364" spans="1:59" ht="24" customHeight="1" x14ac:dyDescent="0.35">
      <c r="B364" s="395"/>
      <c r="E364" s="70">
        <v>9</v>
      </c>
      <c r="T364" s="57"/>
    </row>
    <row r="365" spans="1:59" ht="24" customHeight="1" x14ac:dyDescent="0.35">
      <c r="B365" s="396"/>
      <c r="E365" s="71">
        <v>10</v>
      </c>
      <c r="T365" s="56"/>
    </row>
    <row r="366" spans="1:59" ht="24" customHeight="1" x14ac:dyDescent="0.35">
      <c r="T366" s="57"/>
    </row>
    <row r="545" spans="20:21" ht="24" customHeight="1" x14ac:dyDescent="0.35">
      <c r="T545" s="71">
        <v>758</v>
      </c>
      <c r="U545" s="127">
        <v>1398</v>
      </c>
    </row>
    <row r="546" spans="20:21" ht="24" customHeight="1" x14ac:dyDescent="0.35">
      <c r="T546" s="70">
        <v>384</v>
      </c>
      <c r="U546" s="127">
        <v>1024</v>
      </c>
    </row>
    <row r="547" spans="20:21" ht="24" customHeight="1" x14ac:dyDescent="0.35">
      <c r="T547" s="71">
        <v>960</v>
      </c>
      <c r="U547" s="127">
        <v>1600</v>
      </c>
    </row>
    <row r="548" spans="20:21" ht="24" customHeight="1" x14ac:dyDescent="0.35">
      <c r="T548" s="70">
        <v>896</v>
      </c>
      <c r="U548" s="127">
        <v>1536</v>
      </c>
    </row>
    <row r="549" spans="20:21" ht="24" customHeight="1" x14ac:dyDescent="0.35">
      <c r="T549" s="71">
        <v>1536</v>
      </c>
      <c r="U549" s="127">
        <v>2176</v>
      </c>
    </row>
    <row r="550" spans="20:21" ht="24" customHeight="1" x14ac:dyDescent="0.35">
      <c r="T550" s="70">
        <v>1600</v>
      </c>
      <c r="U550" s="127">
        <v>2240</v>
      </c>
    </row>
    <row r="551" spans="20:21" ht="24" customHeight="1" x14ac:dyDescent="0.35">
      <c r="T551" s="71">
        <v>30</v>
      </c>
      <c r="U551" s="127">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O251:AU252 V229:AH229 AL229:AU229 V62:AU71 V160:AP160 AP160:AU161 C64:E161 AV43:AV53 AX117:BA117 BC117:BD117 F135:M135 O135:T135 F117:M117 O117:T117 F118:T134 F136:T161 V281:Y282 AA279:AU282 F94:S95 F96:T98 AA204:AU210 C49:S56 H220:H224 AX43:BD48 AW51:BD52 AX50:BD50 AX53:BD55 AX218:BD220 AW112:BD113 AV55:AV57 AV100:BD101 AX99:BD99 AW219:AW226 AW208:BD214 AW153:BD154 AW94:BD94 AW68:BD68 AW49:BD49 AW278:BD281 AX114:BD116 AW114:AW137 AV269:AV271 AV73:AV75 AV23 AW85:BD85 AX82:BD84 AX155:BD161 AX164:BD171 AX282:BD285 AX322:BC328 AV208:AV216 AV310:AV322 AV324:AV331 AW56:BD56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X57:BD60 AW262:BD262 C3:L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5:AB215 AD215:AU215 V283:AU332 AE3:AE339 V189:Z210 AW181:BD199 AV193:AV204 C164:T214 AA189:AU202 AX69:BD73 AX78:BB81 AX102:BD111 AX118:BD152 AX227:BD237 V72:AN72 V227:AU228 V91:AT91 AV87:AV92 V260:AB260 AD260:AU260 V255:AB255 AD255:AU255 V253:AU254 V256:AU259 V261:AU266 C267:S267 Z267:AN267 V73:AU90 G64:T87 F101:T116 C268:T277 V268:AU277 AX86:BD87 AX74:BB76 AX265:BD277 V251:AH252 C230:T266 AX247:BD261 AD3:BD3 O3:T3 V92:AU159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V164:AU188 V216:AU222 V230:AU250">
    <cfRule type="expression" dxfId="679" priority="166">
      <formula>ISBLANK(A3)</formula>
    </cfRule>
  </conditionalFormatting>
  <conditionalFormatting sqref="AE322:AE332">
    <cfRule type="duplicateValues" dxfId="678" priority="465773"/>
  </conditionalFormatting>
  <conditionalFormatting sqref="R322:R332">
    <cfRule type="duplicateValues" dxfId="677" priority="465777"/>
  </conditionalFormatting>
  <conditionalFormatting sqref="F89">
    <cfRule type="expression" dxfId="676" priority="148">
      <formula>ISBLANK(F89)</formula>
    </cfRule>
  </conditionalFormatting>
  <conditionalFormatting sqref="C61:T61 V61:AU61 AW61:BD61 AW66 AW90 AW92:AW93 AW200:AW204 AW290:AW292 AW294">
    <cfRule type="expression" dxfId="675" priority="141">
      <formula>ISBLANK(C61)</formula>
    </cfRule>
  </conditionalFormatting>
  <conditionalFormatting sqref="AE61">
    <cfRule type="duplicateValues" dxfId="674" priority="138"/>
  </conditionalFormatting>
  <conditionalFormatting sqref="AE61">
    <cfRule type="duplicateValues" dxfId="673" priority="137"/>
  </conditionalFormatting>
  <conditionalFormatting sqref="R61">
    <cfRule type="duplicateValues" dxfId="672" priority="136"/>
  </conditionalFormatting>
  <conditionalFormatting sqref="T545:T551">
    <cfRule type="expression" dxfId="671" priority="121">
      <formula>ISBLANK(T545)</formula>
    </cfRule>
  </conditionalFormatting>
  <conditionalFormatting sqref="BB163">
    <cfRule type="expression" dxfId="670" priority="112">
      <formula>ISBLANK(BB163)</formula>
    </cfRule>
  </conditionalFormatting>
  <conditionalFormatting sqref="BB224">
    <cfRule type="expression" dxfId="669" priority="111">
      <formula>ISBLANK(BB224)</formula>
    </cfRule>
  </conditionalFormatting>
  <conditionalFormatting sqref="BB162">
    <cfRule type="expression" dxfId="668" priority="105">
      <formula>ISBLANK(BB162)</formula>
    </cfRule>
  </conditionalFormatting>
  <conditionalFormatting sqref="H63">
    <cfRule type="expression" dxfId="667" priority="103">
      <formula>ISBLANK(H63)</formula>
    </cfRule>
  </conditionalFormatting>
  <conditionalFormatting sqref="H58">
    <cfRule type="expression" dxfId="666" priority="102">
      <formula>ISBLANK(H58)</formula>
    </cfRule>
  </conditionalFormatting>
  <conditionalFormatting sqref="H62">
    <cfRule type="expression" dxfId="665" priority="101">
      <formula>ISBLANK(H62)</formula>
    </cfRule>
  </conditionalFormatting>
  <conditionalFormatting sqref="O163">
    <cfRule type="expression" dxfId="664" priority="100">
      <formula>ISBLANK(O163)</formula>
    </cfRule>
  </conditionalFormatting>
  <conditionalFormatting sqref="O223">
    <cfRule type="expression" dxfId="663" priority="99">
      <formula>ISBLANK(O223)</formula>
    </cfRule>
  </conditionalFormatting>
  <conditionalFormatting sqref="AP223">
    <cfRule type="expression" dxfId="662" priority="98">
      <formula>ISBLANK(AP223)</formula>
    </cfRule>
  </conditionalFormatting>
  <conditionalFormatting sqref="S280:T280 V280:W280 Y280">
    <cfRule type="expression" dxfId="661" priority="95">
      <formula>ISBLANK(S280)</formula>
    </cfRule>
  </conditionalFormatting>
  <conditionalFormatting sqref="S278:T278 V278:Y278">
    <cfRule type="expression" dxfId="660" priority="97">
      <formula>ISBLANK(S278)</formula>
    </cfRule>
  </conditionalFormatting>
  <conditionalFormatting sqref="S279:T279 V279:W279 Y279">
    <cfRule type="expression" dxfId="659" priority="96">
      <formula>ISBLANK(S279)</formula>
    </cfRule>
  </conditionalFormatting>
  <conditionalFormatting sqref="C62">
    <cfRule type="expression" dxfId="658" priority="92">
      <formula>ISBLANK(C62)</formula>
    </cfRule>
  </conditionalFormatting>
  <conditionalFormatting sqref="C63">
    <cfRule type="expression" dxfId="657" priority="91">
      <formula>ISBLANK(C63)</formula>
    </cfRule>
  </conditionalFormatting>
  <conditionalFormatting sqref="BC62:BC67">
    <cfRule type="expression" dxfId="656" priority="90">
      <formula>ISBLANK(BC62)</formula>
    </cfRule>
  </conditionalFormatting>
  <conditionalFormatting sqref="BC74:BC81">
    <cfRule type="expression" dxfId="655" priority="89">
      <formula>ISBLANK(BC74)</formula>
    </cfRule>
  </conditionalFormatting>
  <conditionalFormatting sqref="T88:T89">
    <cfRule type="expression" dxfId="654" priority="87">
      <formula>ISBLANK(T88)</formula>
    </cfRule>
  </conditionalFormatting>
  <conditionalFormatting sqref="T94:T95">
    <cfRule type="expression" dxfId="653" priority="86">
      <formula>ISBLANK(T94)</formula>
    </cfRule>
  </conditionalFormatting>
  <conditionalFormatting sqref="T99:T100">
    <cfRule type="expression" dxfId="652" priority="85">
      <formula>ISBLANK(T99)</formula>
    </cfRule>
  </conditionalFormatting>
  <conditionalFormatting sqref="BB221">
    <cfRule type="expression" dxfId="651" priority="84">
      <formula>ISBLANK(BB221)</formula>
    </cfRule>
  </conditionalFormatting>
  <conditionalFormatting sqref="BB222">
    <cfRule type="expression" dxfId="650" priority="83">
      <formula>ISBLANK(BB222)</formula>
    </cfRule>
  </conditionalFormatting>
  <conditionalFormatting sqref="BB223">
    <cfRule type="expression" dxfId="649" priority="82">
      <formula>ISBLANK(BB223)</formula>
    </cfRule>
  </conditionalFormatting>
  <conditionalFormatting sqref="AE324">
    <cfRule type="duplicateValues" dxfId="648" priority="80"/>
  </conditionalFormatting>
  <conditionalFormatting sqref="AE324">
    <cfRule type="duplicateValues" dxfId="647" priority="79"/>
  </conditionalFormatting>
  <conditionalFormatting sqref="AA203:AB203">
    <cfRule type="expression" dxfId="646" priority="64">
      <formula>ISBLANK(AA203)</formula>
    </cfRule>
  </conditionalFormatting>
  <conditionalFormatting sqref="AE420:AE1048576 AE355:AE418 AE1:AE334">
    <cfRule type="duplicateValues" dxfId="645" priority="53"/>
  </conditionalFormatting>
  <conditionalFormatting sqref="N4">
    <cfRule type="expression" dxfId="644" priority="49">
      <formula>ISBLANK(N4)</formula>
    </cfRule>
  </conditionalFormatting>
  <conditionalFormatting sqref="N5">
    <cfRule type="expression" dxfId="643" priority="48">
      <formula>ISBLANK(N5)</formula>
    </cfRule>
  </conditionalFormatting>
  <conditionalFormatting sqref="AD4">
    <cfRule type="expression" dxfId="642" priority="47">
      <formula>ISBLANK(AD4)</formula>
    </cfRule>
  </conditionalFormatting>
  <conditionalFormatting sqref="AD5">
    <cfRule type="expression" dxfId="641" priority="46">
      <formula>ISBLANK(AD5)</formula>
    </cfRule>
  </conditionalFormatting>
  <conditionalFormatting sqref="AZ22">
    <cfRule type="expression" dxfId="640" priority="45">
      <formula>ISBLANK(AZ22)</formula>
    </cfRule>
  </conditionalFormatting>
  <conditionalFormatting sqref="C333:T333 V333:AV333 AX333:BD333">
    <cfRule type="expression" dxfId="639" priority="44">
      <formula>ISBLANK(C333)</formula>
    </cfRule>
  </conditionalFormatting>
  <conditionalFormatting sqref="AE333">
    <cfRule type="duplicateValues" dxfId="638" priority="42"/>
  </conditionalFormatting>
  <conditionalFormatting sqref="AE333">
    <cfRule type="duplicateValues" dxfId="637" priority="41"/>
  </conditionalFormatting>
  <conditionalFormatting sqref="R333">
    <cfRule type="duplicateValues" dxfId="636" priority="40"/>
  </conditionalFormatting>
  <conditionalFormatting sqref="R333">
    <cfRule type="duplicateValues" dxfId="635" priority="37"/>
  </conditionalFormatting>
  <conditionalFormatting sqref="C334:T334 V334:BD334">
    <cfRule type="expression" dxfId="634" priority="36">
      <formula>ISBLANK(C334)</formula>
    </cfRule>
  </conditionalFormatting>
  <conditionalFormatting sqref="AE334">
    <cfRule type="duplicateValues" dxfId="633" priority="34"/>
  </conditionalFormatting>
  <conditionalFormatting sqref="AE334">
    <cfRule type="duplicateValues" dxfId="632" priority="33"/>
  </conditionalFormatting>
  <conditionalFormatting sqref="R334">
    <cfRule type="duplicateValues" dxfId="631" priority="32"/>
  </conditionalFormatting>
  <conditionalFormatting sqref="R334">
    <cfRule type="duplicateValues" dxfId="630" priority="29"/>
  </conditionalFormatting>
  <conditionalFormatting sqref="AO72:AV72">
    <cfRule type="expression" dxfId="629" priority="28">
      <formula>ISBLANK(AO72)</formula>
    </cfRule>
  </conditionalFormatting>
  <conditionalFormatting sqref="BB117">
    <cfRule type="expression" dxfId="628" priority="27">
      <formula>ISBLANK(BB117)</formula>
    </cfRule>
  </conditionalFormatting>
  <conditionalFormatting sqref="N135">
    <cfRule type="expression" dxfId="627" priority="26">
      <formula>ISBLANK(N135)</formula>
    </cfRule>
  </conditionalFormatting>
  <conditionalFormatting sqref="X279">
    <cfRule type="expression" dxfId="626" priority="25">
      <formula>ISBLANK(X279)</formula>
    </cfRule>
  </conditionalFormatting>
  <conditionalFormatting sqref="X280">
    <cfRule type="expression" dxfId="625" priority="24">
      <formula>ISBLANK(X280)</formula>
    </cfRule>
  </conditionalFormatting>
  <conditionalFormatting sqref="H225">
    <cfRule type="expression" dxfId="624" priority="21">
      <formula>ISBLANK(H225)</formula>
    </cfRule>
  </conditionalFormatting>
  <conditionalFormatting sqref="Z279:Z282">
    <cfRule type="expression" dxfId="623" priority="23">
      <formula>ISBLANK(Z279)</formula>
    </cfRule>
  </conditionalFormatting>
  <conditionalFormatting sqref="AI224:AK224">
    <cfRule type="expression" dxfId="622" priority="22">
      <formula>ISBLANK(AI224)</formula>
    </cfRule>
  </conditionalFormatting>
  <conditionalFormatting sqref="AE335:AE339">
    <cfRule type="duplicateValues" dxfId="621" priority="874982"/>
  </conditionalFormatting>
  <conditionalFormatting sqref="B1:B352 B355:B1048576">
    <cfRule type="duplicateValues" dxfId="620" priority="18"/>
  </conditionalFormatting>
  <conditionalFormatting sqref="BB215">
    <cfRule type="expression" dxfId="619" priority="8">
      <formula>ISBLANK(BB215)</formula>
    </cfRule>
  </conditionalFormatting>
  <conditionalFormatting sqref="AA1:AA352 AA355:AA1048576">
    <cfRule type="duplicateValues" dxfId="618" priority="7"/>
  </conditionalFormatting>
  <conditionalFormatting sqref="R62:R315 R3 R43:R60">
    <cfRule type="duplicateValues" dxfId="617" priority="893081"/>
  </conditionalFormatting>
  <conditionalFormatting sqref="R3 R43:R332">
    <cfRule type="duplicateValues" dxfId="616" priority="893085"/>
  </conditionalFormatting>
  <conditionalFormatting sqref="AE3:AE339">
    <cfRule type="duplicateValues" dxfId="615" priority="893088"/>
  </conditionalFormatting>
  <conditionalFormatting sqref="T267 V267:Y267">
    <cfRule type="expression" dxfId="614" priority="6">
      <formula>ISBLANK(T267)</formula>
    </cfRule>
  </conditionalFormatting>
  <conditionalFormatting sqref="AO267:AU267">
    <cfRule type="expression" dxfId="613" priority="5">
      <formula>ISBLANK(AO267)</formula>
    </cfRule>
  </conditionalFormatting>
  <conditionalFormatting sqref="B353:B354">
    <cfRule type="duplicateValues" dxfId="612" priority="4"/>
  </conditionalFormatting>
  <conditionalFormatting sqref="AA353:AA354">
    <cfRule type="duplicateValues" dxfId="611" priority="3"/>
  </conditionalFormatting>
  <conditionalFormatting sqref="N3">
    <cfRule type="expression" dxfId="610" priority="2">
      <formula>ISBLANK(N3)</formula>
    </cfRule>
  </conditionalFormatting>
  <conditionalFormatting sqref="AB162">
    <cfRule type="expression" dxfId="609" priority="1">
      <formula>ISBLANK(AB162)</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971550</xdr:colOff>
                <xdr:row>0</xdr:row>
                <xdr:rowOff>25400</xdr:rowOff>
              </from>
              <to>
                <xdr:col>1</xdr:col>
                <xdr:colOff>1892300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40</xdr:col>
                <xdr:colOff>0</xdr:colOff>
                <xdr:row>0</xdr:row>
                <xdr:rowOff>69850</xdr:rowOff>
              </from>
              <to>
                <xdr:col>40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89" workbookViewId="0">
      <selection activeCell="C632" sqref="C632"/>
    </sheetView>
  </sheetViews>
  <sheetFormatPr defaultRowHeight="14.5" x14ac:dyDescent="0.35"/>
  <cols>
    <col min="2" max="2" width="31.36328125" customWidth="1"/>
    <col min="3" max="3" width="13.453125" customWidth="1"/>
    <col min="4" max="4" width="13.453125" style="167" customWidth="1"/>
    <col min="5" max="5" width="12.08984375" customWidth="1"/>
    <col min="6" max="6" width="12.08984375" style="167" customWidth="1"/>
    <col min="7" max="7" width="13.08984375" customWidth="1"/>
    <col min="8" max="8" width="13.08984375" style="167" customWidth="1"/>
    <col min="9" max="9" width="14.81640625" customWidth="1"/>
    <col min="10" max="10" width="14.81640625" style="167" customWidth="1"/>
    <col min="11" max="11" width="13.453125" customWidth="1"/>
    <col min="12" max="12" width="13.453125" style="167" customWidth="1"/>
    <col min="14" max="14" width="13.08984375" customWidth="1"/>
    <col min="15" max="15" width="37.7265625" customWidth="1"/>
  </cols>
  <sheetData>
    <row r="10" spans="3:22" x14ac:dyDescent="0.35">
      <c r="P10" s="31">
        <v>512</v>
      </c>
      <c r="S10">
        <v>512</v>
      </c>
      <c r="V10">
        <v>512</v>
      </c>
    </row>
    <row r="11" spans="3:22" x14ac:dyDescent="0.35">
      <c r="C11" t="s">
        <v>7296</v>
      </c>
      <c r="G11" t="s">
        <v>7297</v>
      </c>
      <c r="K11" t="s">
        <v>7298</v>
      </c>
      <c r="P11" s="31">
        <v>1433.6000000000001</v>
      </c>
      <c r="S11">
        <v>1433.6000000000001</v>
      </c>
      <c r="V11">
        <v>1434</v>
      </c>
    </row>
    <row r="12" spans="3:22" x14ac:dyDescent="0.35">
      <c r="C12" s="226">
        <v>100</v>
      </c>
      <c r="D12" s="226"/>
      <c r="E12" t="s">
        <v>7287</v>
      </c>
      <c r="G12" s="226">
        <v>90</v>
      </c>
      <c r="H12" s="226"/>
      <c r="K12" s="325">
        <v>0.9</v>
      </c>
      <c r="L12" s="325"/>
      <c r="P12" s="31">
        <v>1228.8000000000002</v>
      </c>
      <c r="S12">
        <v>1228.8000000000002</v>
      </c>
      <c r="V12">
        <v>1229</v>
      </c>
    </row>
    <row r="13" spans="3:22" x14ac:dyDescent="0.35">
      <c r="C13" s="226">
        <v>80</v>
      </c>
      <c r="D13" s="226"/>
      <c r="E13" t="s">
        <v>7288</v>
      </c>
      <c r="G13" s="226">
        <v>45</v>
      </c>
      <c r="H13" s="226"/>
      <c r="K13" s="325">
        <v>0.5</v>
      </c>
      <c r="L13" s="325"/>
      <c r="P13" s="31">
        <v>480</v>
      </c>
      <c r="S13">
        <v>480</v>
      </c>
      <c r="V13">
        <v>480</v>
      </c>
    </row>
    <row r="14" spans="3:22" x14ac:dyDescent="0.35">
      <c r="C14" s="226">
        <v>100</v>
      </c>
      <c r="D14" s="226"/>
      <c r="E14" t="s">
        <v>7289</v>
      </c>
      <c r="G14" s="226">
        <v>95</v>
      </c>
      <c r="H14" s="226"/>
      <c r="K14" s="325">
        <v>0.8</v>
      </c>
      <c r="L14" s="325"/>
      <c r="P14" s="31">
        <v>345.6</v>
      </c>
      <c r="S14">
        <v>345.6</v>
      </c>
      <c r="V14">
        <v>346</v>
      </c>
    </row>
    <row r="15" spans="3:22" x14ac:dyDescent="0.35">
      <c r="C15" s="226">
        <v>100</v>
      </c>
      <c r="D15" s="226"/>
      <c r="E15" t="s">
        <v>7290</v>
      </c>
      <c r="G15" s="226">
        <v>85</v>
      </c>
      <c r="H15" s="226"/>
      <c r="K15" s="325">
        <v>0.9</v>
      </c>
      <c r="L15" s="325"/>
      <c r="P15" s="31">
        <v>480</v>
      </c>
      <c r="S15">
        <v>480</v>
      </c>
      <c r="V15">
        <v>480</v>
      </c>
    </row>
    <row r="16" spans="3:22" x14ac:dyDescent="0.35">
      <c r="C16" s="226">
        <v>90</v>
      </c>
      <c r="D16" s="226"/>
      <c r="E16" t="s">
        <v>7291</v>
      </c>
      <c r="G16" s="226">
        <v>65</v>
      </c>
      <c r="H16" s="226"/>
      <c r="K16" s="325">
        <v>0.5</v>
      </c>
      <c r="L16" s="325"/>
      <c r="P16" s="31">
        <v>384</v>
      </c>
      <c r="S16">
        <v>384</v>
      </c>
      <c r="V16">
        <v>384</v>
      </c>
    </row>
    <row r="17" spans="3:22" x14ac:dyDescent="0.35">
      <c r="C17" s="226">
        <v>45</v>
      </c>
      <c r="D17" s="226"/>
      <c r="E17" t="s">
        <v>7292</v>
      </c>
      <c r="G17" s="226">
        <v>35</v>
      </c>
      <c r="H17" s="226"/>
      <c r="K17" s="325">
        <v>0.5</v>
      </c>
      <c r="L17" s="325"/>
      <c r="P17" s="31">
        <v>384</v>
      </c>
      <c r="S17">
        <v>384</v>
      </c>
      <c r="V17">
        <v>384</v>
      </c>
    </row>
    <row r="18" spans="3:22" x14ac:dyDescent="0.35">
      <c r="C18" s="226">
        <v>70</v>
      </c>
      <c r="D18" s="226"/>
      <c r="E18" t="s">
        <v>3867</v>
      </c>
      <c r="G18" s="226">
        <v>40</v>
      </c>
      <c r="H18" s="226"/>
      <c r="K18" s="325">
        <v>0.5</v>
      </c>
      <c r="L18" s="325"/>
      <c r="P18" s="31">
        <v>384</v>
      </c>
      <c r="S18">
        <v>384</v>
      </c>
      <c r="V18">
        <v>384</v>
      </c>
    </row>
    <row r="19" spans="3:22" x14ac:dyDescent="0.35">
      <c r="C19" s="226">
        <v>80</v>
      </c>
      <c r="D19" s="226"/>
      <c r="E19" t="s">
        <v>7293</v>
      </c>
      <c r="G19" s="226">
        <v>70</v>
      </c>
      <c r="H19" s="226"/>
      <c r="K19" s="325">
        <v>0.6</v>
      </c>
      <c r="L19" s="325"/>
      <c r="P19" s="31">
        <v>384</v>
      </c>
      <c r="S19">
        <v>384</v>
      </c>
      <c r="V19">
        <v>384</v>
      </c>
    </row>
    <row r="20" spans="3:22" x14ac:dyDescent="0.35">
      <c r="C20" s="226">
        <v>45</v>
      </c>
      <c r="D20" s="226"/>
      <c r="E20" t="s">
        <v>7294</v>
      </c>
      <c r="G20" s="226">
        <v>30</v>
      </c>
      <c r="H20" s="226"/>
      <c r="K20" s="325">
        <v>0.5</v>
      </c>
      <c r="L20" s="325"/>
      <c r="P20" s="31">
        <v>480</v>
      </c>
      <c r="S20">
        <v>480</v>
      </c>
      <c r="V20">
        <v>480</v>
      </c>
    </row>
    <row r="21" spans="3:22" x14ac:dyDescent="0.35">
      <c r="C21" s="226">
        <v>80</v>
      </c>
      <c r="D21" s="226"/>
      <c r="E21" t="s">
        <v>7295</v>
      </c>
      <c r="G21" s="226">
        <v>40</v>
      </c>
      <c r="H21" s="226"/>
      <c r="K21" s="325">
        <v>0.4</v>
      </c>
      <c r="L21" s="325"/>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7299</v>
      </c>
      <c r="C399" s="326" t="s">
        <v>2682</v>
      </c>
      <c r="D399" s="326" t="s">
        <v>7300</v>
      </c>
      <c r="E399" s="326" t="s">
        <v>6914</v>
      </c>
      <c r="F399" s="326" t="s">
        <v>7301</v>
      </c>
      <c r="G399" s="326" t="s">
        <v>330</v>
      </c>
      <c r="H399" s="326" t="s">
        <v>7302</v>
      </c>
      <c r="I399" s="326" t="s">
        <v>6915</v>
      </c>
      <c r="J399" s="326" t="s">
        <v>7303</v>
      </c>
      <c r="K399" s="326" t="s">
        <v>329</v>
      </c>
      <c r="L399" s="326" t="s">
        <v>7304</v>
      </c>
      <c r="M399" s="326" t="s">
        <v>339</v>
      </c>
      <c r="N399" s="326" t="s">
        <v>7305</v>
      </c>
    </row>
    <row r="400" spans="2:14" s="167" customFormat="1" x14ac:dyDescent="0.35">
      <c r="B400" s="167" t="s">
        <v>7306</v>
      </c>
      <c r="C400" s="326" t="s">
        <v>2682</v>
      </c>
      <c r="D400" s="326" t="s">
        <v>7300</v>
      </c>
      <c r="E400" s="326" t="s">
        <v>6914</v>
      </c>
      <c r="F400" s="326" t="s">
        <v>7300</v>
      </c>
      <c r="G400" s="326" t="s">
        <v>330</v>
      </c>
      <c r="H400" s="326" t="s">
        <v>7300</v>
      </c>
      <c r="I400" s="326" t="s">
        <v>6915</v>
      </c>
      <c r="J400" s="326" t="s">
        <v>7300</v>
      </c>
      <c r="K400" s="326" t="s">
        <v>329</v>
      </c>
      <c r="L400" s="326" t="s">
        <v>7300</v>
      </c>
      <c r="M400" s="326" t="s">
        <v>339</v>
      </c>
      <c r="N400" s="326" t="s">
        <v>7307</v>
      </c>
    </row>
    <row r="401" spans="2:14" x14ac:dyDescent="0.35">
      <c r="B401" t="s">
        <v>7310</v>
      </c>
      <c r="C401" s="327" t="s">
        <v>1605</v>
      </c>
      <c r="D401" s="326" t="s">
        <v>7309</v>
      </c>
      <c r="E401" s="226">
        <v>55</v>
      </c>
      <c r="F401" s="326" t="s">
        <v>7309</v>
      </c>
      <c r="G401" s="226">
        <v>35</v>
      </c>
      <c r="H401" s="326" t="s">
        <v>7309</v>
      </c>
      <c r="I401" s="226">
        <v>960</v>
      </c>
      <c r="J401" s="326" t="s">
        <v>7309</v>
      </c>
      <c r="K401" s="226">
        <v>1920</v>
      </c>
      <c r="L401" s="326" t="s">
        <v>7309</v>
      </c>
      <c r="M401" s="226" t="s">
        <v>53</v>
      </c>
      <c r="N401" s="326" t="s">
        <v>7308</v>
      </c>
    </row>
    <row r="402" spans="2:14" x14ac:dyDescent="0.35">
      <c r="B402" s="167" t="s">
        <v>7310</v>
      </c>
      <c r="C402" s="327" t="s">
        <v>7018</v>
      </c>
      <c r="D402" s="326" t="s">
        <v>7309</v>
      </c>
      <c r="E402" s="226">
        <v>55</v>
      </c>
      <c r="F402" s="326" t="s">
        <v>7309</v>
      </c>
      <c r="G402" s="226">
        <v>35</v>
      </c>
      <c r="H402" s="326" t="s">
        <v>7309</v>
      </c>
      <c r="I402" s="226">
        <v>640</v>
      </c>
      <c r="J402" s="326" t="s">
        <v>7309</v>
      </c>
      <c r="K402" s="226">
        <v>1280</v>
      </c>
      <c r="L402" s="326" t="s">
        <v>7309</v>
      </c>
      <c r="M402" s="226" t="s">
        <v>53</v>
      </c>
      <c r="N402" s="326" t="s">
        <v>7308</v>
      </c>
    </row>
    <row r="403" spans="2:14" x14ac:dyDescent="0.35">
      <c r="B403" s="167" t="s">
        <v>7310</v>
      </c>
      <c r="C403" s="327" t="s">
        <v>1608</v>
      </c>
      <c r="D403" s="326" t="s">
        <v>7309</v>
      </c>
      <c r="E403" s="226">
        <v>65</v>
      </c>
      <c r="F403" s="326" t="s">
        <v>7309</v>
      </c>
      <c r="G403" s="226">
        <v>45</v>
      </c>
      <c r="H403" s="326" t="s">
        <v>7309</v>
      </c>
      <c r="I403" s="226">
        <v>1024</v>
      </c>
      <c r="J403" s="326" t="s">
        <v>7309</v>
      </c>
      <c r="K403" s="226">
        <v>2048</v>
      </c>
      <c r="L403" s="326" t="s">
        <v>7309</v>
      </c>
      <c r="M403" s="226" t="s">
        <v>53</v>
      </c>
      <c r="N403" s="326" t="s">
        <v>7308</v>
      </c>
    </row>
    <row r="404" spans="2:14" x14ac:dyDescent="0.35">
      <c r="B404" s="167" t="s">
        <v>7310</v>
      </c>
      <c r="C404" s="327" t="s">
        <v>7019</v>
      </c>
      <c r="D404" s="326" t="s">
        <v>7309</v>
      </c>
      <c r="E404" s="226">
        <v>65</v>
      </c>
      <c r="F404" s="326" t="s">
        <v>7309</v>
      </c>
      <c r="G404" s="226">
        <v>45</v>
      </c>
      <c r="H404" s="326" t="s">
        <v>7309</v>
      </c>
      <c r="I404" s="226">
        <v>768</v>
      </c>
      <c r="J404" s="326" t="s">
        <v>7309</v>
      </c>
      <c r="K404" s="226">
        <v>1536</v>
      </c>
      <c r="L404" s="326" t="s">
        <v>7309</v>
      </c>
      <c r="M404" s="226" t="s">
        <v>53</v>
      </c>
      <c r="N404" s="326" t="s">
        <v>7308</v>
      </c>
    </row>
    <row r="405" spans="2:14" x14ac:dyDescent="0.35">
      <c r="B405" s="167" t="s">
        <v>7310</v>
      </c>
      <c r="C405" s="327" t="s">
        <v>3831</v>
      </c>
      <c r="D405" s="326" t="s">
        <v>7309</v>
      </c>
      <c r="E405" s="226">
        <v>60</v>
      </c>
      <c r="F405" s="326" t="s">
        <v>7309</v>
      </c>
      <c r="G405" s="226">
        <v>40</v>
      </c>
      <c r="H405" s="326" t="s">
        <v>7309</v>
      </c>
      <c r="I405" s="226">
        <v>1024</v>
      </c>
      <c r="J405" s="326" t="s">
        <v>7309</v>
      </c>
      <c r="K405" s="226">
        <v>2048</v>
      </c>
      <c r="L405" s="326" t="s">
        <v>7309</v>
      </c>
      <c r="M405" s="226" t="s">
        <v>53</v>
      </c>
      <c r="N405" s="326" t="s">
        <v>7308</v>
      </c>
    </row>
    <row r="406" spans="2:14" x14ac:dyDescent="0.35">
      <c r="B406" s="167" t="s">
        <v>7310</v>
      </c>
      <c r="C406" s="327" t="s">
        <v>3832</v>
      </c>
      <c r="D406" s="326" t="s">
        <v>7309</v>
      </c>
      <c r="E406" s="226">
        <v>75</v>
      </c>
      <c r="F406" s="326" t="s">
        <v>7309</v>
      </c>
      <c r="G406" s="226">
        <v>55</v>
      </c>
      <c r="H406" s="326" t="s">
        <v>7309</v>
      </c>
      <c r="I406" s="226">
        <v>1088</v>
      </c>
      <c r="J406" s="326" t="s">
        <v>7309</v>
      </c>
      <c r="K406" s="226">
        <v>2176</v>
      </c>
      <c r="L406" s="326" t="s">
        <v>7309</v>
      </c>
      <c r="M406" s="226" t="s">
        <v>53</v>
      </c>
      <c r="N406" s="326" t="s">
        <v>7308</v>
      </c>
    </row>
    <row r="407" spans="2:14" x14ac:dyDescent="0.35">
      <c r="B407" s="167" t="s">
        <v>7310</v>
      </c>
      <c r="C407" s="327" t="s">
        <v>3823</v>
      </c>
      <c r="D407" s="326" t="s">
        <v>7309</v>
      </c>
      <c r="E407" s="226">
        <v>85</v>
      </c>
      <c r="F407" s="326" t="s">
        <v>7309</v>
      </c>
      <c r="G407" s="226">
        <v>65</v>
      </c>
      <c r="H407" s="326" t="s">
        <v>7309</v>
      </c>
      <c r="I407" s="226">
        <v>1152</v>
      </c>
      <c r="J407" s="326" t="s">
        <v>7309</v>
      </c>
      <c r="K407" s="226">
        <v>2304</v>
      </c>
      <c r="L407" s="326" t="s">
        <v>7309</v>
      </c>
      <c r="M407" s="226" t="s">
        <v>53</v>
      </c>
      <c r="N407" s="326" t="s">
        <v>7308</v>
      </c>
    </row>
    <row r="408" spans="2:14" x14ac:dyDescent="0.35">
      <c r="B408" s="167" t="s">
        <v>7310</v>
      </c>
      <c r="C408" s="327" t="s">
        <v>7088</v>
      </c>
      <c r="D408" s="326" t="s">
        <v>7309</v>
      </c>
      <c r="E408" s="226">
        <v>100</v>
      </c>
      <c r="F408" s="326" t="s">
        <v>7309</v>
      </c>
      <c r="G408" s="226">
        <v>90</v>
      </c>
      <c r="H408" s="326" t="s">
        <v>7309</v>
      </c>
      <c r="I408" s="226">
        <v>345</v>
      </c>
      <c r="J408" s="326" t="s">
        <v>7309</v>
      </c>
      <c r="K408" s="226">
        <v>384</v>
      </c>
      <c r="L408" s="326" t="s">
        <v>7309</v>
      </c>
      <c r="M408" s="226" t="s">
        <v>54</v>
      </c>
      <c r="N408" s="326" t="s">
        <v>7308</v>
      </c>
    </row>
    <row r="409" spans="2:14" x14ac:dyDescent="0.35">
      <c r="B409" s="167" t="s">
        <v>7310</v>
      </c>
      <c r="C409" s="327" t="s">
        <v>7089</v>
      </c>
      <c r="D409" s="326" t="s">
        <v>7309</v>
      </c>
      <c r="E409" s="226">
        <v>100</v>
      </c>
      <c r="F409" s="326" t="s">
        <v>7309</v>
      </c>
      <c r="G409" s="226">
        <v>90</v>
      </c>
      <c r="H409" s="326" t="s">
        <v>7309</v>
      </c>
      <c r="I409" s="226">
        <v>345</v>
      </c>
      <c r="J409" s="326" t="s">
        <v>7309</v>
      </c>
      <c r="K409" s="226">
        <v>384</v>
      </c>
      <c r="L409" s="326" t="s">
        <v>7309</v>
      </c>
      <c r="M409" s="226" t="s">
        <v>54</v>
      </c>
      <c r="N409" s="326" t="s">
        <v>7308</v>
      </c>
    </row>
    <row r="410" spans="2:14" x14ac:dyDescent="0.35">
      <c r="B410" s="167" t="s">
        <v>7310</v>
      </c>
      <c r="C410" s="327" t="s">
        <v>7090</v>
      </c>
      <c r="D410" s="326" t="s">
        <v>7309</v>
      </c>
      <c r="E410" s="226">
        <v>100</v>
      </c>
      <c r="F410" s="326" t="s">
        <v>7309</v>
      </c>
      <c r="G410" s="226">
        <v>90</v>
      </c>
      <c r="H410" s="326" t="s">
        <v>7309</v>
      </c>
      <c r="I410" s="226">
        <v>345</v>
      </c>
      <c r="J410" s="326" t="s">
        <v>7309</v>
      </c>
      <c r="K410" s="226">
        <v>384</v>
      </c>
      <c r="L410" s="326" t="s">
        <v>7309</v>
      </c>
      <c r="M410" s="226" t="s">
        <v>54</v>
      </c>
      <c r="N410" s="326" t="s">
        <v>7308</v>
      </c>
    </row>
    <row r="411" spans="2:14" x14ac:dyDescent="0.35">
      <c r="B411" s="167" t="s">
        <v>7310</v>
      </c>
      <c r="C411" s="327" t="s">
        <v>7091</v>
      </c>
      <c r="D411" s="326" t="s">
        <v>7309</v>
      </c>
      <c r="E411" s="226">
        <v>100</v>
      </c>
      <c r="F411" s="326" t="s">
        <v>7309</v>
      </c>
      <c r="G411" s="226">
        <v>90</v>
      </c>
      <c r="H411" s="326" t="s">
        <v>7309</v>
      </c>
      <c r="I411" s="226">
        <v>345</v>
      </c>
      <c r="J411" s="326" t="s">
        <v>7309</v>
      </c>
      <c r="K411" s="226">
        <v>384</v>
      </c>
      <c r="L411" s="326" t="s">
        <v>7309</v>
      </c>
      <c r="M411" s="226" t="s">
        <v>54</v>
      </c>
      <c r="N411" s="326" t="s">
        <v>7308</v>
      </c>
    </row>
    <row r="412" spans="2:14" x14ac:dyDescent="0.35">
      <c r="B412" s="167" t="s">
        <v>7310</v>
      </c>
      <c r="C412" s="327" t="s">
        <v>7092</v>
      </c>
      <c r="D412" s="326" t="s">
        <v>7309</v>
      </c>
      <c r="E412" s="226">
        <v>100</v>
      </c>
      <c r="F412" s="326" t="s">
        <v>7309</v>
      </c>
      <c r="G412" s="226">
        <v>90</v>
      </c>
      <c r="H412" s="326" t="s">
        <v>7309</v>
      </c>
      <c r="I412" s="226">
        <v>345</v>
      </c>
      <c r="J412" s="326" t="s">
        <v>7309</v>
      </c>
      <c r="K412" s="226">
        <v>384</v>
      </c>
      <c r="L412" s="326" t="s">
        <v>7309</v>
      </c>
      <c r="M412" s="226" t="s">
        <v>54</v>
      </c>
      <c r="N412" s="326" t="s">
        <v>7308</v>
      </c>
    </row>
    <row r="413" spans="2:14" x14ac:dyDescent="0.35">
      <c r="B413" s="167" t="s">
        <v>7310</v>
      </c>
      <c r="C413" s="327" t="s">
        <v>1639</v>
      </c>
      <c r="D413" s="326" t="s">
        <v>7309</v>
      </c>
      <c r="E413" s="226">
        <v>100</v>
      </c>
      <c r="F413" s="326" t="s">
        <v>7309</v>
      </c>
      <c r="G413" s="226">
        <v>90</v>
      </c>
      <c r="H413" s="326" t="s">
        <v>7309</v>
      </c>
      <c r="I413" s="226">
        <v>345</v>
      </c>
      <c r="J413" s="326" t="s">
        <v>7309</v>
      </c>
      <c r="K413" s="226">
        <v>384</v>
      </c>
      <c r="L413" s="326" t="s">
        <v>7309</v>
      </c>
      <c r="M413" s="226" t="s">
        <v>54</v>
      </c>
      <c r="N413" s="326" t="s">
        <v>7308</v>
      </c>
    </row>
    <row r="414" spans="2:14" x14ac:dyDescent="0.35">
      <c r="B414" s="167" t="s">
        <v>7310</v>
      </c>
      <c r="C414" s="327" t="s">
        <v>7280</v>
      </c>
      <c r="D414" s="326" t="s">
        <v>7309</v>
      </c>
      <c r="E414" s="226">
        <v>100</v>
      </c>
      <c r="F414" s="326" t="s">
        <v>7309</v>
      </c>
      <c r="G414" s="226">
        <v>90</v>
      </c>
      <c r="H414" s="326" t="s">
        <v>7309</v>
      </c>
      <c r="I414" s="226">
        <v>640</v>
      </c>
      <c r="J414" s="326" t="s">
        <v>7309</v>
      </c>
      <c r="K414" s="226">
        <v>1280</v>
      </c>
      <c r="L414" s="326" t="s">
        <v>7309</v>
      </c>
      <c r="M414" s="226" t="s">
        <v>54</v>
      </c>
      <c r="N414" s="326" t="s">
        <v>7308</v>
      </c>
    </row>
    <row r="415" spans="2:14" x14ac:dyDescent="0.35">
      <c r="B415" s="167" t="s">
        <v>7310</v>
      </c>
      <c r="C415" s="327" t="s">
        <v>1603</v>
      </c>
      <c r="D415" s="326" t="s">
        <v>7309</v>
      </c>
      <c r="E415" s="226">
        <v>55</v>
      </c>
      <c r="F415" s="326" t="s">
        <v>7309</v>
      </c>
      <c r="G415" s="226">
        <v>35</v>
      </c>
      <c r="H415" s="326" t="s">
        <v>7309</v>
      </c>
      <c r="I415" s="226">
        <v>512</v>
      </c>
      <c r="J415" s="326" t="s">
        <v>7309</v>
      </c>
      <c r="K415" s="226">
        <v>1024</v>
      </c>
      <c r="L415" s="326" t="s">
        <v>7309</v>
      </c>
      <c r="M415" s="226" t="s">
        <v>48</v>
      </c>
      <c r="N415" s="326" t="s">
        <v>7308</v>
      </c>
    </row>
    <row r="416" spans="2:14" x14ac:dyDescent="0.35">
      <c r="B416" s="167" t="s">
        <v>7310</v>
      </c>
      <c r="C416" s="327" t="s">
        <v>6995</v>
      </c>
      <c r="D416" s="326" t="s">
        <v>7309</v>
      </c>
      <c r="E416" s="226">
        <v>80</v>
      </c>
      <c r="F416" s="326" t="s">
        <v>7309</v>
      </c>
      <c r="G416" s="226">
        <v>50</v>
      </c>
      <c r="H416" s="326" t="s">
        <v>7309</v>
      </c>
      <c r="I416" s="226">
        <v>480</v>
      </c>
      <c r="J416" s="326" t="s">
        <v>7309</v>
      </c>
      <c r="K416" s="226">
        <v>960</v>
      </c>
      <c r="L416" s="326" t="s">
        <v>7309</v>
      </c>
      <c r="M416" s="226" t="s">
        <v>48</v>
      </c>
      <c r="N416" s="326" t="s">
        <v>7308</v>
      </c>
    </row>
    <row r="417" spans="2:14" x14ac:dyDescent="0.35">
      <c r="B417" s="167" t="s">
        <v>7310</v>
      </c>
      <c r="C417" s="327" t="s">
        <v>7005</v>
      </c>
      <c r="D417" s="326" t="s">
        <v>7309</v>
      </c>
      <c r="E417" s="226">
        <v>80</v>
      </c>
      <c r="F417" s="326" t="s">
        <v>7309</v>
      </c>
      <c r="G417" s="226">
        <v>55</v>
      </c>
      <c r="H417" s="326" t="s">
        <v>7309</v>
      </c>
      <c r="I417" s="226">
        <v>480</v>
      </c>
      <c r="J417" s="326" t="s">
        <v>7309</v>
      </c>
      <c r="K417" s="226">
        <v>960</v>
      </c>
      <c r="L417" s="326" t="s">
        <v>7309</v>
      </c>
      <c r="M417" s="226" t="s">
        <v>48</v>
      </c>
      <c r="N417" s="326" t="s">
        <v>7308</v>
      </c>
    </row>
    <row r="418" spans="2:14" x14ac:dyDescent="0.35">
      <c r="B418" s="167" t="s">
        <v>7310</v>
      </c>
      <c r="C418" s="327" t="s">
        <v>7006</v>
      </c>
      <c r="D418" s="326" t="s">
        <v>7309</v>
      </c>
      <c r="E418" s="226">
        <v>80</v>
      </c>
      <c r="F418" s="326" t="s">
        <v>7309</v>
      </c>
      <c r="G418" s="226">
        <v>55</v>
      </c>
      <c r="H418" s="326" t="s">
        <v>7309</v>
      </c>
      <c r="I418" s="226">
        <v>480</v>
      </c>
      <c r="J418" s="326" t="s">
        <v>7309</v>
      </c>
      <c r="K418" s="226">
        <v>960</v>
      </c>
      <c r="L418" s="326" t="s">
        <v>7309</v>
      </c>
      <c r="M418" s="226" t="s">
        <v>48</v>
      </c>
      <c r="N418" s="326" t="s">
        <v>7308</v>
      </c>
    </row>
    <row r="419" spans="2:14" x14ac:dyDescent="0.35">
      <c r="B419" s="167" t="s">
        <v>7310</v>
      </c>
      <c r="C419" s="327" t="s">
        <v>1682</v>
      </c>
      <c r="D419" s="326" t="s">
        <v>7309</v>
      </c>
      <c r="E419" s="226">
        <v>80</v>
      </c>
      <c r="F419" s="326" t="s">
        <v>7309</v>
      </c>
      <c r="G419" s="226">
        <v>50</v>
      </c>
      <c r="H419" s="326" t="s">
        <v>7309</v>
      </c>
      <c r="I419" s="226">
        <v>480</v>
      </c>
      <c r="J419" s="326" t="s">
        <v>7309</v>
      </c>
      <c r="K419" s="226">
        <v>960</v>
      </c>
      <c r="L419" s="326" t="s">
        <v>7309</v>
      </c>
      <c r="M419" s="226" t="s">
        <v>48</v>
      </c>
      <c r="N419" s="326" t="s">
        <v>7308</v>
      </c>
    </row>
    <row r="420" spans="2:14" x14ac:dyDescent="0.35">
      <c r="B420" s="167" t="s">
        <v>7310</v>
      </c>
      <c r="C420" s="327" t="s">
        <v>2623</v>
      </c>
      <c r="D420" s="326" t="s">
        <v>7309</v>
      </c>
      <c r="E420" s="226">
        <v>80</v>
      </c>
      <c r="F420" s="326" t="s">
        <v>7309</v>
      </c>
      <c r="G420" s="226">
        <v>50</v>
      </c>
      <c r="H420" s="326" t="s">
        <v>7309</v>
      </c>
      <c r="I420" s="226">
        <v>512</v>
      </c>
      <c r="J420" s="326" t="s">
        <v>7309</v>
      </c>
      <c r="K420" s="226">
        <v>1024</v>
      </c>
      <c r="L420" s="326" t="s">
        <v>7309</v>
      </c>
      <c r="M420" s="226" t="s">
        <v>48</v>
      </c>
      <c r="N420" s="326" t="s">
        <v>7308</v>
      </c>
    </row>
    <row r="421" spans="2:14" x14ac:dyDescent="0.35">
      <c r="B421" s="167" t="s">
        <v>7310</v>
      </c>
      <c r="C421" s="327" t="s">
        <v>1684</v>
      </c>
      <c r="D421" s="326" t="s">
        <v>7309</v>
      </c>
      <c r="E421" s="226">
        <v>80</v>
      </c>
      <c r="F421" s="326" t="s">
        <v>7309</v>
      </c>
      <c r="G421" s="226">
        <v>50</v>
      </c>
      <c r="H421" s="326" t="s">
        <v>7309</v>
      </c>
      <c r="I421" s="226">
        <v>512</v>
      </c>
      <c r="J421" s="326" t="s">
        <v>7309</v>
      </c>
      <c r="K421" s="226">
        <v>1024</v>
      </c>
      <c r="L421" s="326" t="s">
        <v>7309</v>
      </c>
      <c r="M421" s="226" t="s">
        <v>48</v>
      </c>
      <c r="N421" s="326" t="s">
        <v>7308</v>
      </c>
    </row>
    <row r="422" spans="2:14" x14ac:dyDescent="0.35">
      <c r="B422" s="167" t="s">
        <v>7310</v>
      </c>
      <c r="C422" s="327" t="s">
        <v>7049</v>
      </c>
      <c r="D422" s="326" t="s">
        <v>7309</v>
      </c>
      <c r="E422" s="226">
        <v>80</v>
      </c>
      <c r="F422" s="326" t="s">
        <v>7309</v>
      </c>
      <c r="G422" s="226">
        <v>65</v>
      </c>
      <c r="H422" s="326" t="s">
        <v>7309</v>
      </c>
      <c r="I422" s="226">
        <v>640</v>
      </c>
      <c r="J422" s="326" t="s">
        <v>7309</v>
      </c>
      <c r="K422" s="226">
        <v>1280</v>
      </c>
      <c r="L422" s="326" t="s">
        <v>7309</v>
      </c>
      <c r="M422" s="226" t="s">
        <v>48</v>
      </c>
      <c r="N422" s="326" t="s">
        <v>7308</v>
      </c>
    </row>
    <row r="423" spans="2:14" x14ac:dyDescent="0.35">
      <c r="B423" s="167" t="s">
        <v>7310</v>
      </c>
      <c r="C423" s="327" t="s">
        <v>1686</v>
      </c>
      <c r="D423" s="326" t="s">
        <v>7309</v>
      </c>
      <c r="E423" s="226">
        <v>80</v>
      </c>
      <c r="F423" s="326" t="s">
        <v>7309</v>
      </c>
      <c r="G423" s="226">
        <v>50</v>
      </c>
      <c r="H423" s="326" t="s">
        <v>7309</v>
      </c>
      <c r="I423" s="226">
        <v>544</v>
      </c>
      <c r="J423" s="326" t="s">
        <v>7309</v>
      </c>
      <c r="K423" s="226">
        <v>1088</v>
      </c>
      <c r="L423" s="326" t="s">
        <v>7309</v>
      </c>
      <c r="M423" s="226" t="s">
        <v>48</v>
      </c>
      <c r="N423" s="326" t="s">
        <v>7308</v>
      </c>
    </row>
    <row r="424" spans="2:14" x14ac:dyDescent="0.35">
      <c r="B424" s="167" t="s">
        <v>7310</v>
      </c>
      <c r="C424" s="327" t="s">
        <v>7059</v>
      </c>
      <c r="D424" s="326" t="s">
        <v>7309</v>
      </c>
      <c r="E424" s="226">
        <v>80</v>
      </c>
      <c r="F424" s="326" t="s">
        <v>7309</v>
      </c>
      <c r="G424" s="226">
        <v>50</v>
      </c>
      <c r="H424" s="326" t="s">
        <v>7309</v>
      </c>
      <c r="I424" s="226">
        <v>672</v>
      </c>
      <c r="J424" s="326" t="s">
        <v>7309</v>
      </c>
      <c r="K424" s="226">
        <v>1344</v>
      </c>
      <c r="L424" s="326" t="s">
        <v>7309</v>
      </c>
      <c r="M424" s="226" t="s">
        <v>48</v>
      </c>
      <c r="N424" s="326" t="s">
        <v>7308</v>
      </c>
    </row>
    <row r="425" spans="2:14" x14ac:dyDescent="0.35">
      <c r="B425" s="167" t="s">
        <v>7310</v>
      </c>
      <c r="C425" s="327" t="s">
        <v>4854</v>
      </c>
      <c r="D425" s="326" t="s">
        <v>7309</v>
      </c>
      <c r="E425" s="226">
        <v>80</v>
      </c>
      <c r="F425" s="326" t="s">
        <v>7309</v>
      </c>
      <c r="G425" s="226">
        <v>50</v>
      </c>
      <c r="H425" s="326" t="s">
        <v>7309</v>
      </c>
      <c r="I425" s="226">
        <v>544</v>
      </c>
      <c r="J425" s="326" t="s">
        <v>7309</v>
      </c>
      <c r="K425" s="226">
        <v>1088</v>
      </c>
      <c r="L425" s="326" t="s">
        <v>7309</v>
      </c>
      <c r="M425" s="226" t="s">
        <v>48</v>
      </c>
      <c r="N425" s="326" t="s">
        <v>7308</v>
      </c>
    </row>
    <row r="426" spans="2:14" x14ac:dyDescent="0.35">
      <c r="B426" s="167" t="s">
        <v>7310</v>
      </c>
      <c r="C426" s="327" t="s">
        <v>1688</v>
      </c>
      <c r="D426" s="326" t="s">
        <v>7309</v>
      </c>
      <c r="E426" s="226">
        <v>80</v>
      </c>
      <c r="F426" s="326" t="s">
        <v>7309</v>
      </c>
      <c r="G426" s="226">
        <v>50</v>
      </c>
      <c r="H426" s="326" t="s">
        <v>7309</v>
      </c>
      <c r="I426" s="226">
        <v>640</v>
      </c>
      <c r="J426" s="326" t="s">
        <v>7309</v>
      </c>
      <c r="K426" s="226">
        <v>1280</v>
      </c>
      <c r="L426" s="326" t="s">
        <v>7309</v>
      </c>
      <c r="M426" s="226" t="s">
        <v>48</v>
      </c>
      <c r="N426" s="326" t="s">
        <v>7308</v>
      </c>
    </row>
    <row r="427" spans="2:14" x14ac:dyDescent="0.35">
      <c r="B427" s="167" t="s">
        <v>7310</v>
      </c>
      <c r="C427" s="327" t="s">
        <v>7060</v>
      </c>
      <c r="D427" s="326" t="s">
        <v>7309</v>
      </c>
      <c r="E427" s="226">
        <v>80</v>
      </c>
      <c r="F427" s="326" t="s">
        <v>7309</v>
      </c>
      <c r="G427" s="226">
        <v>60</v>
      </c>
      <c r="H427" s="326" t="s">
        <v>7309</v>
      </c>
      <c r="I427" s="226">
        <v>736</v>
      </c>
      <c r="J427" s="326" t="s">
        <v>7309</v>
      </c>
      <c r="K427" s="226">
        <v>1472</v>
      </c>
      <c r="L427" s="326" t="s">
        <v>7309</v>
      </c>
      <c r="M427" s="226" t="s">
        <v>48</v>
      </c>
      <c r="N427" s="326" t="s">
        <v>7308</v>
      </c>
    </row>
    <row r="428" spans="2:14" x14ac:dyDescent="0.35">
      <c r="B428" s="167" t="s">
        <v>7310</v>
      </c>
      <c r="C428" s="327" t="s">
        <v>5325</v>
      </c>
      <c r="D428" s="326" t="s">
        <v>7309</v>
      </c>
      <c r="E428" s="226">
        <v>80</v>
      </c>
      <c r="F428" s="326" t="s">
        <v>7309</v>
      </c>
      <c r="G428" s="226">
        <v>60</v>
      </c>
      <c r="H428" s="326" t="s">
        <v>7309</v>
      </c>
      <c r="I428" s="226">
        <v>640</v>
      </c>
      <c r="J428" s="326" t="s">
        <v>7309</v>
      </c>
      <c r="K428" s="226">
        <v>1280</v>
      </c>
      <c r="L428" s="326" t="s">
        <v>7309</v>
      </c>
      <c r="M428" s="226" t="s">
        <v>48</v>
      </c>
      <c r="N428" s="326" t="s">
        <v>7308</v>
      </c>
    </row>
    <row r="429" spans="2:14" x14ac:dyDescent="0.35">
      <c r="B429" s="167" t="s">
        <v>7310</v>
      </c>
      <c r="C429" s="327" t="s">
        <v>7061</v>
      </c>
      <c r="D429" s="326" t="s">
        <v>7309</v>
      </c>
      <c r="E429" s="226">
        <v>80</v>
      </c>
      <c r="F429" s="326" t="s">
        <v>7309</v>
      </c>
      <c r="G429" s="226">
        <v>60</v>
      </c>
      <c r="H429" s="326" t="s">
        <v>7309</v>
      </c>
      <c r="I429" s="226">
        <v>640</v>
      </c>
      <c r="J429" s="326" t="s">
        <v>7309</v>
      </c>
      <c r="K429" s="226">
        <v>1280</v>
      </c>
      <c r="L429" s="326" t="s">
        <v>7309</v>
      </c>
      <c r="M429" s="226" t="s">
        <v>48</v>
      </c>
      <c r="N429" s="326" t="s">
        <v>7308</v>
      </c>
    </row>
    <row r="430" spans="2:14" x14ac:dyDescent="0.35">
      <c r="B430" s="167" t="s">
        <v>7310</v>
      </c>
      <c r="C430" s="327" t="s">
        <v>7050</v>
      </c>
      <c r="D430" s="326" t="s">
        <v>7309</v>
      </c>
      <c r="E430" s="226">
        <v>80</v>
      </c>
      <c r="F430" s="326" t="s">
        <v>7309</v>
      </c>
      <c r="G430" s="226">
        <v>60</v>
      </c>
      <c r="H430" s="326" t="s">
        <v>7309</v>
      </c>
      <c r="I430" s="226">
        <v>736</v>
      </c>
      <c r="J430" s="326" t="s">
        <v>7309</v>
      </c>
      <c r="K430" s="226">
        <v>1472</v>
      </c>
      <c r="L430" s="326" t="s">
        <v>7309</v>
      </c>
      <c r="M430" s="226" t="s">
        <v>48</v>
      </c>
      <c r="N430" s="326" t="s">
        <v>7308</v>
      </c>
    </row>
    <row r="431" spans="2:14" x14ac:dyDescent="0.35">
      <c r="B431" s="167" t="s">
        <v>7310</v>
      </c>
      <c r="C431" s="327" t="s">
        <v>5336</v>
      </c>
      <c r="D431" s="326" t="s">
        <v>7309</v>
      </c>
      <c r="E431" s="226">
        <v>80</v>
      </c>
      <c r="F431" s="326" t="s">
        <v>7309</v>
      </c>
      <c r="G431" s="226">
        <v>60</v>
      </c>
      <c r="H431" s="326" t="s">
        <v>7309</v>
      </c>
      <c r="I431" s="226">
        <v>640</v>
      </c>
      <c r="J431" s="326" t="s">
        <v>7309</v>
      </c>
      <c r="K431" s="226">
        <v>1280</v>
      </c>
      <c r="L431" s="326" t="s">
        <v>7309</v>
      </c>
      <c r="M431" s="226" t="s">
        <v>48</v>
      </c>
      <c r="N431" s="326" t="s">
        <v>7308</v>
      </c>
    </row>
    <row r="432" spans="2:14" x14ac:dyDescent="0.35">
      <c r="B432" s="167" t="s">
        <v>7310</v>
      </c>
      <c r="C432" s="327" t="s">
        <v>6050</v>
      </c>
      <c r="D432" s="326" t="s">
        <v>7309</v>
      </c>
      <c r="E432" s="226">
        <v>80</v>
      </c>
      <c r="F432" s="326" t="s">
        <v>7309</v>
      </c>
      <c r="G432" s="226">
        <v>50</v>
      </c>
      <c r="H432" s="326" t="s">
        <v>7309</v>
      </c>
      <c r="I432" s="226">
        <v>640</v>
      </c>
      <c r="J432" s="326" t="s">
        <v>7309</v>
      </c>
      <c r="K432" s="226">
        <v>1280</v>
      </c>
      <c r="L432" s="326" t="s">
        <v>7309</v>
      </c>
      <c r="M432" s="226" t="s">
        <v>48</v>
      </c>
      <c r="N432" s="326" t="s">
        <v>7308</v>
      </c>
    </row>
    <row r="433" spans="2:14" x14ac:dyDescent="0.35">
      <c r="B433" s="167" t="s">
        <v>7310</v>
      </c>
      <c r="C433" s="327" t="s">
        <v>2626</v>
      </c>
      <c r="D433" s="326" t="s">
        <v>7309</v>
      </c>
      <c r="E433" s="226">
        <v>80</v>
      </c>
      <c r="F433" s="326" t="s">
        <v>7309</v>
      </c>
      <c r="G433" s="226">
        <v>50</v>
      </c>
      <c r="H433" s="326" t="s">
        <v>7309</v>
      </c>
      <c r="I433" s="226">
        <v>768</v>
      </c>
      <c r="J433" s="326" t="s">
        <v>7309</v>
      </c>
      <c r="K433" s="226">
        <v>1536</v>
      </c>
      <c r="L433" s="326" t="s">
        <v>7309</v>
      </c>
      <c r="M433" s="226" t="s">
        <v>48</v>
      </c>
      <c r="N433" s="326" t="s">
        <v>7308</v>
      </c>
    </row>
    <row r="434" spans="2:14" x14ac:dyDescent="0.35">
      <c r="B434" s="167" t="s">
        <v>7310</v>
      </c>
      <c r="C434" s="327" t="s">
        <v>1690</v>
      </c>
      <c r="D434" s="326" t="s">
        <v>7309</v>
      </c>
      <c r="E434" s="226">
        <v>80</v>
      </c>
      <c r="F434" s="326" t="s">
        <v>7309</v>
      </c>
      <c r="G434" s="226">
        <v>50</v>
      </c>
      <c r="H434" s="326" t="s">
        <v>7309</v>
      </c>
      <c r="I434" s="226">
        <v>512</v>
      </c>
      <c r="J434" s="326" t="s">
        <v>7309</v>
      </c>
      <c r="K434" s="226">
        <v>1024</v>
      </c>
      <c r="L434" s="326" t="s">
        <v>7309</v>
      </c>
      <c r="M434" s="226" t="s">
        <v>48</v>
      </c>
      <c r="N434" s="326" t="s">
        <v>7308</v>
      </c>
    </row>
    <row r="435" spans="2:14" x14ac:dyDescent="0.35">
      <c r="B435" s="167" t="s">
        <v>7310</v>
      </c>
      <c r="C435" s="327" t="s">
        <v>7048</v>
      </c>
      <c r="D435" s="326" t="s">
        <v>7309</v>
      </c>
      <c r="E435" s="226">
        <v>80</v>
      </c>
      <c r="F435" s="326" t="s">
        <v>7309</v>
      </c>
      <c r="G435" s="226">
        <v>50</v>
      </c>
      <c r="H435" s="326" t="s">
        <v>7309</v>
      </c>
      <c r="I435" s="226">
        <v>640</v>
      </c>
      <c r="J435" s="326" t="s">
        <v>7309</v>
      </c>
      <c r="K435" s="226">
        <v>1280</v>
      </c>
      <c r="L435" s="326" t="s">
        <v>7309</v>
      </c>
      <c r="M435" s="226" t="s">
        <v>48</v>
      </c>
      <c r="N435" s="326" t="s">
        <v>7308</v>
      </c>
    </row>
    <row r="436" spans="2:14" x14ac:dyDescent="0.35">
      <c r="B436" s="167" t="s">
        <v>7310</v>
      </c>
      <c r="C436" s="327" t="s">
        <v>6056</v>
      </c>
      <c r="D436" s="326" t="s">
        <v>7309</v>
      </c>
      <c r="E436" s="226">
        <v>80</v>
      </c>
      <c r="F436" s="326" t="s">
        <v>7309</v>
      </c>
      <c r="G436" s="226">
        <v>50</v>
      </c>
      <c r="H436" s="326" t="s">
        <v>7309</v>
      </c>
      <c r="I436" s="226">
        <v>640</v>
      </c>
      <c r="J436" s="326" t="s">
        <v>7309</v>
      </c>
      <c r="K436" s="226">
        <v>1280</v>
      </c>
      <c r="L436" s="326" t="s">
        <v>7309</v>
      </c>
      <c r="M436" s="226" t="s">
        <v>48</v>
      </c>
      <c r="N436" s="326" t="s">
        <v>7308</v>
      </c>
    </row>
    <row r="437" spans="2:14" x14ac:dyDescent="0.35">
      <c r="B437" s="167" t="s">
        <v>7310</v>
      </c>
      <c r="C437" s="327" t="s">
        <v>6592</v>
      </c>
      <c r="D437" s="326" t="s">
        <v>7309</v>
      </c>
      <c r="E437" s="226">
        <v>80</v>
      </c>
      <c r="F437" s="326" t="s">
        <v>7309</v>
      </c>
      <c r="G437" s="226">
        <v>50</v>
      </c>
      <c r="H437" s="326" t="s">
        <v>7309</v>
      </c>
      <c r="I437" s="226">
        <v>512</v>
      </c>
      <c r="J437" s="326" t="s">
        <v>7309</v>
      </c>
      <c r="K437" s="226">
        <v>1024</v>
      </c>
      <c r="L437" s="326" t="s">
        <v>7309</v>
      </c>
      <c r="M437" s="226" t="s">
        <v>48</v>
      </c>
      <c r="N437" s="326" t="s">
        <v>7308</v>
      </c>
    </row>
    <row r="438" spans="2:14" x14ac:dyDescent="0.35">
      <c r="B438" s="167" t="s">
        <v>7310</v>
      </c>
      <c r="C438" s="327" t="s">
        <v>2628</v>
      </c>
      <c r="D438" s="326" t="s">
        <v>7309</v>
      </c>
      <c r="E438" s="226">
        <v>80</v>
      </c>
      <c r="F438" s="326" t="s">
        <v>7309</v>
      </c>
      <c r="G438" s="226">
        <v>50</v>
      </c>
      <c r="H438" s="326" t="s">
        <v>7309</v>
      </c>
      <c r="I438" s="226">
        <v>256</v>
      </c>
      <c r="J438" s="326" t="s">
        <v>7309</v>
      </c>
      <c r="K438" s="226">
        <v>512</v>
      </c>
      <c r="L438" s="326" t="s">
        <v>7309</v>
      </c>
      <c r="M438" s="226" t="s">
        <v>48</v>
      </c>
      <c r="N438" s="326" t="s">
        <v>7308</v>
      </c>
    </row>
    <row r="439" spans="2:14" x14ac:dyDescent="0.35">
      <c r="B439" s="167" t="s">
        <v>7310</v>
      </c>
      <c r="C439" s="327" t="s">
        <v>1692</v>
      </c>
      <c r="D439" s="326" t="s">
        <v>7309</v>
      </c>
      <c r="E439" s="226">
        <v>80</v>
      </c>
      <c r="F439" s="326" t="s">
        <v>7309</v>
      </c>
      <c r="G439" s="226">
        <v>50</v>
      </c>
      <c r="H439" s="326" t="s">
        <v>7309</v>
      </c>
      <c r="I439" s="226">
        <v>512</v>
      </c>
      <c r="J439" s="326" t="s">
        <v>7309</v>
      </c>
      <c r="K439" s="226">
        <v>1024</v>
      </c>
      <c r="L439" s="326" t="s">
        <v>7309</v>
      </c>
      <c r="M439" s="226" t="s">
        <v>48</v>
      </c>
      <c r="N439" s="326" t="s">
        <v>7308</v>
      </c>
    </row>
    <row r="440" spans="2:14" x14ac:dyDescent="0.35">
      <c r="B440" s="167" t="s">
        <v>7310</v>
      </c>
      <c r="C440" s="327" t="s">
        <v>6593</v>
      </c>
      <c r="D440" s="326" t="s">
        <v>7309</v>
      </c>
      <c r="E440" s="226">
        <v>80</v>
      </c>
      <c r="F440" s="326" t="s">
        <v>7309</v>
      </c>
      <c r="G440" s="226">
        <v>50</v>
      </c>
      <c r="H440" s="326" t="s">
        <v>7309</v>
      </c>
      <c r="I440" s="226">
        <v>512</v>
      </c>
      <c r="J440" s="326" t="s">
        <v>7309</v>
      </c>
      <c r="K440" s="226">
        <v>1024</v>
      </c>
      <c r="L440" s="326" t="s">
        <v>7309</v>
      </c>
      <c r="M440" s="226" t="s">
        <v>48</v>
      </c>
      <c r="N440" s="326" t="s">
        <v>7308</v>
      </c>
    </row>
    <row r="441" spans="2:14" x14ac:dyDescent="0.35">
      <c r="B441" s="167" t="s">
        <v>7310</v>
      </c>
      <c r="C441" s="327" t="s">
        <v>1109</v>
      </c>
      <c r="D441" s="326" t="s">
        <v>7309</v>
      </c>
      <c r="E441" s="226">
        <v>80</v>
      </c>
      <c r="F441" s="326" t="s">
        <v>7309</v>
      </c>
      <c r="G441" s="226">
        <v>85</v>
      </c>
      <c r="H441" s="326" t="s">
        <v>7309</v>
      </c>
      <c r="I441" s="226">
        <v>704</v>
      </c>
      <c r="J441" s="326" t="s">
        <v>7309</v>
      </c>
      <c r="K441" s="226">
        <v>1408</v>
      </c>
      <c r="L441" s="326" t="s">
        <v>7309</v>
      </c>
      <c r="M441" s="226" t="s">
        <v>48</v>
      </c>
      <c r="N441" s="326" t="s">
        <v>7308</v>
      </c>
    </row>
    <row r="442" spans="2:14" x14ac:dyDescent="0.35">
      <c r="B442" s="167" t="s">
        <v>7310</v>
      </c>
      <c r="C442" s="327" t="s">
        <v>6315</v>
      </c>
      <c r="D442" s="326" t="s">
        <v>7309</v>
      </c>
      <c r="E442" s="226">
        <v>80</v>
      </c>
      <c r="F442" s="326" t="s">
        <v>7309</v>
      </c>
      <c r="G442" s="226">
        <v>50</v>
      </c>
      <c r="H442" s="326" t="s">
        <v>7309</v>
      </c>
      <c r="I442" s="226">
        <v>1024</v>
      </c>
      <c r="J442" s="326" t="s">
        <v>7309</v>
      </c>
      <c r="K442" s="226">
        <v>2048</v>
      </c>
      <c r="L442" s="326" t="s">
        <v>7309</v>
      </c>
      <c r="M442" s="226" t="s">
        <v>48</v>
      </c>
      <c r="N442" s="326" t="s">
        <v>7308</v>
      </c>
    </row>
    <row r="443" spans="2:14" x14ac:dyDescent="0.35">
      <c r="B443" s="167" t="s">
        <v>7310</v>
      </c>
      <c r="C443" s="327" t="s">
        <v>3440</v>
      </c>
      <c r="D443" s="326" t="s">
        <v>7309</v>
      </c>
      <c r="E443" s="226">
        <v>80</v>
      </c>
      <c r="F443" s="326" t="s">
        <v>7309</v>
      </c>
      <c r="G443" s="226">
        <v>50</v>
      </c>
      <c r="H443" s="326" t="s">
        <v>7309</v>
      </c>
      <c r="I443" s="226">
        <v>448</v>
      </c>
      <c r="J443" s="326" t="s">
        <v>7309</v>
      </c>
      <c r="K443" s="226">
        <v>896</v>
      </c>
      <c r="L443" s="326" t="s">
        <v>7309</v>
      </c>
      <c r="M443" s="226" t="s">
        <v>48</v>
      </c>
      <c r="N443" s="326" t="s">
        <v>7308</v>
      </c>
    </row>
    <row r="444" spans="2:14" x14ac:dyDescent="0.35">
      <c r="B444" s="167" t="s">
        <v>7310</v>
      </c>
      <c r="C444" s="327" t="s">
        <v>899</v>
      </c>
      <c r="D444" s="326" t="s">
        <v>7309</v>
      </c>
      <c r="E444" s="226">
        <v>80</v>
      </c>
      <c r="F444" s="326" t="s">
        <v>7309</v>
      </c>
      <c r="G444" s="226">
        <v>60</v>
      </c>
      <c r="H444" s="326" t="s">
        <v>7309</v>
      </c>
      <c r="I444" s="226">
        <v>576</v>
      </c>
      <c r="J444" s="326" t="s">
        <v>7309</v>
      </c>
      <c r="K444" s="226">
        <v>1152</v>
      </c>
      <c r="L444" s="326" t="s">
        <v>7309</v>
      </c>
      <c r="M444" s="226" t="s">
        <v>48</v>
      </c>
      <c r="N444" s="326" t="s">
        <v>7308</v>
      </c>
    </row>
    <row r="445" spans="2:14" x14ac:dyDescent="0.35">
      <c r="B445" s="167" t="s">
        <v>7310</v>
      </c>
      <c r="C445" s="327" t="s">
        <v>904</v>
      </c>
      <c r="D445" s="326" t="s">
        <v>7309</v>
      </c>
      <c r="E445" s="226">
        <v>80</v>
      </c>
      <c r="F445" s="326" t="s">
        <v>7309</v>
      </c>
      <c r="G445" s="226">
        <v>50</v>
      </c>
      <c r="H445" s="326" t="s">
        <v>7309</v>
      </c>
      <c r="I445" s="226">
        <v>379</v>
      </c>
      <c r="J445" s="326" t="s">
        <v>7309</v>
      </c>
      <c r="K445" s="226">
        <v>758</v>
      </c>
      <c r="L445" s="326" t="s">
        <v>7309</v>
      </c>
      <c r="M445" s="226" t="s">
        <v>48</v>
      </c>
      <c r="N445" s="326" t="s">
        <v>7308</v>
      </c>
    </row>
    <row r="446" spans="2:14" x14ac:dyDescent="0.35">
      <c r="B446" s="167" t="s">
        <v>7310</v>
      </c>
      <c r="C446" s="327" t="s">
        <v>2204</v>
      </c>
      <c r="D446" s="326" t="s">
        <v>7309</v>
      </c>
      <c r="E446" s="226">
        <v>80</v>
      </c>
      <c r="F446" s="326" t="s">
        <v>7309</v>
      </c>
      <c r="G446" s="226">
        <v>50</v>
      </c>
      <c r="H446" s="326" t="s">
        <v>7309</v>
      </c>
      <c r="I446" s="226">
        <v>379</v>
      </c>
      <c r="J446" s="326" t="s">
        <v>7309</v>
      </c>
      <c r="K446" s="226">
        <v>758</v>
      </c>
      <c r="L446" s="326" t="s">
        <v>7309</v>
      </c>
      <c r="M446" s="226" t="s">
        <v>48</v>
      </c>
      <c r="N446" s="326" t="s">
        <v>7308</v>
      </c>
    </row>
    <row r="447" spans="2:14" x14ac:dyDescent="0.35">
      <c r="B447" s="167" t="s">
        <v>7310</v>
      </c>
      <c r="C447" s="327" t="s">
        <v>5310</v>
      </c>
      <c r="D447" s="326" t="s">
        <v>7309</v>
      </c>
      <c r="E447" s="226">
        <v>80</v>
      </c>
      <c r="F447" s="326" t="s">
        <v>7309</v>
      </c>
      <c r="G447" s="226">
        <v>65</v>
      </c>
      <c r="H447" s="326" t="s">
        <v>7309</v>
      </c>
      <c r="I447" s="226">
        <v>704</v>
      </c>
      <c r="J447" s="326" t="s">
        <v>7309</v>
      </c>
      <c r="K447" s="226">
        <v>1408</v>
      </c>
      <c r="L447" s="326" t="s">
        <v>7309</v>
      </c>
      <c r="M447" s="226" t="s">
        <v>48</v>
      </c>
      <c r="N447" s="326" t="s">
        <v>7308</v>
      </c>
    </row>
    <row r="448" spans="2:14" x14ac:dyDescent="0.35">
      <c r="B448" s="167" t="s">
        <v>7310</v>
      </c>
      <c r="C448" s="327" t="s">
        <v>1895</v>
      </c>
      <c r="D448" s="326" t="s">
        <v>7309</v>
      </c>
      <c r="E448" s="226">
        <v>80</v>
      </c>
      <c r="F448" s="326" t="s">
        <v>7309</v>
      </c>
      <c r="G448" s="226">
        <v>50</v>
      </c>
      <c r="H448" s="326" t="s">
        <v>7309</v>
      </c>
      <c r="I448" s="226">
        <v>640</v>
      </c>
      <c r="J448" s="326" t="s">
        <v>7309</v>
      </c>
      <c r="K448" s="226">
        <v>1280</v>
      </c>
      <c r="L448" s="326" t="s">
        <v>7309</v>
      </c>
      <c r="M448" s="226" t="s">
        <v>48</v>
      </c>
      <c r="N448" s="326" t="s">
        <v>7308</v>
      </c>
    </row>
    <row r="449" spans="2:14" x14ac:dyDescent="0.35">
      <c r="B449" s="167" t="s">
        <v>7310</v>
      </c>
      <c r="C449" s="327" t="s">
        <v>7074</v>
      </c>
      <c r="D449" s="326" t="s">
        <v>7309</v>
      </c>
      <c r="E449" s="226">
        <v>80</v>
      </c>
      <c r="F449" s="326" t="s">
        <v>7309</v>
      </c>
      <c r="G449" s="226">
        <v>50</v>
      </c>
      <c r="H449" s="326" t="s">
        <v>7309</v>
      </c>
      <c r="I449" s="226">
        <v>640</v>
      </c>
      <c r="J449" s="326" t="s">
        <v>7309</v>
      </c>
      <c r="K449" s="226">
        <v>1280</v>
      </c>
      <c r="L449" s="326" t="s">
        <v>7309</v>
      </c>
      <c r="M449" s="226" t="s">
        <v>48</v>
      </c>
      <c r="N449" s="326" t="s">
        <v>7308</v>
      </c>
    </row>
    <row r="450" spans="2:14" x14ac:dyDescent="0.35">
      <c r="B450" s="167" t="s">
        <v>7310</v>
      </c>
      <c r="C450" s="327" t="s">
        <v>7075</v>
      </c>
      <c r="D450" s="326" t="s">
        <v>7309</v>
      </c>
      <c r="E450" s="226">
        <v>80</v>
      </c>
      <c r="F450" s="326" t="s">
        <v>7309</v>
      </c>
      <c r="G450" s="226">
        <v>50</v>
      </c>
      <c r="H450" s="326" t="s">
        <v>7309</v>
      </c>
      <c r="I450" s="226">
        <v>896</v>
      </c>
      <c r="J450" s="326" t="s">
        <v>7309</v>
      </c>
      <c r="K450" s="226">
        <v>1792</v>
      </c>
      <c r="L450" s="326" t="s">
        <v>7309</v>
      </c>
      <c r="M450" s="226" t="s">
        <v>48</v>
      </c>
      <c r="N450" s="326" t="s">
        <v>7308</v>
      </c>
    </row>
    <row r="451" spans="2:14" x14ac:dyDescent="0.35">
      <c r="B451" s="167" t="s">
        <v>7310</v>
      </c>
      <c r="C451" s="327" t="s">
        <v>3776</v>
      </c>
      <c r="D451" s="326" t="s">
        <v>7309</v>
      </c>
      <c r="E451" s="226">
        <v>90</v>
      </c>
      <c r="F451" s="326" t="s">
        <v>7309</v>
      </c>
      <c r="G451" s="226">
        <v>65</v>
      </c>
      <c r="H451" s="326" t="s">
        <v>7309</v>
      </c>
      <c r="I451" s="226">
        <v>544</v>
      </c>
      <c r="J451" s="326" t="s">
        <v>7309</v>
      </c>
      <c r="K451" s="226">
        <v>1088</v>
      </c>
      <c r="L451" s="326" t="s">
        <v>7309</v>
      </c>
      <c r="M451" s="226" t="s">
        <v>48</v>
      </c>
      <c r="N451" s="326" t="s">
        <v>7308</v>
      </c>
    </row>
    <row r="452" spans="2:14" x14ac:dyDescent="0.35">
      <c r="B452" s="167" t="s">
        <v>7310</v>
      </c>
      <c r="C452" s="327" t="s">
        <v>3777</v>
      </c>
      <c r="D452" s="326" t="s">
        <v>7309</v>
      </c>
      <c r="E452" s="226">
        <v>90</v>
      </c>
      <c r="F452" s="326" t="s">
        <v>7309</v>
      </c>
      <c r="G452" s="226">
        <v>65</v>
      </c>
      <c r="H452" s="326" t="s">
        <v>7309</v>
      </c>
      <c r="I452" s="226">
        <v>576</v>
      </c>
      <c r="J452" s="326" t="s">
        <v>7309</v>
      </c>
      <c r="K452" s="226">
        <v>1152</v>
      </c>
      <c r="L452" s="326" t="s">
        <v>7309</v>
      </c>
      <c r="M452" s="226" t="s">
        <v>48</v>
      </c>
      <c r="N452" s="326" t="s">
        <v>7308</v>
      </c>
    </row>
    <row r="453" spans="2:14" x14ac:dyDescent="0.35">
      <c r="B453" s="167" t="s">
        <v>7310</v>
      </c>
      <c r="C453" s="327" t="s">
        <v>3785</v>
      </c>
      <c r="D453" s="326" t="s">
        <v>7309</v>
      </c>
      <c r="E453" s="226">
        <v>80</v>
      </c>
      <c r="F453" s="326" t="s">
        <v>7309</v>
      </c>
      <c r="G453" s="226">
        <v>40</v>
      </c>
      <c r="H453" s="326" t="s">
        <v>7309</v>
      </c>
      <c r="I453" s="226">
        <v>640</v>
      </c>
      <c r="J453" s="326" t="s">
        <v>7309</v>
      </c>
      <c r="K453" s="226">
        <v>1280</v>
      </c>
      <c r="L453" s="326" t="s">
        <v>7309</v>
      </c>
      <c r="M453" s="226" t="s">
        <v>48</v>
      </c>
      <c r="N453" s="326" t="s">
        <v>7308</v>
      </c>
    </row>
    <row r="454" spans="2:14" x14ac:dyDescent="0.35">
      <c r="B454" s="167" t="s">
        <v>7310</v>
      </c>
      <c r="C454" s="327" t="s">
        <v>3786</v>
      </c>
      <c r="D454" s="326" t="s">
        <v>7309</v>
      </c>
      <c r="E454" s="226">
        <v>90</v>
      </c>
      <c r="F454" s="326" t="s">
        <v>7309</v>
      </c>
      <c r="G454" s="226">
        <v>65</v>
      </c>
      <c r="H454" s="326" t="s">
        <v>7309</v>
      </c>
      <c r="I454" s="226">
        <v>704</v>
      </c>
      <c r="J454" s="326" t="s">
        <v>7309</v>
      </c>
      <c r="K454" s="226">
        <v>1408</v>
      </c>
      <c r="L454" s="326" t="s">
        <v>7309</v>
      </c>
      <c r="M454" s="226" t="s">
        <v>48</v>
      </c>
      <c r="N454" s="326" t="s">
        <v>7308</v>
      </c>
    </row>
    <row r="455" spans="2:14" x14ac:dyDescent="0.35">
      <c r="B455" s="167" t="s">
        <v>7310</v>
      </c>
      <c r="C455" s="327" t="s">
        <v>3794</v>
      </c>
      <c r="D455" s="326" t="s">
        <v>7309</v>
      </c>
      <c r="E455" s="226">
        <v>90</v>
      </c>
      <c r="F455" s="326" t="s">
        <v>7309</v>
      </c>
      <c r="G455" s="226">
        <v>65</v>
      </c>
      <c r="H455" s="326" t="s">
        <v>7309</v>
      </c>
      <c r="I455" s="226">
        <v>704</v>
      </c>
      <c r="J455" s="326" t="s">
        <v>7309</v>
      </c>
      <c r="K455" s="226">
        <v>1408</v>
      </c>
      <c r="L455" s="326" t="s">
        <v>7309</v>
      </c>
      <c r="M455" s="226" t="s">
        <v>48</v>
      </c>
      <c r="N455" s="326" t="s">
        <v>7308</v>
      </c>
    </row>
    <row r="456" spans="2:14" x14ac:dyDescent="0.35">
      <c r="B456" s="167" t="s">
        <v>7310</v>
      </c>
      <c r="C456" s="327" t="s">
        <v>3828</v>
      </c>
      <c r="D456" s="326" t="s">
        <v>7309</v>
      </c>
      <c r="E456" s="226">
        <v>80</v>
      </c>
      <c r="F456" s="326" t="s">
        <v>7309</v>
      </c>
      <c r="G456" s="226">
        <v>50</v>
      </c>
      <c r="H456" s="326" t="s">
        <v>7309</v>
      </c>
      <c r="I456" s="226">
        <v>704</v>
      </c>
      <c r="J456" s="326" t="s">
        <v>7309</v>
      </c>
      <c r="K456" s="226">
        <v>1408</v>
      </c>
      <c r="L456" s="326" t="s">
        <v>7309</v>
      </c>
      <c r="M456" s="226" t="s">
        <v>48</v>
      </c>
      <c r="N456" s="326" t="s">
        <v>7308</v>
      </c>
    </row>
    <row r="457" spans="2:14" x14ac:dyDescent="0.35">
      <c r="B457" s="167" t="s">
        <v>7310</v>
      </c>
      <c r="C457" s="327" t="s">
        <v>3811</v>
      </c>
      <c r="D457" s="326" t="s">
        <v>7309</v>
      </c>
      <c r="E457" s="226">
        <v>90</v>
      </c>
      <c r="F457" s="326" t="s">
        <v>7309</v>
      </c>
      <c r="G457" s="226">
        <v>80</v>
      </c>
      <c r="H457" s="326" t="s">
        <v>7309</v>
      </c>
      <c r="I457" s="226">
        <v>608</v>
      </c>
      <c r="J457" s="326" t="s">
        <v>7309</v>
      </c>
      <c r="K457" s="226">
        <v>1216</v>
      </c>
      <c r="L457" s="326" t="s">
        <v>7309</v>
      </c>
      <c r="M457" s="226" t="s">
        <v>48</v>
      </c>
      <c r="N457" s="326" t="s">
        <v>7308</v>
      </c>
    </row>
    <row r="458" spans="2:14" x14ac:dyDescent="0.35">
      <c r="B458" s="167" t="s">
        <v>7310</v>
      </c>
      <c r="C458" s="327" t="s">
        <v>3812</v>
      </c>
      <c r="D458" s="326" t="s">
        <v>7309</v>
      </c>
      <c r="E458" s="226">
        <v>90</v>
      </c>
      <c r="F458" s="326" t="s">
        <v>7309</v>
      </c>
      <c r="G458" s="226">
        <v>80</v>
      </c>
      <c r="H458" s="326" t="s">
        <v>7309</v>
      </c>
      <c r="I458" s="226">
        <v>640</v>
      </c>
      <c r="J458" s="326" t="s">
        <v>7309</v>
      </c>
      <c r="K458" s="226">
        <v>1280</v>
      </c>
      <c r="L458" s="326" t="s">
        <v>7309</v>
      </c>
      <c r="M458" s="226" t="s">
        <v>48</v>
      </c>
      <c r="N458" s="326" t="s">
        <v>7308</v>
      </c>
    </row>
    <row r="459" spans="2:14" x14ac:dyDescent="0.35">
      <c r="B459" s="167" t="s">
        <v>7310</v>
      </c>
      <c r="C459" s="327" t="s">
        <v>3813</v>
      </c>
      <c r="D459" s="326" t="s">
        <v>7309</v>
      </c>
      <c r="E459" s="226">
        <v>90</v>
      </c>
      <c r="F459" s="326" t="s">
        <v>7309</v>
      </c>
      <c r="G459" s="226">
        <v>80</v>
      </c>
      <c r="H459" s="326" t="s">
        <v>7309</v>
      </c>
      <c r="I459" s="226">
        <v>672</v>
      </c>
      <c r="J459" s="326" t="s">
        <v>7309</v>
      </c>
      <c r="K459" s="226">
        <v>1344</v>
      </c>
      <c r="L459" s="326" t="s">
        <v>7309</v>
      </c>
      <c r="M459" s="226" t="s">
        <v>48</v>
      </c>
      <c r="N459" s="326" t="s">
        <v>7308</v>
      </c>
    </row>
    <row r="460" spans="2:14" x14ac:dyDescent="0.35">
      <c r="B460" s="167" t="s">
        <v>7310</v>
      </c>
      <c r="C460" s="327" t="s">
        <v>3814</v>
      </c>
      <c r="D460" s="326" t="s">
        <v>7309</v>
      </c>
      <c r="E460" s="226">
        <v>90</v>
      </c>
      <c r="F460" s="326" t="s">
        <v>7309</v>
      </c>
      <c r="G460" s="226">
        <v>90</v>
      </c>
      <c r="H460" s="326" t="s">
        <v>7309</v>
      </c>
      <c r="I460" s="226">
        <v>768</v>
      </c>
      <c r="J460" s="326" t="s">
        <v>7309</v>
      </c>
      <c r="K460" s="226">
        <v>1536</v>
      </c>
      <c r="L460" s="326" t="s">
        <v>7309</v>
      </c>
      <c r="M460" s="226" t="s">
        <v>48</v>
      </c>
      <c r="N460" s="326" t="s">
        <v>7308</v>
      </c>
    </row>
    <row r="461" spans="2:14" x14ac:dyDescent="0.35">
      <c r="B461" s="167" t="s">
        <v>7310</v>
      </c>
      <c r="C461" s="327" t="s">
        <v>3815</v>
      </c>
      <c r="D461" s="326" t="s">
        <v>7309</v>
      </c>
      <c r="E461" s="226">
        <v>90</v>
      </c>
      <c r="F461" s="326" t="s">
        <v>7309</v>
      </c>
      <c r="G461" s="226">
        <v>80</v>
      </c>
      <c r="H461" s="326" t="s">
        <v>7309</v>
      </c>
      <c r="I461" s="226">
        <v>640</v>
      </c>
      <c r="J461" s="326" t="s">
        <v>7309</v>
      </c>
      <c r="K461" s="226">
        <v>1280</v>
      </c>
      <c r="L461" s="326" t="s">
        <v>7309</v>
      </c>
      <c r="M461" s="226" t="s">
        <v>48</v>
      </c>
      <c r="N461" s="326" t="s">
        <v>7308</v>
      </c>
    </row>
    <row r="462" spans="2:14" x14ac:dyDescent="0.35">
      <c r="B462" s="167" t="s">
        <v>7310</v>
      </c>
      <c r="C462" s="327" t="s">
        <v>3801</v>
      </c>
      <c r="D462" s="326" t="s">
        <v>7309</v>
      </c>
      <c r="E462" s="226">
        <v>90</v>
      </c>
      <c r="F462" s="326" t="s">
        <v>7309</v>
      </c>
      <c r="G462" s="226">
        <v>80</v>
      </c>
      <c r="H462" s="326" t="s">
        <v>7309</v>
      </c>
      <c r="I462" s="226">
        <v>736</v>
      </c>
      <c r="J462" s="326" t="s">
        <v>7309</v>
      </c>
      <c r="K462" s="226">
        <v>1472</v>
      </c>
      <c r="L462" s="326" t="s">
        <v>7309</v>
      </c>
      <c r="M462" s="226" t="s">
        <v>48</v>
      </c>
      <c r="N462" s="326" t="s">
        <v>7308</v>
      </c>
    </row>
    <row r="463" spans="2:14" x14ac:dyDescent="0.35">
      <c r="B463" s="167" t="s">
        <v>7310</v>
      </c>
      <c r="C463" s="327" t="s">
        <v>853</v>
      </c>
      <c r="D463" s="326" t="s">
        <v>7309</v>
      </c>
      <c r="E463" s="226">
        <v>80</v>
      </c>
      <c r="F463" s="326" t="s">
        <v>7309</v>
      </c>
      <c r="G463" s="226">
        <v>100</v>
      </c>
      <c r="H463" s="326" t="s">
        <v>7309</v>
      </c>
      <c r="I463" s="226">
        <v>1526</v>
      </c>
      <c r="J463" s="326" t="s">
        <v>7309</v>
      </c>
      <c r="K463" s="226">
        <v>1536</v>
      </c>
      <c r="L463" s="326" t="s">
        <v>7309</v>
      </c>
      <c r="M463" s="226" t="s">
        <v>630</v>
      </c>
      <c r="N463" s="326" t="s">
        <v>7308</v>
      </c>
    </row>
    <row r="464" spans="2:14" x14ac:dyDescent="0.35">
      <c r="B464" s="167" t="s">
        <v>7310</v>
      </c>
      <c r="C464" s="327" t="s">
        <v>5286</v>
      </c>
      <c r="D464" s="326" t="s">
        <v>7309</v>
      </c>
      <c r="E464" s="226">
        <v>100</v>
      </c>
      <c r="F464" s="326" t="s">
        <v>7309</v>
      </c>
      <c r="G464" s="226">
        <v>90</v>
      </c>
      <c r="H464" s="326" t="s">
        <v>7309</v>
      </c>
      <c r="I464" s="226">
        <v>1037</v>
      </c>
      <c r="J464" s="326" t="s">
        <v>7309</v>
      </c>
      <c r="K464" s="226">
        <v>1152</v>
      </c>
      <c r="L464" s="326" t="s">
        <v>7309</v>
      </c>
      <c r="M464" s="226" t="s">
        <v>380</v>
      </c>
      <c r="N464" s="326" t="s">
        <v>7308</v>
      </c>
    </row>
    <row r="465" spans="2:14" x14ac:dyDescent="0.35">
      <c r="B465" s="167" t="s">
        <v>7310</v>
      </c>
      <c r="C465" s="327" t="s">
        <v>7013</v>
      </c>
      <c r="D465" s="326" t="s">
        <v>7309</v>
      </c>
      <c r="E465" s="226">
        <v>100</v>
      </c>
      <c r="F465" s="326" t="s">
        <v>7309</v>
      </c>
      <c r="G465" s="226">
        <v>90</v>
      </c>
      <c r="H465" s="326" t="s">
        <v>7309</v>
      </c>
      <c r="I465" s="226">
        <v>806</v>
      </c>
      <c r="J465" s="326" t="s">
        <v>7309</v>
      </c>
      <c r="K465" s="226">
        <v>896</v>
      </c>
      <c r="L465" s="326" t="s">
        <v>7309</v>
      </c>
      <c r="M465" s="226" t="s">
        <v>380</v>
      </c>
      <c r="N465" s="326" t="s">
        <v>7308</v>
      </c>
    </row>
    <row r="466" spans="2:14" x14ac:dyDescent="0.35">
      <c r="B466" s="167" t="s">
        <v>7310</v>
      </c>
      <c r="C466" s="327" t="s">
        <v>7014</v>
      </c>
      <c r="D466" s="326" t="s">
        <v>7309</v>
      </c>
      <c r="E466" s="226">
        <v>100</v>
      </c>
      <c r="F466" s="326" t="s">
        <v>7309</v>
      </c>
      <c r="G466" s="226">
        <v>95</v>
      </c>
      <c r="H466" s="326" t="s">
        <v>7309</v>
      </c>
      <c r="I466" s="226">
        <v>384</v>
      </c>
      <c r="J466" s="326" t="s">
        <v>7309</v>
      </c>
      <c r="K466" s="226">
        <v>768</v>
      </c>
      <c r="L466" s="326" t="s">
        <v>7309</v>
      </c>
      <c r="M466" s="226" t="s">
        <v>380</v>
      </c>
      <c r="N466" s="326" t="s">
        <v>7308</v>
      </c>
    </row>
    <row r="467" spans="2:14" x14ac:dyDescent="0.35">
      <c r="B467" s="167" t="s">
        <v>7310</v>
      </c>
      <c r="C467" s="327" t="s">
        <v>1420</v>
      </c>
      <c r="D467" s="326" t="s">
        <v>7309</v>
      </c>
      <c r="E467" s="226">
        <v>100</v>
      </c>
      <c r="F467" s="326" t="s">
        <v>7309</v>
      </c>
      <c r="G467" s="226">
        <v>95</v>
      </c>
      <c r="H467" s="326" t="s">
        <v>7309</v>
      </c>
      <c r="I467" s="226">
        <v>640</v>
      </c>
      <c r="J467" s="326" t="s">
        <v>7309</v>
      </c>
      <c r="K467" s="226">
        <v>1280</v>
      </c>
      <c r="L467" s="326" t="s">
        <v>7309</v>
      </c>
      <c r="M467" s="226" t="s">
        <v>380</v>
      </c>
      <c r="N467" s="326" t="s">
        <v>7308</v>
      </c>
    </row>
    <row r="468" spans="2:14" x14ac:dyDescent="0.35">
      <c r="B468" s="167" t="s">
        <v>7310</v>
      </c>
      <c r="C468" s="327" t="s">
        <v>6731</v>
      </c>
      <c r="D468" s="326" t="s">
        <v>7309</v>
      </c>
      <c r="E468" s="226">
        <v>100</v>
      </c>
      <c r="F468" s="326" t="s">
        <v>7309</v>
      </c>
      <c r="G468" s="226">
        <v>95</v>
      </c>
      <c r="H468" s="326" t="s">
        <v>7309</v>
      </c>
      <c r="I468" s="226">
        <v>960</v>
      </c>
      <c r="J468" s="326" t="s">
        <v>7309</v>
      </c>
      <c r="K468" s="226">
        <v>1920</v>
      </c>
      <c r="L468" s="326" t="s">
        <v>7309</v>
      </c>
      <c r="M468" s="226" t="s">
        <v>380</v>
      </c>
      <c r="N468" s="326" t="s">
        <v>7308</v>
      </c>
    </row>
    <row r="469" spans="2:14" x14ac:dyDescent="0.35">
      <c r="B469" s="167" t="s">
        <v>7310</v>
      </c>
      <c r="C469" s="327" t="s">
        <v>7093</v>
      </c>
      <c r="D469" s="326" t="s">
        <v>7309</v>
      </c>
      <c r="E469" s="226">
        <v>90</v>
      </c>
      <c r="F469" s="326" t="s">
        <v>7309</v>
      </c>
      <c r="G469" s="226">
        <v>100</v>
      </c>
      <c r="H469" s="326" t="s">
        <v>7309</v>
      </c>
      <c r="I469" s="226">
        <v>346</v>
      </c>
      <c r="J469" s="326" t="s">
        <v>7309</v>
      </c>
      <c r="K469" s="226">
        <v>384</v>
      </c>
      <c r="L469" s="326" t="s">
        <v>7309</v>
      </c>
      <c r="M469" s="226" t="s">
        <v>487</v>
      </c>
      <c r="N469" s="326" t="s">
        <v>7308</v>
      </c>
    </row>
    <row r="470" spans="2:14" x14ac:dyDescent="0.35">
      <c r="B470" s="167" t="s">
        <v>7310</v>
      </c>
      <c r="C470" s="327" t="s">
        <v>5311</v>
      </c>
      <c r="D470" s="326" t="s">
        <v>7309</v>
      </c>
      <c r="E470" s="226">
        <v>80</v>
      </c>
      <c r="F470" s="326" t="s">
        <v>7309</v>
      </c>
      <c r="G470" s="226">
        <v>45</v>
      </c>
      <c r="H470" s="326" t="s">
        <v>7309</v>
      </c>
      <c r="I470" s="226">
        <v>768</v>
      </c>
      <c r="J470" s="326" t="s">
        <v>7309</v>
      </c>
      <c r="K470" s="226">
        <v>1280</v>
      </c>
      <c r="L470" s="326" t="s">
        <v>7309</v>
      </c>
      <c r="M470" s="226" t="s">
        <v>487</v>
      </c>
      <c r="N470" s="326" t="s">
        <v>7308</v>
      </c>
    </row>
    <row r="471" spans="2:14" x14ac:dyDescent="0.35">
      <c r="B471" s="167" t="s">
        <v>7310</v>
      </c>
      <c r="C471" s="327" t="s">
        <v>6337</v>
      </c>
      <c r="D471" s="326" t="s">
        <v>7309</v>
      </c>
      <c r="E471" s="226">
        <v>80</v>
      </c>
      <c r="F471" s="326" t="s">
        <v>7309</v>
      </c>
      <c r="G471" s="226">
        <v>40</v>
      </c>
      <c r="H471" s="326" t="s">
        <v>7309</v>
      </c>
      <c r="I471" s="226">
        <v>435</v>
      </c>
      <c r="J471" s="326" t="s">
        <v>7309</v>
      </c>
      <c r="K471" s="226">
        <v>1088</v>
      </c>
      <c r="L471" s="326" t="s">
        <v>7309</v>
      </c>
      <c r="M471" s="226" t="s">
        <v>487</v>
      </c>
      <c r="N471" s="326" t="s">
        <v>7308</v>
      </c>
    </row>
    <row r="472" spans="2:14" x14ac:dyDescent="0.35">
      <c r="B472" s="167" t="s">
        <v>7310</v>
      </c>
      <c r="C472" s="327" t="s">
        <v>1694</v>
      </c>
      <c r="D472" s="326" t="s">
        <v>7309</v>
      </c>
      <c r="E472" s="226">
        <v>80</v>
      </c>
      <c r="F472" s="326" t="s">
        <v>7309</v>
      </c>
      <c r="G472" s="226">
        <v>45</v>
      </c>
      <c r="H472" s="326" t="s">
        <v>7309</v>
      </c>
      <c r="I472" s="226">
        <v>768</v>
      </c>
      <c r="J472" s="326" t="s">
        <v>7309</v>
      </c>
      <c r="K472" s="226">
        <v>1536</v>
      </c>
      <c r="L472" s="326" t="s">
        <v>7309</v>
      </c>
      <c r="M472" s="226" t="s">
        <v>487</v>
      </c>
      <c r="N472" s="326" t="s">
        <v>7308</v>
      </c>
    </row>
    <row r="473" spans="2:14" x14ac:dyDescent="0.35">
      <c r="B473" s="167" t="s">
        <v>7310</v>
      </c>
      <c r="C473" s="327" t="s">
        <v>6727</v>
      </c>
      <c r="D473" s="326" t="s">
        <v>7309</v>
      </c>
      <c r="E473" s="226">
        <v>100</v>
      </c>
      <c r="F473" s="326" t="s">
        <v>7309</v>
      </c>
      <c r="G473" s="226">
        <v>95</v>
      </c>
      <c r="H473" s="326" t="s">
        <v>7309</v>
      </c>
      <c r="I473" s="226">
        <v>1910</v>
      </c>
      <c r="J473" s="326" t="s">
        <v>7309</v>
      </c>
      <c r="K473" s="226">
        <v>1920</v>
      </c>
      <c r="L473" s="326" t="s">
        <v>7309</v>
      </c>
      <c r="M473" s="226" t="s">
        <v>487</v>
      </c>
      <c r="N473" s="326" t="s">
        <v>7308</v>
      </c>
    </row>
    <row r="474" spans="2:14" x14ac:dyDescent="0.35">
      <c r="B474" s="167" t="s">
        <v>7310</v>
      </c>
      <c r="C474" s="327" t="s">
        <v>1893</v>
      </c>
      <c r="D474" s="326" t="s">
        <v>7309</v>
      </c>
      <c r="E474" s="226">
        <v>80</v>
      </c>
      <c r="F474" s="326" t="s">
        <v>7309</v>
      </c>
      <c r="G474" s="226">
        <v>50</v>
      </c>
      <c r="H474" s="326" t="s">
        <v>7309</v>
      </c>
      <c r="I474" s="226">
        <v>922</v>
      </c>
      <c r="J474" s="326" t="s">
        <v>7309</v>
      </c>
      <c r="K474" s="226">
        <v>2304</v>
      </c>
      <c r="L474" s="326" t="s">
        <v>7309</v>
      </c>
      <c r="M474" s="226" t="s">
        <v>487</v>
      </c>
      <c r="N474" s="326" t="s">
        <v>7308</v>
      </c>
    </row>
    <row r="475" spans="2:14" x14ac:dyDescent="0.35">
      <c r="B475" s="167" t="s">
        <v>7310</v>
      </c>
      <c r="C475" s="327" t="s">
        <v>7010</v>
      </c>
      <c r="D475" s="326" t="s">
        <v>7309</v>
      </c>
      <c r="E475" s="226">
        <v>80</v>
      </c>
      <c r="F475" s="326" t="s">
        <v>7309</v>
      </c>
      <c r="G475" s="226">
        <v>50</v>
      </c>
      <c r="H475" s="326" t="s">
        <v>7309</v>
      </c>
      <c r="I475" s="226">
        <v>2422</v>
      </c>
      <c r="J475" s="326" t="s">
        <v>7309</v>
      </c>
      <c r="K475" s="226">
        <v>2432</v>
      </c>
      <c r="L475" s="326" t="s">
        <v>7309</v>
      </c>
      <c r="M475" s="226" t="s">
        <v>487</v>
      </c>
      <c r="N475" s="326" t="s">
        <v>7308</v>
      </c>
    </row>
    <row r="476" spans="2:14" x14ac:dyDescent="0.35">
      <c r="B476" s="167" t="s">
        <v>7310</v>
      </c>
      <c r="C476" s="327" t="s">
        <v>5128</v>
      </c>
      <c r="D476" s="326" t="s">
        <v>7309</v>
      </c>
      <c r="E476" s="226">
        <v>80</v>
      </c>
      <c r="F476" s="326" t="s">
        <v>7309</v>
      </c>
      <c r="G476" s="226">
        <v>90</v>
      </c>
      <c r="H476" s="326" t="s">
        <v>7309</v>
      </c>
      <c r="I476" s="226">
        <v>1434</v>
      </c>
      <c r="J476" s="326" t="s">
        <v>7309</v>
      </c>
      <c r="K476" s="226">
        <v>1792</v>
      </c>
      <c r="L476" s="326" t="s">
        <v>7309</v>
      </c>
      <c r="M476" s="226" t="s">
        <v>56</v>
      </c>
      <c r="N476" s="326" t="s">
        <v>7308</v>
      </c>
    </row>
    <row r="477" spans="2:14" x14ac:dyDescent="0.35">
      <c r="B477" s="167" t="s">
        <v>7310</v>
      </c>
      <c r="C477" s="327" t="s">
        <v>5281</v>
      </c>
      <c r="D477" s="326" t="s">
        <v>7309</v>
      </c>
      <c r="E477" s="226">
        <v>80</v>
      </c>
      <c r="F477" s="326" t="s">
        <v>7309</v>
      </c>
      <c r="G477" s="226">
        <v>90</v>
      </c>
      <c r="H477" s="326" t="s">
        <v>7309</v>
      </c>
      <c r="I477" s="226">
        <v>1229</v>
      </c>
      <c r="J477" s="326" t="s">
        <v>7309</v>
      </c>
      <c r="K477" s="226">
        <v>1536</v>
      </c>
      <c r="L477" s="326" t="s">
        <v>7309</v>
      </c>
      <c r="M477" s="226" t="s">
        <v>56</v>
      </c>
      <c r="N477" s="326" t="s">
        <v>7308</v>
      </c>
    </row>
    <row r="478" spans="2:14" x14ac:dyDescent="0.35">
      <c r="B478" s="167" t="s">
        <v>7310</v>
      </c>
      <c r="C478" s="327" t="s">
        <v>6319</v>
      </c>
      <c r="D478" s="326" t="s">
        <v>7309</v>
      </c>
      <c r="E478" s="226">
        <v>100</v>
      </c>
      <c r="F478" s="326" t="s">
        <v>7309</v>
      </c>
      <c r="G478" s="226">
        <v>95</v>
      </c>
      <c r="H478" s="326" t="s">
        <v>7309</v>
      </c>
      <c r="I478" s="226">
        <v>1843</v>
      </c>
      <c r="J478" s="326" t="s">
        <v>7309</v>
      </c>
      <c r="K478" s="226">
        <v>2304</v>
      </c>
      <c r="L478" s="326" t="s">
        <v>7309</v>
      </c>
      <c r="M478" s="226" t="s">
        <v>56</v>
      </c>
      <c r="N478" s="326" t="s">
        <v>7308</v>
      </c>
    </row>
    <row r="479" spans="2:14" x14ac:dyDescent="0.35">
      <c r="B479" s="167" t="s">
        <v>7310</v>
      </c>
      <c r="C479" s="327" t="s">
        <v>3441</v>
      </c>
      <c r="D479" s="326" t="s">
        <v>7309</v>
      </c>
      <c r="E479" s="226">
        <v>100</v>
      </c>
      <c r="F479" s="326" t="s">
        <v>7309</v>
      </c>
      <c r="G479" s="226">
        <v>95</v>
      </c>
      <c r="H479" s="326" t="s">
        <v>7309</v>
      </c>
      <c r="I479" s="226">
        <v>1434</v>
      </c>
      <c r="J479" s="326" t="s">
        <v>7309</v>
      </c>
      <c r="K479" s="226">
        <v>1792</v>
      </c>
      <c r="L479" s="326" t="s">
        <v>7309</v>
      </c>
      <c r="M479" s="226" t="s">
        <v>56</v>
      </c>
      <c r="N479" s="326" t="s">
        <v>7308</v>
      </c>
    </row>
    <row r="480" spans="2:14" x14ac:dyDescent="0.35">
      <c r="B480" s="167" t="s">
        <v>7310</v>
      </c>
      <c r="C480" s="327" t="s">
        <v>3687</v>
      </c>
      <c r="D480" s="326" t="s">
        <v>7309</v>
      </c>
      <c r="E480" s="226">
        <v>90</v>
      </c>
      <c r="F480" s="326" t="s">
        <v>7309</v>
      </c>
      <c r="G480" s="226">
        <v>85</v>
      </c>
      <c r="H480" s="326" t="s">
        <v>7309</v>
      </c>
      <c r="I480" s="226">
        <v>1280</v>
      </c>
      <c r="J480" s="326" t="s">
        <v>7309</v>
      </c>
      <c r="K480" s="226">
        <v>1600</v>
      </c>
      <c r="L480" s="326" t="s">
        <v>7309</v>
      </c>
      <c r="M480" s="226" t="s">
        <v>56</v>
      </c>
      <c r="N480" s="326" t="s">
        <v>7308</v>
      </c>
    </row>
    <row r="481" spans="2:14" x14ac:dyDescent="0.35">
      <c r="B481" s="167" t="s">
        <v>7310</v>
      </c>
      <c r="C481" s="327" t="s">
        <v>7072</v>
      </c>
      <c r="D481" s="326" t="s">
        <v>7309</v>
      </c>
      <c r="E481" s="226">
        <v>100</v>
      </c>
      <c r="F481" s="326" t="s">
        <v>7309</v>
      </c>
      <c r="G481" s="226">
        <v>95</v>
      </c>
      <c r="H481" s="326" t="s">
        <v>7309</v>
      </c>
      <c r="I481" s="226">
        <v>1741</v>
      </c>
      <c r="J481" s="326" t="s">
        <v>7309</v>
      </c>
      <c r="K481" s="226">
        <v>2176</v>
      </c>
      <c r="L481" s="326" t="s">
        <v>7309</v>
      </c>
      <c r="M481" s="226" t="s">
        <v>56</v>
      </c>
      <c r="N481" s="326" t="s">
        <v>7308</v>
      </c>
    </row>
    <row r="482" spans="2:14" x14ac:dyDescent="0.35">
      <c r="B482" s="167" t="s">
        <v>7310</v>
      </c>
      <c r="C482" s="327" t="s">
        <v>7017</v>
      </c>
      <c r="D482" s="326" t="s">
        <v>7309</v>
      </c>
      <c r="E482" s="226">
        <v>100</v>
      </c>
      <c r="F482" s="326" t="s">
        <v>7309</v>
      </c>
      <c r="G482" s="226">
        <v>95</v>
      </c>
      <c r="H482" s="326" t="s">
        <v>7309</v>
      </c>
      <c r="I482" s="226">
        <v>1536</v>
      </c>
      <c r="J482" s="326" t="s">
        <v>7309</v>
      </c>
      <c r="K482" s="226">
        <v>1920</v>
      </c>
      <c r="L482" s="326" t="s">
        <v>7309</v>
      </c>
      <c r="M482" s="226" t="s">
        <v>56</v>
      </c>
      <c r="N482" s="326" t="s">
        <v>7308</v>
      </c>
    </row>
    <row r="483" spans="2:14" x14ac:dyDescent="0.35">
      <c r="B483" s="167" t="s">
        <v>7310</v>
      </c>
      <c r="C483" s="327" t="s">
        <v>7052</v>
      </c>
      <c r="D483" s="326" t="s">
        <v>7309</v>
      </c>
      <c r="E483" s="226">
        <v>100</v>
      </c>
      <c r="F483" s="326" t="s">
        <v>7309</v>
      </c>
      <c r="G483" s="226">
        <v>95</v>
      </c>
      <c r="H483" s="326" t="s">
        <v>7309</v>
      </c>
      <c r="I483" s="226">
        <v>1434</v>
      </c>
      <c r="J483" s="326" t="s">
        <v>7309</v>
      </c>
      <c r="K483" s="226">
        <v>1792</v>
      </c>
      <c r="L483" s="326" t="s">
        <v>7309</v>
      </c>
      <c r="M483" s="226" t="s">
        <v>56</v>
      </c>
      <c r="N483" s="326" t="s">
        <v>7308</v>
      </c>
    </row>
    <row r="484" spans="2:14" x14ac:dyDescent="0.35">
      <c r="B484" s="167" t="s">
        <v>7310</v>
      </c>
      <c r="C484" s="327" t="s">
        <v>7069</v>
      </c>
      <c r="D484" s="326" t="s">
        <v>7309</v>
      </c>
      <c r="E484" s="226">
        <v>100</v>
      </c>
      <c r="F484" s="326" t="s">
        <v>7309</v>
      </c>
      <c r="G484" s="226">
        <v>95</v>
      </c>
      <c r="H484" s="326" t="s">
        <v>7309</v>
      </c>
      <c r="I484" s="226">
        <v>1536</v>
      </c>
      <c r="J484" s="326" t="s">
        <v>7309</v>
      </c>
      <c r="K484" s="226">
        <v>1920</v>
      </c>
      <c r="L484" s="326" t="s">
        <v>7309</v>
      </c>
      <c r="M484" s="226" t="s">
        <v>56</v>
      </c>
      <c r="N484" s="326" t="s">
        <v>7308</v>
      </c>
    </row>
    <row r="485" spans="2:14" x14ac:dyDescent="0.35">
      <c r="B485" s="167" t="s">
        <v>7310</v>
      </c>
      <c r="C485" s="327" t="s">
        <v>7097</v>
      </c>
      <c r="D485" s="326" t="s">
        <v>7309</v>
      </c>
      <c r="E485" s="226">
        <v>100</v>
      </c>
      <c r="F485" s="326" t="s">
        <v>7309</v>
      </c>
      <c r="G485" s="226">
        <v>95</v>
      </c>
      <c r="H485" s="326" t="s">
        <v>7309</v>
      </c>
      <c r="I485" s="226">
        <v>1638</v>
      </c>
      <c r="J485" s="326" t="s">
        <v>7309</v>
      </c>
      <c r="K485" s="226">
        <v>2048</v>
      </c>
      <c r="L485" s="326" t="s">
        <v>7309</v>
      </c>
      <c r="M485" s="226" t="s">
        <v>56</v>
      </c>
      <c r="N485" s="326" t="s">
        <v>7308</v>
      </c>
    </row>
    <row r="486" spans="2:14" x14ac:dyDescent="0.35">
      <c r="B486" s="167" t="s">
        <v>7310</v>
      </c>
      <c r="C486" s="327" t="s">
        <v>1793</v>
      </c>
      <c r="D486" s="326" t="s">
        <v>7309</v>
      </c>
      <c r="E486" s="226">
        <v>100</v>
      </c>
      <c r="F486" s="326" t="s">
        <v>7309</v>
      </c>
      <c r="G486" s="226">
        <v>95</v>
      </c>
      <c r="H486" s="326" t="s">
        <v>7309</v>
      </c>
      <c r="I486" s="226">
        <v>1434</v>
      </c>
      <c r="J486" s="326" t="s">
        <v>7309</v>
      </c>
      <c r="K486" s="226">
        <v>1792</v>
      </c>
      <c r="L486" s="326" t="s">
        <v>7309</v>
      </c>
      <c r="M486" s="226" t="s">
        <v>56</v>
      </c>
      <c r="N486" s="326" t="s">
        <v>7308</v>
      </c>
    </row>
    <row r="487" spans="2:14" x14ac:dyDescent="0.35">
      <c r="B487" s="167" t="s">
        <v>7310</v>
      </c>
      <c r="C487" s="327" t="s">
        <v>7070</v>
      </c>
      <c r="D487" s="326" t="s">
        <v>7309</v>
      </c>
      <c r="E487" s="226">
        <v>100</v>
      </c>
      <c r="F487" s="326" t="s">
        <v>7309</v>
      </c>
      <c r="G487" s="226">
        <v>95</v>
      </c>
      <c r="H487" s="326" t="s">
        <v>7309</v>
      </c>
      <c r="I487" s="226">
        <v>1434</v>
      </c>
      <c r="J487" s="326" t="s">
        <v>7309</v>
      </c>
      <c r="K487" s="226">
        <v>1792</v>
      </c>
      <c r="L487" s="326" t="s">
        <v>7309</v>
      </c>
      <c r="M487" s="226" t="s">
        <v>56</v>
      </c>
      <c r="N487" s="326" t="s">
        <v>7308</v>
      </c>
    </row>
    <row r="488" spans="2:14" x14ac:dyDescent="0.35">
      <c r="B488" s="167" t="s">
        <v>7310</v>
      </c>
      <c r="C488" s="327" t="s">
        <v>7029</v>
      </c>
      <c r="D488" s="326" t="s">
        <v>7309</v>
      </c>
      <c r="E488" s="226">
        <v>100</v>
      </c>
      <c r="F488" s="326" t="s">
        <v>7309</v>
      </c>
      <c r="G488" s="226">
        <v>95</v>
      </c>
      <c r="H488" s="326" t="s">
        <v>7309</v>
      </c>
      <c r="I488" s="226">
        <v>1434</v>
      </c>
      <c r="J488" s="326" t="s">
        <v>7309</v>
      </c>
      <c r="K488" s="226">
        <v>1792</v>
      </c>
      <c r="L488" s="326" t="s">
        <v>7309</v>
      </c>
      <c r="M488" s="226" t="s">
        <v>56</v>
      </c>
      <c r="N488" s="326" t="s">
        <v>7308</v>
      </c>
    </row>
    <row r="489" spans="2:14" x14ac:dyDescent="0.35">
      <c r="B489" s="167" t="s">
        <v>7310</v>
      </c>
      <c r="C489" s="327" t="s">
        <v>7053</v>
      </c>
      <c r="D489" s="326" t="s">
        <v>7309</v>
      </c>
      <c r="E489" s="226">
        <v>100</v>
      </c>
      <c r="F489" s="326" t="s">
        <v>7309</v>
      </c>
      <c r="G489" s="226">
        <v>95</v>
      </c>
      <c r="H489" s="326" t="s">
        <v>7309</v>
      </c>
      <c r="I489" s="226">
        <v>1434</v>
      </c>
      <c r="J489" s="326" t="s">
        <v>7309</v>
      </c>
      <c r="K489" s="226">
        <v>1792</v>
      </c>
      <c r="L489" s="326" t="s">
        <v>7309</v>
      </c>
      <c r="M489" s="226" t="s">
        <v>56</v>
      </c>
      <c r="N489" s="326" t="s">
        <v>7308</v>
      </c>
    </row>
    <row r="490" spans="2:14" x14ac:dyDescent="0.35">
      <c r="B490" s="167" t="s">
        <v>7310</v>
      </c>
      <c r="C490" s="327" t="s">
        <v>7030</v>
      </c>
      <c r="D490" s="326" t="s">
        <v>7309</v>
      </c>
      <c r="E490" s="226">
        <v>100</v>
      </c>
      <c r="F490" s="326" t="s">
        <v>7309</v>
      </c>
      <c r="G490" s="226">
        <v>95</v>
      </c>
      <c r="H490" s="326" t="s">
        <v>7309</v>
      </c>
      <c r="I490" s="226">
        <v>1434</v>
      </c>
      <c r="J490" s="326" t="s">
        <v>7309</v>
      </c>
      <c r="K490" s="226">
        <v>1792</v>
      </c>
      <c r="L490" s="326" t="s">
        <v>7309</v>
      </c>
      <c r="M490" s="226" t="s">
        <v>56</v>
      </c>
      <c r="N490" s="326" t="s">
        <v>7308</v>
      </c>
    </row>
    <row r="491" spans="2:14" x14ac:dyDescent="0.35">
      <c r="B491" s="167" t="s">
        <v>7310</v>
      </c>
      <c r="C491" s="327" t="s">
        <v>7031</v>
      </c>
      <c r="D491" s="326" t="s">
        <v>7309</v>
      </c>
      <c r="E491" s="226">
        <v>100</v>
      </c>
      <c r="F491" s="326" t="s">
        <v>7309</v>
      </c>
      <c r="G491" s="226">
        <v>95</v>
      </c>
      <c r="H491" s="326" t="s">
        <v>7309</v>
      </c>
      <c r="I491" s="226">
        <v>1434</v>
      </c>
      <c r="J491" s="326" t="s">
        <v>7309</v>
      </c>
      <c r="K491" s="226">
        <v>1792</v>
      </c>
      <c r="L491" s="326" t="s">
        <v>7309</v>
      </c>
      <c r="M491" s="226" t="s">
        <v>56</v>
      </c>
      <c r="N491" s="326" t="s">
        <v>7308</v>
      </c>
    </row>
    <row r="492" spans="2:14" x14ac:dyDescent="0.35">
      <c r="B492" s="167" t="s">
        <v>7310</v>
      </c>
      <c r="C492" s="327" t="s">
        <v>1786</v>
      </c>
      <c r="D492" s="326" t="s">
        <v>7309</v>
      </c>
      <c r="E492" s="226">
        <v>100</v>
      </c>
      <c r="F492" s="326" t="s">
        <v>7309</v>
      </c>
      <c r="G492" s="226">
        <v>95</v>
      </c>
      <c r="H492" s="326" t="s">
        <v>7309</v>
      </c>
      <c r="I492" s="226">
        <v>1434</v>
      </c>
      <c r="J492" s="326" t="s">
        <v>7309</v>
      </c>
      <c r="K492" s="226">
        <v>1792</v>
      </c>
      <c r="L492" s="326" t="s">
        <v>7309</v>
      </c>
      <c r="M492" s="226" t="s">
        <v>56</v>
      </c>
      <c r="N492" s="326" t="s">
        <v>7308</v>
      </c>
    </row>
    <row r="493" spans="2:14" x14ac:dyDescent="0.35">
      <c r="B493" s="167" t="s">
        <v>7310</v>
      </c>
      <c r="C493" s="327" t="s">
        <v>2646</v>
      </c>
      <c r="D493" s="326" t="s">
        <v>7309</v>
      </c>
      <c r="E493" s="226">
        <v>100</v>
      </c>
      <c r="F493" s="326" t="s">
        <v>7309</v>
      </c>
      <c r="G493" s="226">
        <v>95</v>
      </c>
      <c r="H493" s="326" t="s">
        <v>7309</v>
      </c>
      <c r="I493" s="226">
        <v>1638</v>
      </c>
      <c r="J493" s="326" t="s">
        <v>7309</v>
      </c>
      <c r="K493" s="226">
        <v>2048</v>
      </c>
      <c r="L493" s="326" t="s">
        <v>7309</v>
      </c>
      <c r="M493" s="226" t="s">
        <v>56</v>
      </c>
      <c r="N493" s="326" t="s">
        <v>7308</v>
      </c>
    </row>
    <row r="494" spans="2:14" x14ac:dyDescent="0.35">
      <c r="B494" s="167" t="s">
        <v>7310</v>
      </c>
      <c r="C494" s="327" t="s">
        <v>2648</v>
      </c>
      <c r="D494" s="326" t="s">
        <v>7309</v>
      </c>
      <c r="E494" s="226">
        <v>90</v>
      </c>
      <c r="F494" s="326" t="s">
        <v>7309</v>
      </c>
      <c r="G494" s="226">
        <v>85</v>
      </c>
      <c r="H494" s="326" t="s">
        <v>7309</v>
      </c>
      <c r="I494" s="226">
        <v>1229</v>
      </c>
      <c r="J494" s="326" t="s">
        <v>7309</v>
      </c>
      <c r="K494" s="226">
        <v>1536</v>
      </c>
      <c r="L494" s="326" t="s">
        <v>7309</v>
      </c>
      <c r="M494" s="226" t="s">
        <v>56</v>
      </c>
      <c r="N494" s="326" t="s">
        <v>7308</v>
      </c>
    </row>
    <row r="495" spans="2:14" x14ac:dyDescent="0.35">
      <c r="B495" s="167" t="s">
        <v>7310</v>
      </c>
      <c r="C495" s="327" t="s">
        <v>2647</v>
      </c>
      <c r="D495" s="326" t="s">
        <v>7309</v>
      </c>
      <c r="E495" s="226">
        <v>90</v>
      </c>
      <c r="F495" s="326" t="s">
        <v>7309</v>
      </c>
      <c r="G495" s="226">
        <v>85</v>
      </c>
      <c r="H495" s="326" t="s">
        <v>7309</v>
      </c>
      <c r="I495" s="226">
        <v>1638</v>
      </c>
      <c r="J495" s="326" t="s">
        <v>7309</v>
      </c>
      <c r="K495" s="226">
        <v>2048</v>
      </c>
      <c r="L495" s="326" t="s">
        <v>7309</v>
      </c>
      <c r="M495" s="226" t="s">
        <v>56</v>
      </c>
      <c r="N495" s="326" t="s">
        <v>7308</v>
      </c>
    </row>
    <row r="496" spans="2:14" x14ac:dyDescent="0.35">
      <c r="B496" s="167" t="s">
        <v>7310</v>
      </c>
      <c r="C496" s="327" t="s">
        <v>7079</v>
      </c>
      <c r="D496" s="326" t="s">
        <v>7309</v>
      </c>
      <c r="E496" s="226">
        <v>100</v>
      </c>
      <c r="F496" s="326" t="s">
        <v>7309</v>
      </c>
      <c r="G496" s="226">
        <v>95</v>
      </c>
      <c r="H496" s="326" t="s">
        <v>7309</v>
      </c>
      <c r="I496" s="226">
        <v>1536</v>
      </c>
      <c r="J496" s="326" t="s">
        <v>7309</v>
      </c>
      <c r="K496" s="226">
        <v>1920</v>
      </c>
      <c r="L496" s="326" t="s">
        <v>7309</v>
      </c>
      <c r="M496" s="226" t="s">
        <v>56</v>
      </c>
      <c r="N496" s="326" t="s">
        <v>7308</v>
      </c>
    </row>
    <row r="497" spans="2:14" x14ac:dyDescent="0.35">
      <c r="B497" s="167" t="s">
        <v>7310</v>
      </c>
      <c r="C497" s="327" t="s">
        <v>7081</v>
      </c>
      <c r="D497" s="326" t="s">
        <v>7309</v>
      </c>
      <c r="E497" s="226">
        <v>100</v>
      </c>
      <c r="F497" s="326" t="s">
        <v>7309</v>
      </c>
      <c r="G497" s="226">
        <v>95</v>
      </c>
      <c r="H497" s="326" t="s">
        <v>7309</v>
      </c>
      <c r="I497" s="226">
        <v>1536</v>
      </c>
      <c r="J497" s="326" t="s">
        <v>7309</v>
      </c>
      <c r="K497" s="226">
        <v>1920</v>
      </c>
      <c r="L497" s="326" t="s">
        <v>7309</v>
      </c>
      <c r="M497" s="226" t="s">
        <v>56</v>
      </c>
      <c r="N497" s="326" t="s">
        <v>7308</v>
      </c>
    </row>
    <row r="498" spans="2:14" x14ac:dyDescent="0.35">
      <c r="B498" s="167" t="s">
        <v>7310</v>
      </c>
      <c r="C498" s="327" t="s">
        <v>3839</v>
      </c>
      <c r="D498" s="326" t="s">
        <v>7309</v>
      </c>
      <c r="E498" s="226">
        <v>100</v>
      </c>
      <c r="F498" s="326" t="s">
        <v>7309</v>
      </c>
      <c r="G498" s="226">
        <v>95</v>
      </c>
      <c r="H498" s="326" t="s">
        <v>7309</v>
      </c>
      <c r="I498" s="226">
        <v>1638</v>
      </c>
      <c r="J498" s="326" t="s">
        <v>7309</v>
      </c>
      <c r="K498" s="226">
        <v>2048</v>
      </c>
      <c r="L498" s="326" t="s">
        <v>7309</v>
      </c>
      <c r="M498" s="226" t="s">
        <v>56</v>
      </c>
      <c r="N498" s="326" t="s">
        <v>7308</v>
      </c>
    </row>
    <row r="499" spans="2:14" x14ac:dyDescent="0.35">
      <c r="B499" s="167" t="s">
        <v>7310</v>
      </c>
      <c r="C499" s="327" t="s">
        <v>3787</v>
      </c>
      <c r="D499" s="326" t="s">
        <v>7309</v>
      </c>
      <c r="E499" s="226">
        <v>100</v>
      </c>
      <c r="F499" s="326" t="s">
        <v>7309</v>
      </c>
      <c r="G499" s="226">
        <v>95</v>
      </c>
      <c r="H499" s="326" t="s">
        <v>7309</v>
      </c>
      <c r="I499" s="226">
        <v>1741</v>
      </c>
      <c r="J499" s="326" t="s">
        <v>7309</v>
      </c>
      <c r="K499" s="226">
        <v>2176</v>
      </c>
      <c r="L499" s="326" t="s">
        <v>7309</v>
      </c>
      <c r="M499" s="226" t="s">
        <v>56</v>
      </c>
      <c r="N499" s="326" t="s">
        <v>7308</v>
      </c>
    </row>
    <row r="500" spans="2:14" x14ac:dyDescent="0.35">
      <c r="B500" s="167" t="s">
        <v>7310</v>
      </c>
      <c r="C500" s="327" t="s">
        <v>3792</v>
      </c>
      <c r="D500" s="326" t="s">
        <v>7309</v>
      </c>
      <c r="E500" s="226">
        <v>100</v>
      </c>
      <c r="F500" s="326" t="s">
        <v>7309</v>
      </c>
      <c r="G500" s="226">
        <v>95</v>
      </c>
      <c r="H500" s="326" t="s">
        <v>7309</v>
      </c>
      <c r="I500" s="226">
        <v>1536</v>
      </c>
      <c r="J500" s="326" t="s">
        <v>7309</v>
      </c>
      <c r="K500" s="226">
        <v>1920</v>
      </c>
      <c r="L500" s="326" t="s">
        <v>7309</v>
      </c>
      <c r="M500" s="226" t="s">
        <v>56</v>
      </c>
      <c r="N500" s="326" t="s">
        <v>7308</v>
      </c>
    </row>
    <row r="501" spans="2:14" x14ac:dyDescent="0.35">
      <c r="B501" s="167" t="s">
        <v>7310</v>
      </c>
      <c r="C501" s="327" t="s">
        <v>3793</v>
      </c>
      <c r="D501" s="326" t="s">
        <v>7309</v>
      </c>
      <c r="E501" s="226">
        <v>100</v>
      </c>
      <c r="F501" s="326" t="s">
        <v>7309</v>
      </c>
      <c r="G501" s="226">
        <v>95</v>
      </c>
      <c r="H501" s="326" t="s">
        <v>7309</v>
      </c>
      <c r="I501" s="226">
        <v>1331</v>
      </c>
      <c r="J501" s="326" t="s">
        <v>7309</v>
      </c>
      <c r="K501" s="226">
        <v>1664</v>
      </c>
      <c r="L501" s="326" t="s">
        <v>7309</v>
      </c>
      <c r="M501" s="226" t="s">
        <v>56</v>
      </c>
      <c r="N501" s="326" t="s">
        <v>7308</v>
      </c>
    </row>
    <row r="502" spans="2:14" x14ac:dyDescent="0.35">
      <c r="B502" s="167" t="s">
        <v>7310</v>
      </c>
      <c r="C502" s="327" t="s">
        <v>3818</v>
      </c>
      <c r="D502" s="326" t="s">
        <v>7309</v>
      </c>
      <c r="E502" s="226">
        <v>100</v>
      </c>
      <c r="F502" s="326" t="s">
        <v>7309</v>
      </c>
      <c r="G502" s="226">
        <v>95</v>
      </c>
      <c r="H502" s="326" t="s">
        <v>7309</v>
      </c>
      <c r="I502" s="226">
        <v>1638</v>
      </c>
      <c r="J502" s="326" t="s">
        <v>7309</v>
      </c>
      <c r="K502" s="226">
        <v>2048</v>
      </c>
      <c r="L502" s="326" t="s">
        <v>7309</v>
      </c>
      <c r="M502" s="226" t="s">
        <v>56</v>
      </c>
      <c r="N502" s="326" t="s">
        <v>7308</v>
      </c>
    </row>
    <row r="503" spans="2:14" x14ac:dyDescent="0.35">
      <c r="B503" s="167" t="s">
        <v>7310</v>
      </c>
      <c r="C503" s="327" t="s">
        <v>3803</v>
      </c>
      <c r="D503" s="326" t="s">
        <v>7309</v>
      </c>
      <c r="E503" s="226">
        <v>100</v>
      </c>
      <c r="F503" s="326" t="s">
        <v>7309</v>
      </c>
      <c r="G503" s="226">
        <v>95</v>
      </c>
      <c r="H503" s="326" t="s">
        <v>7309</v>
      </c>
      <c r="I503" s="226">
        <v>1741</v>
      </c>
      <c r="J503" s="326" t="s">
        <v>7309</v>
      </c>
      <c r="K503" s="226">
        <v>2176</v>
      </c>
      <c r="L503" s="326" t="s">
        <v>7309</v>
      </c>
      <c r="M503" s="226" t="s">
        <v>56</v>
      </c>
      <c r="N503" s="326" t="s">
        <v>7308</v>
      </c>
    </row>
    <row r="504" spans="2:14" x14ac:dyDescent="0.35">
      <c r="B504" s="167" t="s">
        <v>7310</v>
      </c>
      <c r="C504" s="327" t="s">
        <v>6996</v>
      </c>
      <c r="D504" s="326" t="s">
        <v>7309</v>
      </c>
      <c r="E504" s="226">
        <v>100</v>
      </c>
      <c r="F504" s="326" t="s">
        <v>7309</v>
      </c>
      <c r="G504" s="226">
        <v>85</v>
      </c>
      <c r="H504" s="326" t="s">
        <v>7309</v>
      </c>
      <c r="I504" s="226">
        <v>346</v>
      </c>
      <c r="J504" s="326" t="s">
        <v>7309</v>
      </c>
      <c r="K504" s="226">
        <v>384</v>
      </c>
      <c r="L504" s="326" t="s">
        <v>7309</v>
      </c>
      <c r="M504" s="226" t="s">
        <v>49</v>
      </c>
      <c r="N504" s="326" t="s">
        <v>7308</v>
      </c>
    </row>
    <row r="505" spans="2:14" x14ac:dyDescent="0.35">
      <c r="B505" s="167" t="s">
        <v>7310</v>
      </c>
      <c r="C505" s="327" t="s">
        <v>6221</v>
      </c>
      <c r="D505" s="326" t="s">
        <v>7309</v>
      </c>
      <c r="E505" s="226">
        <v>100</v>
      </c>
      <c r="F505" s="326" t="s">
        <v>7309</v>
      </c>
      <c r="G505" s="226">
        <v>85</v>
      </c>
      <c r="H505" s="326" t="s">
        <v>7309</v>
      </c>
      <c r="I505" s="226">
        <v>518</v>
      </c>
      <c r="J505" s="326" t="s">
        <v>7309</v>
      </c>
      <c r="K505" s="226">
        <v>576</v>
      </c>
      <c r="L505" s="326" t="s">
        <v>7309</v>
      </c>
      <c r="M505" s="226" t="s">
        <v>49</v>
      </c>
      <c r="N505" s="326" t="s">
        <v>7308</v>
      </c>
    </row>
    <row r="506" spans="2:14" x14ac:dyDescent="0.35">
      <c r="B506" s="167" t="s">
        <v>7310</v>
      </c>
      <c r="C506" s="327" t="s">
        <v>5312</v>
      </c>
      <c r="D506" s="326" t="s">
        <v>7309</v>
      </c>
      <c r="E506" s="226">
        <v>100</v>
      </c>
      <c r="F506" s="326" t="s">
        <v>7309</v>
      </c>
      <c r="G506" s="226">
        <v>85</v>
      </c>
      <c r="H506" s="326" t="s">
        <v>7309</v>
      </c>
      <c r="I506" s="226">
        <v>180</v>
      </c>
      <c r="J506" s="326" t="s">
        <v>7309</v>
      </c>
      <c r="K506" s="226">
        <v>384</v>
      </c>
      <c r="L506" s="326" t="s">
        <v>7309</v>
      </c>
      <c r="M506" s="226" t="s">
        <v>49</v>
      </c>
      <c r="N506" s="326" t="s">
        <v>7308</v>
      </c>
    </row>
    <row r="507" spans="2:14" x14ac:dyDescent="0.35">
      <c r="B507" s="167" t="s">
        <v>7310</v>
      </c>
      <c r="C507" s="327" t="s">
        <v>5313</v>
      </c>
      <c r="D507" s="326" t="s">
        <v>7309</v>
      </c>
      <c r="E507" s="226">
        <v>100</v>
      </c>
      <c r="F507" s="326" t="s">
        <v>7309</v>
      </c>
      <c r="G507" s="226">
        <v>85</v>
      </c>
      <c r="H507" s="326" t="s">
        <v>7309</v>
      </c>
      <c r="I507" s="226">
        <v>180</v>
      </c>
      <c r="J507" s="326" t="s">
        <v>7309</v>
      </c>
      <c r="K507" s="226">
        <v>384</v>
      </c>
      <c r="L507" s="326" t="s">
        <v>7309</v>
      </c>
      <c r="M507" s="226" t="s">
        <v>49</v>
      </c>
      <c r="N507" s="326" t="s">
        <v>7308</v>
      </c>
    </row>
    <row r="508" spans="2:14" x14ac:dyDescent="0.35">
      <c r="B508" s="167" t="s">
        <v>7310</v>
      </c>
      <c r="C508" s="327" t="s">
        <v>2211</v>
      </c>
      <c r="D508" s="326" t="s">
        <v>7309</v>
      </c>
      <c r="E508" s="226">
        <v>100</v>
      </c>
      <c r="F508" s="326" t="s">
        <v>7309</v>
      </c>
      <c r="G508" s="226">
        <v>85</v>
      </c>
      <c r="H508" s="326" t="s">
        <v>7309</v>
      </c>
      <c r="I508" s="226">
        <v>346</v>
      </c>
      <c r="J508" s="326" t="s">
        <v>7309</v>
      </c>
      <c r="K508" s="226">
        <v>384</v>
      </c>
      <c r="L508" s="326" t="s">
        <v>7309</v>
      </c>
      <c r="M508" s="226" t="s">
        <v>49</v>
      </c>
      <c r="N508" s="326" t="s">
        <v>7308</v>
      </c>
    </row>
    <row r="509" spans="2:14" x14ac:dyDescent="0.35">
      <c r="B509" s="167" t="s">
        <v>7310</v>
      </c>
      <c r="C509" s="327" t="s">
        <v>2233</v>
      </c>
      <c r="D509" s="326" t="s">
        <v>7309</v>
      </c>
      <c r="E509" s="226">
        <v>100</v>
      </c>
      <c r="F509" s="326" t="s">
        <v>7309</v>
      </c>
      <c r="G509" s="226">
        <v>85</v>
      </c>
      <c r="H509" s="326" t="s">
        <v>7309</v>
      </c>
      <c r="I509" s="226">
        <v>346</v>
      </c>
      <c r="J509" s="326" t="s">
        <v>7309</v>
      </c>
      <c r="K509" s="226">
        <v>384</v>
      </c>
      <c r="L509" s="326" t="s">
        <v>7309</v>
      </c>
      <c r="M509" s="226" t="s">
        <v>49</v>
      </c>
      <c r="N509" s="326" t="s">
        <v>7308</v>
      </c>
    </row>
    <row r="510" spans="2:14" x14ac:dyDescent="0.35">
      <c r="B510" s="167" t="s">
        <v>7310</v>
      </c>
      <c r="C510" s="327" t="s">
        <v>1741</v>
      </c>
      <c r="D510" s="326" t="s">
        <v>7309</v>
      </c>
      <c r="E510" s="226">
        <v>100</v>
      </c>
      <c r="F510" s="326" t="s">
        <v>7309</v>
      </c>
      <c r="G510" s="226">
        <v>85</v>
      </c>
      <c r="H510" s="326" t="s">
        <v>7309</v>
      </c>
      <c r="I510" s="226">
        <v>346</v>
      </c>
      <c r="J510" s="326" t="s">
        <v>7309</v>
      </c>
      <c r="K510" s="226">
        <v>384</v>
      </c>
      <c r="L510" s="326" t="s">
        <v>7309</v>
      </c>
      <c r="M510" s="226" t="s">
        <v>49</v>
      </c>
      <c r="N510" s="326" t="s">
        <v>7308</v>
      </c>
    </row>
    <row r="511" spans="2:14" x14ac:dyDescent="0.35">
      <c r="B511" s="167" t="s">
        <v>7310</v>
      </c>
      <c r="C511" s="327" t="s">
        <v>2641</v>
      </c>
      <c r="D511" s="326" t="s">
        <v>7309</v>
      </c>
      <c r="E511" s="226">
        <v>100</v>
      </c>
      <c r="F511" s="326" t="s">
        <v>7309</v>
      </c>
      <c r="G511" s="226">
        <v>85</v>
      </c>
      <c r="H511" s="326" t="s">
        <v>7309</v>
      </c>
      <c r="I511" s="226">
        <v>461</v>
      </c>
      <c r="J511" s="326" t="s">
        <v>7309</v>
      </c>
      <c r="K511" s="226">
        <v>512</v>
      </c>
      <c r="L511" s="326" t="s">
        <v>7309</v>
      </c>
      <c r="M511" s="226" t="s">
        <v>49</v>
      </c>
      <c r="N511" s="326" t="s">
        <v>7308</v>
      </c>
    </row>
    <row r="512" spans="2:14" x14ac:dyDescent="0.35">
      <c r="B512" s="167" t="s">
        <v>7310</v>
      </c>
      <c r="C512" s="327" t="s">
        <v>5287</v>
      </c>
      <c r="D512" s="326" t="s">
        <v>7309</v>
      </c>
      <c r="E512" s="226">
        <v>100</v>
      </c>
      <c r="F512" s="326" t="s">
        <v>7309</v>
      </c>
      <c r="G512" s="226">
        <v>85</v>
      </c>
      <c r="H512" s="326" t="s">
        <v>7309</v>
      </c>
      <c r="I512" s="226">
        <v>504</v>
      </c>
      <c r="J512" s="326" t="s">
        <v>7309</v>
      </c>
      <c r="K512" s="226">
        <v>560</v>
      </c>
      <c r="L512" s="326" t="s">
        <v>7309</v>
      </c>
      <c r="M512" s="226" t="s">
        <v>49</v>
      </c>
      <c r="N512" s="326" t="s">
        <v>7308</v>
      </c>
    </row>
    <row r="513" spans="2:14" x14ac:dyDescent="0.35">
      <c r="B513" s="167" t="s">
        <v>7310</v>
      </c>
      <c r="C513" s="327" t="s">
        <v>7051</v>
      </c>
      <c r="D513" s="326" t="s">
        <v>7309</v>
      </c>
      <c r="E513" s="226">
        <v>100</v>
      </c>
      <c r="F513" s="326" t="s">
        <v>7309</v>
      </c>
      <c r="G513" s="226">
        <v>85</v>
      </c>
      <c r="H513" s="326" t="s">
        <v>7309</v>
      </c>
      <c r="I513" s="226">
        <v>504</v>
      </c>
      <c r="J513" s="326" t="s">
        <v>7309</v>
      </c>
      <c r="K513" s="226">
        <v>560</v>
      </c>
      <c r="L513" s="326" t="s">
        <v>7309</v>
      </c>
      <c r="M513" s="226" t="s">
        <v>49</v>
      </c>
      <c r="N513" s="326" t="s">
        <v>7308</v>
      </c>
    </row>
    <row r="514" spans="2:14" x14ac:dyDescent="0.35">
      <c r="B514" s="167" t="s">
        <v>7310</v>
      </c>
      <c r="C514" s="327" t="s">
        <v>6728</v>
      </c>
      <c r="D514" s="326" t="s">
        <v>7309</v>
      </c>
      <c r="E514" s="226">
        <v>100</v>
      </c>
      <c r="F514" s="326" t="s">
        <v>7309</v>
      </c>
      <c r="G514" s="226">
        <v>85</v>
      </c>
      <c r="H514" s="326" t="s">
        <v>7309</v>
      </c>
      <c r="I514" s="226">
        <v>461</v>
      </c>
      <c r="J514" s="326" t="s">
        <v>7309</v>
      </c>
      <c r="K514" s="226">
        <v>512</v>
      </c>
      <c r="L514" s="326" t="s">
        <v>7309</v>
      </c>
      <c r="M514" s="226" t="s">
        <v>49</v>
      </c>
      <c r="N514" s="326" t="s">
        <v>7308</v>
      </c>
    </row>
    <row r="515" spans="2:14" x14ac:dyDescent="0.35">
      <c r="B515" s="167" t="s">
        <v>7310</v>
      </c>
      <c r="C515" s="327" t="s">
        <v>1897</v>
      </c>
      <c r="D515" s="326" t="s">
        <v>7309</v>
      </c>
      <c r="E515" s="226">
        <v>100</v>
      </c>
      <c r="F515" s="326" t="s">
        <v>7309</v>
      </c>
      <c r="G515" s="226">
        <v>85</v>
      </c>
      <c r="H515" s="326" t="s">
        <v>7309</v>
      </c>
      <c r="I515" s="226">
        <v>461</v>
      </c>
      <c r="J515" s="326" t="s">
        <v>7309</v>
      </c>
      <c r="K515" s="226">
        <v>512</v>
      </c>
      <c r="L515" s="326" t="s">
        <v>7309</v>
      </c>
      <c r="M515" s="226" t="s">
        <v>49</v>
      </c>
      <c r="N515" s="326" t="s">
        <v>7308</v>
      </c>
    </row>
    <row r="516" spans="2:14" x14ac:dyDescent="0.35">
      <c r="B516" s="167" t="s">
        <v>7310</v>
      </c>
      <c r="C516" s="327" t="s">
        <v>5356</v>
      </c>
      <c r="D516" s="326" t="s">
        <v>7309</v>
      </c>
      <c r="E516" s="226">
        <v>100</v>
      </c>
      <c r="F516" s="326" t="s">
        <v>7309</v>
      </c>
      <c r="G516" s="226">
        <v>85</v>
      </c>
      <c r="H516" s="326" t="s">
        <v>7309</v>
      </c>
      <c r="I516" s="226">
        <v>461</v>
      </c>
      <c r="J516" s="326" t="s">
        <v>7309</v>
      </c>
      <c r="K516" s="226">
        <v>512</v>
      </c>
      <c r="L516" s="326" t="s">
        <v>7309</v>
      </c>
      <c r="M516" s="226" t="s">
        <v>49</v>
      </c>
      <c r="N516" s="326" t="s">
        <v>7308</v>
      </c>
    </row>
    <row r="517" spans="2:14" x14ac:dyDescent="0.35">
      <c r="B517" s="167" t="s">
        <v>7310</v>
      </c>
      <c r="C517" s="327" t="s">
        <v>7068</v>
      </c>
      <c r="D517" s="326" t="s">
        <v>7309</v>
      </c>
      <c r="E517" s="226">
        <v>100</v>
      </c>
      <c r="F517" s="326" t="s">
        <v>7309</v>
      </c>
      <c r="G517" s="226">
        <v>85</v>
      </c>
      <c r="H517" s="326" t="s">
        <v>7309</v>
      </c>
      <c r="I517" s="226">
        <v>461</v>
      </c>
      <c r="J517" s="326" t="s">
        <v>7309</v>
      </c>
      <c r="K517" s="226">
        <v>512</v>
      </c>
      <c r="L517" s="326" t="s">
        <v>7309</v>
      </c>
      <c r="M517" s="226" t="s">
        <v>49</v>
      </c>
      <c r="N517" s="326" t="s">
        <v>7308</v>
      </c>
    </row>
    <row r="518" spans="2:14" x14ac:dyDescent="0.35">
      <c r="B518" s="167" t="s">
        <v>7310</v>
      </c>
      <c r="C518" s="327" t="s">
        <v>3778</v>
      </c>
      <c r="D518" s="326" t="s">
        <v>7309</v>
      </c>
      <c r="E518" s="226">
        <v>100</v>
      </c>
      <c r="F518" s="326" t="s">
        <v>7309</v>
      </c>
      <c r="G518" s="226">
        <v>85</v>
      </c>
      <c r="H518" s="326" t="s">
        <v>7309</v>
      </c>
      <c r="I518" s="226">
        <v>461</v>
      </c>
      <c r="J518" s="326" t="s">
        <v>7309</v>
      </c>
      <c r="K518" s="226">
        <v>512</v>
      </c>
      <c r="L518" s="326" t="s">
        <v>7309</v>
      </c>
      <c r="M518" s="226" t="s">
        <v>49</v>
      </c>
      <c r="N518" s="326" t="s">
        <v>7308</v>
      </c>
    </row>
    <row r="519" spans="2:14" x14ac:dyDescent="0.35">
      <c r="B519" s="167" t="s">
        <v>7310</v>
      </c>
      <c r="C519" s="327" t="s">
        <v>3779</v>
      </c>
      <c r="D519" s="326" t="s">
        <v>7309</v>
      </c>
      <c r="E519" s="226">
        <v>100</v>
      </c>
      <c r="F519" s="326" t="s">
        <v>7309</v>
      </c>
      <c r="G519" s="226">
        <v>85</v>
      </c>
      <c r="H519" s="326" t="s">
        <v>7309</v>
      </c>
      <c r="I519" s="226">
        <v>576</v>
      </c>
      <c r="J519" s="326" t="s">
        <v>7309</v>
      </c>
      <c r="K519" s="226">
        <v>640</v>
      </c>
      <c r="L519" s="326" t="s">
        <v>7309</v>
      </c>
      <c r="M519" s="226" t="s">
        <v>49</v>
      </c>
      <c r="N519" s="326" t="s">
        <v>7308</v>
      </c>
    </row>
    <row r="520" spans="2:14" x14ac:dyDescent="0.35">
      <c r="B520" s="167" t="s">
        <v>7310</v>
      </c>
      <c r="C520" s="327" t="s">
        <v>3783</v>
      </c>
      <c r="D520" s="326" t="s">
        <v>7309</v>
      </c>
      <c r="E520" s="226">
        <v>100</v>
      </c>
      <c r="F520" s="326" t="s">
        <v>7309</v>
      </c>
      <c r="G520" s="226">
        <v>85</v>
      </c>
      <c r="H520" s="326" t="s">
        <v>7309</v>
      </c>
      <c r="I520" s="226">
        <v>576</v>
      </c>
      <c r="J520" s="326" t="s">
        <v>7309</v>
      </c>
      <c r="K520" s="226">
        <v>640</v>
      </c>
      <c r="L520" s="326" t="s">
        <v>7309</v>
      </c>
      <c r="M520" s="226" t="s">
        <v>49</v>
      </c>
      <c r="N520" s="326" t="s">
        <v>7308</v>
      </c>
    </row>
    <row r="521" spans="2:14" x14ac:dyDescent="0.35">
      <c r="B521" s="167" t="s">
        <v>7310</v>
      </c>
      <c r="C521" s="327" t="s">
        <v>3816</v>
      </c>
      <c r="D521" s="326" t="s">
        <v>7309</v>
      </c>
      <c r="E521" s="226">
        <v>100</v>
      </c>
      <c r="F521" s="326" t="s">
        <v>7309</v>
      </c>
      <c r="G521" s="226">
        <v>85</v>
      </c>
      <c r="H521" s="326" t="s">
        <v>7309</v>
      </c>
      <c r="I521" s="226">
        <v>576</v>
      </c>
      <c r="J521" s="326" t="s">
        <v>7309</v>
      </c>
      <c r="K521" s="226">
        <v>640</v>
      </c>
      <c r="L521" s="326" t="s">
        <v>7309</v>
      </c>
      <c r="M521" s="226" t="s">
        <v>49</v>
      </c>
      <c r="N521" s="326" t="s">
        <v>7308</v>
      </c>
    </row>
    <row r="522" spans="2:14" x14ac:dyDescent="0.35">
      <c r="B522" s="167" t="s">
        <v>7310</v>
      </c>
      <c r="C522" s="327" t="s">
        <v>3817</v>
      </c>
      <c r="D522" s="326" t="s">
        <v>7309</v>
      </c>
      <c r="E522" s="226">
        <v>100</v>
      </c>
      <c r="F522" s="326" t="s">
        <v>7309</v>
      </c>
      <c r="G522" s="226">
        <v>85</v>
      </c>
      <c r="H522" s="326" t="s">
        <v>7309</v>
      </c>
      <c r="I522" s="226">
        <v>691</v>
      </c>
      <c r="J522" s="326" t="s">
        <v>7309</v>
      </c>
      <c r="K522" s="226">
        <v>768</v>
      </c>
      <c r="L522" s="326" t="s">
        <v>7309</v>
      </c>
      <c r="M522" s="226" t="s">
        <v>49</v>
      </c>
      <c r="N522" s="326" t="s">
        <v>7308</v>
      </c>
    </row>
    <row r="523" spans="2:14" x14ac:dyDescent="0.35">
      <c r="B523" s="167" t="s">
        <v>7310</v>
      </c>
      <c r="C523" s="327" t="s">
        <v>3802</v>
      </c>
      <c r="D523" s="326" t="s">
        <v>7309</v>
      </c>
      <c r="E523" s="226">
        <v>100</v>
      </c>
      <c r="F523" s="326" t="s">
        <v>7309</v>
      </c>
      <c r="G523" s="226">
        <v>85</v>
      </c>
      <c r="H523" s="326" t="s">
        <v>7309</v>
      </c>
      <c r="I523" s="226">
        <v>346</v>
      </c>
      <c r="J523" s="326" t="s">
        <v>7309</v>
      </c>
      <c r="K523" s="226">
        <v>384</v>
      </c>
      <c r="L523" s="326" t="s">
        <v>7309</v>
      </c>
      <c r="M523" s="226" t="s">
        <v>49</v>
      </c>
      <c r="N523" s="326" t="s">
        <v>7308</v>
      </c>
    </row>
    <row r="524" spans="2:14" x14ac:dyDescent="0.35">
      <c r="B524" s="167" t="s">
        <v>7310</v>
      </c>
      <c r="C524" s="327" t="s">
        <v>7073</v>
      </c>
      <c r="D524" s="326" t="s">
        <v>7309</v>
      </c>
      <c r="E524" s="226">
        <v>90</v>
      </c>
      <c r="F524" s="326" t="s">
        <v>7309</v>
      </c>
      <c r="G524" s="226">
        <v>65</v>
      </c>
      <c r="H524" s="326" t="s">
        <v>7309</v>
      </c>
      <c r="I524" s="226">
        <v>512</v>
      </c>
      <c r="J524" s="326" t="s">
        <v>7309</v>
      </c>
      <c r="K524" s="226">
        <v>1024</v>
      </c>
      <c r="L524" s="326" t="s">
        <v>7309</v>
      </c>
      <c r="M524" s="226" t="s">
        <v>58</v>
      </c>
      <c r="N524" s="326" t="s">
        <v>7308</v>
      </c>
    </row>
    <row r="525" spans="2:14" x14ac:dyDescent="0.35">
      <c r="B525" s="167" t="s">
        <v>7310</v>
      </c>
      <c r="C525" s="327" t="s">
        <v>6364</v>
      </c>
      <c r="D525" s="326" t="s">
        <v>7309</v>
      </c>
      <c r="E525" s="226">
        <v>90</v>
      </c>
      <c r="F525" s="326" t="s">
        <v>7309</v>
      </c>
      <c r="G525" s="226">
        <v>65</v>
      </c>
      <c r="H525" s="326" t="s">
        <v>7309</v>
      </c>
      <c r="I525" s="226">
        <v>1088</v>
      </c>
      <c r="J525" s="326" t="s">
        <v>7309</v>
      </c>
      <c r="K525" s="226">
        <v>2176</v>
      </c>
      <c r="L525" s="326" t="s">
        <v>7309</v>
      </c>
      <c r="M525" s="226" t="s">
        <v>58</v>
      </c>
      <c r="N525" s="326" t="s">
        <v>7308</v>
      </c>
    </row>
    <row r="526" spans="2:14" x14ac:dyDescent="0.35">
      <c r="B526" s="167" t="s">
        <v>7310</v>
      </c>
      <c r="C526" s="327" t="s">
        <v>912</v>
      </c>
      <c r="D526" s="326" t="s">
        <v>7309</v>
      </c>
      <c r="E526" s="226">
        <v>90</v>
      </c>
      <c r="F526" s="326" t="s">
        <v>7309</v>
      </c>
      <c r="G526" s="226">
        <v>65</v>
      </c>
      <c r="H526" s="326" t="s">
        <v>7309</v>
      </c>
      <c r="I526" s="226">
        <v>576</v>
      </c>
      <c r="J526" s="326" t="s">
        <v>7309</v>
      </c>
      <c r="K526" s="226">
        <v>1152</v>
      </c>
      <c r="L526" s="326" t="s">
        <v>7309</v>
      </c>
      <c r="M526" s="226" t="s">
        <v>58</v>
      </c>
      <c r="N526" s="326" t="s">
        <v>7308</v>
      </c>
    </row>
    <row r="527" spans="2:14" x14ac:dyDescent="0.35">
      <c r="B527" s="167" t="s">
        <v>7310</v>
      </c>
      <c r="C527" s="327" t="s">
        <v>2227</v>
      </c>
      <c r="D527" s="326" t="s">
        <v>7309</v>
      </c>
      <c r="E527" s="226">
        <v>90</v>
      </c>
      <c r="F527" s="326" t="s">
        <v>7309</v>
      </c>
      <c r="G527" s="226">
        <v>65</v>
      </c>
      <c r="H527" s="326" t="s">
        <v>7309</v>
      </c>
      <c r="I527" s="226">
        <v>768</v>
      </c>
      <c r="J527" s="326" t="s">
        <v>7309</v>
      </c>
      <c r="K527" s="226">
        <v>1536</v>
      </c>
      <c r="L527" s="326" t="s">
        <v>7309</v>
      </c>
      <c r="M527" s="226" t="s">
        <v>58</v>
      </c>
      <c r="N527" s="326" t="s">
        <v>7308</v>
      </c>
    </row>
    <row r="528" spans="2:14" x14ac:dyDescent="0.35">
      <c r="B528" s="167" t="s">
        <v>7310</v>
      </c>
      <c r="C528" s="327" t="s">
        <v>7067</v>
      </c>
      <c r="D528" s="326" t="s">
        <v>7309</v>
      </c>
      <c r="E528" s="226">
        <v>90</v>
      </c>
      <c r="F528" s="326" t="s">
        <v>7309</v>
      </c>
      <c r="G528" s="226">
        <v>65</v>
      </c>
      <c r="H528" s="326" t="s">
        <v>7309</v>
      </c>
      <c r="I528" s="226">
        <v>768</v>
      </c>
      <c r="J528" s="326" t="s">
        <v>7309</v>
      </c>
      <c r="K528" s="226">
        <v>1536</v>
      </c>
      <c r="L528" s="326" t="s">
        <v>7309</v>
      </c>
      <c r="M528" s="226" t="s">
        <v>58</v>
      </c>
      <c r="N528" s="326" t="s">
        <v>7308</v>
      </c>
    </row>
    <row r="529" spans="2:14" x14ac:dyDescent="0.35">
      <c r="B529" s="167" t="s">
        <v>7310</v>
      </c>
      <c r="C529" s="327" t="s">
        <v>7065</v>
      </c>
      <c r="D529" s="326" t="s">
        <v>7309</v>
      </c>
      <c r="E529" s="226">
        <v>90</v>
      </c>
      <c r="F529" s="326" t="s">
        <v>7309</v>
      </c>
      <c r="G529" s="226">
        <v>65</v>
      </c>
      <c r="H529" s="326" t="s">
        <v>7309</v>
      </c>
      <c r="I529" s="226">
        <v>896</v>
      </c>
      <c r="J529" s="326" t="s">
        <v>7309</v>
      </c>
      <c r="K529" s="226">
        <v>1792</v>
      </c>
      <c r="L529" s="326" t="s">
        <v>7309</v>
      </c>
      <c r="M529" s="226" t="s">
        <v>58</v>
      </c>
      <c r="N529" s="326" t="s">
        <v>7308</v>
      </c>
    </row>
    <row r="530" spans="2:14" x14ac:dyDescent="0.35">
      <c r="B530" s="167" t="s">
        <v>7310</v>
      </c>
      <c r="C530" s="327" t="s">
        <v>7098</v>
      </c>
      <c r="D530" s="326" t="s">
        <v>7309</v>
      </c>
      <c r="E530" s="226">
        <v>90</v>
      </c>
      <c r="F530" s="326" t="s">
        <v>7309</v>
      </c>
      <c r="G530" s="226">
        <v>65</v>
      </c>
      <c r="H530" s="326" t="s">
        <v>7309</v>
      </c>
      <c r="I530" s="226">
        <v>896</v>
      </c>
      <c r="J530" s="326" t="s">
        <v>7309</v>
      </c>
      <c r="K530" s="226">
        <v>1792</v>
      </c>
      <c r="L530" s="326" t="s">
        <v>7309</v>
      </c>
      <c r="M530" s="226" t="s">
        <v>58</v>
      </c>
      <c r="N530" s="326" t="s">
        <v>7308</v>
      </c>
    </row>
    <row r="531" spans="2:14" x14ac:dyDescent="0.35">
      <c r="B531" s="167" t="s">
        <v>7310</v>
      </c>
      <c r="C531" s="327" t="s">
        <v>2656</v>
      </c>
      <c r="D531" s="326" t="s">
        <v>7309</v>
      </c>
      <c r="E531" s="226">
        <v>90</v>
      </c>
      <c r="F531" s="326" t="s">
        <v>7309</v>
      </c>
      <c r="G531" s="226">
        <v>65</v>
      </c>
      <c r="H531" s="326" t="s">
        <v>7309</v>
      </c>
      <c r="I531" s="226">
        <v>1024</v>
      </c>
      <c r="J531" s="326" t="s">
        <v>7309</v>
      </c>
      <c r="K531" s="226">
        <v>2048</v>
      </c>
      <c r="L531" s="326" t="s">
        <v>7309</v>
      </c>
      <c r="M531" s="226" t="s">
        <v>58</v>
      </c>
      <c r="N531" s="326" t="s">
        <v>7308</v>
      </c>
    </row>
    <row r="532" spans="2:14" x14ac:dyDescent="0.35">
      <c r="B532" s="167" t="s">
        <v>7310</v>
      </c>
      <c r="C532" s="327" t="s">
        <v>1915</v>
      </c>
      <c r="D532" s="326" t="s">
        <v>7309</v>
      </c>
      <c r="E532" s="226">
        <v>90</v>
      </c>
      <c r="F532" s="326" t="s">
        <v>7309</v>
      </c>
      <c r="G532" s="226">
        <v>65</v>
      </c>
      <c r="H532" s="326" t="s">
        <v>7309</v>
      </c>
      <c r="I532" s="226">
        <v>704</v>
      </c>
      <c r="J532" s="326" t="s">
        <v>7309</v>
      </c>
      <c r="K532" s="226">
        <v>1408</v>
      </c>
      <c r="L532" s="326" t="s">
        <v>7309</v>
      </c>
      <c r="M532" s="226" t="s">
        <v>58</v>
      </c>
      <c r="N532" s="326" t="s">
        <v>7308</v>
      </c>
    </row>
    <row r="533" spans="2:14" x14ac:dyDescent="0.35">
      <c r="B533" s="167" t="s">
        <v>7310</v>
      </c>
      <c r="C533" s="327" t="s">
        <v>7064</v>
      </c>
      <c r="D533" s="326" t="s">
        <v>7309</v>
      </c>
      <c r="E533" s="226">
        <v>90</v>
      </c>
      <c r="F533" s="326" t="s">
        <v>7309</v>
      </c>
      <c r="G533" s="226">
        <v>65</v>
      </c>
      <c r="H533" s="326" t="s">
        <v>7309</v>
      </c>
      <c r="I533" s="226">
        <v>704</v>
      </c>
      <c r="J533" s="326" t="s">
        <v>7309</v>
      </c>
      <c r="K533" s="226">
        <v>1408</v>
      </c>
      <c r="L533" s="326" t="s">
        <v>7309</v>
      </c>
      <c r="M533" s="226" t="s">
        <v>58</v>
      </c>
      <c r="N533" s="326" t="s">
        <v>7308</v>
      </c>
    </row>
    <row r="534" spans="2:14" x14ac:dyDescent="0.35">
      <c r="B534" s="167" t="s">
        <v>7310</v>
      </c>
      <c r="C534" s="327" t="s">
        <v>7066</v>
      </c>
      <c r="D534" s="326" t="s">
        <v>7309</v>
      </c>
      <c r="E534" s="226">
        <v>90</v>
      </c>
      <c r="F534" s="326" t="s">
        <v>7309</v>
      </c>
      <c r="G534" s="226">
        <v>65</v>
      </c>
      <c r="H534" s="326" t="s">
        <v>7309</v>
      </c>
      <c r="I534" s="226">
        <v>704</v>
      </c>
      <c r="J534" s="326" t="s">
        <v>7309</v>
      </c>
      <c r="K534" s="226">
        <v>1408</v>
      </c>
      <c r="L534" s="326" t="s">
        <v>7309</v>
      </c>
      <c r="M534" s="226" t="s">
        <v>58</v>
      </c>
      <c r="N534" s="326" t="s">
        <v>7308</v>
      </c>
    </row>
    <row r="535" spans="2:14" x14ac:dyDescent="0.35">
      <c r="B535" s="167" t="s">
        <v>7310</v>
      </c>
      <c r="C535" s="327" t="s">
        <v>7077</v>
      </c>
      <c r="D535" s="326" t="s">
        <v>7309</v>
      </c>
      <c r="E535" s="226">
        <v>90</v>
      </c>
      <c r="F535" s="326" t="s">
        <v>7309</v>
      </c>
      <c r="G535" s="226">
        <v>65</v>
      </c>
      <c r="H535" s="326" t="s">
        <v>7309</v>
      </c>
      <c r="I535" s="226">
        <v>704</v>
      </c>
      <c r="J535" s="326" t="s">
        <v>7309</v>
      </c>
      <c r="K535" s="226">
        <v>1408</v>
      </c>
      <c r="L535" s="326" t="s">
        <v>7309</v>
      </c>
      <c r="M535" s="226" t="s">
        <v>58</v>
      </c>
      <c r="N535" s="326" t="s">
        <v>7308</v>
      </c>
    </row>
    <row r="536" spans="2:14" x14ac:dyDescent="0.35">
      <c r="B536" s="167" t="s">
        <v>7310</v>
      </c>
      <c r="C536" s="327" t="s">
        <v>2663</v>
      </c>
      <c r="D536" s="326" t="s">
        <v>7309</v>
      </c>
      <c r="E536" s="226">
        <v>90</v>
      </c>
      <c r="F536" s="326" t="s">
        <v>7309</v>
      </c>
      <c r="G536" s="226">
        <v>65</v>
      </c>
      <c r="H536" s="326" t="s">
        <v>7309</v>
      </c>
      <c r="I536" s="226">
        <v>896</v>
      </c>
      <c r="J536" s="326" t="s">
        <v>7309</v>
      </c>
      <c r="K536" s="226">
        <v>1792</v>
      </c>
      <c r="L536" s="326" t="s">
        <v>7309</v>
      </c>
      <c r="M536" s="226" t="s">
        <v>58</v>
      </c>
      <c r="N536" s="326" t="s">
        <v>7308</v>
      </c>
    </row>
    <row r="537" spans="2:14" x14ac:dyDescent="0.35">
      <c r="B537" s="167" t="s">
        <v>7310</v>
      </c>
      <c r="C537" s="327" t="s">
        <v>1917</v>
      </c>
      <c r="D537" s="326" t="s">
        <v>7309</v>
      </c>
      <c r="E537" s="226">
        <v>90</v>
      </c>
      <c r="F537" s="326" t="s">
        <v>7309</v>
      </c>
      <c r="G537" s="226">
        <v>65</v>
      </c>
      <c r="H537" s="326" t="s">
        <v>7309</v>
      </c>
      <c r="I537" s="226">
        <v>768</v>
      </c>
      <c r="J537" s="326" t="s">
        <v>7309</v>
      </c>
      <c r="K537" s="226">
        <v>1536</v>
      </c>
      <c r="L537" s="326" t="s">
        <v>7309</v>
      </c>
      <c r="M537" s="226" t="s">
        <v>58</v>
      </c>
      <c r="N537" s="326" t="s">
        <v>7308</v>
      </c>
    </row>
    <row r="538" spans="2:14" x14ac:dyDescent="0.35">
      <c r="B538" s="167" t="s">
        <v>7310</v>
      </c>
      <c r="C538" s="327" t="s">
        <v>7034</v>
      </c>
      <c r="D538" s="326" t="s">
        <v>7309</v>
      </c>
      <c r="E538" s="226">
        <v>90</v>
      </c>
      <c r="F538" s="326" t="s">
        <v>7309</v>
      </c>
      <c r="G538" s="226">
        <v>65</v>
      </c>
      <c r="H538" s="326" t="s">
        <v>7309</v>
      </c>
      <c r="I538" s="226">
        <v>768</v>
      </c>
      <c r="J538" s="326" t="s">
        <v>7309</v>
      </c>
      <c r="K538" s="226">
        <v>1536</v>
      </c>
      <c r="L538" s="326" t="s">
        <v>7309</v>
      </c>
      <c r="M538" s="226" t="s">
        <v>58</v>
      </c>
      <c r="N538" s="326" t="s">
        <v>7308</v>
      </c>
    </row>
    <row r="539" spans="2:14" x14ac:dyDescent="0.35">
      <c r="B539" s="167" t="s">
        <v>7310</v>
      </c>
      <c r="C539" s="327" t="s">
        <v>2664</v>
      </c>
      <c r="D539" s="326" t="s">
        <v>7309</v>
      </c>
      <c r="E539" s="226">
        <v>90</v>
      </c>
      <c r="F539" s="326" t="s">
        <v>7309</v>
      </c>
      <c r="G539" s="226">
        <v>65</v>
      </c>
      <c r="H539" s="326" t="s">
        <v>7309</v>
      </c>
      <c r="I539" s="226">
        <v>896</v>
      </c>
      <c r="J539" s="326" t="s">
        <v>7309</v>
      </c>
      <c r="K539" s="226">
        <v>1792</v>
      </c>
      <c r="L539" s="326" t="s">
        <v>7309</v>
      </c>
      <c r="M539" s="226" t="s">
        <v>58</v>
      </c>
      <c r="N539" s="326" t="s">
        <v>7308</v>
      </c>
    </row>
    <row r="540" spans="2:14" x14ac:dyDescent="0.35">
      <c r="B540" s="167" t="s">
        <v>7310</v>
      </c>
      <c r="C540" s="327" t="s">
        <v>1919</v>
      </c>
      <c r="D540" s="326" t="s">
        <v>7309</v>
      </c>
      <c r="E540" s="226">
        <v>90</v>
      </c>
      <c r="F540" s="326" t="s">
        <v>7309</v>
      </c>
      <c r="G540" s="226">
        <v>65</v>
      </c>
      <c r="H540" s="326" t="s">
        <v>7309</v>
      </c>
      <c r="I540" s="226">
        <v>896</v>
      </c>
      <c r="J540" s="326" t="s">
        <v>7309</v>
      </c>
      <c r="K540" s="226">
        <v>1792</v>
      </c>
      <c r="L540" s="326" t="s">
        <v>7309</v>
      </c>
      <c r="M540" s="226" t="s">
        <v>58</v>
      </c>
      <c r="N540" s="326" t="s">
        <v>7308</v>
      </c>
    </row>
    <row r="541" spans="2:14" x14ac:dyDescent="0.35">
      <c r="B541" s="167" t="s">
        <v>7310</v>
      </c>
      <c r="C541" s="327" t="s">
        <v>5304</v>
      </c>
      <c r="D541" s="326" t="s">
        <v>7309</v>
      </c>
      <c r="E541" s="226">
        <v>90</v>
      </c>
      <c r="F541" s="326" t="s">
        <v>7309</v>
      </c>
      <c r="G541" s="226">
        <v>65</v>
      </c>
      <c r="H541" s="326" t="s">
        <v>7309</v>
      </c>
      <c r="I541" s="226">
        <v>896</v>
      </c>
      <c r="J541" s="326" t="s">
        <v>7309</v>
      </c>
      <c r="K541" s="226">
        <v>1792</v>
      </c>
      <c r="L541" s="326" t="s">
        <v>7309</v>
      </c>
      <c r="M541" s="226" t="s">
        <v>58</v>
      </c>
      <c r="N541" s="326" t="s">
        <v>7308</v>
      </c>
    </row>
    <row r="542" spans="2:14" x14ac:dyDescent="0.35">
      <c r="B542" s="167" t="s">
        <v>7310</v>
      </c>
      <c r="C542" s="327" t="s">
        <v>7159</v>
      </c>
      <c r="D542" s="326" t="s">
        <v>7309</v>
      </c>
      <c r="E542" s="226">
        <v>90</v>
      </c>
      <c r="F542" s="326" t="s">
        <v>7309</v>
      </c>
      <c r="G542" s="226">
        <v>65</v>
      </c>
      <c r="H542" s="326" t="s">
        <v>7309</v>
      </c>
      <c r="I542" s="226">
        <v>896</v>
      </c>
      <c r="J542" s="326" t="s">
        <v>7309</v>
      </c>
      <c r="K542" s="226">
        <v>1792</v>
      </c>
      <c r="L542" s="326" t="s">
        <v>7309</v>
      </c>
      <c r="M542" s="226" t="s">
        <v>58</v>
      </c>
      <c r="N542" s="326" t="s">
        <v>7308</v>
      </c>
    </row>
    <row r="543" spans="2:14" x14ac:dyDescent="0.35">
      <c r="B543" s="167" t="s">
        <v>7310</v>
      </c>
      <c r="C543" s="327" t="s">
        <v>3797</v>
      </c>
      <c r="D543" s="326" t="s">
        <v>7309</v>
      </c>
      <c r="E543" s="226">
        <v>90</v>
      </c>
      <c r="F543" s="326" t="s">
        <v>7309</v>
      </c>
      <c r="G543" s="226">
        <v>65</v>
      </c>
      <c r="H543" s="326" t="s">
        <v>7309</v>
      </c>
      <c r="I543" s="226">
        <v>832</v>
      </c>
      <c r="J543" s="326" t="s">
        <v>7309</v>
      </c>
      <c r="K543" s="226">
        <v>1664</v>
      </c>
      <c r="L543" s="326" t="s">
        <v>7309</v>
      </c>
      <c r="M543" s="226" t="s">
        <v>58</v>
      </c>
      <c r="N543" s="326" t="s">
        <v>7308</v>
      </c>
    </row>
    <row r="544" spans="2:14" x14ac:dyDescent="0.35">
      <c r="B544" s="167" t="s">
        <v>7310</v>
      </c>
      <c r="C544" s="327" t="s">
        <v>3798</v>
      </c>
      <c r="D544" s="326" t="s">
        <v>7309</v>
      </c>
      <c r="E544" s="226">
        <v>90</v>
      </c>
      <c r="F544" s="326" t="s">
        <v>7309</v>
      </c>
      <c r="G544" s="226">
        <v>65</v>
      </c>
      <c r="H544" s="326" t="s">
        <v>7309</v>
      </c>
      <c r="I544" s="226">
        <v>960</v>
      </c>
      <c r="J544" s="326" t="s">
        <v>7309</v>
      </c>
      <c r="K544" s="226">
        <v>1920</v>
      </c>
      <c r="L544" s="326" t="s">
        <v>7309</v>
      </c>
      <c r="M544" s="226" t="s">
        <v>58</v>
      </c>
      <c r="N544" s="326" t="s">
        <v>7308</v>
      </c>
    </row>
    <row r="545" spans="2:14" x14ac:dyDescent="0.35">
      <c r="B545" s="167" t="s">
        <v>7310</v>
      </c>
      <c r="C545" s="327" t="s">
        <v>3824</v>
      </c>
      <c r="D545" s="326" t="s">
        <v>7309</v>
      </c>
      <c r="E545" s="226">
        <v>90</v>
      </c>
      <c r="F545" s="326" t="s">
        <v>7309</v>
      </c>
      <c r="G545" s="226">
        <v>65</v>
      </c>
      <c r="H545" s="326" t="s">
        <v>7309</v>
      </c>
      <c r="I545" s="226">
        <v>1024</v>
      </c>
      <c r="J545" s="326" t="s">
        <v>7309</v>
      </c>
      <c r="K545" s="226">
        <v>2048</v>
      </c>
      <c r="L545" s="326" t="s">
        <v>7309</v>
      </c>
      <c r="M545" s="226" t="s">
        <v>58</v>
      </c>
      <c r="N545" s="326" t="s">
        <v>7308</v>
      </c>
    </row>
    <row r="546" spans="2:14" x14ac:dyDescent="0.35">
      <c r="B546" s="167" t="s">
        <v>7310</v>
      </c>
      <c r="C546" s="327" t="s">
        <v>3825</v>
      </c>
      <c r="D546" s="326" t="s">
        <v>7309</v>
      </c>
      <c r="E546" s="226">
        <v>90</v>
      </c>
      <c r="F546" s="326" t="s">
        <v>7309</v>
      </c>
      <c r="G546" s="226">
        <v>65</v>
      </c>
      <c r="H546" s="326" t="s">
        <v>7309</v>
      </c>
      <c r="I546" s="226">
        <v>1024</v>
      </c>
      <c r="J546" s="326" t="s">
        <v>7309</v>
      </c>
      <c r="K546" s="226">
        <v>2048</v>
      </c>
      <c r="L546" s="326" t="s">
        <v>7309</v>
      </c>
      <c r="M546" s="226" t="s">
        <v>58</v>
      </c>
      <c r="N546" s="326" t="s">
        <v>7308</v>
      </c>
    </row>
    <row r="547" spans="2:14" x14ac:dyDescent="0.35">
      <c r="B547" s="167" t="s">
        <v>7310</v>
      </c>
      <c r="C547" s="327" t="s">
        <v>3809</v>
      </c>
      <c r="D547" s="326" t="s">
        <v>7309</v>
      </c>
      <c r="E547" s="226">
        <v>90</v>
      </c>
      <c r="F547" s="326" t="s">
        <v>7309</v>
      </c>
      <c r="G547" s="226">
        <v>65</v>
      </c>
      <c r="H547" s="326" t="s">
        <v>7309</v>
      </c>
      <c r="I547" s="226">
        <v>1088</v>
      </c>
      <c r="J547" s="326" t="s">
        <v>7309</v>
      </c>
      <c r="K547" s="226">
        <v>2176</v>
      </c>
      <c r="L547" s="326" t="s">
        <v>7309</v>
      </c>
      <c r="M547" s="226" t="s">
        <v>58</v>
      </c>
      <c r="N547" s="326" t="s">
        <v>7308</v>
      </c>
    </row>
    <row r="548" spans="2:14" x14ac:dyDescent="0.35">
      <c r="B548" s="167" t="s">
        <v>7310</v>
      </c>
      <c r="C548" s="327" t="s">
        <v>2644</v>
      </c>
      <c r="D548" s="326" t="s">
        <v>7309</v>
      </c>
      <c r="E548" s="226">
        <v>45</v>
      </c>
      <c r="F548" s="326" t="s">
        <v>7309</v>
      </c>
      <c r="G548" s="226">
        <v>35</v>
      </c>
      <c r="H548" s="326" t="s">
        <v>7309</v>
      </c>
      <c r="I548" s="226">
        <v>5366</v>
      </c>
      <c r="J548" s="326" t="s">
        <v>7309</v>
      </c>
      <c r="K548" s="226">
        <v>5376</v>
      </c>
      <c r="L548" s="326" t="s">
        <v>7309</v>
      </c>
      <c r="M548" s="226" t="s">
        <v>55</v>
      </c>
      <c r="N548" s="326" t="s">
        <v>7308</v>
      </c>
    </row>
    <row r="549" spans="2:14" x14ac:dyDescent="0.35">
      <c r="B549" s="167" t="s">
        <v>7310</v>
      </c>
      <c r="C549" s="327" t="s">
        <v>7020</v>
      </c>
      <c r="D549" s="326" t="s">
        <v>7309</v>
      </c>
      <c r="E549" s="226">
        <v>45</v>
      </c>
      <c r="F549" s="326" t="s">
        <v>7309</v>
      </c>
      <c r="G549" s="226">
        <v>35</v>
      </c>
      <c r="H549" s="326" t="s">
        <v>7309</v>
      </c>
      <c r="I549" s="226">
        <v>5366</v>
      </c>
      <c r="J549" s="326" t="s">
        <v>7309</v>
      </c>
      <c r="K549" s="226">
        <v>5376</v>
      </c>
      <c r="L549" s="326" t="s">
        <v>7309</v>
      </c>
      <c r="M549" s="226" t="s">
        <v>55</v>
      </c>
      <c r="N549" s="326" t="s">
        <v>7308</v>
      </c>
    </row>
    <row r="550" spans="2:14" x14ac:dyDescent="0.35">
      <c r="B550" s="167" t="s">
        <v>7310</v>
      </c>
      <c r="C550" s="327" t="s">
        <v>7022</v>
      </c>
      <c r="D550" s="326" t="s">
        <v>7309</v>
      </c>
      <c r="E550" s="226">
        <v>45</v>
      </c>
      <c r="F550" s="326" t="s">
        <v>7309</v>
      </c>
      <c r="G550" s="226">
        <v>35</v>
      </c>
      <c r="H550" s="326" t="s">
        <v>7309</v>
      </c>
      <c r="I550" s="226">
        <v>2688</v>
      </c>
      <c r="J550" s="326" t="s">
        <v>7309</v>
      </c>
      <c r="K550" s="226">
        <v>5376</v>
      </c>
      <c r="L550" s="326" t="s">
        <v>7309</v>
      </c>
      <c r="M550" s="226" t="s">
        <v>55</v>
      </c>
      <c r="N550" s="326" t="s">
        <v>7308</v>
      </c>
    </row>
    <row r="551" spans="2:14" x14ac:dyDescent="0.35">
      <c r="B551" s="167" t="s">
        <v>7310</v>
      </c>
      <c r="C551" s="327" t="s">
        <v>7021</v>
      </c>
      <c r="D551" s="326" t="s">
        <v>7309</v>
      </c>
      <c r="E551" s="226">
        <v>45</v>
      </c>
      <c r="F551" s="326" t="s">
        <v>7309</v>
      </c>
      <c r="G551" s="226">
        <v>35</v>
      </c>
      <c r="H551" s="326" t="s">
        <v>7309</v>
      </c>
      <c r="I551" s="226">
        <v>2688</v>
      </c>
      <c r="J551" s="326" t="s">
        <v>7309</v>
      </c>
      <c r="K551" s="226">
        <v>5376</v>
      </c>
      <c r="L551" s="326" t="s">
        <v>7309</v>
      </c>
      <c r="M551" s="226" t="s">
        <v>55</v>
      </c>
      <c r="N551" s="326" t="s">
        <v>7308</v>
      </c>
    </row>
    <row r="552" spans="2:14" x14ac:dyDescent="0.35">
      <c r="B552" s="167" t="s">
        <v>7310</v>
      </c>
      <c r="C552" s="327" t="s">
        <v>7035</v>
      </c>
      <c r="D552" s="326" t="s">
        <v>7309</v>
      </c>
      <c r="E552" s="226">
        <v>45</v>
      </c>
      <c r="F552" s="326" t="s">
        <v>7309</v>
      </c>
      <c r="G552" s="226">
        <v>35</v>
      </c>
      <c r="H552" s="326" t="s">
        <v>7309</v>
      </c>
      <c r="I552" s="226">
        <v>3200</v>
      </c>
      <c r="J552" s="326" t="s">
        <v>7309</v>
      </c>
      <c r="K552" s="226">
        <v>6400</v>
      </c>
      <c r="L552" s="326" t="s">
        <v>7309</v>
      </c>
      <c r="M552" s="226" t="s">
        <v>55</v>
      </c>
      <c r="N552" s="326" t="s">
        <v>7308</v>
      </c>
    </row>
    <row r="553" spans="2:14" x14ac:dyDescent="0.35">
      <c r="B553" s="167" t="s">
        <v>7310</v>
      </c>
      <c r="C553" s="327" t="s">
        <v>7036</v>
      </c>
      <c r="D553" s="326" t="s">
        <v>7309</v>
      </c>
      <c r="E553" s="226">
        <v>45</v>
      </c>
      <c r="F553" s="326" t="s">
        <v>7309</v>
      </c>
      <c r="G553" s="226">
        <v>35</v>
      </c>
      <c r="H553" s="326" t="s">
        <v>7309</v>
      </c>
      <c r="I553" s="226">
        <v>3200</v>
      </c>
      <c r="J553" s="326" t="s">
        <v>7309</v>
      </c>
      <c r="K553" s="226">
        <v>6400</v>
      </c>
      <c r="L553" s="326" t="s">
        <v>7309</v>
      </c>
      <c r="M553" s="226" t="s">
        <v>55</v>
      </c>
      <c r="N553" s="326" t="s">
        <v>7308</v>
      </c>
    </row>
    <row r="554" spans="2:14" x14ac:dyDescent="0.35">
      <c r="B554" s="167" t="s">
        <v>7310</v>
      </c>
      <c r="C554" s="327" t="s">
        <v>1778</v>
      </c>
      <c r="D554" s="326" t="s">
        <v>7309</v>
      </c>
      <c r="E554" s="226">
        <v>45</v>
      </c>
      <c r="F554" s="326" t="s">
        <v>7309</v>
      </c>
      <c r="G554" s="226">
        <v>35</v>
      </c>
      <c r="H554" s="326" t="s">
        <v>7309</v>
      </c>
      <c r="I554" s="226">
        <v>2560</v>
      </c>
      <c r="J554" s="326" t="s">
        <v>7309</v>
      </c>
      <c r="K554" s="226">
        <v>5120</v>
      </c>
      <c r="L554" s="326" t="s">
        <v>7309</v>
      </c>
      <c r="M554" s="226" t="s">
        <v>55</v>
      </c>
      <c r="N554" s="326" t="s">
        <v>7308</v>
      </c>
    </row>
    <row r="555" spans="2:14" x14ac:dyDescent="0.35">
      <c r="B555" s="167" t="s">
        <v>7310</v>
      </c>
      <c r="C555" s="327" t="s">
        <v>5293</v>
      </c>
      <c r="D555" s="326" t="s">
        <v>7309</v>
      </c>
      <c r="E555" s="226">
        <v>45</v>
      </c>
      <c r="F555" s="326" t="s">
        <v>7309</v>
      </c>
      <c r="G555" s="226">
        <v>35</v>
      </c>
      <c r="H555" s="326" t="s">
        <v>7309</v>
      </c>
      <c r="I555" s="226">
        <v>2560</v>
      </c>
      <c r="J555" s="326" t="s">
        <v>7309</v>
      </c>
      <c r="K555" s="226">
        <v>5120</v>
      </c>
      <c r="L555" s="326" t="s">
        <v>7309</v>
      </c>
      <c r="M555" s="226" t="s">
        <v>55</v>
      </c>
      <c r="N555" s="326" t="s">
        <v>7308</v>
      </c>
    </row>
    <row r="556" spans="2:14" x14ac:dyDescent="0.35">
      <c r="B556" s="167" t="s">
        <v>7310</v>
      </c>
      <c r="C556" s="327" t="s">
        <v>7023</v>
      </c>
      <c r="D556" s="326" t="s">
        <v>7309</v>
      </c>
      <c r="E556" s="226">
        <v>45</v>
      </c>
      <c r="F556" s="326" t="s">
        <v>7309</v>
      </c>
      <c r="G556" s="226">
        <v>35</v>
      </c>
      <c r="H556" s="326" t="s">
        <v>7309</v>
      </c>
      <c r="I556" s="226">
        <v>2560</v>
      </c>
      <c r="J556" s="326" t="s">
        <v>7309</v>
      </c>
      <c r="K556" s="226">
        <v>5120</v>
      </c>
      <c r="L556" s="326" t="s">
        <v>7309</v>
      </c>
      <c r="M556" s="226" t="s">
        <v>55</v>
      </c>
      <c r="N556" s="326" t="s">
        <v>7308</v>
      </c>
    </row>
    <row r="557" spans="2:14" x14ac:dyDescent="0.35">
      <c r="B557" s="167" t="s">
        <v>7310</v>
      </c>
      <c r="C557" s="327" t="s">
        <v>6700</v>
      </c>
      <c r="D557" s="326" t="s">
        <v>7309</v>
      </c>
      <c r="E557" s="226">
        <v>45</v>
      </c>
      <c r="F557" s="326" t="s">
        <v>7309</v>
      </c>
      <c r="G557" s="226">
        <v>35</v>
      </c>
      <c r="H557" s="326" t="s">
        <v>7309</v>
      </c>
      <c r="I557" s="226">
        <v>2176</v>
      </c>
      <c r="J557" s="326" t="s">
        <v>7309</v>
      </c>
      <c r="K557" s="226">
        <v>4352</v>
      </c>
      <c r="L557" s="326" t="s">
        <v>7309</v>
      </c>
      <c r="M557" s="226" t="s">
        <v>55</v>
      </c>
      <c r="N557" s="326" t="s">
        <v>7308</v>
      </c>
    </row>
    <row r="558" spans="2:14" x14ac:dyDescent="0.35">
      <c r="B558" s="167" t="s">
        <v>7310</v>
      </c>
      <c r="C558" s="327" t="s">
        <v>7037</v>
      </c>
      <c r="D558" s="326" t="s">
        <v>7309</v>
      </c>
      <c r="E558" s="226">
        <v>45</v>
      </c>
      <c r="F558" s="326" t="s">
        <v>7309</v>
      </c>
      <c r="G558" s="226">
        <v>35</v>
      </c>
      <c r="H558" s="326" t="s">
        <v>7309</v>
      </c>
      <c r="I558" s="226">
        <v>2944</v>
      </c>
      <c r="J558" s="326" t="s">
        <v>7309</v>
      </c>
      <c r="K558" s="226">
        <v>5888</v>
      </c>
      <c r="L558" s="326" t="s">
        <v>7309</v>
      </c>
      <c r="M558" s="226" t="s">
        <v>55</v>
      </c>
      <c r="N558" s="326" t="s">
        <v>7308</v>
      </c>
    </row>
    <row r="559" spans="2:14" x14ac:dyDescent="0.35">
      <c r="B559" s="167" t="s">
        <v>7310</v>
      </c>
      <c r="C559" s="327" t="s">
        <v>7145</v>
      </c>
      <c r="D559" s="326" t="s">
        <v>7309</v>
      </c>
      <c r="E559" s="226">
        <v>45</v>
      </c>
      <c r="F559" s="326" t="s">
        <v>7309</v>
      </c>
      <c r="G559" s="226">
        <v>35</v>
      </c>
      <c r="H559" s="326" t="s">
        <v>7309</v>
      </c>
      <c r="I559" s="226">
        <v>2688</v>
      </c>
      <c r="J559" s="326" t="s">
        <v>7309</v>
      </c>
      <c r="K559" s="226">
        <v>5376</v>
      </c>
      <c r="L559" s="326" t="s">
        <v>7309</v>
      </c>
      <c r="M559" s="226" t="s">
        <v>55</v>
      </c>
      <c r="N559" s="326" t="s">
        <v>7308</v>
      </c>
    </row>
    <row r="560" spans="2:14" x14ac:dyDescent="0.35">
      <c r="B560" s="167" t="s">
        <v>7310</v>
      </c>
      <c r="C560" s="327" t="s">
        <v>7042</v>
      </c>
      <c r="D560" s="326" t="s">
        <v>7309</v>
      </c>
      <c r="E560" s="226">
        <v>45</v>
      </c>
      <c r="F560" s="326" t="s">
        <v>7309</v>
      </c>
      <c r="G560" s="226">
        <v>35</v>
      </c>
      <c r="H560" s="326" t="s">
        <v>7309</v>
      </c>
      <c r="I560" s="226">
        <v>2944</v>
      </c>
      <c r="J560" s="326" t="s">
        <v>7309</v>
      </c>
      <c r="K560" s="226">
        <v>5888</v>
      </c>
      <c r="L560" s="326" t="s">
        <v>7309</v>
      </c>
      <c r="M560" s="226" t="s">
        <v>55</v>
      </c>
      <c r="N560" s="326" t="s">
        <v>7308</v>
      </c>
    </row>
    <row r="561" spans="2:14" x14ac:dyDescent="0.35">
      <c r="B561" s="167" t="s">
        <v>7310</v>
      </c>
      <c r="C561" s="327" t="s">
        <v>7080</v>
      </c>
      <c r="D561" s="326" t="s">
        <v>7309</v>
      </c>
      <c r="E561" s="226">
        <v>45</v>
      </c>
      <c r="F561" s="326" t="s">
        <v>7309</v>
      </c>
      <c r="G561" s="226">
        <v>35</v>
      </c>
      <c r="H561" s="326" t="s">
        <v>7309</v>
      </c>
      <c r="I561" s="226">
        <v>2688</v>
      </c>
      <c r="J561" s="326" t="s">
        <v>7309</v>
      </c>
      <c r="K561" s="226">
        <v>5376</v>
      </c>
      <c r="L561" s="326" t="s">
        <v>7309</v>
      </c>
      <c r="M561" s="226" t="s">
        <v>55</v>
      </c>
      <c r="N561" s="326" t="s">
        <v>7308</v>
      </c>
    </row>
    <row r="562" spans="2:14" x14ac:dyDescent="0.35">
      <c r="B562" s="167" t="s">
        <v>7310</v>
      </c>
      <c r="C562" s="327" t="s">
        <v>2645</v>
      </c>
      <c r="D562" s="326" t="s">
        <v>7309</v>
      </c>
      <c r="E562" s="226">
        <v>45</v>
      </c>
      <c r="F562" s="326" t="s">
        <v>7309</v>
      </c>
      <c r="G562" s="226">
        <v>35</v>
      </c>
      <c r="H562" s="326" t="s">
        <v>7309</v>
      </c>
      <c r="I562" s="226">
        <v>3072</v>
      </c>
      <c r="J562" s="326" t="s">
        <v>7309</v>
      </c>
      <c r="K562" s="226">
        <v>6144</v>
      </c>
      <c r="L562" s="326" t="s">
        <v>7309</v>
      </c>
      <c r="M562" s="226" t="s">
        <v>55</v>
      </c>
      <c r="N562" s="326" t="s">
        <v>7308</v>
      </c>
    </row>
    <row r="563" spans="2:14" x14ac:dyDescent="0.35">
      <c r="B563" s="167" t="s">
        <v>7310</v>
      </c>
      <c r="C563" s="327" t="s">
        <v>6527</v>
      </c>
      <c r="D563" s="326" t="s">
        <v>7309</v>
      </c>
      <c r="E563" s="226">
        <v>45</v>
      </c>
      <c r="F563" s="326" t="s">
        <v>7309</v>
      </c>
      <c r="G563" s="226">
        <v>35</v>
      </c>
      <c r="H563" s="326" t="s">
        <v>7309</v>
      </c>
      <c r="I563" s="226">
        <v>2048</v>
      </c>
      <c r="J563" s="326" t="s">
        <v>7309</v>
      </c>
      <c r="K563" s="226">
        <v>4096</v>
      </c>
      <c r="L563" s="326" t="s">
        <v>7309</v>
      </c>
      <c r="M563" s="226" t="s">
        <v>55</v>
      </c>
      <c r="N563" s="326" t="s">
        <v>7308</v>
      </c>
    </row>
    <row r="564" spans="2:14" x14ac:dyDescent="0.35">
      <c r="B564" s="167" t="s">
        <v>7310</v>
      </c>
      <c r="C564" s="327" t="s">
        <v>7062</v>
      </c>
      <c r="D564" s="326" t="s">
        <v>7309</v>
      </c>
      <c r="E564" s="226">
        <v>45</v>
      </c>
      <c r="F564" s="326" t="s">
        <v>7309</v>
      </c>
      <c r="G564" s="226">
        <v>35</v>
      </c>
      <c r="H564" s="326" t="s">
        <v>7309</v>
      </c>
      <c r="I564" s="226">
        <v>2048</v>
      </c>
      <c r="J564" s="326" t="s">
        <v>7309</v>
      </c>
      <c r="K564" s="226">
        <v>4096</v>
      </c>
      <c r="L564" s="326" t="s">
        <v>7309</v>
      </c>
      <c r="M564" s="226" t="s">
        <v>55</v>
      </c>
      <c r="N564" s="326" t="s">
        <v>7308</v>
      </c>
    </row>
    <row r="565" spans="2:14" x14ac:dyDescent="0.35">
      <c r="B565" s="167" t="s">
        <v>7310</v>
      </c>
      <c r="C565" s="327" t="s">
        <v>6719</v>
      </c>
      <c r="D565" s="326" t="s">
        <v>7309</v>
      </c>
      <c r="E565" s="226">
        <v>45</v>
      </c>
      <c r="F565" s="326" t="s">
        <v>7309</v>
      </c>
      <c r="G565" s="226">
        <v>35</v>
      </c>
      <c r="H565" s="326" t="s">
        <v>7309</v>
      </c>
      <c r="I565" s="226">
        <v>3072</v>
      </c>
      <c r="J565" s="326" t="s">
        <v>7309</v>
      </c>
      <c r="K565" s="226">
        <v>6144</v>
      </c>
      <c r="L565" s="326" t="s">
        <v>7309</v>
      </c>
      <c r="M565" s="226" t="s">
        <v>55</v>
      </c>
      <c r="N565" s="326" t="s">
        <v>7308</v>
      </c>
    </row>
    <row r="566" spans="2:14" x14ac:dyDescent="0.35">
      <c r="B566" s="167" t="s">
        <v>7310</v>
      </c>
      <c r="C566" s="327" t="s">
        <v>7039</v>
      </c>
      <c r="D566" s="326" t="s">
        <v>7309</v>
      </c>
      <c r="E566" s="226">
        <v>45</v>
      </c>
      <c r="F566" s="326" t="s">
        <v>7309</v>
      </c>
      <c r="G566" s="226">
        <v>35</v>
      </c>
      <c r="H566" s="326" t="s">
        <v>7309</v>
      </c>
      <c r="I566" s="226">
        <v>3584</v>
      </c>
      <c r="J566" s="326" t="s">
        <v>7309</v>
      </c>
      <c r="K566" s="226">
        <v>7168</v>
      </c>
      <c r="L566" s="326" t="s">
        <v>7309</v>
      </c>
      <c r="M566" s="226" t="s">
        <v>55</v>
      </c>
      <c r="N566" s="326" t="s">
        <v>7308</v>
      </c>
    </row>
    <row r="567" spans="2:14" x14ac:dyDescent="0.35">
      <c r="B567" s="167" t="s">
        <v>7310</v>
      </c>
      <c r="C567" s="327" t="s">
        <v>5297</v>
      </c>
      <c r="D567" s="326" t="s">
        <v>7309</v>
      </c>
      <c r="E567" s="226">
        <v>45</v>
      </c>
      <c r="F567" s="326" t="s">
        <v>7309</v>
      </c>
      <c r="G567" s="226">
        <v>35</v>
      </c>
      <c r="H567" s="326" t="s">
        <v>7309</v>
      </c>
      <c r="I567" s="226">
        <v>3072</v>
      </c>
      <c r="J567" s="326" t="s">
        <v>7309</v>
      </c>
      <c r="K567" s="226">
        <v>6144</v>
      </c>
      <c r="L567" s="326" t="s">
        <v>7309</v>
      </c>
      <c r="M567" s="226" t="s">
        <v>55</v>
      </c>
      <c r="N567" s="326" t="s">
        <v>7308</v>
      </c>
    </row>
    <row r="568" spans="2:14" x14ac:dyDescent="0.35">
      <c r="B568" s="167" t="s">
        <v>7310</v>
      </c>
      <c r="C568" s="327" t="s">
        <v>6720</v>
      </c>
      <c r="D568" s="326" t="s">
        <v>7309</v>
      </c>
      <c r="E568" s="226">
        <v>45</v>
      </c>
      <c r="F568" s="326" t="s">
        <v>7309</v>
      </c>
      <c r="G568" s="226">
        <v>35</v>
      </c>
      <c r="H568" s="326" t="s">
        <v>7309</v>
      </c>
      <c r="I568" s="226">
        <v>3072</v>
      </c>
      <c r="J568" s="326" t="s">
        <v>7309</v>
      </c>
      <c r="K568" s="226">
        <v>6144</v>
      </c>
      <c r="L568" s="326" t="s">
        <v>7309</v>
      </c>
      <c r="M568" s="226" t="s">
        <v>55</v>
      </c>
      <c r="N568" s="326" t="s">
        <v>7308</v>
      </c>
    </row>
    <row r="569" spans="2:14" x14ac:dyDescent="0.35">
      <c r="B569" s="167" t="s">
        <v>7310</v>
      </c>
      <c r="C569" s="327" t="s">
        <v>7038</v>
      </c>
      <c r="D569" s="326" t="s">
        <v>7309</v>
      </c>
      <c r="E569" s="226">
        <v>45</v>
      </c>
      <c r="F569" s="326" t="s">
        <v>7309</v>
      </c>
      <c r="G569" s="226">
        <v>35</v>
      </c>
      <c r="H569" s="326" t="s">
        <v>7309</v>
      </c>
      <c r="I569" s="226">
        <v>3584</v>
      </c>
      <c r="J569" s="326" t="s">
        <v>7309</v>
      </c>
      <c r="K569" s="226">
        <v>7168</v>
      </c>
      <c r="L569" s="326" t="s">
        <v>7309</v>
      </c>
      <c r="M569" s="226" t="s">
        <v>55</v>
      </c>
      <c r="N569" s="326" t="s">
        <v>7308</v>
      </c>
    </row>
    <row r="570" spans="2:14" x14ac:dyDescent="0.35">
      <c r="B570" s="167" t="s">
        <v>7310</v>
      </c>
      <c r="C570" s="327" t="s">
        <v>7041</v>
      </c>
      <c r="D570" s="326" t="s">
        <v>7309</v>
      </c>
      <c r="E570" s="226">
        <v>45</v>
      </c>
      <c r="F570" s="326" t="s">
        <v>7309</v>
      </c>
      <c r="G570" s="226">
        <v>35</v>
      </c>
      <c r="H570" s="326" t="s">
        <v>7309</v>
      </c>
      <c r="I570" s="226">
        <v>3584</v>
      </c>
      <c r="J570" s="326" t="s">
        <v>7309</v>
      </c>
      <c r="K570" s="226">
        <v>7168</v>
      </c>
      <c r="L570" s="326" t="s">
        <v>7309</v>
      </c>
      <c r="M570" s="226" t="s">
        <v>55</v>
      </c>
      <c r="N570" s="326" t="s">
        <v>7308</v>
      </c>
    </row>
    <row r="571" spans="2:14" x14ac:dyDescent="0.35">
      <c r="B571" s="167" t="s">
        <v>7310</v>
      </c>
      <c r="C571" s="327" t="s">
        <v>7040</v>
      </c>
      <c r="D571" s="326" t="s">
        <v>7309</v>
      </c>
      <c r="E571" s="226">
        <v>45</v>
      </c>
      <c r="F571" s="326" t="s">
        <v>7309</v>
      </c>
      <c r="G571" s="226">
        <v>35</v>
      </c>
      <c r="H571" s="326" t="s">
        <v>7309</v>
      </c>
      <c r="I571" s="226">
        <v>3584</v>
      </c>
      <c r="J571" s="326" t="s">
        <v>7309</v>
      </c>
      <c r="K571" s="226">
        <v>7168</v>
      </c>
      <c r="L571" s="326" t="s">
        <v>7309</v>
      </c>
      <c r="M571" s="226" t="s">
        <v>55</v>
      </c>
      <c r="N571" s="326" t="s">
        <v>7308</v>
      </c>
    </row>
    <row r="572" spans="2:14" x14ac:dyDescent="0.35">
      <c r="B572" s="167" t="s">
        <v>7310</v>
      </c>
      <c r="C572" s="327" t="s">
        <v>1764</v>
      </c>
      <c r="D572" s="326" t="s">
        <v>7309</v>
      </c>
      <c r="E572" s="226">
        <v>45</v>
      </c>
      <c r="F572" s="326" t="s">
        <v>7309</v>
      </c>
      <c r="G572" s="226">
        <v>35</v>
      </c>
      <c r="H572" s="326" t="s">
        <v>7309</v>
      </c>
      <c r="I572" s="226">
        <v>2496</v>
      </c>
      <c r="J572" s="326" t="s">
        <v>7309</v>
      </c>
      <c r="K572" s="226">
        <v>4992</v>
      </c>
      <c r="L572" s="326" t="s">
        <v>7309</v>
      </c>
      <c r="M572" s="226" t="s">
        <v>55</v>
      </c>
      <c r="N572" s="326" t="s">
        <v>7308</v>
      </c>
    </row>
    <row r="573" spans="2:14" x14ac:dyDescent="0.35">
      <c r="B573" s="167" t="s">
        <v>7310</v>
      </c>
      <c r="C573" s="327" t="s">
        <v>6717</v>
      </c>
      <c r="D573" s="326" t="s">
        <v>7309</v>
      </c>
      <c r="E573" s="226">
        <v>45</v>
      </c>
      <c r="F573" s="326" t="s">
        <v>7309</v>
      </c>
      <c r="G573" s="226">
        <v>35</v>
      </c>
      <c r="H573" s="326" t="s">
        <v>7309</v>
      </c>
      <c r="I573" s="226">
        <v>2176</v>
      </c>
      <c r="J573" s="326" t="s">
        <v>7309</v>
      </c>
      <c r="K573" s="226">
        <v>4352</v>
      </c>
      <c r="L573" s="326" t="s">
        <v>7309</v>
      </c>
      <c r="M573" s="226" t="s">
        <v>55</v>
      </c>
      <c r="N573" s="326" t="s">
        <v>7308</v>
      </c>
    </row>
    <row r="574" spans="2:14" x14ac:dyDescent="0.35">
      <c r="B574" s="167" t="s">
        <v>7310</v>
      </c>
      <c r="C574" s="327" t="s">
        <v>3789</v>
      </c>
      <c r="D574" s="326" t="s">
        <v>7309</v>
      </c>
      <c r="E574" s="226">
        <v>45</v>
      </c>
      <c r="F574" s="326" t="s">
        <v>7309</v>
      </c>
      <c r="G574" s="226">
        <v>35</v>
      </c>
      <c r="H574" s="326" t="s">
        <v>7309</v>
      </c>
      <c r="I574" s="226">
        <v>2944</v>
      </c>
      <c r="J574" s="326" t="s">
        <v>7309</v>
      </c>
      <c r="K574" s="226">
        <v>5888</v>
      </c>
      <c r="L574" s="326" t="s">
        <v>7309</v>
      </c>
      <c r="M574" s="226" t="s">
        <v>55</v>
      </c>
      <c r="N574" s="326" t="s">
        <v>7308</v>
      </c>
    </row>
    <row r="575" spans="2:14" x14ac:dyDescent="0.35">
      <c r="B575" s="167" t="s">
        <v>7310</v>
      </c>
      <c r="C575" s="327" t="s">
        <v>3790</v>
      </c>
      <c r="D575" s="326" t="s">
        <v>7309</v>
      </c>
      <c r="E575" s="226">
        <v>45</v>
      </c>
      <c r="F575" s="326" t="s">
        <v>7309</v>
      </c>
      <c r="G575" s="226">
        <v>35</v>
      </c>
      <c r="H575" s="326" t="s">
        <v>7309</v>
      </c>
      <c r="I575" s="226">
        <v>2816</v>
      </c>
      <c r="J575" s="326" t="s">
        <v>7309</v>
      </c>
      <c r="K575" s="226">
        <v>5632</v>
      </c>
      <c r="L575" s="326" t="s">
        <v>7309</v>
      </c>
      <c r="M575" s="226" t="s">
        <v>55</v>
      </c>
      <c r="N575" s="326" t="s">
        <v>7308</v>
      </c>
    </row>
    <row r="576" spans="2:14" x14ac:dyDescent="0.35">
      <c r="B576" s="167" t="s">
        <v>7310</v>
      </c>
      <c r="C576" s="327" t="s">
        <v>3791</v>
      </c>
      <c r="D576" s="326" t="s">
        <v>7309</v>
      </c>
      <c r="E576" s="226">
        <v>45</v>
      </c>
      <c r="F576" s="326" t="s">
        <v>7309</v>
      </c>
      <c r="G576" s="226">
        <v>35</v>
      </c>
      <c r="H576" s="326" t="s">
        <v>7309</v>
      </c>
      <c r="I576" s="226">
        <v>3328</v>
      </c>
      <c r="J576" s="326" t="s">
        <v>7309</v>
      </c>
      <c r="K576" s="226">
        <v>6656</v>
      </c>
      <c r="L576" s="326" t="s">
        <v>7309</v>
      </c>
      <c r="M576" s="226" t="s">
        <v>55</v>
      </c>
      <c r="N576" s="326" t="s">
        <v>7308</v>
      </c>
    </row>
    <row r="577" spans="2:14" x14ac:dyDescent="0.35">
      <c r="B577" s="167" t="s">
        <v>7310</v>
      </c>
      <c r="C577" s="327" t="s">
        <v>3788</v>
      </c>
      <c r="D577" s="326" t="s">
        <v>7309</v>
      </c>
      <c r="E577" s="226">
        <v>45</v>
      </c>
      <c r="F577" s="326" t="s">
        <v>7309</v>
      </c>
      <c r="G577" s="226">
        <v>35</v>
      </c>
      <c r="H577" s="326" t="s">
        <v>7309</v>
      </c>
      <c r="I577" s="226">
        <v>2752</v>
      </c>
      <c r="J577" s="326" t="s">
        <v>7309</v>
      </c>
      <c r="K577" s="226">
        <v>5504</v>
      </c>
      <c r="L577" s="326" t="s">
        <v>7309</v>
      </c>
      <c r="M577" s="226" t="s">
        <v>55</v>
      </c>
      <c r="N577" s="326" t="s">
        <v>7308</v>
      </c>
    </row>
    <row r="578" spans="2:14" x14ac:dyDescent="0.35">
      <c r="B578" s="167" t="s">
        <v>7310</v>
      </c>
      <c r="C578" s="327" t="s">
        <v>1789</v>
      </c>
      <c r="D578" s="326" t="s">
        <v>7309</v>
      </c>
      <c r="E578" s="226">
        <v>100</v>
      </c>
      <c r="F578" s="326" t="s">
        <v>7309</v>
      </c>
      <c r="G578" s="226">
        <v>95</v>
      </c>
      <c r="H578" s="326" t="s">
        <v>7309</v>
      </c>
      <c r="I578" s="226">
        <v>23030</v>
      </c>
      <c r="J578" s="326" t="s">
        <v>7309</v>
      </c>
      <c r="K578" s="226">
        <v>23040</v>
      </c>
      <c r="L578" s="326" t="s">
        <v>7309</v>
      </c>
      <c r="M578" s="226" t="s">
        <v>548</v>
      </c>
      <c r="N578" s="326" t="s">
        <v>7308</v>
      </c>
    </row>
    <row r="579" spans="2:14" x14ac:dyDescent="0.35">
      <c r="B579" s="167" t="s">
        <v>7310</v>
      </c>
      <c r="C579" s="327" t="s">
        <v>353</v>
      </c>
      <c r="D579" s="326" t="s">
        <v>7309</v>
      </c>
      <c r="E579" s="226"/>
      <c r="F579" s="326" t="s">
        <v>7309</v>
      </c>
      <c r="G579" s="226"/>
      <c r="H579" s="326" t="s">
        <v>7309</v>
      </c>
      <c r="I579" s="226"/>
      <c r="J579" s="326" t="s">
        <v>7309</v>
      </c>
      <c r="K579" s="226"/>
      <c r="L579" s="326" t="s">
        <v>7309</v>
      </c>
      <c r="M579" s="226" t="s">
        <v>50</v>
      </c>
      <c r="N579" s="326" t="s">
        <v>7308</v>
      </c>
    </row>
    <row r="580" spans="2:14" x14ac:dyDescent="0.35">
      <c r="B580" s="167" t="s">
        <v>7310</v>
      </c>
      <c r="C580" s="327" t="s">
        <v>6997</v>
      </c>
      <c r="D580" s="326" t="s">
        <v>7309</v>
      </c>
      <c r="E580" s="226">
        <v>70</v>
      </c>
      <c r="F580" s="326" t="s">
        <v>7309</v>
      </c>
      <c r="G580" s="226">
        <v>40</v>
      </c>
      <c r="H580" s="326" t="s">
        <v>7309</v>
      </c>
      <c r="I580" s="226">
        <v>480</v>
      </c>
      <c r="J580" s="326" t="s">
        <v>7309</v>
      </c>
      <c r="K580" s="226">
        <v>960</v>
      </c>
      <c r="L580" s="326" t="s">
        <v>7309</v>
      </c>
      <c r="M580" s="226" t="s">
        <v>50</v>
      </c>
      <c r="N580" s="326" t="s">
        <v>7308</v>
      </c>
    </row>
    <row r="581" spans="2:14" x14ac:dyDescent="0.35">
      <c r="B581" s="167" t="s">
        <v>7310</v>
      </c>
      <c r="C581" s="327" t="s">
        <v>7001</v>
      </c>
      <c r="D581" s="326" t="s">
        <v>7309</v>
      </c>
      <c r="E581" s="226">
        <v>70</v>
      </c>
      <c r="F581" s="326" t="s">
        <v>7309</v>
      </c>
      <c r="G581" s="226">
        <v>40</v>
      </c>
      <c r="H581" s="326" t="s">
        <v>7309</v>
      </c>
      <c r="I581" s="226">
        <v>480</v>
      </c>
      <c r="J581" s="326" t="s">
        <v>7309</v>
      </c>
      <c r="K581" s="226">
        <v>960</v>
      </c>
      <c r="L581" s="326" t="s">
        <v>7309</v>
      </c>
      <c r="M581" s="226" t="s">
        <v>50</v>
      </c>
      <c r="N581" s="326" t="s">
        <v>7308</v>
      </c>
    </row>
    <row r="582" spans="2:14" x14ac:dyDescent="0.35">
      <c r="B582" s="167" t="s">
        <v>7310</v>
      </c>
      <c r="C582" s="327" t="s">
        <v>7002</v>
      </c>
      <c r="D582" s="326" t="s">
        <v>7309</v>
      </c>
      <c r="E582" s="226">
        <v>70</v>
      </c>
      <c r="F582" s="326" t="s">
        <v>7309</v>
      </c>
      <c r="G582" s="226">
        <v>40</v>
      </c>
      <c r="H582" s="326" t="s">
        <v>7309</v>
      </c>
      <c r="I582" s="226">
        <v>480</v>
      </c>
      <c r="J582" s="326" t="s">
        <v>7309</v>
      </c>
      <c r="K582" s="226">
        <v>960</v>
      </c>
      <c r="L582" s="326" t="s">
        <v>7309</v>
      </c>
      <c r="M582" s="226" t="s">
        <v>50</v>
      </c>
      <c r="N582" s="326" t="s">
        <v>7308</v>
      </c>
    </row>
    <row r="583" spans="2:14" x14ac:dyDescent="0.35">
      <c r="B583" s="167" t="s">
        <v>7310</v>
      </c>
      <c r="C583" s="327" t="s">
        <v>7003</v>
      </c>
      <c r="D583" s="326" t="s">
        <v>7309</v>
      </c>
      <c r="E583" s="226">
        <v>70</v>
      </c>
      <c r="F583" s="326" t="s">
        <v>7309</v>
      </c>
      <c r="G583" s="226">
        <v>40</v>
      </c>
      <c r="H583" s="326" t="s">
        <v>7309</v>
      </c>
      <c r="I583" s="226">
        <v>480</v>
      </c>
      <c r="J583" s="326" t="s">
        <v>7309</v>
      </c>
      <c r="K583" s="226">
        <v>960</v>
      </c>
      <c r="L583" s="326" t="s">
        <v>7309</v>
      </c>
      <c r="M583" s="226" t="s">
        <v>50</v>
      </c>
      <c r="N583" s="326" t="s">
        <v>7308</v>
      </c>
    </row>
    <row r="584" spans="2:14" x14ac:dyDescent="0.35">
      <c r="B584" s="167" t="s">
        <v>7310</v>
      </c>
      <c r="C584" s="327" t="s">
        <v>7257</v>
      </c>
      <c r="D584" s="326" t="s">
        <v>7309</v>
      </c>
      <c r="E584" s="226">
        <v>70</v>
      </c>
      <c r="F584" s="326" t="s">
        <v>7309</v>
      </c>
      <c r="G584" s="226">
        <v>40</v>
      </c>
      <c r="H584" s="326" t="s">
        <v>7309</v>
      </c>
      <c r="I584" s="226">
        <v>480</v>
      </c>
      <c r="J584" s="326" t="s">
        <v>7309</v>
      </c>
      <c r="K584" s="226">
        <v>960</v>
      </c>
      <c r="L584" s="326" t="s">
        <v>7309</v>
      </c>
      <c r="M584" s="226" t="s">
        <v>50</v>
      </c>
      <c r="N584" s="326" t="s">
        <v>7308</v>
      </c>
    </row>
    <row r="585" spans="2:14" x14ac:dyDescent="0.35">
      <c r="B585" s="167" t="s">
        <v>7310</v>
      </c>
      <c r="C585" s="327" t="s">
        <v>7004</v>
      </c>
      <c r="D585" s="326" t="s">
        <v>7309</v>
      </c>
      <c r="E585" s="226">
        <v>70</v>
      </c>
      <c r="F585" s="326" t="s">
        <v>7309</v>
      </c>
      <c r="G585" s="226">
        <v>40</v>
      </c>
      <c r="H585" s="326" t="s">
        <v>7309</v>
      </c>
      <c r="I585" s="226">
        <v>480</v>
      </c>
      <c r="J585" s="326" t="s">
        <v>7309</v>
      </c>
      <c r="K585" s="226">
        <v>960</v>
      </c>
      <c r="L585" s="326" t="s">
        <v>7309</v>
      </c>
      <c r="M585" s="226" t="s">
        <v>50</v>
      </c>
      <c r="N585" s="326" t="s">
        <v>7308</v>
      </c>
    </row>
    <row r="586" spans="2:14" x14ac:dyDescent="0.35">
      <c r="B586" s="167" t="s">
        <v>7310</v>
      </c>
      <c r="C586" s="327" t="s">
        <v>6317</v>
      </c>
      <c r="D586" s="326" t="s">
        <v>7309</v>
      </c>
      <c r="E586" s="226">
        <v>70</v>
      </c>
      <c r="F586" s="326" t="s">
        <v>7309</v>
      </c>
      <c r="G586" s="226">
        <v>40</v>
      </c>
      <c r="H586" s="326" t="s">
        <v>7309</v>
      </c>
      <c r="I586" s="226">
        <v>928</v>
      </c>
      <c r="J586" s="326" t="s">
        <v>7309</v>
      </c>
      <c r="K586" s="226">
        <v>1856</v>
      </c>
      <c r="L586" s="326" t="s">
        <v>7309</v>
      </c>
      <c r="M586" s="226" t="s">
        <v>50</v>
      </c>
      <c r="N586" s="326" t="s">
        <v>7308</v>
      </c>
    </row>
    <row r="587" spans="2:14" x14ac:dyDescent="0.35">
      <c r="B587" s="167" t="s">
        <v>7310</v>
      </c>
      <c r="C587" s="327" t="s">
        <v>5314</v>
      </c>
      <c r="D587" s="326" t="s">
        <v>7309</v>
      </c>
      <c r="E587" s="226">
        <v>70</v>
      </c>
      <c r="F587" s="326" t="s">
        <v>7309</v>
      </c>
      <c r="G587" s="226">
        <v>40</v>
      </c>
      <c r="H587" s="326" t="s">
        <v>7309</v>
      </c>
      <c r="I587" s="226">
        <v>450</v>
      </c>
      <c r="J587" s="326" t="s">
        <v>7309</v>
      </c>
      <c r="K587" s="226">
        <v>900</v>
      </c>
      <c r="L587" s="326" t="s">
        <v>7309</v>
      </c>
      <c r="M587" s="226" t="s">
        <v>50</v>
      </c>
      <c r="N587" s="326" t="s">
        <v>7308</v>
      </c>
    </row>
    <row r="588" spans="2:14" x14ac:dyDescent="0.35">
      <c r="B588" s="167" t="s">
        <v>7310</v>
      </c>
      <c r="C588" s="327" t="s">
        <v>5315</v>
      </c>
      <c r="D588" s="326" t="s">
        <v>7309</v>
      </c>
      <c r="E588" s="226">
        <v>70</v>
      </c>
      <c r="F588" s="326" t="s">
        <v>7309</v>
      </c>
      <c r="G588" s="226">
        <v>40</v>
      </c>
      <c r="H588" s="326" t="s">
        <v>7309</v>
      </c>
      <c r="I588" s="226">
        <v>480</v>
      </c>
      <c r="J588" s="326" t="s">
        <v>7309</v>
      </c>
      <c r="K588" s="226">
        <v>960</v>
      </c>
      <c r="L588" s="326" t="s">
        <v>7309</v>
      </c>
      <c r="M588" s="226" t="s">
        <v>50</v>
      </c>
      <c r="N588" s="326" t="s">
        <v>7308</v>
      </c>
    </row>
    <row r="589" spans="2:14" x14ac:dyDescent="0.35">
      <c r="B589" s="167" t="s">
        <v>7310</v>
      </c>
      <c r="C589" s="327" t="s">
        <v>3438</v>
      </c>
      <c r="D589" s="326" t="s">
        <v>7309</v>
      </c>
      <c r="E589" s="226">
        <v>70</v>
      </c>
      <c r="F589" s="326" t="s">
        <v>7309</v>
      </c>
      <c r="G589" s="226">
        <v>40</v>
      </c>
      <c r="H589" s="326" t="s">
        <v>7309</v>
      </c>
      <c r="I589" s="226">
        <v>384</v>
      </c>
      <c r="J589" s="326" t="s">
        <v>7309</v>
      </c>
      <c r="K589" s="226">
        <v>768</v>
      </c>
      <c r="L589" s="326" t="s">
        <v>7309</v>
      </c>
      <c r="M589" s="226" t="s">
        <v>50</v>
      </c>
      <c r="N589" s="326" t="s">
        <v>7308</v>
      </c>
    </row>
    <row r="590" spans="2:14" x14ac:dyDescent="0.35">
      <c r="B590" s="167" t="s">
        <v>7310</v>
      </c>
      <c r="C590" s="327" t="s">
        <v>2231</v>
      </c>
      <c r="D590" s="326" t="s">
        <v>7309</v>
      </c>
      <c r="E590" s="226">
        <v>70</v>
      </c>
      <c r="F590" s="326" t="s">
        <v>7309</v>
      </c>
      <c r="G590" s="226">
        <v>40</v>
      </c>
      <c r="H590" s="326" t="s">
        <v>7309</v>
      </c>
      <c r="I590" s="226">
        <v>448</v>
      </c>
      <c r="J590" s="326" t="s">
        <v>7309</v>
      </c>
      <c r="K590" s="226">
        <v>896</v>
      </c>
      <c r="L590" s="326" t="s">
        <v>7309</v>
      </c>
      <c r="M590" s="226" t="s">
        <v>50</v>
      </c>
      <c r="N590" s="326" t="s">
        <v>7308</v>
      </c>
    </row>
    <row r="591" spans="2:14" x14ac:dyDescent="0.35">
      <c r="B591" s="167" t="s">
        <v>7310</v>
      </c>
      <c r="C591" s="327" t="s">
        <v>1820</v>
      </c>
      <c r="D591" s="326" t="s">
        <v>7309</v>
      </c>
      <c r="E591" s="226">
        <v>70</v>
      </c>
      <c r="F591" s="326" t="s">
        <v>7309</v>
      </c>
      <c r="G591" s="226">
        <v>40</v>
      </c>
      <c r="H591" s="326" t="s">
        <v>7309</v>
      </c>
      <c r="I591" s="226">
        <v>384</v>
      </c>
      <c r="J591" s="326" t="s">
        <v>7309</v>
      </c>
      <c r="K591" s="226">
        <v>768</v>
      </c>
      <c r="L591" s="326" t="s">
        <v>7309</v>
      </c>
      <c r="M591" s="226" t="s">
        <v>50</v>
      </c>
      <c r="N591" s="326" t="s">
        <v>7308</v>
      </c>
    </row>
    <row r="592" spans="2:14" x14ac:dyDescent="0.35">
      <c r="B592" s="167" t="s">
        <v>7310</v>
      </c>
      <c r="C592" s="327" t="s">
        <v>2649</v>
      </c>
      <c r="D592" s="326" t="s">
        <v>7309</v>
      </c>
      <c r="E592" s="226">
        <v>70</v>
      </c>
      <c r="F592" s="326" t="s">
        <v>7309</v>
      </c>
      <c r="G592" s="226">
        <v>40</v>
      </c>
      <c r="H592" s="326" t="s">
        <v>7309</v>
      </c>
      <c r="I592" s="226">
        <v>512</v>
      </c>
      <c r="J592" s="326" t="s">
        <v>7309</v>
      </c>
      <c r="K592" s="226">
        <v>1024</v>
      </c>
      <c r="L592" s="326" t="s">
        <v>7309</v>
      </c>
      <c r="M592" s="226" t="s">
        <v>50</v>
      </c>
      <c r="N592" s="326" t="s">
        <v>7308</v>
      </c>
    </row>
    <row r="593" spans="2:14" x14ac:dyDescent="0.35">
      <c r="B593" s="167" t="s">
        <v>7310</v>
      </c>
      <c r="C593" s="327" t="s">
        <v>1822</v>
      </c>
      <c r="D593" s="326" t="s">
        <v>7309</v>
      </c>
      <c r="E593" s="226">
        <v>70</v>
      </c>
      <c r="F593" s="326" t="s">
        <v>7309</v>
      </c>
      <c r="G593" s="226">
        <v>40</v>
      </c>
      <c r="H593" s="326" t="s">
        <v>7309</v>
      </c>
      <c r="I593" s="226">
        <v>416</v>
      </c>
      <c r="J593" s="326" t="s">
        <v>7309</v>
      </c>
      <c r="K593" s="226">
        <v>832</v>
      </c>
      <c r="L593" s="326" t="s">
        <v>7309</v>
      </c>
      <c r="M593" s="226" t="s">
        <v>50</v>
      </c>
      <c r="N593" s="326" t="s">
        <v>7308</v>
      </c>
    </row>
    <row r="594" spans="2:14" x14ac:dyDescent="0.35">
      <c r="B594" s="167" t="s">
        <v>7310</v>
      </c>
      <c r="C594" s="327" t="s">
        <v>2651</v>
      </c>
      <c r="D594" s="326" t="s">
        <v>7309</v>
      </c>
      <c r="E594" s="226">
        <v>70</v>
      </c>
      <c r="F594" s="326" t="s">
        <v>7309</v>
      </c>
      <c r="G594" s="226">
        <v>40</v>
      </c>
      <c r="H594" s="326" t="s">
        <v>7309</v>
      </c>
      <c r="I594" s="226">
        <v>576</v>
      </c>
      <c r="J594" s="326" t="s">
        <v>7309</v>
      </c>
      <c r="K594" s="226">
        <v>1152</v>
      </c>
      <c r="L594" s="326" t="s">
        <v>7309</v>
      </c>
      <c r="M594" s="226" t="s">
        <v>50</v>
      </c>
      <c r="N594" s="326" t="s">
        <v>7308</v>
      </c>
    </row>
    <row r="595" spans="2:14" x14ac:dyDescent="0.35">
      <c r="B595" s="167" t="s">
        <v>7310</v>
      </c>
      <c r="C595" s="327" t="s">
        <v>1824</v>
      </c>
      <c r="D595" s="326" t="s">
        <v>7309</v>
      </c>
      <c r="E595" s="226">
        <v>70</v>
      </c>
      <c r="F595" s="326" t="s">
        <v>7309</v>
      </c>
      <c r="G595" s="226">
        <v>40</v>
      </c>
      <c r="H595" s="326" t="s">
        <v>7309</v>
      </c>
      <c r="I595" s="226">
        <v>480</v>
      </c>
      <c r="J595" s="326" t="s">
        <v>7309</v>
      </c>
      <c r="K595" s="226">
        <v>960</v>
      </c>
      <c r="L595" s="326" t="s">
        <v>7309</v>
      </c>
      <c r="M595" s="226" t="s">
        <v>50</v>
      </c>
      <c r="N595" s="326" t="s">
        <v>7308</v>
      </c>
    </row>
    <row r="596" spans="2:14" x14ac:dyDescent="0.35">
      <c r="B596" s="167" t="s">
        <v>7310</v>
      </c>
      <c r="C596" s="327" t="s">
        <v>7056</v>
      </c>
      <c r="D596" s="326" t="s">
        <v>7309</v>
      </c>
      <c r="E596" s="226">
        <v>70</v>
      </c>
      <c r="F596" s="326" t="s">
        <v>7309</v>
      </c>
      <c r="G596" s="226">
        <v>40</v>
      </c>
      <c r="H596" s="326" t="s">
        <v>7309</v>
      </c>
      <c r="I596" s="226">
        <v>512</v>
      </c>
      <c r="J596" s="326" t="s">
        <v>7309</v>
      </c>
      <c r="K596" s="226">
        <v>1024</v>
      </c>
      <c r="L596" s="326" t="s">
        <v>7309</v>
      </c>
      <c r="M596" s="226" t="s">
        <v>50</v>
      </c>
      <c r="N596" s="326" t="s">
        <v>7308</v>
      </c>
    </row>
    <row r="597" spans="2:14" x14ac:dyDescent="0.35">
      <c r="B597" s="167" t="s">
        <v>7310</v>
      </c>
      <c r="C597" s="327" t="s">
        <v>7054</v>
      </c>
      <c r="D597" s="326" t="s">
        <v>7309</v>
      </c>
      <c r="E597" s="226">
        <v>70</v>
      </c>
      <c r="F597" s="326" t="s">
        <v>7309</v>
      </c>
      <c r="G597" s="226">
        <v>40</v>
      </c>
      <c r="H597" s="326" t="s">
        <v>7309</v>
      </c>
      <c r="I597" s="226">
        <v>480</v>
      </c>
      <c r="J597" s="326" t="s">
        <v>7309</v>
      </c>
      <c r="K597" s="226">
        <v>960</v>
      </c>
      <c r="L597" s="326" t="s">
        <v>7309</v>
      </c>
      <c r="M597" s="226" t="s">
        <v>50</v>
      </c>
      <c r="N597" s="326" t="s">
        <v>7308</v>
      </c>
    </row>
    <row r="598" spans="2:14" x14ac:dyDescent="0.35">
      <c r="B598" s="167" t="s">
        <v>7310</v>
      </c>
      <c r="C598" s="327" t="s">
        <v>6787</v>
      </c>
      <c r="D598" s="326" t="s">
        <v>7309</v>
      </c>
      <c r="E598" s="226">
        <v>70</v>
      </c>
      <c r="F598" s="326" t="s">
        <v>7309</v>
      </c>
      <c r="G598" s="226">
        <v>40</v>
      </c>
      <c r="H598" s="326" t="s">
        <v>7309</v>
      </c>
      <c r="I598" s="226">
        <v>576</v>
      </c>
      <c r="J598" s="326" t="s">
        <v>7309</v>
      </c>
      <c r="K598" s="226">
        <v>1152</v>
      </c>
      <c r="L598" s="326" t="s">
        <v>7309</v>
      </c>
      <c r="M598" s="226" t="s">
        <v>50</v>
      </c>
      <c r="N598" s="326" t="s">
        <v>7308</v>
      </c>
    </row>
    <row r="599" spans="2:14" x14ac:dyDescent="0.35">
      <c r="B599" s="167" t="s">
        <v>7310</v>
      </c>
      <c r="C599" s="327" t="s">
        <v>2653</v>
      </c>
      <c r="D599" s="326" t="s">
        <v>7309</v>
      </c>
      <c r="E599" s="226">
        <v>70</v>
      </c>
      <c r="F599" s="326" t="s">
        <v>7309</v>
      </c>
      <c r="G599" s="226">
        <v>40</v>
      </c>
      <c r="H599" s="326" t="s">
        <v>7309</v>
      </c>
      <c r="I599" s="226">
        <v>640</v>
      </c>
      <c r="J599" s="326" t="s">
        <v>7309</v>
      </c>
      <c r="K599" s="226">
        <v>1280</v>
      </c>
      <c r="L599" s="326" t="s">
        <v>7309</v>
      </c>
      <c r="M599" s="226" t="s">
        <v>50</v>
      </c>
      <c r="N599" s="326" t="s">
        <v>7308</v>
      </c>
    </row>
    <row r="600" spans="2:14" x14ac:dyDescent="0.35">
      <c r="B600" s="167" t="s">
        <v>7310</v>
      </c>
      <c r="C600" s="327" t="s">
        <v>1826</v>
      </c>
      <c r="D600" s="326" t="s">
        <v>7309</v>
      </c>
      <c r="E600" s="226">
        <v>70</v>
      </c>
      <c r="F600" s="326" t="s">
        <v>7309</v>
      </c>
      <c r="G600" s="226">
        <v>40</v>
      </c>
      <c r="H600" s="326" t="s">
        <v>7309</v>
      </c>
      <c r="I600" s="226">
        <v>576</v>
      </c>
      <c r="J600" s="326" t="s">
        <v>7309</v>
      </c>
      <c r="K600" s="226">
        <v>1152</v>
      </c>
      <c r="L600" s="326" t="s">
        <v>7309</v>
      </c>
      <c r="M600" s="226" t="s">
        <v>50</v>
      </c>
      <c r="N600" s="326" t="s">
        <v>7308</v>
      </c>
    </row>
    <row r="601" spans="2:14" x14ac:dyDescent="0.35">
      <c r="B601" s="167" t="s">
        <v>7310</v>
      </c>
      <c r="C601" s="327" t="s">
        <v>7057</v>
      </c>
      <c r="D601" s="326" t="s">
        <v>7309</v>
      </c>
      <c r="E601" s="226">
        <v>70</v>
      </c>
      <c r="F601" s="326" t="s">
        <v>7309</v>
      </c>
      <c r="G601" s="226">
        <v>40</v>
      </c>
      <c r="H601" s="326" t="s">
        <v>7309</v>
      </c>
      <c r="I601" s="226">
        <v>608</v>
      </c>
      <c r="J601" s="326" t="s">
        <v>7309</v>
      </c>
      <c r="K601" s="226">
        <v>1216</v>
      </c>
      <c r="L601" s="326" t="s">
        <v>7309</v>
      </c>
      <c r="M601" s="226" t="s">
        <v>50</v>
      </c>
      <c r="N601" s="326" t="s">
        <v>7308</v>
      </c>
    </row>
    <row r="602" spans="2:14" x14ac:dyDescent="0.35">
      <c r="B602" s="167" t="s">
        <v>7310</v>
      </c>
      <c r="C602" s="327" t="s">
        <v>7055</v>
      </c>
      <c r="D602" s="326" t="s">
        <v>7309</v>
      </c>
      <c r="E602" s="226">
        <v>70</v>
      </c>
      <c r="F602" s="326" t="s">
        <v>7309</v>
      </c>
      <c r="G602" s="226">
        <v>40</v>
      </c>
      <c r="H602" s="326" t="s">
        <v>7309</v>
      </c>
      <c r="I602" s="226">
        <v>608</v>
      </c>
      <c r="J602" s="326" t="s">
        <v>7309</v>
      </c>
      <c r="K602" s="226">
        <v>1216</v>
      </c>
      <c r="L602" s="326" t="s">
        <v>7309</v>
      </c>
      <c r="M602" s="226" t="s">
        <v>50</v>
      </c>
      <c r="N602" s="326" t="s">
        <v>7308</v>
      </c>
    </row>
    <row r="603" spans="2:14" x14ac:dyDescent="0.35">
      <c r="B603" s="167" t="s">
        <v>7310</v>
      </c>
      <c r="C603" s="327" t="s">
        <v>2655</v>
      </c>
      <c r="D603" s="326" t="s">
        <v>7309</v>
      </c>
      <c r="E603" s="226">
        <v>70</v>
      </c>
      <c r="F603" s="326" t="s">
        <v>7309</v>
      </c>
      <c r="G603" s="226">
        <v>40</v>
      </c>
      <c r="H603" s="326" t="s">
        <v>7309</v>
      </c>
      <c r="I603" s="226">
        <v>704</v>
      </c>
      <c r="J603" s="326" t="s">
        <v>7309</v>
      </c>
      <c r="K603" s="226">
        <v>1408</v>
      </c>
      <c r="L603" s="326" t="s">
        <v>7309</v>
      </c>
      <c r="M603" s="226" t="s">
        <v>50</v>
      </c>
      <c r="N603" s="326" t="s">
        <v>7308</v>
      </c>
    </row>
    <row r="604" spans="2:14" x14ac:dyDescent="0.35">
      <c r="B604" s="167" t="s">
        <v>7310</v>
      </c>
      <c r="C604" s="327" t="s">
        <v>1828</v>
      </c>
      <c r="D604" s="326" t="s">
        <v>7309</v>
      </c>
      <c r="E604" s="226">
        <v>70</v>
      </c>
      <c r="F604" s="326" t="s">
        <v>7309</v>
      </c>
      <c r="G604" s="226">
        <v>40</v>
      </c>
      <c r="H604" s="326" t="s">
        <v>7309</v>
      </c>
      <c r="I604" s="226">
        <v>576</v>
      </c>
      <c r="J604" s="326" t="s">
        <v>7309</v>
      </c>
      <c r="K604" s="226">
        <v>1152</v>
      </c>
      <c r="L604" s="326" t="s">
        <v>7309</v>
      </c>
      <c r="M604" s="226" t="s">
        <v>50</v>
      </c>
      <c r="N604" s="326" t="s">
        <v>7308</v>
      </c>
    </row>
    <row r="605" spans="2:14" x14ac:dyDescent="0.35">
      <c r="B605" s="167" t="s">
        <v>7310</v>
      </c>
      <c r="C605" s="327" t="s">
        <v>7058</v>
      </c>
      <c r="D605" s="326" t="s">
        <v>7309</v>
      </c>
      <c r="E605" s="226">
        <v>70</v>
      </c>
      <c r="F605" s="326" t="s">
        <v>7309</v>
      </c>
      <c r="G605" s="226">
        <v>40</v>
      </c>
      <c r="H605" s="326" t="s">
        <v>7309</v>
      </c>
      <c r="I605" s="226">
        <v>608</v>
      </c>
      <c r="J605" s="326" t="s">
        <v>7309</v>
      </c>
      <c r="K605" s="226">
        <v>1216</v>
      </c>
      <c r="L605" s="326" t="s">
        <v>7309</v>
      </c>
      <c r="M605" s="226" t="s">
        <v>50</v>
      </c>
      <c r="N605" s="326" t="s">
        <v>7308</v>
      </c>
    </row>
    <row r="606" spans="2:14" x14ac:dyDescent="0.35">
      <c r="B606" s="167" t="s">
        <v>7310</v>
      </c>
      <c r="C606" s="327" t="s">
        <v>7076</v>
      </c>
      <c r="D606" s="326" t="s">
        <v>7309</v>
      </c>
      <c r="E606" s="226">
        <v>70</v>
      </c>
      <c r="F606" s="326" t="s">
        <v>7309</v>
      </c>
      <c r="G606" s="226">
        <v>40</v>
      </c>
      <c r="H606" s="326" t="s">
        <v>7309</v>
      </c>
      <c r="I606" s="226">
        <v>608</v>
      </c>
      <c r="J606" s="326" t="s">
        <v>7309</v>
      </c>
      <c r="K606" s="226">
        <v>1216</v>
      </c>
      <c r="L606" s="326" t="s">
        <v>7309</v>
      </c>
      <c r="M606" s="226" t="s">
        <v>50</v>
      </c>
      <c r="N606" s="326" t="s">
        <v>7308</v>
      </c>
    </row>
    <row r="607" spans="2:14" x14ac:dyDescent="0.35">
      <c r="B607" s="167" t="s">
        <v>7310</v>
      </c>
      <c r="C607" s="327" t="s">
        <v>7082</v>
      </c>
      <c r="D607" s="326" t="s">
        <v>7309</v>
      </c>
      <c r="E607" s="226">
        <v>70</v>
      </c>
      <c r="F607" s="326" t="s">
        <v>7309</v>
      </c>
      <c r="G607" s="226">
        <v>40</v>
      </c>
      <c r="H607" s="326" t="s">
        <v>7309</v>
      </c>
      <c r="I607" s="226">
        <v>960</v>
      </c>
      <c r="J607" s="326" t="s">
        <v>7309</v>
      </c>
      <c r="K607" s="226">
        <v>1920</v>
      </c>
      <c r="L607" s="326" t="s">
        <v>7309</v>
      </c>
      <c r="M607" s="226" t="s">
        <v>50</v>
      </c>
      <c r="N607" s="326" t="s">
        <v>7308</v>
      </c>
    </row>
    <row r="608" spans="2:14" x14ac:dyDescent="0.35">
      <c r="B608" s="167" t="s">
        <v>7310</v>
      </c>
      <c r="C608" s="327" t="s">
        <v>3780</v>
      </c>
      <c r="D608" s="326" t="s">
        <v>7309</v>
      </c>
      <c r="E608" s="226">
        <v>70</v>
      </c>
      <c r="F608" s="326" t="s">
        <v>7309</v>
      </c>
      <c r="G608" s="226">
        <v>40</v>
      </c>
      <c r="H608" s="326" t="s">
        <v>7309</v>
      </c>
      <c r="I608" s="226">
        <v>480</v>
      </c>
      <c r="J608" s="326" t="s">
        <v>7309</v>
      </c>
      <c r="K608" s="226">
        <v>960</v>
      </c>
      <c r="L608" s="326" t="s">
        <v>7309</v>
      </c>
      <c r="M608" s="226" t="s">
        <v>50</v>
      </c>
      <c r="N608" s="326" t="s">
        <v>7308</v>
      </c>
    </row>
    <row r="609" spans="2:14" x14ac:dyDescent="0.35">
      <c r="B609" s="167" t="s">
        <v>7310</v>
      </c>
      <c r="C609" s="327" t="s">
        <v>3781</v>
      </c>
      <c r="D609" s="326" t="s">
        <v>7309</v>
      </c>
      <c r="E609" s="226">
        <v>70</v>
      </c>
      <c r="F609" s="326" t="s">
        <v>7309</v>
      </c>
      <c r="G609" s="226">
        <v>40</v>
      </c>
      <c r="H609" s="326" t="s">
        <v>7309</v>
      </c>
      <c r="I609" s="226">
        <v>480</v>
      </c>
      <c r="J609" s="326" t="s">
        <v>7309</v>
      </c>
      <c r="K609" s="226">
        <v>960</v>
      </c>
      <c r="L609" s="326" t="s">
        <v>7309</v>
      </c>
      <c r="M609" s="226" t="s">
        <v>50</v>
      </c>
      <c r="N609" s="326" t="s">
        <v>7308</v>
      </c>
    </row>
    <row r="610" spans="2:14" x14ac:dyDescent="0.35">
      <c r="B610" s="167" t="s">
        <v>7310</v>
      </c>
      <c r="C610" s="327" t="s">
        <v>3782</v>
      </c>
      <c r="D610" s="326" t="s">
        <v>7309</v>
      </c>
      <c r="E610" s="226">
        <v>70</v>
      </c>
      <c r="F610" s="326" t="s">
        <v>7309</v>
      </c>
      <c r="G610" s="226">
        <v>40</v>
      </c>
      <c r="H610" s="326" t="s">
        <v>7309</v>
      </c>
      <c r="I610" s="226">
        <v>544</v>
      </c>
      <c r="J610" s="326" t="s">
        <v>7309</v>
      </c>
      <c r="K610" s="226">
        <v>1088</v>
      </c>
      <c r="L610" s="326" t="s">
        <v>7309</v>
      </c>
      <c r="M610" s="226" t="s">
        <v>50</v>
      </c>
      <c r="N610" s="326" t="s">
        <v>7308</v>
      </c>
    </row>
    <row r="611" spans="2:14" x14ac:dyDescent="0.35">
      <c r="B611" s="167" t="s">
        <v>7310</v>
      </c>
      <c r="C611" s="327" t="s">
        <v>3795</v>
      </c>
      <c r="D611" s="326" t="s">
        <v>7309</v>
      </c>
      <c r="E611" s="226">
        <v>70</v>
      </c>
      <c r="F611" s="326" t="s">
        <v>7309</v>
      </c>
      <c r="G611" s="226">
        <v>40</v>
      </c>
      <c r="H611" s="326" t="s">
        <v>7309</v>
      </c>
      <c r="I611" s="226">
        <v>640</v>
      </c>
      <c r="J611" s="326" t="s">
        <v>7309</v>
      </c>
      <c r="K611" s="226">
        <v>1280</v>
      </c>
      <c r="L611" s="326" t="s">
        <v>7309</v>
      </c>
      <c r="M611" s="226" t="s">
        <v>50</v>
      </c>
      <c r="N611" s="326" t="s">
        <v>7308</v>
      </c>
    </row>
    <row r="612" spans="2:14" x14ac:dyDescent="0.35">
      <c r="B612" s="167" t="s">
        <v>7310</v>
      </c>
      <c r="C612" s="327" t="s">
        <v>3819</v>
      </c>
      <c r="D612" s="326" t="s">
        <v>7309</v>
      </c>
      <c r="E612" s="226">
        <v>70</v>
      </c>
      <c r="F612" s="326" t="s">
        <v>7309</v>
      </c>
      <c r="G612" s="226">
        <v>40</v>
      </c>
      <c r="H612" s="326" t="s">
        <v>7309</v>
      </c>
      <c r="I612" s="226">
        <v>576</v>
      </c>
      <c r="J612" s="326" t="s">
        <v>7309</v>
      </c>
      <c r="K612" s="226">
        <v>1152</v>
      </c>
      <c r="L612" s="326" t="s">
        <v>7309</v>
      </c>
      <c r="M612" s="226" t="s">
        <v>50</v>
      </c>
      <c r="N612" s="326" t="s">
        <v>7308</v>
      </c>
    </row>
    <row r="613" spans="2:14" x14ac:dyDescent="0.35">
      <c r="B613" s="167" t="s">
        <v>7310</v>
      </c>
      <c r="C613" s="327" t="s">
        <v>3820</v>
      </c>
      <c r="D613" s="326" t="s">
        <v>7309</v>
      </c>
      <c r="E613" s="226">
        <v>70</v>
      </c>
      <c r="F613" s="326" t="s">
        <v>7309</v>
      </c>
      <c r="G613" s="226">
        <v>40</v>
      </c>
      <c r="H613" s="326" t="s">
        <v>7309</v>
      </c>
      <c r="I613" s="226">
        <v>640</v>
      </c>
      <c r="J613" s="326" t="s">
        <v>7309</v>
      </c>
      <c r="K613" s="226">
        <v>1280</v>
      </c>
      <c r="L613" s="326" t="s">
        <v>7309</v>
      </c>
      <c r="M613" s="226" t="s">
        <v>50</v>
      </c>
      <c r="N613" s="326" t="s">
        <v>7308</v>
      </c>
    </row>
    <row r="614" spans="2:14" x14ac:dyDescent="0.35">
      <c r="B614" s="167" t="s">
        <v>7310</v>
      </c>
      <c r="C614" s="327" t="s">
        <v>3821</v>
      </c>
      <c r="D614" s="326" t="s">
        <v>7309</v>
      </c>
      <c r="E614" s="226">
        <v>70</v>
      </c>
      <c r="F614" s="326" t="s">
        <v>7309</v>
      </c>
      <c r="G614" s="226">
        <v>40</v>
      </c>
      <c r="H614" s="326" t="s">
        <v>7309</v>
      </c>
      <c r="I614" s="226">
        <v>640</v>
      </c>
      <c r="J614" s="326" t="s">
        <v>7309</v>
      </c>
      <c r="K614" s="226">
        <v>1280</v>
      </c>
      <c r="L614" s="326" t="s">
        <v>7309</v>
      </c>
      <c r="M614" s="226" t="s">
        <v>50</v>
      </c>
      <c r="N614" s="326" t="s">
        <v>7308</v>
      </c>
    </row>
    <row r="615" spans="2:14" x14ac:dyDescent="0.35">
      <c r="B615" s="167" t="s">
        <v>7310</v>
      </c>
      <c r="C615" s="327" t="s">
        <v>3804</v>
      </c>
      <c r="D615" s="326" t="s">
        <v>7309</v>
      </c>
      <c r="E615" s="226">
        <v>70</v>
      </c>
      <c r="F615" s="326" t="s">
        <v>7309</v>
      </c>
      <c r="G615" s="226">
        <v>40</v>
      </c>
      <c r="H615" s="326" t="s">
        <v>7309</v>
      </c>
      <c r="I615" s="226">
        <v>576</v>
      </c>
      <c r="J615" s="326" t="s">
        <v>7309</v>
      </c>
      <c r="K615" s="226">
        <v>1152</v>
      </c>
      <c r="L615" s="326" t="s">
        <v>7309</v>
      </c>
      <c r="M615" s="226" t="s">
        <v>50</v>
      </c>
      <c r="N615" s="326" t="s">
        <v>7308</v>
      </c>
    </row>
    <row r="616" spans="2:14" x14ac:dyDescent="0.35">
      <c r="B616" s="167" t="s">
        <v>7310</v>
      </c>
      <c r="C616" s="327" t="s">
        <v>3805</v>
      </c>
      <c r="D616" s="326" t="s">
        <v>7309</v>
      </c>
      <c r="E616" s="226">
        <v>70</v>
      </c>
      <c r="F616" s="326" t="s">
        <v>7309</v>
      </c>
      <c r="G616" s="226">
        <v>40</v>
      </c>
      <c r="H616" s="326" t="s">
        <v>7309</v>
      </c>
      <c r="I616" s="226">
        <v>640</v>
      </c>
      <c r="J616" s="326" t="s">
        <v>7309</v>
      </c>
      <c r="K616" s="226">
        <v>1280</v>
      </c>
      <c r="L616" s="326" t="s">
        <v>7309</v>
      </c>
      <c r="M616" s="226" t="s">
        <v>50</v>
      </c>
      <c r="N616" s="326" t="s">
        <v>7308</v>
      </c>
    </row>
    <row r="617" spans="2:14" x14ac:dyDescent="0.35">
      <c r="B617" s="167" t="s">
        <v>7310</v>
      </c>
      <c r="C617" s="327" t="s">
        <v>3806</v>
      </c>
      <c r="D617" s="326" t="s">
        <v>7309</v>
      </c>
      <c r="E617" s="226">
        <v>70</v>
      </c>
      <c r="F617" s="326" t="s">
        <v>7309</v>
      </c>
      <c r="G617" s="226">
        <v>40</v>
      </c>
      <c r="H617" s="326" t="s">
        <v>7309</v>
      </c>
      <c r="I617" s="226">
        <v>704</v>
      </c>
      <c r="J617" s="326" t="s">
        <v>7309</v>
      </c>
      <c r="K617" s="226">
        <v>1408</v>
      </c>
      <c r="L617" s="326" t="s">
        <v>7309</v>
      </c>
      <c r="M617" s="226" t="s">
        <v>50</v>
      </c>
      <c r="N617" s="326" t="s">
        <v>7308</v>
      </c>
    </row>
    <row r="618" spans="2:14" x14ac:dyDescent="0.35">
      <c r="B618" s="167" t="s">
        <v>7310</v>
      </c>
      <c r="C618" s="327" t="s">
        <v>3807</v>
      </c>
      <c r="D618" s="326" t="s">
        <v>7309</v>
      </c>
      <c r="E618" s="226">
        <v>70</v>
      </c>
      <c r="F618" s="326" t="s">
        <v>7309</v>
      </c>
      <c r="G618" s="226">
        <v>40</v>
      </c>
      <c r="H618" s="326" t="s">
        <v>7309</v>
      </c>
      <c r="I618" s="226">
        <v>736</v>
      </c>
      <c r="J618" s="326" t="s">
        <v>7309</v>
      </c>
      <c r="K618" s="226">
        <v>1472</v>
      </c>
      <c r="L618" s="326" t="s">
        <v>7309</v>
      </c>
      <c r="M618" s="226" t="s">
        <v>50</v>
      </c>
      <c r="N618" s="326" t="s">
        <v>7308</v>
      </c>
    </row>
    <row r="619" spans="2:14" x14ac:dyDescent="0.35">
      <c r="B619" s="167" t="s">
        <v>7310</v>
      </c>
      <c r="C619" s="327" t="s">
        <v>6365</v>
      </c>
      <c r="D619" s="326" t="s">
        <v>7309</v>
      </c>
      <c r="E619" s="226">
        <v>80</v>
      </c>
      <c r="F619" s="326" t="s">
        <v>7309</v>
      </c>
      <c r="G619" s="226">
        <v>70</v>
      </c>
      <c r="H619" s="326" t="s">
        <v>7309</v>
      </c>
      <c r="I619" s="226">
        <v>1536</v>
      </c>
      <c r="J619" s="326" t="s">
        <v>7309</v>
      </c>
      <c r="K619" s="226">
        <v>2560</v>
      </c>
      <c r="L619" s="326" t="s">
        <v>7309</v>
      </c>
      <c r="M619" s="226" t="s">
        <v>57</v>
      </c>
      <c r="N619" s="326" t="s">
        <v>7308</v>
      </c>
    </row>
    <row r="620" spans="2:14" x14ac:dyDescent="0.35">
      <c r="B620" s="167" t="s">
        <v>7310</v>
      </c>
      <c r="C620" s="327" t="s">
        <v>3439</v>
      </c>
      <c r="D620" s="326" t="s">
        <v>7309</v>
      </c>
      <c r="E620" s="226">
        <v>80</v>
      </c>
      <c r="F620" s="326" t="s">
        <v>7309</v>
      </c>
      <c r="G620" s="226">
        <v>70</v>
      </c>
      <c r="H620" s="326" t="s">
        <v>7309</v>
      </c>
      <c r="I620" s="226">
        <v>1075</v>
      </c>
      <c r="J620" s="326" t="s">
        <v>7309</v>
      </c>
      <c r="K620" s="226">
        <v>1792</v>
      </c>
      <c r="L620" s="326" t="s">
        <v>7309</v>
      </c>
      <c r="M620" s="226" t="s">
        <v>57</v>
      </c>
      <c r="N620" s="326" t="s">
        <v>7308</v>
      </c>
    </row>
    <row r="621" spans="2:14" x14ac:dyDescent="0.35">
      <c r="B621" s="167" t="s">
        <v>7310</v>
      </c>
      <c r="C621" s="327" t="s">
        <v>5318</v>
      </c>
      <c r="D621" s="326" t="s">
        <v>7309</v>
      </c>
      <c r="E621" s="226">
        <v>80</v>
      </c>
      <c r="F621" s="326" t="s">
        <v>7309</v>
      </c>
      <c r="G621" s="226">
        <v>70</v>
      </c>
      <c r="H621" s="326" t="s">
        <v>7309</v>
      </c>
      <c r="I621" s="226">
        <v>1152</v>
      </c>
      <c r="J621" s="326" t="s">
        <v>7309</v>
      </c>
      <c r="K621" s="226">
        <v>1920</v>
      </c>
      <c r="L621" s="326" t="s">
        <v>7309</v>
      </c>
      <c r="M621" s="226" t="s">
        <v>57</v>
      </c>
      <c r="N621" s="326" t="s">
        <v>7308</v>
      </c>
    </row>
    <row r="622" spans="2:14" x14ac:dyDescent="0.35">
      <c r="B622" s="167" t="s">
        <v>7310</v>
      </c>
      <c r="C622" s="327" t="s">
        <v>3218</v>
      </c>
      <c r="D622" s="326" t="s">
        <v>7309</v>
      </c>
      <c r="E622" s="226">
        <v>80</v>
      </c>
      <c r="F622" s="326" t="s">
        <v>7309</v>
      </c>
      <c r="G622" s="226">
        <v>70</v>
      </c>
      <c r="H622" s="326" t="s">
        <v>7309</v>
      </c>
      <c r="I622" s="226">
        <v>922</v>
      </c>
      <c r="J622" s="326" t="s">
        <v>7309</v>
      </c>
      <c r="K622" s="226">
        <v>1536</v>
      </c>
      <c r="L622" s="326" t="s">
        <v>7309</v>
      </c>
      <c r="M622" s="226" t="s">
        <v>57</v>
      </c>
      <c r="N622" s="326" t="s">
        <v>7308</v>
      </c>
    </row>
    <row r="623" spans="2:14" x14ac:dyDescent="0.35">
      <c r="B623" s="167" t="s">
        <v>7310</v>
      </c>
      <c r="C623" s="327" t="s">
        <v>7083</v>
      </c>
      <c r="D623" s="326" t="s">
        <v>7309</v>
      </c>
      <c r="E623" s="226">
        <v>80</v>
      </c>
      <c r="F623" s="326" t="s">
        <v>7309</v>
      </c>
      <c r="G623" s="226">
        <v>70</v>
      </c>
      <c r="H623" s="326" t="s">
        <v>7309</v>
      </c>
      <c r="I623" s="226">
        <v>1152</v>
      </c>
      <c r="J623" s="326" t="s">
        <v>7309</v>
      </c>
      <c r="K623" s="226">
        <v>1920</v>
      </c>
      <c r="L623" s="326" t="s">
        <v>7309</v>
      </c>
      <c r="M623" s="226" t="s">
        <v>57</v>
      </c>
      <c r="N623" s="326" t="s">
        <v>7308</v>
      </c>
    </row>
    <row r="624" spans="2:14" x14ac:dyDescent="0.35">
      <c r="B624" s="167" t="s">
        <v>7310</v>
      </c>
      <c r="C624" s="327" t="s">
        <v>1852</v>
      </c>
      <c r="D624" s="326" t="s">
        <v>7309</v>
      </c>
      <c r="E624" s="226">
        <v>80</v>
      </c>
      <c r="F624" s="326" t="s">
        <v>7309</v>
      </c>
      <c r="G624" s="226">
        <v>70</v>
      </c>
      <c r="H624" s="326" t="s">
        <v>7309</v>
      </c>
      <c r="I624" s="226">
        <v>1075</v>
      </c>
      <c r="J624" s="326" t="s">
        <v>7309</v>
      </c>
      <c r="K624" s="226">
        <v>1792</v>
      </c>
      <c r="L624" s="326" t="s">
        <v>7309</v>
      </c>
      <c r="M624" s="226" t="s">
        <v>57</v>
      </c>
      <c r="N624" s="326" t="s">
        <v>7308</v>
      </c>
    </row>
    <row r="625" spans="2:14" x14ac:dyDescent="0.35">
      <c r="B625" s="167" t="s">
        <v>7310</v>
      </c>
      <c r="C625" s="327" t="s">
        <v>6391</v>
      </c>
      <c r="D625" s="326" t="s">
        <v>7309</v>
      </c>
      <c r="E625" s="226">
        <v>80</v>
      </c>
      <c r="F625" s="326" t="s">
        <v>7309</v>
      </c>
      <c r="G625" s="226">
        <v>70</v>
      </c>
      <c r="H625" s="326" t="s">
        <v>7309</v>
      </c>
      <c r="I625" s="226">
        <v>1075</v>
      </c>
      <c r="J625" s="326" t="s">
        <v>7309</v>
      </c>
      <c r="K625" s="226">
        <v>1792</v>
      </c>
      <c r="L625" s="326" t="s">
        <v>7309</v>
      </c>
      <c r="M625" s="226" t="s">
        <v>57</v>
      </c>
      <c r="N625" s="326" t="s">
        <v>7308</v>
      </c>
    </row>
    <row r="626" spans="2:14" x14ac:dyDescent="0.35">
      <c r="B626" s="167" t="s">
        <v>7310</v>
      </c>
      <c r="C626" s="327" t="s">
        <v>1781</v>
      </c>
      <c r="D626" s="326" t="s">
        <v>7309</v>
      </c>
      <c r="E626" s="226">
        <v>80</v>
      </c>
      <c r="F626" s="326" t="s">
        <v>7309</v>
      </c>
      <c r="G626" s="226">
        <v>70</v>
      </c>
      <c r="H626" s="326" t="s">
        <v>7309</v>
      </c>
      <c r="I626" s="226">
        <v>8064</v>
      </c>
      <c r="J626" s="326" t="s">
        <v>7309</v>
      </c>
      <c r="K626" s="226">
        <v>13440</v>
      </c>
      <c r="L626" s="326" t="s">
        <v>7309</v>
      </c>
      <c r="M626" s="226" t="s">
        <v>57</v>
      </c>
      <c r="N626" s="326" t="s">
        <v>7308</v>
      </c>
    </row>
    <row r="627" spans="2:14" x14ac:dyDescent="0.35">
      <c r="B627" s="167" t="s">
        <v>7310</v>
      </c>
      <c r="C627" s="327" t="s">
        <v>1844</v>
      </c>
      <c r="D627" s="326" t="s">
        <v>7309</v>
      </c>
      <c r="E627" s="226">
        <v>80</v>
      </c>
      <c r="F627" s="326" t="s">
        <v>7309</v>
      </c>
      <c r="G627" s="226">
        <v>70</v>
      </c>
      <c r="H627" s="326" t="s">
        <v>7309</v>
      </c>
      <c r="I627" s="226">
        <v>1690</v>
      </c>
      <c r="J627" s="326" t="s">
        <v>7309</v>
      </c>
      <c r="K627" s="226">
        <v>2816</v>
      </c>
      <c r="L627" s="326" t="s">
        <v>7309</v>
      </c>
      <c r="M627" s="226" t="s">
        <v>57</v>
      </c>
      <c r="N627" s="326" t="s">
        <v>7308</v>
      </c>
    </row>
    <row r="628" spans="2:14" x14ac:dyDescent="0.35">
      <c r="B628" s="167" t="s">
        <v>7310</v>
      </c>
      <c r="C628" s="327" t="s">
        <v>7063</v>
      </c>
      <c r="D628" s="326" t="s">
        <v>7309</v>
      </c>
      <c r="E628" s="226">
        <v>80</v>
      </c>
      <c r="F628" s="326" t="s">
        <v>7309</v>
      </c>
      <c r="G628" s="226">
        <v>70</v>
      </c>
      <c r="H628" s="326" t="s">
        <v>7309</v>
      </c>
      <c r="I628" s="226">
        <v>1690</v>
      </c>
      <c r="J628" s="326" t="s">
        <v>7309</v>
      </c>
      <c r="K628" s="226">
        <v>2816</v>
      </c>
      <c r="L628" s="326" t="s">
        <v>7309</v>
      </c>
      <c r="M628" s="226" t="s">
        <v>57</v>
      </c>
      <c r="N628" s="326" t="s">
        <v>7308</v>
      </c>
    </row>
    <row r="629" spans="2:14" x14ac:dyDescent="0.35">
      <c r="B629" s="167" t="s">
        <v>7310</v>
      </c>
      <c r="C629" s="327" t="s">
        <v>1846</v>
      </c>
      <c r="D629" s="326" t="s">
        <v>7309</v>
      </c>
      <c r="E629" s="226">
        <v>80</v>
      </c>
      <c r="F629" s="326" t="s">
        <v>7309</v>
      </c>
      <c r="G629" s="226">
        <v>70</v>
      </c>
      <c r="H629" s="326" t="s">
        <v>7309</v>
      </c>
      <c r="I629" s="226">
        <v>1536</v>
      </c>
      <c r="J629" s="326" t="s">
        <v>7309</v>
      </c>
      <c r="K629" s="226">
        <v>2560</v>
      </c>
      <c r="L629" s="326" t="s">
        <v>7309</v>
      </c>
      <c r="M629" s="226" t="s">
        <v>57</v>
      </c>
      <c r="N629" s="326" t="s">
        <v>7308</v>
      </c>
    </row>
    <row r="630" spans="2:14" x14ac:dyDescent="0.35">
      <c r="B630" s="167" t="s">
        <v>7310</v>
      </c>
      <c r="C630" s="327" t="s">
        <v>7015</v>
      </c>
      <c r="D630" s="326" t="s">
        <v>7309</v>
      </c>
      <c r="E630" s="226">
        <v>80</v>
      </c>
      <c r="F630" s="326" t="s">
        <v>7309</v>
      </c>
      <c r="G630" s="226">
        <v>70</v>
      </c>
      <c r="H630" s="326" t="s">
        <v>7309</v>
      </c>
      <c r="I630" s="226">
        <v>1536</v>
      </c>
      <c r="J630" s="326" t="s">
        <v>7309</v>
      </c>
      <c r="K630" s="226">
        <v>2560</v>
      </c>
      <c r="L630" s="326" t="s">
        <v>7309</v>
      </c>
      <c r="M630" s="226" t="s">
        <v>57</v>
      </c>
      <c r="N630" s="326" t="s">
        <v>7308</v>
      </c>
    </row>
    <row r="631" spans="2:14" x14ac:dyDescent="0.35">
      <c r="B631" s="167" t="s">
        <v>7310</v>
      </c>
      <c r="C631" s="327" t="s">
        <v>1830</v>
      </c>
      <c r="D631" s="326" t="s">
        <v>7309</v>
      </c>
      <c r="E631" s="226">
        <v>80</v>
      </c>
      <c r="F631" s="326" t="s">
        <v>7309</v>
      </c>
      <c r="G631" s="226">
        <v>70</v>
      </c>
      <c r="H631" s="326" t="s">
        <v>7309</v>
      </c>
      <c r="I631" s="226">
        <v>1267</v>
      </c>
      <c r="J631" s="326" t="s">
        <v>7309</v>
      </c>
      <c r="K631" s="226">
        <v>2112</v>
      </c>
      <c r="L631" s="326" t="s">
        <v>7309</v>
      </c>
      <c r="M631" s="226" t="s">
        <v>57</v>
      </c>
      <c r="N631" s="326" t="s">
        <v>7308</v>
      </c>
    </row>
    <row r="632" spans="2:14" x14ac:dyDescent="0.35">
      <c r="B632" s="167" t="s">
        <v>7310</v>
      </c>
      <c r="C632" s="327" t="s">
        <v>7044</v>
      </c>
      <c r="D632" s="326" t="s">
        <v>7309</v>
      </c>
      <c r="E632" s="226">
        <v>80</v>
      </c>
      <c r="F632" s="326" t="s">
        <v>7309</v>
      </c>
      <c r="G632" s="226">
        <v>70</v>
      </c>
      <c r="H632" s="326" t="s">
        <v>7309</v>
      </c>
      <c r="I632" s="226">
        <v>1267</v>
      </c>
      <c r="J632" s="326" t="s">
        <v>7309</v>
      </c>
      <c r="K632" s="226">
        <v>2112</v>
      </c>
      <c r="L632" s="326" t="s">
        <v>7309</v>
      </c>
      <c r="M632" s="226" t="s">
        <v>57</v>
      </c>
      <c r="N632" s="326" t="s">
        <v>7308</v>
      </c>
    </row>
    <row r="633" spans="2:14" x14ac:dyDescent="0.35">
      <c r="B633" s="167" t="s">
        <v>7310</v>
      </c>
      <c r="C633" s="327" t="s">
        <v>2657</v>
      </c>
      <c r="D633" s="326" t="s">
        <v>7309</v>
      </c>
      <c r="E633" s="226">
        <v>80</v>
      </c>
      <c r="F633" s="326" t="s">
        <v>7309</v>
      </c>
      <c r="G633" s="226">
        <v>70</v>
      </c>
      <c r="H633" s="326" t="s">
        <v>7309</v>
      </c>
      <c r="I633" s="226">
        <v>1382</v>
      </c>
      <c r="J633" s="326" t="s">
        <v>7309</v>
      </c>
      <c r="K633" s="226">
        <v>2304</v>
      </c>
      <c r="L633" s="326" t="s">
        <v>7309</v>
      </c>
      <c r="M633" s="226" t="s">
        <v>57</v>
      </c>
      <c r="N633" s="326" t="s">
        <v>7308</v>
      </c>
    </row>
    <row r="634" spans="2:14" x14ac:dyDescent="0.35">
      <c r="B634" s="167" t="s">
        <v>7310</v>
      </c>
      <c r="C634" s="327" t="s">
        <v>7094</v>
      </c>
      <c r="D634" s="326" t="s">
        <v>7309</v>
      </c>
      <c r="E634" s="226">
        <v>80</v>
      </c>
      <c r="F634" s="326" t="s">
        <v>7309</v>
      </c>
      <c r="G634" s="226">
        <v>70</v>
      </c>
      <c r="H634" s="326" t="s">
        <v>7309</v>
      </c>
      <c r="I634" s="226">
        <v>1267</v>
      </c>
      <c r="J634" s="326" t="s">
        <v>7309</v>
      </c>
      <c r="K634" s="226">
        <v>2112</v>
      </c>
      <c r="L634" s="326" t="s">
        <v>7309</v>
      </c>
      <c r="M634" s="226" t="s">
        <v>57</v>
      </c>
      <c r="N634" s="326" t="s">
        <v>7308</v>
      </c>
    </row>
    <row r="635" spans="2:14" x14ac:dyDescent="0.35">
      <c r="B635" s="167" t="s">
        <v>7310</v>
      </c>
      <c r="C635" s="327" t="s">
        <v>3796</v>
      </c>
      <c r="D635" s="326" t="s">
        <v>7309</v>
      </c>
      <c r="E635" s="226">
        <v>80</v>
      </c>
      <c r="F635" s="326" t="s">
        <v>7309</v>
      </c>
      <c r="G635" s="226">
        <v>70</v>
      </c>
      <c r="H635" s="326" t="s">
        <v>7309</v>
      </c>
      <c r="I635" s="226">
        <v>8064</v>
      </c>
      <c r="J635" s="326" t="s">
        <v>7309</v>
      </c>
      <c r="K635" s="226">
        <v>13440</v>
      </c>
      <c r="L635" s="326" t="s">
        <v>7309</v>
      </c>
      <c r="M635" s="226" t="s">
        <v>57</v>
      </c>
      <c r="N635" s="326" t="s">
        <v>7308</v>
      </c>
    </row>
    <row r="636" spans="2:14" x14ac:dyDescent="0.35">
      <c r="B636" s="167" t="s">
        <v>7310</v>
      </c>
      <c r="C636" s="327" t="s">
        <v>3774</v>
      </c>
      <c r="D636" s="326" t="s">
        <v>7309</v>
      </c>
      <c r="E636" s="226">
        <v>80</v>
      </c>
      <c r="F636" s="326" t="s">
        <v>7309</v>
      </c>
      <c r="G636" s="226">
        <v>70</v>
      </c>
      <c r="H636" s="326" t="s">
        <v>7309</v>
      </c>
      <c r="I636" s="226">
        <v>1766</v>
      </c>
      <c r="J636" s="326" t="s">
        <v>7309</v>
      </c>
      <c r="K636" s="226">
        <v>2944</v>
      </c>
      <c r="L636" s="326" t="s">
        <v>7309</v>
      </c>
      <c r="M636" s="226" t="s">
        <v>57</v>
      </c>
      <c r="N636" s="326" t="s">
        <v>7308</v>
      </c>
    </row>
    <row r="637" spans="2:14" x14ac:dyDescent="0.35">
      <c r="B637" s="167" t="s">
        <v>7310</v>
      </c>
      <c r="C637" s="327" t="s">
        <v>3775</v>
      </c>
      <c r="D637" s="326" t="s">
        <v>7309</v>
      </c>
      <c r="E637" s="226">
        <v>80</v>
      </c>
      <c r="F637" s="326" t="s">
        <v>7309</v>
      </c>
      <c r="G637" s="226">
        <v>70</v>
      </c>
      <c r="H637" s="326" t="s">
        <v>7309</v>
      </c>
      <c r="I637" s="226">
        <v>1613</v>
      </c>
      <c r="J637" s="326" t="s">
        <v>7309</v>
      </c>
      <c r="K637" s="226">
        <v>2688</v>
      </c>
      <c r="L637" s="326" t="s">
        <v>7309</v>
      </c>
      <c r="M637" s="226" t="s">
        <v>57</v>
      </c>
      <c r="N637" s="326" t="s">
        <v>7308</v>
      </c>
    </row>
    <row r="638" spans="2:14" x14ac:dyDescent="0.35">
      <c r="B638" s="167" t="s">
        <v>7310</v>
      </c>
      <c r="C638" s="327" t="s">
        <v>6498</v>
      </c>
      <c r="D638" s="326" t="s">
        <v>7309</v>
      </c>
      <c r="E638" s="226">
        <v>80</v>
      </c>
      <c r="F638" s="326" t="s">
        <v>7309</v>
      </c>
      <c r="G638" s="226">
        <v>70</v>
      </c>
      <c r="H638" s="326" t="s">
        <v>7309</v>
      </c>
      <c r="I638" s="226">
        <v>1459</v>
      </c>
      <c r="J638" s="326" t="s">
        <v>7309</v>
      </c>
      <c r="K638" s="226">
        <v>2432</v>
      </c>
      <c r="L638" s="326" t="s">
        <v>7309</v>
      </c>
      <c r="M638" s="226" t="s">
        <v>57</v>
      </c>
      <c r="N638" s="326" t="s">
        <v>7308</v>
      </c>
    </row>
    <row r="639" spans="2:14" x14ac:dyDescent="0.35">
      <c r="B639" s="167" t="s">
        <v>7310</v>
      </c>
      <c r="C639" s="327" t="s">
        <v>3822</v>
      </c>
      <c r="D639" s="326" t="s">
        <v>7309</v>
      </c>
      <c r="E639" s="226">
        <v>80</v>
      </c>
      <c r="F639" s="326" t="s">
        <v>7309</v>
      </c>
      <c r="G639" s="226">
        <v>70</v>
      </c>
      <c r="H639" s="326" t="s">
        <v>7309</v>
      </c>
      <c r="I639" s="226">
        <v>1229</v>
      </c>
      <c r="J639" s="326" t="s">
        <v>7309</v>
      </c>
      <c r="K639" s="226">
        <v>2048</v>
      </c>
      <c r="L639" s="326" t="s">
        <v>7309</v>
      </c>
      <c r="M639" s="226" t="s">
        <v>57</v>
      </c>
      <c r="N639" s="326" t="s">
        <v>7308</v>
      </c>
    </row>
    <row r="640" spans="2:14" x14ac:dyDescent="0.35">
      <c r="B640" s="167" t="s">
        <v>7310</v>
      </c>
      <c r="C640" s="327" t="s">
        <v>3772</v>
      </c>
      <c r="D640" s="326" t="s">
        <v>7309</v>
      </c>
      <c r="E640" s="226">
        <v>80</v>
      </c>
      <c r="F640" s="326" t="s">
        <v>7309</v>
      </c>
      <c r="G640" s="226">
        <v>70</v>
      </c>
      <c r="H640" s="326" t="s">
        <v>7309</v>
      </c>
      <c r="I640" s="226">
        <v>1843</v>
      </c>
      <c r="J640" s="326" t="s">
        <v>7309</v>
      </c>
      <c r="K640" s="226">
        <v>3072</v>
      </c>
      <c r="L640" s="326" t="s">
        <v>7309</v>
      </c>
      <c r="M640" s="226" t="s">
        <v>57</v>
      </c>
      <c r="N640" s="326" t="s">
        <v>7308</v>
      </c>
    </row>
    <row r="641" spans="2:14" x14ac:dyDescent="0.35">
      <c r="B641" s="167" t="s">
        <v>7310</v>
      </c>
      <c r="C641" s="327" t="s">
        <v>3773</v>
      </c>
      <c r="D641" s="326" t="s">
        <v>7309</v>
      </c>
      <c r="E641" s="226">
        <v>80</v>
      </c>
      <c r="F641" s="326" t="s">
        <v>7309</v>
      </c>
      <c r="G641" s="226">
        <v>70</v>
      </c>
      <c r="H641" s="326" t="s">
        <v>7309</v>
      </c>
      <c r="I641" s="226">
        <v>1613</v>
      </c>
      <c r="J641" s="326" t="s">
        <v>7309</v>
      </c>
      <c r="K641" s="226">
        <v>2688</v>
      </c>
      <c r="L641" s="326" t="s">
        <v>7309</v>
      </c>
      <c r="M641" s="226" t="s">
        <v>57</v>
      </c>
      <c r="N641" s="326" t="s">
        <v>7308</v>
      </c>
    </row>
    <row r="642" spans="2:14" x14ac:dyDescent="0.35">
      <c r="B642" s="167" t="s">
        <v>7310</v>
      </c>
      <c r="C642" s="327" t="s">
        <v>3808</v>
      </c>
      <c r="D642" s="326" t="s">
        <v>7309</v>
      </c>
      <c r="E642" s="226">
        <v>80</v>
      </c>
      <c r="F642" s="326" t="s">
        <v>7309</v>
      </c>
      <c r="G642" s="226">
        <v>70</v>
      </c>
      <c r="H642" s="326" t="s">
        <v>7309</v>
      </c>
      <c r="I642" s="226">
        <v>1306</v>
      </c>
      <c r="J642" s="326" t="s">
        <v>7309</v>
      </c>
      <c r="K642" s="226">
        <v>2176</v>
      </c>
      <c r="L642" s="326" t="s">
        <v>7309</v>
      </c>
      <c r="M642" s="226" t="s">
        <v>57</v>
      </c>
      <c r="N642" s="326" t="s">
        <v>7308</v>
      </c>
    </row>
    <row r="643" spans="2:14" x14ac:dyDescent="0.35">
      <c r="B643" s="167" t="s">
        <v>7310</v>
      </c>
      <c r="C643" s="327" t="s">
        <v>3836</v>
      </c>
      <c r="D643" s="326" t="s">
        <v>7309</v>
      </c>
      <c r="E643" s="226">
        <v>45</v>
      </c>
      <c r="F643" s="326" t="s">
        <v>7309</v>
      </c>
      <c r="G643" s="226">
        <v>30</v>
      </c>
      <c r="H643" s="326" t="s">
        <v>7309</v>
      </c>
      <c r="I643" s="226">
        <v>896</v>
      </c>
      <c r="J643" s="326" t="s">
        <v>7309</v>
      </c>
      <c r="K643" s="226">
        <v>1792</v>
      </c>
      <c r="L643" s="326" t="s">
        <v>7309</v>
      </c>
      <c r="M643" s="226" t="s">
        <v>51</v>
      </c>
      <c r="N643" s="326" t="s">
        <v>7308</v>
      </c>
    </row>
    <row r="644" spans="2:14" x14ac:dyDescent="0.35">
      <c r="B644" s="167" t="s">
        <v>7310</v>
      </c>
      <c r="C644" s="327" t="s">
        <v>7155</v>
      </c>
      <c r="D644" s="326" t="s">
        <v>7309</v>
      </c>
      <c r="E644" s="226">
        <v>45</v>
      </c>
      <c r="F644" s="326" t="s">
        <v>7309</v>
      </c>
      <c r="G644" s="226">
        <v>30</v>
      </c>
      <c r="H644" s="326" t="s">
        <v>7309</v>
      </c>
      <c r="I644" s="226">
        <v>864</v>
      </c>
      <c r="J644" s="326" t="s">
        <v>7309</v>
      </c>
      <c r="K644" s="226">
        <v>1728</v>
      </c>
      <c r="L644" s="326" t="s">
        <v>7309</v>
      </c>
      <c r="M644" s="226" t="s">
        <v>51</v>
      </c>
      <c r="N644" s="326" t="s">
        <v>7308</v>
      </c>
    </row>
    <row r="645" spans="2:14" x14ac:dyDescent="0.35">
      <c r="B645" s="167" t="s">
        <v>7310</v>
      </c>
      <c r="C645" s="327" t="s">
        <v>2213</v>
      </c>
      <c r="D645" s="326" t="s">
        <v>7309</v>
      </c>
      <c r="E645" s="226">
        <v>45</v>
      </c>
      <c r="F645" s="326" t="s">
        <v>7309</v>
      </c>
      <c r="G645" s="226">
        <v>30</v>
      </c>
      <c r="H645" s="326" t="s">
        <v>7309</v>
      </c>
      <c r="I645" s="226">
        <v>768</v>
      </c>
      <c r="J645" s="326" t="s">
        <v>7309</v>
      </c>
      <c r="K645" s="226">
        <v>1536</v>
      </c>
      <c r="L645" s="326" t="s">
        <v>7309</v>
      </c>
      <c r="M645" s="226" t="s">
        <v>51</v>
      </c>
      <c r="N645" s="326" t="s">
        <v>7308</v>
      </c>
    </row>
    <row r="646" spans="2:14" x14ac:dyDescent="0.35">
      <c r="B646" s="167" t="s">
        <v>7310</v>
      </c>
      <c r="C646" s="327" t="s">
        <v>7286</v>
      </c>
      <c r="D646" s="326" t="s">
        <v>7309</v>
      </c>
      <c r="E646" s="226">
        <v>45</v>
      </c>
      <c r="F646" s="326" t="s">
        <v>7309</v>
      </c>
      <c r="G646" s="226">
        <v>30</v>
      </c>
      <c r="H646" s="326" t="s">
        <v>7309</v>
      </c>
      <c r="I646" s="226">
        <v>768</v>
      </c>
      <c r="J646" s="326" t="s">
        <v>7309</v>
      </c>
      <c r="K646" s="226">
        <v>1536</v>
      </c>
      <c r="L646" s="326" t="s">
        <v>7309</v>
      </c>
      <c r="M646" s="226" t="s">
        <v>51</v>
      </c>
      <c r="N646" s="326" t="s">
        <v>7308</v>
      </c>
    </row>
    <row r="647" spans="2:14" x14ac:dyDescent="0.35">
      <c r="B647" s="167" t="s">
        <v>7310</v>
      </c>
      <c r="C647" s="327" t="s">
        <v>6283</v>
      </c>
      <c r="D647" s="326" t="s">
        <v>7309</v>
      </c>
      <c r="E647" s="226">
        <v>45</v>
      </c>
      <c r="F647" s="326" t="s">
        <v>7309</v>
      </c>
      <c r="G647" s="226">
        <v>30</v>
      </c>
      <c r="H647" s="326" t="s">
        <v>7309</v>
      </c>
      <c r="I647" s="226">
        <v>768</v>
      </c>
      <c r="J647" s="326" t="s">
        <v>7309</v>
      </c>
      <c r="K647" s="226">
        <v>1536</v>
      </c>
      <c r="L647" s="326" t="s">
        <v>7309</v>
      </c>
      <c r="M647" s="226" t="s">
        <v>51</v>
      </c>
      <c r="N647" s="326" t="s">
        <v>7308</v>
      </c>
    </row>
    <row r="648" spans="2:14" x14ac:dyDescent="0.35">
      <c r="B648" s="167" t="s">
        <v>7310</v>
      </c>
      <c r="C648" s="327" t="s">
        <v>1887</v>
      </c>
      <c r="D648" s="326" t="s">
        <v>7309</v>
      </c>
      <c r="E648" s="226">
        <v>45</v>
      </c>
      <c r="F648" s="326" t="s">
        <v>7309</v>
      </c>
      <c r="G648" s="226">
        <v>30</v>
      </c>
      <c r="H648" s="326" t="s">
        <v>7309</v>
      </c>
      <c r="I648" s="226">
        <v>1152</v>
      </c>
      <c r="J648" s="326" t="s">
        <v>7309</v>
      </c>
      <c r="K648" s="226">
        <v>2304</v>
      </c>
      <c r="L648" s="326" t="s">
        <v>7309</v>
      </c>
      <c r="M648" s="226" t="s">
        <v>51</v>
      </c>
      <c r="N648" s="326" t="s">
        <v>7308</v>
      </c>
    </row>
    <row r="649" spans="2:14" x14ac:dyDescent="0.35">
      <c r="B649" s="167" t="s">
        <v>7310</v>
      </c>
      <c r="C649" s="327" t="s">
        <v>7024</v>
      </c>
      <c r="D649" s="326" t="s">
        <v>7309</v>
      </c>
      <c r="E649" s="226">
        <v>45</v>
      </c>
      <c r="F649" s="326" t="s">
        <v>7309</v>
      </c>
      <c r="G649" s="226">
        <v>30</v>
      </c>
      <c r="H649" s="326" t="s">
        <v>7309</v>
      </c>
      <c r="I649" s="226">
        <v>1152</v>
      </c>
      <c r="J649" s="326" t="s">
        <v>7309</v>
      </c>
      <c r="K649" s="226">
        <v>2304</v>
      </c>
      <c r="L649" s="326" t="s">
        <v>7309</v>
      </c>
      <c r="M649" s="226" t="s">
        <v>51</v>
      </c>
      <c r="N649" s="326" t="s">
        <v>7308</v>
      </c>
    </row>
    <row r="650" spans="2:14" x14ac:dyDescent="0.35">
      <c r="B650" s="167" t="s">
        <v>7310</v>
      </c>
      <c r="C650" s="327" t="s">
        <v>7043</v>
      </c>
      <c r="D650" s="326" t="s">
        <v>7309</v>
      </c>
      <c r="E650" s="226">
        <v>45</v>
      </c>
      <c r="F650" s="326" t="s">
        <v>7309</v>
      </c>
      <c r="G650" s="226">
        <v>30</v>
      </c>
      <c r="H650" s="326" t="s">
        <v>7309</v>
      </c>
      <c r="I650" s="226">
        <v>1152</v>
      </c>
      <c r="J650" s="326" t="s">
        <v>7309</v>
      </c>
      <c r="K650" s="226">
        <v>2304</v>
      </c>
      <c r="L650" s="326" t="s">
        <v>7309</v>
      </c>
      <c r="M650" s="226" t="s">
        <v>51</v>
      </c>
      <c r="N650" s="326" t="s">
        <v>7308</v>
      </c>
    </row>
    <row r="651" spans="2:14" x14ac:dyDescent="0.35">
      <c r="B651" s="167" t="s">
        <v>7310</v>
      </c>
      <c r="C651" s="327" t="s">
        <v>7045</v>
      </c>
      <c r="D651" s="326" t="s">
        <v>7309</v>
      </c>
      <c r="E651" s="226">
        <v>45</v>
      </c>
      <c r="F651" s="326" t="s">
        <v>7309</v>
      </c>
      <c r="G651" s="226">
        <v>30</v>
      </c>
      <c r="H651" s="326" t="s">
        <v>7309</v>
      </c>
      <c r="I651" s="226">
        <v>1536</v>
      </c>
      <c r="J651" s="326" t="s">
        <v>7309</v>
      </c>
      <c r="K651" s="226">
        <v>3072</v>
      </c>
      <c r="L651" s="326" t="s">
        <v>7309</v>
      </c>
      <c r="M651" s="226" t="s">
        <v>51</v>
      </c>
      <c r="N651" s="326" t="s">
        <v>7308</v>
      </c>
    </row>
    <row r="652" spans="2:14" x14ac:dyDescent="0.35">
      <c r="B652" s="167" t="s">
        <v>7310</v>
      </c>
      <c r="C652" s="327" t="s">
        <v>7025</v>
      </c>
      <c r="D652" s="326" t="s">
        <v>7309</v>
      </c>
      <c r="E652" s="226">
        <v>45</v>
      </c>
      <c r="F652" s="326" t="s">
        <v>7309</v>
      </c>
      <c r="G652" s="226">
        <v>30</v>
      </c>
      <c r="H652" s="326" t="s">
        <v>7309</v>
      </c>
      <c r="I652" s="226">
        <v>1536</v>
      </c>
      <c r="J652" s="326" t="s">
        <v>7309</v>
      </c>
      <c r="K652" s="226">
        <v>3072</v>
      </c>
      <c r="L652" s="326" t="s">
        <v>7309</v>
      </c>
      <c r="M652" s="226" t="s">
        <v>51</v>
      </c>
      <c r="N652" s="326" t="s">
        <v>7308</v>
      </c>
    </row>
    <row r="653" spans="2:14" x14ac:dyDescent="0.35">
      <c r="B653" s="167" t="s">
        <v>7310</v>
      </c>
      <c r="C653" s="327" t="s">
        <v>2659</v>
      </c>
      <c r="D653" s="326" t="s">
        <v>7309</v>
      </c>
      <c r="E653" s="226">
        <v>45</v>
      </c>
      <c r="F653" s="326" t="s">
        <v>7309</v>
      </c>
      <c r="G653" s="226">
        <v>30</v>
      </c>
      <c r="H653" s="326" t="s">
        <v>7309</v>
      </c>
      <c r="I653" s="226">
        <v>1280</v>
      </c>
      <c r="J653" s="326" t="s">
        <v>7309</v>
      </c>
      <c r="K653" s="226">
        <v>2560</v>
      </c>
      <c r="L653" s="326" t="s">
        <v>7309</v>
      </c>
      <c r="M653" s="226" t="s">
        <v>51</v>
      </c>
      <c r="N653" s="326" t="s">
        <v>7308</v>
      </c>
    </row>
    <row r="654" spans="2:14" x14ac:dyDescent="0.35">
      <c r="B654" s="167" t="s">
        <v>7310</v>
      </c>
      <c r="C654" s="327" t="s">
        <v>6501</v>
      </c>
      <c r="D654" s="326" t="s">
        <v>7309</v>
      </c>
      <c r="E654" s="226">
        <v>45</v>
      </c>
      <c r="F654" s="326" t="s">
        <v>7309</v>
      </c>
      <c r="G654" s="226">
        <v>30</v>
      </c>
      <c r="H654" s="326" t="s">
        <v>7309</v>
      </c>
      <c r="I654" s="226">
        <v>1280</v>
      </c>
      <c r="J654" s="326" t="s">
        <v>7309</v>
      </c>
      <c r="K654" s="226">
        <v>2560</v>
      </c>
      <c r="L654" s="326" t="s">
        <v>7309</v>
      </c>
      <c r="M654" s="226" t="s">
        <v>51</v>
      </c>
      <c r="N654" s="326" t="s">
        <v>7308</v>
      </c>
    </row>
    <row r="655" spans="2:14" x14ac:dyDescent="0.35">
      <c r="B655" s="167" t="s">
        <v>7310</v>
      </c>
      <c r="C655" s="327" t="s">
        <v>5303</v>
      </c>
      <c r="D655" s="326" t="s">
        <v>7309</v>
      </c>
      <c r="E655" s="226">
        <v>45</v>
      </c>
      <c r="F655" s="326" t="s">
        <v>7309</v>
      </c>
      <c r="G655" s="226">
        <v>30</v>
      </c>
      <c r="H655" s="326" t="s">
        <v>7309</v>
      </c>
      <c r="I655" s="226">
        <v>1280</v>
      </c>
      <c r="J655" s="326" t="s">
        <v>7309</v>
      </c>
      <c r="K655" s="226">
        <v>2560</v>
      </c>
      <c r="L655" s="326" t="s">
        <v>7309</v>
      </c>
      <c r="M655" s="226" t="s">
        <v>51</v>
      </c>
      <c r="N655" s="326" t="s">
        <v>7308</v>
      </c>
    </row>
    <row r="656" spans="2:14" x14ac:dyDescent="0.35">
      <c r="B656" s="167" t="s">
        <v>7310</v>
      </c>
      <c r="C656" s="327" t="s">
        <v>7016</v>
      </c>
      <c r="D656" s="326" t="s">
        <v>7309</v>
      </c>
      <c r="E656" s="226">
        <v>45</v>
      </c>
      <c r="F656" s="326" t="s">
        <v>7309</v>
      </c>
      <c r="G656" s="226">
        <v>30</v>
      </c>
      <c r="H656" s="326" t="s">
        <v>7309</v>
      </c>
      <c r="I656" s="226">
        <v>1280</v>
      </c>
      <c r="J656" s="326" t="s">
        <v>7309</v>
      </c>
      <c r="K656" s="226">
        <v>2560</v>
      </c>
      <c r="L656" s="326" t="s">
        <v>7309</v>
      </c>
      <c r="M656" s="226" t="s">
        <v>51</v>
      </c>
      <c r="N656" s="326" t="s">
        <v>7308</v>
      </c>
    </row>
    <row r="657" spans="2:14" x14ac:dyDescent="0.35">
      <c r="B657" s="167" t="s">
        <v>7310</v>
      </c>
      <c r="C657" s="327" t="s">
        <v>7046</v>
      </c>
      <c r="D657" s="326" t="s">
        <v>7309</v>
      </c>
      <c r="E657" s="226">
        <v>45</v>
      </c>
      <c r="F657" s="326" t="s">
        <v>7309</v>
      </c>
      <c r="G657" s="226">
        <v>30</v>
      </c>
      <c r="H657" s="326" t="s">
        <v>7309</v>
      </c>
      <c r="I657" s="226">
        <v>1664</v>
      </c>
      <c r="J657" s="326" t="s">
        <v>7309</v>
      </c>
      <c r="K657" s="226">
        <v>3328</v>
      </c>
      <c r="L657" s="326" t="s">
        <v>7309</v>
      </c>
      <c r="M657" s="226" t="s">
        <v>51</v>
      </c>
      <c r="N657" s="326" t="s">
        <v>7308</v>
      </c>
    </row>
    <row r="658" spans="2:14" x14ac:dyDescent="0.35">
      <c r="B658" s="167" t="s">
        <v>7310</v>
      </c>
      <c r="C658" s="327" t="s">
        <v>7032</v>
      </c>
      <c r="D658" s="326" t="s">
        <v>7309</v>
      </c>
      <c r="E658" s="226">
        <v>45</v>
      </c>
      <c r="F658" s="326" t="s">
        <v>7309</v>
      </c>
      <c r="G658" s="226">
        <v>30</v>
      </c>
      <c r="H658" s="326" t="s">
        <v>7309</v>
      </c>
      <c r="I658" s="226">
        <v>1664</v>
      </c>
      <c r="J658" s="326" t="s">
        <v>7309</v>
      </c>
      <c r="K658" s="226">
        <v>3328</v>
      </c>
      <c r="L658" s="326" t="s">
        <v>7309</v>
      </c>
      <c r="M658" s="226" t="s">
        <v>51</v>
      </c>
      <c r="N658" s="326" t="s">
        <v>7308</v>
      </c>
    </row>
    <row r="659" spans="2:14" x14ac:dyDescent="0.35">
      <c r="B659" s="167" t="s">
        <v>7310</v>
      </c>
      <c r="C659" s="327" t="s">
        <v>2660</v>
      </c>
      <c r="D659" s="326" t="s">
        <v>7309</v>
      </c>
      <c r="E659" s="226">
        <v>45</v>
      </c>
      <c r="F659" s="326" t="s">
        <v>7309</v>
      </c>
      <c r="G659" s="226">
        <v>30</v>
      </c>
      <c r="H659" s="326" t="s">
        <v>7309</v>
      </c>
      <c r="I659" s="226">
        <v>1152</v>
      </c>
      <c r="J659" s="326" t="s">
        <v>7309</v>
      </c>
      <c r="K659" s="226">
        <v>2304</v>
      </c>
      <c r="L659" s="326" t="s">
        <v>7309</v>
      </c>
      <c r="M659" s="226" t="s">
        <v>51</v>
      </c>
      <c r="N659" s="326" t="s">
        <v>7308</v>
      </c>
    </row>
    <row r="660" spans="2:14" x14ac:dyDescent="0.35">
      <c r="B660" s="167" t="s">
        <v>7310</v>
      </c>
      <c r="C660" s="327" t="s">
        <v>6504</v>
      </c>
      <c r="D660" s="326" t="s">
        <v>7309</v>
      </c>
      <c r="E660" s="226">
        <v>45</v>
      </c>
      <c r="F660" s="326" t="s">
        <v>7309</v>
      </c>
      <c r="G660" s="226">
        <v>30</v>
      </c>
      <c r="H660" s="326" t="s">
        <v>7309</v>
      </c>
      <c r="I660" s="226">
        <v>1152</v>
      </c>
      <c r="J660" s="326" t="s">
        <v>7309</v>
      </c>
      <c r="K660" s="226">
        <v>2304</v>
      </c>
      <c r="L660" s="326" t="s">
        <v>7309</v>
      </c>
      <c r="M660" s="226" t="s">
        <v>51</v>
      </c>
      <c r="N660" s="326" t="s">
        <v>7308</v>
      </c>
    </row>
    <row r="661" spans="2:14" x14ac:dyDescent="0.35">
      <c r="B661" s="167" t="s">
        <v>7310</v>
      </c>
      <c r="C661" s="327" t="s">
        <v>7027</v>
      </c>
      <c r="D661" s="326" t="s">
        <v>7309</v>
      </c>
      <c r="E661" s="226">
        <v>45</v>
      </c>
      <c r="F661" s="326" t="s">
        <v>7309</v>
      </c>
      <c r="G661" s="226">
        <v>30</v>
      </c>
      <c r="H661" s="326" t="s">
        <v>7309</v>
      </c>
      <c r="I661" s="226">
        <v>1152</v>
      </c>
      <c r="J661" s="326" t="s">
        <v>7309</v>
      </c>
      <c r="K661" s="226">
        <v>2304</v>
      </c>
      <c r="L661" s="326" t="s">
        <v>7309</v>
      </c>
      <c r="M661" s="226" t="s">
        <v>51</v>
      </c>
      <c r="N661" s="326" t="s">
        <v>7308</v>
      </c>
    </row>
    <row r="662" spans="2:14" x14ac:dyDescent="0.35">
      <c r="B662" s="167" t="s">
        <v>7310</v>
      </c>
      <c r="C662" s="327" t="s">
        <v>7026</v>
      </c>
      <c r="D662" s="326" t="s">
        <v>7309</v>
      </c>
      <c r="E662" s="226">
        <v>45</v>
      </c>
      <c r="F662" s="326" t="s">
        <v>7309</v>
      </c>
      <c r="G662" s="226">
        <v>30</v>
      </c>
      <c r="H662" s="326" t="s">
        <v>7309</v>
      </c>
      <c r="I662" s="226">
        <v>1152</v>
      </c>
      <c r="J662" s="326" t="s">
        <v>7309</v>
      </c>
      <c r="K662" s="226">
        <v>2304</v>
      </c>
      <c r="L662" s="326" t="s">
        <v>7309</v>
      </c>
      <c r="M662" s="226" t="s">
        <v>51</v>
      </c>
      <c r="N662" s="326" t="s">
        <v>7308</v>
      </c>
    </row>
    <row r="663" spans="2:14" x14ac:dyDescent="0.35">
      <c r="B663" s="167" t="s">
        <v>7310</v>
      </c>
      <c r="C663" s="327" t="s">
        <v>7047</v>
      </c>
      <c r="D663" s="326" t="s">
        <v>7309</v>
      </c>
      <c r="E663" s="226">
        <v>45</v>
      </c>
      <c r="F663" s="326" t="s">
        <v>7309</v>
      </c>
      <c r="G663" s="226">
        <v>30</v>
      </c>
      <c r="H663" s="326" t="s">
        <v>7309</v>
      </c>
      <c r="I663" s="226">
        <v>1536</v>
      </c>
      <c r="J663" s="326" t="s">
        <v>7309</v>
      </c>
      <c r="K663" s="226">
        <v>3072</v>
      </c>
      <c r="L663" s="326" t="s">
        <v>7309</v>
      </c>
      <c r="M663" s="226" t="s">
        <v>51</v>
      </c>
      <c r="N663" s="326" t="s">
        <v>7308</v>
      </c>
    </row>
    <row r="664" spans="2:14" x14ac:dyDescent="0.35">
      <c r="B664" s="167" t="s">
        <v>7310</v>
      </c>
      <c r="C664" s="327" t="s">
        <v>7028</v>
      </c>
      <c r="D664" s="326" t="s">
        <v>7309</v>
      </c>
      <c r="E664" s="226">
        <v>45</v>
      </c>
      <c r="F664" s="326" t="s">
        <v>7309</v>
      </c>
      <c r="G664" s="226">
        <v>30</v>
      </c>
      <c r="H664" s="326" t="s">
        <v>7309</v>
      </c>
      <c r="I664" s="226">
        <v>1536</v>
      </c>
      <c r="J664" s="326" t="s">
        <v>7309</v>
      </c>
      <c r="K664" s="226">
        <v>3072</v>
      </c>
      <c r="L664" s="326" t="s">
        <v>7309</v>
      </c>
      <c r="M664" s="226" t="s">
        <v>51</v>
      </c>
      <c r="N664" s="326" t="s">
        <v>7308</v>
      </c>
    </row>
    <row r="665" spans="2:14" x14ac:dyDescent="0.35">
      <c r="B665" s="167" t="s">
        <v>7310</v>
      </c>
      <c r="C665" s="327" t="s">
        <v>6702</v>
      </c>
      <c r="D665" s="326" t="s">
        <v>7309</v>
      </c>
      <c r="E665" s="226">
        <v>45</v>
      </c>
      <c r="F665" s="326" t="s">
        <v>7309</v>
      </c>
      <c r="G665" s="226">
        <v>30</v>
      </c>
      <c r="H665" s="326" t="s">
        <v>7309</v>
      </c>
      <c r="I665" s="226">
        <v>1536</v>
      </c>
      <c r="J665" s="326" t="s">
        <v>7309</v>
      </c>
      <c r="K665" s="226">
        <v>3072</v>
      </c>
      <c r="L665" s="326" t="s">
        <v>7309</v>
      </c>
      <c r="M665" s="226" t="s">
        <v>51</v>
      </c>
      <c r="N665" s="326" t="s">
        <v>7308</v>
      </c>
    </row>
    <row r="666" spans="2:14" x14ac:dyDescent="0.35">
      <c r="B666" s="167" t="s">
        <v>7310</v>
      </c>
      <c r="C666" s="327" t="s">
        <v>7084</v>
      </c>
      <c r="D666" s="326" t="s">
        <v>7309</v>
      </c>
      <c r="E666" s="226">
        <v>45</v>
      </c>
      <c r="F666" s="326" t="s">
        <v>7309</v>
      </c>
      <c r="G666" s="226">
        <v>30</v>
      </c>
      <c r="H666" s="326" t="s">
        <v>7309</v>
      </c>
      <c r="I666" s="226">
        <v>1792</v>
      </c>
      <c r="J666" s="326" t="s">
        <v>7309</v>
      </c>
      <c r="K666" s="226">
        <v>3584</v>
      </c>
      <c r="L666" s="326" t="s">
        <v>7309</v>
      </c>
      <c r="M666" s="226" t="s">
        <v>51</v>
      </c>
      <c r="N666" s="326" t="s">
        <v>7308</v>
      </c>
    </row>
    <row r="667" spans="2:14" x14ac:dyDescent="0.35">
      <c r="B667" s="167" t="s">
        <v>7310</v>
      </c>
      <c r="C667" s="327" t="s">
        <v>1875</v>
      </c>
      <c r="D667" s="326" t="s">
        <v>7309</v>
      </c>
      <c r="E667" s="226">
        <v>45</v>
      </c>
      <c r="F667" s="326" t="s">
        <v>7309</v>
      </c>
      <c r="G667" s="226">
        <v>30</v>
      </c>
      <c r="H667" s="326" t="s">
        <v>7309</v>
      </c>
      <c r="I667" s="226">
        <v>1152</v>
      </c>
      <c r="J667" s="326" t="s">
        <v>7309</v>
      </c>
      <c r="K667" s="226">
        <v>2304</v>
      </c>
      <c r="L667" s="326" t="s">
        <v>7309</v>
      </c>
      <c r="M667" s="226" t="s">
        <v>51</v>
      </c>
      <c r="N667" s="326" t="s">
        <v>7308</v>
      </c>
    </row>
    <row r="668" spans="2:14" x14ac:dyDescent="0.35">
      <c r="B668" s="167" t="s">
        <v>7310</v>
      </c>
      <c r="C668" s="327" t="s">
        <v>6716</v>
      </c>
      <c r="D668" s="326" t="s">
        <v>7309</v>
      </c>
      <c r="E668" s="226">
        <v>45</v>
      </c>
      <c r="F668" s="326" t="s">
        <v>7309</v>
      </c>
      <c r="G668" s="226">
        <v>30</v>
      </c>
      <c r="H668" s="326" t="s">
        <v>7309</v>
      </c>
      <c r="I668" s="226">
        <v>1536</v>
      </c>
      <c r="J668" s="326" t="s">
        <v>7309</v>
      </c>
      <c r="K668" s="226">
        <v>3072</v>
      </c>
      <c r="L668" s="326" t="s">
        <v>7309</v>
      </c>
      <c r="M668" s="226" t="s">
        <v>51</v>
      </c>
      <c r="N668" s="326" t="s">
        <v>7308</v>
      </c>
    </row>
    <row r="669" spans="2:14" x14ac:dyDescent="0.35">
      <c r="B669" s="167" t="s">
        <v>7310</v>
      </c>
      <c r="C669" s="327" t="s">
        <v>7085</v>
      </c>
      <c r="D669" s="326" t="s">
        <v>7309</v>
      </c>
      <c r="E669" s="226">
        <v>45</v>
      </c>
      <c r="F669" s="326" t="s">
        <v>7309</v>
      </c>
      <c r="G669" s="226">
        <v>30</v>
      </c>
      <c r="H669" s="326" t="s">
        <v>7309</v>
      </c>
      <c r="I669" s="226">
        <v>1792</v>
      </c>
      <c r="J669" s="326" t="s">
        <v>7309</v>
      </c>
      <c r="K669" s="226">
        <v>3584</v>
      </c>
      <c r="L669" s="326" t="s">
        <v>7309</v>
      </c>
      <c r="M669" s="226" t="s">
        <v>51</v>
      </c>
      <c r="N669" s="326" t="s">
        <v>7308</v>
      </c>
    </row>
    <row r="670" spans="2:14" x14ac:dyDescent="0.35">
      <c r="B670" s="167" t="s">
        <v>7310</v>
      </c>
      <c r="C670" s="327" t="s">
        <v>7008</v>
      </c>
      <c r="D670" s="326" t="s">
        <v>7309</v>
      </c>
      <c r="E670" s="226">
        <v>45</v>
      </c>
      <c r="F670" s="326" t="s">
        <v>7309</v>
      </c>
      <c r="G670" s="226">
        <v>30</v>
      </c>
      <c r="H670" s="326" t="s">
        <v>7309</v>
      </c>
      <c r="I670" s="226">
        <v>1216</v>
      </c>
      <c r="J670" s="326" t="s">
        <v>7309</v>
      </c>
      <c r="K670" s="226">
        <v>2432</v>
      </c>
      <c r="L670" s="326" t="s">
        <v>7309</v>
      </c>
      <c r="M670" s="226" t="s">
        <v>51</v>
      </c>
      <c r="N670" s="326" t="s">
        <v>7308</v>
      </c>
    </row>
    <row r="671" spans="2:14" x14ac:dyDescent="0.35">
      <c r="B671" s="167" t="s">
        <v>7310</v>
      </c>
      <c r="C671" s="327" t="s">
        <v>7011</v>
      </c>
      <c r="D671" s="326" t="s">
        <v>7309</v>
      </c>
      <c r="E671" s="226">
        <v>45</v>
      </c>
      <c r="F671" s="326" t="s">
        <v>7309</v>
      </c>
      <c r="G671" s="226">
        <v>30</v>
      </c>
      <c r="H671" s="326" t="s">
        <v>7309</v>
      </c>
      <c r="I671" s="226">
        <v>1344</v>
      </c>
      <c r="J671" s="326" t="s">
        <v>7309</v>
      </c>
      <c r="K671" s="226">
        <v>2688</v>
      </c>
      <c r="L671" s="326" t="s">
        <v>7309</v>
      </c>
      <c r="M671" s="226" t="s">
        <v>51</v>
      </c>
      <c r="N671" s="326" t="s">
        <v>7308</v>
      </c>
    </row>
    <row r="672" spans="2:14" x14ac:dyDescent="0.35">
      <c r="B672" s="167" t="s">
        <v>7310</v>
      </c>
      <c r="C672" s="327" t="s">
        <v>7009</v>
      </c>
      <c r="D672" s="326" t="s">
        <v>7309</v>
      </c>
      <c r="E672" s="226">
        <v>45</v>
      </c>
      <c r="F672" s="326" t="s">
        <v>7309</v>
      </c>
      <c r="G672" s="226">
        <v>30</v>
      </c>
      <c r="H672" s="326" t="s">
        <v>7309</v>
      </c>
      <c r="I672" s="226">
        <v>1216</v>
      </c>
      <c r="J672" s="326" t="s">
        <v>7309</v>
      </c>
      <c r="K672" s="226">
        <v>2432</v>
      </c>
      <c r="L672" s="326" t="s">
        <v>7309</v>
      </c>
      <c r="M672" s="226" t="s">
        <v>51</v>
      </c>
      <c r="N672" s="326" t="s">
        <v>7308</v>
      </c>
    </row>
    <row r="673" spans="2:14" x14ac:dyDescent="0.35">
      <c r="B673" s="167" t="s">
        <v>7310</v>
      </c>
      <c r="C673" s="327" t="s">
        <v>7007</v>
      </c>
      <c r="D673" s="326" t="s">
        <v>7309</v>
      </c>
      <c r="E673" s="226">
        <v>45</v>
      </c>
      <c r="F673" s="326" t="s">
        <v>7309</v>
      </c>
      <c r="G673" s="226">
        <v>30</v>
      </c>
      <c r="H673" s="326" t="s">
        <v>7309</v>
      </c>
      <c r="I673" s="226">
        <v>1216</v>
      </c>
      <c r="J673" s="326" t="s">
        <v>7309</v>
      </c>
      <c r="K673" s="226">
        <v>2432</v>
      </c>
      <c r="L673" s="326" t="s">
        <v>7309</v>
      </c>
      <c r="M673" s="226" t="s">
        <v>51</v>
      </c>
      <c r="N673" s="326" t="s">
        <v>7308</v>
      </c>
    </row>
    <row r="674" spans="2:14" x14ac:dyDescent="0.35">
      <c r="B674" s="167" t="s">
        <v>7310</v>
      </c>
      <c r="C674" s="327" t="s">
        <v>6999</v>
      </c>
      <c r="D674" s="326" t="s">
        <v>7309</v>
      </c>
      <c r="E674" s="226">
        <v>80</v>
      </c>
      <c r="F674" s="326" t="s">
        <v>7309</v>
      </c>
      <c r="G674" s="226">
        <v>40</v>
      </c>
      <c r="H674" s="326" t="s">
        <v>7309</v>
      </c>
      <c r="I674" s="226">
        <v>384</v>
      </c>
      <c r="J674" s="326" t="s">
        <v>7309</v>
      </c>
      <c r="K674" s="226">
        <v>960</v>
      </c>
      <c r="L674" s="326" t="s">
        <v>7309</v>
      </c>
      <c r="M674" s="226" t="s">
        <v>52</v>
      </c>
      <c r="N674" s="326" t="s">
        <v>7308</v>
      </c>
    </row>
    <row r="675" spans="2:14" x14ac:dyDescent="0.35">
      <c r="B675" s="167" t="s">
        <v>7310</v>
      </c>
      <c r="C675" s="327" t="s">
        <v>6998</v>
      </c>
      <c r="D675" s="326" t="s">
        <v>7309</v>
      </c>
      <c r="E675" s="226">
        <v>80</v>
      </c>
      <c r="F675" s="326" t="s">
        <v>7309</v>
      </c>
      <c r="G675" s="226">
        <v>40</v>
      </c>
      <c r="H675" s="326" t="s">
        <v>7309</v>
      </c>
      <c r="I675" s="226">
        <v>384</v>
      </c>
      <c r="J675" s="326" t="s">
        <v>7309</v>
      </c>
      <c r="K675" s="226">
        <v>960</v>
      </c>
      <c r="L675" s="326" t="s">
        <v>7309</v>
      </c>
      <c r="M675" s="226" t="s">
        <v>52</v>
      </c>
      <c r="N675" s="326" t="s">
        <v>7308</v>
      </c>
    </row>
    <row r="676" spans="2:14" x14ac:dyDescent="0.35">
      <c r="B676" s="167" t="s">
        <v>7310</v>
      </c>
      <c r="C676" s="327" t="s">
        <v>7000</v>
      </c>
      <c r="D676" s="326" t="s">
        <v>7309</v>
      </c>
      <c r="E676" s="226">
        <v>80</v>
      </c>
      <c r="F676" s="326" t="s">
        <v>7309</v>
      </c>
      <c r="G676" s="226">
        <v>40</v>
      </c>
      <c r="H676" s="326" t="s">
        <v>7309</v>
      </c>
      <c r="I676" s="226">
        <v>384</v>
      </c>
      <c r="J676" s="326" t="s">
        <v>7309</v>
      </c>
      <c r="K676" s="226">
        <v>960</v>
      </c>
      <c r="L676" s="326" t="s">
        <v>7309</v>
      </c>
      <c r="M676" s="226" t="s">
        <v>52</v>
      </c>
      <c r="N676" s="326" t="s">
        <v>7308</v>
      </c>
    </row>
    <row r="677" spans="2:14" x14ac:dyDescent="0.35">
      <c r="B677" s="167" t="s">
        <v>7310</v>
      </c>
      <c r="C677" s="327" t="s">
        <v>7256</v>
      </c>
      <c r="D677" s="326" t="s">
        <v>7309</v>
      </c>
      <c r="E677" s="226">
        <v>80</v>
      </c>
      <c r="F677" s="326" t="s">
        <v>7309</v>
      </c>
      <c r="G677" s="226">
        <v>40</v>
      </c>
      <c r="H677" s="326" t="s">
        <v>7309</v>
      </c>
      <c r="I677" s="226">
        <v>384</v>
      </c>
      <c r="J677" s="326" t="s">
        <v>7309</v>
      </c>
      <c r="K677" s="226">
        <v>960</v>
      </c>
      <c r="L677" s="326" t="s">
        <v>7309</v>
      </c>
      <c r="M677" s="226" t="s">
        <v>52</v>
      </c>
      <c r="N677" s="326" t="s">
        <v>7308</v>
      </c>
    </row>
    <row r="678" spans="2:14" x14ac:dyDescent="0.35">
      <c r="B678" s="167" t="s">
        <v>7310</v>
      </c>
      <c r="C678" s="327" t="s">
        <v>6222</v>
      </c>
      <c r="D678" s="326" t="s">
        <v>7309</v>
      </c>
      <c r="E678" s="226">
        <v>80</v>
      </c>
      <c r="F678" s="326" t="s">
        <v>7309</v>
      </c>
      <c r="G678" s="226">
        <v>40</v>
      </c>
      <c r="H678" s="326" t="s">
        <v>7309</v>
      </c>
      <c r="I678" s="226">
        <v>819</v>
      </c>
      <c r="J678" s="326" t="s">
        <v>7309</v>
      </c>
      <c r="K678" s="226">
        <v>2048</v>
      </c>
      <c r="L678" s="326" t="s">
        <v>7309</v>
      </c>
      <c r="M678" s="226" t="s">
        <v>52</v>
      </c>
      <c r="N678" s="326" t="s">
        <v>7308</v>
      </c>
    </row>
    <row r="679" spans="2:14" x14ac:dyDescent="0.35">
      <c r="B679" s="167" t="s">
        <v>7310</v>
      </c>
      <c r="C679" s="327" t="s">
        <v>5316</v>
      </c>
      <c r="D679" s="326" t="s">
        <v>7309</v>
      </c>
      <c r="E679" s="226">
        <v>80</v>
      </c>
      <c r="F679" s="326" t="s">
        <v>7309</v>
      </c>
      <c r="G679" s="226">
        <v>40</v>
      </c>
      <c r="H679" s="326" t="s">
        <v>7309</v>
      </c>
      <c r="I679" s="226">
        <v>384</v>
      </c>
      <c r="J679" s="326" t="s">
        <v>7309</v>
      </c>
      <c r="K679" s="226">
        <v>960</v>
      </c>
      <c r="L679" s="326" t="s">
        <v>7309</v>
      </c>
      <c r="M679" s="226" t="s">
        <v>52</v>
      </c>
      <c r="N679" s="326" t="s">
        <v>7308</v>
      </c>
    </row>
    <row r="680" spans="2:14" x14ac:dyDescent="0.35">
      <c r="B680" s="167" t="s">
        <v>7310</v>
      </c>
      <c r="C680" s="327" t="s">
        <v>5321</v>
      </c>
      <c r="D680" s="326" t="s">
        <v>7309</v>
      </c>
      <c r="E680" s="226">
        <v>80</v>
      </c>
      <c r="F680" s="326" t="s">
        <v>7309</v>
      </c>
      <c r="G680" s="226">
        <v>40</v>
      </c>
      <c r="H680" s="326" t="s">
        <v>7309</v>
      </c>
      <c r="I680" s="226">
        <v>538</v>
      </c>
      <c r="J680" s="326" t="s">
        <v>7309</v>
      </c>
      <c r="K680" s="226">
        <v>1344</v>
      </c>
      <c r="L680" s="326" t="s">
        <v>7309</v>
      </c>
      <c r="M680" s="226" t="s">
        <v>52</v>
      </c>
      <c r="N680" s="326" t="s">
        <v>7308</v>
      </c>
    </row>
    <row r="681" spans="2:14" x14ac:dyDescent="0.35">
      <c r="B681" s="167" t="s">
        <v>7310</v>
      </c>
      <c r="C681" s="327" t="s">
        <v>5319</v>
      </c>
      <c r="D681" s="326" t="s">
        <v>7309</v>
      </c>
      <c r="E681" s="226">
        <v>80</v>
      </c>
      <c r="F681" s="326" t="s">
        <v>7309</v>
      </c>
      <c r="G681" s="226">
        <v>40</v>
      </c>
      <c r="H681" s="326" t="s">
        <v>7309</v>
      </c>
      <c r="I681" s="226">
        <v>384</v>
      </c>
      <c r="J681" s="326" t="s">
        <v>7309</v>
      </c>
      <c r="K681" s="226">
        <v>960</v>
      </c>
      <c r="L681" s="326" t="s">
        <v>7309</v>
      </c>
      <c r="M681" s="226" t="s">
        <v>52</v>
      </c>
      <c r="N681" s="326" t="s">
        <v>7308</v>
      </c>
    </row>
    <row r="682" spans="2:14" x14ac:dyDescent="0.35">
      <c r="B682" s="167" t="s">
        <v>7310</v>
      </c>
      <c r="C682" s="327" t="s">
        <v>5320</v>
      </c>
      <c r="D682" s="326" t="s">
        <v>7309</v>
      </c>
      <c r="E682" s="226">
        <v>80</v>
      </c>
      <c r="F682" s="326" t="s">
        <v>7309</v>
      </c>
      <c r="G682" s="226">
        <v>40</v>
      </c>
      <c r="H682" s="326" t="s">
        <v>7309</v>
      </c>
      <c r="I682" s="226">
        <v>384</v>
      </c>
      <c r="J682" s="326" t="s">
        <v>7309</v>
      </c>
      <c r="K682" s="226">
        <v>960</v>
      </c>
      <c r="L682" s="326" t="s">
        <v>7309</v>
      </c>
      <c r="M682" s="226" t="s">
        <v>52</v>
      </c>
      <c r="N682" s="326" t="s">
        <v>7308</v>
      </c>
    </row>
    <row r="683" spans="2:14" x14ac:dyDescent="0.35">
      <c r="B683" s="167" t="s">
        <v>7310</v>
      </c>
      <c r="C683" s="327" t="s">
        <v>5317</v>
      </c>
      <c r="D683" s="326" t="s">
        <v>7309</v>
      </c>
      <c r="E683" s="226">
        <v>80</v>
      </c>
      <c r="F683" s="326" t="s">
        <v>7309</v>
      </c>
      <c r="G683" s="226">
        <v>40</v>
      </c>
      <c r="H683" s="326" t="s">
        <v>7309</v>
      </c>
      <c r="I683" s="226">
        <v>538</v>
      </c>
      <c r="J683" s="326" t="s">
        <v>7309</v>
      </c>
      <c r="K683" s="226">
        <v>1344</v>
      </c>
      <c r="L683" s="326" t="s">
        <v>7309</v>
      </c>
      <c r="M683" s="226" t="s">
        <v>52</v>
      </c>
      <c r="N683" s="326" t="s">
        <v>7308</v>
      </c>
    </row>
    <row r="684" spans="2:14" x14ac:dyDescent="0.35">
      <c r="B684" s="167" t="s">
        <v>7310</v>
      </c>
      <c r="C684" s="327" t="s">
        <v>5322</v>
      </c>
      <c r="D684" s="326" t="s">
        <v>7309</v>
      </c>
      <c r="E684" s="226">
        <v>80</v>
      </c>
      <c r="F684" s="326" t="s">
        <v>7309</v>
      </c>
      <c r="G684" s="226">
        <v>40</v>
      </c>
      <c r="H684" s="326" t="s">
        <v>7309</v>
      </c>
      <c r="I684" s="226">
        <v>614</v>
      </c>
      <c r="J684" s="326" t="s">
        <v>7309</v>
      </c>
      <c r="K684" s="226">
        <v>1536</v>
      </c>
      <c r="L684" s="326" t="s">
        <v>7309</v>
      </c>
      <c r="M684" s="226" t="s">
        <v>52</v>
      </c>
      <c r="N684" s="326" t="s">
        <v>7308</v>
      </c>
    </row>
    <row r="685" spans="2:14" x14ac:dyDescent="0.35">
      <c r="B685" s="167" t="s">
        <v>7310</v>
      </c>
      <c r="C685" s="327" t="s">
        <v>6379</v>
      </c>
      <c r="D685" s="326" t="s">
        <v>7309</v>
      </c>
      <c r="E685" s="226">
        <v>80</v>
      </c>
      <c r="F685" s="326" t="s">
        <v>7309</v>
      </c>
      <c r="G685" s="226">
        <v>40</v>
      </c>
      <c r="H685" s="326" t="s">
        <v>7309</v>
      </c>
      <c r="I685" s="226">
        <v>614</v>
      </c>
      <c r="J685" s="326" t="s">
        <v>7309</v>
      </c>
      <c r="K685" s="226">
        <v>1536</v>
      </c>
      <c r="L685" s="326" t="s">
        <v>7309</v>
      </c>
      <c r="M685" s="226" t="s">
        <v>52</v>
      </c>
      <c r="N685" s="326" t="s">
        <v>7308</v>
      </c>
    </row>
    <row r="686" spans="2:14" x14ac:dyDescent="0.35">
      <c r="B686" s="167" t="s">
        <v>7310</v>
      </c>
      <c r="C686" s="327" t="s">
        <v>5323</v>
      </c>
      <c r="D686" s="326" t="s">
        <v>7309</v>
      </c>
      <c r="E686" s="226">
        <v>80</v>
      </c>
      <c r="F686" s="326" t="s">
        <v>7309</v>
      </c>
      <c r="G686" s="226">
        <v>40</v>
      </c>
      <c r="H686" s="326" t="s">
        <v>7309</v>
      </c>
      <c r="I686" s="226">
        <v>538</v>
      </c>
      <c r="J686" s="326" t="s">
        <v>7309</v>
      </c>
      <c r="K686" s="226">
        <v>1344</v>
      </c>
      <c r="L686" s="326" t="s">
        <v>7309</v>
      </c>
      <c r="M686" s="226" t="s">
        <v>52</v>
      </c>
      <c r="N686" s="326" t="s">
        <v>7308</v>
      </c>
    </row>
    <row r="687" spans="2:14" x14ac:dyDescent="0.35">
      <c r="B687" s="167" t="s">
        <v>7310</v>
      </c>
      <c r="C687" s="327" t="s">
        <v>3442</v>
      </c>
      <c r="D687" s="326" t="s">
        <v>7309</v>
      </c>
      <c r="E687" s="226">
        <v>80</v>
      </c>
      <c r="F687" s="326" t="s">
        <v>7309</v>
      </c>
      <c r="G687" s="226">
        <v>40</v>
      </c>
      <c r="H687" s="326" t="s">
        <v>7309</v>
      </c>
      <c r="I687" s="226">
        <v>512</v>
      </c>
      <c r="J687" s="326" t="s">
        <v>7309</v>
      </c>
      <c r="K687" s="226">
        <v>1280</v>
      </c>
      <c r="L687" s="326" t="s">
        <v>7309</v>
      </c>
      <c r="M687" s="226" t="s">
        <v>52</v>
      </c>
      <c r="N687" s="326" t="s">
        <v>7308</v>
      </c>
    </row>
    <row r="688" spans="2:14" x14ac:dyDescent="0.35">
      <c r="B688" s="167" t="s">
        <v>7310</v>
      </c>
      <c r="C688" s="327" t="s">
        <v>3215</v>
      </c>
      <c r="D688" s="326" t="s">
        <v>7309</v>
      </c>
      <c r="E688" s="226">
        <v>80</v>
      </c>
      <c r="F688" s="326" t="s">
        <v>7309</v>
      </c>
      <c r="G688" s="226">
        <v>40</v>
      </c>
      <c r="H688" s="326" t="s">
        <v>7309</v>
      </c>
      <c r="I688" s="226">
        <v>384</v>
      </c>
      <c r="J688" s="326" t="s">
        <v>7309</v>
      </c>
      <c r="K688" s="226">
        <v>960</v>
      </c>
      <c r="L688" s="326" t="s">
        <v>7309</v>
      </c>
      <c r="M688" s="226" t="s">
        <v>52</v>
      </c>
      <c r="N688" s="326" t="s">
        <v>7308</v>
      </c>
    </row>
    <row r="689" spans="2:14" x14ac:dyDescent="0.35">
      <c r="B689" s="167" t="s">
        <v>7310</v>
      </c>
      <c r="C689" s="327" t="s">
        <v>7012</v>
      </c>
      <c r="D689" s="326" t="s">
        <v>7309</v>
      </c>
      <c r="E689" s="226">
        <v>80</v>
      </c>
      <c r="F689" s="326" t="s">
        <v>7309</v>
      </c>
      <c r="G689" s="226">
        <v>40</v>
      </c>
      <c r="H689" s="326" t="s">
        <v>7309</v>
      </c>
      <c r="I689" s="226">
        <v>486</v>
      </c>
      <c r="J689" s="326" t="s">
        <v>7309</v>
      </c>
      <c r="K689" s="226">
        <v>1216</v>
      </c>
      <c r="L689" s="326" t="s">
        <v>7309</v>
      </c>
      <c r="M689" s="226" t="s">
        <v>52</v>
      </c>
      <c r="N689" s="326" t="s">
        <v>7308</v>
      </c>
    </row>
    <row r="690" spans="2:14" x14ac:dyDescent="0.35">
      <c r="B690" s="167" t="s">
        <v>7310</v>
      </c>
      <c r="C690" s="327" t="s">
        <v>6993</v>
      </c>
      <c r="D690" s="326" t="s">
        <v>7309</v>
      </c>
      <c r="E690" s="226">
        <v>80</v>
      </c>
      <c r="F690" s="326" t="s">
        <v>7309</v>
      </c>
      <c r="G690" s="226">
        <v>40</v>
      </c>
      <c r="H690" s="326" t="s">
        <v>7309</v>
      </c>
      <c r="I690" s="226">
        <v>614</v>
      </c>
      <c r="J690" s="326" t="s">
        <v>7309</v>
      </c>
      <c r="K690" s="226">
        <v>1536</v>
      </c>
      <c r="L690" s="326" t="s">
        <v>7309</v>
      </c>
      <c r="M690" s="226" t="s">
        <v>52</v>
      </c>
      <c r="N690" s="326" t="s">
        <v>7308</v>
      </c>
    </row>
    <row r="691" spans="2:14" x14ac:dyDescent="0.35">
      <c r="B691" s="167" t="s">
        <v>7310</v>
      </c>
      <c r="C691" s="327" t="s">
        <v>6994</v>
      </c>
      <c r="D691" s="326" t="s">
        <v>7309</v>
      </c>
      <c r="E691" s="226">
        <v>80</v>
      </c>
      <c r="F691" s="326" t="s">
        <v>7309</v>
      </c>
      <c r="G691" s="226">
        <v>40</v>
      </c>
      <c r="H691" s="326" t="s">
        <v>7309</v>
      </c>
      <c r="I691" s="226">
        <v>614</v>
      </c>
      <c r="J691" s="326" t="s">
        <v>7309</v>
      </c>
      <c r="K691" s="226">
        <v>1536</v>
      </c>
      <c r="L691" s="326" t="s">
        <v>7309</v>
      </c>
      <c r="M691" s="226" t="s">
        <v>52</v>
      </c>
      <c r="N691" s="326" t="s">
        <v>7308</v>
      </c>
    </row>
    <row r="692" spans="2:14" x14ac:dyDescent="0.35">
      <c r="B692" s="167" t="s">
        <v>7310</v>
      </c>
      <c r="C692" s="327" t="s">
        <v>7078</v>
      </c>
      <c r="D692" s="326" t="s">
        <v>7309</v>
      </c>
      <c r="E692" s="226">
        <v>80</v>
      </c>
      <c r="F692" s="326" t="s">
        <v>7309</v>
      </c>
      <c r="G692" s="226">
        <v>40</v>
      </c>
      <c r="H692" s="326" t="s">
        <v>7309</v>
      </c>
      <c r="I692" s="226">
        <v>563</v>
      </c>
      <c r="J692" s="326" t="s">
        <v>7309</v>
      </c>
      <c r="K692" s="226">
        <v>1408</v>
      </c>
      <c r="L692" s="326" t="s">
        <v>7309</v>
      </c>
      <c r="M692" s="226" t="s">
        <v>52</v>
      </c>
      <c r="N692" s="326" t="s">
        <v>7308</v>
      </c>
    </row>
    <row r="693" spans="2:14" x14ac:dyDescent="0.35">
      <c r="B693" s="167" t="s">
        <v>7310</v>
      </c>
      <c r="C693" s="327" t="s">
        <v>2665</v>
      </c>
      <c r="D693" s="326" t="s">
        <v>7309</v>
      </c>
      <c r="E693" s="226">
        <v>80</v>
      </c>
      <c r="F693" s="326" t="s">
        <v>7309</v>
      </c>
      <c r="G693" s="226">
        <v>40</v>
      </c>
      <c r="H693" s="326" t="s">
        <v>7309</v>
      </c>
      <c r="I693" s="226">
        <v>512</v>
      </c>
      <c r="J693" s="326" t="s">
        <v>7309</v>
      </c>
      <c r="K693" s="226">
        <v>1280</v>
      </c>
      <c r="L693" s="326" t="s">
        <v>7309</v>
      </c>
      <c r="M693" s="226" t="s">
        <v>52</v>
      </c>
      <c r="N693" s="326" t="s">
        <v>7308</v>
      </c>
    </row>
    <row r="694" spans="2:14" x14ac:dyDescent="0.35">
      <c r="B694" s="167" t="s">
        <v>7310</v>
      </c>
      <c r="C694" s="327" t="s">
        <v>7251</v>
      </c>
      <c r="D694" s="326" t="s">
        <v>7309</v>
      </c>
      <c r="E694" s="226">
        <v>80</v>
      </c>
      <c r="F694" s="326" t="s">
        <v>7309</v>
      </c>
      <c r="G694" s="226">
        <v>40</v>
      </c>
      <c r="H694" s="326" t="s">
        <v>7309</v>
      </c>
      <c r="I694" s="226">
        <v>512</v>
      </c>
      <c r="J694" s="326" t="s">
        <v>7309</v>
      </c>
      <c r="K694" s="226">
        <v>1280</v>
      </c>
      <c r="L694" s="326" t="s">
        <v>7309</v>
      </c>
      <c r="M694" s="226" t="s">
        <v>52</v>
      </c>
      <c r="N694" s="326" t="s">
        <v>7308</v>
      </c>
    </row>
    <row r="695" spans="2:14" x14ac:dyDescent="0.35">
      <c r="B695" s="167" t="s">
        <v>7310</v>
      </c>
      <c r="C695" s="327" t="s">
        <v>2666</v>
      </c>
      <c r="D695" s="326" t="s">
        <v>7309</v>
      </c>
      <c r="E695" s="226">
        <v>80</v>
      </c>
      <c r="F695" s="326" t="s">
        <v>7309</v>
      </c>
      <c r="G695" s="226">
        <v>40</v>
      </c>
      <c r="H695" s="326" t="s">
        <v>7309</v>
      </c>
      <c r="I695" s="226">
        <v>512</v>
      </c>
      <c r="J695" s="326" t="s">
        <v>7309</v>
      </c>
      <c r="K695" s="226">
        <v>1280</v>
      </c>
      <c r="L695" s="326" t="s">
        <v>7309</v>
      </c>
      <c r="M695" s="226" t="s">
        <v>52</v>
      </c>
      <c r="N695" s="326" t="s">
        <v>7308</v>
      </c>
    </row>
    <row r="696" spans="2:14" x14ac:dyDescent="0.35">
      <c r="B696" s="167" t="s">
        <v>7310</v>
      </c>
      <c r="C696" s="327" t="s">
        <v>6382</v>
      </c>
      <c r="D696" s="326" t="s">
        <v>7309</v>
      </c>
      <c r="E696" s="226">
        <v>80</v>
      </c>
      <c r="F696" s="326" t="s">
        <v>7309</v>
      </c>
      <c r="G696" s="226">
        <v>40</v>
      </c>
      <c r="H696" s="326" t="s">
        <v>7309</v>
      </c>
      <c r="I696" s="226">
        <v>512</v>
      </c>
      <c r="J696" s="326" t="s">
        <v>7309</v>
      </c>
      <c r="K696" s="226">
        <v>1280</v>
      </c>
      <c r="L696" s="326" t="s">
        <v>7309</v>
      </c>
      <c r="M696" s="226" t="s">
        <v>52</v>
      </c>
      <c r="N696" s="326" t="s">
        <v>7308</v>
      </c>
    </row>
    <row r="697" spans="2:14" x14ac:dyDescent="0.35">
      <c r="B697" s="167" t="s">
        <v>7310</v>
      </c>
      <c r="C697" s="327" t="s">
        <v>1961</v>
      </c>
      <c r="D697" s="326" t="s">
        <v>7309</v>
      </c>
      <c r="E697" s="226">
        <v>80</v>
      </c>
      <c r="F697" s="326" t="s">
        <v>7309</v>
      </c>
      <c r="G697" s="226">
        <v>40</v>
      </c>
      <c r="H697" s="326" t="s">
        <v>7309</v>
      </c>
      <c r="I697" s="226">
        <v>3738</v>
      </c>
      <c r="J697" s="326" t="s">
        <v>7309</v>
      </c>
      <c r="K697" s="226">
        <v>9344</v>
      </c>
      <c r="L697" s="326" t="s">
        <v>7309</v>
      </c>
      <c r="M697" s="226" t="s">
        <v>52</v>
      </c>
      <c r="N697" s="326" t="s">
        <v>7308</v>
      </c>
    </row>
    <row r="698" spans="2:14" x14ac:dyDescent="0.35">
      <c r="B698" s="167" t="s">
        <v>7310</v>
      </c>
      <c r="C698" s="327" t="s">
        <v>2229</v>
      </c>
      <c r="D698" s="326" t="s">
        <v>7309</v>
      </c>
      <c r="E698" s="226">
        <v>80</v>
      </c>
      <c r="F698" s="326" t="s">
        <v>7309</v>
      </c>
      <c r="G698" s="226">
        <v>40</v>
      </c>
      <c r="H698" s="326" t="s">
        <v>7309</v>
      </c>
      <c r="I698" s="226">
        <v>461</v>
      </c>
      <c r="J698" s="326" t="s">
        <v>7309</v>
      </c>
      <c r="K698" s="226">
        <v>1152</v>
      </c>
      <c r="L698" s="326" t="s">
        <v>7309</v>
      </c>
      <c r="M698" s="226" t="s">
        <v>52</v>
      </c>
      <c r="N698" s="326" t="s">
        <v>7308</v>
      </c>
    </row>
    <row r="699" spans="2:14" x14ac:dyDescent="0.35">
      <c r="B699" s="167" t="s">
        <v>7310</v>
      </c>
      <c r="C699" s="327" t="s">
        <v>6390</v>
      </c>
      <c r="D699" s="326" t="s">
        <v>7309</v>
      </c>
      <c r="E699" s="226">
        <v>80</v>
      </c>
      <c r="F699" s="326" t="s">
        <v>7309</v>
      </c>
      <c r="G699" s="226">
        <v>40</v>
      </c>
      <c r="H699" s="326" t="s">
        <v>7309</v>
      </c>
      <c r="I699" s="226">
        <v>461</v>
      </c>
      <c r="J699" s="326" t="s">
        <v>7309</v>
      </c>
      <c r="K699" s="226">
        <v>1152</v>
      </c>
      <c r="L699" s="326" t="s">
        <v>7309</v>
      </c>
      <c r="M699" s="226" t="s">
        <v>52</v>
      </c>
      <c r="N699" s="326" t="s">
        <v>7308</v>
      </c>
    </row>
    <row r="700" spans="2:14" x14ac:dyDescent="0.35">
      <c r="B700" s="167" t="s">
        <v>7310</v>
      </c>
      <c r="C700" s="327" t="s">
        <v>1954</v>
      </c>
      <c r="D700" s="326" t="s">
        <v>7309</v>
      </c>
      <c r="E700" s="226">
        <v>80</v>
      </c>
      <c r="F700" s="326" t="s">
        <v>7309</v>
      </c>
      <c r="G700" s="226">
        <v>40</v>
      </c>
      <c r="H700" s="326" t="s">
        <v>7309</v>
      </c>
      <c r="I700" s="226">
        <v>538</v>
      </c>
      <c r="J700" s="326" t="s">
        <v>7309</v>
      </c>
      <c r="K700" s="226">
        <v>1344</v>
      </c>
      <c r="L700" s="326" t="s">
        <v>7309</v>
      </c>
      <c r="M700" s="226" t="s">
        <v>52</v>
      </c>
      <c r="N700" s="326" t="s">
        <v>7308</v>
      </c>
    </row>
    <row r="701" spans="2:14" x14ac:dyDescent="0.35">
      <c r="B701" s="167" t="s">
        <v>7310</v>
      </c>
      <c r="C701" s="327" t="s">
        <v>6471</v>
      </c>
      <c r="D701" s="326" t="s">
        <v>7309</v>
      </c>
      <c r="E701" s="226">
        <v>80</v>
      </c>
      <c r="F701" s="326" t="s">
        <v>7309</v>
      </c>
      <c r="G701" s="226">
        <v>40</v>
      </c>
      <c r="H701" s="326" t="s">
        <v>7309</v>
      </c>
      <c r="I701" s="226">
        <v>922</v>
      </c>
      <c r="J701" s="326" t="s">
        <v>7309</v>
      </c>
      <c r="K701" s="226">
        <v>2304</v>
      </c>
      <c r="L701" s="326" t="s">
        <v>7309</v>
      </c>
      <c r="M701" s="226" t="s">
        <v>52</v>
      </c>
      <c r="N701" s="326" t="s">
        <v>7308</v>
      </c>
    </row>
    <row r="702" spans="2:14" x14ac:dyDescent="0.35">
      <c r="B702" s="167" t="s">
        <v>7310</v>
      </c>
      <c r="C702" s="327" t="s">
        <v>6472</v>
      </c>
      <c r="D702" s="326" t="s">
        <v>7309</v>
      </c>
      <c r="E702" s="226">
        <v>80</v>
      </c>
      <c r="F702" s="326" t="s">
        <v>7309</v>
      </c>
      <c r="G702" s="226">
        <v>40</v>
      </c>
      <c r="H702" s="326" t="s">
        <v>7309</v>
      </c>
      <c r="I702" s="226">
        <v>922</v>
      </c>
      <c r="J702" s="326" t="s">
        <v>7309</v>
      </c>
      <c r="K702" s="226">
        <v>2304</v>
      </c>
      <c r="L702" s="326" t="s">
        <v>7309</v>
      </c>
      <c r="M702" s="226" t="s">
        <v>52</v>
      </c>
      <c r="N702" s="326" t="s">
        <v>7308</v>
      </c>
    </row>
    <row r="703" spans="2:14" x14ac:dyDescent="0.35">
      <c r="B703" s="167" t="s">
        <v>7310</v>
      </c>
      <c r="C703" s="327" t="s">
        <v>3568</v>
      </c>
      <c r="D703" s="326" t="s">
        <v>7309</v>
      </c>
      <c r="E703" s="226">
        <v>80</v>
      </c>
      <c r="F703" s="326" t="s">
        <v>7309</v>
      </c>
      <c r="G703" s="226">
        <v>40</v>
      </c>
      <c r="H703" s="326" t="s">
        <v>7309</v>
      </c>
      <c r="I703" s="226">
        <v>666</v>
      </c>
      <c r="J703" s="326" t="s">
        <v>7309</v>
      </c>
      <c r="K703" s="226">
        <v>1664</v>
      </c>
      <c r="L703" s="326" t="s">
        <v>7309</v>
      </c>
      <c r="M703" s="226" t="s">
        <v>52</v>
      </c>
      <c r="N703" s="326" t="s">
        <v>7308</v>
      </c>
    </row>
    <row r="704" spans="2:14" x14ac:dyDescent="0.35">
      <c r="B704" s="167" t="s">
        <v>7310</v>
      </c>
      <c r="C704" s="327" t="s">
        <v>1959</v>
      </c>
      <c r="D704" s="326" t="s">
        <v>7309</v>
      </c>
      <c r="E704" s="226">
        <v>80</v>
      </c>
      <c r="F704" s="326" t="s">
        <v>7309</v>
      </c>
      <c r="G704" s="226">
        <v>40</v>
      </c>
      <c r="H704" s="326" t="s">
        <v>7309</v>
      </c>
      <c r="I704" s="226">
        <v>435</v>
      </c>
      <c r="J704" s="326" t="s">
        <v>7309</v>
      </c>
      <c r="K704" s="226">
        <v>1088</v>
      </c>
      <c r="L704" s="326" t="s">
        <v>7309</v>
      </c>
      <c r="M704" s="226" t="s">
        <v>52</v>
      </c>
      <c r="N704" s="326" t="s">
        <v>7308</v>
      </c>
    </row>
    <row r="705" spans="2:14" x14ac:dyDescent="0.35">
      <c r="B705" s="167" t="s">
        <v>7310</v>
      </c>
      <c r="C705" s="327" t="s">
        <v>7033</v>
      </c>
      <c r="D705" s="326" t="s">
        <v>7309</v>
      </c>
      <c r="E705" s="226">
        <v>80</v>
      </c>
      <c r="F705" s="326" t="s">
        <v>7309</v>
      </c>
      <c r="G705" s="226">
        <v>40</v>
      </c>
      <c r="H705" s="326" t="s">
        <v>7309</v>
      </c>
      <c r="I705" s="226">
        <v>435</v>
      </c>
      <c r="J705" s="326" t="s">
        <v>7309</v>
      </c>
      <c r="K705" s="226">
        <v>1088</v>
      </c>
      <c r="L705" s="326" t="s">
        <v>7309</v>
      </c>
      <c r="M705" s="226" t="s">
        <v>52</v>
      </c>
      <c r="N705" s="326" t="s">
        <v>7308</v>
      </c>
    </row>
    <row r="706" spans="2:14" x14ac:dyDescent="0.35">
      <c r="B706" s="167" t="s">
        <v>7310</v>
      </c>
      <c r="C706" s="327" t="s">
        <v>6465</v>
      </c>
      <c r="D706" s="326" t="s">
        <v>7309</v>
      </c>
      <c r="E706" s="226">
        <v>80</v>
      </c>
      <c r="F706" s="326" t="s">
        <v>7309</v>
      </c>
      <c r="G706" s="226">
        <v>40</v>
      </c>
      <c r="H706" s="326" t="s">
        <v>7309</v>
      </c>
      <c r="I706" s="226">
        <v>435</v>
      </c>
      <c r="J706" s="326" t="s">
        <v>7309</v>
      </c>
      <c r="K706" s="226">
        <v>1088</v>
      </c>
      <c r="L706" s="326" t="s">
        <v>7309</v>
      </c>
      <c r="M706" s="226" t="s">
        <v>52</v>
      </c>
      <c r="N706" s="326" t="s">
        <v>7308</v>
      </c>
    </row>
    <row r="707" spans="2:14" x14ac:dyDescent="0.35">
      <c r="B707" s="167" t="s">
        <v>7310</v>
      </c>
      <c r="C707" s="327" t="s">
        <v>5305</v>
      </c>
      <c r="D707" s="326" t="s">
        <v>7309</v>
      </c>
      <c r="E707" s="226">
        <v>80</v>
      </c>
      <c r="F707" s="326" t="s">
        <v>7309</v>
      </c>
      <c r="G707" s="226">
        <v>40</v>
      </c>
      <c r="H707" s="326" t="s">
        <v>7309</v>
      </c>
      <c r="I707" s="226">
        <v>435</v>
      </c>
      <c r="J707" s="326" t="s">
        <v>7309</v>
      </c>
      <c r="K707" s="226">
        <v>1088</v>
      </c>
      <c r="L707" s="326" t="s">
        <v>7309</v>
      </c>
      <c r="M707" s="226" t="s">
        <v>52</v>
      </c>
      <c r="N707" s="326" t="s">
        <v>7308</v>
      </c>
    </row>
    <row r="708" spans="2:14" x14ac:dyDescent="0.35">
      <c r="B708" s="167" t="s">
        <v>7310</v>
      </c>
      <c r="C708" s="327" t="s">
        <v>6359</v>
      </c>
      <c r="D708" s="326" t="s">
        <v>7309</v>
      </c>
      <c r="E708" s="226">
        <v>80</v>
      </c>
      <c r="F708" s="326" t="s">
        <v>7309</v>
      </c>
      <c r="G708" s="226">
        <v>40</v>
      </c>
      <c r="H708" s="326" t="s">
        <v>7309</v>
      </c>
      <c r="I708" s="226">
        <v>538</v>
      </c>
      <c r="J708" s="326" t="s">
        <v>7309</v>
      </c>
      <c r="K708" s="226">
        <v>1344</v>
      </c>
      <c r="L708" s="326" t="s">
        <v>7309</v>
      </c>
      <c r="M708" s="226" t="s">
        <v>52</v>
      </c>
      <c r="N708" s="326" t="s">
        <v>7308</v>
      </c>
    </row>
    <row r="709" spans="2:14" x14ac:dyDescent="0.35">
      <c r="B709" s="167" t="s">
        <v>7310</v>
      </c>
      <c r="C709" s="327" t="s">
        <v>5306</v>
      </c>
      <c r="D709" s="326" t="s">
        <v>7309</v>
      </c>
      <c r="E709" s="226">
        <v>80</v>
      </c>
      <c r="F709" s="326" t="s">
        <v>7309</v>
      </c>
      <c r="G709" s="226">
        <v>40</v>
      </c>
      <c r="H709" s="326" t="s">
        <v>7309</v>
      </c>
      <c r="I709" s="226">
        <v>538</v>
      </c>
      <c r="J709" s="326" t="s">
        <v>7309</v>
      </c>
      <c r="K709" s="226">
        <v>1344</v>
      </c>
      <c r="L709" s="326" t="s">
        <v>7309</v>
      </c>
      <c r="M709" s="226" t="s">
        <v>52</v>
      </c>
      <c r="N709" s="326" t="s">
        <v>7308</v>
      </c>
    </row>
    <row r="710" spans="2:14" x14ac:dyDescent="0.35">
      <c r="B710" s="167" t="s">
        <v>7310</v>
      </c>
      <c r="C710" s="327" t="s">
        <v>5307</v>
      </c>
      <c r="D710" s="326" t="s">
        <v>7309</v>
      </c>
      <c r="E710" s="226">
        <v>80</v>
      </c>
      <c r="F710" s="326" t="s">
        <v>7309</v>
      </c>
      <c r="G710" s="226">
        <v>40</v>
      </c>
      <c r="H710" s="326" t="s">
        <v>7309</v>
      </c>
      <c r="I710" s="226">
        <v>538</v>
      </c>
      <c r="J710" s="326" t="s">
        <v>7309</v>
      </c>
      <c r="K710" s="226">
        <v>1344</v>
      </c>
      <c r="L710" s="326" t="s">
        <v>7309</v>
      </c>
      <c r="M710" s="226" t="s">
        <v>52</v>
      </c>
      <c r="N710" s="326" t="s">
        <v>7308</v>
      </c>
    </row>
    <row r="711" spans="2:14" x14ac:dyDescent="0.35">
      <c r="B711" s="167" t="s">
        <v>7310</v>
      </c>
      <c r="C711" s="327" t="s">
        <v>5308</v>
      </c>
      <c r="D711" s="326" t="s">
        <v>7309</v>
      </c>
      <c r="E711" s="226">
        <v>80</v>
      </c>
      <c r="F711" s="326" t="s">
        <v>7309</v>
      </c>
      <c r="G711" s="226">
        <v>40</v>
      </c>
      <c r="H711" s="326" t="s">
        <v>7309</v>
      </c>
      <c r="I711" s="226">
        <v>435</v>
      </c>
      <c r="J711" s="326" t="s">
        <v>7309</v>
      </c>
      <c r="K711" s="226">
        <v>1088</v>
      </c>
      <c r="L711" s="326" t="s">
        <v>7309</v>
      </c>
      <c r="M711" s="226" t="s">
        <v>52</v>
      </c>
      <c r="N711" s="326" t="s">
        <v>7308</v>
      </c>
    </row>
    <row r="712" spans="2:14" x14ac:dyDescent="0.35">
      <c r="B712" s="167" t="s">
        <v>7310</v>
      </c>
      <c r="C712" s="327" t="s">
        <v>5309</v>
      </c>
      <c r="D712" s="326" t="s">
        <v>7309</v>
      </c>
      <c r="E712" s="226">
        <v>80</v>
      </c>
      <c r="F712" s="326" t="s">
        <v>7309</v>
      </c>
      <c r="G712" s="226">
        <v>40</v>
      </c>
      <c r="H712" s="326" t="s">
        <v>7309</v>
      </c>
      <c r="I712" s="226">
        <v>435</v>
      </c>
      <c r="J712" s="326" t="s">
        <v>7309</v>
      </c>
      <c r="K712" s="226">
        <v>1088</v>
      </c>
      <c r="L712" s="326" t="s">
        <v>7309</v>
      </c>
      <c r="M712" s="226" t="s">
        <v>52</v>
      </c>
      <c r="N712" s="326" t="s">
        <v>7308</v>
      </c>
    </row>
    <row r="713" spans="2:14" x14ac:dyDescent="0.35">
      <c r="B713" s="167" t="s">
        <v>7310</v>
      </c>
      <c r="C713" s="327" t="s">
        <v>7101</v>
      </c>
      <c r="D713" s="326" t="s">
        <v>7309</v>
      </c>
      <c r="E713" s="226">
        <v>80</v>
      </c>
      <c r="F713" s="326" t="s">
        <v>7309</v>
      </c>
      <c r="G713" s="226">
        <v>40</v>
      </c>
      <c r="H713" s="326" t="s">
        <v>7309</v>
      </c>
      <c r="I713" s="226">
        <v>717</v>
      </c>
      <c r="J713" s="326" t="s">
        <v>7309</v>
      </c>
      <c r="K713" s="226">
        <v>1792</v>
      </c>
      <c r="L713" s="326" t="s">
        <v>7309</v>
      </c>
      <c r="M713" s="226" t="s">
        <v>52</v>
      </c>
      <c r="N713" s="326" t="s">
        <v>7308</v>
      </c>
    </row>
    <row r="714" spans="2:14" x14ac:dyDescent="0.35">
      <c r="B714" s="167" t="s">
        <v>7310</v>
      </c>
      <c r="C714" s="327" t="s">
        <v>6380</v>
      </c>
      <c r="D714" s="326" t="s">
        <v>7309</v>
      </c>
      <c r="E714" s="226">
        <v>80</v>
      </c>
      <c r="F714" s="326" t="s">
        <v>7309</v>
      </c>
      <c r="G714" s="226">
        <v>40</v>
      </c>
      <c r="H714" s="326" t="s">
        <v>7309</v>
      </c>
      <c r="I714" s="226">
        <v>717</v>
      </c>
      <c r="J714" s="326" t="s">
        <v>7309</v>
      </c>
      <c r="K714" s="226">
        <v>1792</v>
      </c>
      <c r="L714" s="326" t="s">
        <v>7309</v>
      </c>
      <c r="M714" s="226" t="s">
        <v>52</v>
      </c>
      <c r="N714" s="326" t="s">
        <v>7308</v>
      </c>
    </row>
    <row r="715" spans="2:14" x14ac:dyDescent="0.35">
      <c r="B715" s="167" t="s">
        <v>7310</v>
      </c>
      <c r="C715" s="327" t="s">
        <v>7087</v>
      </c>
      <c r="D715" s="326" t="s">
        <v>7309</v>
      </c>
      <c r="E715" s="226">
        <v>80</v>
      </c>
      <c r="F715" s="326" t="s">
        <v>7309</v>
      </c>
      <c r="G715" s="226">
        <v>40</v>
      </c>
      <c r="H715" s="326" t="s">
        <v>7309</v>
      </c>
      <c r="I715" s="226">
        <v>768</v>
      </c>
      <c r="J715" s="326" t="s">
        <v>7309</v>
      </c>
      <c r="K715" s="226">
        <v>1920</v>
      </c>
      <c r="L715" s="326" t="s">
        <v>7309</v>
      </c>
      <c r="M715" s="226" t="s">
        <v>52</v>
      </c>
      <c r="N715" s="326" t="s">
        <v>7308</v>
      </c>
    </row>
    <row r="716" spans="2:14" x14ac:dyDescent="0.35">
      <c r="B716" s="167" t="s">
        <v>7310</v>
      </c>
      <c r="C716" s="327" t="s">
        <v>2668</v>
      </c>
      <c r="D716" s="326" t="s">
        <v>7309</v>
      </c>
      <c r="E716" s="226">
        <v>80</v>
      </c>
      <c r="F716" s="326" t="s">
        <v>7309</v>
      </c>
      <c r="G716" s="226">
        <v>40</v>
      </c>
      <c r="H716" s="326" t="s">
        <v>7309</v>
      </c>
      <c r="I716" s="226">
        <v>563</v>
      </c>
      <c r="J716" s="326" t="s">
        <v>7309</v>
      </c>
      <c r="K716" s="226">
        <v>1408</v>
      </c>
      <c r="L716" s="326" t="s">
        <v>7309</v>
      </c>
      <c r="M716" s="226" t="s">
        <v>52</v>
      </c>
      <c r="N716" s="326" t="s">
        <v>7308</v>
      </c>
    </row>
    <row r="717" spans="2:14" x14ac:dyDescent="0.35">
      <c r="B717" s="167" t="s">
        <v>7310</v>
      </c>
      <c r="C717" s="327" t="s">
        <v>7252</v>
      </c>
      <c r="D717" s="326" t="s">
        <v>7309</v>
      </c>
      <c r="E717" s="226">
        <v>80</v>
      </c>
      <c r="F717" s="326" t="s">
        <v>7309</v>
      </c>
      <c r="G717" s="226">
        <v>40</v>
      </c>
      <c r="H717" s="326" t="s">
        <v>7309</v>
      </c>
      <c r="I717" s="226">
        <v>563</v>
      </c>
      <c r="J717" s="326" t="s">
        <v>7309</v>
      </c>
      <c r="K717" s="226">
        <v>1408</v>
      </c>
      <c r="L717" s="326" t="s">
        <v>7309</v>
      </c>
      <c r="M717" s="226" t="s">
        <v>52</v>
      </c>
      <c r="N717" s="326" t="s">
        <v>7308</v>
      </c>
    </row>
    <row r="718" spans="2:14" x14ac:dyDescent="0.35">
      <c r="B718" s="167" t="s">
        <v>7310</v>
      </c>
      <c r="C718" s="327" t="s">
        <v>7096</v>
      </c>
      <c r="D718" s="326" t="s">
        <v>7309</v>
      </c>
      <c r="E718" s="226">
        <v>80</v>
      </c>
      <c r="F718" s="326" t="s">
        <v>7309</v>
      </c>
      <c r="G718" s="226">
        <v>40</v>
      </c>
      <c r="H718" s="326" t="s">
        <v>7309</v>
      </c>
      <c r="I718" s="226">
        <v>614</v>
      </c>
      <c r="J718" s="326" t="s">
        <v>7309</v>
      </c>
      <c r="K718" s="226">
        <v>1536</v>
      </c>
      <c r="L718" s="326" t="s">
        <v>7309</v>
      </c>
      <c r="M718" s="226" t="s">
        <v>52</v>
      </c>
      <c r="N718" s="326" t="s">
        <v>7308</v>
      </c>
    </row>
    <row r="719" spans="2:14" x14ac:dyDescent="0.35">
      <c r="B719" s="167" t="s">
        <v>7310</v>
      </c>
      <c r="C719" s="327" t="s">
        <v>2669</v>
      </c>
      <c r="D719" s="326" t="s">
        <v>7309</v>
      </c>
      <c r="E719" s="226">
        <v>80</v>
      </c>
      <c r="F719" s="326" t="s">
        <v>7309</v>
      </c>
      <c r="G719" s="226">
        <v>40</v>
      </c>
      <c r="H719" s="326" t="s">
        <v>7309</v>
      </c>
      <c r="I719" s="226">
        <v>614</v>
      </c>
      <c r="J719" s="326" t="s">
        <v>7309</v>
      </c>
      <c r="K719" s="226">
        <v>1536</v>
      </c>
      <c r="L719" s="326" t="s">
        <v>7309</v>
      </c>
      <c r="M719" s="226" t="s">
        <v>52</v>
      </c>
      <c r="N719" s="326" t="s">
        <v>7308</v>
      </c>
    </row>
    <row r="720" spans="2:14" x14ac:dyDescent="0.35">
      <c r="B720" s="167" t="s">
        <v>7310</v>
      </c>
      <c r="C720" s="327" t="s">
        <v>2670</v>
      </c>
      <c r="D720" s="326" t="s">
        <v>7309</v>
      </c>
      <c r="E720" s="226">
        <v>80</v>
      </c>
      <c r="F720" s="326" t="s">
        <v>7309</v>
      </c>
      <c r="G720" s="226">
        <v>40</v>
      </c>
      <c r="H720" s="326" t="s">
        <v>7309</v>
      </c>
      <c r="I720" s="226">
        <v>717</v>
      </c>
      <c r="J720" s="326" t="s">
        <v>7309</v>
      </c>
      <c r="K720" s="226">
        <v>1792</v>
      </c>
      <c r="L720" s="326" t="s">
        <v>7309</v>
      </c>
      <c r="M720" s="226" t="s">
        <v>52</v>
      </c>
      <c r="N720" s="326" t="s">
        <v>7308</v>
      </c>
    </row>
    <row r="721" spans="2:14" x14ac:dyDescent="0.35">
      <c r="B721" s="167" t="s">
        <v>7310</v>
      </c>
      <c r="C721" s="327" t="s">
        <v>7100</v>
      </c>
      <c r="D721" s="326" t="s">
        <v>7309</v>
      </c>
      <c r="E721" s="226">
        <v>80</v>
      </c>
      <c r="F721" s="326" t="s">
        <v>7309</v>
      </c>
      <c r="G721" s="226">
        <v>40</v>
      </c>
      <c r="H721" s="326" t="s">
        <v>7309</v>
      </c>
      <c r="I721" s="226">
        <v>614</v>
      </c>
      <c r="J721" s="326" t="s">
        <v>7309</v>
      </c>
      <c r="K721" s="226">
        <v>1536</v>
      </c>
      <c r="L721" s="326" t="s">
        <v>7309</v>
      </c>
      <c r="M721" s="226" t="s">
        <v>52</v>
      </c>
      <c r="N721" s="326" t="s">
        <v>7308</v>
      </c>
    </row>
    <row r="722" spans="2:14" x14ac:dyDescent="0.35">
      <c r="B722" s="167" t="s">
        <v>7310</v>
      </c>
      <c r="C722" s="327" t="s">
        <v>6788</v>
      </c>
      <c r="D722" s="326" t="s">
        <v>7309</v>
      </c>
      <c r="E722" s="226">
        <v>80</v>
      </c>
      <c r="F722" s="326" t="s">
        <v>7309</v>
      </c>
      <c r="G722" s="226">
        <v>40</v>
      </c>
      <c r="H722" s="326" t="s">
        <v>7309</v>
      </c>
      <c r="I722" s="226">
        <v>614</v>
      </c>
      <c r="J722" s="326" t="s">
        <v>7309</v>
      </c>
      <c r="K722" s="226">
        <v>1536</v>
      </c>
      <c r="L722" s="326" t="s">
        <v>7309</v>
      </c>
      <c r="M722" s="226" t="s">
        <v>52</v>
      </c>
      <c r="N722" s="326" t="s">
        <v>7308</v>
      </c>
    </row>
    <row r="723" spans="2:14" x14ac:dyDescent="0.35">
      <c r="B723" s="167" t="s">
        <v>7310</v>
      </c>
      <c r="C723" s="327" t="s">
        <v>7095</v>
      </c>
      <c r="D723" s="326" t="s">
        <v>7309</v>
      </c>
      <c r="E723" s="226">
        <v>80</v>
      </c>
      <c r="F723" s="326" t="s">
        <v>7309</v>
      </c>
      <c r="G723" s="226">
        <v>40</v>
      </c>
      <c r="H723" s="326" t="s">
        <v>7309</v>
      </c>
      <c r="I723" s="226">
        <v>742</v>
      </c>
      <c r="J723" s="326" t="s">
        <v>7309</v>
      </c>
      <c r="K723" s="226">
        <v>1856</v>
      </c>
      <c r="L723" s="326" t="s">
        <v>7309</v>
      </c>
      <c r="M723" s="226" t="s">
        <v>52</v>
      </c>
      <c r="N723" s="326" t="s">
        <v>7308</v>
      </c>
    </row>
    <row r="724" spans="2:14" x14ac:dyDescent="0.35">
      <c r="B724" s="167" t="s">
        <v>7310</v>
      </c>
      <c r="C724" s="327" t="s">
        <v>6741</v>
      </c>
      <c r="D724" s="326" t="s">
        <v>7309</v>
      </c>
      <c r="E724" s="226">
        <v>80</v>
      </c>
      <c r="F724" s="326" t="s">
        <v>7309</v>
      </c>
      <c r="G724" s="226">
        <v>40</v>
      </c>
      <c r="H724" s="326" t="s">
        <v>7309</v>
      </c>
      <c r="I724" s="226">
        <v>921</v>
      </c>
      <c r="J724" s="326" t="s">
        <v>7309</v>
      </c>
      <c r="K724" s="226">
        <v>2304</v>
      </c>
      <c r="L724" s="326" t="s">
        <v>7309</v>
      </c>
      <c r="M724" s="226" t="s">
        <v>52</v>
      </c>
      <c r="N724" s="326" t="s">
        <v>7308</v>
      </c>
    </row>
    <row r="725" spans="2:14" x14ac:dyDescent="0.35">
      <c r="B725" s="167" t="s">
        <v>7310</v>
      </c>
      <c r="C725" s="327" t="s">
        <v>3784</v>
      </c>
      <c r="D725" s="326" t="s">
        <v>7309</v>
      </c>
      <c r="E725" s="226">
        <v>80</v>
      </c>
      <c r="F725" s="326" t="s">
        <v>7309</v>
      </c>
      <c r="G725" s="226">
        <v>40</v>
      </c>
      <c r="H725" s="326" t="s">
        <v>7309</v>
      </c>
      <c r="I725" s="226">
        <v>512</v>
      </c>
      <c r="J725" s="326" t="s">
        <v>7309</v>
      </c>
      <c r="K725" s="226">
        <v>1280</v>
      </c>
      <c r="L725" s="326" t="s">
        <v>7309</v>
      </c>
      <c r="M725" s="226" t="s">
        <v>52</v>
      </c>
      <c r="N725" s="326" t="s">
        <v>7308</v>
      </c>
    </row>
    <row r="726" spans="2:14" x14ac:dyDescent="0.35">
      <c r="B726" s="167" t="s">
        <v>7310</v>
      </c>
      <c r="C726" s="327" t="s">
        <v>3799</v>
      </c>
      <c r="D726" s="326" t="s">
        <v>7309</v>
      </c>
      <c r="E726" s="226">
        <v>80</v>
      </c>
      <c r="F726" s="326" t="s">
        <v>7309</v>
      </c>
      <c r="G726" s="226">
        <v>40</v>
      </c>
      <c r="H726" s="326" t="s">
        <v>7309</v>
      </c>
      <c r="I726" s="226">
        <v>563</v>
      </c>
      <c r="J726" s="326" t="s">
        <v>7309</v>
      </c>
      <c r="K726" s="226">
        <v>1408</v>
      </c>
      <c r="L726" s="326" t="s">
        <v>7309</v>
      </c>
      <c r="M726" s="226" t="s">
        <v>52</v>
      </c>
      <c r="N726" s="326" t="s">
        <v>7308</v>
      </c>
    </row>
    <row r="727" spans="2:14" x14ac:dyDescent="0.35">
      <c r="B727" s="167" t="s">
        <v>7310</v>
      </c>
      <c r="C727" s="327" t="s">
        <v>3800</v>
      </c>
      <c r="D727" s="326" t="s">
        <v>7309</v>
      </c>
      <c r="E727" s="226">
        <v>80</v>
      </c>
      <c r="F727" s="326" t="s">
        <v>7309</v>
      </c>
      <c r="G727" s="226">
        <v>40</v>
      </c>
      <c r="H727" s="326" t="s">
        <v>7309</v>
      </c>
      <c r="I727" s="226">
        <v>691</v>
      </c>
      <c r="J727" s="326" t="s">
        <v>7309</v>
      </c>
      <c r="K727" s="226">
        <v>1728</v>
      </c>
      <c r="L727" s="326" t="s">
        <v>7309</v>
      </c>
      <c r="M727" s="226" t="s">
        <v>52</v>
      </c>
      <c r="N727" s="326" t="s">
        <v>7308</v>
      </c>
    </row>
    <row r="728" spans="2:14" x14ac:dyDescent="0.35">
      <c r="B728" s="167" t="s">
        <v>7310</v>
      </c>
      <c r="C728" s="327" t="s">
        <v>3834</v>
      </c>
      <c r="D728" s="326" t="s">
        <v>7309</v>
      </c>
      <c r="E728" s="226">
        <v>80</v>
      </c>
      <c r="F728" s="326" t="s">
        <v>7309</v>
      </c>
      <c r="G728" s="226">
        <v>40</v>
      </c>
      <c r="H728" s="326" t="s">
        <v>7309</v>
      </c>
      <c r="I728" s="226">
        <v>717</v>
      </c>
      <c r="J728" s="326" t="s">
        <v>7309</v>
      </c>
      <c r="K728" s="226">
        <v>1792</v>
      </c>
      <c r="L728" s="326" t="s">
        <v>7309</v>
      </c>
      <c r="M728" s="226" t="s">
        <v>52</v>
      </c>
      <c r="N728" s="326" t="s">
        <v>7308</v>
      </c>
    </row>
    <row r="729" spans="2:14" x14ac:dyDescent="0.35">
      <c r="B729" s="167" t="s">
        <v>7310</v>
      </c>
      <c r="C729" s="327" t="s">
        <v>3826</v>
      </c>
      <c r="D729" s="326" t="s">
        <v>7309</v>
      </c>
      <c r="E729" s="226">
        <v>80</v>
      </c>
      <c r="F729" s="326" t="s">
        <v>7309</v>
      </c>
      <c r="G729" s="226">
        <v>40</v>
      </c>
      <c r="H729" s="326" t="s">
        <v>7309</v>
      </c>
      <c r="I729" s="226">
        <v>614</v>
      </c>
      <c r="J729" s="326" t="s">
        <v>7309</v>
      </c>
      <c r="K729" s="226">
        <v>1536</v>
      </c>
      <c r="L729" s="326" t="s">
        <v>7309</v>
      </c>
      <c r="M729" s="226" t="s">
        <v>52</v>
      </c>
      <c r="N729" s="326" t="s">
        <v>7308</v>
      </c>
    </row>
    <row r="730" spans="2:14" x14ac:dyDescent="0.35">
      <c r="B730" s="167" t="s">
        <v>7310</v>
      </c>
      <c r="C730" s="327" t="s">
        <v>3827</v>
      </c>
      <c r="D730" s="326" t="s">
        <v>7309</v>
      </c>
      <c r="E730" s="226">
        <v>80</v>
      </c>
      <c r="F730" s="326" t="s">
        <v>7309</v>
      </c>
      <c r="G730" s="226">
        <v>40</v>
      </c>
      <c r="H730" s="326" t="s">
        <v>7309</v>
      </c>
      <c r="I730" s="226">
        <v>563</v>
      </c>
      <c r="J730" s="326" t="s">
        <v>7309</v>
      </c>
      <c r="K730" s="226">
        <v>1408</v>
      </c>
      <c r="L730" s="326" t="s">
        <v>7309</v>
      </c>
      <c r="M730" s="226" t="s">
        <v>52</v>
      </c>
      <c r="N730" s="326" t="s">
        <v>7308</v>
      </c>
    </row>
    <row r="731" spans="2:14" x14ac:dyDescent="0.35">
      <c r="B731" s="167" t="s">
        <v>7310</v>
      </c>
      <c r="C731" s="327" t="s">
        <v>3810</v>
      </c>
      <c r="D731" s="326" t="s">
        <v>7309</v>
      </c>
      <c r="E731" s="226">
        <v>80</v>
      </c>
      <c r="F731" s="326" t="s">
        <v>7309</v>
      </c>
      <c r="G731" s="226">
        <v>40</v>
      </c>
      <c r="H731" s="326" t="s">
        <v>7309</v>
      </c>
      <c r="I731" s="226">
        <v>640</v>
      </c>
      <c r="J731" s="326" t="s">
        <v>7309</v>
      </c>
      <c r="K731" s="226">
        <v>1600</v>
      </c>
      <c r="L731" s="326" t="s">
        <v>7309</v>
      </c>
      <c r="M731" s="226" t="s">
        <v>52</v>
      </c>
      <c r="N731" s="326" t="s">
        <v>7308</v>
      </c>
    </row>
    <row r="732" spans="2:14" x14ac:dyDescent="0.35">
      <c r="B732" s="167" t="s">
        <v>7310</v>
      </c>
      <c r="C732" s="327" t="s">
        <v>6572</v>
      </c>
      <c r="D732" s="326" t="s">
        <v>7309</v>
      </c>
      <c r="E732" s="226">
        <v>80</v>
      </c>
      <c r="F732" s="326" t="s">
        <v>7309</v>
      </c>
      <c r="G732" s="226">
        <v>40</v>
      </c>
      <c r="H732" s="326" t="s">
        <v>7309</v>
      </c>
      <c r="I732" s="226">
        <v>538</v>
      </c>
      <c r="J732" s="326" t="s">
        <v>7309</v>
      </c>
      <c r="K732" s="226">
        <v>1344</v>
      </c>
      <c r="L732" s="326" t="s">
        <v>7309</v>
      </c>
      <c r="M732" s="226" t="s">
        <v>52</v>
      </c>
      <c r="N732" s="326" t="s">
        <v>7308</v>
      </c>
    </row>
    <row r="733" spans="2:14" x14ac:dyDescent="0.35">
      <c r="B733" s="167" t="s">
        <v>7310</v>
      </c>
      <c r="C733" s="327" t="s">
        <v>7099</v>
      </c>
      <c r="D733" s="326" t="s">
        <v>7309</v>
      </c>
      <c r="E733" s="226">
        <v>80</v>
      </c>
      <c r="F733" s="326" t="s">
        <v>7309</v>
      </c>
      <c r="G733" s="226">
        <v>40</v>
      </c>
      <c r="H733" s="326" t="s">
        <v>7309</v>
      </c>
      <c r="I733" s="226">
        <v>538</v>
      </c>
      <c r="J733" s="326" t="s">
        <v>7309</v>
      </c>
      <c r="K733" s="226">
        <v>1344</v>
      </c>
      <c r="L733" s="326" t="s">
        <v>7309</v>
      </c>
      <c r="M733" s="226" t="s">
        <v>52</v>
      </c>
      <c r="N733" s="326" t="s">
        <v>7311</v>
      </c>
    </row>
  </sheetData>
  <conditionalFormatting sqref="C399:D399">
    <cfRule type="duplicateValues" dxfId="550" priority="22"/>
  </conditionalFormatting>
  <conditionalFormatting sqref="F399">
    <cfRule type="duplicateValues" dxfId="549" priority="17"/>
  </conditionalFormatting>
  <conditionalFormatting sqref="H399">
    <cfRule type="duplicateValues" dxfId="548" priority="16"/>
  </conditionalFormatting>
  <conditionalFormatting sqref="J399">
    <cfRule type="duplicateValues" dxfId="547" priority="15"/>
  </conditionalFormatting>
  <conditionalFormatting sqref="L399">
    <cfRule type="duplicateValues" dxfId="546" priority="14"/>
  </conditionalFormatting>
  <conditionalFormatting sqref="N399">
    <cfRule type="duplicateValues" dxfId="545" priority="13"/>
  </conditionalFormatting>
  <conditionalFormatting sqref="C400:D400">
    <cfRule type="duplicateValues" dxfId="544" priority="12"/>
  </conditionalFormatting>
  <conditionalFormatting sqref="F400">
    <cfRule type="duplicateValues" dxfId="543" priority="11"/>
  </conditionalFormatting>
  <conditionalFormatting sqref="H400">
    <cfRule type="duplicateValues" dxfId="542" priority="10"/>
  </conditionalFormatting>
  <conditionalFormatting sqref="J400">
    <cfRule type="duplicateValues" dxfId="541" priority="9"/>
  </conditionalFormatting>
  <conditionalFormatting sqref="L400">
    <cfRule type="duplicateValues" dxfId="540" priority="8"/>
  </conditionalFormatting>
  <conditionalFormatting sqref="N400">
    <cfRule type="duplicateValues" dxfId="539" priority="7"/>
  </conditionalFormatting>
  <conditionalFormatting sqref="N401:N733">
    <cfRule type="duplicateValues" dxfId="538" priority="6"/>
  </conditionalFormatting>
  <conditionalFormatting sqref="L401:L733">
    <cfRule type="duplicateValues" dxfId="537" priority="5"/>
  </conditionalFormatting>
  <conditionalFormatting sqref="J401:J733">
    <cfRule type="duplicateValues" dxfId="536" priority="4"/>
  </conditionalFormatting>
  <conditionalFormatting sqref="H401:H733">
    <cfRule type="duplicateValues" dxfId="535" priority="3"/>
  </conditionalFormatting>
  <conditionalFormatting sqref="F401:F733">
    <cfRule type="duplicateValues" dxfId="534" priority="2"/>
  </conditionalFormatting>
  <conditionalFormatting sqref="D401:D733">
    <cfRule type="duplicateValues" dxfId="533"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81" t="s">
        <v>2766</v>
      </c>
      <c r="B1" s="479"/>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1">
        <v>2</v>
      </c>
      <c r="B4" s="101"/>
      <c r="C4" s="21"/>
      <c r="E4" s="21"/>
      <c r="F4" s="21"/>
      <c r="I4" s="27" t="s">
        <v>4798</v>
      </c>
    </row>
    <row r="5" spans="1:14" ht="14.4" customHeight="1" x14ac:dyDescent="0.35">
      <c r="A5" s="51">
        <v>3</v>
      </c>
      <c r="B5" s="101"/>
      <c r="C5" s="21"/>
      <c r="E5" s="21"/>
      <c r="F5" s="21"/>
      <c r="I5" s="27" t="s">
        <v>4799</v>
      </c>
    </row>
    <row r="6" spans="1:14" ht="14.4" customHeight="1" x14ac:dyDescent="0.35">
      <c r="A6" s="51">
        <v>4</v>
      </c>
      <c r="B6" s="101"/>
      <c r="C6" s="21"/>
      <c r="E6" s="21"/>
      <c r="F6" s="21"/>
      <c r="I6" s="27" t="s">
        <v>4800</v>
      </c>
    </row>
    <row r="7" spans="1:14" ht="14.4" customHeight="1" x14ac:dyDescent="0.35">
      <c r="A7" s="51">
        <v>5</v>
      </c>
      <c r="B7" s="101"/>
      <c r="C7" s="21"/>
      <c r="E7" s="21"/>
      <c r="F7" s="21"/>
      <c r="I7" s="27" t="s">
        <v>4801</v>
      </c>
    </row>
    <row r="8" spans="1:14" ht="14.4" customHeight="1" x14ac:dyDescent="0.35">
      <c r="A8" s="51">
        <v>6</v>
      </c>
      <c r="B8" s="101"/>
      <c r="C8" s="21"/>
      <c r="E8" s="21"/>
      <c r="F8" s="21"/>
      <c r="I8" s="27" t="s">
        <v>4802</v>
      </c>
    </row>
    <row r="9" spans="1:14" ht="14.4" customHeight="1" x14ac:dyDescent="0.35">
      <c r="A9" s="51">
        <v>7</v>
      </c>
      <c r="B9" s="101"/>
      <c r="C9" s="21"/>
      <c r="E9" s="21"/>
      <c r="F9" s="21"/>
      <c r="I9" s="27" t="s">
        <v>4803</v>
      </c>
    </row>
    <row r="10" spans="1:14" ht="14.4" customHeight="1" x14ac:dyDescent="0.35">
      <c r="A10" s="51">
        <v>8</v>
      </c>
      <c r="B10" s="101"/>
      <c r="C10" s="21"/>
      <c r="E10" s="21"/>
      <c r="F10" s="21"/>
      <c r="I10" s="27" t="s">
        <v>4804</v>
      </c>
    </row>
    <row r="11" spans="1:14" ht="14.4" customHeight="1" x14ac:dyDescent="0.35">
      <c r="A11" s="51">
        <v>9</v>
      </c>
      <c r="B11" s="101"/>
      <c r="C11" s="21"/>
      <c r="E11" s="21"/>
      <c r="F11" s="21"/>
      <c r="I11" s="27" t="s">
        <v>4805</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5" t="s">
        <v>6278</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515" priority="16">
      <formula>ISBLANK(A3)</formula>
    </cfRule>
  </conditionalFormatting>
  <conditionalFormatting sqref="I12:I20">
    <cfRule type="expression" dxfId="514" priority="12">
      <formula>ISBLANK(I12)</formula>
    </cfRule>
  </conditionalFormatting>
  <conditionalFormatting sqref="J20:K20">
    <cfRule type="expression" dxfId="513" priority="9">
      <formula>ISBLANK(J20)</formula>
    </cfRule>
  </conditionalFormatting>
  <conditionalFormatting sqref="K3:K18">
    <cfRule type="expression" dxfId="512" priority="6">
      <formula>ISBLANK(K3)</formula>
    </cfRule>
  </conditionalFormatting>
  <conditionalFormatting sqref="J3:J10">
    <cfRule type="expression" dxfId="511"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81" t="s">
        <v>2766</v>
      </c>
      <c r="B1" s="479"/>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76"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81" t="s">
        <v>2766</v>
      </c>
      <c r="B1" s="479"/>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6944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6945</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7" customFormat="1" x14ac:dyDescent="0.35">
      <c r="A9" s="14">
        <v>8</v>
      </c>
      <c r="B9" s="17" t="s">
        <v>6279</v>
      </c>
      <c r="C9" s="24">
        <v>2</v>
      </c>
      <c r="D9" s="24">
        <v>1</v>
      </c>
      <c r="E9" s="24"/>
      <c r="F9" s="24">
        <v>50</v>
      </c>
      <c r="G9" s="26" t="s">
        <v>6279</v>
      </c>
      <c r="H9" s="24">
        <v>0</v>
      </c>
      <c r="I9" s="26" t="s">
        <v>6280</v>
      </c>
      <c r="J9" s="26" t="s">
        <v>6281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6947</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6948</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6946</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6950</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6949</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6951</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6952</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6953</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6954</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6955</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6956</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6958</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6959</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6960</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6961</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6962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6963</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6964</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6967</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6968</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6969</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6970</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6972</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6973</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6974</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6975</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6976</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6977</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6978</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6979</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6980</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6981</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6982</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6983</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6984</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6985</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6986</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6987</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6988</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6989</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6990</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6991</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6992</v>
      </c>
      <c r="K107" s="24"/>
      <c r="L107" s="24">
        <v>1</v>
      </c>
      <c r="M107" s="26" t="s">
        <v>2900</v>
      </c>
      <c r="N107" s="24">
        <v>1</v>
      </c>
    </row>
  </sheetData>
  <mergeCells count="1">
    <mergeCell ref="A1:B1"/>
  </mergeCells>
  <conditionalFormatting sqref="C3:N8 C10:N107">
    <cfRule type="expression" dxfId="460" priority="8">
      <formula>ISBLANK(C3)</formula>
    </cfRule>
  </conditionalFormatting>
  <conditionalFormatting sqref="A3:B8 A10:B107">
    <cfRule type="expression" dxfId="459" priority="7">
      <formula>ISBLANK(A3)</formula>
    </cfRule>
  </conditionalFormatting>
  <conditionalFormatting sqref="C9:N9">
    <cfRule type="expression" dxfId="458" priority="4">
      <formula>ISBLANK(C9)</formula>
    </cfRule>
  </conditionalFormatting>
  <conditionalFormatting sqref="A9:B9">
    <cfRule type="expression" dxfId="457"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81" t="s">
        <v>2766</v>
      </c>
      <c r="B1" s="479"/>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81" t="s">
        <v>2766</v>
      </c>
      <c r="B1" s="479"/>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4" priority="7">
      <formula>ISBLANK(A3)</formula>
    </cfRule>
  </conditionalFormatting>
  <conditionalFormatting sqref="D3:D14">
    <cfRule type="duplicateValues" dxfId="423" priority="2"/>
  </conditionalFormatting>
  <conditionalFormatting sqref="B3:B14">
    <cfRule type="duplicateValues" dxfId="422"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89"/>
  <sheetViews>
    <sheetView zoomScale="55" zoomScaleNormal="55" workbookViewId="0">
      <pane xSplit="2" ySplit="2" topLeftCell="C347"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6" customWidth="1"/>
    <col min="2" max="2" width="17.36328125" style="76" customWidth="1"/>
    <col min="3" max="3" width="24.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75" t="s">
        <v>2766</v>
      </c>
      <c r="B1" s="484"/>
      <c r="C1" s="73"/>
      <c r="D1" s="73"/>
      <c r="E1" s="73"/>
      <c r="F1" s="73"/>
      <c r="G1" s="73"/>
      <c r="H1" s="73" t="s">
        <v>4504</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4506</v>
      </c>
      <c r="F2" s="75" t="s">
        <v>4505</v>
      </c>
    </row>
    <row r="3" spans="1:27" x14ac:dyDescent="0.35">
      <c r="A3" s="76">
        <v>1</v>
      </c>
      <c r="B3" s="77" t="s">
        <v>852</v>
      </c>
      <c r="C3" s="76" t="s">
        <v>852</v>
      </c>
      <c r="D3" s="76" t="s">
        <v>4115</v>
      </c>
      <c r="E3" s="76" t="s">
        <v>4497</v>
      </c>
      <c r="F3" s="76" t="s">
        <v>4365</v>
      </c>
      <c r="J3" s="76" t="s">
        <v>853</v>
      </c>
    </row>
    <row r="4" spans="1:27" x14ac:dyDescent="0.35">
      <c r="A4" s="76">
        <v>2</v>
      </c>
      <c r="B4" s="77"/>
      <c r="F4" s="76" t="s">
        <v>4503</v>
      </c>
    </row>
    <row r="5" spans="1:27" x14ac:dyDescent="0.35">
      <c r="A5" s="76">
        <v>3</v>
      </c>
      <c r="B5" s="77"/>
      <c r="F5" s="76" t="s">
        <v>4502</v>
      </c>
    </row>
    <row r="6" spans="1:27" x14ac:dyDescent="0.35">
      <c r="A6" s="76">
        <v>4</v>
      </c>
      <c r="B6" s="77"/>
      <c r="F6" s="76" t="s">
        <v>4164</v>
      </c>
      <c r="J6" s="76" t="s">
        <v>2765</v>
      </c>
    </row>
    <row r="7" spans="1:27" x14ac:dyDescent="0.35">
      <c r="A7" s="76">
        <v>5</v>
      </c>
      <c r="B7" s="77" t="s">
        <v>858</v>
      </c>
      <c r="C7" s="76" t="s">
        <v>858</v>
      </c>
      <c r="D7" s="76" t="s">
        <v>4115</v>
      </c>
      <c r="E7" s="76" t="s">
        <v>4497</v>
      </c>
      <c r="F7" s="76" t="s">
        <v>4501</v>
      </c>
      <c r="J7" s="76" t="s">
        <v>859</v>
      </c>
    </row>
    <row r="8" spans="1:27" x14ac:dyDescent="0.35">
      <c r="A8" s="76">
        <v>6</v>
      </c>
      <c r="B8" s="77"/>
      <c r="F8" s="76" t="s">
        <v>4500</v>
      </c>
    </row>
    <row r="9" spans="1:27" x14ac:dyDescent="0.35">
      <c r="A9" s="76">
        <v>7</v>
      </c>
      <c r="B9" s="77"/>
      <c r="F9" s="76" t="s">
        <v>4499</v>
      </c>
      <c r="L9" s="249" t="str">
        <f>(research!V688)&amp;(research!V698)</f>
        <v>2545</v>
      </c>
    </row>
    <row r="10" spans="1:27" x14ac:dyDescent="0.35">
      <c r="A10" s="76">
        <v>8</v>
      </c>
      <c r="B10" s="77"/>
      <c r="F10" s="76" t="s">
        <v>4498</v>
      </c>
    </row>
    <row r="11" spans="1:27" x14ac:dyDescent="0.35">
      <c r="A11" s="76">
        <v>9</v>
      </c>
      <c r="B11" s="77" t="s">
        <v>3965</v>
      </c>
      <c r="C11" s="76" t="s">
        <v>3965</v>
      </c>
      <c r="D11" s="76" t="s">
        <v>4115</v>
      </c>
      <c r="E11" s="76" t="s">
        <v>4497</v>
      </c>
      <c r="F11" s="76" t="s">
        <v>4510</v>
      </c>
      <c r="J11" s="76" t="s">
        <v>1415</v>
      </c>
    </row>
    <row r="12" spans="1:27" x14ac:dyDescent="0.35">
      <c r="A12" s="76">
        <v>10</v>
      </c>
      <c r="B12" s="77"/>
      <c r="F12" s="76" t="s">
        <v>4511</v>
      </c>
    </row>
    <row r="13" spans="1:27" x14ac:dyDescent="0.35">
      <c r="A13" s="76">
        <v>11</v>
      </c>
      <c r="B13" s="77"/>
      <c r="F13" s="76" t="s">
        <v>4422</v>
      </c>
    </row>
    <row r="14" spans="1:27" x14ac:dyDescent="0.35">
      <c r="A14" s="76">
        <v>12</v>
      </c>
      <c r="B14" s="77"/>
      <c r="F14" s="76" t="s">
        <v>4512</v>
      </c>
    </row>
    <row r="15" spans="1:27" x14ac:dyDescent="0.35">
      <c r="A15" s="76">
        <v>13</v>
      </c>
      <c r="B15" s="77" t="s">
        <v>1681</v>
      </c>
      <c r="C15" s="76" t="s">
        <v>1681</v>
      </c>
      <c r="D15" s="76" t="s">
        <v>4115</v>
      </c>
      <c r="E15" s="76" t="s">
        <v>4136</v>
      </c>
      <c r="F15" s="90" t="s">
        <v>4817</v>
      </c>
      <c r="J15" s="76" t="s">
        <v>1682</v>
      </c>
    </row>
    <row r="16" spans="1:27" x14ac:dyDescent="0.35">
      <c r="A16" s="76">
        <v>14</v>
      </c>
      <c r="B16" s="77"/>
      <c r="F16" s="76" t="s">
        <v>4496</v>
      </c>
    </row>
    <row r="17" spans="1:20" x14ac:dyDescent="0.35">
      <c r="A17" s="76">
        <v>15</v>
      </c>
      <c r="B17" s="77"/>
      <c r="F17" s="76" t="s">
        <v>4255</v>
      </c>
      <c r="M17" s="78" t="s">
        <v>4585</v>
      </c>
    </row>
    <row r="18" spans="1:20" x14ac:dyDescent="0.35">
      <c r="A18" s="76">
        <v>16</v>
      </c>
      <c r="B18" s="77"/>
      <c r="F18" s="79" t="s">
        <v>4587</v>
      </c>
      <c r="M18" s="79" t="s">
        <v>4586</v>
      </c>
    </row>
    <row r="19" spans="1:20" x14ac:dyDescent="0.35">
      <c r="A19" s="76">
        <v>17</v>
      </c>
      <c r="B19" s="77" t="s">
        <v>1683</v>
      </c>
      <c r="C19" s="76" t="s">
        <v>1683</v>
      </c>
      <c r="D19" s="76" t="s">
        <v>4115</v>
      </c>
      <c r="E19" s="76" t="s">
        <v>4136</v>
      </c>
      <c r="F19" s="90" t="s">
        <v>4817</v>
      </c>
      <c r="J19" s="76" t="s">
        <v>1684</v>
      </c>
    </row>
    <row r="20" spans="1:20" x14ac:dyDescent="0.35">
      <c r="A20" s="76">
        <v>18</v>
      </c>
      <c r="B20" s="77"/>
      <c r="F20" s="76" t="s">
        <v>4495</v>
      </c>
      <c r="O20" s="76" t="s">
        <v>2765</v>
      </c>
      <c r="P20" s="76" t="s">
        <v>322</v>
      </c>
      <c r="Q20" s="76" t="s">
        <v>2676</v>
      </c>
      <c r="R20" s="76" t="s">
        <v>329</v>
      </c>
      <c r="S20" s="76" t="s">
        <v>323</v>
      </c>
      <c r="T20" s="76" t="s">
        <v>2679</v>
      </c>
    </row>
    <row r="21" spans="1:20" x14ac:dyDescent="0.35">
      <c r="A21" s="76">
        <v>19</v>
      </c>
      <c r="B21" s="77"/>
      <c r="F21" s="76" t="s">
        <v>4255</v>
      </c>
      <c r="O21" s="76" t="s">
        <v>653</v>
      </c>
      <c r="P21" s="76">
        <v>250</v>
      </c>
      <c r="Q21" s="76">
        <v>75</v>
      </c>
      <c r="R21" s="76">
        <v>960</v>
      </c>
      <c r="S21" s="76">
        <v>1400</v>
      </c>
      <c r="T21" s="76">
        <v>250</v>
      </c>
    </row>
    <row r="22" spans="1:20" x14ac:dyDescent="0.35">
      <c r="A22" s="76">
        <v>20</v>
      </c>
      <c r="B22" s="77"/>
      <c r="F22" s="79" t="s">
        <v>4586</v>
      </c>
      <c r="O22" s="76" t="s">
        <v>581</v>
      </c>
      <c r="P22" s="76">
        <v>200</v>
      </c>
      <c r="Q22" s="76">
        <v>60</v>
      </c>
      <c r="R22" s="76">
        <v>384</v>
      </c>
      <c r="S22" s="76">
        <v>250</v>
      </c>
      <c r="T22" s="76">
        <v>10</v>
      </c>
    </row>
    <row r="23" spans="1:20" x14ac:dyDescent="0.35">
      <c r="A23" s="76">
        <v>21</v>
      </c>
      <c r="B23" s="77" t="s">
        <v>1685</v>
      </c>
      <c r="C23" s="76" t="s">
        <v>1685</v>
      </c>
      <c r="D23" s="76" t="s">
        <v>4115</v>
      </c>
      <c r="E23" s="76" t="s">
        <v>4136</v>
      </c>
      <c r="F23" s="90" t="s">
        <v>4817</v>
      </c>
      <c r="J23" s="90" t="s">
        <v>1686</v>
      </c>
      <c r="O23" s="76" t="s">
        <v>529</v>
      </c>
      <c r="P23" s="76">
        <v>250</v>
      </c>
      <c r="Q23" s="76">
        <v>50</v>
      </c>
      <c r="R23" s="76">
        <v>960</v>
      </c>
      <c r="S23" s="76">
        <v>900</v>
      </c>
      <c r="T23" s="76">
        <v>75</v>
      </c>
    </row>
    <row r="24" spans="1:20" x14ac:dyDescent="0.35">
      <c r="A24" s="76">
        <v>22</v>
      </c>
      <c r="B24" s="77"/>
      <c r="F24" s="76" t="s">
        <v>4494</v>
      </c>
      <c r="O24" s="76" t="s">
        <v>494</v>
      </c>
      <c r="P24" s="76">
        <v>500</v>
      </c>
      <c r="Q24" s="76">
        <v>100</v>
      </c>
      <c r="R24" s="76">
        <v>2304</v>
      </c>
      <c r="S24" s="76">
        <v>2800</v>
      </c>
      <c r="T24" s="76">
        <v>5</v>
      </c>
    </row>
    <row r="25" spans="1:20" x14ac:dyDescent="0.35">
      <c r="A25" s="76">
        <v>23</v>
      </c>
      <c r="B25" s="77"/>
      <c r="F25" s="76" t="s">
        <v>4255</v>
      </c>
      <c r="O25" s="76" t="s">
        <v>412</v>
      </c>
      <c r="P25" s="76">
        <v>375</v>
      </c>
      <c r="Q25" s="76">
        <v>75</v>
      </c>
      <c r="R25" s="76">
        <v>1088</v>
      </c>
      <c r="S25" s="76">
        <v>500</v>
      </c>
      <c r="T25" s="76">
        <v>30</v>
      </c>
    </row>
    <row r="26" spans="1:20" x14ac:dyDescent="0.35">
      <c r="A26" s="76">
        <v>24</v>
      </c>
      <c r="B26" s="77"/>
      <c r="F26" s="79" t="s">
        <v>4588</v>
      </c>
    </row>
    <row r="27" spans="1:20" x14ac:dyDescent="0.35">
      <c r="A27" s="76">
        <v>25</v>
      </c>
      <c r="B27" s="77" t="s">
        <v>863</v>
      </c>
      <c r="C27" s="76" t="s">
        <v>863</v>
      </c>
      <c r="D27" s="76" t="s">
        <v>4115</v>
      </c>
      <c r="E27" s="76" t="s">
        <v>4280</v>
      </c>
      <c r="F27" s="76" t="s">
        <v>4493</v>
      </c>
      <c r="J27" s="76" t="s">
        <v>864</v>
      </c>
    </row>
    <row r="28" spans="1:20" x14ac:dyDescent="0.35">
      <c r="A28" s="76">
        <v>26</v>
      </c>
      <c r="B28" s="77"/>
      <c r="F28" s="76" t="s">
        <v>4492</v>
      </c>
    </row>
    <row r="29" spans="1:20" x14ac:dyDescent="0.35">
      <c r="A29" s="76">
        <v>27</v>
      </c>
      <c r="B29" s="77"/>
      <c r="F29" s="90" t="s">
        <v>4819</v>
      </c>
    </row>
    <row r="30" spans="1:20" x14ac:dyDescent="0.35">
      <c r="A30" s="76">
        <v>28</v>
      </c>
      <c r="B30" s="77"/>
      <c r="F30" s="76" t="s">
        <v>4488</v>
      </c>
    </row>
    <row r="31" spans="1:20" x14ac:dyDescent="0.35">
      <c r="A31" s="76">
        <v>29</v>
      </c>
      <c r="B31" s="77" t="s">
        <v>3913</v>
      </c>
      <c r="C31" s="76" t="s">
        <v>3913</v>
      </c>
      <c r="D31" s="76" t="s">
        <v>4115</v>
      </c>
      <c r="E31" s="76" t="s">
        <v>4280</v>
      </c>
      <c r="F31" s="76" t="s">
        <v>4493</v>
      </c>
      <c r="J31" s="76" t="s">
        <v>871</v>
      </c>
    </row>
    <row r="32" spans="1:20" x14ac:dyDescent="0.35">
      <c r="A32" s="76">
        <v>30</v>
      </c>
      <c r="B32" s="77"/>
      <c r="F32" s="76" t="s">
        <v>4492</v>
      </c>
    </row>
    <row r="33" spans="1:10" x14ac:dyDescent="0.35">
      <c r="A33" s="76">
        <v>31</v>
      </c>
      <c r="B33" s="77"/>
      <c r="F33" s="90" t="s">
        <v>4846</v>
      </c>
    </row>
    <row r="34" spans="1:10" x14ac:dyDescent="0.35">
      <c r="A34" s="76">
        <v>32</v>
      </c>
      <c r="B34" s="77"/>
      <c r="F34" s="76" t="s">
        <v>4488</v>
      </c>
    </row>
    <row r="35" spans="1:10" x14ac:dyDescent="0.35">
      <c r="A35" s="76">
        <v>33</v>
      </c>
      <c r="B35" s="77" t="s">
        <v>3914</v>
      </c>
      <c r="C35" s="76" t="s">
        <v>3914</v>
      </c>
      <c r="D35" s="76" t="s">
        <v>4115</v>
      </c>
      <c r="E35" s="76" t="s">
        <v>4280</v>
      </c>
      <c r="F35" s="76" t="s">
        <v>4493</v>
      </c>
      <c r="I35" s="27">
        <v>35</v>
      </c>
      <c r="J35" s="76" t="s">
        <v>873</v>
      </c>
    </row>
    <row r="36" spans="1:10" x14ac:dyDescent="0.35">
      <c r="A36" s="76">
        <v>34</v>
      </c>
      <c r="B36" s="77"/>
      <c r="F36" s="76" t="s">
        <v>4492</v>
      </c>
      <c r="I36" s="27">
        <v>55</v>
      </c>
    </row>
    <row r="37" spans="1:10" x14ac:dyDescent="0.35">
      <c r="A37" s="76">
        <v>35</v>
      </c>
      <c r="B37" s="77"/>
      <c r="F37" s="90" t="s">
        <v>4847</v>
      </c>
      <c r="I37" s="27">
        <v>75</v>
      </c>
    </row>
    <row r="38" spans="1:10" x14ac:dyDescent="0.35">
      <c r="A38" s="76">
        <v>36</v>
      </c>
      <c r="B38" s="77"/>
      <c r="F38" s="76" t="s">
        <v>4488</v>
      </c>
      <c r="I38" s="27">
        <v>45</v>
      </c>
    </row>
    <row r="39" spans="1:10" x14ac:dyDescent="0.35">
      <c r="A39" s="76">
        <v>37</v>
      </c>
      <c r="B39" s="77" t="s">
        <v>875</v>
      </c>
      <c r="C39" s="76" t="s">
        <v>875</v>
      </c>
      <c r="D39" s="76" t="s">
        <v>4115</v>
      </c>
      <c r="E39" s="76" t="s">
        <v>4280</v>
      </c>
      <c r="F39" s="76" t="s">
        <v>4493</v>
      </c>
      <c r="I39" s="27">
        <v>65</v>
      </c>
      <c r="J39" s="76" t="s">
        <v>876</v>
      </c>
    </row>
    <row r="40" spans="1:10" x14ac:dyDescent="0.35">
      <c r="A40" s="76">
        <v>38</v>
      </c>
      <c r="B40" s="77"/>
      <c r="F40" s="76" t="s">
        <v>4492</v>
      </c>
      <c r="I40" s="27">
        <v>85</v>
      </c>
    </row>
    <row r="41" spans="1:10" x14ac:dyDescent="0.35">
      <c r="A41" s="76">
        <v>39</v>
      </c>
      <c r="B41" s="77"/>
      <c r="F41" s="90" t="s">
        <v>4818</v>
      </c>
      <c r="I41" s="27">
        <v>55</v>
      </c>
    </row>
    <row r="42" spans="1:10" x14ac:dyDescent="0.35">
      <c r="A42" s="76">
        <v>40</v>
      </c>
      <c r="B42" s="77"/>
      <c r="F42" s="76" t="s">
        <v>4488</v>
      </c>
      <c r="I42" s="27">
        <v>80</v>
      </c>
    </row>
    <row r="43" spans="1:10" x14ac:dyDescent="0.35">
      <c r="A43" s="76">
        <v>41</v>
      </c>
      <c r="B43" s="77" t="s">
        <v>3915</v>
      </c>
      <c r="C43" s="76" t="s">
        <v>3915</v>
      </c>
      <c r="D43" s="76" t="s">
        <v>4115</v>
      </c>
      <c r="E43" s="76" t="s">
        <v>4280</v>
      </c>
      <c r="F43" s="76" t="s">
        <v>4493</v>
      </c>
      <c r="I43" s="27">
        <v>105</v>
      </c>
      <c r="J43" s="76" t="s">
        <v>879</v>
      </c>
    </row>
    <row r="44" spans="1:10" x14ac:dyDescent="0.35">
      <c r="A44" s="76">
        <v>42</v>
      </c>
      <c r="B44" s="77"/>
      <c r="F44" s="76" t="s">
        <v>4492</v>
      </c>
    </row>
    <row r="45" spans="1:10" x14ac:dyDescent="0.35">
      <c r="A45" s="76">
        <v>43</v>
      </c>
      <c r="B45" s="77"/>
      <c r="F45" s="90" t="s">
        <v>4820</v>
      </c>
    </row>
    <row r="46" spans="1:10" x14ac:dyDescent="0.35">
      <c r="A46" s="76">
        <v>44</v>
      </c>
      <c r="B46" s="77"/>
      <c r="F46" s="76" t="s">
        <v>4488</v>
      </c>
    </row>
    <row r="47" spans="1:10" x14ac:dyDescent="0.35">
      <c r="A47" s="76">
        <v>45</v>
      </c>
      <c r="B47" s="77" t="s">
        <v>3916</v>
      </c>
      <c r="C47" s="76" t="s">
        <v>3916</v>
      </c>
      <c r="D47" s="76" t="s">
        <v>4115</v>
      </c>
      <c r="E47" s="76" t="s">
        <v>4280</v>
      </c>
      <c r="F47" s="76" t="s">
        <v>4493</v>
      </c>
      <c r="J47" s="76" t="s">
        <v>881</v>
      </c>
    </row>
    <row r="48" spans="1:10" x14ac:dyDescent="0.35">
      <c r="A48" s="76">
        <v>46</v>
      </c>
      <c r="B48" s="77"/>
      <c r="F48" s="76" t="s">
        <v>4492</v>
      </c>
    </row>
    <row r="49" spans="1:15" x14ac:dyDescent="0.35">
      <c r="A49" s="76">
        <v>47</v>
      </c>
      <c r="B49" s="77"/>
      <c r="F49" s="90" t="s">
        <v>4848</v>
      </c>
    </row>
    <row r="50" spans="1:15" x14ac:dyDescent="0.35">
      <c r="A50" s="76">
        <v>48</v>
      </c>
      <c r="B50" s="77"/>
      <c r="F50" s="76" t="s">
        <v>4488</v>
      </c>
    </row>
    <row r="51" spans="1:15" x14ac:dyDescent="0.35">
      <c r="A51" s="76">
        <v>49</v>
      </c>
      <c r="B51" s="77" t="s">
        <v>3917</v>
      </c>
      <c r="C51" s="76" t="s">
        <v>3917</v>
      </c>
      <c r="D51" s="76" t="s">
        <v>4115</v>
      </c>
      <c r="E51" s="76" t="s">
        <v>4280</v>
      </c>
      <c r="F51" s="76" t="s">
        <v>4493</v>
      </c>
      <c r="J51" s="76" t="s">
        <v>883</v>
      </c>
    </row>
    <row r="52" spans="1:15" x14ac:dyDescent="0.35">
      <c r="A52" s="76">
        <v>50</v>
      </c>
      <c r="B52" s="77"/>
      <c r="F52" s="76" t="s">
        <v>4492</v>
      </c>
    </row>
    <row r="53" spans="1:15" x14ac:dyDescent="0.35">
      <c r="A53" s="76">
        <v>51</v>
      </c>
      <c r="B53" s="77"/>
      <c r="F53" s="90" t="s">
        <v>4846</v>
      </c>
    </row>
    <row r="54" spans="1:15" x14ac:dyDescent="0.35">
      <c r="A54" s="76">
        <v>52</v>
      </c>
      <c r="B54" s="77"/>
      <c r="F54" s="76" t="s">
        <v>4488</v>
      </c>
    </row>
    <row r="55" spans="1:15" x14ac:dyDescent="0.35">
      <c r="A55" s="76">
        <v>53</v>
      </c>
      <c r="B55" s="77" t="s">
        <v>3918</v>
      </c>
      <c r="C55" s="76" t="s">
        <v>3918</v>
      </c>
      <c r="D55" s="76" t="s">
        <v>4115</v>
      </c>
      <c r="E55" s="76" t="s">
        <v>4280</v>
      </c>
      <c r="F55" s="76" t="s">
        <v>4493</v>
      </c>
      <c r="J55" s="76" t="s">
        <v>885</v>
      </c>
    </row>
    <row r="56" spans="1:15" x14ac:dyDescent="0.35">
      <c r="A56" s="76">
        <v>54</v>
      </c>
      <c r="B56" s="77"/>
      <c r="F56" s="76" t="s">
        <v>4492</v>
      </c>
    </row>
    <row r="57" spans="1:15" x14ac:dyDescent="0.35">
      <c r="A57" s="76">
        <v>55</v>
      </c>
      <c r="B57" s="77"/>
      <c r="F57" s="90" t="s">
        <v>4849</v>
      </c>
    </row>
    <row r="58" spans="1:15" x14ac:dyDescent="0.35">
      <c r="A58" s="76">
        <v>56</v>
      </c>
      <c r="B58" s="77"/>
      <c r="F58" s="76" t="s">
        <v>4488</v>
      </c>
    </row>
    <row r="59" spans="1:15" x14ac:dyDescent="0.35">
      <c r="A59" s="76">
        <v>57</v>
      </c>
      <c r="B59" s="77" t="s">
        <v>3919</v>
      </c>
      <c r="C59" s="76" t="s">
        <v>3919</v>
      </c>
      <c r="D59" s="76" t="s">
        <v>4115</v>
      </c>
      <c r="E59" s="76" t="s">
        <v>4280</v>
      </c>
      <c r="F59" s="76" t="s">
        <v>4493</v>
      </c>
      <c r="J59" s="76" t="s">
        <v>887</v>
      </c>
    </row>
    <row r="60" spans="1:15" x14ac:dyDescent="0.35">
      <c r="A60" s="76">
        <v>58</v>
      </c>
      <c r="B60" s="77"/>
      <c r="F60" s="76" t="s">
        <v>4492</v>
      </c>
    </row>
    <row r="61" spans="1:15" x14ac:dyDescent="0.35">
      <c r="A61" s="76">
        <v>59</v>
      </c>
      <c r="B61" s="77"/>
      <c r="F61" s="90" t="s">
        <v>4850</v>
      </c>
    </row>
    <row r="62" spans="1:15" x14ac:dyDescent="0.35">
      <c r="A62" s="76">
        <v>60</v>
      </c>
      <c r="B62" s="77"/>
      <c r="F62" s="90" t="s">
        <v>4488</v>
      </c>
    </row>
    <row r="63" spans="1:15" x14ac:dyDescent="0.35">
      <c r="A63" s="76">
        <v>61</v>
      </c>
      <c r="B63" s="77" t="s">
        <v>4088</v>
      </c>
      <c r="C63" s="76" t="s">
        <v>4088</v>
      </c>
      <c r="D63" s="76" t="s">
        <v>4115</v>
      </c>
      <c r="E63" s="76" t="s">
        <v>4280</v>
      </c>
      <c r="F63" s="76" t="s">
        <v>4555</v>
      </c>
      <c r="J63" s="76" t="s">
        <v>3530</v>
      </c>
      <c r="O63" s="88" t="s">
        <v>4297</v>
      </c>
    </row>
    <row r="64" spans="1:15" x14ac:dyDescent="0.35">
      <c r="A64" s="76">
        <v>62</v>
      </c>
      <c r="B64" s="77"/>
      <c r="F64" s="90" t="s">
        <v>4790</v>
      </c>
      <c r="O64" s="89" t="s">
        <v>4665</v>
      </c>
    </row>
    <row r="65" spans="1:15" x14ac:dyDescent="0.35">
      <c r="A65" s="76">
        <v>63</v>
      </c>
      <c r="B65" s="77"/>
      <c r="F65" s="89" t="s">
        <v>4792</v>
      </c>
      <c r="O65" s="88" t="s">
        <v>4296</v>
      </c>
    </row>
    <row r="66" spans="1:15" x14ac:dyDescent="0.35">
      <c r="A66" s="76">
        <v>64</v>
      </c>
      <c r="B66" s="77"/>
      <c r="F66" s="90" t="s">
        <v>4791</v>
      </c>
      <c r="O66" s="89" t="s">
        <v>4664</v>
      </c>
    </row>
    <row r="67" spans="1:15" x14ac:dyDescent="0.35">
      <c r="A67" s="76">
        <v>65</v>
      </c>
      <c r="B67" s="77" t="s">
        <v>920</v>
      </c>
      <c r="C67" s="76" t="s">
        <v>920</v>
      </c>
      <c r="D67" s="76" t="s">
        <v>4115</v>
      </c>
      <c r="E67" s="76" t="s">
        <v>4280</v>
      </c>
      <c r="F67" s="76" t="s">
        <v>4490</v>
      </c>
      <c r="J67" s="76" t="s">
        <v>921</v>
      </c>
    </row>
    <row r="68" spans="1:15" x14ac:dyDescent="0.35">
      <c r="A68" s="76">
        <v>66</v>
      </c>
      <c r="B68" s="77"/>
      <c r="F68" s="76" t="s">
        <v>4289</v>
      </c>
    </row>
    <row r="69" spans="1:15" x14ac:dyDescent="0.35">
      <c r="A69" s="76">
        <v>67</v>
      </c>
      <c r="B69" s="77"/>
      <c r="F69" s="76" t="s">
        <v>4489</v>
      </c>
    </row>
    <row r="70" spans="1:15" x14ac:dyDescent="0.35">
      <c r="A70" s="76">
        <v>68</v>
      </c>
      <c r="B70" s="77"/>
      <c r="F70" s="76" t="s">
        <v>4488</v>
      </c>
    </row>
    <row r="71" spans="1:15" x14ac:dyDescent="0.35">
      <c r="A71" s="76">
        <v>69</v>
      </c>
      <c r="B71" s="77" t="s">
        <v>3927</v>
      </c>
      <c r="C71" s="76" t="s">
        <v>3927</v>
      </c>
      <c r="D71" s="76" t="s">
        <v>4115</v>
      </c>
      <c r="E71" s="76" t="s">
        <v>4280</v>
      </c>
      <c r="F71" s="76" t="s">
        <v>4490</v>
      </c>
      <c r="J71" s="76" t="s">
        <v>3552</v>
      </c>
    </row>
    <row r="72" spans="1:15" x14ac:dyDescent="0.35">
      <c r="A72" s="76">
        <v>70</v>
      </c>
      <c r="B72" s="77"/>
      <c r="F72" s="76" t="s">
        <v>4288</v>
      </c>
    </row>
    <row r="73" spans="1:15" x14ac:dyDescent="0.35">
      <c r="A73" s="76">
        <v>71</v>
      </c>
      <c r="B73" s="77"/>
      <c r="F73" s="76" t="s">
        <v>4513</v>
      </c>
    </row>
    <row r="74" spans="1:15" x14ac:dyDescent="0.35">
      <c r="A74" s="76">
        <v>72</v>
      </c>
      <c r="B74" s="77"/>
      <c r="F74" s="76" t="s">
        <v>4488</v>
      </c>
    </row>
    <row r="75" spans="1:15" x14ac:dyDescent="0.35">
      <c r="A75" s="76">
        <v>73</v>
      </c>
      <c r="B75" s="77" t="s">
        <v>3921</v>
      </c>
      <c r="C75" s="76" t="s">
        <v>3921</v>
      </c>
      <c r="D75" s="76" t="s">
        <v>4115</v>
      </c>
      <c r="E75" s="76" t="s">
        <v>4280</v>
      </c>
      <c r="F75" s="76" t="s">
        <v>4490</v>
      </c>
      <c r="J75" s="76" t="s">
        <v>926</v>
      </c>
    </row>
    <row r="76" spans="1:15" x14ac:dyDescent="0.35">
      <c r="A76" s="76">
        <v>74</v>
      </c>
      <c r="B76" s="77"/>
      <c r="F76" s="76" t="s">
        <v>4288</v>
      </c>
    </row>
    <row r="77" spans="1:15" x14ac:dyDescent="0.35">
      <c r="A77" s="76">
        <v>75</v>
      </c>
      <c r="B77" s="77"/>
      <c r="F77" s="76" t="s">
        <v>4489</v>
      </c>
    </row>
    <row r="78" spans="1:15" x14ac:dyDescent="0.35">
      <c r="A78" s="76">
        <v>76</v>
      </c>
      <c r="B78" s="77"/>
      <c r="F78" s="76" t="s">
        <v>4488</v>
      </c>
    </row>
    <row r="79" spans="1:15" x14ac:dyDescent="0.35">
      <c r="A79" s="76">
        <v>77</v>
      </c>
      <c r="B79" s="77" t="s">
        <v>3922</v>
      </c>
      <c r="C79" s="76" t="s">
        <v>3922</v>
      </c>
      <c r="D79" s="76" t="s">
        <v>4115</v>
      </c>
      <c r="E79" s="76" t="s">
        <v>4280</v>
      </c>
      <c r="F79" s="76" t="s">
        <v>4490</v>
      </c>
      <c r="J79" s="76" t="s">
        <v>927</v>
      </c>
    </row>
    <row r="80" spans="1:15" x14ac:dyDescent="0.35">
      <c r="A80" s="76">
        <v>78</v>
      </c>
      <c r="B80" s="77"/>
      <c r="F80" s="76" t="s">
        <v>4288</v>
      </c>
    </row>
    <row r="81" spans="1:10" x14ac:dyDescent="0.35">
      <c r="A81" s="76">
        <v>79</v>
      </c>
      <c r="B81" s="77"/>
      <c r="F81" s="76" t="s">
        <v>4489</v>
      </c>
    </row>
    <row r="82" spans="1:10" x14ac:dyDescent="0.35">
      <c r="A82" s="76">
        <v>80</v>
      </c>
      <c r="B82" s="77"/>
      <c r="F82" s="76" t="s">
        <v>4488</v>
      </c>
    </row>
    <row r="83" spans="1:10" x14ac:dyDescent="0.35">
      <c r="A83" s="76">
        <v>81</v>
      </c>
      <c r="B83" s="77" t="s">
        <v>928</v>
      </c>
      <c r="C83" s="76" t="s">
        <v>928</v>
      </c>
      <c r="D83" s="76" t="s">
        <v>4115</v>
      </c>
      <c r="E83" s="76" t="s">
        <v>4280</v>
      </c>
      <c r="F83" s="76" t="s">
        <v>4490</v>
      </c>
      <c r="J83" s="76" t="s">
        <v>929</v>
      </c>
    </row>
    <row r="84" spans="1:10" x14ac:dyDescent="0.35">
      <c r="A84" s="76">
        <v>82</v>
      </c>
      <c r="B84" s="77"/>
      <c r="F84" s="76" t="s">
        <v>4544</v>
      </c>
    </row>
    <row r="85" spans="1:10" x14ac:dyDescent="0.35">
      <c r="A85" s="76">
        <v>83</v>
      </c>
      <c r="B85" s="77"/>
      <c r="F85" s="76" t="s">
        <v>4491</v>
      </c>
    </row>
    <row r="86" spans="1:10" x14ac:dyDescent="0.35">
      <c r="A86" s="76">
        <v>84</v>
      </c>
      <c r="B86" s="77"/>
      <c r="F86" s="76" t="s">
        <v>4488</v>
      </c>
    </row>
    <row r="87" spans="1:10" x14ac:dyDescent="0.35">
      <c r="A87" s="76">
        <v>85</v>
      </c>
      <c r="B87" s="77" t="s">
        <v>3923</v>
      </c>
      <c r="C87" s="76" t="s">
        <v>3923</v>
      </c>
      <c r="D87" s="76" t="s">
        <v>4115</v>
      </c>
      <c r="E87" s="76" t="s">
        <v>4280</v>
      </c>
      <c r="F87" s="76" t="s">
        <v>4490</v>
      </c>
      <c r="J87" s="76" t="s">
        <v>932</v>
      </c>
    </row>
    <row r="88" spans="1:10" x14ac:dyDescent="0.35">
      <c r="A88" s="76">
        <v>86</v>
      </c>
      <c r="B88" s="77"/>
      <c r="F88" s="76" t="s">
        <v>4544</v>
      </c>
    </row>
    <row r="89" spans="1:10" x14ac:dyDescent="0.35">
      <c r="A89" s="76">
        <v>87</v>
      </c>
      <c r="B89" s="77"/>
      <c r="F89" s="76" t="s">
        <v>4489</v>
      </c>
    </row>
    <row r="90" spans="1:10" x14ac:dyDescent="0.35">
      <c r="A90" s="76">
        <v>88</v>
      </c>
      <c r="B90" s="77"/>
      <c r="F90" s="76" t="s">
        <v>4488</v>
      </c>
    </row>
    <row r="91" spans="1:10" x14ac:dyDescent="0.35">
      <c r="A91" s="76">
        <v>89</v>
      </c>
      <c r="B91" s="77" t="s">
        <v>3924</v>
      </c>
      <c r="C91" s="76" t="s">
        <v>3924</v>
      </c>
      <c r="D91" s="76" t="s">
        <v>4115</v>
      </c>
      <c r="E91" s="76" t="s">
        <v>4280</v>
      </c>
      <c r="F91" s="76" t="s">
        <v>4490</v>
      </c>
      <c r="J91" s="76" t="s">
        <v>933</v>
      </c>
    </row>
    <row r="92" spans="1:10" x14ac:dyDescent="0.35">
      <c r="A92" s="76">
        <v>90</v>
      </c>
      <c r="B92" s="77"/>
      <c r="F92" s="76" t="s">
        <v>4544</v>
      </c>
    </row>
    <row r="93" spans="1:10" x14ac:dyDescent="0.35">
      <c r="A93" s="76">
        <v>91</v>
      </c>
      <c r="B93" s="77"/>
      <c r="F93" s="76" t="s">
        <v>4489</v>
      </c>
    </row>
    <row r="94" spans="1:10" x14ac:dyDescent="0.35">
      <c r="A94" s="76">
        <v>92</v>
      </c>
      <c r="B94" s="77"/>
      <c r="F94" s="76" t="s">
        <v>4488</v>
      </c>
    </row>
    <row r="95" spans="1:10" x14ac:dyDescent="0.35">
      <c r="A95" s="76">
        <v>93</v>
      </c>
      <c r="B95" s="77" t="s">
        <v>935</v>
      </c>
      <c r="C95" s="76" t="s">
        <v>935</v>
      </c>
      <c r="D95" s="76" t="s">
        <v>4115</v>
      </c>
      <c r="E95" s="76" t="s">
        <v>4280</v>
      </c>
      <c r="F95" s="76" t="s">
        <v>4490</v>
      </c>
      <c r="J95" s="76" t="s">
        <v>936</v>
      </c>
    </row>
    <row r="96" spans="1:10" x14ac:dyDescent="0.35">
      <c r="A96" s="76">
        <v>94</v>
      </c>
      <c r="B96" s="77"/>
      <c r="F96" s="76" t="s">
        <v>4285</v>
      </c>
    </row>
    <row r="97" spans="1:17" x14ac:dyDescent="0.35">
      <c r="A97" s="76">
        <v>95</v>
      </c>
      <c r="B97" s="77"/>
      <c r="F97" s="76" t="s">
        <v>4489</v>
      </c>
    </row>
    <row r="98" spans="1:17" x14ac:dyDescent="0.35">
      <c r="A98" s="76">
        <v>96</v>
      </c>
      <c r="B98" s="77"/>
      <c r="F98" s="76" t="s">
        <v>4488</v>
      </c>
    </row>
    <row r="99" spans="1:17" x14ac:dyDescent="0.35">
      <c r="A99" s="76">
        <v>97</v>
      </c>
      <c r="B99" s="77" t="s">
        <v>3925</v>
      </c>
      <c r="C99" s="76" t="s">
        <v>3925</v>
      </c>
      <c r="D99" s="76" t="s">
        <v>4115</v>
      </c>
      <c r="E99" s="76" t="s">
        <v>4280</v>
      </c>
      <c r="F99" s="76" t="s">
        <v>4490</v>
      </c>
      <c r="J99" s="76" t="s">
        <v>938</v>
      </c>
    </row>
    <row r="100" spans="1:17" x14ac:dyDescent="0.35">
      <c r="A100" s="76">
        <v>98</v>
      </c>
      <c r="B100" s="77"/>
      <c r="F100" s="76" t="s">
        <v>4285</v>
      </c>
    </row>
    <row r="101" spans="1:17" x14ac:dyDescent="0.35">
      <c r="A101" s="76">
        <v>99</v>
      </c>
      <c r="B101" s="77"/>
      <c r="F101" s="76" t="s">
        <v>4489</v>
      </c>
    </row>
    <row r="102" spans="1:17" x14ac:dyDescent="0.35">
      <c r="A102" s="76">
        <v>100</v>
      </c>
      <c r="B102" s="77"/>
      <c r="F102" s="76" t="s">
        <v>4488</v>
      </c>
    </row>
    <row r="103" spans="1:17" x14ac:dyDescent="0.35">
      <c r="A103" s="76">
        <v>101</v>
      </c>
      <c r="B103" s="77" t="s">
        <v>3926</v>
      </c>
      <c r="C103" s="76" t="s">
        <v>3926</v>
      </c>
      <c r="D103" s="76" t="s">
        <v>4115</v>
      </c>
      <c r="E103" s="76" t="s">
        <v>4280</v>
      </c>
      <c r="F103" s="76" t="s">
        <v>4490</v>
      </c>
      <c r="J103" s="76" t="s">
        <v>940</v>
      </c>
    </row>
    <row r="104" spans="1:17" x14ac:dyDescent="0.35">
      <c r="A104" s="76">
        <v>102</v>
      </c>
      <c r="B104" s="77"/>
      <c r="F104" s="76" t="s">
        <v>4285</v>
      </c>
    </row>
    <row r="105" spans="1:17" x14ac:dyDescent="0.35">
      <c r="A105" s="76">
        <v>103</v>
      </c>
      <c r="B105" s="77"/>
      <c r="F105" s="76" t="s">
        <v>4514</v>
      </c>
    </row>
    <row r="106" spans="1:17" x14ac:dyDescent="0.35">
      <c r="A106" s="76">
        <v>104</v>
      </c>
      <c r="B106" s="77"/>
      <c r="F106" s="76" t="s">
        <v>4488</v>
      </c>
    </row>
    <row r="107" spans="1:17" x14ac:dyDescent="0.35">
      <c r="A107" s="76">
        <v>105</v>
      </c>
      <c r="B107" s="77" t="s">
        <v>942</v>
      </c>
      <c r="C107" s="76" t="s">
        <v>942</v>
      </c>
      <c r="D107" s="76" t="s">
        <v>4115</v>
      </c>
      <c r="E107" s="76" t="s">
        <v>4280</v>
      </c>
      <c r="F107" s="76" t="s">
        <v>4487</v>
      </c>
      <c r="J107" s="76" t="s">
        <v>943</v>
      </c>
    </row>
    <row r="108" spans="1:17" x14ac:dyDescent="0.35">
      <c r="A108" s="76">
        <v>106</v>
      </c>
      <c r="B108" s="77"/>
      <c r="F108" s="76" t="s">
        <v>4545</v>
      </c>
    </row>
    <row r="109" spans="1:17" x14ac:dyDescent="0.35">
      <c r="A109" s="76">
        <v>107</v>
      </c>
      <c r="B109" s="77"/>
      <c r="F109" s="76" t="s">
        <v>4131</v>
      </c>
    </row>
    <row r="110" spans="1:17" x14ac:dyDescent="0.35">
      <c r="A110" s="76">
        <v>108</v>
      </c>
      <c r="B110" s="77"/>
      <c r="F110" s="76" t="s">
        <v>4556</v>
      </c>
      <c r="N110" s="76" t="s">
        <v>2694</v>
      </c>
      <c r="O110" s="76" t="s">
        <v>4525</v>
      </c>
      <c r="Q110" s="76" t="s">
        <v>4524</v>
      </c>
    </row>
    <row r="111" spans="1:17" x14ac:dyDescent="0.35">
      <c r="A111" s="76">
        <v>109</v>
      </c>
      <c r="B111" s="77" t="s">
        <v>894</v>
      </c>
      <c r="C111" s="76" t="s">
        <v>894</v>
      </c>
      <c r="D111" s="76" t="s">
        <v>4115</v>
      </c>
      <c r="E111" s="76" t="s">
        <v>4280</v>
      </c>
      <c r="F111" s="76" t="s">
        <v>4516</v>
      </c>
      <c r="H111" s="76" t="s">
        <v>2694</v>
      </c>
      <c r="J111" s="76" t="s">
        <v>895</v>
      </c>
      <c r="M111" s="76" t="s">
        <v>623</v>
      </c>
      <c r="N111" s="82">
        <v>0.92258165829145733</v>
      </c>
      <c r="O111" s="76">
        <v>7</v>
      </c>
      <c r="Q111" s="76">
        <v>120</v>
      </c>
    </row>
    <row r="112" spans="1:17" x14ac:dyDescent="0.35">
      <c r="A112" s="76">
        <v>110</v>
      </c>
      <c r="B112" s="77"/>
      <c r="F112" s="76" t="s">
        <v>4533</v>
      </c>
      <c r="H112" s="76" t="s">
        <v>2690</v>
      </c>
    </row>
    <row r="113" spans="1:21" x14ac:dyDescent="0.35">
      <c r="A113" s="76">
        <v>111</v>
      </c>
      <c r="B113" s="77"/>
      <c r="F113" s="76" t="s">
        <v>4526</v>
      </c>
      <c r="H113" s="76" t="s">
        <v>4515</v>
      </c>
    </row>
    <row r="114" spans="1:21" x14ac:dyDescent="0.35">
      <c r="A114" s="76">
        <v>112</v>
      </c>
      <c r="B114" s="77"/>
      <c r="F114" s="76" t="s">
        <v>4527</v>
      </c>
      <c r="T114" s="83" t="s">
        <v>3439</v>
      </c>
      <c r="U114" s="82">
        <v>0.97139550264550267</v>
      </c>
    </row>
    <row r="115" spans="1:21" x14ac:dyDescent="0.35">
      <c r="A115" s="76">
        <v>113</v>
      </c>
      <c r="B115" s="77" t="s">
        <v>889</v>
      </c>
      <c r="C115" s="76" t="s">
        <v>889</v>
      </c>
      <c r="D115" s="76" t="s">
        <v>4115</v>
      </c>
      <c r="E115" s="76" t="s">
        <v>4280</v>
      </c>
      <c r="F115" s="76" t="s">
        <v>4517</v>
      </c>
      <c r="J115" s="76" t="s">
        <v>890</v>
      </c>
      <c r="M115" s="76" t="s">
        <v>626</v>
      </c>
      <c r="N115" s="82">
        <v>0.97139550264550267</v>
      </c>
      <c r="O115" s="76">
        <v>14</v>
      </c>
      <c r="Q115" s="76">
        <v>100</v>
      </c>
      <c r="T115" s="83" t="s">
        <v>3440</v>
      </c>
      <c r="U115" s="82">
        <v>0.92258165829145733</v>
      </c>
    </row>
    <row r="116" spans="1:21" x14ac:dyDescent="0.35">
      <c r="A116" s="76">
        <v>114</v>
      </c>
      <c r="B116" s="77"/>
      <c r="F116" s="76" t="s">
        <v>4528</v>
      </c>
      <c r="T116" s="83" t="s">
        <v>899</v>
      </c>
      <c r="U116" s="82">
        <v>0.83832762557077622</v>
      </c>
    </row>
    <row r="117" spans="1:21" x14ac:dyDescent="0.35">
      <c r="A117" s="76">
        <v>115</v>
      </c>
      <c r="B117" s="77"/>
      <c r="F117" s="76" t="s">
        <v>4529</v>
      </c>
      <c r="T117" s="83" t="s">
        <v>904</v>
      </c>
      <c r="U117" s="82">
        <v>0.72758421400264206</v>
      </c>
    </row>
    <row r="118" spans="1:21" x14ac:dyDescent="0.35">
      <c r="A118" s="76">
        <v>116</v>
      </c>
      <c r="B118" s="77"/>
      <c r="F118" s="76" t="s">
        <v>4530</v>
      </c>
      <c r="T118" s="83" t="s">
        <v>3441</v>
      </c>
      <c r="U118" s="82">
        <v>0.9888352782764811</v>
      </c>
    </row>
    <row r="119" spans="1:21" x14ac:dyDescent="0.35">
      <c r="A119" s="76">
        <v>117</v>
      </c>
      <c r="B119" s="77" t="s">
        <v>898</v>
      </c>
      <c r="C119" s="76" t="s">
        <v>898</v>
      </c>
      <c r="D119" s="76" t="s">
        <v>4115</v>
      </c>
      <c r="E119" s="76" t="s">
        <v>4280</v>
      </c>
      <c r="F119" s="76" t="s">
        <v>4518</v>
      </c>
      <c r="J119" s="76" t="s">
        <v>899</v>
      </c>
      <c r="M119" s="76" t="s">
        <v>620</v>
      </c>
      <c r="N119" s="82">
        <v>0.83832762557077622</v>
      </c>
      <c r="O119" s="76">
        <v>9</v>
      </c>
      <c r="Q119" s="76">
        <v>100</v>
      </c>
      <c r="T119" s="83" t="s">
        <v>912</v>
      </c>
      <c r="U119" s="82">
        <v>0.86464874411302983</v>
      </c>
    </row>
    <row r="120" spans="1:21" x14ac:dyDescent="0.35">
      <c r="A120" s="76">
        <v>118</v>
      </c>
      <c r="B120" s="77"/>
      <c r="F120" s="76" t="s">
        <v>4534</v>
      </c>
      <c r="T120" s="83" t="s">
        <v>3442</v>
      </c>
      <c r="U120" s="82">
        <v>0.97139550264550267</v>
      </c>
    </row>
    <row r="121" spans="1:21" x14ac:dyDescent="0.35">
      <c r="A121" s="76">
        <v>119</v>
      </c>
      <c r="B121" s="77"/>
      <c r="F121" s="76" t="s">
        <v>4531</v>
      </c>
      <c r="T121" s="83" t="s">
        <v>3688</v>
      </c>
      <c r="U121" s="82">
        <v>0.80171943231441045</v>
      </c>
    </row>
    <row r="122" spans="1:21" x14ac:dyDescent="0.35">
      <c r="A122" s="76">
        <v>120</v>
      </c>
      <c r="B122" s="77"/>
      <c r="F122" s="76" t="s">
        <v>4530</v>
      </c>
    </row>
    <row r="123" spans="1:21" x14ac:dyDescent="0.35">
      <c r="A123" s="76">
        <v>121</v>
      </c>
      <c r="B123" s="77" t="s">
        <v>903</v>
      </c>
      <c r="C123" s="76" t="s">
        <v>903</v>
      </c>
      <c r="D123" s="76" t="s">
        <v>4115</v>
      </c>
      <c r="E123" s="76" t="s">
        <v>4280</v>
      </c>
      <c r="F123" s="76" t="s">
        <v>4519</v>
      </c>
      <c r="J123" s="76" t="s">
        <v>904</v>
      </c>
      <c r="M123" s="76" t="s">
        <v>618</v>
      </c>
      <c r="N123" s="82">
        <v>0.72758421400264206</v>
      </c>
      <c r="O123" s="76">
        <v>5.921875</v>
      </c>
      <c r="Q123" s="76">
        <v>120</v>
      </c>
    </row>
    <row r="124" spans="1:21" x14ac:dyDescent="0.35">
      <c r="A124" s="76">
        <v>122</v>
      </c>
      <c r="B124" s="77"/>
      <c r="F124" s="76" t="s">
        <v>4535</v>
      </c>
    </row>
    <row r="125" spans="1:21" x14ac:dyDescent="0.35">
      <c r="A125" s="76">
        <v>123</v>
      </c>
      <c r="B125" s="77"/>
      <c r="F125" s="76" t="s">
        <v>4532</v>
      </c>
    </row>
    <row r="126" spans="1:21" x14ac:dyDescent="0.35">
      <c r="A126" s="76">
        <v>124</v>
      </c>
      <c r="B126" s="77"/>
      <c r="F126" s="76" t="s">
        <v>4527</v>
      </c>
    </row>
    <row r="127" spans="1:21" x14ac:dyDescent="0.35">
      <c r="A127" s="76">
        <v>125</v>
      </c>
      <c r="B127" s="77" t="s">
        <v>3920</v>
      </c>
      <c r="C127" s="76" t="s">
        <v>3920</v>
      </c>
      <c r="D127" s="76" t="s">
        <v>4115</v>
      </c>
      <c r="E127" s="76" t="s">
        <v>4280</v>
      </c>
      <c r="F127" s="76" t="s">
        <v>4520</v>
      </c>
      <c r="J127" s="76" t="s">
        <v>3836</v>
      </c>
      <c r="M127" s="76" t="s">
        <v>3835</v>
      </c>
      <c r="N127" s="82">
        <v>0.80171943231441045</v>
      </c>
      <c r="O127" s="76">
        <v>14</v>
      </c>
      <c r="Q127" s="76">
        <v>70</v>
      </c>
    </row>
    <row r="128" spans="1:21" x14ac:dyDescent="0.35">
      <c r="A128" s="76">
        <v>126</v>
      </c>
      <c r="B128" s="77"/>
      <c r="F128" s="76" t="s">
        <v>4536</v>
      </c>
    </row>
    <row r="129" spans="1:17" x14ac:dyDescent="0.35">
      <c r="A129" s="76">
        <v>127</v>
      </c>
      <c r="B129" s="77"/>
      <c r="F129" s="76" t="s">
        <v>4529</v>
      </c>
    </row>
    <row r="130" spans="1:17" x14ac:dyDescent="0.35">
      <c r="A130" s="76">
        <v>128</v>
      </c>
      <c r="B130" s="77"/>
      <c r="F130" s="76" t="s">
        <v>4537</v>
      </c>
    </row>
    <row r="131" spans="1:17" x14ac:dyDescent="0.35">
      <c r="A131" s="76">
        <v>129</v>
      </c>
      <c r="B131" s="77" t="s">
        <v>907</v>
      </c>
      <c r="C131" s="76" t="s">
        <v>907</v>
      </c>
      <c r="D131" s="76" t="s">
        <v>4115</v>
      </c>
      <c r="E131" s="76" t="s">
        <v>4280</v>
      </c>
      <c r="F131" s="76" t="s">
        <v>4521</v>
      </c>
      <c r="J131" s="76" t="s">
        <v>908</v>
      </c>
      <c r="M131" s="76" t="s">
        <v>616</v>
      </c>
      <c r="N131" s="82">
        <v>0.9888352782764811</v>
      </c>
      <c r="O131" s="76">
        <v>14</v>
      </c>
      <c r="Q131" s="76">
        <v>100</v>
      </c>
    </row>
    <row r="132" spans="1:17" x14ac:dyDescent="0.35">
      <c r="A132" s="76">
        <v>130</v>
      </c>
      <c r="B132" s="77"/>
      <c r="F132" s="76" t="s">
        <v>4538</v>
      </c>
    </row>
    <row r="133" spans="1:17" x14ac:dyDescent="0.35">
      <c r="A133" s="76">
        <v>131</v>
      </c>
      <c r="B133" s="77"/>
      <c r="F133" s="76" t="s">
        <v>4529</v>
      </c>
    </row>
    <row r="134" spans="1:17" x14ac:dyDescent="0.35">
      <c r="A134" s="76">
        <v>132</v>
      </c>
      <c r="B134" s="77"/>
      <c r="F134" s="76" t="s">
        <v>4530</v>
      </c>
    </row>
    <row r="135" spans="1:17" x14ac:dyDescent="0.35">
      <c r="A135" s="76">
        <v>133</v>
      </c>
      <c r="B135" s="77" t="s">
        <v>911</v>
      </c>
      <c r="C135" s="76" t="s">
        <v>911</v>
      </c>
      <c r="D135" s="76" t="s">
        <v>4115</v>
      </c>
      <c r="E135" s="76" t="s">
        <v>4280</v>
      </c>
      <c r="F135" s="76" t="s">
        <v>4522</v>
      </c>
      <c r="J135" s="76" t="s">
        <v>912</v>
      </c>
      <c r="M135" s="76" t="s">
        <v>613</v>
      </c>
      <c r="N135" s="82">
        <v>0.86464874411302983</v>
      </c>
      <c r="O135" s="76">
        <v>9</v>
      </c>
      <c r="Q135" s="76">
        <v>130</v>
      </c>
    </row>
    <row r="136" spans="1:17" x14ac:dyDescent="0.35">
      <c r="A136" s="76">
        <v>134</v>
      </c>
      <c r="B136" s="77"/>
      <c r="F136" s="76" t="s">
        <v>4539</v>
      </c>
    </row>
    <row r="137" spans="1:17" x14ac:dyDescent="0.35">
      <c r="A137" s="76">
        <v>135</v>
      </c>
      <c r="B137" s="77"/>
      <c r="F137" s="76" t="s">
        <v>4531</v>
      </c>
    </row>
    <row r="138" spans="1:17" x14ac:dyDescent="0.35">
      <c r="A138" s="76">
        <v>136</v>
      </c>
      <c r="B138" s="77"/>
      <c r="F138" s="76" t="s">
        <v>4540</v>
      </c>
    </row>
    <row r="139" spans="1:17" x14ac:dyDescent="0.35">
      <c r="A139" s="76">
        <v>137</v>
      </c>
      <c r="B139" s="77" t="s">
        <v>915</v>
      </c>
      <c r="C139" s="76" t="s">
        <v>915</v>
      </c>
      <c r="D139" s="76" t="s">
        <v>4115</v>
      </c>
      <c r="E139" s="76" t="s">
        <v>4280</v>
      </c>
      <c r="F139" s="76" t="s">
        <v>4523</v>
      </c>
      <c r="J139" s="76" t="s">
        <v>916</v>
      </c>
      <c r="M139" s="76" t="s">
        <v>610</v>
      </c>
      <c r="N139" s="82">
        <v>0.97139550264550267</v>
      </c>
      <c r="O139" s="76">
        <v>10</v>
      </c>
      <c r="Q139" s="76">
        <v>100</v>
      </c>
    </row>
    <row r="140" spans="1:17" x14ac:dyDescent="0.35">
      <c r="A140" s="76">
        <v>138</v>
      </c>
      <c r="B140" s="77"/>
      <c r="F140" s="76" t="s">
        <v>4528</v>
      </c>
    </row>
    <row r="141" spans="1:17" x14ac:dyDescent="0.35">
      <c r="A141" s="76">
        <v>139</v>
      </c>
      <c r="B141" s="77"/>
      <c r="F141" s="76" t="s">
        <v>4541</v>
      </c>
    </row>
    <row r="142" spans="1:17" x14ac:dyDescent="0.35">
      <c r="A142" s="76">
        <v>140</v>
      </c>
      <c r="B142" s="77"/>
      <c r="F142" s="76" t="s">
        <v>4530</v>
      </c>
    </row>
    <row r="143" spans="1:17" x14ac:dyDescent="0.35">
      <c r="A143" s="76">
        <v>141</v>
      </c>
      <c r="B143" s="77" t="s">
        <v>948</v>
      </c>
      <c r="C143" s="76" t="s">
        <v>948</v>
      </c>
      <c r="D143" s="76" t="s">
        <v>4115</v>
      </c>
      <c r="E143" s="76" t="s">
        <v>4114</v>
      </c>
      <c r="F143" s="76" t="s">
        <v>4113</v>
      </c>
      <c r="J143" s="76" t="s">
        <v>949</v>
      </c>
    </row>
    <row r="144" spans="1:17" x14ac:dyDescent="0.35">
      <c r="A144" s="76">
        <v>142</v>
      </c>
      <c r="B144" s="77"/>
      <c r="F144" s="76" t="s">
        <v>4543</v>
      </c>
    </row>
    <row r="145" spans="1:13" x14ac:dyDescent="0.35">
      <c r="A145" s="76">
        <v>143</v>
      </c>
      <c r="B145" s="77"/>
      <c r="F145" s="76" t="s">
        <v>4542</v>
      </c>
    </row>
    <row r="146" spans="1:13" x14ac:dyDescent="0.35">
      <c r="A146" s="76">
        <v>144</v>
      </c>
      <c r="B146" s="77"/>
      <c r="F146" s="76" t="s">
        <v>4548</v>
      </c>
    </row>
    <row r="147" spans="1:13" x14ac:dyDescent="0.35">
      <c r="A147" s="76">
        <v>145</v>
      </c>
      <c r="B147" s="77" t="s">
        <v>969</v>
      </c>
      <c r="C147" s="76" t="s">
        <v>969</v>
      </c>
      <c r="D147" s="76" t="s">
        <v>4115</v>
      </c>
      <c r="E147" s="76" t="s">
        <v>4114</v>
      </c>
      <c r="F147" s="76" t="s">
        <v>4113</v>
      </c>
      <c r="I147" s="84"/>
      <c r="J147" s="76" t="s">
        <v>4550</v>
      </c>
    </row>
    <row r="148" spans="1:13" x14ac:dyDescent="0.35">
      <c r="A148" s="76">
        <v>146</v>
      </c>
      <c r="B148" s="77"/>
      <c r="F148" s="90" t="s">
        <v>4845</v>
      </c>
    </row>
    <row r="149" spans="1:13" x14ac:dyDescent="0.35">
      <c r="A149" s="76">
        <v>147</v>
      </c>
      <c r="B149" s="77"/>
      <c r="F149" s="88" t="s">
        <v>4777</v>
      </c>
    </row>
    <row r="150" spans="1:13" x14ac:dyDescent="0.35">
      <c r="A150" s="76">
        <v>148</v>
      </c>
      <c r="B150" s="77"/>
      <c r="F150" s="76" t="s">
        <v>4552</v>
      </c>
    </row>
    <row r="151" spans="1:13" x14ac:dyDescent="0.35">
      <c r="A151" s="76">
        <v>149</v>
      </c>
      <c r="B151" s="77" t="s">
        <v>973</v>
      </c>
      <c r="C151" s="76" t="s">
        <v>973</v>
      </c>
      <c r="D151" s="76" t="s">
        <v>4115</v>
      </c>
      <c r="E151" s="76" t="s">
        <v>4114</v>
      </c>
      <c r="F151" s="76" t="s">
        <v>4113</v>
      </c>
      <c r="I151" s="84"/>
      <c r="J151" s="76" t="s">
        <v>974</v>
      </c>
      <c r="M151" s="88" t="s">
        <v>4163</v>
      </c>
    </row>
    <row r="152" spans="1:13" x14ac:dyDescent="0.35">
      <c r="A152" s="76">
        <v>150</v>
      </c>
      <c r="B152" s="77"/>
      <c r="F152" s="76" t="s">
        <v>4451</v>
      </c>
      <c r="M152" s="89" t="s">
        <v>4203</v>
      </c>
    </row>
    <row r="153" spans="1:13" x14ac:dyDescent="0.35">
      <c r="A153" s="76">
        <v>151</v>
      </c>
      <c r="B153" s="77"/>
      <c r="F153" s="88" t="s">
        <v>4777</v>
      </c>
      <c r="M153" s="88" t="s">
        <v>4777</v>
      </c>
    </row>
    <row r="154" spans="1:13" x14ac:dyDescent="0.35">
      <c r="A154" s="76">
        <v>152</v>
      </c>
      <c r="B154" s="77"/>
      <c r="F154" s="76" t="s">
        <v>4551</v>
      </c>
      <c r="M154" s="89" t="s">
        <v>4778</v>
      </c>
    </row>
    <row r="155" spans="1:13" x14ac:dyDescent="0.35">
      <c r="A155" s="76">
        <v>153</v>
      </c>
      <c r="B155" s="77" t="s">
        <v>964</v>
      </c>
      <c r="C155" s="76" t="s">
        <v>964</v>
      </c>
      <c r="D155" s="76" t="s">
        <v>4115</v>
      </c>
      <c r="E155" s="76" t="s">
        <v>4114</v>
      </c>
      <c r="F155" s="76" t="s">
        <v>4113</v>
      </c>
      <c r="J155" s="76" t="s">
        <v>4546</v>
      </c>
    </row>
    <row r="156" spans="1:13" x14ac:dyDescent="0.35">
      <c r="A156" s="76">
        <v>154</v>
      </c>
      <c r="B156" s="77"/>
      <c r="F156" s="76" t="s">
        <v>4553</v>
      </c>
    </row>
    <row r="157" spans="1:13" x14ac:dyDescent="0.35">
      <c r="A157" s="76">
        <v>155</v>
      </c>
      <c r="B157" s="77"/>
      <c r="F157" s="76" t="s">
        <v>4567</v>
      </c>
    </row>
    <row r="158" spans="1:13" x14ac:dyDescent="0.35">
      <c r="A158" s="76">
        <v>156</v>
      </c>
      <c r="B158" s="77"/>
      <c r="F158" s="79" t="s">
        <v>4549</v>
      </c>
    </row>
    <row r="159" spans="1:13" x14ac:dyDescent="0.35">
      <c r="A159" s="76">
        <v>157</v>
      </c>
      <c r="B159" s="77" t="s">
        <v>4108</v>
      </c>
      <c r="C159" s="76" t="s">
        <v>4108</v>
      </c>
      <c r="D159" s="76" t="s">
        <v>4115</v>
      </c>
      <c r="E159" s="76" t="s">
        <v>4114</v>
      </c>
      <c r="F159" s="76" t="s">
        <v>4113</v>
      </c>
      <c r="J159" s="76" t="s">
        <v>965</v>
      </c>
    </row>
    <row r="160" spans="1:13" x14ac:dyDescent="0.35">
      <c r="A160" s="76">
        <v>158</v>
      </c>
      <c r="B160" s="77"/>
      <c r="F160" s="76" t="s">
        <v>4553</v>
      </c>
    </row>
    <row r="161" spans="1:10" x14ac:dyDescent="0.35">
      <c r="A161" s="76">
        <v>159</v>
      </c>
      <c r="B161" s="77"/>
      <c r="F161" s="76" t="s">
        <v>4567</v>
      </c>
    </row>
    <row r="162" spans="1:10" x14ac:dyDescent="0.35">
      <c r="A162" s="76">
        <v>160</v>
      </c>
      <c r="B162" s="77"/>
      <c r="F162" s="79" t="s">
        <v>4549</v>
      </c>
    </row>
    <row r="163" spans="1:10" x14ac:dyDescent="0.35">
      <c r="A163" s="76">
        <v>161</v>
      </c>
      <c r="B163" s="77" t="s">
        <v>4109</v>
      </c>
      <c r="C163" s="76" t="s">
        <v>4109</v>
      </c>
      <c r="D163" s="76" t="s">
        <v>4115</v>
      </c>
      <c r="E163" s="76" t="s">
        <v>4114</v>
      </c>
      <c r="F163" s="76" t="s">
        <v>4113</v>
      </c>
      <c r="J163" s="76" t="s">
        <v>987</v>
      </c>
    </row>
    <row r="164" spans="1:10" x14ac:dyDescent="0.35">
      <c r="A164" s="76">
        <v>162</v>
      </c>
      <c r="B164" s="77"/>
      <c r="F164" s="76" t="s">
        <v>4554</v>
      </c>
    </row>
    <row r="165" spans="1:10" x14ac:dyDescent="0.35">
      <c r="A165" s="76">
        <v>163</v>
      </c>
      <c r="B165" s="77"/>
      <c r="F165" s="76" t="s">
        <v>4547</v>
      </c>
    </row>
    <row r="166" spans="1:10" x14ac:dyDescent="0.35">
      <c r="A166" s="76">
        <v>164</v>
      </c>
      <c r="B166" s="77"/>
      <c r="F166" s="76" t="s">
        <v>4549</v>
      </c>
    </row>
    <row r="167" spans="1:10" x14ac:dyDescent="0.35">
      <c r="A167" s="76">
        <v>165</v>
      </c>
      <c r="B167" s="77" t="s">
        <v>986</v>
      </c>
      <c r="C167" s="76" t="s">
        <v>986</v>
      </c>
      <c r="D167" s="76" t="s">
        <v>4115</v>
      </c>
      <c r="E167" s="76" t="s">
        <v>4114</v>
      </c>
      <c r="F167" s="76" t="s">
        <v>4113</v>
      </c>
      <c r="H167" s="76" t="s">
        <v>4507</v>
      </c>
      <c r="J167" s="76" t="s">
        <v>989</v>
      </c>
    </row>
    <row r="168" spans="1:10" x14ac:dyDescent="0.35">
      <c r="A168" s="76">
        <v>166</v>
      </c>
      <c r="B168" s="77"/>
      <c r="F168" s="76" t="s">
        <v>4554</v>
      </c>
      <c r="H168" s="76" t="s">
        <v>4508</v>
      </c>
    </row>
    <row r="169" spans="1:10" x14ac:dyDescent="0.35">
      <c r="A169" s="76">
        <v>167</v>
      </c>
      <c r="B169" s="77"/>
      <c r="F169" s="76" t="s">
        <v>4486</v>
      </c>
      <c r="H169" s="76" t="s">
        <v>4509</v>
      </c>
    </row>
    <row r="170" spans="1:10" x14ac:dyDescent="0.35">
      <c r="A170" s="76">
        <v>168</v>
      </c>
      <c r="B170" s="77"/>
      <c r="F170" s="76" t="s">
        <v>4548</v>
      </c>
      <c r="H170" s="76" t="s">
        <v>2732</v>
      </c>
    </row>
    <row r="171" spans="1:10" x14ac:dyDescent="0.35">
      <c r="A171" s="76">
        <v>169</v>
      </c>
      <c r="B171" s="77" t="s">
        <v>1049</v>
      </c>
      <c r="C171" s="76" t="s">
        <v>1049</v>
      </c>
      <c r="D171" s="76" t="s">
        <v>4115</v>
      </c>
      <c r="E171" s="76" t="s">
        <v>4114</v>
      </c>
      <c r="F171" s="76" t="s">
        <v>4113</v>
      </c>
      <c r="J171" s="76" t="s">
        <v>1050</v>
      </c>
    </row>
    <row r="172" spans="1:10" x14ac:dyDescent="0.35">
      <c r="A172" s="76">
        <v>170</v>
      </c>
      <c r="B172" s="77"/>
      <c r="F172" s="76" t="s">
        <v>4553</v>
      </c>
    </row>
    <row r="173" spans="1:10" x14ac:dyDescent="0.35">
      <c r="A173" s="76">
        <v>171</v>
      </c>
      <c r="B173" s="77"/>
      <c r="F173" s="76" t="s">
        <v>4567</v>
      </c>
    </row>
    <row r="174" spans="1:10" x14ac:dyDescent="0.35">
      <c r="A174" s="76">
        <v>172</v>
      </c>
      <c r="B174" s="77"/>
      <c r="F174" s="79" t="s">
        <v>4549</v>
      </c>
    </row>
    <row r="175" spans="1:10" x14ac:dyDescent="0.35">
      <c r="A175" s="76">
        <v>173</v>
      </c>
      <c r="B175" s="77" t="s">
        <v>3928</v>
      </c>
      <c r="C175" s="76" t="s">
        <v>3928</v>
      </c>
      <c r="D175" s="76" t="s">
        <v>4115</v>
      </c>
      <c r="E175" s="76" t="s">
        <v>4114</v>
      </c>
      <c r="F175" s="76" t="s">
        <v>4113</v>
      </c>
      <c r="J175" s="76" t="s">
        <v>2055</v>
      </c>
    </row>
    <row r="176" spans="1:10" x14ac:dyDescent="0.35">
      <c r="A176" s="76">
        <v>174</v>
      </c>
      <c r="B176" s="77"/>
      <c r="F176" s="76" t="s">
        <v>4553</v>
      </c>
    </row>
    <row r="177" spans="1:13" x14ac:dyDescent="0.35">
      <c r="A177" s="76">
        <v>175</v>
      </c>
      <c r="B177" s="77"/>
      <c r="F177" s="76" t="s">
        <v>4567</v>
      </c>
    </row>
    <row r="178" spans="1:13" x14ac:dyDescent="0.35">
      <c r="A178" s="76">
        <v>176</v>
      </c>
      <c r="B178" s="77"/>
      <c r="F178" s="79" t="s">
        <v>4549</v>
      </c>
    </row>
    <row r="179" spans="1:13" x14ac:dyDescent="0.35">
      <c r="A179" s="76">
        <v>177</v>
      </c>
      <c r="B179" s="77" t="s">
        <v>1174</v>
      </c>
      <c r="C179" s="76" t="s">
        <v>1174</v>
      </c>
      <c r="D179" s="76" t="s">
        <v>4115</v>
      </c>
      <c r="E179" s="76" t="s">
        <v>4114</v>
      </c>
      <c r="F179" s="76" t="s">
        <v>4113</v>
      </c>
      <c r="J179" s="76" t="s">
        <v>1175</v>
      </c>
    </row>
    <row r="180" spans="1:13" x14ac:dyDescent="0.35">
      <c r="A180" s="76">
        <v>178</v>
      </c>
      <c r="B180" s="77"/>
      <c r="F180" s="76" t="s">
        <v>4558</v>
      </c>
    </row>
    <row r="181" spans="1:13" x14ac:dyDescent="0.35">
      <c r="A181" s="76">
        <v>179</v>
      </c>
      <c r="B181" s="77"/>
      <c r="F181" s="76" t="s">
        <v>4568</v>
      </c>
    </row>
    <row r="182" spans="1:13" x14ac:dyDescent="0.35">
      <c r="A182" s="76">
        <v>180</v>
      </c>
      <c r="B182" s="77"/>
      <c r="F182" s="76" t="s">
        <v>4557</v>
      </c>
    </row>
    <row r="183" spans="1:13" x14ac:dyDescent="0.35">
      <c r="A183" s="76">
        <v>185</v>
      </c>
      <c r="B183" s="77" t="s">
        <v>1193</v>
      </c>
      <c r="C183" s="76" t="s">
        <v>1193</v>
      </c>
      <c r="D183" s="76" t="s">
        <v>4115</v>
      </c>
      <c r="E183" s="76" t="s">
        <v>4114</v>
      </c>
      <c r="F183" s="76" t="s">
        <v>4481</v>
      </c>
      <c r="J183" s="76" t="s">
        <v>1194</v>
      </c>
      <c r="M183" s="81">
        <v>35</v>
      </c>
    </row>
    <row r="184" spans="1:13" x14ac:dyDescent="0.35">
      <c r="A184" s="76">
        <v>186</v>
      </c>
      <c r="B184" s="77"/>
      <c r="F184" s="76" t="s">
        <v>4483</v>
      </c>
      <c r="M184" s="80">
        <v>30</v>
      </c>
    </row>
    <row r="185" spans="1:13" x14ac:dyDescent="0.35">
      <c r="A185" s="76">
        <v>187</v>
      </c>
      <c r="B185" s="77"/>
      <c r="F185" s="76" t="s">
        <v>4484</v>
      </c>
      <c r="M185" s="81">
        <v>35</v>
      </c>
    </row>
    <row r="186" spans="1:13" x14ac:dyDescent="0.35">
      <c r="A186" s="76">
        <v>188</v>
      </c>
      <c r="B186" s="77"/>
      <c r="F186" s="76" t="s">
        <v>4479</v>
      </c>
      <c r="M186" s="80">
        <v>30</v>
      </c>
    </row>
    <row r="187" spans="1:13" x14ac:dyDescent="0.35">
      <c r="A187" s="76">
        <v>189</v>
      </c>
      <c r="B187" s="77" t="s">
        <v>4111</v>
      </c>
      <c r="C187" s="76" t="s">
        <v>4111</v>
      </c>
      <c r="D187" s="76" t="s">
        <v>4115</v>
      </c>
      <c r="E187" s="76" t="s">
        <v>4114</v>
      </c>
      <c r="F187" s="76" t="s">
        <v>4481</v>
      </c>
      <c r="J187" s="76" t="s">
        <v>1214</v>
      </c>
      <c r="M187" s="81">
        <v>35</v>
      </c>
    </row>
    <row r="188" spans="1:13" x14ac:dyDescent="0.35">
      <c r="A188" s="76">
        <v>190</v>
      </c>
      <c r="B188" s="77"/>
      <c r="F188" s="76" t="s">
        <v>4485</v>
      </c>
      <c r="M188" s="80">
        <v>30</v>
      </c>
    </row>
    <row r="189" spans="1:13" x14ac:dyDescent="0.35">
      <c r="A189" s="76">
        <v>191</v>
      </c>
      <c r="B189" s="77"/>
      <c r="F189" s="76" t="s">
        <v>4484</v>
      </c>
      <c r="M189" s="81">
        <v>35</v>
      </c>
    </row>
    <row r="190" spans="1:13" x14ac:dyDescent="0.35">
      <c r="A190" s="76">
        <v>192</v>
      </c>
      <c r="B190" s="77"/>
      <c r="F190" s="76" t="s">
        <v>4479</v>
      </c>
      <c r="M190" s="80">
        <v>30</v>
      </c>
    </row>
    <row r="191" spans="1:13" x14ac:dyDescent="0.35">
      <c r="A191" s="76">
        <v>193</v>
      </c>
      <c r="B191" s="77" t="s">
        <v>3935</v>
      </c>
      <c r="C191" s="76" t="s">
        <v>3935</v>
      </c>
      <c r="D191" s="76" t="s">
        <v>4115</v>
      </c>
      <c r="E191" s="76" t="s">
        <v>4114</v>
      </c>
      <c r="F191" s="76" t="s">
        <v>4481</v>
      </c>
      <c r="J191" s="76" t="s">
        <v>1216</v>
      </c>
      <c r="M191" s="81">
        <v>35</v>
      </c>
    </row>
    <row r="192" spans="1:13" x14ac:dyDescent="0.35">
      <c r="A192" s="76">
        <v>194</v>
      </c>
      <c r="B192" s="77"/>
      <c r="F192" s="76" t="s">
        <v>4485</v>
      </c>
      <c r="M192" s="80">
        <v>30</v>
      </c>
    </row>
    <row r="193" spans="1:13" x14ac:dyDescent="0.35">
      <c r="A193" s="76">
        <v>195</v>
      </c>
      <c r="B193" s="77"/>
      <c r="F193" s="76" t="s">
        <v>4484</v>
      </c>
      <c r="M193" s="81">
        <v>35</v>
      </c>
    </row>
    <row r="194" spans="1:13" x14ac:dyDescent="0.35">
      <c r="A194" s="76">
        <v>196</v>
      </c>
      <c r="B194" s="77"/>
      <c r="F194" s="76" t="s">
        <v>4479</v>
      </c>
      <c r="M194" s="80">
        <v>30</v>
      </c>
    </row>
    <row r="195" spans="1:13" x14ac:dyDescent="0.35">
      <c r="A195" s="76">
        <v>197</v>
      </c>
      <c r="B195" s="77" t="s">
        <v>3936</v>
      </c>
      <c r="C195" s="76" t="s">
        <v>3936</v>
      </c>
      <c r="D195" s="76" t="s">
        <v>4115</v>
      </c>
      <c r="E195" s="76" t="s">
        <v>4114</v>
      </c>
      <c r="F195" s="76" t="s">
        <v>4481</v>
      </c>
      <c r="J195" s="76" t="s">
        <v>1218</v>
      </c>
      <c r="M195" s="81">
        <v>35</v>
      </c>
    </row>
    <row r="196" spans="1:13" x14ac:dyDescent="0.35">
      <c r="A196" s="76">
        <v>198</v>
      </c>
      <c r="B196" s="77"/>
      <c r="F196" s="76" t="s">
        <v>4485</v>
      </c>
      <c r="M196" s="80">
        <v>30</v>
      </c>
    </row>
    <row r="197" spans="1:13" x14ac:dyDescent="0.35">
      <c r="A197" s="76">
        <v>199</v>
      </c>
      <c r="B197" s="77"/>
      <c r="F197" s="76" t="s">
        <v>4484</v>
      </c>
      <c r="M197" s="81">
        <v>35</v>
      </c>
    </row>
    <row r="198" spans="1:13" x14ac:dyDescent="0.35">
      <c r="A198" s="76">
        <v>200</v>
      </c>
      <c r="B198" s="77"/>
      <c r="F198" s="76" t="s">
        <v>4479</v>
      </c>
      <c r="M198" s="80">
        <v>30</v>
      </c>
    </row>
    <row r="199" spans="1:13" x14ac:dyDescent="0.35">
      <c r="A199" s="76">
        <v>201</v>
      </c>
      <c r="B199" s="77" t="s">
        <v>3937</v>
      </c>
      <c r="C199" s="76" t="s">
        <v>3937</v>
      </c>
      <c r="D199" s="76" t="s">
        <v>4115</v>
      </c>
      <c r="E199" s="76" t="s">
        <v>4114</v>
      </c>
      <c r="F199" s="76" t="s">
        <v>4481</v>
      </c>
      <c r="J199" s="76" t="s">
        <v>3535</v>
      </c>
      <c r="M199" s="81">
        <v>35</v>
      </c>
    </row>
    <row r="200" spans="1:13" x14ac:dyDescent="0.35">
      <c r="A200" s="76">
        <v>202</v>
      </c>
      <c r="B200" s="77"/>
      <c r="F200" s="90" t="s">
        <v>4648</v>
      </c>
      <c r="M200" s="80">
        <v>30</v>
      </c>
    </row>
    <row r="201" spans="1:13" x14ac:dyDescent="0.35">
      <c r="A201" s="76">
        <v>203</v>
      </c>
      <c r="B201" s="77"/>
      <c r="F201" s="76" t="s">
        <v>4559</v>
      </c>
      <c r="M201" s="81">
        <v>35</v>
      </c>
    </row>
    <row r="202" spans="1:13" x14ac:dyDescent="0.35">
      <c r="A202" s="76">
        <v>204</v>
      </c>
      <c r="B202" s="77"/>
      <c r="F202" s="76" t="s">
        <v>4479</v>
      </c>
      <c r="M202" s="80">
        <v>30</v>
      </c>
    </row>
    <row r="203" spans="1:13" x14ac:dyDescent="0.35">
      <c r="A203" s="76">
        <v>205</v>
      </c>
      <c r="B203" s="77" t="s">
        <v>3929</v>
      </c>
      <c r="C203" s="76" t="s">
        <v>3929</v>
      </c>
      <c r="D203" s="76" t="s">
        <v>4115</v>
      </c>
      <c r="E203" s="76" t="s">
        <v>4114</v>
      </c>
      <c r="F203" s="76" t="s">
        <v>4481</v>
      </c>
      <c r="J203" s="76" t="s">
        <v>1198</v>
      </c>
      <c r="M203" s="81">
        <v>35</v>
      </c>
    </row>
    <row r="204" spans="1:13" x14ac:dyDescent="0.35">
      <c r="A204" s="76">
        <v>206</v>
      </c>
      <c r="B204" s="77"/>
      <c r="F204" s="76" t="s">
        <v>4483</v>
      </c>
      <c r="M204" s="80">
        <v>30</v>
      </c>
    </row>
    <row r="205" spans="1:13" x14ac:dyDescent="0.35">
      <c r="A205" s="76">
        <v>207</v>
      </c>
      <c r="B205" s="77"/>
      <c r="F205" s="76" t="s">
        <v>4391</v>
      </c>
      <c r="M205" s="81">
        <v>35</v>
      </c>
    </row>
    <row r="206" spans="1:13" x14ac:dyDescent="0.35">
      <c r="A206" s="76">
        <v>208</v>
      </c>
      <c r="B206" s="77"/>
      <c r="F206" s="76" t="s">
        <v>4479</v>
      </c>
      <c r="M206" s="80">
        <v>30</v>
      </c>
    </row>
    <row r="207" spans="1:13" x14ac:dyDescent="0.35">
      <c r="A207" s="76">
        <v>209</v>
      </c>
      <c r="B207" s="77" t="s">
        <v>3930</v>
      </c>
      <c r="C207" s="76" t="s">
        <v>3930</v>
      </c>
      <c r="D207" s="76" t="s">
        <v>4115</v>
      </c>
      <c r="E207" s="76" t="s">
        <v>4114</v>
      </c>
      <c r="F207" s="76" t="s">
        <v>4481</v>
      </c>
      <c r="J207" s="76" t="s">
        <v>1200</v>
      </c>
      <c r="M207" s="81">
        <v>50</v>
      </c>
    </row>
    <row r="208" spans="1:13" x14ac:dyDescent="0.35">
      <c r="A208" s="76">
        <v>210</v>
      </c>
      <c r="B208" s="77"/>
      <c r="F208" s="76" t="s">
        <v>4483</v>
      </c>
      <c r="M208" s="80">
        <v>40</v>
      </c>
    </row>
    <row r="209" spans="1:10" x14ac:dyDescent="0.35">
      <c r="A209" s="76">
        <v>211</v>
      </c>
      <c r="B209" s="77"/>
      <c r="F209" s="76" t="s">
        <v>4391</v>
      </c>
    </row>
    <row r="210" spans="1:10" x14ac:dyDescent="0.35">
      <c r="A210" s="76">
        <v>212</v>
      </c>
      <c r="B210" s="77"/>
      <c r="F210" s="76" t="s">
        <v>4479</v>
      </c>
    </row>
    <row r="211" spans="1:10" x14ac:dyDescent="0.35">
      <c r="A211" s="76">
        <v>213</v>
      </c>
      <c r="B211" s="77" t="s">
        <v>1201</v>
      </c>
      <c r="C211" s="76" t="s">
        <v>1201</v>
      </c>
      <c r="D211" s="76" t="s">
        <v>4115</v>
      </c>
      <c r="E211" s="76" t="s">
        <v>4114</v>
      </c>
      <c r="F211" s="76" t="s">
        <v>4481</v>
      </c>
      <c r="J211" s="76" t="s">
        <v>1202</v>
      </c>
    </row>
    <row r="212" spans="1:10" x14ac:dyDescent="0.35">
      <c r="A212" s="76">
        <v>214</v>
      </c>
      <c r="B212" s="77"/>
      <c r="F212" s="76" t="s">
        <v>4482</v>
      </c>
    </row>
    <row r="213" spans="1:10" x14ac:dyDescent="0.35">
      <c r="A213" s="76">
        <v>215</v>
      </c>
      <c r="B213" s="77"/>
      <c r="F213" s="76" t="s">
        <v>4391</v>
      </c>
    </row>
    <row r="214" spans="1:10" x14ac:dyDescent="0.35">
      <c r="A214" s="76">
        <v>216</v>
      </c>
      <c r="B214" s="77"/>
      <c r="F214" s="76" t="s">
        <v>4479</v>
      </c>
    </row>
    <row r="215" spans="1:10" x14ac:dyDescent="0.35">
      <c r="A215" s="76">
        <v>217</v>
      </c>
      <c r="B215" s="77" t="s">
        <v>3931</v>
      </c>
      <c r="C215" s="76" t="s">
        <v>3931</v>
      </c>
      <c r="D215" s="76" t="s">
        <v>4115</v>
      </c>
      <c r="E215" s="76" t="s">
        <v>4114</v>
      </c>
      <c r="F215" s="76" t="s">
        <v>4481</v>
      </c>
      <c r="J215" s="76" t="s">
        <v>1204</v>
      </c>
    </row>
    <row r="216" spans="1:10" x14ac:dyDescent="0.35">
      <c r="A216" s="76">
        <v>218</v>
      </c>
      <c r="B216" s="77"/>
      <c r="F216" s="76" t="s">
        <v>4482</v>
      </c>
    </row>
    <row r="217" spans="1:10" x14ac:dyDescent="0.35">
      <c r="A217" s="76">
        <v>219</v>
      </c>
      <c r="B217" s="77"/>
      <c r="F217" s="76" t="s">
        <v>4391</v>
      </c>
    </row>
    <row r="218" spans="1:10" x14ac:dyDescent="0.35">
      <c r="A218" s="76">
        <v>220</v>
      </c>
      <c r="B218" s="77"/>
      <c r="F218" s="76" t="s">
        <v>4479</v>
      </c>
    </row>
    <row r="219" spans="1:10" x14ac:dyDescent="0.35">
      <c r="A219" s="76">
        <v>221</v>
      </c>
      <c r="B219" s="77" t="s">
        <v>3932</v>
      </c>
      <c r="C219" s="76" t="s">
        <v>3932</v>
      </c>
      <c r="D219" s="76" t="s">
        <v>4115</v>
      </c>
      <c r="E219" s="76" t="s">
        <v>4114</v>
      </c>
      <c r="F219" s="76" t="s">
        <v>4481</v>
      </c>
      <c r="J219" s="76" t="s">
        <v>1206</v>
      </c>
    </row>
    <row r="220" spans="1:10" x14ac:dyDescent="0.35">
      <c r="A220" s="76">
        <v>222</v>
      </c>
      <c r="B220" s="77"/>
      <c r="F220" s="76" t="s">
        <v>4482</v>
      </c>
    </row>
    <row r="221" spans="1:10" x14ac:dyDescent="0.35">
      <c r="A221" s="76">
        <v>223</v>
      </c>
      <c r="B221" s="77"/>
      <c r="F221" s="76" t="s">
        <v>4391</v>
      </c>
    </row>
    <row r="222" spans="1:10" x14ac:dyDescent="0.35">
      <c r="A222" s="76">
        <v>224</v>
      </c>
      <c r="B222" s="77"/>
      <c r="F222" s="76" t="s">
        <v>4479</v>
      </c>
    </row>
    <row r="223" spans="1:10" x14ac:dyDescent="0.35">
      <c r="A223" s="76">
        <v>225</v>
      </c>
      <c r="B223" s="77" t="s">
        <v>1207</v>
      </c>
      <c r="C223" s="76" t="s">
        <v>1207</v>
      </c>
      <c r="D223" s="76" t="s">
        <v>4115</v>
      </c>
      <c r="E223" s="76" t="s">
        <v>4114</v>
      </c>
      <c r="F223" s="76" t="s">
        <v>4481</v>
      </c>
      <c r="J223" s="76" t="s">
        <v>1208</v>
      </c>
    </row>
    <row r="224" spans="1:10" x14ac:dyDescent="0.35">
      <c r="A224" s="76">
        <v>226</v>
      </c>
      <c r="B224" s="77"/>
      <c r="F224" s="76" t="s">
        <v>4480</v>
      </c>
    </row>
    <row r="225" spans="1:14" x14ac:dyDescent="0.35">
      <c r="A225" s="76">
        <v>227</v>
      </c>
      <c r="B225" s="77"/>
      <c r="F225" s="76" t="s">
        <v>4391</v>
      </c>
    </row>
    <row r="226" spans="1:14" x14ac:dyDescent="0.35">
      <c r="A226" s="76">
        <v>228</v>
      </c>
      <c r="B226" s="77"/>
      <c r="F226" s="76" t="s">
        <v>4479</v>
      </c>
    </row>
    <row r="227" spans="1:14" x14ac:dyDescent="0.35">
      <c r="A227" s="76">
        <v>229</v>
      </c>
      <c r="B227" s="77" t="s">
        <v>3933</v>
      </c>
      <c r="C227" s="76" t="s">
        <v>3933</v>
      </c>
      <c r="D227" s="76" t="s">
        <v>4115</v>
      </c>
      <c r="E227" s="76" t="s">
        <v>4114</v>
      </c>
      <c r="F227" s="76" t="s">
        <v>4481</v>
      </c>
      <c r="J227" s="76" t="s">
        <v>1211</v>
      </c>
    </row>
    <row r="228" spans="1:14" x14ac:dyDescent="0.35">
      <c r="A228" s="76">
        <v>230</v>
      </c>
      <c r="B228" s="77"/>
      <c r="F228" s="76" t="s">
        <v>4480</v>
      </c>
    </row>
    <row r="229" spans="1:14" x14ac:dyDescent="0.35">
      <c r="A229" s="76">
        <v>231</v>
      </c>
      <c r="B229" s="77"/>
      <c r="F229" s="76" t="s">
        <v>4391</v>
      </c>
    </row>
    <row r="230" spans="1:14" x14ac:dyDescent="0.35">
      <c r="A230" s="76">
        <v>232</v>
      </c>
      <c r="B230" s="77"/>
      <c r="F230" s="76" t="s">
        <v>4479</v>
      </c>
    </row>
    <row r="231" spans="1:14" x14ac:dyDescent="0.35">
      <c r="A231" s="76">
        <v>233</v>
      </c>
      <c r="B231" s="77" t="s">
        <v>3934</v>
      </c>
      <c r="C231" s="76" t="s">
        <v>3934</v>
      </c>
      <c r="D231" s="76" t="s">
        <v>4115</v>
      </c>
      <c r="E231" s="76" t="s">
        <v>4114</v>
      </c>
      <c r="F231" s="76" t="s">
        <v>4481</v>
      </c>
      <c r="J231" s="76" t="s">
        <v>1213</v>
      </c>
    </row>
    <row r="232" spans="1:14" x14ac:dyDescent="0.35">
      <c r="A232" s="76">
        <v>234</v>
      </c>
      <c r="B232" s="77"/>
      <c r="F232" s="76" t="s">
        <v>4480</v>
      </c>
    </row>
    <row r="233" spans="1:14" x14ac:dyDescent="0.35">
      <c r="A233" s="76">
        <v>235</v>
      </c>
      <c r="B233" s="77"/>
      <c r="F233" s="76" t="s">
        <v>4391</v>
      </c>
    </row>
    <row r="234" spans="1:14" x14ac:dyDescent="0.35">
      <c r="A234" s="76">
        <v>236</v>
      </c>
      <c r="B234" s="77"/>
      <c r="F234" s="76" t="s">
        <v>4479</v>
      </c>
    </row>
    <row r="235" spans="1:14" x14ac:dyDescent="0.35">
      <c r="A235" s="76">
        <v>237</v>
      </c>
      <c r="B235" s="77" t="s">
        <v>952</v>
      </c>
      <c r="C235" s="76" t="s">
        <v>952</v>
      </c>
      <c r="D235" s="76" t="s">
        <v>4115</v>
      </c>
      <c r="E235" s="76" t="s">
        <v>4114</v>
      </c>
      <c r="F235" s="90" t="s">
        <v>4787</v>
      </c>
      <c r="J235" s="76" t="s">
        <v>953</v>
      </c>
      <c r="N235" s="88" t="s">
        <v>4135</v>
      </c>
    </row>
    <row r="236" spans="1:14" x14ac:dyDescent="0.35">
      <c r="A236" s="76">
        <v>238</v>
      </c>
      <c r="B236" s="77"/>
      <c r="F236" s="89" t="s">
        <v>4761</v>
      </c>
      <c r="N236" s="89" t="s">
        <v>4761</v>
      </c>
    </row>
    <row r="237" spans="1:14" x14ac:dyDescent="0.35">
      <c r="A237" s="76">
        <v>239</v>
      </c>
      <c r="B237" s="77"/>
      <c r="F237" s="76" t="s">
        <v>4448</v>
      </c>
      <c r="N237" s="88" t="s">
        <v>4760</v>
      </c>
    </row>
    <row r="238" spans="1:14" x14ac:dyDescent="0.35">
      <c r="A238" s="76">
        <v>240</v>
      </c>
      <c r="B238" s="77"/>
      <c r="F238" s="76" t="s">
        <v>4577</v>
      </c>
      <c r="N238" s="89" t="s">
        <v>4557</v>
      </c>
    </row>
    <row r="239" spans="1:14" x14ac:dyDescent="0.35">
      <c r="A239" s="76">
        <v>241</v>
      </c>
      <c r="B239" s="77" t="s">
        <v>956</v>
      </c>
      <c r="C239" s="76" t="s">
        <v>956</v>
      </c>
      <c r="D239" s="76" t="s">
        <v>4115</v>
      </c>
      <c r="E239" s="76" t="s">
        <v>4114</v>
      </c>
      <c r="F239" s="90" t="s">
        <v>4787</v>
      </c>
      <c r="J239" s="76" t="s">
        <v>957</v>
      </c>
    </row>
    <row r="240" spans="1:14" x14ac:dyDescent="0.35">
      <c r="A240" s="76">
        <v>242</v>
      </c>
      <c r="B240" s="77"/>
      <c r="F240" s="76" t="s">
        <v>4478</v>
      </c>
    </row>
    <row r="241" spans="1:12" x14ac:dyDescent="0.35">
      <c r="A241" s="76">
        <v>243</v>
      </c>
      <c r="B241" s="77"/>
      <c r="F241" s="90" t="s">
        <v>4788</v>
      </c>
    </row>
    <row r="242" spans="1:12" x14ac:dyDescent="0.35">
      <c r="A242" s="76">
        <v>244</v>
      </c>
      <c r="B242" s="77"/>
      <c r="F242" s="76" t="s">
        <v>4577</v>
      </c>
    </row>
    <row r="243" spans="1:12" x14ac:dyDescent="0.35">
      <c r="A243" s="76">
        <v>245</v>
      </c>
      <c r="B243" s="77" t="s">
        <v>960</v>
      </c>
      <c r="C243" s="76" t="s">
        <v>960</v>
      </c>
      <c r="D243" s="76" t="s">
        <v>4115</v>
      </c>
      <c r="E243" s="76" t="s">
        <v>4114</v>
      </c>
      <c r="F243" s="90" t="s">
        <v>4787</v>
      </c>
      <c r="J243" s="76" t="s">
        <v>961</v>
      </c>
    </row>
    <row r="244" spans="1:12" x14ac:dyDescent="0.35">
      <c r="A244" s="76">
        <v>246</v>
      </c>
      <c r="B244" s="77"/>
      <c r="F244" s="76" t="s">
        <v>4477</v>
      </c>
    </row>
    <row r="245" spans="1:12" x14ac:dyDescent="0.35">
      <c r="A245" s="76">
        <v>247</v>
      </c>
      <c r="B245" s="77"/>
      <c r="F245" s="90" t="s">
        <v>4789</v>
      </c>
    </row>
    <row r="246" spans="1:12" x14ac:dyDescent="0.35">
      <c r="A246" s="76">
        <v>248</v>
      </c>
      <c r="B246" s="77"/>
      <c r="F246" s="89" t="s">
        <v>4552</v>
      </c>
    </row>
    <row r="247" spans="1:12" x14ac:dyDescent="0.35">
      <c r="A247" s="76">
        <v>249</v>
      </c>
      <c r="B247" s="77" t="s">
        <v>979</v>
      </c>
      <c r="C247" s="76" t="s">
        <v>979</v>
      </c>
      <c r="D247" s="76" t="s">
        <v>4115</v>
      </c>
      <c r="E247" s="76" t="s">
        <v>4114</v>
      </c>
      <c r="F247" s="76" t="s">
        <v>4113</v>
      </c>
      <c r="J247" s="76" t="s">
        <v>980</v>
      </c>
      <c r="L247" s="78" t="s">
        <v>4560</v>
      </c>
    </row>
    <row r="248" spans="1:12" x14ac:dyDescent="0.35">
      <c r="A248" s="76">
        <v>250</v>
      </c>
      <c r="B248" s="77"/>
      <c r="F248" s="79" t="s">
        <v>4561</v>
      </c>
      <c r="L248" s="79" t="s">
        <v>4561</v>
      </c>
    </row>
    <row r="249" spans="1:12" x14ac:dyDescent="0.35">
      <c r="A249" s="76">
        <v>251</v>
      </c>
      <c r="B249" s="77"/>
      <c r="F249" s="78" t="s">
        <v>4566</v>
      </c>
      <c r="L249" s="78" t="s">
        <v>4566</v>
      </c>
    </row>
    <row r="250" spans="1:12" x14ac:dyDescent="0.35">
      <c r="A250" s="76">
        <v>252</v>
      </c>
      <c r="B250" s="77"/>
      <c r="F250" s="79" t="s">
        <v>4552</v>
      </c>
      <c r="L250" s="79" t="s">
        <v>4552</v>
      </c>
    </row>
    <row r="251" spans="1:12" x14ac:dyDescent="0.35">
      <c r="A251" s="76">
        <v>253</v>
      </c>
      <c r="B251" s="77" t="s">
        <v>1108</v>
      </c>
      <c r="C251" s="76" t="s">
        <v>1108</v>
      </c>
      <c r="D251" s="76" t="s">
        <v>4115</v>
      </c>
      <c r="E251" s="76" t="s">
        <v>4114</v>
      </c>
      <c r="F251" s="76" t="s">
        <v>4113</v>
      </c>
      <c r="J251" s="76" t="s">
        <v>1109</v>
      </c>
    </row>
    <row r="252" spans="1:12" x14ac:dyDescent="0.35">
      <c r="A252" s="76">
        <v>254</v>
      </c>
      <c r="B252" s="77"/>
      <c r="F252" s="76" t="s">
        <v>4562</v>
      </c>
    </row>
    <row r="253" spans="1:12" x14ac:dyDescent="0.35">
      <c r="A253" s="76">
        <v>255</v>
      </c>
      <c r="B253" s="77"/>
      <c r="F253" s="76" t="s">
        <v>4564</v>
      </c>
    </row>
    <row r="254" spans="1:12" x14ac:dyDescent="0.35">
      <c r="A254" s="76">
        <v>256</v>
      </c>
      <c r="B254" s="77"/>
      <c r="F254" s="76" t="s">
        <v>4563</v>
      </c>
    </row>
    <row r="255" spans="1:12" x14ac:dyDescent="0.35">
      <c r="A255" s="76">
        <v>257</v>
      </c>
      <c r="B255" s="77" t="s">
        <v>1693</v>
      </c>
      <c r="C255" s="76" t="s">
        <v>1693</v>
      </c>
      <c r="D255" s="76" t="s">
        <v>4115</v>
      </c>
      <c r="E255" s="76" t="s">
        <v>4136</v>
      </c>
      <c r="F255" s="90" t="s">
        <v>4841</v>
      </c>
      <c r="J255" s="76" t="s">
        <v>1694</v>
      </c>
    </row>
    <row r="256" spans="1:12" x14ac:dyDescent="0.35">
      <c r="A256" s="76">
        <v>258</v>
      </c>
      <c r="B256" s="77"/>
      <c r="F256" s="76" t="s">
        <v>4476</v>
      </c>
    </row>
    <row r="257" spans="1:12" x14ac:dyDescent="0.35">
      <c r="A257" s="76">
        <v>259</v>
      </c>
      <c r="B257" s="77"/>
      <c r="F257" s="76" t="s">
        <v>4455</v>
      </c>
    </row>
    <row r="258" spans="1:12" x14ac:dyDescent="0.35">
      <c r="A258" s="76">
        <v>260</v>
      </c>
      <c r="B258" s="77"/>
      <c r="F258" s="76" t="s">
        <v>4317</v>
      </c>
    </row>
    <row r="259" spans="1:12" x14ac:dyDescent="0.35">
      <c r="A259" s="76">
        <v>261</v>
      </c>
      <c r="B259" s="77" t="s">
        <v>4097</v>
      </c>
      <c r="C259" s="76" t="s">
        <v>4097</v>
      </c>
      <c r="D259" s="76" t="s">
        <v>4115</v>
      </c>
      <c r="E259" s="76" t="s">
        <v>4136</v>
      </c>
      <c r="F259" s="76" t="s">
        <v>4630</v>
      </c>
      <c r="J259" s="76" t="s">
        <v>3522</v>
      </c>
      <c r="L259" s="81">
        <v>100</v>
      </c>
    </row>
    <row r="260" spans="1:12" x14ac:dyDescent="0.35">
      <c r="A260" s="76">
        <v>262</v>
      </c>
      <c r="B260" s="77"/>
      <c r="F260" s="90" t="s">
        <v>4634</v>
      </c>
      <c r="L260" s="80">
        <v>7</v>
      </c>
    </row>
    <row r="261" spans="1:12" x14ac:dyDescent="0.35">
      <c r="A261" s="76">
        <v>263</v>
      </c>
      <c r="B261" s="77"/>
      <c r="F261" s="90" t="s">
        <v>4631</v>
      </c>
      <c r="L261" s="81">
        <v>200</v>
      </c>
    </row>
    <row r="262" spans="1:12" x14ac:dyDescent="0.35">
      <c r="A262" s="76">
        <v>264</v>
      </c>
      <c r="B262" s="77"/>
      <c r="F262" s="90" t="s">
        <v>4635</v>
      </c>
      <c r="L262" s="80">
        <v>8</v>
      </c>
    </row>
    <row r="263" spans="1:12" x14ac:dyDescent="0.35">
      <c r="A263" s="76">
        <v>265</v>
      </c>
      <c r="B263" s="77" t="s">
        <v>4098</v>
      </c>
      <c r="C263" s="76" t="s">
        <v>4098</v>
      </c>
      <c r="D263" s="76" t="s">
        <v>4115</v>
      </c>
      <c r="E263" s="76" t="s">
        <v>4136</v>
      </c>
      <c r="F263" s="76" t="s">
        <v>4630</v>
      </c>
      <c r="J263" s="76" t="s">
        <v>3523</v>
      </c>
      <c r="L263" s="81">
        <v>300</v>
      </c>
    </row>
    <row r="264" spans="1:12" x14ac:dyDescent="0.35">
      <c r="A264" s="76">
        <v>266</v>
      </c>
      <c r="B264" s="77"/>
      <c r="F264" s="90" t="s">
        <v>4634</v>
      </c>
      <c r="L264" s="80">
        <v>9</v>
      </c>
    </row>
    <row r="265" spans="1:12" x14ac:dyDescent="0.35">
      <c r="A265" s="76">
        <v>267</v>
      </c>
      <c r="B265" s="77"/>
      <c r="F265" s="90" t="s">
        <v>4632</v>
      </c>
    </row>
    <row r="266" spans="1:12" x14ac:dyDescent="0.35">
      <c r="A266" s="76">
        <v>268</v>
      </c>
      <c r="B266" s="77"/>
      <c r="F266" s="90" t="s">
        <v>4635</v>
      </c>
    </row>
    <row r="267" spans="1:12" x14ac:dyDescent="0.35">
      <c r="A267" s="76">
        <v>269</v>
      </c>
      <c r="B267" s="77" t="s">
        <v>4099</v>
      </c>
      <c r="C267" s="76" t="s">
        <v>4099</v>
      </c>
      <c r="D267" s="76" t="s">
        <v>4115</v>
      </c>
      <c r="E267" s="76" t="s">
        <v>4136</v>
      </c>
      <c r="F267" s="76" t="s">
        <v>4630</v>
      </c>
      <c r="J267" s="76" t="s">
        <v>3524</v>
      </c>
    </row>
    <row r="268" spans="1:12" x14ac:dyDescent="0.35">
      <c r="A268" s="76">
        <v>270</v>
      </c>
      <c r="B268" s="77"/>
      <c r="F268" s="90" t="s">
        <v>4634</v>
      </c>
    </row>
    <row r="269" spans="1:12" x14ac:dyDescent="0.35">
      <c r="A269" s="76">
        <v>271</v>
      </c>
      <c r="B269" s="77"/>
      <c r="F269" s="90" t="s">
        <v>4633</v>
      </c>
    </row>
    <row r="270" spans="1:12" x14ac:dyDescent="0.35">
      <c r="A270" s="76">
        <v>272</v>
      </c>
      <c r="B270" s="77"/>
      <c r="F270" s="90" t="s">
        <v>4635</v>
      </c>
    </row>
    <row r="271" spans="1:12" x14ac:dyDescent="0.35">
      <c r="A271" s="76">
        <v>273</v>
      </c>
      <c r="B271" s="77" t="s">
        <v>992</v>
      </c>
      <c r="C271" s="76" t="s">
        <v>992</v>
      </c>
      <c r="D271" s="76" t="s">
        <v>4115</v>
      </c>
      <c r="E271" s="76" t="s">
        <v>4114</v>
      </c>
      <c r="F271" s="76" t="s">
        <v>4113</v>
      </c>
      <c r="J271" s="76" t="s">
        <v>993</v>
      </c>
    </row>
    <row r="272" spans="1:12" x14ac:dyDescent="0.35">
      <c r="A272" s="76">
        <v>274</v>
      </c>
      <c r="B272" s="77"/>
      <c r="F272" s="76" t="s">
        <v>4475</v>
      </c>
    </row>
    <row r="273" spans="1:12" x14ac:dyDescent="0.35">
      <c r="A273" s="76">
        <v>275</v>
      </c>
      <c r="B273" s="77"/>
      <c r="F273" s="76" t="s">
        <v>4565</v>
      </c>
      <c r="L273" s="78" t="s">
        <v>4567</v>
      </c>
    </row>
    <row r="274" spans="1:12" x14ac:dyDescent="0.35">
      <c r="A274" s="76">
        <v>276</v>
      </c>
      <c r="B274" s="77"/>
      <c r="F274" s="76" t="s">
        <v>4577</v>
      </c>
    </row>
    <row r="275" spans="1:12" x14ac:dyDescent="0.35">
      <c r="A275" s="76">
        <v>277</v>
      </c>
      <c r="B275" s="77" t="s">
        <v>996</v>
      </c>
      <c r="C275" s="76" t="s">
        <v>996</v>
      </c>
      <c r="D275" s="76" t="s">
        <v>4115</v>
      </c>
      <c r="E275" s="76" t="s">
        <v>4114</v>
      </c>
      <c r="F275" s="76" t="s">
        <v>4113</v>
      </c>
      <c r="J275" s="76" t="s">
        <v>997</v>
      </c>
    </row>
    <row r="276" spans="1:12" x14ac:dyDescent="0.35">
      <c r="A276" s="76">
        <v>278</v>
      </c>
      <c r="B276" s="77"/>
      <c r="F276" s="76" t="s">
        <v>4474</v>
      </c>
    </row>
    <row r="277" spans="1:12" x14ac:dyDescent="0.35">
      <c r="A277" s="76">
        <v>279</v>
      </c>
      <c r="B277" s="77"/>
      <c r="F277" s="76" t="s">
        <v>4451</v>
      </c>
    </row>
    <row r="278" spans="1:12" x14ac:dyDescent="0.35">
      <c r="A278" s="76">
        <v>280</v>
      </c>
      <c r="B278" s="77"/>
      <c r="F278" s="76" t="s">
        <v>4551</v>
      </c>
    </row>
    <row r="279" spans="1:12" x14ac:dyDescent="0.35">
      <c r="A279" s="76">
        <v>281</v>
      </c>
      <c r="B279" s="77" t="s">
        <v>976</v>
      </c>
      <c r="C279" s="76" t="s">
        <v>976</v>
      </c>
      <c r="D279" s="76" t="s">
        <v>4115</v>
      </c>
      <c r="E279" s="76" t="s">
        <v>4114</v>
      </c>
      <c r="F279" s="76" t="s">
        <v>4113</v>
      </c>
      <c r="J279" s="76" t="s">
        <v>977</v>
      </c>
    </row>
    <row r="280" spans="1:12" x14ac:dyDescent="0.35">
      <c r="A280" s="76">
        <v>282</v>
      </c>
      <c r="B280" s="77"/>
      <c r="F280" s="76" t="s">
        <v>4473</v>
      </c>
    </row>
    <row r="281" spans="1:12" x14ac:dyDescent="0.35">
      <c r="A281" s="76">
        <v>283</v>
      </c>
      <c r="B281" s="77"/>
      <c r="F281" s="76" t="s">
        <v>4565</v>
      </c>
    </row>
    <row r="282" spans="1:12" x14ac:dyDescent="0.35">
      <c r="A282" s="76">
        <v>284</v>
      </c>
      <c r="B282" s="77"/>
      <c r="F282" s="76" t="s">
        <v>4577</v>
      </c>
    </row>
    <row r="283" spans="1:12" x14ac:dyDescent="0.35">
      <c r="A283" s="76">
        <v>285</v>
      </c>
      <c r="B283" s="77" t="s">
        <v>1007</v>
      </c>
      <c r="C283" s="76" t="s">
        <v>1007</v>
      </c>
      <c r="D283" s="76" t="s">
        <v>4115</v>
      </c>
      <c r="E283" s="76" t="s">
        <v>4114</v>
      </c>
      <c r="F283" s="76" t="s">
        <v>4113</v>
      </c>
      <c r="J283" s="76" t="s">
        <v>1008</v>
      </c>
    </row>
    <row r="284" spans="1:12" x14ac:dyDescent="0.35">
      <c r="A284" s="76">
        <v>286</v>
      </c>
      <c r="B284" s="77"/>
      <c r="F284" s="76" t="s">
        <v>4472</v>
      </c>
    </row>
    <row r="285" spans="1:12" x14ac:dyDescent="0.35">
      <c r="A285" s="76">
        <v>287</v>
      </c>
      <c r="B285" s="77"/>
      <c r="F285" s="76" t="s">
        <v>4451</v>
      </c>
    </row>
    <row r="286" spans="1:12" x14ac:dyDescent="0.35">
      <c r="A286" s="76">
        <v>288</v>
      </c>
      <c r="B286" s="77"/>
      <c r="F286" s="76" t="s">
        <v>4551</v>
      </c>
    </row>
    <row r="287" spans="1:12" x14ac:dyDescent="0.35">
      <c r="A287" s="76">
        <v>289</v>
      </c>
      <c r="B287" s="77" t="s">
        <v>4110</v>
      </c>
      <c r="C287" s="76" t="s">
        <v>4110</v>
      </c>
      <c r="D287" s="76" t="s">
        <v>4115</v>
      </c>
      <c r="E287" s="76" t="s">
        <v>4114</v>
      </c>
      <c r="F287" s="76" t="s">
        <v>4113</v>
      </c>
      <c r="J287" s="76" t="s">
        <v>3690</v>
      </c>
    </row>
    <row r="288" spans="1:12" x14ac:dyDescent="0.35">
      <c r="A288" s="76">
        <v>290</v>
      </c>
      <c r="B288" s="77"/>
      <c r="F288" s="76" t="s">
        <v>4472</v>
      </c>
    </row>
    <row r="289" spans="1:10" x14ac:dyDescent="0.35">
      <c r="A289" s="76">
        <v>291</v>
      </c>
      <c r="B289" s="77"/>
      <c r="F289" s="76" t="s">
        <v>4451</v>
      </c>
    </row>
    <row r="290" spans="1:10" x14ac:dyDescent="0.35">
      <c r="A290" s="76">
        <v>292</v>
      </c>
      <c r="B290" s="77"/>
      <c r="F290" s="76" t="s">
        <v>4551</v>
      </c>
    </row>
    <row r="291" spans="1:10" x14ac:dyDescent="0.35">
      <c r="A291" s="76">
        <v>293</v>
      </c>
      <c r="B291" s="77" t="s">
        <v>1004</v>
      </c>
      <c r="C291" s="76" t="s">
        <v>1004</v>
      </c>
      <c r="D291" s="76" t="s">
        <v>4115</v>
      </c>
      <c r="E291" s="76" t="s">
        <v>4114</v>
      </c>
      <c r="F291" s="76" t="s">
        <v>4113</v>
      </c>
      <c r="J291" s="76" t="s">
        <v>1005</v>
      </c>
    </row>
    <row r="292" spans="1:10" x14ac:dyDescent="0.35">
      <c r="A292" s="76">
        <v>294</v>
      </c>
      <c r="B292" s="77"/>
      <c r="F292" s="76" t="s">
        <v>4471</v>
      </c>
    </row>
    <row r="293" spans="1:10" x14ac:dyDescent="0.35">
      <c r="A293" s="76">
        <v>295</v>
      </c>
      <c r="B293" s="77"/>
      <c r="F293" s="76" t="s">
        <v>4456</v>
      </c>
    </row>
    <row r="294" spans="1:10" x14ac:dyDescent="0.35">
      <c r="A294" s="76">
        <v>296</v>
      </c>
      <c r="B294" s="77"/>
      <c r="F294" s="76" t="s">
        <v>4577</v>
      </c>
    </row>
    <row r="295" spans="1:10" x14ac:dyDescent="0.35">
      <c r="A295" s="76">
        <v>297</v>
      </c>
      <c r="B295" s="77" t="s">
        <v>1011</v>
      </c>
      <c r="C295" s="76" t="s">
        <v>1011</v>
      </c>
      <c r="D295" s="76" t="s">
        <v>4115</v>
      </c>
      <c r="E295" s="76" t="s">
        <v>4114</v>
      </c>
      <c r="F295" s="76" t="s">
        <v>4113</v>
      </c>
      <c r="J295" s="76" t="s">
        <v>1012</v>
      </c>
    </row>
    <row r="296" spans="1:10" x14ac:dyDescent="0.35">
      <c r="A296" s="76">
        <v>298</v>
      </c>
      <c r="B296" s="77"/>
      <c r="F296" s="76" t="s">
        <v>4553</v>
      </c>
    </row>
    <row r="297" spans="1:10" x14ac:dyDescent="0.35">
      <c r="A297" s="76">
        <v>299</v>
      </c>
      <c r="B297" s="77"/>
      <c r="F297" s="76" t="s">
        <v>4567</v>
      </c>
    </row>
    <row r="298" spans="1:10" x14ac:dyDescent="0.35">
      <c r="A298" s="76">
        <v>300</v>
      </c>
      <c r="B298" s="77"/>
      <c r="F298" s="76" t="s">
        <v>4548</v>
      </c>
    </row>
    <row r="299" spans="1:10" x14ac:dyDescent="0.35">
      <c r="A299" s="76">
        <v>301</v>
      </c>
      <c r="B299" s="77" t="s">
        <v>1015</v>
      </c>
      <c r="C299" s="76" t="s">
        <v>1015</v>
      </c>
      <c r="D299" s="76" t="s">
        <v>4115</v>
      </c>
      <c r="E299" s="76" t="s">
        <v>4114</v>
      </c>
      <c r="F299" s="76" t="s">
        <v>4113</v>
      </c>
      <c r="J299" s="76" t="s">
        <v>1016</v>
      </c>
    </row>
    <row r="300" spans="1:10" x14ac:dyDescent="0.35">
      <c r="A300" s="76">
        <v>302</v>
      </c>
      <c r="B300" s="77"/>
      <c r="F300" s="76" t="s">
        <v>4470</v>
      </c>
    </row>
    <row r="301" spans="1:10" x14ac:dyDescent="0.35">
      <c r="A301" s="76">
        <v>303</v>
      </c>
      <c r="B301" s="77"/>
      <c r="F301" s="76" t="s">
        <v>4451</v>
      </c>
    </row>
    <row r="302" spans="1:10" x14ac:dyDescent="0.35">
      <c r="A302" s="76">
        <v>304</v>
      </c>
      <c r="B302" s="77"/>
      <c r="F302" s="76" t="s">
        <v>4551</v>
      </c>
    </row>
    <row r="303" spans="1:10" x14ac:dyDescent="0.35">
      <c r="A303" s="76">
        <v>305</v>
      </c>
      <c r="B303" s="77" t="s">
        <v>1019</v>
      </c>
      <c r="C303" s="76" t="s">
        <v>1019</v>
      </c>
      <c r="D303" s="76" t="s">
        <v>4115</v>
      </c>
      <c r="E303" s="76" t="s">
        <v>4114</v>
      </c>
      <c r="F303" s="76" t="s">
        <v>4113</v>
      </c>
      <c r="J303" s="76" t="s">
        <v>1020</v>
      </c>
    </row>
    <row r="304" spans="1:10" x14ac:dyDescent="0.35">
      <c r="A304" s="76">
        <v>306</v>
      </c>
      <c r="B304" s="77"/>
      <c r="F304" s="76" t="s">
        <v>4469</v>
      </c>
    </row>
    <row r="305" spans="1:10" x14ac:dyDescent="0.35">
      <c r="A305" s="76">
        <v>307</v>
      </c>
      <c r="B305" s="77"/>
      <c r="F305" s="76" t="s">
        <v>4451</v>
      </c>
    </row>
    <row r="306" spans="1:10" x14ac:dyDescent="0.35">
      <c r="A306" s="76">
        <v>308</v>
      </c>
      <c r="B306" s="77"/>
      <c r="F306" s="76" t="s">
        <v>4551</v>
      </c>
    </row>
    <row r="307" spans="1:10" x14ac:dyDescent="0.35">
      <c r="A307" s="76">
        <v>309</v>
      </c>
      <c r="B307" s="77" t="s">
        <v>1024</v>
      </c>
      <c r="C307" s="76" t="s">
        <v>1024</v>
      </c>
      <c r="D307" s="76" t="s">
        <v>4115</v>
      </c>
      <c r="E307" s="76" t="s">
        <v>4114</v>
      </c>
      <c r="F307" s="76" t="s">
        <v>4113</v>
      </c>
      <c r="J307" s="76" t="s">
        <v>1025</v>
      </c>
    </row>
    <row r="308" spans="1:10" x14ac:dyDescent="0.35">
      <c r="A308" s="76">
        <v>310</v>
      </c>
      <c r="B308" s="77"/>
      <c r="F308" s="76" t="s">
        <v>4468</v>
      </c>
    </row>
    <row r="309" spans="1:10" x14ac:dyDescent="0.35">
      <c r="A309" s="76">
        <v>311</v>
      </c>
      <c r="B309" s="77"/>
      <c r="F309" s="76" t="s">
        <v>4451</v>
      </c>
    </row>
    <row r="310" spans="1:10" x14ac:dyDescent="0.35">
      <c r="A310" s="76">
        <v>312</v>
      </c>
      <c r="B310" s="77"/>
      <c r="F310" s="76" t="s">
        <v>4551</v>
      </c>
    </row>
    <row r="311" spans="1:10" x14ac:dyDescent="0.35">
      <c r="A311" s="76">
        <v>313</v>
      </c>
      <c r="B311" s="77" t="s">
        <v>1045</v>
      </c>
      <c r="C311" s="76" t="s">
        <v>1045</v>
      </c>
      <c r="D311" s="76" t="s">
        <v>4115</v>
      </c>
      <c r="E311" s="76" t="s">
        <v>4114</v>
      </c>
      <c r="F311" s="76" t="s">
        <v>4113</v>
      </c>
      <c r="J311" s="76" t="s">
        <v>1046</v>
      </c>
    </row>
    <row r="312" spans="1:10" x14ac:dyDescent="0.35">
      <c r="A312" s="76">
        <v>314</v>
      </c>
      <c r="B312" s="77"/>
      <c r="F312" s="76" t="s">
        <v>4467</v>
      </c>
    </row>
    <row r="313" spans="1:10" x14ac:dyDescent="0.35">
      <c r="A313" s="76">
        <v>315</v>
      </c>
      <c r="B313" s="77"/>
      <c r="F313" s="76" t="s">
        <v>4451</v>
      </c>
    </row>
    <row r="314" spans="1:10" x14ac:dyDescent="0.35">
      <c r="A314" s="76">
        <v>316</v>
      </c>
      <c r="B314" s="77"/>
      <c r="F314" s="76" t="s">
        <v>4551</v>
      </c>
    </row>
    <row r="315" spans="1:10" x14ac:dyDescent="0.35">
      <c r="A315" s="76">
        <v>317</v>
      </c>
      <c r="B315" s="77" t="s">
        <v>1000</v>
      </c>
      <c r="C315" s="76" t="s">
        <v>1000</v>
      </c>
      <c r="D315" s="76" t="s">
        <v>4115</v>
      </c>
      <c r="E315" s="76" t="s">
        <v>4114</v>
      </c>
      <c r="F315" s="76" t="s">
        <v>4113</v>
      </c>
      <c r="J315" s="76" t="s">
        <v>1001</v>
      </c>
    </row>
    <row r="316" spans="1:10" x14ac:dyDescent="0.35">
      <c r="A316" s="76">
        <v>318</v>
      </c>
      <c r="B316" s="77"/>
      <c r="F316" s="76" t="s">
        <v>4466</v>
      </c>
    </row>
    <row r="317" spans="1:10" x14ac:dyDescent="0.35">
      <c r="A317" s="76">
        <v>319</v>
      </c>
      <c r="B317" s="77"/>
      <c r="F317" s="76" t="s">
        <v>4451</v>
      </c>
    </row>
    <row r="318" spans="1:10" x14ac:dyDescent="0.35">
      <c r="A318" s="76">
        <v>320</v>
      </c>
      <c r="B318" s="77"/>
      <c r="F318" s="76" t="s">
        <v>4551</v>
      </c>
    </row>
    <row r="319" spans="1:10" x14ac:dyDescent="0.35">
      <c r="A319" s="76">
        <v>321</v>
      </c>
      <c r="B319" s="77" t="s">
        <v>1032</v>
      </c>
      <c r="C319" s="76" t="s">
        <v>1032</v>
      </c>
      <c r="D319" s="76" t="s">
        <v>4115</v>
      </c>
      <c r="E319" s="76" t="s">
        <v>4114</v>
      </c>
      <c r="F319" s="76" t="s">
        <v>4113</v>
      </c>
      <c r="J319" s="76" t="s">
        <v>1033</v>
      </c>
    </row>
    <row r="320" spans="1:10" x14ac:dyDescent="0.35">
      <c r="A320" s="76">
        <v>322</v>
      </c>
      <c r="B320" s="77"/>
      <c r="F320" s="76" t="s">
        <v>4562</v>
      </c>
    </row>
    <row r="321" spans="1:10" x14ac:dyDescent="0.35">
      <c r="A321" s="76">
        <v>323</v>
      </c>
      <c r="B321" s="77"/>
      <c r="F321" s="76" t="s">
        <v>4564</v>
      </c>
    </row>
    <row r="322" spans="1:10" x14ac:dyDescent="0.35">
      <c r="A322" s="76">
        <v>324</v>
      </c>
      <c r="B322" s="77"/>
      <c r="F322" s="76" t="s">
        <v>4563</v>
      </c>
    </row>
    <row r="323" spans="1:10" x14ac:dyDescent="0.35">
      <c r="A323" s="76">
        <v>325</v>
      </c>
      <c r="B323" s="77" t="s">
        <v>1038</v>
      </c>
      <c r="C323" s="76" t="s">
        <v>1038</v>
      </c>
      <c r="D323" s="76" t="s">
        <v>4115</v>
      </c>
      <c r="E323" s="76" t="s">
        <v>4114</v>
      </c>
      <c r="F323" s="76" t="s">
        <v>4113</v>
      </c>
      <c r="J323" s="76" t="s">
        <v>1039</v>
      </c>
    </row>
    <row r="324" spans="1:10" x14ac:dyDescent="0.35">
      <c r="A324" s="76">
        <v>326</v>
      </c>
      <c r="B324" s="77"/>
      <c r="F324" s="76" t="s">
        <v>4465</v>
      </c>
    </row>
    <row r="325" spans="1:10" x14ac:dyDescent="0.35">
      <c r="A325" s="76">
        <v>327</v>
      </c>
      <c r="B325" s="77"/>
      <c r="F325" s="76" t="s">
        <v>4451</v>
      </c>
    </row>
    <row r="326" spans="1:10" x14ac:dyDescent="0.35">
      <c r="A326" s="76">
        <v>328</v>
      </c>
      <c r="B326" s="77"/>
      <c r="F326" s="76" t="s">
        <v>4577</v>
      </c>
    </row>
    <row r="327" spans="1:10" x14ac:dyDescent="0.35">
      <c r="A327" s="76">
        <v>329</v>
      </c>
      <c r="B327" s="77" t="s">
        <v>1041</v>
      </c>
      <c r="C327" s="76" t="s">
        <v>1041</v>
      </c>
      <c r="D327" s="76" t="s">
        <v>4115</v>
      </c>
      <c r="E327" s="76" t="s">
        <v>4114</v>
      </c>
      <c r="F327" s="76" t="s">
        <v>4113</v>
      </c>
      <c r="J327" s="76" t="s">
        <v>1042</v>
      </c>
    </row>
    <row r="328" spans="1:10" x14ac:dyDescent="0.35">
      <c r="A328" s="76">
        <v>330</v>
      </c>
      <c r="B328" s="77"/>
      <c r="F328" s="76" t="s">
        <v>4464</v>
      </c>
    </row>
    <row r="329" spans="1:10" x14ac:dyDescent="0.35">
      <c r="A329" s="76">
        <v>331</v>
      </c>
      <c r="B329" s="77"/>
      <c r="F329" s="76" t="s">
        <v>4451</v>
      </c>
    </row>
    <row r="330" spans="1:10" x14ac:dyDescent="0.35">
      <c r="A330" s="76">
        <v>332</v>
      </c>
      <c r="B330" s="77"/>
      <c r="F330" s="76" t="s">
        <v>4577</v>
      </c>
    </row>
    <row r="331" spans="1:10" x14ac:dyDescent="0.35">
      <c r="A331" s="76">
        <v>333</v>
      </c>
      <c r="B331" s="77" t="s">
        <v>1028</v>
      </c>
      <c r="C331" s="76" t="s">
        <v>1028</v>
      </c>
      <c r="D331" s="76" t="s">
        <v>4115</v>
      </c>
      <c r="E331" s="76" t="s">
        <v>4114</v>
      </c>
      <c r="F331" s="76" t="s">
        <v>4113</v>
      </c>
      <c r="J331" s="76" t="s">
        <v>1029</v>
      </c>
    </row>
    <row r="332" spans="1:10" x14ac:dyDescent="0.35">
      <c r="A332" s="76">
        <v>334</v>
      </c>
      <c r="B332" s="77"/>
      <c r="F332" s="76" t="s">
        <v>4463</v>
      </c>
    </row>
    <row r="333" spans="1:10" x14ac:dyDescent="0.35">
      <c r="A333" s="76">
        <v>335</v>
      </c>
      <c r="B333" s="77"/>
      <c r="F333" s="76" t="s">
        <v>4451</v>
      </c>
    </row>
    <row r="334" spans="1:10" x14ac:dyDescent="0.35">
      <c r="A334" s="76">
        <v>336</v>
      </c>
      <c r="B334" s="77"/>
      <c r="F334" s="76" t="s">
        <v>4577</v>
      </c>
    </row>
    <row r="335" spans="1:10" x14ac:dyDescent="0.35">
      <c r="A335" s="76">
        <v>337</v>
      </c>
      <c r="B335" s="77" t="s">
        <v>1113</v>
      </c>
      <c r="C335" s="76" t="s">
        <v>1113</v>
      </c>
      <c r="D335" s="76" t="s">
        <v>4115</v>
      </c>
      <c r="E335" s="76" t="s">
        <v>4114</v>
      </c>
      <c r="F335" s="76" t="s">
        <v>4113</v>
      </c>
      <c r="J335" s="76" t="s">
        <v>1114</v>
      </c>
    </row>
    <row r="336" spans="1:10" x14ac:dyDescent="0.35">
      <c r="A336" s="76">
        <v>338</v>
      </c>
      <c r="B336" s="77"/>
      <c r="F336" s="76" t="s">
        <v>4562</v>
      </c>
    </row>
    <row r="337" spans="1:10" x14ac:dyDescent="0.35">
      <c r="A337" s="76">
        <v>339</v>
      </c>
      <c r="B337" s="77"/>
      <c r="F337" s="76" t="s">
        <v>4569</v>
      </c>
    </row>
    <row r="338" spans="1:10" x14ac:dyDescent="0.35">
      <c r="A338" s="76">
        <v>340</v>
      </c>
      <c r="B338" s="77"/>
      <c r="F338" s="76" t="s">
        <v>4563</v>
      </c>
    </row>
    <row r="339" spans="1:10" x14ac:dyDescent="0.35">
      <c r="A339" s="76">
        <v>341</v>
      </c>
      <c r="B339" s="77" t="s">
        <v>1069</v>
      </c>
      <c r="C339" s="76" t="s">
        <v>1069</v>
      </c>
      <c r="D339" s="76" t="s">
        <v>4115</v>
      </c>
      <c r="E339" s="76" t="s">
        <v>4114</v>
      </c>
      <c r="F339" s="76" t="s">
        <v>4113</v>
      </c>
      <c r="J339" s="76" t="s">
        <v>1070</v>
      </c>
    </row>
    <row r="340" spans="1:10" x14ac:dyDescent="0.35">
      <c r="A340" s="76">
        <v>342</v>
      </c>
      <c r="B340" s="77"/>
      <c r="F340" s="76" t="s">
        <v>4462</v>
      </c>
    </row>
    <row r="341" spans="1:10" x14ac:dyDescent="0.35">
      <c r="A341" s="76">
        <v>343</v>
      </c>
      <c r="B341" s="77"/>
      <c r="F341" s="76" t="s">
        <v>4567</v>
      </c>
    </row>
    <row r="342" spans="1:10" x14ac:dyDescent="0.35">
      <c r="A342" s="76">
        <v>344</v>
      </c>
      <c r="B342" s="77"/>
      <c r="F342" s="79" t="s">
        <v>4549</v>
      </c>
    </row>
    <row r="343" spans="1:10" x14ac:dyDescent="0.35">
      <c r="A343" s="76">
        <v>345</v>
      </c>
      <c r="B343" s="77" t="s">
        <v>1065</v>
      </c>
      <c r="C343" s="76" t="s">
        <v>1065</v>
      </c>
      <c r="D343" s="76" t="s">
        <v>4115</v>
      </c>
      <c r="E343" s="76" t="s">
        <v>4114</v>
      </c>
      <c r="F343" s="76" t="s">
        <v>4113</v>
      </c>
      <c r="J343" s="76" t="s">
        <v>1066</v>
      </c>
    </row>
    <row r="344" spans="1:10" x14ac:dyDescent="0.35">
      <c r="A344" s="76">
        <v>346</v>
      </c>
      <c r="B344" s="77"/>
      <c r="F344" s="76" t="s">
        <v>4176</v>
      </c>
    </row>
    <row r="345" spans="1:10" x14ac:dyDescent="0.35">
      <c r="A345" s="76">
        <v>347</v>
      </c>
      <c r="B345" s="77"/>
      <c r="F345" s="78" t="s">
        <v>4565</v>
      </c>
    </row>
    <row r="346" spans="1:10" x14ac:dyDescent="0.35">
      <c r="A346" s="76">
        <v>348</v>
      </c>
      <c r="B346" s="77"/>
      <c r="F346" s="79" t="s">
        <v>4551</v>
      </c>
    </row>
    <row r="347" spans="1:10" x14ac:dyDescent="0.35">
      <c r="A347" s="76">
        <v>349</v>
      </c>
      <c r="B347" s="77" t="s">
        <v>1129</v>
      </c>
      <c r="C347" s="76" t="s">
        <v>1129</v>
      </c>
      <c r="D347" s="76" t="s">
        <v>4115</v>
      </c>
      <c r="E347" s="76" t="s">
        <v>4114</v>
      </c>
      <c r="F347" s="76" t="s">
        <v>4113</v>
      </c>
      <c r="J347" s="76" t="s">
        <v>1130</v>
      </c>
    </row>
    <row r="348" spans="1:10" x14ac:dyDescent="0.35">
      <c r="A348" s="76">
        <v>350</v>
      </c>
      <c r="B348" s="77"/>
      <c r="F348" s="76" t="s">
        <v>4461</v>
      </c>
    </row>
    <row r="349" spans="1:10" x14ac:dyDescent="0.35">
      <c r="A349" s="76">
        <v>351</v>
      </c>
      <c r="B349" s="77"/>
      <c r="F349" s="78" t="s">
        <v>4566</v>
      </c>
    </row>
    <row r="350" spans="1:10" x14ac:dyDescent="0.35">
      <c r="A350" s="76">
        <v>352</v>
      </c>
      <c r="B350" s="77"/>
      <c r="F350" s="79" t="s">
        <v>4552</v>
      </c>
    </row>
    <row r="351" spans="1:10" x14ac:dyDescent="0.35">
      <c r="A351" s="76">
        <v>353</v>
      </c>
      <c r="B351" s="77" t="s">
        <v>1073</v>
      </c>
      <c r="C351" s="76" t="s">
        <v>1073</v>
      </c>
      <c r="D351" s="76" t="s">
        <v>4115</v>
      </c>
      <c r="E351" s="76" t="s">
        <v>4114</v>
      </c>
      <c r="F351" s="76" t="s">
        <v>4113</v>
      </c>
      <c r="J351" s="76" t="s">
        <v>1074</v>
      </c>
    </row>
    <row r="352" spans="1:10" x14ac:dyDescent="0.35">
      <c r="A352" s="76">
        <v>354</v>
      </c>
      <c r="B352" s="77"/>
      <c r="F352" s="76" t="s">
        <v>4460</v>
      </c>
    </row>
    <row r="353" spans="1:16" x14ac:dyDescent="0.35">
      <c r="A353" s="76">
        <v>355</v>
      </c>
      <c r="B353" s="77"/>
      <c r="F353" s="78" t="s">
        <v>4565</v>
      </c>
    </row>
    <row r="354" spans="1:16" x14ac:dyDescent="0.35">
      <c r="A354" s="76">
        <v>356</v>
      </c>
      <c r="B354" s="77"/>
      <c r="F354" s="79" t="s">
        <v>4551</v>
      </c>
    </row>
    <row r="355" spans="1:16" x14ac:dyDescent="0.35">
      <c r="A355" s="76">
        <v>357</v>
      </c>
      <c r="B355" s="77" t="s">
        <v>1077</v>
      </c>
      <c r="C355" s="76" t="s">
        <v>1077</v>
      </c>
      <c r="D355" s="76" t="s">
        <v>4115</v>
      </c>
      <c r="E355" s="76" t="s">
        <v>4114</v>
      </c>
      <c r="F355" s="76" t="s">
        <v>4113</v>
      </c>
      <c r="J355" s="76" t="s">
        <v>1078</v>
      </c>
    </row>
    <row r="356" spans="1:16" x14ac:dyDescent="0.35">
      <c r="A356" s="76">
        <v>358</v>
      </c>
      <c r="B356" s="77"/>
      <c r="F356" s="76" t="s">
        <v>4459</v>
      </c>
    </row>
    <row r="357" spans="1:16" x14ac:dyDescent="0.35">
      <c r="A357" s="76">
        <v>359</v>
      </c>
      <c r="B357" s="77"/>
      <c r="F357" s="78" t="s">
        <v>4566</v>
      </c>
    </row>
    <row r="358" spans="1:16" x14ac:dyDescent="0.35">
      <c r="A358" s="76">
        <v>360</v>
      </c>
      <c r="B358" s="77"/>
      <c r="F358" s="79" t="s">
        <v>4552</v>
      </c>
    </row>
    <row r="359" spans="1:16" x14ac:dyDescent="0.35">
      <c r="A359" s="76">
        <v>361</v>
      </c>
      <c r="B359" s="77" t="s">
        <v>1080</v>
      </c>
      <c r="C359" s="76" t="s">
        <v>1080</v>
      </c>
      <c r="D359" s="76" t="s">
        <v>4115</v>
      </c>
      <c r="E359" s="76" t="s">
        <v>4114</v>
      </c>
      <c r="F359" s="76" t="s">
        <v>4113</v>
      </c>
      <c r="J359" s="76" t="s">
        <v>1081</v>
      </c>
    </row>
    <row r="360" spans="1:16" x14ac:dyDescent="0.35">
      <c r="A360" s="76">
        <v>362</v>
      </c>
      <c r="B360" s="77"/>
      <c r="F360" s="76" t="s">
        <v>4458</v>
      </c>
    </row>
    <row r="361" spans="1:16" x14ac:dyDescent="0.35">
      <c r="A361" s="76">
        <v>363</v>
      </c>
      <c r="B361" s="77"/>
      <c r="F361" s="78" t="s">
        <v>4565</v>
      </c>
    </row>
    <row r="362" spans="1:16" x14ac:dyDescent="0.35">
      <c r="A362" s="76">
        <v>364</v>
      </c>
      <c r="B362" s="77"/>
      <c r="F362" s="79" t="s">
        <v>4551</v>
      </c>
    </row>
    <row r="363" spans="1:16" x14ac:dyDescent="0.35">
      <c r="A363" s="76">
        <v>365</v>
      </c>
      <c r="B363" s="77" t="s">
        <v>1083</v>
      </c>
      <c r="C363" s="76" t="s">
        <v>1083</v>
      </c>
      <c r="D363" s="76" t="s">
        <v>4115</v>
      </c>
      <c r="E363" s="76" t="s">
        <v>4114</v>
      </c>
      <c r="F363" s="76" t="s">
        <v>4113</v>
      </c>
      <c r="J363" s="76" t="s">
        <v>1084</v>
      </c>
    </row>
    <row r="364" spans="1:16" x14ac:dyDescent="0.35">
      <c r="A364" s="76">
        <v>366</v>
      </c>
      <c r="B364" s="77"/>
      <c r="F364" s="76" t="s">
        <v>4457</v>
      </c>
    </row>
    <row r="365" spans="1:16" x14ac:dyDescent="0.35">
      <c r="A365" s="76">
        <v>367</v>
      </c>
      <c r="B365" s="77"/>
      <c r="F365" s="78" t="s">
        <v>4565</v>
      </c>
    </row>
    <row r="366" spans="1:16" x14ac:dyDescent="0.35">
      <c r="A366" s="76">
        <v>368</v>
      </c>
      <c r="B366" s="77"/>
      <c r="F366" s="79" t="s">
        <v>4551</v>
      </c>
    </row>
    <row r="367" spans="1:16" x14ac:dyDescent="0.35">
      <c r="A367" s="76">
        <v>369</v>
      </c>
      <c r="B367" s="77" t="s">
        <v>1117</v>
      </c>
      <c r="C367" s="76" t="s">
        <v>1117</v>
      </c>
      <c r="D367" s="76" t="s">
        <v>4115</v>
      </c>
      <c r="E367" s="76" t="s">
        <v>4114</v>
      </c>
      <c r="F367" s="76" t="s">
        <v>4113</v>
      </c>
      <c r="J367" s="76" t="s">
        <v>1118</v>
      </c>
      <c r="K367" s="76" t="s">
        <v>4575</v>
      </c>
      <c r="L367" s="76" t="s">
        <v>4574</v>
      </c>
      <c r="M367" s="76" t="s">
        <v>4570</v>
      </c>
      <c r="N367" s="76" t="s">
        <v>4571</v>
      </c>
      <c r="O367" s="76" t="s">
        <v>4572</v>
      </c>
      <c r="P367" s="76" t="s">
        <v>4573</v>
      </c>
    </row>
    <row r="368" spans="1:16" x14ac:dyDescent="0.35">
      <c r="A368" s="76">
        <v>370</v>
      </c>
      <c r="B368" s="77"/>
      <c r="F368" s="79" t="s">
        <v>4576</v>
      </c>
      <c r="K368" s="78" t="s">
        <v>4113</v>
      </c>
      <c r="L368" s="78" t="s">
        <v>4113</v>
      </c>
      <c r="M368" s="78" t="s">
        <v>4113</v>
      </c>
      <c r="N368" s="78" t="s">
        <v>4113</v>
      </c>
      <c r="O368" s="78" t="s">
        <v>4113</v>
      </c>
      <c r="P368" s="78" t="s">
        <v>4113</v>
      </c>
    </row>
    <row r="369" spans="1:16" x14ac:dyDescent="0.35">
      <c r="A369" s="76">
        <v>371</v>
      </c>
      <c r="B369" s="77"/>
      <c r="F369" s="78" t="s">
        <v>4564</v>
      </c>
      <c r="K369" s="79" t="s">
        <v>4576</v>
      </c>
      <c r="L369" s="79" t="s">
        <v>4475</v>
      </c>
      <c r="M369" s="79" t="s">
        <v>4469</v>
      </c>
      <c r="N369" s="79" t="s">
        <v>4553</v>
      </c>
      <c r="O369" s="79" t="s">
        <v>4561</v>
      </c>
      <c r="P369" s="79" t="s">
        <v>4558</v>
      </c>
    </row>
    <row r="370" spans="1:16" x14ac:dyDescent="0.35">
      <c r="A370" s="76">
        <v>372</v>
      </c>
      <c r="B370" s="77"/>
      <c r="F370" s="79" t="s">
        <v>4563</v>
      </c>
      <c r="K370" s="78" t="s">
        <v>4564</v>
      </c>
      <c r="L370" s="78" t="s">
        <v>4565</v>
      </c>
      <c r="M370" s="78" t="s">
        <v>4451</v>
      </c>
      <c r="N370" s="78" t="s">
        <v>4567</v>
      </c>
      <c r="O370" s="78" t="s">
        <v>4566</v>
      </c>
      <c r="P370" s="78" t="s">
        <v>4568</v>
      </c>
    </row>
    <row r="371" spans="1:16" x14ac:dyDescent="0.35">
      <c r="A371" s="76">
        <v>373</v>
      </c>
      <c r="B371" s="77" t="s">
        <v>982</v>
      </c>
      <c r="C371" s="76" t="s">
        <v>982</v>
      </c>
      <c r="D371" s="76" t="s">
        <v>4115</v>
      </c>
      <c r="E371" s="76" t="s">
        <v>4114</v>
      </c>
      <c r="F371" s="76" t="s">
        <v>4113</v>
      </c>
      <c r="J371" s="76" t="s">
        <v>983</v>
      </c>
      <c r="K371" s="79" t="s">
        <v>4563</v>
      </c>
      <c r="L371" s="79" t="s">
        <v>4551</v>
      </c>
      <c r="M371" s="79" t="s">
        <v>4551</v>
      </c>
      <c r="N371" s="79" t="s">
        <v>4548</v>
      </c>
      <c r="O371" s="79" t="s">
        <v>4552</v>
      </c>
      <c r="P371" s="79" t="s">
        <v>4557</v>
      </c>
    </row>
    <row r="372" spans="1:16" x14ac:dyDescent="0.35">
      <c r="A372" s="76">
        <v>374</v>
      </c>
      <c r="B372" s="77"/>
      <c r="F372" s="76" t="s">
        <v>4454</v>
      </c>
    </row>
    <row r="373" spans="1:16" x14ac:dyDescent="0.35">
      <c r="A373" s="76">
        <v>375</v>
      </c>
      <c r="B373" s="77"/>
      <c r="F373" s="78" t="s">
        <v>4566</v>
      </c>
    </row>
    <row r="374" spans="1:16" x14ac:dyDescent="0.35">
      <c r="A374" s="76">
        <v>376</v>
      </c>
      <c r="B374" s="77"/>
      <c r="F374" s="79" t="s">
        <v>4552</v>
      </c>
    </row>
    <row r="375" spans="1:16" x14ac:dyDescent="0.35">
      <c r="A375" s="76">
        <v>377</v>
      </c>
      <c r="B375" s="77" t="s">
        <v>1086</v>
      </c>
      <c r="C375" s="76" t="s">
        <v>1086</v>
      </c>
      <c r="D375" s="76" t="s">
        <v>4115</v>
      </c>
      <c r="E375" s="76" t="s">
        <v>4114</v>
      </c>
      <c r="F375" s="76" t="s">
        <v>4113</v>
      </c>
      <c r="J375" s="76" t="s">
        <v>1087</v>
      </c>
    </row>
    <row r="376" spans="1:16" x14ac:dyDescent="0.35">
      <c r="A376" s="76">
        <v>378</v>
      </c>
      <c r="B376" s="77"/>
      <c r="F376" s="76" t="s">
        <v>4453</v>
      </c>
    </row>
    <row r="377" spans="1:16" x14ac:dyDescent="0.35">
      <c r="A377" s="76">
        <v>379</v>
      </c>
      <c r="B377" s="77"/>
      <c r="F377" s="78" t="s">
        <v>4451</v>
      </c>
    </row>
    <row r="378" spans="1:16" x14ac:dyDescent="0.35">
      <c r="A378" s="76">
        <v>380</v>
      </c>
      <c r="B378" s="77"/>
      <c r="F378" s="79" t="s">
        <v>4551</v>
      </c>
    </row>
    <row r="379" spans="1:16" x14ac:dyDescent="0.35">
      <c r="A379" s="76">
        <v>381</v>
      </c>
      <c r="B379" s="77" t="s">
        <v>1093</v>
      </c>
      <c r="C379" s="76" t="s">
        <v>1093</v>
      </c>
      <c r="D379" s="76" t="s">
        <v>4115</v>
      </c>
      <c r="E379" s="76" t="s">
        <v>4114</v>
      </c>
      <c r="F379" s="76" t="s">
        <v>4113</v>
      </c>
      <c r="J379" s="76" t="s">
        <v>1094</v>
      </c>
    </row>
    <row r="380" spans="1:16" x14ac:dyDescent="0.35">
      <c r="A380" s="76">
        <v>382</v>
      </c>
      <c r="B380" s="77"/>
      <c r="F380" s="76" t="s">
        <v>4452</v>
      </c>
    </row>
    <row r="381" spans="1:16" x14ac:dyDescent="0.35">
      <c r="A381" s="76">
        <v>383</v>
      </c>
      <c r="B381" s="77"/>
      <c r="F381" s="76" t="s">
        <v>4451</v>
      </c>
    </row>
    <row r="382" spans="1:16" x14ac:dyDescent="0.35">
      <c r="A382" s="76">
        <v>384</v>
      </c>
      <c r="B382" s="77"/>
      <c r="F382" s="79" t="s">
        <v>4551</v>
      </c>
    </row>
    <row r="383" spans="1:16" x14ac:dyDescent="0.35">
      <c r="A383" s="76">
        <v>385</v>
      </c>
      <c r="B383" s="77" t="s">
        <v>1097</v>
      </c>
      <c r="C383" s="76" t="s">
        <v>1097</v>
      </c>
      <c r="D383" s="76" t="s">
        <v>4115</v>
      </c>
      <c r="E383" s="76" t="s">
        <v>4114</v>
      </c>
      <c r="F383" s="76" t="s">
        <v>4113</v>
      </c>
      <c r="J383" s="76" t="s">
        <v>1098</v>
      </c>
    </row>
    <row r="384" spans="1:16" x14ac:dyDescent="0.35">
      <c r="A384" s="76">
        <v>386</v>
      </c>
      <c r="B384" s="77"/>
      <c r="F384" s="76" t="s">
        <v>4450</v>
      </c>
    </row>
    <row r="385" spans="1:13" x14ac:dyDescent="0.35">
      <c r="A385" s="76">
        <v>387</v>
      </c>
      <c r="B385" s="77"/>
      <c r="F385" s="76" t="s">
        <v>4448</v>
      </c>
    </row>
    <row r="386" spans="1:13" x14ac:dyDescent="0.35">
      <c r="A386" s="76">
        <v>388</v>
      </c>
      <c r="B386" s="77"/>
      <c r="F386" s="79" t="s">
        <v>4548</v>
      </c>
    </row>
    <row r="387" spans="1:13" x14ac:dyDescent="0.35">
      <c r="A387" s="76">
        <v>389</v>
      </c>
      <c r="B387" s="77" t="s">
        <v>1101</v>
      </c>
      <c r="C387" s="76" t="s">
        <v>1101</v>
      </c>
      <c r="D387" s="76" t="s">
        <v>4115</v>
      </c>
      <c r="E387" s="76" t="s">
        <v>4114</v>
      </c>
      <c r="F387" s="76" t="s">
        <v>4113</v>
      </c>
      <c r="J387" s="76" t="s">
        <v>1102</v>
      </c>
    </row>
    <row r="388" spans="1:13" x14ac:dyDescent="0.35">
      <c r="A388" s="76">
        <v>390</v>
      </c>
      <c r="B388" s="77"/>
      <c r="F388" s="76" t="s">
        <v>4449</v>
      </c>
    </row>
    <row r="389" spans="1:13" x14ac:dyDescent="0.35">
      <c r="A389" s="76">
        <v>391</v>
      </c>
      <c r="B389" s="77"/>
      <c r="F389" s="76" t="s">
        <v>4448</v>
      </c>
    </row>
    <row r="390" spans="1:13" x14ac:dyDescent="0.35">
      <c r="A390" s="76">
        <v>392</v>
      </c>
      <c r="B390" s="77"/>
      <c r="F390" s="79" t="s">
        <v>4548</v>
      </c>
    </row>
    <row r="391" spans="1:13" x14ac:dyDescent="0.35">
      <c r="A391" s="76">
        <v>393</v>
      </c>
      <c r="B391" s="77" t="s">
        <v>1369</v>
      </c>
      <c r="C391" s="76" t="s">
        <v>1369</v>
      </c>
      <c r="D391" s="76" t="s">
        <v>4115</v>
      </c>
      <c r="E391" s="76" t="s">
        <v>4324</v>
      </c>
      <c r="F391" s="76" t="s">
        <v>4446</v>
      </c>
      <c r="J391" s="76" t="s">
        <v>1370</v>
      </c>
      <c r="M391" s="81">
        <v>75</v>
      </c>
    </row>
    <row r="392" spans="1:13" x14ac:dyDescent="0.35">
      <c r="A392" s="76">
        <v>394</v>
      </c>
      <c r="B392" s="77"/>
      <c r="F392" s="76" t="s">
        <v>4447</v>
      </c>
      <c r="M392" s="80">
        <v>50</v>
      </c>
    </row>
    <row r="393" spans="1:13" x14ac:dyDescent="0.35">
      <c r="A393" s="76">
        <v>395</v>
      </c>
      <c r="B393" s="77"/>
      <c r="F393" s="76" t="s">
        <v>4579</v>
      </c>
      <c r="M393" s="81">
        <v>70</v>
      </c>
    </row>
    <row r="394" spans="1:13" x14ac:dyDescent="0.35">
      <c r="A394" s="76">
        <v>396</v>
      </c>
      <c r="B394" s="77"/>
      <c r="F394" s="76" t="s">
        <v>4444</v>
      </c>
      <c r="M394" s="80">
        <v>90</v>
      </c>
    </row>
    <row r="395" spans="1:13" x14ac:dyDescent="0.35">
      <c r="A395" s="76">
        <v>397</v>
      </c>
      <c r="B395" s="77" t="s">
        <v>1373</v>
      </c>
      <c r="C395" s="76" t="s">
        <v>1373</v>
      </c>
      <c r="D395" s="76" t="s">
        <v>4115</v>
      </c>
      <c r="E395" s="76" t="s">
        <v>4324</v>
      </c>
      <c r="F395" s="76" t="s">
        <v>4446</v>
      </c>
      <c r="J395" s="76" t="s">
        <v>3910</v>
      </c>
      <c r="M395" s="81">
        <v>120</v>
      </c>
    </row>
    <row r="396" spans="1:13" x14ac:dyDescent="0.35">
      <c r="A396" s="76">
        <v>398</v>
      </c>
      <c r="B396" s="77"/>
      <c r="F396" s="76" t="s">
        <v>4447</v>
      </c>
    </row>
    <row r="397" spans="1:13" x14ac:dyDescent="0.35">
      <c r="A397" s="76">
        <v>399</v>
      </c>
      <c r="B397" s="77"/>
      <c r="F397" s="76" t="s">
        <v>4578</v>
      </c>
    </row>
    <row r="398" spans="1:13" x14ac:dyDescent="0.35">
      <c r="A398" s="76">
        <v>400</v>
      </c>
      <c r="B398" s="77"/>
      <c r="F398" s="76" t="s">
        <v>4444</v>
      </c>
    </row>
    <row r="399" spans="1:13" x14ac:dyDescent="0.35">
      <c r="A399" s="76">
        <v>401</v>
      </c>
      <c r="B399" s="77" t="s">
        <v>1375</v>
      </c>
      <c r="C399" s="76" t="s">
        <v>1375</v>
      </c>
      <c r="D399" s="76" t="s">
        <v>4115</v>
      </c>
      <c r="E399" s="76" t="s">
        <v>4324</v>
      </c>
      <c r="F399" s="76" t="s">
        <v>4446</v>
      </c>
      <c r="J399" s="76" t="s">
        <v>1374</v>
      </c>
    </row>
    <row r="400" spans="1:13" x14ac:dyDescent="0.35">
      <c r="A400" s="76">
        <v>402</v>
      </c>
      <c r="B400" s="77"/>
      <c r="F400" s="76" t="s">
        <v>4445</v>
      </c>
    </row>
    <row r="401" spans="1:23" x14ac:dyDescent="0.35">
      <c r="A401" s="76">
        <v>403</v>
      </c>
      <c r="B401" s="77"/>
      <c r="F401" s="76" t="s">
        <v>4580</v>
      </c>
    </row>
    <row r="402" spans="1:23" x14ac:dyDescent="0.35">
      <c r="A402" s="76">
        <v>404</v>
      </c>
      <c r="B402" s="77"/>
      <c r="F402" s="76" t="s">
        <v>4444</v>
      </c>
    </row>
    <row r="403" spans="1:23" x14ac:dyDescent="0.35">
      <c r="A403" s="76">
        <v>405</v>
      </c>
      <c r="B403" s="77" t="s">
        <v>4085</v>
      </c>
      <c r="C403" s="76" t="s">
        <v>4085</v>
      </c>
      <c r="D403" s="76" t="s">
        <v>4115</v>
      </c>
      <c r="E403" s="76" t="s">
        <v>4324</v>
      </c>
      <c r="F403" s="76" t="s">
        <v>4446</v>
      </c>
      <c r="J403" s="76" t="s">
        <v>1376</v>
      </c>
    </row>
    <row r="404" spans="1:23" x14ac:dyDescent="0.35">
      <c r="A404" s="76">
        <v>406</v>
      </c>
      <c r="B404" s="77"/>
      <c r="F404" s="76" t="s">
        <v>4445</v>
      </c>
    </row>
    <row r="405" spans="1:23" x14ac:dyDescent="0.35">
      <c r="A405" s="76">
        <v>407</v>
      </c>
      <c r="B405" s="77"/>
      <c r="F405" s="76" t="s">
        <v>4581</v>
      </c>
      <c r="M405" s="76" t="s">
        <v>4575</v>
      </c>
      <c r="N405" s="76" t="s">
        <v>4574</v>
      </c>
      <c r="O405" s="76" t="s">
        <v>4570</v>
      </c>
      <c r="P405" s="76" t="s">
        <v>4571</v>
      </c>
      <c r="Q405" s="76" t="s">
        <v>4572</v>
      </c>
      <c r="R405" s="76" t="s">
        <v>4573</v>
      </c>
    </row>
    <row r="406" spans="1:23" x14ac:dyDescent="0.35">
      <c r="A406" s="76">
        <v>408</v>
      </c>
      <c r="B406" s="77"/>
      <c r="F406" s="76" t="s">
        <v>4444</v>
      </c>
      <c r="M406" s="78" t="s">
        <v>4113</v>
      </c>
      <c r="N406" s="78" t="s">
        <v>4113</v>
      </c>
      <c r="O406" s="78" t="s">
        <v>4113</v>
      </c>
      <c r="P406" s="78" t="s">
        <v>4113</v>
      </c>
      <c r="Q406" s="78" t="s">
        <v>4113</v>
      </c>
      <c r="R406" s="78" t="s">
        <v>4113</v>
      </c>
    </row>
    <row r="407" spans="1:23" x14ac:dyDescent="0.35">
      <c r="A407" s="76">
        <v>409</v>
      </c>
      <c r="B407" s="77" t="s">
        <v>4086</v>
      </c>
      <c r="C407" s="76" t="s">
        <v>4086</v>
      </c>
      <c r="D407" s="76" t="s">
        <v>4115</v>
      </c>
      <c r="E407" s="76" t="s">
        <v>4324</v>
      </c>
      <c r="F407" s="76" t="s">
        <v>4446</v>
      </c>
      <c r="J407" s="76" t="s">
        <v>3531</v>
      </c>
      <c r="M407" s="79" t="s">
        <v>4576</v>
      </c>
      <c r="N407" s="79" t="s">
        <v>4475</v>
      </c>
      <c r="O407" s="79" t="s">
        <v>4469</v>
      </c>
      <c r="P407" s="79" t="s">
        <v>4553</v>
      </c>
      <c r="Q407" s="79" t="s">
        <v>4561</v>
      </c>
      <c r="R407" s="79" t="s">
        <v>4558</v>
      </c>
      <c r="W407" s="88" t="s">
        <v>4481</v>
      </c>
    </row>
    <row r="408" spans="1:23" x14ac:dyDescent="0.35">
      <c r="A408" s="76">
        <v>410</v>
      </c>
      <c r="B408" s="77"/>
      <c r="F408" s="90" t="s">
        <v>4649</v>
      </c>
      <c r="M408" s="78" t="s">
        <v>4564</v>
      </c>
      <c r="N408" s="78" t="s">
        <v>4565</v>
      </c>
      <c r="O408" s="78" t="s">
        <v>4451</v>
      </c>
      <c r="P408" s="78" t="s">
        <v>4567</v>
      </c>
      <c r="Q408" s="78" t="s">
        <v>4566</v>
      </c>
      <c r="R408" s="78" t="s">
        <v>4568</v>
      </c>
      <c r="W408" s="89" t="s">
        <v>4648</v>
      </c>
    </row>
    <row r="409" spans="1:23" x14ac:dyDescent="0.35">
      <c r="A409" s="76">
        <v>411</v>
      </c>
      <c r="B409" s="77"/>
      <c r="F409" s="90" t="s">
        <v>4582</v>
      </c>
      <c r="M409" s="79" t="s">
        <v>4563</v>
      </c>
      <c r="N409" s="79" t="s">
        <v>4551</v>
      </c>
      <c r="O409" s="79" t="s">
        <v>4551</v>
      </c>
      <c r="P409" s="79" t="s">
        <v>4548</v>
      </c>
      <c r="Q409" s="79" t="s">
        <v>4552</v>
      </c>
      <c r="R409" s="79" t="s">
        <v>4557</v>
      </c>
      <c r="W409" s="88" t="s">
        <v>4559</v>
      </c>
    </row>
    <row r="410" spans="1:23" x14ac:dyDescent="0.35">
      <c r="A410" s="76">
        <v>412</v>
      </c>
      <c r="B410" s="77"/>
      <c r="F410" s="76" t="s">
        <v>4444</v>
      </c>
      <c r="W410" s="89" t="s">
        <v>4479</v>
      </c>
    </row>
    <row r="411" spans="1:23" x14ac:dyDescent="0.35">
      <c r="A411" s="76">
        <v>413</v>
      </c>
      <c r="B411" s="77" t="s">
        <v>1740</v>
      </c>
      <c r="C411" s="76" t="s">
        <v>1740</v>
      </c>
      <c r="D411" s="76" t="s">
        <v>4115</v>
      </c>
      <c r="E411" s="76" t="s">
        <v>4136</v>
      </c>
      <c r="F411" s="90" t="s">
        <v>4821</v>
      </c>
      <c r="J411" s="76" t="s">
        <v>1741</v>
      </c>
      <c r="L411" s="76" t="s">
        <v>4583</v>
      </c>
      <c r="M411" s="76" t="s">
        <v>2765</v>
      </c>
      <c r="N411" s="76" t="s">
        <v>322</v>
      </c>
      <c r="O411" s="76" t="s">
        <v>2676</v>
      </c>
      <c r="P411" s="76" t="s">
        <v>329</v>
      </c>
      <c r="Q411" s="76" t="s">
        <v>323</v>
      </c>
      <c r="R411" s="76" t="s">
        <v>2679</v>
      </c>
    </row>
    <row r="412" spans="1:23" x14ac:dyDescent="0.35">
      <c r="A412" s="76">
        <v>414</v>
      </c>
      <c r="B412" s="77"/>
      <c r="F412" s="76" t="s">
        <v>4443</v>
      </c>
      <c r="M412" s="76" t="s">
        <v>653</v>
      </c>
      <c r="N412" s="76">
        <v>250</v>
      </c>
      <c r="O412" s="76">
        <v>75</v>
      </c>
      <c r="P412" s="76">
        <v>960</v>
      </c>
      <c r="Q412" s="76">
        <v>1400</v>
      </c>
      <c r="R412" s="76">
        <v>250</v>
      </c>
    </row>
    <row r="413" spans="1:23" x14ac:dyDescent="0.35">
      <c r="A413" s="76">
        <v>415</v>
      </c>
      <c r="B413" s="77"/>
      <c r="F413" s="76" t="s">
        <v>4585</v>
      </c>
      <c r="M413" s="76" t="s">
        <v>581</v>
      </c>
      <c r="N413" s="76">
        <v>200</v>
      </c>
      <c r="O413" s="76">
        <v>60</v>
      </c>
      <c r="P413" s="76">
        <v>384</v>
      </c>
      <c r="Q413" s="76">
        <v>250</v>
      </c>
      <c r="R413" s="76">
        <v>10</v>
      </c>
    </row>
    <row r="414" spans="1:23" x14ac:dyDescent="0.35">
      <c r="A414" s="76">
        <v>416</v>
      </c>
      <c r="B414" s="77"/>
      <c r="F414" s="90" t="s">
        <v>4422</v>
      </c>
      <c r="M414" s="76" t="s">
        <v>529</v>
      </c>
      <c r="N414" s="76">
        <v>250</v>
      </c>
      <c r="O414" s="76">
        <v>50</v>
      </c>
      <c r="P414" s="76">
        <v>960</v>
      </c>
      <c r="Q414" s="76">
        <v>900</v>
      </c>
      <c r="R414" s="76">
        <v>75</v>
      </c>
    </row>
    <row r="415" spans="1:23" x14ac:dyDescent="0.35">
      <c r="A415" s="76">
        <v>417</v>
      </c>
      <c r="B415" s="77" t="s">
        <v>1711</v>
      </c>
      <c r="C415" s="76" t="s">
        <v>1711</v>
      </c>
      <c r="D415" s="76" t="s">
        <v>4115</v>
      </c>
      <c r="E415" s="76" t="s">
        <v>4136</v>
      </c>
      <c r="F415" s="90" t="s">
        <v>4821</v>
      </c>
      <c r="J415" s="76" t="s">
        <v>1712</v>
      </c>
      <c r="M415" s="76" t="s">
        <v>494</v>
      </c>
      <c r="N415" s="76">
        <v>500</v>
      </c>
      <c r="O415" s="76">
        <v>100</v>
      </c>
      <c r="P415" s="76">
        <v>2304</v>
      </c>
      <c r="Q415" s="76">
        <v>2800</v>
      </c>
      <c r="R415" s="76">
        <v>5</v>
      </c>
    </row>
    <row r="416" spans="1:23" x14ac:dyDescent="0.35">
      <c r="A416" s="76">
        <v>418</v>
      </c>
      <c r="B416" s="77"/>
      <c r="F416" s="76" t="s">
        <v>4442</v>
      </c>
      <c r="M416" s="76" t="s">
        <v>412</v>
      </c>
      <c r="N416" s="76">
        <v>375</v>
      </c>
      <c r="O416" s="76">
        <v>75</v>
      </c>
      <c r="P416" s="76">
        <v>1088</v>
      </c>
      <c r="Q416" s="76">
        <v>500</v>
      </c>
      <c r="R416" s="76">
        <v>30</v>
      </c>
    </row>
    <row r="417" spans="1:16" x14ac:dyDescent="0.35">
      <c r="A417" s="76">
        <v>419</v>
      </c>
      <c r="B417" s="77"/>
      <c r="F417" s="76" t="s">
        <v>4585</v>
      </c>
    </row>
    <row r="418" spans="1:16" x14ac:dyDescent="0.35">
      <c r="A418" s="76">
        <v>420</v>
      </c>
      <c r="B418" s="77"/>
      <c r="F418" s="76" t="s">
        <v>4584</v>
      </c>
    </row>
    <row r="419" spans="1:16" x14ac:dyDescent="0.35">
      <c r="A419" s="76">
        <v>421</v>
      </c>
      <c r="B419" s="77" t="s">
        <v>1541</v>
      </c>
      <c r="C419" s="76" t="s">
        <v>1541</v>
      </c>
      <c r="D419" s="76" t="s">
        <v>4115</v>
      </c>
      <c r="E419" s="76" t="s">
        <v>4280</v>
      </c>
      <c r="F419" s="88" t="s">
        <v>4279</v>
      </c>
      <c r="J419" s="76" t="s">
        <v>1542</v>
      </c>
      <c r="M419" s="79" t="s">
        <v>4587</v>
      </c>
    </row>
    <row r="420" spans="1:16" x14ac:dyDescent="0.35">
      <c r="A420" s="76">
        <v>422</v>
      </c>
      <c r="B420" s="77"/>
      <c r="F420" s="89" t="s">
        <v>4441</v>
      </c>
    </row>
    <row r="421" spans="1:16" x14ac:dyDescent="0.35">
      <c r="A421" s="76">
        <v>423</v>
      </c>
      <c r="B421" s="77"/>
      <c r="F421" s="88" t="s">
        <v>4645</v>
      </c>
    </row>
    <row r="422" spans="1:16" x14ac:dyDescent="0.35">
      <c r="A422" s="76">
        <v>424</v>
      </c>
      <c r="B422" s="77"/>
      <c r="F422" s="89" t="s">
        <v>4640</v>
      </c>
    </row>
    <row r="423" spans="1:16" x14ac:dyDescent="0.35">
      <c r="A423" s="76">
        <v>425</v>
      </c>
      <c r="B423" s="77" t="s">
        <v>1874</v>
      </c>
      <c r="C423" s="76" t="s">
        <v>1874</v>
      </c>
      <c r="D423" s="76" t="s">
        <v>4115</v>
      </c>
      <c r="E423" s="76" t="s">
        <v>4136</v>
      </c>
      <c r="F423" s="90" t="s">
        <v>4822</v>
      </c>
      <c r="J423" s="76" t="s">
        <v>1875</v>
      </c>
      <c r="N423" s="76" t="s">
        <v>322</v>
      </c>
      <c r="O423" s="76" t="s">
        <v>2676</v>
      </c>
      <c r="P423" s="76" t="s">
        <v>2679</v>
      </c>
    </row>
    <row r="424" spans="1:16" x14ac:dyDescent="0.35">
      <c r="A424" s="76">
        <v>426</v>
      </c>
      <c r="B424" s="77"/>
      <c r="F424" s="76" t="s">
        <v>4429</v>
      </c>
      <c r="M424" s="76" t="s">
        <v>82</v>
      </c>
      <c r="N424" s="76">
        <v>50</v>
      </c>
      <c r="O424" s="76">
        <v>10</v>
      </c>
      <c r="P424" s="76">
        <v>50</v>
      </c>
    </row>
    <row r="425" spans="1:16" x14ac:dyDescent="0.35">
      <c r="A425" s="76">
        <v>427</v>
      </c>
      <c r="B425" s="77"/>
      <c r="F425" s="76" t="s">
        <v>4589</v>
      </c>
      <c r="M425" s="76" t="s">
        <v>80</v>
      </c>
      <c r="N425" s="76">
        <v>75</v>
      </c>
      <c r="O425" s="76">
        <v>75</v>
      </c>
      <c r="P425" s="76">
        <v>200</v>
      </c>
    </row>
    <row r="426" spans="1:16" x14ac:dyDescent="0.35">
      <c r="A426" s="76">
        <v>428</v>
      </c>
      <c r="B426" s="77"/>
      <c r="F426" s="79" t="s">
        <v>4590</v>
      </c>
      <c r="M426" s="76" t="s">
        <v>713</v>
      </c>
      <c r="N426" s="76">
        <v>100</v>
      </c>
      <c r="O426" s="76">
        <v>150</v>
      </c>
      <c r="P426" s="76">
        <v>225</v>
      </c>
    </row>
    <row r="427" spans="1:16" x14ac:dyDescent="0.35">
      <c r="A427" s="76">
        <v>429</v>
      </c>
      <c r="B427" s="77" t="s">
        <v>1696</v>
      </c>
      <c r="C427" s="76" t="s">
        <v>1696</v>
      </c>
      <c r="D427" s="76" t="s">
        <v>4115</v>
      </c>
      <c r="E427" s="76" t="s">
        <v>4136</v>
      </c>
      <c r="F427" s="76" t="s">
        <v>4436</v>
      </c>
      <c r="J427" s="76" t="s">
        <v>1697</v>
      </c>
    </row>
    <row r="428" spans="1:16" x14ac:dyDescent="0.35">
      <c r="A428" s="76">
        <v>430</v>
      </c>
      <c r="B428" s="77"/>
      <c r="F428" s="76" t="s">
        <v>4440</v>
      </c>
      <c r="M428" s="76" t="s">
        <v>71</v>
      </c>
      <c r="N428" s="76">
        <v>125</v>
      </c>
      <c r="O428" s="76">
        <v>175</v>
      </c>
      <c r="P428" s="76">
        <v>100</v>
      </c>
    </row>
    <row r="429" spans="1:16" x14ac:dyDescent="0.35">
      <c r="A429" s="76">
        <v>431</v>
      </c>
      <c r="B429" s="77"/>
      <c r="F429" s="76" t="s">
        <v>4439</v>
      </c>
    </row>
    <row r="430" spans="1:16" x14ac:dyDescent="0.35">
      <c r="A430" s="76">
        <v>432</v>
      </c>
      <c r="B430" s="77"/>
      <c r="F430" s="76" t="s">
        <v>4433</v>
      </c>
      <c r="M430" s="76" t="s">
        <v>77</v>
      </c>
      <c r="N430" s="76">
        <v>100</v>
      </c>
      <c r="O430" s="76">
        <v>150</v>
      </c>
      <c r="P430" s="76">
        <v>125</v>
      </c>
    </row>
    <row r="431" spans="1:16" x14ac:dyDescent="0.35">
      <c r="A431" s="76">
        <v>433</v>
      </c>
      <c r="B431" s="77" t="s">
        <v>1699</v>
      </c>
      <c r="C431" s="76" t="s">
        <v>1699</v>
      </c>
      <c r="D431" s="76" t="s">
        <v>4115</v>
      </c>
      <c r="E431" s="76" t="s">
        <v>4136</v>
      </c>
      <c r="F431" s="76" t="s">
        <v>4436</v>
      </c>
      <c r="J431" s="76" t="s">
        <v>1700</v>
      </c>
      <c r="M431" s="76" t="s">
        <v>74</v>
      </c>
      <c r="N431" s="76">
        <v>125</v>
      </c>
      <c r="O431" s="76">
        <v>125</v>
      </c>
      <c r="P431" s="76">
        <v>330</v>
      </c>
    </row>
    <row r="432" spans="1:16" x14ac:dyDescent="0.35">
      <c r="A432" s="76">
        <v>434</v>
      </c>
      <c r="B432" s="77"/>
      <c r="F432" s="76" t="s">
        <v>4438</v>
      </c>
      <c r="M432" s="76" t="s">
        <v>68</v>
      </c>
      <c r="N432" s="76">
        <v>10</v>
      </c>
      <c r="O432" s="76">
        <v>50</v>
      </c>
      <c r="P432" s="76">
        <v>150</v>
      </c>
    </row>
    <row r="433" spans="1:18" x14ac:dyDescent="0.35">
      <c r="A433" s="76">
        <v>435</v>
      </c>
      <c r="B433" s="77"/>
      <c r="F433" s="76" t="s">
        <v>4437</v>
      </c>
    </row>
    <row r="434" spans="1:18" x14ac:dyDescent="0.35">
      <c r="A434" s="76">
        <v>436</v>
      </c>
      <c r="B434" s="77"/>
      <c r="F434" s="76" t="s">
        <v>4433</v>
      </c>
    </row>
    <row r="435" spans="1:18" x14ac:dyDescent="0.35">
      <c r="A435" s="76">
        <v>437</v>
      </c>
      <c r="B435" s="77" t="s">
        <v>4009</v>
      </c>
      <c r="C435" s="76" t="s">
        <v>4009</v>
      </c>
      <c r="D435" s="76" t="s">
        <v>4115</v>
      </c>
      <c r="E435" s="76" t="s">
        <v>4136</v>
      </c>
      <c r="F435" s="76" t="s">
        <v>4436</v>
      </c>
      <c r="J435" s="76" t="s">
        <v>1702</v>
      </c>
      <c r="M435" s="76" t="s">
        <v>4575</v>
      </c>
      <c r="N435" s="76" t="s">
        <v>4574</v>
      </c>
      <c r="O435" s="76" t="s">
        <v>4570</v>
      </c>
      <c r="P435" s="76" t="s">
        <v>4571</v>
      </c>
      <c r="Q435" s="76" t="s">
        <v>4572</v>
      </c>
      <c r="R435" s="76" t="s">
        <v>4573</v>
      </c>
    </row>
    <row r="436" spans="1:18" x14ac:dyDescent="0.35">
      <c r="A436" s="76">
        <v>438</v>
      </c>
      <c r="B436" s="77"/>
      <c r="F436" s="76" t="s">
        <v>4438</v>
      </c>
      <c r="M436" s="78" t="s">
        <v>4113</v>
      </c>
      <c r="N436" s="78" t="s">
        <v>4113</v>
      </c>
      <c r="O436" s="78" t="s">
        <v>4113</v>
      </c>
      <c r="P436" s="78" t="s">
        <v>4113</v>
      </c>
      <c r="Q436" s="78" t="s">
        <v>4113</v>
      </c>
      <c r="R436" s="78" t="s">
        <v>4113</v>
      </c>
    </row>
    <row r="437" spans="1:18" x14ac:dyDescent="0.35">
      <c r="A437" s="76">
        <v>439</v>
      </c>
      <c r="B437" s="77"/>
      <c r="F437" s="76" t="s">
        <v>4437</v>
      </c>
      <c r="M437" s="79" t="s">
        <v>4576</v>
      </c>
      <c r="N437" s="79" t="s">
        <v>4475</v>
      </c>
      <c r="O437" s="79" t="s">
        <v>4469</v>
      </c>
      <c r="P437" s="79" t="s">
        <v>4553</v>
      </c>
      <c r="Q437" s="79" t="s">
        <v>4561</v>
      </c>
      <c r="R437" s="79" t="s">
        <v>4558</v>
      </c>
    </row>
    <row r="438" spans="1:18" x14ac:dyDescent="0.35">
      <c r="A438" s="76">
        <v>440</v>
      </c>
      <c r="B438" s="77"/>
      <c r="F438" s="76" t="s">
        <v>4433</v>
      </c>
      <c r="M438" s="78" t="s">
        <v>4564</v>
      </c>
      <c r="N438" s="78" t="s">
        <v>4565</v>
      </c>
      <c r="O438" s="78" t="s">
        <v>4451</v>
      </c>
      <c r="P438" s="78" t="s">
        <v>4567</v>
      </c>
      <c r="Q438" s="78" t="s">
        <v>4566</v>
      </c>
      <c r="R438" s="78" t="s">
        <v>4568</v>
      </c>
    </row>
    <row r="439" spans="1:18" x14ac:dyDescent="0.35">
      <c r="A439" s="76">
        <v>441</v>
      </c>
      <c r="B439" s="77" t="s">
        <v>4010</v>
      </c>
      <c r="C439" s="76" t="s">
        <v>4010</v>
      </c>
      <c r="D439" s="76" t="s">
        <v>4115</v>
      </c>
      <c r="E439" s="76" t="s">
        <v>4136</v>
      </c>
      <c r="F439" s="76" t="s">
        <v>4436</v>
      </c>
      <c r="J439" s="76" t="s">
        <v>1704</v>
      </c>
      <c r="M439" s="79" t="s">
        <v>4563</v>
      </c>
      <c r="N439" s="79" t="s">
        <v>4551</v>
      </c>
      <c r="O439" s="79" t="s">
        <v>4551</v>
      </c>
      <c r="P439" s="79" t="s">
        <v>4548</v>
      </c>
      <c r="Q439" s="79" t="s">
        <v>4552</v>
      </c>
      <c r="R439" s="79" t="s">
        <v>4557</v>
      </c>
    </row>
    <row r="440" spans="1:18" x14ac:dyDescent="0.35">
      <c r="A440" s="76">
        <v>442</v>
      </c>
      <c r="B440" s="77"/>
      <c r="F440" s="76" t="s">
        <v>4438</v>
      </c>
    </row>
    <row r="441" spans="1:18" x14ac:dyDescent="0.35">
      <c r="A441" s="76">
        <v>443</v>
      </c>
      <c r="B441" s="77"/>
      <c r="F441" s="76" t="s">
        <v>4591</v>
      </c>
      <c r="M441" s="76" t="s">
        <v>2765</v>
      </c>
      <c r="N441" s="76" t="s">
        <v>322</v>
      </c>
      <c r="O441" s="76" t="s">
        <v>2676</v>
      </c>
      <c r="P441" s="76" t="s">
        <v>329</v>
      </c>
      <c r="Q441" s="76" t="s">
        <v>323</v>
      </c>
      <c r="R441" s="76" t="s">
        <v>2679</v>
      </c>
    </row>
    <row r="442" spans="1:18" x14ac:dyDescent="0.35">
      <c r="A442" s="76">
        <v>444</v>
      </c>
      <c r="B442" s="77"/>
      <c r="F442" s="76" t="s">
        <v>4433</v>
      </c>
      <c r="M442" s="76" t="s">
        <v>653</v>
      </c>
      <c r="N442" s="76">
        <v>250</v>
      </c>
      <c r="O442" s="76">
        <v>75</v>
      </c>
      <c r="P442" s="76">
        <v>960</v>
      </c>
      <c r="Q442" s="76">
        <v>1400</v>
      </c>
      <c r="R442" s="76">
        <v>250</v>
      </c>
    </row>
    <row r="443" spans="1:18" x14ac:dyDescent="0.35">
      <c r="A443" s="76">
        <v>445</v>
      </c>
      <c r="B443" s="77" t="s">
        <v>4008</v>
      </c>
      <c r="C443" s="285" t="s">
        <v>4008</v>
      </c>
      <c r="D443" s="285" t="s">
        <v>4115</v>
      </c>
      <c r="E443" s="285" t="s">
        <v>4136</v>
      </c>
      <c r="F443" s="285" t="s">
        <v>4436</v>
      </c>
      <c r="J443" s="76" t="s">
        <v>3755</v>
      </c>
      <c r="M443" s="76" t="s">
        <v>581</v>
      </c>
      <c r="N443" s="76">
        <v>200</v>
      </c>
      <c r="O443" s="76">
        <v>60</v>
      </c>
      <c r="P443" s="76">
        <v>384</v>
      </c>
      <c r="Q443" s="76">
        <v>250</v>
      </c>
      <c r="R443" s="76">
        <v>10</v>
      </c>
    </row>
    <row r="444" spans="1:18" x14ac:dyDescent="0.35">
      <c r="A444" s="76">
        <v>446</v>
      </c>
      <c r="B444" s="77"/>
      <c r="F444" s="76" t="s">
        <v>4438</v>
      </c>
      <c r="M444" s="76" t="s">
        <v>529</v>
      </c>
      <c r="N444" s="76">
        <v>250</v>
      </c>
      <c r="O444" s="76">
        <v>50</v>
      </c>
      <c r="P444" s="76">
        <v>960</v>
      </c>
      <c r="Q444" s="76">
        <v>900</v>
      </c>
      <c r="R444" s="76">
        <v>75</v>
      </c>
    </row>
    <row r="445" spans="1:18" x14ac:dyDescent="0.35">
      <c r="A445" s="76">
        <v>447</v>
      </c>
      <c r="B445" s="77"/>
      <c r="F445" s="76" t="s">
        <v>4592</v>
      </c>
      <c r="M445" s="76" t="s">
        <v>494</v>
      </c>
      <c r="N445" s="76">
        <v>500</v>
      </c>
      <c r="O445" s="76">
        <v>100</v>
      </c>
      <c r="P445" s="76">
        <v>2304</v>
      </c>
      <c r="Q445" s="76">
        <v>2800</v>
      </c>
      <c r="R445" s="76">
        <v>5</v>
      </c>
    </row>
    <row r="446" spans="1:18" x14ac:dyDescent="0.35">
      <c r="A446" s="76">
        <v>448</v>
      </c>
      <c r="B446" s="77"/>
      <c r="F446" s="76" t="s">
        <v>4433</v>
      </c>
      <c r="M446" s="76" t="s">
        <v>412</v>
      </c>
      <c r="N446" s="76">
        <v>375</v>
      </c>
      <c r="O446" s="76">
        <v>75</v>
      </c>
      <c r="P446" s="76">
        <v>1088</v>
      </c>
      <c r="Q446" s="76">
        <v>500</v>
      </c>
      <c r="R446" s="76">
        <v>30</v>
      </c>
    </row>
    <row r="447" spans="1:18" x14ac:dyDescent="0.35">
      <c r="A447" s="76">
        <v>449</v>
      </c>
      <c r="B447" s="77" t="s">
        <v>1705</v>
      </c>
      <c r="C447" s="285" t="s">
        <v>1705</v>
      </c>
      <c r="D447" s="285" t="s">
        <v>4115</v>
      </c>
      <c r="E447" s="285" t="s">
        <v>4136</v>
      </c>
      <c r="F447" s="285" t="s">
        <v>4436</v>
      </c>
      <c r="J447" s="76" t="s">
        <v>1706</v>
      </c>
    </row>
    <row r="448" spans="1:18" x14ac:dyDescent="0.35">
      <c r="A448" s="76">
        <v>450</v>
      </c>
      <c r="B448" s="77"/>
      <c r="F448" s="76" t="s">
        <v>4435</v>
      </c>
      <c r="M448" s="79" t="s">
        <v>4587</v>
      </c>
    </row>
    <row r="449" spans="1:10" x14ac:dyDescent="0.35">
      <c r="A449" s="76">
        <v>451</v>
      </c>
      <c r="B449" s="77"/>
      <c r="F449" s="76" t="s">
        <v>4434</v>
      </c>
    </row>
    <row r="450" spans="1:10" x14ac:dyDescent="0.35">
      <c r="A450" s="76">
        <v>452</v>
      </c>
      <c r="B450" s="77"/>
      <c r="F450" s="76" t="s">
        <v>4433</v>
      </c>
    </row>
    <row r="451" spans="1:10" x14ac:dyDescent="0.35">
      <c r="A451" s="76">
        <v>453</v>
      </c>
      <c r="B451" s="77" t="s">
        <v>4011</v>
      </c>
      <c r="C451" s="285" t="s">
        <v>4011</v>
      </c>
      <c r="D451" s="285" t="s">
        <v>4115</v>
      </c>
      <c r="E451" s="285" t="s">
        <v>4136</v>
      </c>
      <c r="F451" s="285" t="s">
        <v>4436</v>
      </c>
      <c r="J451" s="76" t="s">
        <v>1708</v>
      </c>
    </row>
    <row r="452" spans="1:10" x14ac:dyDescent="0.35">
      <c r="A452" s="76">
        <v>454</v>
      </c>
      <c r="B452" s="77"/>
      <c r="F452" s="76" t="s">
        <v>4435</v>
      </c>
    </row>
    <row r="453" spans="1:10" x14ac:dyDescent="0.35">
      <c r="A453" s="76">
        <v>455</v>
      </c>
      <c r="B453" s="77"/>
      <c r="F453" s="76" t="s">
        <v>4434</v>
      </c>
    </row>
    <row r="454" spans="1:10" x14ac:dyDescent="0.35">
      <c r="A454" s="76">
        <v>456</v>
      </c>
      <c r="B454" s="77"/>
      <c r="F454" s="76" t="s">
        <v>4433</v>
      </c>
    </row>
    <row r="455" spans="1:10" x14ac:dyDescent="0.35">
      <c r="A455" s="76">
        <v>457</v>
      </c>
      <c r="B455" s="77" t="s">
        <v>4012</v>
      </c>
      <c r="C455" s="285" t="s">
        <v>4012</v>
      </c>
      <c r="D455" s="285" t="s">
        <v>4115</v>
      </c>
      <c r="E455" s="285" t="s">
        <v>4136</v>
      </c>
      <c r="F455" s="285" t="s">
        <v>4436</v>
      </c>
      <c r="J455" s="76" t="s">
        <v>1710</v>
      </c>
    </row>
    <row r="456" spans="1:10" x14ac:dyDescent="0.35">
      <c r="A456" s="76">
        <v>458</v>
      </c>
      <c r="B456" s="77"/>
      <c r="F456" s="76" t="s">
        <v>4435</v>
      </c>
    </row>
    <row r="457" spans="1:10" x14ac:dyDescent="0.35">
      <c r="A457" s="76">
        <v>459</v>
      </c>
      <c r="B457" s="77"/>
      <c r="F457" s="76" t="s">
        <v>4434</v>
      </c>
    </row>
    <row r="458" spans="1:10" x14ac:dyDescent="0.35">
      <c r="A458" s="76">
        <v>460</v>
      </c>
      <c r="B458" s="77"/>
      <c r="F458" s="76" t="s">
        <v>4433</v>
      </c>
    </row>
    <row r="459" spans="1:10" x14ac:dyDescent="0.35">
      <c r="A459" s="76">
        <v>461</v>
      </c>
      <c r="B459" s="284" t="s">
        <v>1819</v>
      </c>
      <c r="C459" s="285" t="s">
        <v>1819</v>
      </c>
      <c r="D459" s="285" t="s">
        <v>4115</v>
      </c>
      <c r="E459" s="285" t="s">
        <v>4136</v>
      </c>
      <c r="F459" s="172" t="s">
        <v>4817</v>
      </c>
      <c r="J459" s="76" t="s">
        <v>1820</v>
      </c>
    </row>
    <row r="460" spans="1:10" x14ac:dyDescent="0.35">
      <c r="A460" s="76">
        <v>462</v>
      </c>
      <c r="B460" s="77"/>
      <c r="F460" s="76" t="s">
        <v>4432</v>
      </c>
    </row>
    <row r="461" spans="1:10" x14ac:dyDescent="0.35">
      <c r="A461" s="76">
        <v>463</v>
      </c>
      <c r="B461" s="77"/>
      <c r="F461" s="76" t="s">
        <v>4594</v>
      </c>
    </row>
    <row r="462" spans="1:10" x14ac:dyDescent="0.35">
      <c r="A462" s="76">
        <v>464</v>
      </c>
      <c r="B462" s="77"/>
      <c r="F462" s="79" t="s">
        <v>4593</v>
      </c>
    </row>
    <row r="463" spans="1:10" x14ac:dyDescent="0.35">
      <c r="A463" s="76">
        <v>465</v>
      </c>
      <c r="B463" s="284" t="s">
        <v>1821</v>
      </c>
      <c r="C463" s="285" t="s">
        <v>1821</v>
      </c>
      <c r="D463" s="285" t="s">
        <v>4115</v>
      </c>
      <c r="E463" s="285" t="s">
        <v>4136</v>
      </c>
      <c r="F463" s="172" t="s">
        <v>4817</v>
      </c>
      <c r="J463" s="76" t="s">
        <v>1822</v>
      </c>
    </row>
    <row r="464" spans="1:10" x14ac:dyDescent="0.35">
      <c r="A464" s="76">
        <v>466</v>
      </c>
      <c r="B464" s="77"/>
      <c r="F464" s="76" t="s">
        <v>4431</v>
      </c>
    </row>
    <row r="465" spans="1:16" x14ac:dyDescent="0.35">
      <c r="A465" s="76">
        <v>467</v>
      </c>
      <c r="B465" s="77"/>
      <c r="F465" s="76" t="s">
        <v>4594</v>
      </c>
    </row>
    <row r="466" spans="1:16" x14ac:dyDescent="0.35">
      <c r="A466" s="76">
        <v>468</v>
      </c>
      <c r="B466" s="77"/>
      <c r="F466" s="79" t="s">
        <v>4593</v>
      </c>
    </row>
    <row r="467" spans="1:16" x14ac:dyDescent="0.35">
      <c r="A467" s="76">
        <v>469</v>
      </c>
      <c r="B467" s="284" t="s">
        <v>1823</v>
      </c>
      <c r="C467" s="285" t="s">
        <v>1823</v>
      </c>
      <c r="D467" s="285" t="s">
        <v>4115</v>
      </c>
      <c r="E467" s="285" t="s">
        <v>4136</v>
      </c>
      <c r="F467" s="172" t="s">
        <v>4817</v>
      </c>
      <c r="J467" s="76" t="s">
        <v>1824</v>
      </c>
    </row>
    <row r="468" spans="1:16" x14ac:dyDescent="0.35">
      <c r="A468" s="76">
        <v>470</v>
      </c>
      <c r="B468" s="77"/>
      <c r="F468" s="76" t="s">
        <v>4430</v>
      </c>
      <c r="L468" s="79" t="s">
        <v>4587</v>
      </c>
    </row>
    <row r="469" spans="1:16" x14ac:dyDescent="0.35">
      <c r="A469" s="76">
        <v>471</v>
      </c>
      <c r="B469" s="77"/>
      <c r="F469" s="76" t="s">
        <v>4594</v>
      </c>
      <c r="L469" s="79" t="s">
        <v>4593</v>
      </c>
    </row>
    <row r="470" spans="1:16" x14ac:dyDescent="0.35">
      <c r="A470" s="76">
        <v>472</v>
      </c>
      <c r="B470" s="77"/>
      <c r="F470" s="79" t="s">
        <v>4593</v>
      </c>
    </row>
    <row r="471" spans="1:16" x14ac:dyDescent="0.35">
      <c r="A471" s="76">
        <v>473</v>
      </c>
      <c r="B471" s="284" t="s">
        <v>1886</v>
      </c>
      <c r="C471" s="285" t="s">
        <v>1886</v>
      </c>
      <c r="D471" s="285" t="s">
        <v>4115</v>
      </c>
      <c r="E471" s="285" t="s">
        <v>4136</v>
      </c>
      <c r="F471" s="172" t="s">
        <v>4823</v>
      </c>
      <c r="J471" s="76" t="s">
        <v>1887</v>
      </c>
    </row>
    <row r="472" spans="1:16" x14ac:dyDescent="0.35">
      <c r="A472" s="76">
        <v>474</v>
      </c>
      <c r="B472" s="77"/>
      <c r="F472" s="76" t="s">
        <v>4429</v>
      </c>
      <c r="N472" s="76" t="s">
        <v>322</v>
      </c>
      <c r="O472" s="76" t="s">
        <v>2676</v>
      </c>
      <c r="P472" s="76" t="s">
        <v>2679</v>
      </c>
    </row>
    <row r="473" spans="1:16" x14ac:dyDescent="0.35">
      <c r="A473" s="76">
        <v>475</v>
      </c>
      <c r="B473" s="77"/>
      <c r="F473" s="76" t="s">
        <v>4202</v>
      </c>
      <c r="M473" s="76" t="s">
        <v>82</v>
      </c>
      <c r="N473" s="76">
        <v>50</v>
      </c>
      <c r="O473" s="76">
        <v>10</v>
      </c>
      <c r="P473" s="76">
        <v>50</v>
      </c>
    </row>
    <row r="474" spans="1:16" x14ac:dyDescent="0.35">
      <c r="A474" s="76">
        <v>476</v>
      </c>
      <c r="B474" s="77"/>
      <c r="F474" s="79" t="s">
        <v>4595</v>
      </c>
      <c r="M474" s="76" t="s">
        <v>80</v>
      </c>
      <c r="N474" s="76">
        <v>75</v>
      </c>
      <c r="O474" s="76">
        <v>75</v>
      </c>
      <c r="P474" s="76">
        <v>200</v>
      </c>
    </row>
    <row r="475" spans="1:16" x14ac:dyDescent="0.35">
      <c r="A475" s="76">
        <v>477</v>
      </c>
      <c r="B475" s="284" t="s">
        <v>1167</v>
      </c>
      <c r="C475" s="285" t="s">
        <v>1167</v>
      </c>
      <c r="D475" s="285" t="s">
        <v>4115</v>
      </c>
      <c r="E475" s="285" t="s">
        <v>4114</v>
      </c>
      <c r="F475" s="285" t="s">
        <v>4428</v>
      </c>
      <c r="J475" s="76" t="s">
        <v>1168</v>
      </c>
      <c r="M475" s="76" t="s">
        <v>713</v>
      </c>
      <c r="N475" s="76">
        <v>100</v>
      </c>
      <c r="O475" s="76">
        <v>150</v>
      </c>
      <c r="P475" s="76">
        <v>225</v>
      </c>
    </row>
    <row r="476" spans="1:16" x14ac:dyDescent="0.35">
      <c r="A476" s="76">
        <v>478</v>
      </c>
      <c r="B476" s="77"/>
      <c r="F476" s="76" t="s">
        <v>4184</v>
      </c>
    </row>
    <row r="477" spans="1:16" x14ac:dyDescent="0.35">
      <c r="A477" s="76">
        <v>479</v>
      </c>
      <c r="B477" s="77"/>
      <c r="F477" s="76" t="s">
        <v>4183</v>
      </c>
      <c r="M477" s="76" t="s">
        <v>71</v>
      </c>
      <c r="N477" s="76">
        <v>125</v>
      </c>
      <c r="O477" s="76">
        <v>175</v>
      </c>
      <c r="P477" s="76">
        <v>100</v>
      </c>
    </row>
    <row r="478" spans="1:16" x14ac:dyDescent="0.35">
      <c r="A478" s="76">
        <v>480</v>
      </c>
      <c r="B478" s="77"/>
      <c r="F478" s="76" t="s">
        <v>4131</v>
      </c>
    </row>
    <row r="479" spans="1:16" x14ac:dyDescent="0.35">
      <c r="A479" s="76">
        <v>481</v>
      </c>
      <c r="B479" s="284" t="s">
        <v>1163</v>
      </c>
      <c r="C479" s="285" t="s">
        <v>1163</v>
      </c>
      <c r="D479" s="285" t="s">
        <v>4115</v>
      </c>
      <c r="E479" s="285" t="s">
        <v>4114</v>
      </c>
      <c r="F479" s="285" t="s">
        <v>4427</v>
      </c>
      <c r="J479" s="76" t="s">
        <v>1164</v>
      </c>
      <c r="M479" s="76" t="s">
        <v>77</v>
      </c>
      <c r="N479" s="76">
        <v>100</v>
      </c>
      <c r="O479" s="76">
        <v>150</v>
      </c>
      <c r="P479" s="76">
        <v>125</v>
      </c>
    </row>
    <row r="480" spans="1:16" x14ac:dyDescent="0.35">
      <c r="A480" s="76">
        <v>482</v>
      </c>
      <c r="B480" s="77"/>
      <c r="F480" s="76" t="s">
        <v>4185</v>
      </c>
      <c r="M480" s="76" t="s">
        <v>74</v>
      </c>
      <c r="N480" s="76">
        <v>125</v>
      </c>
      <c r="O480" s="76">
        <v>125</v>
      </c>
      <c r="P480" s="76">
        <v>330</v>
      </c>
    </row>
    <row r="481" spans="1:18" x14ac:dyDescent="0.35">
      <c r="A481" s="76">
        <v>483</v>
      </c>
      <c r="B481" s="77"/>
      <c r="F481" s="76" t="s">
        <v>4183</v>
      </c>
      <c r="M481" s="76" t="s">
        <v>68</v>
      </c>
      <c r="N481" s="76">
        <v>10</v>
      </c>
      <c r="O481" s="76">
        <v>50</v>
      </c>
      <c r="P481" s="76">
        <v>150</v>
      </c>
    </row>
    <row r="482" spans="1:18" x14ac:dyDescent="0.35">
      <c r="A482" s="76">
        <v>484</v>
      </c>
      <c r="B482" s="77"/>
      <c r="F482" s="79" t="s">
        <v>4557</v>
      </c>
    </row>
    <row r="483" spans="1:18" x14ac:dyDescent="0.35">
      <c r="A483" s="76">
        <v>485</v>
      </c>
      <c r="B483" s="284" t="s">
        <v>1061</v>
      </c>
      <c r="C483" s="285" t="s">
        <v>1061</v>
      </c>
      <c r="D483" s="285" t="s">
        <v>4115</v>
      </c>
      <c r="E483" s="285" t="s">
        <v>4114</v>
      </c>
      <c r="F483" s="285" t="s">
        <v>4113</v>
      </c>
      <c r="J483" s="76" t="s">
        <v>1062</v>
      </c>
    </row>
    <row r="484" spans="1:18" x14ac:dyDescent="0.35">
      <c r="A484" s="76">
        <v>486</v>
      </c>
      <c r="B484" s="77"/>
      <c r="F484" s="76" t="s">
        <v>4426</v>
      </c>
      <c r="M484" s="76" t="s">
        <v>4575</v>
      </c>
      <c r="N484" s="76" t="s">
        <v>4574</v>
      </c>
      <c r="O484" s="76" t="s">
        <v>4570</v>
      </c>
      <c r="P484" s="76" t="s">
        <v>4571</v>
      </c>
      <c r="Q484" s="76" t="s">
        <v>4572</v>
      </c>
      <c r="R484" s="76" t="s">
        <v>4573</v>
      </c>
    </row>
    <row r="485" spans="1:18" x14ac:dyDescent="0.35">
      <c r="A485" s="76">
        <v>487</v>
      </c>
      <c r="B485" s="77"/>
      <c r="F485" s="78" t="s">
        <v>4566</v>
      </c>
      <c r="M485" s="78" t="s">
        <v>4113</v>
      </c>
      <c r="N485" s="78" t="s">
        <v>4113</v>
      </c>
      <c r="O485" s="78" t="s">
        <v>4113</v>
      </c>
      <c r="P485" s="78" t="s">
        <v>4113</v>
      </c>
      <c r="Q485" s="78" t="s">
        <v>4113</v>
      </c>
      <c r="R485" s="78" t="s">
        <v>4113</v>
      </c>
    </row>
    <row r="486" spans="1:18" x14ac:dyDescent="0.35">
      <c r="A486" s="76">
        <v>488</v>
      </c>
      <c r="B486" s="77"/>
      <c r="F486" s="79" t="s">
        <v>4552</v>
      </c>
      <c r="M486" s="79" t="s">
        <v>4576</v>
      </c>
      <c r="N486" s="79" t="s">
        <v>4475</v>
      </c>
      <c r="O486" s="79" t="s">
        <v>4469</v>
      </c>
      <c r="P486" s="79" t="s">
        <v>4553</v>
      </c>
      <c r="Q486" s="79" t="s">
        <v>4561</v>
      </c>
      <c r="R486" s="79" t="s">
        <v>4558</v>
      </c>
    </row>
    <row r="487" spans="1:18" x14ac:dyDescent="0.35">
      <c r="A487" s="76">
        <v>489</v>
      </c>
      <c r="B487" s="284" t="s">
        <v>1057</v>
      </c>
      <c r="C487" s="285" t="s">
        <v>1057</v>
      </c>
      <c r="D487" s="285" t="s">
        <v>4115</v>
      </c>
      <c r="E487" s="285" t="s">
        <v>4114</v>
      </c>
      <c r="F487" s="285" t="s">
        <v>4113</v>
      </c>
      <c r="J487" s="76" t="s">
        <v>1058</v>
      </c>
      <c r="M487" s="78" t="s">
        <v>4564</v>
      </c>
      <c r="N487" s="78" t="s">
        <v>4565</v>
      </c>
      <c r="O487" s="78" t="s">
        <v>4451</v>
      </c>
      <c r="P487" s="78" t="s">
        <v>4567</v>
      </c>
      <c r="Q487" s="78" t="s">
        <v>4566</v>
      </c>
      <c r="R487" s="78" t="s">
        <v>4568</v>
      </c>
    </row>
    <row r="488" spans="1:18" x14ac:dyDescent="0.35">
      <c r="A488" s="76">
        <v>490</v>
      </c>
      <c r="B488" s="77"/>
      <c r="F488" s="76" t="s">
        <v>4425</v>
      </c>
      <c r="M488" s="79" t="s">
        <v>4563</v>
      </c>
      <c r="N488" s="79" t="s">
        <v>4551</v>
      </c>
      <c r="O488" s="79" t="s">
        <v>4551</v>
      </c>
      <c r="P488" s="79" t="s">
        <v>4548</v>
      </c>
      <c r="Q488" s="79" t="s">
        <v>4552</v>
      </c>
      <c r="R488" s="79" t="s">
        <v>4557</v>
      </c>
    </row>
    <row r="489" spans="1:18" x14ac:dyDescent="0.35">
      <c r="A489" s="76">
        <v>491</v>
      </c>
      <c r="B489" s="77"/>
      <c r="F489" s="78" t="s">
        <v>4567</v>
      </c>
    </row>
    <row r="490" spans="1:18" x14ac:dyDescent="0.35">
      <c r="A490" s="76">
        <v>492</v>
      </c>
      <c r="B490" s="77"/>
      <c r="F490" s="79" t="s">
        <v>4549</v>
      </c>
      <c r="M490" s="76" t="s">
        <v>2765</v>
      </c>
      <c r="N490" s="76" t="s">
        <v>322</v>
      </c>
      <c r="O490" s="76" t="s">
        <v>2676</v>
      </c>
      <c r="P490" s="76" t="s">
        <v>329</v>
      </c>
      <c r="Q490" s="76" t="s">
        <v>323</v>
      </c>
      <c r="R490" s="76" t="s">
        <v>2679</v>
      </c>
    </row>
    <row r="491" spans="1:18" x14ac:dyDescent="0.35">
      <c r="A491" s="76">
        <v>493</v>
      </c>
      <c r="B491" s="284" t="s">
        <v>1053</v>
      </c>
      <c r="C491" s="285" t="s">
        <v>1053</v>
      </c>
      <c r="D491" s="285" t="s">
        <v>4115</v>
      </c>
      <c r="E491" s="285" t="s">
        <v>4114</v>
      </c>
      <c r="F491" s="285" t="s">
        <v>4113</v>
      </c>
      <c r="J491" s="76" t="s">
        <v>1054</v>
      </c>
      <c r="M491" s="76" t="s">
        <v>653</v>
      </c>
      <c r="N491" s="76">
        <v>250</v>
      </c>
      <c r="O491" s="76">
        <v>75</v>
      </c>
      <c r="P491" s="76">
        <v>960</v>
      </c>
      <c r="Q491" s="76">
        <v>1400</v>
      </c>
      <c r="R491" s="76">
        <v>250</v>
      </c>
    </row>
    <row r="492" spans="1:18" x14ac:dyDescent="0.35">
      <c r="A492" s="76">
        <v>494</v>
      </c>
      <c r="B492" s="77"/>
      <c r="F492" s="76" t="s">
        <v>4424</v>
      </c>
      <c r="M492" s="76" t="s">
        <v>581</v>
      </c>
      <c r="N492" s="76">
        <v>200</v>
      </c>
      <c r="O492" s="76">
        <v>60</v>
      </c>
      <c r="P492" s="76">
        <v>384</v>
      </c>
      <c r="Q492" s="76">
        <v>250</v>
      </c>
      <c r="R492" s="76">
        <v>10</v>
      </c>
    </row>
    <row r="493" spans="1:18" x14ac:dyDescent="0.35">
      <c r="A493" s="76">
        <v>495</v>
      </c>
      <c r="B493" s="77"/>
      <c r="F493" s="78" t="s">
        <v>4567</v>
      </c>
      <c r="M493" s="76" t="s">
        <v>529</v>
      </c>
      <c r="N493" s="76">
        <v>250</v>
      </c>
      <c r="O493" s="76">
        <v>50</v>
      </c>
      <c r="P493" s="76">
        <v>960</v>
      </c>
      <c r="Q493" s="76">
        <v>900</v>
      </c>
      <c r="R493" s="76">
        <v>75</v>
      </c>
    </row>
    <row r="494" spans="1:18" x14ac:dyDescent="0.35">
      <c r="A494" s="76">
        <v>496</v>
      </c>
      <c r="B494" s="77"/>
      <c r="F494" s="79" t="s">
        <v>4549</v>
      </c>
      <c r="M494" s="76" t="s">
        <v>494</v>
      </c>
      <c r="N494" s="76">
        <v>500</v>
      </c>
      <c r="O494" s="76">
        <v>100</v>
      </c>
      <c r="P494" s="76">
        <v>2304</v>
      </c>
      <c r="Q494" s="76">
        <v>2800</v>
      </c>
      <c r="R494" s="76">
        <v>5</v>
      </c>
    </row>
    <row r="495" spans="1:18" x14ac:dyDescent="0.35">
      <c r="A495" s="76">
        <v>497</v>
      </c>
      <c r="B495" s="284" t="s">
        <v>1896</v>
      </c>
      <c r="C495" s="285" t="s">
        <v>1896</v>
      </c>
      <c r="D495" s="285" t="s">
        <v>4115</v>
      </c>
      <c r="E495" s="285" t="s">
        <v>4136</v>
      </c>
      <c r="F495" s="172" t="s">
        <v>4821</v>
      </c>
      <c r="J495" s="76" t="s">
        <v>1897</v>
      </c>
      <c r="M495" s="76" t="s">
        <v>412</v>
      </c>
      <c r="N495" s="76">
        <v>375</v>
      </c>
      <c r="O495" s="76">
        <v>75</v>
      </c>
      <c r="P495" s="76">
        <v>1088</v>
      </c>
      <c r="Q495" s="76">
        <v>500</v>
      </c>
      <c r="R495" s="76">
        <v>30</v>
      </c>
    </row>
    <row r="496" spans="1:18" x14ac:dyDescent="0.35">
      <c r="A496" s="76">
        <v>498</v>
      </c>
      <c r="B496" s="77"/>
      <c r="F496" s="76" t="s">
        <v>4423</v>
      </c>
    </row>
    <row r="497" spans="1:14" x14ac:dyDescent="0.35">
      <c r="A497" s="76">
        <v>499</v>
      </c>
      <c r="B497" s="77"/>
      <c r="F497" s="76" t="s">
        <v>4585</v>
      </c>
      <c r="M497" s="79" t="s">
        <v>4587</v>
      </c>
    </row>
    <row r="498" spans="1:14" x14ac:dyDescent="0.35">
      <c r="A498" s="76">
        <v>500</v>
      </c>
      <c r="B498" s="77"/>
      <c r="F498" s="79" t="s">
        <v>4596</v>
      </c>
    </row>
    <row r="499" spans="1:14" x14ac:dyDescent="0.35">
      <c r="A499" s="76">
        <v>501</v>
      </c>
      <c r="B499" s="284" t="s">
        <v>1281</v>
      </c>
      <c r="C499" s="285" t="s">
        <v>1281</v>
      </c>
      <c r="D499" s="285" t="s">
        <v>4115</v>
      </c>
      <c r="E499" s="285" t="s">
        <v>4413</v>
      </c>
      <c r="F499" s="285" t="s">
        <v>4421</v>
      </c>
      <c r="J499" s="76" t="s">
        <v>1282</v>
      </c>
    </row>
    <row r="500" spans="1:14" x14ac:dyDescent="0.35">
      <c r="A500" s="76">
        <v>502</v>
      </c>
      <c r="B500" s="77"/>
      <c r="F500" s="76" t="s">
        <v>4420</v>
      </c>
    </row>
    <row r="501" spans="1:14" x14ac:dyDescent="0.35">
      <c r="A501" s="76">
        <v>503</v>
      </c>
      <c r="B501" s="77"/>
      <c r="F501" s="85" t="s">
        <v>4598</v>
      </c>
    </row>
    <row r="502" spans="1:14" x14ac:dyDescent="0.35">
      <c r="A502" s="76">
        <v>504</v>
      </c>
      <c r="B502" s="77"/>
      <c r="F502" s="85" t="s">
        <v>4597</v>
      </c>
    </row>
    <row r="503" spans="1:14" x14ac:dyDescent="0.35">
      <c r="A503" s="76">
        <v>505</v>
      </c>
      <c r="B503" s="284" t="s">
        <v>1266</v>
      </c>
      <c r="C503" s="285" t="s">
        <v>1266</v>
      </c>
      <c r="D503" s="285" t="s">
        <v>4115</v>
      </c>
      <c r="E503" s="285" t="s">
        <v>4413</v>
      </c>
      <c r="F503" s="285" t="s">
        <v>4417</v>
      </c>
      <c r="J503" s="76" t="s">
        <v>1267</v>
      </c>
    </row>
    <row r="504" spans="1:14" x14ac:dyDescent="0.35">
      <c r="A504" s="76">
        <v>506</v>
      </c>
      <c r="B504" s="77"/>
      <c r="F504" s="76" t="s">
        <v>4419</v>
      </c>
      <c r="N504" s="81">
        <v>50</v>
      </c>
    </row>
    <row r="505" spans="1:14" x14ac:dyDescent="0.35">
      <c r="A505" s="76">
        <v>507</v>
      </c>
      <c r="B505" s="77"/>
      <c r="F505" s="76" t="s">
        <v>4599</v>
      </c>
      <c r="N505" s="80">
        <v>25</v>
      </c>
    </row>
    <row r="506" spans="1:14" x14ac:dyDescent="0.35">
      <c r="A506" s="76">
        <v>508</v>
      </c>
      <c r="B506" s="77"/>
      <c r="F506" s="76" t="s">
        <v>4414</v>
      </c>
      <c r="N506" s="81">
        <v>25</v>
      </c>
    </row>
    <row r="507" spans="1:14" x14ac:dyDescent="0.35">
      <c r="A507" s="76">
        <v>509</v>
      </c>
      <c r="B507" s="77" t="s">
        <v>1274</v>
      </c>
      <c r="C507" s="76" t="s">
        <v>1274</v>
      </c>
      <c r="D507" s="76" t="s">
        <v>4115</v>
      </c>
      <c r="E507" s="76" t="s">
        <v>4413</v>
      </c>
      <c r="F507" s="76" t="s">
        <v>4417</v>
      </c>
      <c r="J507" s="76" t="s">
        <v>1270</v>
      </c>
      <c r="N507" s="80">
        <v>30</v>
      </c>
    </row>
    <row r="508" spans="1:14" x14ac:dyDescent="0.35">
      <c r="A508" s="76">
        <v>510</v>
      </c>
      <c r="B508" s="77"/>
      <c r="F508" s="76" t="s">
        <v>4416</v>
      </c>
      <c r="N508" s="81">
        <v>30</v>
      </c>
    </row>
    <row r="509" spans="1:14" x14ac:dyDescent="0.35">
      <c r="A509" s="76">
        <v>511</v>
      </c>
      <c r="B509" s="77"/>
      <c r="F509" s="76" t="s">
        <v>4418</v>
      </c>
      <c r="N509" s="80">
        <v>30</v>
      </c>
    </row>
    <row r="510" spans="1:14" x14ac:dyDescent="0.35">
      <c r="A510" s="76">
        <v>512</v>
      </c>
      <c r="B510" s="77"/>
      <c r="F510" s="76" t="s">
        <v>4414</v>
      </c>
      <c r="N510" s="81">
        <v>60</v>
      </c>
    </row>
    <row r="511" spans="1:14" x14ac:dyDescent="0.35">
      <c r="A511" s="76">
        <v>513</v>
      </c>
      <c r="B511" s="77" t="s">
        <v>3945</v>
      </c>
      <c r="C511" s="76" t="s">
        <v>3945</v>
      </c>
      <c r="D511" s="76" t="s">
        <v>4115</v>
      </c>
      <c r="E511" s="76" t="s">
        <v>4413</v>
      </c>
      <c r="F511" s="76" t="s">
        <v>4417</v>
      </c>
      <c r="J511" s="76" t="s">
        <v>1272</v>
      </c>
    </row>
    <row r="512" spans="1:14" x14ac:dyDescent="0.35">
      <c r="A512" s="76">
        <v>514</v>
      </c>
      <c r="B512" s="77"/>
      <c r="F512" s="76" t="s">
        <v>4419</v>
      </c>
    </row>
    <row r="513" spans="1:10" x14ac:dyDescent="0.35">
      <c r="A513" s="76">
        <v>515</v>
      </c>
      <c r="B513" s="77"/>
      <c r="F513" s="76" t="s">
        <v>4418</v>
      </c>
    </row>
    <row r="514" spans="1:10" x14ac:dyDescent="0.35">
      <c r="A514" s="76">
        <v>516</v>
      </c>
      <c r="B514" s="77"/>
      <c r="F514" s="76" t="s">
        <v>4414</v>
      </c>
    </row>
    <row r="515" spans="1:10" x14ac:dyDescent="0.35">
      <c r="A515" s="76">
        <v>517</v>
      </c>
      <c r="B515" s="77" t="s">
        <v>3946</v>
      </c>
      <c r="C515" s="76" t="s">
        <v>3946</v>
      </c>
      <c r="D515" s="76" t="s">
        <v>4115</v>
      </c>
      <c r="E515" s="76" t="s">
        <v>4413</v>
      </c>
      <c r="F515" s="76" t="s">
        <v>4417</v>
      </c>
      <c r="J515" s="76" t="s">
        <v>1275</v>
      </c>
    </row>
    <row r="516" spans="1:10" x14ac:dyDescent="0.35">
      <c r="A516" s="76">
        <v>518</v>
      </c>
      <c r="B516" s="77"/>
      <c r="F516" s="76" t="s">
        <v>4419</v>
      </c>
    </row>
    <row r="517" spans="1:10" x14ac:dyDescent="0.35">
      <c r="A517" s="76">
        <v>519</v>
      </c>
      <c r="B517" s="77"/>
      <c r="F517" s="76" t="s">
        <v>4415</v>
      </c>
    </row>
    <row r="518" spans="1:10" x14ac:dyDescent="0.35">
      <c r="A518" s="76">
        <v>520</v>
      </c>
      <c r="B518" s="77"/>
      <c r="F518" s="76" t="s">
        <v>4414</v>
      </c>
    </row>
    <row r="519" spans="1:10" x14ac:dyDescent="0.35">
      <c r="A519" s="76">
        <v>521</v>
      </c>
      <c r="B519" s="77" t="s">
        <v>3947</v>
      </c>
      <c r="C519" s="76" t="s">
        <v>3947</v>
      </c>
      <c r="D519" s="76" t="s">
        <v>4115</v>
      </c>
      <c r="E519" s="76" t="s">
        <v>4413</v>
      </c>
      <c r="F519" s="76" t="s">
        <v>4417</v>
      </c>
      <c r="J519" s="76" t="s">
        <v>1278</v>
      </c>
    </row>
    <row r="520" spans="1:10" x14ac:dyDescent="0.35">
      <c r="A520" s="76">
        <v>522</v>
      </c>
      <c r="B520" s="77"/>
      <c r="F520" s="76" t="s">
        <v>4419</v>
      </c>
    </row>
    <row r="521" spans="1:10" x14ac:dyDescent="0.35">
      <c r="A521" s="76">
        <v>523</v>
      </c>
      <c r="B521" s="77"/>
      <c r="F521" s="76" t="s">
        <v>4415</v>
      </c>
    </row>
    <row r="522" spans="1:10" x14ac:dyDescent="0.35">
      <c r="A522" s="76">
        <v>524</v>
      </c>
      <c r="B522" s="77"/>
      <c r="F522" s="76" t="s">
        <v>4414</v>
      </c>
    </row>
    <row r="523" spans="1:10" x14ac:dyDescent="0.35">
      <c r="A523" s="76">
        <v>525</v>
      </c>
      <c r="B523" s="77" t="s">
        <v>3948</v>
      </c>
      <c r="C523" s="76" t="s">
        <v>3948</v>
      </c>
      <c r="D523" s="76" t="s">
        <v>4115</v>
      </c>
      <c r="E523" s="76" t="s">
        <v>4413</v>
      </c>
      <c r="F523" s="76" t="s">
        <v>4417</v>
      </c>
      <c r="J523" s="76" t="s">
        <v>1280</v>
      </c>
    </row>
    <row r="524" spans="1:10" x14ac:dyDescent="0.35">
      <c r="A524" s="76">
        <v>526</v>
      </c>
      <c r="B524" s="77"/>
      <c r="F524" s="76" t="s">
        <v>4419</v>
      </c>
    </row>
    <row r="525" spans="1:10" x14ac:dyDescent="0.35">
      <c r="A525" s="76">
        <v>527</v>
      </c>
      <c r="B525" s="77"/>
      <c r="F525" s="76" t="s">
        <v>4415</v>
      </c>
    </row>
    <row r="526" spans="1:10" x14ac:dyDescent="0.35">
      <c r="A526" s="76">
        <v>528</v>
      </c>
      <c r="B526" s="77"/>
      <c r="F526" s="76" t="s">
        <v>4414</v>
      </c>
    </row>
    <row r="527" spans="1:10" x14ac:dyDescent="0.35">
      <c r="A527" s="76">
        <v>529</v>
      </c>
      <c r="B527" s="77" t="s">
        <v>3949</v>
      </c>
      <c r="C527" s="76" t="s">
        <v>3949</v>
      </c>
      <c r="D527" s="76" t="s">
        <v>4115</v>
      </c>
      <c r="E527" s="76" t="s">
        <v>4413</v>
      </c>
      <c r="F527" s="76" t="s">
        <v>4417</v>
      </c>
      <c r="J527" s="76" t="s">
        <v>3543</v>
      </c>
    </row>
    <row r="528" spans="1:10" x14ac:dyDescent="0.35">
      <c r="A528" s="76">
        <v>530</v>
      </c>
      <c r="B528" s="77"/>
      <c r="F528" s="90" t="s">
        <v>4650</v>
      </c>
    </row>
    <row r="529" spans="1:10" x14ac:dyDescent="0.35">
      <c r="A529" s="76">
        <v>531</v>
      </c>
      <c r="B529" s="77"/>
      <c r="F529" s="76" t="s">
        <v>4600</v>
      </c>
    </row>
    <row r="530" spans="1:10" x14ac:dyDescent="0.35">
      <c r="A530" s="76">
        <v>532</v>
      </c>
      <c r="B530" s="77"/>
      <c r="F530" s="76" t="s">
        <v>4414</v>
      </c>
    </row>
    <row r="531" spans="1:10" x14ac:dyDescent="0.35">
      <c r="A531" s="76">
        <v>533</v>
      </c>
      <c r="B531" s="77" t="s">
        <v>1285</v>
      </c>
      <c r="C531" s="76" t="s">
        <v>1285</v>
      </c>
      <c r="D531" s="76" t="s">
        <v>4115</v>
      </c>
      <c r="E531" s="76" t="s">
        <v>4114</v>
      </c>
      <c r="F531" s="76" t="s">
        <v>4376</v>
      </c>
      <c r="J531" s="76" t="s">
        <v>1286</v>
      </c>
    </row>
    <row r="532" spans="1:10" x14ac:dyDescent="0.35">
      <c r="A532" s="76">
        <v>534</v>
      </c>
      <c r="B532" s="77"/>
      <c r="F532" s="76" t="s">
        <v>4412</v>
      </c>
    </row>
    <row r="533" spans="1:10" x14ac:dyDescent="0.35">
      <c r="A533" s="76">
        <v>535</v>
      </c>
      <c r="B533" s="77"/>
      <c r="F533" s="76" t="s">
        <v>4411</v>
      </c>
    </row>
    <row r="534" spans="1:10" x14ac:dyDescent="0.35">
      <c r="A534" s="76">
        <v>536</v>
      </c>
      <c r="B534" s="77"/>
      <c r="F534" s="76" t="s">
        <v>4410</v>
      </c>
    </row>
    <row r="535" spans="1:10" x14ac:dyDescent="0.35">
      <c r="A535" s="76">
        <v>537</v>
      </c>
      <c r="B535" s="77" t="s">
        <v>1377</v>
      </c>
      <c r="C535" s="76" t="s">
        <v>1377</v>
      </c>
      <c r="D535" s="76" t="s">
        <v>4115</v>
      </c>
      <c r="E535" s="76" t="s">
        <v>4324</v>
      </c>
      <c r="F535" s="76" t="s">
        <v>4328</v>
      </c>
      <c r="J535" s="76" t="s">
        <v>1378</v>
      </c>
    </row>
    <row r="536" spans="1:10" x14ac:dyDescent="0.35">
      <c r="A536" s="76">
        <v>538</v>
      </c>
      <c r="B536" s="77"/>
      <c r="F536" s="76" t="s">
        <v>4409</v>
      </c>
    </row>
    <row r="537" spans="1:10" x14ac:dyDescent="0.35">
      <c r="A537" s="76">
        <v>539</v>
      </c>
      <c r="B537" s="77"/>
      <c r="F537" s="76" t="s">
        <v>4408</v>
      </c>
    </row>
    <row r="538" spans="1:10" x14ac:dyDescent="0.35">
      <c r="A538" s="76">
        <v>540</v>
      </c>
      <c r="B538" s="77"/>
      <c r="F538" s="90" t="s">
        <v>4824</v>
      </c>
    </row>
    <row r="539" spans="1:10" x14ac:dyDescent="0.35">
      <c r="A539" s="76">
        <v>541</v>
      </c>
      <c r="B539" s="77" t="s">
        <v>1380</v>
      </c>
      <c r="C539" s="76" t="s">
        <v>1380</v>
      </c>
      <c r="D539" s="76" t="s">
        <v>4115</v>
      </c>
      <c r="E539" s="76" t="s">
        <v>4324</v>
      </c>
      <c r="F539" s="76" t="s">
        <v>4328</v>
      </c>
      <c r="J539" s="76" t="s">
        <v>847</v>
      </c>
    </row>
    <row r="540" spans="1:10" x14ac:dyDescent="0.35">
      <c r="A540" s="76">
        <v>542</v>
      </c>
      <c r="B540" s="77"/>
      <c r="F540" s="76" t="s">
        <v>4409</v>
      </c>
    </row>
    <row r="541" spans="1:10" x14ac:dyDescent="0.35">
      <c r="A541" s="76">
        <v>543</v>
      </c>
      <c r="B541" s="77"/>
      <c r="F541" s="76" t="s">
        <v>4408</v>
      </c>
    </row>
    <row r="542" spans="1:10" x14ac:dyDescent="0.35">
      <c r="A542" s="76">
        <v>544</v>
      </c>
      <c r="B542" s="77"/>
      <c r="F542" s="90" t="s">
        <v>4825</v>
      </c>
    </row>
    <row r="543" spans="1:10" x14ac:dyDescent="0.35">
      <c r="A543" s="76">
        <v>545</v>
      </c>
      <c r="B543" s="77" t="s">
        <v>1394</v>
      </c>
      <c r="C543" s="76" t="s">
        <v>1394</v>
      </c>
      <c r="D543" s="76" t="s">
        <v>4115</v>
      </c>
      <c r="E543" s="76" t="s">
        <v>4324</v>
      </c>
      <c r="F543" s="76" t="s">
        <v>4407</v>
      </c>
      <c r="J543" s="76" t="s">
        <v>1395</v>
      </c>
    </row>
    <row r="544" spans="1:10" x14ac:dyDescent="0.35">
      <c r="A544" s="76">
        <v>546</v>
      </c>
      <c r="B544" s="77"/>
      <c r="F544" s="85" t="s">
        <v>4601</v>
      </c>
    </row>
    <row r="545" spans="1:13" x14ac:dyDescent="0.35">
      <c r="A545" s="76">
        <v>547</v>
      </c>
      <c r="B545" s="77"/>
      <c r="F545" s="76" t="s">
        <v>4406</v>
      </c>
    </row>
    <row r="546" spans="1:13" x14ac:dyDescent="0.35">
      <c r="A546" s="76">
        <v>548</v>
      </c>
      <c r="B546" s="77"/>
      <c r="F546" s="76" t="s">
        <v>4340</v>
      </c>
    </row>
    <row r="547" spans="1:13" x14ac:dyDescent="0.35">
      <c r="A547" s="76">
        <v>549</v>
      </c>
      <c r="B547" s="77" t="s">
        <v>1220</v>
      </c>
      <c r="C547" s="76" t="s">
        <v>1220</v>
      </c>
      <c r="D547" s="76" t="s">
        <v>4115</v>
      </c>
      <c r="E547" s="76" t="s">
        <v>4114</v>
      </c>
      <c r="F547" s="76" t="s">
        <v>4376</v>
      </c>
      <c r="J547" s="76" t="s">
        <v>1221</v>
      </c>
    </row>
    <row r="548" spans="1:13" x14ac:dyDescent="0.35">
      <c r="A548" s="76">
        <v>550</v>
      </c>
      <c r="B548" s="77"/>
      <c r="F548" s="76" t="s">
        <v>4405</v>
      </c>
    </row>
    <row r="549" spans="1:13" x14ac:dyDescent="0.35">
      <c r="A549" s="76">
        <v>551</v>
      </c>
      <c r="B549" s="77"/>
      <c r="F549" s="76" t="s">
        <v>4404</v>
      </c>
    </row>
    <row r="550" spans="1:13" x14ac:dyDescent="0.35">
      <c r="A550" s="76">
        <v>552</v>
      </c>
      <c r="B550" s="77"/>
      <c r="F550" s="76" t="s">
        <v>4403</v>
      </c>
    </row>
    <row r="551" spans="1:13" x14ac:dyDescent="0.35">
      <c r="A551" s="76">
        <v>553</v>
      </c>
      <c r="B551" s="77" t="s">
        <v>1223</v>
      </c>
      <c r="C551" s="76" t="s">
        <v>1223</v>
      </c>
      <c r="D551" s="76" t="s">
        <v>4115</v>
      </c>
      <c r="E551" s="76" t="s">
        <v>4114</v>
      </c>
      <c r="F551" s="76" t="s">
        <v>4376</v>
      </c>
      <c r="J551" s="76" t="s">
        <v>1224</v>
      </c>
    </row>
    <row r="552" spans="1:13" x14ac:dyDescent="0.35">
      <c r="A552" s="76">
        <v>554</v>
      </c>
      <c r="B552" s="77"/>
      <c r="F552" s="76" t="s">
        <v>1224</v>
      </c>
    </row>
    <row r="553" spans="1:13" x14ac:dyDescent="0.35">
      <c r="A553" s="76">
        <v>555</v>
      </c>
      <c r="B553" s="77"/>
      <c r="F553" s="76" t="s">
        <v>4402</v>
      </c>
    </row>
    <row r="554" spans="1:13" x14ac:dyDescent="0.35">
      <c r="A554" s="76">
        <v>556</v>
      </c>
      <c r="B554" s="77"/>
      <c r="F554" s="76" t="s">
        <v>4401</v>
      </c>
    </row>
    <row r="555" spans="1:13" x14ac:dyDescent="0.35">
      <c r="A555" s="76">
        <v>557</v>
      </c>
      <c r="B555" s="77" t="s">
        <v>1225</v>
      </c>
      <c r="C555" s="76" t="s">
        <v>1225</v>
      </c>
      <c r="D555" s="76" t="s">
        <v>4115</v>
      </c>
      <c r="E555" s="76" t="s">
        <v>4114</v>
      </c>
      <c r="F555" s="76" t="s">
        <v>4395</v>
      </c>
      <c r="J555" s="76" t="s">
        <v>1226</v>
      </c>
      <c r="M555" s="81">
        <v>30</v>
      </c>
    </row>
    <row r="556" spans="1:13" x14ac:dyDescent="0.35">
      <c r="A556" s="76">
        <v>558</v>
      </c>
      <c r="B556" s="77"/>
      <c r="F556" s="76" t="s">
        <v>4400</v>
      </c>
      <c r="M556" s="80">
        <v>100</v>
      </c>
    </row>
    <row r="557" spans="1:13" x14ac:dyDescent="0.35">
      <c r="A557" s="76">
        <v>559</v>
      </c>
      <c r="B557" s="77"/>
      <c r="F557" s="76" t="s">
        <v>4602</v>
      </c>
      <c r="M557" s="81">
        <v>120</v>
      </c>
    </row>
    <row r="558" spans="1:13" x14ac:dyDescent="0.35">
      <c r="A558" s="76">
        <v>560</v>
      </c>
      <c r="B558" s="77"/>
      <c r="F558" s="76" t="s">
        <v>4399</v>
      </c>
      <c r="M558" s="80">
        <v>250</v>
      </c>
    </row>
    <row r="559" spans="1:13" x14ac:dyDescent="0.35">
      <c r="A559" s="76">
        <v>561</v>
      </c>
      <c r="B559" s="77" t="s">
        <v>1230</v>
      </c>
      <c r="C559" s="76" t="s">
        <v>1230</v>
      </c>
      <c r="D559" s="76" t="s">
        <v>4115</v>
      </c>
      <c r="E559" s="76" t="s">
        <v>4114</v>
      </c>
      <c r="F559" s="76" t="s">
        <v>4398</v>
      </c>
      <c r="J559" s="76" t="s">
        <v>1231</v>
      </c>
    </row>
    <row r="560" spans="1:13" x14ac:dyDescent="0.35">
      <c r="A560" s="76">
        <v>562</v>
      </c>
      <c r="B560" s="77"/>
      <c r="F560" s="76" t="s">
        <v>3214</v>
      </c>
    </row>
    <row r="561" spans="1:10" x14ac:dyDescent="0.35">
      <c r="A561" s="76">
        <v>563</v>
      </c>
      <c r="B561" s="77"/>
      <c r="F561" s="76" t="s">
        <v>4603</v>
      </c>
    </row>
    <row r="562" spans="1:10" x14ac:dyDescent="0.35">
      <c r="A562" s="76">
        <v>564</v>
      </c>
      <c r="B562" s="77"/>
      <c r="F562" s="76" t="s">
        <v>4397</v>
      </c>
    </row>
    <row r="563" spans="1:10" x14ac:dyDescent="0.35">
      <c r="A563" s="76">
        <v>565</v>
      </c>
      <c r="B563" s="77" t="s">
        <v>1234</v>
      </c>
      <c r="C563" s="76" t="s">
        <v>1234</v>
      </c>
      <c r="D563" s="76" t="s">
        <v>4115</v>
      </c>
      <c r="E563" s="76" t="s">
        <v>4114</v>
      </c>
      <c r="F563" s="76" t="s">
        <v>4395</v>
      </c>
      <c r="J563" s="76" t="s">
        <v>1235</v>
      </c>
    </row>
    <row r="564" spans="1:10" x14ac:dyDescent="0.35">
      <c r="A564" s="76">
        <v>566</v>
      </c>
      <c r="B564" s="77"/>
      <c r="F564" s="76" t="s">
        <v>4396</v>
      </c>
    </row>
    <row r="565" spans="1:10" x14ac:dyDescent="0.35">
      <c r="A565" s="76">
        <v>567</v>
      </c>
      <c r="B565" s="77"/>
      <c r="F565" s="76" t="s">
        <v>4604</v>
      </c>
    </row>
    <row r="566" spans="1:10" x14ac:dyDescent="0.35">
      <c r="A566" s="76">
        <v>568</v>
      </c>
      <c r="B566" s="77"/>
      <c r="F566" s="76" t="s">
        <v>4393</v>
      </c>
    </row>
    <row r="567" spans="1:10" x14ac:dyDescent="0.35">
      <c r="A567" s="76">
        <v>569</v>
      </c>
      <c r="B567" s="77" t="s">
        <v>1238</v>
      </c>
      <c r="C567" s="76" t="s">
        <v>1238</v>
      </c>
      <c r="D567" s="76" t="s">
        <v>4115</v>
      </c>
      <c r="E567" s="76" t="s">
        <v>4114</v>
      </c>
      <c r="F567" s="76" t="s">
        <v>4395</v>
      </c>
      <c r="J567" s="76" t="s">
        <v>1239</v>
      </c>
    </row>
    <row r="568" spans="1:10" x14ac:dyDescent="0.35">
      <c r="A568" s="76">
        <v>570</v>
      </c>
      <c r="B568" s="77"/>
      <c r="F568" s="76" t="s">
        <v>4394</v>
      </c>
    </row>
    <row r="569" spans="1:10" x14ac:dyDescent="0.35">
      <c r="A569" s="76">
        <v>571</v>
      </c>
      <c r="B569" s="77"/>
      <c r="F569" s="76" t="s">
        <v>4605</v>
      </c>
    </row>
    <row r="570" spans="1:10" x14ac:dyDescent="0.35">
      <c r="A570" s="76">
        <v>572</v>
      </c>
      <c r="B570" s="77"/>
      <c r="F570" s="76" t="s">
        <v>4393</v>
      </c>
    </row>
    <row r="571" spans="1:10" x14ac:dyDescent="0.35">
      <c r="A571" s="76">
        <v>573</v>
      </c>
      <c r="B571" s="77" t="s">
        <v>4083</v>
      </c>
      <c r="C571" s="76" t="s">
        <v>4083</v>
      </c>
      <c r="D571" s="76" t="s">
        <v>4115</v>
      </c>
      <c r="E571" s="76" t="s">
        <v>4114</v>
      </c>
      <c r="F571" s="76" t="s">
        <v>4398</v>
      </c>
      <c r="J571" s="76" t="s">
        <v>1241</v>
      </c>
    </row>
    <row r="572" spans="1:10" x14ac:dyDescent="0.35">
      <c r="A572" s="76">
        <v>574</v>
      </c>
      <c r="B572" s="77"/>
      <c r="F572" s="90" t="s">
        <v>4651</v>
      </c>
    </row>
    <row r="573" spans="1:10" x14ac:dyDescent="0.35">
      <c r="A573" s="76">
        <v>575</v>
      </c>
      <c r="B573" s="77"/>
      <c r="F573" s="76" t="s">
        <v>4606</v>
      </c>
    </row>
    <row r="574" spans="1:10" x14ac:dyDescent="0.35">
      <c r="A574" s="76">
        <v>576</v>
      </c>
      <c r="B574" s="77"/>
      <c r="F574" s="76" t="s">
        <v>4397</v>
      </c>
    </row>
    <row r="575" spans="1:10" x14ac:dyDescent="0.35">
      <c r="A575" s="76">
        <v>577</v>
      </c>
      <c r="B575" s="77" t="s">
        <v>1243</v>
      </c>
      <c r="C575" s="76" t="s">
        <v>1243</v>
      </c>
      <c r="D575" s="76" t="s">
        <v>4115</v>
      </c>
      <c r="E575" s="76" t="s">
        <v>4114</v>
      </c>
      <c r="F575" s="76" t="s">
        <v>4392</v>
      </c>
      <c r="J575" s="76" t="s">
        <v>1244</v>
      </c>
    </row>
    <row r="576" spans="1:10" x14ac:dyDescent="0.35">
      <c r="A576" s="76">
        <v>578</v>
      </c>
      <c r="B576" s="77"/>
      <c r="F576" s="76" t="s">
        <v>1244</v>
      </c>
    </row>
    <row r="577" spans="1:10" x14ac:dyDescent="0.35">
      <c r="A577" s="76">
        <v>579</v>
      </c>
      <c r="B577" s="77"/>
      <c r="F577" s="76" t="s">
        <v>4607</v>
      </c>
    </row>
    <row r="578" spans="1:10" x14ac:dyDescent="0.35">
      <c r="A578" s="76">
        <v>580</v>
      </c>
      <c r="B578" s="77"/>
      <c r="F578" s="76" t="s">
        <v>4390</v>
      </c>
    </row>
    <row r="579" spans="1:10" x14ac:dyDescent="0.35">
      <c r="A579" s="76">
        <v>581</v>
      </c>
      <c r="B579" s="77" t="s">
        <v>3944</v>
      </c>
      <c r="C579" s="76" t="s">
        <v>3944</v>
      </c>
      <c r="D579" s="76" t="s">
        <v>4115</v>
      </c>
      <c r="E579" s="76" t="s">
        <v>4114</v>
      </c>
      <c r="F579" s="76" t="s">
        <v>4392</v>
      </c>
      <c r="J579" s="76" t="s">
        <v>3526</v>
      </c>
    </row>
    <row r="580" spans="1:10" x14ac:dyDescent="0.35">
      <c r="A580" s="76">
        <v>582</v>
      </c>
      <c r="B580" s="77"/>
      <c r="F580" s="90" t="s">
        <v>3526</v>
      </c>
    </row>
    <row r="581" spans="1:10" x14ac:dyDescent="0.35">
      <c r="A581" s="76">
        <v>583</v>
      </c>
      <c r="B581" s="77"/>
      <c r="F581" s="76" t="s">
        <v>4611</v>
      </c>
    </row>
    <row r="582" spans="1:10" x14ac:dyDescent="0.35">
      <c r="A582" s="76">
        <v>584</v>
      </c>
      <c r="B582" s="77"/>
      <c r="F582" s="76" t="s">
        <v>4390</v>
      </c>
    </row>
    <row r="583" spans="1:10" x14ac:dyDescent="0.35">
      <c r="A583" s="76">
        <v>585</v>
      </c>
      <c r="B583" s="77" t="s">
        <v>3938</v>
      </c>
      <c r="C583" s="76" t="s">
        <v>3938</v>
      </c>
      <c r="D583" s="76" t="s">
        <v>4115</v>
      </c>
      <c r="E583" s="76" t="s">
        <v>4114</v>
      </c>
      <c r="F583" s="76" t="s">
        <v>4392</v>
      </c>
      <c r="J583" s="76" t="s">
        <v>1247</v>
      </c>
    </row>
    <row r="584" spans="1:10" x14ac:dyDescent="0.35">
      <c r="A584" s="76">
        <v>586</v>
      </c>
      <c r="B584" s="77"/>
      <c r="F584" s="76" t="s">
        <v>1244</v>
      </c>
    </row>
    <row r="585" spans="1:10" x14ac:dyDescent="0.35">
      <c r="A585" s="76">
        <v>587</v>
      </c>
      <c r="B585" s="77"/>
      <c r="F585" s="76" t="s">
        <v>4608</v>
      </c>
    </row>
    <row r="586" spans="1:10" x14ac:dyDescent="0.35">
      <c r="A586" s="76">
        <v>588</v>
      </c>
      <c r="B586" s="77"/>
      <c r="F586" s="76" t="s">
        <v>4390</v>
      </c>
    </row>
    <row r="587" spans="1:10" x14ac:dyDescent="0.35">
      <c r="A587" s="76">
        <v>589</v>
      </c>
      <c r="B587" s="77" t="s">
        <v>3939</v>
      </c>
      <c r="C587" s="76" t="s">
        <v>3939</v>
      </c>
      <c r="D587" s="76" t="s">
        <v>4115</v>
      </c>
      <c r="E587" s="76" t="s">
        <v>4114</v>
      </c>
      <c r="F587" s="76" t="s">
        <v>4392</v>
      </c>
      <c r="J587" s="76" t="s">
        <v>1249</v>
      </c>
    </row>
    <row r="588" spans="1:10" x14ac:dyDescent="0.35">
      <c r="A588" s="76">
        <v>590</v>
      </c>
      <c r="B588" s="77"/>
      <c r="F588" s="76" t="s">
        <v>1244</v>
      </c>
    </row>
    <row r="589" spans="1:10" x14ac:dyDescent="0.35">
      <c r="A589" s="76">
        <v>591</v>
      </c>
      <c r="B589" s="77"/>
      <c r="F589" s="76" t="s">
        <v>4609</v>
      </c>
    </row>
    <row r="590" spans="1:10" x14ac:dyDescent="0.35">
      <c r="A590" s="76">
        <v>592</v>
      </c>
      <c r="B590" s="77"/>
      <c r="F590" s="76" t="s">
        <v>4390</v>
      </c>
    </row>
    <row r="591" spans="1:10" x14ac:dyDescent="0.35">
      <c r="A591" s="76">
        <v>593</v>
      </c>
      <c r="B591" s="77" t="s">
        <v>1251</v>
      </c>
      <c r="C591" s="76" t="s">
        <v>1251</v>
      </c>
      <c r="D591" s="76" t="s">
        <v>4115</v>
      </c>
      <c r="E591" s="76" t="s">
        <v>4114</v>
      </c>
      <c r="F591" s="76" t="s">
        <v>4392</v>
      </c>
      <c r="J591" s="76" t="s">
        <v>1252</v>
      </c>
    </row>
    <row r="592" spans="1:10" x14ac:dyDescent="0.35">
      <c r="A592" s="76">
        <v>594</v>
      </c>
      <c r="B592" s="77"/>
      <c r="F592" s="76" t="s">
        <v>1252</v>
      </c>
    </row>
    <row r="593" spans="1:14" x14ac:dyDescent="0.35">
      <c r="A593" s="76">
        <v>595</v>
      </c>
      <c r="B593" s="77"/>
      <c r="F593" s="76" t="s">
        <v>4607</v>
      </c>
    </row>
    <row r="594" spans="1:14" x14ac:dyDescent="0.35">
      <c r="A594" s="76">
        <v>596</v>
      </c>
      <c r="B594" s="77"/>
      <c r="F594" s="76" t="s">
        <v>4390</v>
      </c>
    </row>
    <row r="595" spans="1:14" x14ac:dyDescent="0.35">
      <c r="A595" s="76">
        <v>597</v>
      </c>
      <c r="B595" s="77" t="s">
        <v>3940</v>
      </c>
      <c r="C595" s="76" t="s">
        <v>3940</v>
      </c>
      <c r="D595" s="76" t="s">
        <v>4115</v>
      </c>
      <c r="E595" s="76" t="s">
        <v>4114</v>
      </c>
      <c r="F595" s="76" t="s">
        <v>4392</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4608</v>
      </c>
      <c r="M597" s="81" t="s">
        <v>112</v>
      </c>
      <c r="N597" s="81">
        <v>35</v>
      </c>
    </row>
    <row r="598" spans="1:14" x14ac:dyDescent="0.35">
      <c r="A598" s="76">
        <v>600</v>
      </c>
      <c r="B598" s="77"/>
      <c r="F598" s="76" t="s">
        <v>4390</v>
      </c>
      <c r="M598" s="80" t="s">
        <v>924</v>
      </c>
      <c r="N598" s="80">
        <v>50</v>
      </c>
    </row>
    <row r="599" spans="1:14" x14ac:dyDescent="0.35">
      <c r="A599" s="76">
        <v>601</v>
      </c>
      <c r="B599" s="77" t="s">
        <v>3941</v>
      </c>
      <c r="C599" s="76" t="s">
        <v>3941</v>
      </c>
      <c r="D599" s="76" t="s">
        <v>4115</v>
      </c>
      <c r="E599" s="76" t="s">
        <v>4114</v>
      </c>
      <c r="F599" s="76" t="s">
        <v>4392</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4609</v>
      </c>
      <c r="M601" s="81" t="s">
        <v>112</v>
      </c>
      <c r="N601" s="81">
        <v>35</v>
      </c>
    </row>
    <row r="602" spans="1:14" x14ac:dyDescent="0.35">
      <c r="A602" s="76">
        <v>604</v>
      </c>
      <c r="B602" s="77"/>
      <c r="F602" s="76" t="s">
        <v>4390</v>
      </c>
      <c r="M602" s="80" t="s">
        <v>924</v>
      </c>
      <c r="N602" s="80">
        <v>40</v>
      </c>
    </row>
    <row r="603" spans="1:14" x14ac:dyDescent="0.35">
      <c r="A603" s="76">
        <v>605</v>
      </c>
      <c r="B603" s="77" t="s">
        <v>1258</v>
      </c>
      <c r="C603" s="76" t="s">
        <v>1258</v>
      </c>
      <c r="D603" s="76" t="s">
        <v>4115</v>
      </c>
      <c r="E603" s="76" t="s">
        <v>4114</v>
      </c>
      <c r="F603" s="76" t="s">
        <v>4392</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4608</v>
      </c>
      <c r="M605" s="81" t="s">
        <v>112</v>
      </c>
      <c r="N605" s="81">
        <v>35</v>
      </c>
    </row>
    <row r="606" spans="1:14" x14ac:dyDescent="0.35">
      <c r="A606" s="76">
        <v>608</v>
      </c>
      <c r="B606" s="77"/>
      <c r="F606" s="76" t="s">
        <v>4390</v>
      </c>
      <c r="M606" s="80" t="s">
        <v>924</v>
      </c>
      <c r="N606" s="80">
        <v>60</v>
      </c>
    </row>
    <row r="607" spans="1:14" x14ac:dyDescent="0.35">
      <c r="A607" s="76">
        <v>609</v>
      </c>
      <c r="B607" s="77" t="s">
        <v>3942</v>
      </c>
      <c r="C607" s="76" t="s">
        <v>3942</v>
      </c>
      <c r="D607" s="76" t="s">
        <v>4115</v>
      </c>
      <c r="E607" s="76" t="s">
        <v>4114</v>
      </c>
      <c r="F607" s="76" t="s">
        <v>4392</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4609</v>
      </c>
      <c r="M609" s="81" t="s">
        <v>112</v>
      </c>
      <c r="N609" s="81">
        <v>35</v>
      </c>
    </row>
    <row r="610" spans="1:14" x14ac:dyDescent="0.35">
      <c r="A610" s="76">
        <v>612</v>
      </c>
      <c r="B610" s="77"/>
      <c r="F610" s="76" t="s">
        <v>4390</v>
      </c>
      <c r="M610" s="80" t="s">
        <v>924</v>
      </c>
      <c r="N610" s="80">
        <v>60</v>
      </c>
    </row>
    <row r="611" spans="1:14" x14ac:dyDescent="0.35">
      <c r="A611" s="76">
        <v>613</v>
      </c>
      <c r="B611" s="77" t="s">
        <v>3943</v>
      </c>
      <c r="C611" s="76" t="s">
        <v>3943</v>
      </c>
      <c r="D611" s="76" t="s">
        <v>4115</v>
      </c>
      <c r="E611" s="76" t="s">
        <v>4114</v>
      </c>
      <c r="F611" s="76" t="s">
        <v>4392</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4610</v>
      </c>
      <c r="M613" s="81" t="s">
        <v>112</v>
      </c>
      <c r="N613" s="81">
        <v>100</v>
      </c>
    </row>
    <row r="614" spans="1:14" x14ac:dyDescent="0.35">
      <c r="A614" s="76">
        <v>616</v>
      </c>
      <c r="B614" s="77"/>
      <c r="F614" s="76" t="s">
        <v>4390</v>
      </c>
      <c r="M614" s="80" t="s">
        <v>924</v>
      </c>
      <c r="N614" s="80">
        <v>150</v>
      </c>
    </row>
    <row r="615" spans="1:14" x14ac:dyDescent="0.35">
      <c r="A615" s="76">
        <v>617</v>
      </c>
      <c r="B615" s="77" t="s">
        <v>1311</v>
      </c>
      <c r="C615" s="76" t="s">
        <v>1311</v>
      </c>
      <c r="D615" s="76" t="s">
        <v>4115</v>
      </c>
      <c r="E615" s="76" t="s">
        <v>4114</v>
      </c>
      <c r="F615" s="76" t="s">
        <v>4388</v>
      </c>
      <c r="J615" s="76" t="s">
        <v>1312</v>
      </c>
    </row>
    <row r="616" spans="1:14" x14ac:dyDescent="0.35">
      <c r="A616" s="76">
        <v>618</v>
      </c>
      <c r="B616" s="77"/>
      <c r="F616" s="76" t="s">
        <v>4389</v>
      </c>
    </row>
    <row r="617" spans="1:14" x14ac:dyDescent="0.35">
      <c r="A617" s="76">
        <v>619</v>
      </c>
      <c r="B617" s="77"/>
      <c r="F617" s="76" t="s">
        <v>4613</v>
      </c>
    </row>
    <row r="618" spans="1:14" x14ac:dyDescent="0.35">
      <c r="A618" s="76">
        <v>620</v>
      </c>
      <c r="B618" s="77"/>
      <c r="F618" s="76" t="s">
        <v>4386</v>
      </c>
    </row>
    <row r="619" spans="1:14" x14ac:dyDescent="0.35">
      <c r="A619" s="76">
        <v>621</v>
      </c>
      <c r="B619" s="77" t="s">
        <v>1315</v>
      </c>
      <c r="C619" s="76" t="s">
        <v>1315</v>
      </c>
      <c r="D619" s="76" t="s">
        <v>4115</v>
      </c>
      <c r="E619" s="76" t="s">
        <v>4114</v>
      </c>
      <c r="F619" s="76" t="s">
        <v>4388</v>
      </c>
      <c r="J619" s="76" t="s">
        <v>1316</v>
      </c>
    </row>
    <row r="620" spans="1:14" x14ac:dyDescent="0.35">
      <c r="A620" s="76">
        <v>622</v>
      </c>
      <c r="B620" s="77"/>
      <c r="F620" s="76" t="s">
        <v>4387</v>
      </c>
    </row>
    <row r="621" spans="1:14" x14ac:dyDescent="0.35">
      <c r="A621" s="76">
        <v>623</v>
      </c>
      <c r="B621" s="77"/>
      <c r="F621" s="76" t="s">
        <v>4613</v>
      </c>
    </row>
    <row r="622" spans="1:14" x14ac:dyDescent="0.35">
      <c r="A622" s="76">
        <v>624</v>
      </c>
      <c r="B622" s="77"/>
      <c r="F622" s="76" t="s">
        <v>4386</v>
      </c>
    </row>
    <row r="623" spans="1:14" x14ac:dyDescent="0.35">
      <c r="A623" s="76">
        <v>625</v>
      </c>
      <c r="B623" s="77" t="s">
        <v>3957</v>
      </c>
      <c r="C623" s="76" t="s">
        <v>3957</v>
      </c>
      <c r="D623" s="76" t="s">
        <v>4115</v>
      </c>
      <c r="E623" s="76" t="s">
        <v>4114</v>
      </c>
      <c r="F623" s="76" t="s">
        <v>4388</v>
      </c>
      <c r="J623" s="76" t="s">
        <v>1318</v>
      </c>
    </row>
    <row r="624" spans="1:14" x14ac:dyDescent="0.35">
      <c r="A624" s="76">
        <v>626</v>
      </c>
      <c r="B624" s="77"/>
      <c r="F624" s="76" t="s">
        <v>4612</v>
      </c>
    </row>
    <row r="625" spans="1:13" x14ac:dyDescent="0.35">
      <c r="A625" s="76">
        <v>627</v>
      </c>
      <c r="B625" s="77"/>
      <c r="F625" s="76" t="s">
        <v>4613</v>
      </c>
    </row>
    <row r="626" spans="1:13" x14ac:dyDescent="0.35">
      <c r="A626" s="76">
        <v>628</v>
      </c>
      <c r="B626" s="77"/>
      <c r="F626" s="76" t="s">
        <v>4386</v>
      </c>
      <c r="M626" s="78" t="s">
        <v>4421</v>
      </c>
    </row>
    <row r="627" spans="1:13" x14ac:dyDescent="0.35">
      <c r="A627" s="76">
        <v>629</v>
      </c>
      <c r="B627" s="77" t="s">
        <v>1288</v>
      </c>
      <c r="C627" s="76" t="s">
        <v>1288</v>
      </c>
      <c r="D627" s="76" t="s">
        <v>4115</v>
      </c>
      <c r="E627" s="76" t="s">
        <v>4114</v>
      </c>
      <c r="F627" s="76" t="s">
        <v>4385</v>
      </c>
      <c r="J627" s="76" t="s">
        <v>63</v>
      </c>
      <c r="M627" s="79" t="s">
        <v>4420</v>
      </c>
    </row>
    <row r="628" spans="1:13" x14ac:dyDescent="0.35">
      <c r="A628" s="76">
        <v>630</v>
      </c>
      <c r="B628" s="77"/>
      <c r="F628" s="76" t="s">
        <v>4384</v>
      </c>
      <c r="M628" s="86" t="s">
        <v>4598</v>
      </c>
    </row>
    <row r="629" spans="1:13" x14ac:dyDescent="0.35">
      <c r="A629" s="76">
        <v>631</v>
      </c>
      <c r="B629" s="77"/>
      <c r="F629" s="76" t="s">
        <v>4614</v>
      </c>
      <c r="M629" s="87" t="s">
        <v>4597</v>
      </c>
    </row>
    <row r="630" spans="1:13" x14ac:dyDescent="0.35">
      <c r="A630" s="76">
        <v>632</v>
      </c>
      <c r="B630" s="77"/>
      <c r="F630" s="76" t="s">
        <v>4383</v>
      </c>
    </row>
    <row r="631" spans="1:13" x14ac:dyDescent="0.35">
      <c r="A631" s="76">
        <v>633</v>
      </c>
      <c r="B631" s="77" t="s">
        <v>1291</v>
      </c>
      <c r="C631" s="76" t="s">
        <v>1291</v>
      </c>
      <c r="D631" s="76" t="s">
        <v>4115</v>
      </c>
      <c r="E631" s="76" t="s">
        <v>4114</v>
      </c>
      <c r="F631" s="76" t="s">
        <v>4381</v>
      </c>
      <c r="J631" s="76" t="s">
        <v>1292</v>
      </c>
    </row>
    <row r="632" spans="1:13" x14ac:dyDescent="0.35">
      <c r="A632" s="76">
        <v>634</v>
      </c>
      <c r="B632" s="77"/>
      <c r="F632" s="76" t="s">
        <v>4382</v>
      </c>
    </row>
    <row r="633" spans="1:13" x14ac:dyDescent="0.35">
      <c r="A633" s="76">
        <v>635</v>
      </c>
      <c r="B633" s="77"/>
      <c r="F633" s="76" t="s">
        <v>4380</v>
      </c>
    </row>
    <row r="634" spans="1:13" x14ac:dyDescent="0.35">
      <c r="A634" s="76">
        <v>636</v>
      </c>
      <c r="B634" s="77"/>
      <c r="F634" s="76" t="s">
        <v>4379</v>
      </c>
    </row>
    <row r="635" spans="1:13" x14ac:dyDescent="0.35">
      <c r="A635" s="76">
        <v>637</v>
      </c>
      <c r="B635" s="77" t="s">
        <v>3956</v>
      </c>
      <c r="C635" s="76" t="s">
        <v>3956</v>
      </c>
      <c r="D635" s="76" t="s">
        <v>4115</v>
      </c>
      <c r="E635" s="76" t="s">
        <v>4114</v>
      </c>
      <c r="F635" s="76" t="s">
        <v>4381</v>
      </c>
      <c r="J635" s="76" t="s">
        <v>3533</v>
      </c>
    </row>
    <row r="636" spans="1:13" x14ac:dyDescent="0.35">
      <c r="A636" s="76">
        <v>638</v>
      </c>
      <c r="B636" s="77"/>
      <c r="F636" s="90" t="s">
        <v>4652</v>
      </c>
    </row>
    <row r="637" spans="1:13" x14ac:dyDescent="0.35">
      <c r="A637" s="76">
        <v>639</v>
      </c>
      <c r="B637" s="77"/>
      <c r="F637" s="76" t="s">
        <v>4619</v>
      </c>
    </row>
    <row r="638" spans="1:13" x14ac:dyDescent="0.35">
      <c r="A638" s="76">
        <v>640</v>
      </c>
      <c r="B638" s="77"/>
      <c r="F638" s="90" t="s">
        <v>4826</v>
      </c>
    </row>
    <row r="639" spans="1:13" x14ac:dyDescent="0.35">
      <c r="A639" s="76">
        <v>641</v>
      </c>
      <c r="B639" s="77" t="s">
        <v>3950</v>
      </c>
      <c r="C639" s="76" t="s">
        <v>3950</v>
      </c>
      <c r="D639" s="76" t="s">
        <v>4115</v>
      </c>
      <c r="E639" s="76" t="s">
        <v>4114</v>
      </c>
      <c r="F639" s="76" t="s">
        <v>4381</v>
      </c>
      <c r="J639" s="76" t="s">
        <v>1295</v>
      </c>
    </row>
    <row r="640" spans="1:13" x14ac:dyDescent="0.35">
      <c r="A640" s="76">
        <v>642</v>
      </c>
      <c r="B640" s="77"/>
      <c r="F640" s="76" t="s">
        <v>4382</v>
      </c>
    </row>
    <row r="641" spans="1:13" x14ac:dyDescent="0.35">
      <c r="A641" s="76">
        <v>643</v>
      </c>
      <c r="B641" s="77"/>
      <c r="F641" s="76" t="s">
        <v>4615</v>
      </c>
    </row>
    <row r="642" spans="1:13" x14ac:dyDescent="0.35">
      <c r="A642" s="76">
        <v>644</v>
      </c>
      <c r="B642" s="77"/>
      <c r="F642" s="76" t="s">
        <v>4379</v>
      </c>
    </row>
    <row r="643" spans="1:13" x14ac:dyDescent="0.35">
      <c r="A643" s="76">
        <v>645</v>
      </c>
      <c r="B643" s="77" t="s">
        <v>3952</v>
      </c>
      <c r="C643" s="76" t="s">
        <v>3952</v>
      </c>
      <c r="D643" s="76" t="s">
        <v>4115</v>
      </c>
      <c r="E643" s="76" t="s">
        <v>4114</v>
      </c>
      <c r="F643" s="76" t="s">
        <v>4381</v>
      </c>
      <c r="J643" s="76" t="s">
        <v>1296</v>
      </c>
    </row>
    <row r="644" spans="1:13" x14ac:dyDescent="0.35">
      <c r="A644" s="76">
        <v>646</v>
      </c>
      <c r="B644" s="77"/>
      <c r="F644" s="76" t="s">
        <v>4382</v>
      </c>
    </row>
    <row r="645" spans="1:13" x14ac:dyDescent="0.35">
      <c r="A645" s="76">
        <v>647</v>
      </c>
      <c r="B645" s="77"/>
      <c r="F645" s="76" t="s">
        <v>4616</v>
      </c>
    </row>
    <row r="646" spans="1:13" x14ac:dyDescent="0.35">
      <c r="A646" s="76">
        <v>648</v>
      </c>
      <c r="B646" s="77"/>
      <c r="F646" s="76" t="s">
        <v>4379</v>
      </c>
    </row>
    <row r="647" spans="1:13" x14ac:dyDescent="0.35">
      <c r="A647" s="76">
        <v>649</v>
      </c>
      <c r="B647" s="77" t="s">
        <v>1297</v>
      </c>
      <c r="C647" s="76" t="s">
        <v>1297</v>
      </c>
      <c r="D647" s="76" t="s">
        <v>4115</v>
      </c>
      <c r="E647" s="76" t="s">
        <v>4114</v>
      </c>
      <c r="F647" s="76" t="s">
        <v>4381</v>
      </c>
      <c r="J647" s="76" t="s">
        <v>1298</v>
      </c>
      <c r="M647" s="81">
        <v>30</v>
      </c>
    </row>
    <row r="648" spans="1:13" x14ac:dyDescent="0.35">
      <c r="A648" s="76">
        <v>650</v>
      </c>
      <c r="B648" s="77"/>
      <c r="F648" s="76" t="s">
        <v>1298</v>
      </c>
      <c r="M648" s="80">
        <v>10</v>
      </c>
    </row>
    <row r="649" spans="1:13" x14ac:dyDescent="0.35">
      <c r="A649" s="76">
        <v>651</v>
      </c>
      <c r="B649" s="77"/>
      <c r="F649" s="76" t="s">
        <v>4380</v>
      </c>
      <c r="M649" s="81">
        <v>20</v>
      </c>
    </row>
    <row r="650" spans="1:13" x14ac:dyDescent="0.35">
      <c r="A650" s="76">
        <v>652</v>
      </c>
      <c r="B650" s="77"/>
      <c r="F650" s="76" t="s">
        <v>4379</v>
      </c>
      <c r="M650" s="80">
        <v>30</v>
      </c>
    </row>
    <row r="651" spans="1:13" x14ac:dyDescent="0.35">
      <c r="A651" s="76">
        <v>653</v>
      </c>
      <c r="B651" s="77" t="s">
        <v>3953</v>
      </c>
      <c r="C651" s="76" t="s">
        <v>3953</v>
      </c>
      <c r="D651" s="76" t="s">
        <v>4115</v>
      </c>
      <c r="E651" s="76" t="s">
        <v>4114</v>
      </c>
      <c r="F651" s="76" t="s">
        <v>4381</v>
      </c>
      <c r="J651" s="76" t="s">
        <v>1300</v>
      </c>
      <c r="M651" s="81">
        <v>30</v>
      </c>
    </row>
    <row r="652" spans="1:13" x14ac:dyDescent="0.35">
      <c r="A652" s="76">
        <v>654</v>
      </c>
      <c r="B652" s="77"/>
      <c r="F652" s="76" t="s">
        <v>1298</v>
      </c>
      <c r="M652" s="80">
        <v>50</v>
      </c>
    </row>
    <row r="653" spans="1:13" x14ac:dyDescent="0.35">
      <c r="A653" s="76">
        <v>655</v>
      </c>
      <c r="B653" s="77"/>
      <c r="F653" s="76" t="s">
        <v>4380</v>
      </c>
      <c r="M653" s="81">
        <v>30</v>
      </c>
    </row>
    <row r="654" spans="1:13" x14ac:dyDescent="0.35">
      <c r="A654" s="76">
        <v>656</v>
      </c>
      <c r="B654" s="77"/>
      <c r="F654" s="76" t="s">
        <v>4379</v>
      </c>
      <c r="M654" s="80">
        <v>30</v>
      </c>
    </row>
    <row r="655" spans="1:13" x14ac:dyDescent="0.35">
      <c r="A655" s="76">
        <v>657</v>
      </c>
      <c r="B655" s="77" t="s">
        <v>3951</v>
      </c>
      <c r="C655" s="76" t="s">
        <v>3951</v>
      </c>
      <c r="D655" s="76" t="s">
        <v>4115</v>
      </c>
      <c r="E655" s="76" t="s">
        <v>4114</v>
      </c>
      <c r="F655" s="76" t="s">
        <v>4381</v>
      </c>
      <c r="J655" s="76" t="s">
        <v>1302</v>
      </c>
      <c r="M655" s="81">
        <v>100</v>
      </c>
    </row>
    <row r="656" spans="1:13" x14ac:dyDescent="0.35">
      <c r="A656" s="76">
        <v>658</v>
      </c>
      <c r="B656" s="77"/>
      <c r="F656" s="76" t="s">
        <v>1298</v>
      </c>
      <c r="M656" s="80">
        <v>150</v>
      </c>
    </row>
    <row r="657" spans="1:10" x14ac:dyDescent="0.35">
      <c r="A657" s="76">
        <v>659</v>
      </c>
      <c r="B657" s="77"/>
      <c r="F657" s="76" t="s">
        <v>4617</v>
      </c>
    </row>
    <row r="658" spans="1:10" x14ac:dyDescent="0.35">
      <c r="A658" s="76">
        <v>660</v>
      </c>
      <c r="B658" s="77"/>
      <c r="F658" s="76" t="s">
        <v>4379</v>
      </c>
    </row>
    <row r="659" spans="1:10" x14ac:dyDescent="0.35">
      <c r="A659" s="76">
        <v>661</v>
      </c>
      <c r="B659" s="77" t="s">
        <v>1303</v>
      </c>
      <c r="C659" s="76" t="s">
        <v>1303</v>
      </c>
      <c r="D659" s="76" t="s">
        <v>4115</v>
      </c>
      <c r="E659" s="76" t="s">
        <v>4114</v>
      </c>
      <c r="F659" s="76" t="s">
        <v>4381</v>
      </c>
      <c r="J659" s="76" t="s">
        <v>1304</v>
      </c>
    </row>
    <row r="660" spans="1:10" x14ac:dyDescent="0.35">
      <c r="A660" s="76">
        <v>662</v>
      </c>
      <c r="B660" s="77"/>
      <c r="F660" s="76" t="s">
        <v>1304</v>
      </c>
    </row>
    <row r="661" spans="1:10" x14ac:dyDescent="0.35">
      <c r="A661" s="76">
        <v>663</v>
      </c>
      <c r="B661" s="77"/>
      <c r="F661" s="76" t="s">
        <v>4380</v>
      </c>
    </row>
    <row r="662" spans="1:10" x14ac:dyDescent="0.35">
      <c r="A662" s="76">
        <v>664</v>
      </c>
      <c r="B662" s="77"/>
      <c r="F662" s="76" t="s">
        <v>4379</v>
      </c>
    </row>
    <row r="663" spans="1:10" x14ac:dyDescent="0.35">
      <c r="A663" s="76">
        <v>665</v>
      </c>
      <c r="B663" s="77" t="s">
        <v>3954</v>
      </c>
      <c r="C663" s="76" t="s">
        <v>3954</v>
      </c>
      <c r="D663" s="76" t="s">
        <v>4115</v>
      </c>
      <c r="E663" s="76" t="s">
        <v>4114</v>
      </c>
      <c r="F663" s="76" t="s">
        <v>4381</v>
      </c>
      <c r="J663" s="76" t="s">
        <v>1306</v>
      </c>
    </row>
    <row r="664" spans="1:10" x14ac:dyDescent="0.35">
      <c r="A664" s="76">
        <v>666</v>
      </c>
      <c r="B664" s="77"/>
      <c r="F664" s="76" t="s">
        <v>1304</v>
      </c>
    </row>
    <row r="665" spans="1:10" x14ac:dyDescent="0.35">
      <c r="A665" s="76">
        <v>667</v>
      </c>
      <c r="B665" s="77"/>
      <c r="F665" s="76" t="s">
        <v>4380</v>
      </c>
    </row>
    <row r="666" spans="1:10" x14ac:dyDescent="0.35">
      <c r="A666" s="76">
        <v>668</v>
      </c>
      <c r="B666" s="77"/>
      <c r="F666" s="76" t="s">
        <v>4379</v>
      </c>
    </row>
    <row r="667" spans="1:10" x14ac:dyDescent="0.35">
      <c r="A667" s="76">
        <v>669</v>
      </c>
      <c r="B667" s="77" t="s">
        <v>3955</v>
      </c>
      <c r="C667" s="76" t="s">
        <v>3955</v>
      </c>
      <c r="D667" s="76" t="s">
        <v>4115</v>
      </c>
      <c r="E667" s="76" t="s">
        <v>4114</v>
      </c>
      <c r="F667" s="76" t="s">
        <v>4381</v>
      </c>
      <c r="J667" s="76" t="s">
        <v>1308</v>
      </c>
    </row>
    <row r="668" spans="1:10" x14ac:dyDescent="0.35">
      <c r="A668" s="76">
        <v>670</v>
      </c>
      <c r="B668" s="77"/>
      <c r="F668" s="76" t="s">
        <v>1304</v>
      </c>
    </row>
    <row r="669" spans="1:10" x14ac:dyDescent="0.35">
      <c r="A669" s="76">
        <v>671</v>
      </c>
      <c r="B669" s="77"/>
      <c r="F669" s="76" t="s">
        <v>4618</v>
      </c>
    </row>
    <row r="670" spans="1:10" x14ac:dyDescent="0.35">
      <c r="A670" s="76">
        <v>672</v>
      </c>
      <c r="B670" s="77"/>
      <c r="F670" s="76" t="s">
        <v>4379</v>
      </c>
    </row>
    <row r="671" spans="1:10" x14ac:dyDescent="0.35">
      <c r="A671" s="76">
        <v>673</v>
      </c>
      <c r="B671" s="77" t="s">
        <v>1319</v>
      </c>
      <c r="C671" s="76" t="s">
        <v>1319</v>
      </c>
      <c r="D671" s="76" t="s">
        <v>4115</v>
      </c>
      <c r="E671" s="76" t="s">
        <v>4114</v>
      </c>
      <c r="F671" s="76" t="s">
        <v>4376</v>
      </c>
      <c r="J671" s="76" t="s">
        <v>1320</v>
      </c>
    </row>
    <row r="672" spans="1:10" x14ac:dyDescent="0.35">
      <c r="A672" s="76">
        <v>674</v>
      </c>
      <c r="B672" s="77"/>
      <c r="F672" s="76" t="s">
        <v>4620</v>
      </c>
    </row>
    <row r="673" spans="1:10" x14ac:dyDescent="0.35">
      <c r="A673" s="76">
        <v>675</v>
      </c>
      <c r="B673" s="77"/>
      <c r="F673" s="76" t="s">
        <v>4378</v>
      </c>
    </row>
    <row r="674" spans="1:10" x14ac:dyDescent="0.35">
      <c r="A674" s="76">
        <v>676</v>
      </c>
      <c r="B674" s="77"/>
      <c r="F674" s="76" t="s">
        <v>4377</v>
      </c>
    </row>
    <row r="675" spans="1:10" x14ac:dyDescent="0.35">
      <c r="A675" s="76">
        <v>677</v>
      </c>
      <c r="B675" s="77" t="s">
        <v>1323</v>
      </c>
      <c r="C675" s="76" t="s">
        <v>1323</v>
      </c>
      <c r="D675" s="76" t="s">
        <v>4115</v>
      </c>
      <c r="E675" s="76" t="s">
        <v>4114</v>
      </c>
      <c r="F675" s="76" t="s">
        <v>4376</v>
      </c>
      <c r="J675" s="76" t="s">
        <v>1324</v>
      </c>
    </row>
    <row r="676" spans="1:10" x14ac:dyDescent="0.35">
      <c r="A676" s="76">
        <v>678</v>
      </c>
      <c r="B676" s="77"/>
      <c r="F676" s="76" t="s">
        <v>4621</v>
      </c>
    </row>
    <row r="677" spans="1:10" x14ac:dyDescent="0.35">
      <c r="A677" s="76">
        <v>679</v>
      </c>
      <c r="B677" s="77"/>
      <c r="F677" s="76" t="s">
        <v>4375</v>
      </c>
    </row>
    <row r="678" spans="1:10" x14ac:dyDescent="0.35">
      <c r="A678" s="76">
        <v>680</v>
      </c>
      <c r="B678" s="77"/>
      <c r="F678" s="76" t="s">
        <v>4374</v>
      </c>
    </row>
    <row r="679" spans="1:10" x14ac:dyDescent="0.35">
      <c r="A679" s="76">
        <v>681</v>
      </c>
      <c r="B679" s="77" t="s">
        <v>1326</v>
      </c>
      <c r="C679" s="76" t="s">
        <v>1326</v>
      </c>
      <c r="D679" s="76" t="s">
        <v>4115</v>
      </c>
      <c r="E679" s="76" t="s">
        <v>4114</v>
      </c>
      <c r="F679" s="76" t="s">
        <v>4373</v>
      </c>
      <c r="J679" s="76" t="s">
        <v>1327</v>
      </c>
    </row>
    <row r="680" spans="1:10" x14ac:dyDescent="0.35">
      <c r="A680" s="76">
        <v>682</v>
      </c>
      <c r="B680" s="77"/>
      <c r="F680" s="76" t="s">
        <v>1327</v>
      </c>
    </row>
    <row r="681" spans="1:10" x14ac:dyDescent="0.35">
      <c r="A681" s="76">
        <v>683</v>
      </c>
      <c r="B681" s="77"/>
      <c r="F681" s="76" t="s">
        <v>4372</v>
      </c>
    </row>
    <row r="682" spans="1:10" x14ac:dyDescent="0.35">
      <c r="A682" s="76">
        <v>684</v>
      </c>
      <c r="B682" s="77"/>
      <c r="F682" s="76" t="s">
        <v>4371</v>
      </c>
    </row>
    <row r="683" spans="1:10" x14ac:dyDescent="0.35">
      <c r="A683" s="76">
        <v>685</v>
      </c>
      <c r="B683" s="77" t="s">
        <v>3958</v>
      </c>
      <c r="C683" s="76" t="s">
        <v>3958</v>
      </c>
      <c r="D683" s="76" t="s">
        <v>4115</v>
      </c>
      <c r="E683" s="76" t="s">
        <v>4114</v>
      </c>
      <c r="F683" s="76" t="s">
        <v>4373</v>
      </c>
      <c r="J683" s="76" t="s">
        <v>1330</v>
      </c>
    </row>
    <row r="684" spans="1:10" x14ac:dyDescent="0.35">
      <c r="A684" s="76">
        <v>686</v>
      </c>
      <c r="B684" s="77"/>
      <c r="F684" s="76" t="s">
        <v>1327</v>
      </c>
    </row>
    <row r="685" spans="1:10" x14ac:dyDescent="0.35">
      <c r="A685" s="76">
        <v>687</v>
      </c>
      <c r="B685" s="77"/>
      <c r="F685" s="76" t="s">
        <v>4372</v>
      </c>
    </row>
    <row r="686" spans="1:10" x14ac:dyDescent="0.35">
      <c r="A686" s="76">
        <v>688</v>
      </c>
      <c r="B686" s="77"/>
      <c r="F686" s="76" t="s">
        <v>4371</v>
      </c>
    </row>
    <row r="687" spans="1:10" x14ac:dyDescent="0.35">
      <c r="A687" s="76">
        <v>689</v>
      </c>
      <c r="B687" s="77" t="s">
        <v>3959</v>
      </c>
      <c r="C687" s="76" t="s">
        <v>3959</v>
      </c>
      <c r="D687" s="76" t="s">
        <v>4115</v>
      </c>
      <c r="E687" s="76" t="s">
        <v>4114</v>
      </c>
      <c r="F687" s="76" t="s">
        <v>4373</v>
      </c>
      <c r="J687" s="76" t="s">
        <v>1332</v>
      </c>
    </row>
    <row r="688" spans="1:10" x14ac:dyDescent="0.35">
      <c r="A688" s="76">
        <v>690</v>
      </c>
      <c r="B688" s="77"/>
      <c r="F688" s="76" t="s">
        <v>1327</v>
      </c>
    </row>
    <row r="689" spans="1:10" x14ac:dyDescent="0.35">
      <c r="A689" s="76">
        <v>691</v>
      </c>
      <c r="B689" s="77"/>
      <c r="F689" s="76" t="s">
        <v>4372</v>
      </c>
    </row>
    <row r="690" spans="1:10" x14ac:dyDescent="0.35">
      <c r="A690" s="76">
        <v>692</v>
      </c>
      <c r="B690" s="77"/>
      <c r="F690" s="76" t="s">
        <v>4371</v>
      </c>
    </row>
    <row r="691" spans="1:10" x14ac:dyDescent="0.35">
      <c r="A691" s="76">
        <v>693</v>
      </c>
      <c r="B691" s="77" t="s">
        <v>1334</v>
      </c>
      <c r="C691" s="76" t="s">
        <v>1334</v>
      </c>
      <c r="D691" s="76" t="s">
        <v>4115</v>
      </c>
      <c r="E691" s="76" t="s">
        <v>4114</v>
      </c>
      <c r="F691" s="76" t="s">
        <v>4373</v>
      </c>
      <c r="J691" s="76" t="s">
        <v>1335</v>
      </c>
    </row>
    <row r="692" spans="1:10" x14ac:dyDescent="0.35">
      <c r="A692" s="76">
        <v>694</v>
      </c>
      <c r="B692" s="77"/>
      <c r="F692" s="76" t="s">
        <v>1335</v>
      </c>
    </row>
    <row r="693" spans="1:10" x14ac:dyDescent="0.35">
      <c r="A693" s="76">
        <v>695</v>
      </c>
      <c r="B693" s="77"/>
      <c r="F693" s="76" t="s">
        <v>4372</v>
      </c>
    </row>
    <row r="694" spans="1:10" x14ac:dyDescent="0.35">
      <c r="A694" s="76">
        <v>696</v>
      </c>
      <c r="B694" s="77"/>
      <c r="F694" s="76" t="s">
        <v>4371</v>
      </c>
    </row>
    <row r="695" spans="1:10" x14ac:dyDescent="0.35">
      <c r="A695" s="76">
        <v>697</v>
      </c>
      <c r="B695" s="77" t="s">
        <v>3960</v>
      </c>
      <c r="C695" s="76" t="s">
        <v>3960</v>
      </c>
      <c r="D695" s="76" t="s">
        <v>4115</v>
      </c>
      <c r="E695" s="76" t="s">
        <v>4114</v>
      </c>
      <c r="F695" s="76" t="s">
        <v>4373</v>
      </c>
      <c r="J695" s="76" t="s">
        <v>1337</v>
      </c>
    </row>
    <row r="696" spans="1:10" x14ac:dyDescent="0.35">
      <c r="A696" s="76">
        <v>698</v>
      </c>
      <c r="B696" s="77"/>
      <c r="F696" s="76" t="s">
        <v>1335</v>
      </c>
    </row>
    <row r="697" spans="1:10" x14ac:dyDescent="0.35">
      <c r="A697" s="76">
        <v>699</v>
      </c>
      <c r="B697" s="77"/>
      <c r="F697" s="76" t="s">
        <v>4372</v>
      </c>
    </row>
    <row r="698" spans="1:10" x14ac:dyDescent="0.35">
      <c r="A698" s="76">
        <v>700</v>
      </c>
      <c r="B698" s="77"/>
      <c r="F698" s="76" t="s">
        <v>4371</v>
      </c>
    </row>
    <row r="699" spans="1:10" x14ac:dyDescent="0.35">
      <c r="A699" s="76">
        <v>701</v>
      </c>
      <c r="B699" s="77" t="s">
        <v>3961</v>
      </c>
      <c r="C699" s="76" t="s">
        <v>3961</v>
      </c>
      <c r="D699" s="76" t="s">
        <v>4115</v>
      </c>
      <c r="E699" s="76" t="s">
        <v>4114</v>
      </c>
      <c r="F699" s="76" t="s">
        <v>4373</v>
      </c>
      <c r="J699" s="76" t="s">
        <v>1339</v>
      </c>
    </row>
    <row r="700" spans="1:10" x14ac:dyDescent="0.35">
      <c r="A700" s="76">
        <v>702</v>
      </c>
      <c r="B700" s="77"/>
      <c r="F700" s="76" t="s">
        <v>1335</v>
      </c>
    </row>
    <row r="701" spans="1:10" x14ac:dyDescent="0.35">
      <c r="A701" s="76">
        <v>703</v>
      </c>
      <c r="B701" s="77"/>
      <c r="F701" s="76" t="s">
        <v>4372</v>
      </c>
    </row>
    <row r="702" spans="1:10" x14ac:dyDescent="0.35">
      <c r="A702" s="76">
        <v>704</v>
      </c>
      <c r="B702" s="77"/>
      <c r="F702" s="76" t="s">
        <v>4371</v>
      </c>
    </row>
    <row r="703" spans="1:10" x14ac:dyDescent="0.35">
      <c r="A703" s="76">
        <v>705</v>
      </c>
      <c r="B703" s="77" t="s">
        <v>3962</v>
      </c>
      <c r="C703" s="76" t="s">
        <v>3962</v>
      </c>
      <c r="D703" s="76" t="s">
        <v>4115</v>
      </c>
      <c r="E703" s="76" t="s">
        <v>4114</v>
      </c>
      <c r="F703" s="76" t="s">
        <v>4373</v>
      </c>
      <c r="J703" s="76" t="s">
        <v>3525</v>
      </c>
    </row>
    <row r="704" spans="1:10" x14ac:dyDescent="0.35">
      <c r="A704" s="76">
        <v>706</v>
      </c>
      <c r="B704" s="77"/>
      <c r="F704" s="90" t="s">
        <v>4653</v>
      </c>
    </row>
    <row r="705" spans="1:10" x14ac:dyDescent="0.35">
      <c r="A705" s="76">
        <v>707</v>
      </c>
      <c r="B705" s="77"/>
      <c r="F705" s="76" t="s">
        <v>4622</v>
      </c>
    </row>
    <row r="706" spans="1:10" x14ac:dyDescent="0.35">
      <c r="A706" s="76">
        <v>708</v>
      </c>
      <c r="B706" s="77"/>
      <c r="F706" s="76" t="s">
        <v>4371</v>
      </c>
    </row>
    <row r="707" spans="1:10" x14ac:dyDescent="0.35">
      <c r="A707" s="76">
        <v>709</v>
      </c>
      <c r="B707" s="77" t="s">
        <v>1341</v>
      </c>
      <c r="C707" s="76" t="s">
        <v>1341</v>
      </c>
      <c r="D707" s="76" t="s">
        <v>4115</v>
      </c>
      <c r="E707" s="76" t="s">
        <v>4280</v>
      </c>
      <c r="F707" s="76" t="s">
        <v>4370</v>
      </c>
      <c r="J707" s="76" t="s">
        <v>1342</v>
      </c>
    </row>
    <row r="708" spans="1:10" x14ac:dyDescent="0.35">
      <c r="A708" s="76">
        <v>710</v>
      </c>
      <c r="B708" s="77"/>
      <c r="F708" s="76" t="s">
        <v>4626</v>
      </c>
    </row>
    <row r="709" spans="1:10" x14ac:dyDescent="0.35">
      <c r="A709" s="76">
        <v>711</v>
      </c>
      <c r="B709" s="77"/>
      <c r="F709" s="76" t="s">
        <v>4131</v>
      </c>
    </row>
    <row r="710" spans="1:10" x14ac:dyDescent="0.35">
      <c r="A710" s="76">
        <v>712</v>
      </c>
      <c r="B710" s="77"/>
      <c r="F710" s="76" t="s">
        <v>4369</v>
      </c>
    </row>
    <row r="711" spans="1:10" x14ac:dyDescent="0.35">
      <c r="A711" s="76">
        <v>713</v>
      </c>
      <c r="B711" s="77" t="s">
        <v>1345</v>
      </c>
      <c r="C711" s="76" t="s">
        <v>1345</v>
      </c>
      <c r="D711" s="76" t="s">
        <v>4115</v>
      </c>
      <c r="E711" s="76" t="s">
        <v>4324</v>
      </c>
      <c r="F711" s="76" t="s">
        <v>4368</v>
      </c>
      <c r="J711" s="76" t="s">
        <v>1346</v>
      </c>
    </row>
    <row r="712" spans="1:10" x14ac:dyDescent="0.35">
      <c r="A712" s="76">
        <v>714</v>
      </c>
      <c r="B712" s="77"/>
      <c r="F712" s="76" t="s">
        <v>4359</v>
      </c>
    </row>
    <row r="713" spans="1:10" x14ac:dyDescent="0.35">
      <c r="A713" s="76">
        <v>715</v>
      </c>
      <c r="B713" s="77"/>
      <c r="F713" s="76" t="s">
        <v>4367</v>
      </c>
    </row>
    <row r="714" spans="1:10" x14ac:dyDescent="0.35">
      <c r="A714" s="76">
        <v>716</v>
      </c>
      <c r="B714" s="77"/>
      <c r="F714" s="76" t="s">
        <v>4366</v>
      </c>
    </row>
    <row r="715" spans="1:10" x14ac:dyDescent="0.35">
      <c r="A715" s="76">
        <v>717</v>
      </c>
      <c r="B715" s="77" t="s">
        <v>1355</v>
      </c>
      <c r="C715" s="76" t="s">
        <v>1355</v>
      </c>
      <c r="D715" s="76" t="s">
        <v>4115</v>
      </c>
      <c r="E715" s="76" t="s">
        <v>4324</v>
      </c>
      <c r="F715" s="76" t="s">
        <v>4365</v>
      </c>
      <c r="J715" s="76" t="s">
        <v>1356</v>
      </c>
    </row>
    <row r="716" spans="1:10" x14ac:dyDescent="0.35">
      <c r="A716" s="76">
        <v>718</v>
      </c>
      <c r="B716" s="77"/>
      <c r="F716" s="76" t="s">
        <v>4364</v>
      </c>
    </row>
    <row r="717" spans="1:10" x14ac:dyDescent="0.35">
      <c r="A717" s="76">
        <v>719</v>
      </c>
      <c r="B717" s="77"/>
      <c r="F717" s="76" t="s">
        <v>4362</v>
      </c>
    </row>
    <row r="718" spans="1:10" x14ac:dyDescent="0.35">
      <c r="A718" s="76">
        <v>720</v>
      </c>
      <c r="B718" s="77"/>
      <c r="F718" s="76" t="s">
        <v>4361</v>
      </c>
    </row>
    <row r="719" spans="1:10" x14ac:dyDescent="0.35">
      <c r="A719" s="76">
        <v>721</v>
      </c>
      <c r="B719" s="77" t="s">
        <v>1350</v>
      </c>
      <c r="C719" s="76" t="s">
        <v>1350</v>
      </c>
      <c r="D719" s="76" t="s">
        <v>4115</v>
      </c>
      <c r="E719" s="76" t="s">
        <v>4324</v>
      </c>
      <c r="F719" s="76" t="s">
        <v>4323</v>
      </c>
      <c r="J719" s="76" t="s">
        <v>1351</v>
      </c>
    </row>
    <row r="720" spans="1:10" x14ac:dyDescent="0.35">
      <c r="A720" s="76">
        <v>722</v>
      </c>
      <c r="B720" s="77"/>
      <c r="F720" s="76" t="s">
        <v>4363</v>
      </c>
    </row>
    <row r="721" spans="1:10" x14ac:dyDescent="0.35">
      <c r="A721" s="76">
        <v>723</v>
      </c>
      <c r="B721" s="77"/>
      <c r="F721" s="76" t="s">
        <v>4362</v>
      </c>
    </row>
    <row r="722" spans="1:10" x14ac:dyDescent="0.35">
      <c r="A722" s="76">
        <v>724</v>
      </c>
      <c r="B722" s="77"/>
      <c r="F722" s="76" t="s">
        <v>4361</v>
      </c>
    </row>
    <row r="723" spans="1:10" x14ac:dyDescent="0.35">
      <c r="A723" s="76">
        <v>725</v>
      </c>
      <c r="B723" s="77" t="s">
        <v>4106</v>
      </c>
      <c r="C723" s="76" t="s">
        <v>4106</v>
      </c>
      <c r="D723" s="76" t="s">
        <v>4115</v>
      </c>
      <c r="E723" s="76" t="s">
        <v>4324</v>
      </c>
      <c r="F723" s="76" t="s">
        <v>4323</v>
      </c>
      <c r="J723" s="76" t="s">
        <v>1360</v>
      </c>
    </row>
    <row r="724" spans="1:10" x14ac:dyDescent="0.35">
      <c r="A724" s="76">
        <v>726</v>
      </c>
      <c r="B724" s="77"/>
      <c r="F724" s="76" t="s">
        <v>4627</v>
      </c>
    </row>
    <row r="725" spans="1:10" x14ac:dyDescent="0.35">
      <c r="A725" s="76">
        <v>727</v>
      </c>
      <c r="B725" s="77"/>
      <c r="F725" s="90" t="s">
        <v>4636</v>
      </c>
    </row>
    <row r="726" spans="1:10" x14ac:dyDescent="0.35">
      <c r="A726" s="76">
        <v>728</v>
      </c>
      <c r="B726" s="77"/>
      <c r="F726" s="76" t="s">
        <v>4333</v>
      </c>
    </row>
    <row r="727" spans="1:10" x14ac:dyDescent="0.35">
      <c r="A727" s="76">
        <v>729</v>
      </c>
      <c r="B727" s="77" t="s">
        <v>4105</v>
      </c>
      <c r="C727" s="76" t="s">
        <v>4105</v>
      </c>
      <c r="D727" s="76" t="s">
        <v>4115</v>
      </c>
      <c r="E727" s="76" t="s">
        <v>4324</v>
      </c>
      <c r="F727" s="76" t="s">
        <v>4360</v>
      </c>
      <c r="J727" s="76" t="s">
        <v>1362</v>
      </c>
    </row>
    <row r="728" spans="1:10" x14ac:dyDescent="0.35">
      <c r="A728" s="76">
        <v>730</v>
      </c>
      <c r="B728" s="77"/>
      <c r="F728" s="90" t="s">
        <v>4637</v>
      </c>
    </row>
    <row r="729" spans="1:10" x14ac:dyDescent="0.35">
      <c r="A729" s="76">
        <v>731</v>
      </c>
      <c r="B729" s="77"/>
      <c r="F729" s="76" t="s">
        <v>4628</v>
      </c>
    </row>
    <row r="730" spans="1:10" x14ac:dyDescent="0.35">
      <c r="A730" s="76">
        <v>732</v>
      </c>
      <c r="B730" s="77"/>
      <c r="F730" s="76" t="s">
        <v>4333</v>
      </c>
    </row>
    <row r="731" spans="1:10" x14ac:dyDescent="0.35">
      <c r="A731" s="76">
        <v>733</v>
      </c>
      <c r="B731" s="77" t="s">
        <v>1385</v>
      </c>
      <c r="C731" s="76" t="s">
        <v>1385</v>
      </c>
      <c r="D731" s="76" t="s">
        <v>4115</v>
      </c>
      <c r="E731" s="76" t="s">
        <v>4324</v>
      </c>
      <c r="F731" s="76" t="s">
        <v>4360</v>
      </c>
      <c r="J731" s="76" t="s">
        <v>1386</v>
      </c>
    </row>
    <row r="732" spans="1:10" x14ac:dyDescent="0.35">
      <c r="A732" s="76">
        <v>734</v>
      </c>
      <c r="B732" s="77"/>
      <c r="F732" s="76" t="s">
        <v>4358</v>
      </c>
    </row>
    <row r="733" spans="1:10" x14ac:dyDescent="0.35">
      <c r="A733" s="76">
        <v>735</v>
      </c>
      <c r="B733" s="77"/>
      <c r="F733" s="85" t="s">
        <v>4629</v>
      </c>
    </row>
    <row r="734" spans="1:10" x14ac:dyDescent="0.35">
      <c r="A734" s="76">
        <v>736</v>
      </c>
      <c r="B734" s="77"/>
      <c r="F734" s="90" t="s">
        <v>4794</v>
      </c>
    </row>
    <row r="735" spans="1:10" x14ac:dyDescent="0.35">
      <c r="A735" s="76">
        <v>737</v>
      </c>
      <c r="B735" s="77" t="s">
        <v>1382</v>
      </c>
      <c r="C735" s="76" t="s">
        <v>1382</v>
      </c>
      <c r="D735" s="76" t="s">
        <v>4115</v>
      </c>
      <c r="E735" s="76" t="s">
        <v>4324</v>
      </c>
      <c r="F735" s="76" t="s">
        <v>4323</v>
      </c>
      <c r="J735" s="76" t="s">
        <v>1383</v>
      </c>
    </row>
    <row r="736" spans="1:10" x14ac:dyDescent="0.35">
      <c r="A736" s="76">
        <v>738</v>
      </c>
      <c r="B736" s="77"/>
      <c r="F736" s="76" t="s">
        <v>4357</v>
      </c>
    </row>
    <row r="737" spans="1:17" x14ac:dyDescent="0.35">
      <c r="A737" s="76">
        <v>739</v>
      </c>
      <c r="B737" s="77"/>
      <c r="F737" s="76" t="s">
        <v>4356</v>
      </c>
    </row>
    <row r="738" spans="1:17" x14ac:dyDescent="0.35">
      <c r="A738" s="76">
        <v>740</v>
      </c>
      <c r="B738" s="77"/>
      <c r="F738" s="76" t="s">
        <v>4355</v>
      </c>
    </row>
    <row r="739" spans="1:17" x14ac:dyDescent="0.35">
      <c r="A739" s="76">
        <v>741</v>
      </c>
      <c r="B739" s="77" t="s">
        <v>1397</v>
      </c>
      <c r="C739" s="76" t="s">
        <v>1397</v>
      </c>
      <c r="D739" s="76" t="s">
        <v>4115</v>
      </c>
      <c r="E739" s="76" t="s">
        <v>4324</v>
      </c>
      <c r="F739" s="76" t="s">
        <v>4352</v>
      </c>
      <c r="J739" s="76" t="s">
        <v>1398</v>
      </c>
    </row>
    <row r="740" spans="1:17" x14ac:dyDescent="0.35">
      <c r="A740" s="76">
        <v>742</v>
      </c>
      <c r="B740" s="77"/>
      <c r="F740" s="76" t="s">
        <v>4354</v>
      </c>
    </row>
    <row r="741" spans="1:17" x14ac:dyDescent="0.35">
      <c r="A741" s="76">
        <v>743</v>
      </c>
      <c r="B741" s="77"/>
      <c r="F741" s="76" t="s">
        <v>4344</v>
      </c>
    </row>
    <row r="742" spans="1:17" x14ac:dyDescent="0.35">
      <c r="A742" s="76">
        <v>744</v>
      </c>
      <c r="B742" s="77"/>
      <c r="F742" s="76" t="s">
        <v>4353</v>
      </c>
    </row>
    <row r="743" spans="1:17" x14ac:dyDescent="0.35">
      <c r="A743" s="76">
        <v>745</v>
      </c>
      <c r="B743" s="77" t="s">
        <v>1412</v>
      </c>
      <c r="C743" s="76" t="s">
        <v>1412</v>
      </c>
      <c r="D743" s="76" t="s">
        <v>4115</v>
      </c>
      <c r="E743" s="76" t="s">
        <v>4324</v>
      </c>
      <c r="F743" s="76" t="s">
        <v>4352</v>
      </c>
      <c r="J743" s="76" t="s">
        <v>1413</v>
      </c>
    </row>
    <row r="744" spans="1:17" x14ac:dyDescent="0.35">
      <c r="A744" s="76">
        <v>746</v>
      </c>
      <c r="B744" s="77"/>
      <c r="F744" s="76" t="s">
        <v>4350</v>
      </c>
    </row>
    <row r="745" spans="1:17" x14ac:dyDescent="0.35">
      <c r="A745" s="76">
        <v>747</v>
      </c>
      <c r="B745" s="77"/>
      <c r="F745" s="76" t="s">
        <v>4344</v>
      </c>
      <c r="O745" s="76">
        <v>6.95</v>
      </c>
    </row>
    <row r="746" spans="1:17" x14ac:dyDescent="0.35">
      <c r="A746" s="76">
        <v>748</v>
      </c>
      <c r="B746" s="77"/>
      <c r="F746" s="76" t="s">
        <v>4349</v>
      </c>
      <c r="O746" s="76">
        <v>6.5</v>
      </c>
    </row>
    <row r="747" spans="1:17" x14ac:dyDescent="0.35">
      <c r="A747" s="76">
        <v>749</v>
      </c>
      <c r="B747" s="77" t="s">
        <v>1408</v>
      </c>
      <c r="C747" s="76" t="s">
        <v>1408</v>
      </c>
      <c r="D747" s="76" t="s">
        <v>4115</v>
      </c>
      <c r="E747" s="76" t="s">
        <v>4324</v>
      </c>
      <c r="F747" s="76" t="s">
        <v>4351</v>
      </c>
      <c r="J747" s="76" t="s">
        <v>1409</v>
      </c>
      <c r="O747" s="76">
        <v>9.9499999999999993</v>
      </c>
    </row>
    <row r="748" spans="1:17" x14ac:dyDescent="0.35">
      <c r="A748" s="76">
        <v>750</v>
      </c>
      <c r="B748" s="77"/>
      <c r="F748" s="76" t="s">
        <v>4350</v>
      </c>
      <c r="O748" s="76">
        <v>5.95</v>
      </c>
    </row>
    <row r="749" spans="1:17" x14ac:dyDescent="0.35">
      <c r="A749" s="76">
        <v>751</v>
      </c>
      <c r="B749" s="77"/>
      <c r="F749" s="76" t="s">
        <v>4344</v>
      </c>
      <c r="O749" s="76">
        <f>SUM(O745:O748)</f>
        <v>29.349999999999998</v>
      </c>
    </row>
    <row r="750" spans="1:17" x14ac:dyDescent="0.35">
      <c r="A750" s="76">
        <v>752</v>
      </c>
      <c r="B750" s="77"/>
      <c r="F750" s="76" t="s">
        <v>4623</v>
      </c>
      <c r="O750" s="76">
        <f>O749*1.06</f>
        <v>31.111000000000001</v>
      </c>
    </row>
    <row r="751" spans="1:17" x14ac:dyDescent="0.35">
      <c r="A751" s="76">
        <v>753</v>
      </c>
      <c r="B751" s="77" t="s">
        <v>1419</v>
      </c>
      <c r="C751" s="76" t="s">
        <v>1419</v>
      </c>
      <c r="D751" s="76" t="s">
        <v>4115</v>
      </c>
      <c r="E751" s="76" t="s">
        <v>4324</v>
      </c>
      <c r="F751" s="76" t="s">
        <v>4328</v>
      </c>
      <c r="J751" s="76" t="s">
        <v>1420</v>
      </c>
      <c r="O751" s="76" t="s">
        <v>322</v>
      </c>
      <c r="P751" s="76" t="s">
        <v>2676</v>
      </c>
      <c r="Q751" s="76" t="s">
        <v>2679</v>
      </c>
    </row>
    <row r="752" spans="1:17" x14ac:dyDescent="0.35">
      <c r="A752" s="76">
        <v>754</v>
      </c>
      <c r="B752" s="77"/>
      <c r="F752" s="76" t="s">
        <v>4348</v>
      </c>
      <c r="N752" s="76" t="s">
        <v>82</v>
      </c>
      <c r="O752" s="76">
        <v>50</v>
      </c>
      <c r="P752" s="76">
        <v>10</v>
      </c>
      <c r="Q752" s="76">
        <v>50</v>
      </c>
    </row>
    <row r="753" spans="1:19" x14ac:dyDescent="0.35">
      <c r="A753" s="76">
        <v>755</v>
      </c>
      <c r="B753" s="77"/>
      <c r="F753" s="76" t="s">
        <v>4347</v>
      </c>
      <c r="N753" s="76" t="s">
        <v>80</v>
      </c>
      <c r="O753" s="76">
        <v>75</v>
      </c>
      <c r="P753" s="76">
        <v>75</v>
      </c>
      <c r="Q753" s="76">
        <v>200</v>
      </c>
    </row>
    <row r="754" spans="1:19" x14ac:dyDescent="0.35">
      <c r="A754" s="76">
        <v>756</v>
      </c>
      <c r="B754" s="77"/>
      <c r="F754" s="76" t="s">
        <v>4346</v>
      </c>
      <c r="N754" s="76" t="s">
        <v>713</v>
      </c>
      <c r="O754" s="76">
        <v>100</v>
      </c>
      <c r="P754" s="76">
        <v>150</v>
      </c>
      <c r="Q754" s="76">
        <v>225</v>
      </c>
    </row>
    <row r="755" spans="1:19" x14ac:dyDescent="0.35">
      <c r="A755" s="76">
        <v>757</v>
      </c>
      <c r="B755" s="77" t="s">
        <v>3964</v>
      </c>
      <c r="C755" s="76" t="s">
        <v>3964</v>
      </c>
      <c r="D755" s="76" t="s">
        <v>4115</v>
      </c>
      <c r="E755" s="76" t="s">
        <v>4324</v>
      </c>
      <c r="F755" s="76" t="s">
        <v>4624</v>
      </c>
      <c r="J755" s="76" t="s">
        <v>3767</v>
      </c>
    </row>
    <row r="756" spans="1:19" x14ac:dyDescent="0.35">
      <c r="A756" s="76">
        <v>758</v>
      </c>
      <c r="B756" s="77"/>
      <c r="F756" s="90" t="s">
        <v>4638</v>
      </c>
      <c r="N756" s="76" t="s">
        <v>71</v>
      </c>
      <c r="O756" s="76">
        <v>125</v>
      </c>
      <c r="P756" s="76">
        <v>175</v>
      </c>
      <c r="Q756" s="76">
        <v>100</v>
      </c>
    </row>
    <row r="757" spans="1:19" x14ac:dyDescent="0.35">
      <c r="A757" s="76">
        <v>759</v>
      </c>
      <c r="B757" s="77"/>
      <c r="F757" s="76" t="s">
        <v>4625</v>
      </c>
    </row>
    <row r="758" spans="1:19" x14ac:dyDescent="0.35">
      <c r="A758" s="76">
        <v>760</v>
      </c>
      <c r="B758" s="77"/>
      <c r="F758" s="90" t="s">
        <v>4793</v>
      </c>
      <c r="N758" s="76" t="s">
        <v>77</v>
      </c>
      <c r="O758" s="76">
        <v>100</v>
      </c>
      <c r="P758" s="76">
        <v>150</v>
      </c>
      <c r="Q758" s="76">
        <v>125</v>
      </c>
    </row>
    <row r="759" spans="1:19" x14ac:dyDescent="0.35">
      <c r="A759" s="76">
        <v>761</v>
      </c>
      <c r="B759" s="77" t="s">
        <v>3963</v>
      </c>
      <c r="C759" s="76" t="s">
        <v>3963</v>
      </c>
      <c r="D759" s="76" t="s">
        <v>4115</v>
      </c>
      <c r="E759" s="76" t="s">
        <v>4324</v>
      </c>
      <c r="F759" s="76" t="s">
        <v>4323</v>
      </c>
      <c r="J759" s="76" t="s">
        <v>1417</v>
      </c>
      <c r="N759" s="76" t="s">
        <v>74</v>
      </c>
      <c r="O759" s="76">
        <v>125</v>
      </c>
      <c r="P759" s="76">
        <v>125</v>
      </c>
      <c r="Q759" s="76">
        <v>330</v>
      </c>
    </row>
    <row r="760" spans="1:19" x14ac:dyDescent="0.35">
      <c r="A760" s="76">
        <v>762</v>
      </c>
      <c r="B760" s="77"/>
      <c r="F760" s="76" t="s">
        <v>4347</v>
      </c>
      <c r="N760" s="76" t="s">
        <v>68</v>
      </c>
      <c r="O760" s="76">
        <v>10</v>
      </c>
      <c r="P760" s="76">
        <v>50</v>
      </c>
      <c r="Q760" s="76">
        <v>150</v>
      </c>
    </row>
    <row r="761" spans="1:19" x14ac:dyDescent="0.35">
      <c r="A761" s="76">
        <v>763</v>
      </c>
      <c r="B761" s="77"/>
      <c r="F761" s="76" t="s">
        <v>4346</v>
      </c>
    </row>
    <row r="762" spans="1:19" x14ac:dyDescent="0.35">
      <c r="A762" s="76">
        <v>764</v>
      </c>
      <c r="B762" s="77"/>
      <c r="F762" s="79" t="s">
        <v>4552</v>
      </c>
    </row>
    <row r="763" spans="1:19" x14ac:dyDescent="0.35">
      <c r="A763" s="76">
        <v>765</v>
      </c>
      <c r="B763" s="77" t="s">
        <v>1388</v>
      </c>
      <c r="C763" s="76" t="s">
        <v>1388</v>
      </c>
      <c r="D763" s="76" t="s">
        <v>4115</v>
      </c>
      <c r="E763" s="76" t="s">
        <v>4324</v>
      </c>
      <c r="F763" s="76" t="s">
        <v>4323</v>
      </c>
      <c r="J763" s="76" t="s">
        <v>1389</v>
      </c>
      <c r="N763" s="76" t="s">
        <v>4575</v>
      </c>
      <c r="O763" s="76" t="s">
        <v>4574</v>
      </c>
      <c r="P763" s="76" t="s">
        <v>4570</v>
      </c>
      <c r="Q763" s="76" t="s">
        <v>4571</v>
      </c>
      <c r="R763" s="76" t="s">
        <v>4572</v>
      </c>
      <c r="S763" s="76" t="s">
        <v>4573</v>
      </c>
    </row>
    <row r="764" spans="1:19" x14ac:dyDescent="0.35">
      <c r="A764" s="76">
        <v>766</v>
      </c>
      <c r="B764" s="77"/>
      <c r="F764" s="76" t="s">
        <v>4345</v>
      </c>
      <c r="N764" s="78" t="s">
        <v>4113</v>
      </c>
      <c r="O764" s="78" t="s">
        <v>4113</v>
      </c>
      <c r="P764" s="78" t="s">
        <v>4113</v>
      </c>
      <c r="Q764" s="78" t="s">
        <v>4113</v>
      </c>
      <c r="R764" s="78" t="s">
        <v>4113</v>
      </c>
      <c r="S764" s="78" t="s">
        <v>4113</v>
      </c>
    </row>
    <row r="765" spans="1:19" x14ac:dyDescent="0.35">
      <c r="A765" s="76">
        <v>767</v>
      </c>
      <c r="B765" s="77"/>
      <c r="F765" s="76" t="s">
        <v>4344</v>
      </c>
      <c r="N765" s="79" t="s">
        <v>4576</v>
      </c>
      <c r="O765" s="79" t="s">
        <v>4475</v>
      </c>
      <c r="P765" s="79" t="s">
        <v>4469</v>
      </c>
      <c r="Q765" s="79" t="s">
        <v>4553</v>
      </c>
      <c r="R765" s="79" t="s">
        <v>4561</v>
      </c>
      <c r="S765" s="79" t="s">
        <v>4558</v>
      </c>
    </row>
    <row r="766" spans="1:19" x14ac:dyDescent="0.35">
      <c r="A766" s="76">
        <v>768</v>
      </c>
      <c r="B766" s="77"/>
      <c r="F766" s="76" t="s">
        <v>4340</v>
      </c>
      <c r="N766" s="78" t="s">
        <v>4564</v>
      </c>
      <c r="O766" s="78" t="s">
        <v>4565</v>
      </c>
      <c r="P766" s="78" t="s">
        <v>4451</v>
      </c>
      <c r="Q766" s="78" t="s">
        <v>4567</v>
      </c>
      <c r="R766" s="78" t="s">
        <v>4566</v>
      </c>
      <c r="S766" s="78" t="s">
        <v>4568</v>
      </c>
    </row>
    <row r="767" spans="1:19" x14ac:dyDescent="0.35">
      <c r="A767" s="76">
        <v>769</v>
      </c>
      <c r="B767" s="77" t="s">
        <v>1392</v>
      </c>
      <c r="C767" s="76" t="s">
        <v>1392</v>
      </c>
      <c r="D767" s="76" t="s">
        <v>4115</v>
      </c>
      <c r="E767" s="76" t="s">
        <v>4324</v>
      </c>
      <c r="F767" s="76" t="s">
        <v>4343</v>
      </c>
      <c r="J767" s="76" t="s">
        <v>1393</v>
      </c>
      <c r="N767" s="79" t="s">
        <v>4563</v>
      </c>
      <c r="O767" s="79" t="s">
        <v>4551</v>
      </c>
      <c r="P767" s="79" t="s">
        <v>4551</v>
      </c>
      <c r="Q767" s="79" t="s">
        <v>4548</v>
      </c>
      <c r="R767" s="79" t="s">
        <v>4552</v>
      </c>
      <c r="S767" s="79" t="s">
        <v>4557</v>
      </c>
    </row>
    <row r="768" spans="1:19" x14ac:dyDescent="0.35">
      <c r="A768" s="76">
        <v>770</v>
      </c>
      <c r="B768" s="77"/>
      <c r="F768" s="76" t="s">
        <v>4342</v>
      </c>
    </row>
    <row r="769" spans="1:19" x14ac:dyDescent="0.35">
      <c r="A769" s="76">
        <v>771</v>
      </c>
      <c r="B769" s="77"/>
      <c r="F769" s="76" t="s">
        <v>4341</v>
      </c>
      <c r="N769" s="76" t="s">
        <v>2765</v>
      </c>
      <c r="O769" s="76" t="s">
        <v>322</v>
      </c>
      <c r="P769" s="76" t="s">
        <v>2676</v>
      </c>
      <c r="Q769" s="76" t="s">
        <v>329</v>
      </c>
      <c r="R769" s="76" t="s">
        <v>323</v>
      </c>
      <c r="S769" s="76" t="s">
        <v>2679</v>
      </c>
    </row>
    <row r="770" spans="1:19" x14ac:dyDescent="0.35">
      <c r="A770" s="76">
        <v>772</v>
      </c>
      <c r="B770" s="77"/>
      <c r="F770" s="76" t="s">
        <v>4340</v>
      </c>
      <c r="N770" s="76" t="s">
        <v>653</v>
      </c>
      <c r="O770" s="76">
        <v>250</v>
      </c>
      <c r="P770" s="76">
        <v>75</v>
      </c>
      <c r="Q770" s="76">
        <v>960</v>
      </c>
      <c r="R770" s="76">
        <v>1400</v>
      </c>
      <c r="S770" s="76">
        <v>250</v>
      </c>
    </row>
    <row r="771" spans="1:19" x14ac:dyDescent="0.35">
      <c r="A771" s="76">
        <v>773</v>
      </c>
      <c r="B771" s="77" t="s">
        <v>1359</v>
      </c>
      <c r="C771" s="76" t="s">
        <v>1359</v>
      </c>
      <c r="D771" s="76" t="s">
        <v>4115</v>
      </c>
      <c r="E771" s="76" t="s">
        <v>4324</v>
      </c>
      <c r="F771" s="76" t="s">
        <v>4335</v>
      </c>
      <c r="J771" s="76" t="s">
        <v>1400</v>
      </c>
      <c r="N771" s="76" t="s">
        <v>581</v>
      </c>
      <c r="O771" s="76">
        <v>200</v>
      </c>
      <c r="P771" s="76">
        <v>60</v>
      </c>
      <c r="Q771" s="76">
        <v>384</v>
      </c>
      <c r="R771" s="76">
        <v>250</v>
      </c>
      <c r="S771" s="76">
        <v>10</v>
      </c>
    </row>
    <row r="772" spans="1:19" x14ac:dyDescent="0.35">
      <c r="A772" s="76">
        <v>774</v>
      </c>
      <c r="B772" s="77"/>
      <c r="F772" s="76" t="s">
        <v>4339</v>
      </c>
      <c r="N772" s="76" t="s">
        <v>529</v>
      </c>
      <c r="O772" s="76">
        <v>250</v>
      </c>
      <c r="P772" s="76">
        <v>50</v>
      </c>
      <c r="Q772" s="76">
        <v>960</v>
      </c>
      <c r="R772" s="76">
        <v>900</v>
      </c>
      <c r="S772" s="76">
        <v>75</v>
      </c>
    </row>
    <row r="773" spans="1:19" x14ac:dyDescent="0.35">
      <c r="A773" s="76">
        <v>775</v>
      </c>
      <c r="B773" s="77"/>
      <c r="F773" s="76" t="s">
        <v>4338</v>
      </c>
      <c r="N773" s="76" t="s">
        <v>494</v>
      </c>
      <c r="O773" s="76">
        <v>500</v>
      </c>
      <c r="P773" s="76">
        <v>100</v>
      </c>
      <c r="Q773" s="76">
        <v>2304</v>
      </c>
      <c r="R773" s="76">
        <v>2800</v>
      </c>
      <c r="S773" s="76">
        <v>5</v>
      </c>
    </row>
    <row r="774" spans="1:19" x14ac:dyDescent="0.35">
      <c r="A774" s="76">
        <v>776</v>
      </c>
      <c r="B774" s="77"/>
      <c r="F774" s="76" t="s">
        <v>4333</v>
      </c>
      <c r="N774" s="76" t="s">
        <v>412</v>
      </c>
      <c r="O774" s="76">
        <v>375</v>
      </c>
      <c r="P774" s="76">
        <v>75</v>
      </c>
      <c r="Q774" s="76">
        <v>1088</v>
      </c>
      <c r="R774" s="76">
        <v>500</v>
      </c>
      <c r="S774" s="76">
        <v>30</v>
      </c>
    </row>
    <row r="775" spans="1:19" x14ac:dyDescent="0.35">
      <c r="A775" s="76">
        <v>777</v>
      </c>
      <c r="B775" s="77" t="s">
        <v>1403</v>
      </c>
      <c r="C775" s="76" t="s">
        <v>1403</v>
      </c>
      <c r="D775" s="76" t="s">
        <v>4115</v>
      </c>
      <c r="E775" s="76" t="s">
        <v>4324</v>
      </c>
      <c r="F775" s="76" t="s">
        <v>4335</v>
      </c>
      <c r="J775" s="76" t="s">
        <v>1404</v>
      </c>
    </row>
    <row r="776" spans="1:19" x14ac:dyDescent="0.35">
      <c r="A776" s="76">
        <v>778</v>
      </c>
      <c r="B776" s="77"/>
      <c r="F776" s="76" t="s">
        <v>4337</v>
      </c>
      <c r="N776" s="79" t="s">
        <v>4587</v>
      </c>
    </row>
    <row r="777" spans="1:19" x14ac:dyDescent="0.35">
      <c r="A777" s="76">
        <v>779</v>
      </c>
      <c r="B777" s="77"/>
      <c r="F777" s="76" t="s">
        <v>4336</v>
      </c>
    </row>
    <row r="778" spans="1:19" x14ac:dyDescent="0.35">
      <c r="A778" s="76">
        <v>780</v>
      </c>
      <c r="B778" s="77"/>
      <c r="F778" s="76" t="s">
        <v>4333</v>
      </c>
    </row>
    <row r="779" spans="1:19" x14ac:dyDescent="0.35">
      <c r="A779" s="76">
        <v>781</v>
      </c>
      <c r="B779" s="77" t="s">
        <v>1405</v>
      </c>
      <c r="C779" s="76" t="s">
        <v>1405</v>
      </c>
      <c r="D779" s="76" t="s">
        <v>4115</v>
      </c>
      <c r="E779" s="76" t="s">
        <v>4324</v>
      </c>
      <c r="F779" s="76" t="s">
        <v>4335</v>
      </c>
      <c r="J779" s="76" t="s">
        <v>1406</v>
      </c>
    </row>
    <row r="780" spans="1:19" x14ac:dyDescent="0.35">
      <c r="A780" s="76">
        <v>782</v>
      </c>
      <c r="B780" s="77"/>
      <c r="F780" s="76" t="s">
        <v>4334</v>
      </c>
    </row>
    <row r="781" spans="1:19" x14ac:dyDescent="0.35">
      <c r="A781" s="76">
        <v>783</v>
      </c>
      <c r="B781" s="77"/>
      <c r="F781" s="90" t="s">
        <v>4336</v>
      </c>
    </row>
    <row r="782" spans="1:19" x14ac:dyDescent="0.35">
      <c r="A782" s="76">
        <v>784</v>
      </c>
      <c r="B782" s="77"/>
      <c r="F782" s="76" t="s">
        <v>4333</v>
      </c>
    </row>
    <row r="783" spans="1:19" x14ac:dyDescent="0.35">
      <c r="A783" s="76">
        <v>785</v>
      </c>
      <c r="B783" s="77" t="s">
        <v>1424</v>
      </c>
      <c r="C783" s="76" t="s">
        <v>1424</v>
      </c>
      <c r="D783" s="76" t="s">
        <v>4115</v>
      </c>
      <c r="E783" s="76" t="s">
        <v>4324</v>
      </c>
      <c r="F783" s="76" t="s">
        <v>4328</v>
      </c>
      <c r="J783" s="76" t="s">
        <v>1425</v>
      </c>
    </row>
    <row r="784" spans="1:19" x14ac:dyDescent="0.35">
      <c r="A784" s="76">
        <v>786</v>
      </c>
      <c r="B784" s="77"/>
      <c r="F784" s="76" t="s">
        <v>4332</v>
      </c>
    </row>
    <row r="785" spans="1:10" x14ac:dyDescent="0.35">
      <c r="A785" s="76">
        <v>787</v>
      </c>
      <c r="B785" s="77"/>
      <c r="F785" s="76" t="s">
        <v>4330</v>
      </c>
    </row>
    <row r="786" spans="1:10" x14ac:dyDescent="0.35">
      <c r="A786" s="76">
        <v>788</v>
      </c>
      <c r="B786" s="77"/>
      <c r="F786" s="76" t="s">
        <v>4329</v>
      </c>
    </row>
    <row r="787" spans="1:10" x14ac:dyDescent="0.35">
      <c r="A787" s="76">
        <v>789</v>
      </c>
      <c r="B787" s="77" t="s">
        <v>1421</v>
      </c>
      <c r="C787" s="76" t="s">
        <v>1421</v>
      </c>
      <c r="D787" s="76" t="s">
        <v>4115</v>
      </c>
      <c r="E787" s="76" t="s">
        <v>4324</v>
      </c>
      <c r="F787" s="76" t="s">
        <v>4323</v>
      </c>
      <c r="J787" s="76" t="s">
        <v>1422</v>
      </c>
    </row>
    <row r="788" spans="1:10" x14ac:dyDescent="0.35">
      <c r="A788" s="76">
        <v>790</v>
      </c>
      <c r="B788" s="77"/>
      <c r="F788" s="76" t="s">
        <v>4331</v>
      </c>
    </row>
    <row r="789" spans="1:10" x14ac:dyDescent="0.35">
      <c r="A789" s="76">
        <v>791</v>
      </c>
      <c r="B789" s="77"/>
      <c r="F789" s="76" t="s">
        <v>4330</v>
      </c>
    </row>
    <row r="790" spans="1:10" x14ac:dyDescent="0.35">
      <c r="A790" s="76">
        <v>792</v>
      </c>
      <c r="B790" s="77"/>
      <c r="F790" s="76" t="s">
        <v>4329</v>
      </c>
    </row>
    <row r="791" spans="1:10" x14ac:dyDescent="0.35">
      <c r="A791" s="76">
        <v>793</v>
      </c>
      <c r="B791" s="77" t="s">
        <v>1430</v>
      </c>
      <c r="C791" s="76" t="s">
        <v>1430</v>
      </c>
      <c r="D791" s="76" t="s">
        <v>4115</v>
      </c>
      <c r="E791" s="76" t="s">
        <v>4324</v>
      </c>
      <c r="F791" s="76" t="s">
        <v>4328</v>
      </c>
      <c r="J791" s="76" t="s">
        <v>1431</v>
      </c>
    </row>
    <row r="792" spans="1:10" x14ac:dyDescent="0.35">
      <c r="A792" s="76">
        <v>794</v>
      </c>
      <c r="B792" s="77"/>
      <c r="F792" s="76" t="s">
        <v>4327</v>
      </c>
    </row>
    <row r="793" spans="1:10" x14ac:dyDescent="0.35">
      <c r="A793" s="76">
        <v>795</v>
      </c>
      <c r="B793" s="77"/>
      <c r="F793" s="76" t="s">
        <v>4326</v>
      </c>
    </row>
    <row r="794" spans="1:10" x14ac:dyDescent="0.35">
      <c r="A794" s="76">
        <v>796</v>
      </c>
      <c r="B794" s="77"/>
      <c r="F794" s="76" t="s">
        <v>4325</v>
      </c>
    </row>
    <row r="795" spans="1:10" x14ac:dyDescent="0.35">
      <c r="A795" s="76">
        <v>797</v>
      </c>
      <c r="B795" s="77" t="s">
        <v>1427</v>
      </c>
      <c r="C795" s="76" t="s">
        <v>1427</v>
      </c>
      <c r="D795" s="76" t="s">
        <v>4115</v>
      </c>
      <c r="E795" s="76" t="s">
        <v>4324</v>
      </c>
      <c r="F795" s="76" t="s">
        <v>4323</v>
      </c>
      <c r="J795" s="76" t="s">
        <v>1428</v>
      </c>
    </row>
    <row r="796" spans="1:10" x14ac:dyDescent="0.35">
      <c r="A796" s="76">
        <v>798</v>
      </c>
      <c r="B796" s="77"/>
      <c r="F796" s="76" t="s">
        <v>4322</v>
      </c>
    </row>
    <row r="797" spans="1:10" x14ac:dyDescent="0.35">
      <c r="A797" s="76">
        <v>799</v>
      </c>
      <c r="B797" s="77"/>
      <c r="F797" s="76" t="s">
        <v>4321</v>
      </c>
    </row>
    <row r="798" spans="1:10" x14ac:dyDescent="0.35">
      <c r="A798" s="76">
        <v>800</v>
      </c>
      <c r="B798" s="77"/>
      <c r="F798" s="76" t="s">
        <v>4320</v>
      </c>
    </row>
    <row r="799" spans="1:10" x14ac:dyDescent="0.35">
      <c r="A799" s="76">
        <v>801</v>
      </c>
      <c r="B799" s="77" t="s">
        <v>1125</v>
      </c>
      <c r="C799" s="76" t="s">
        <v>1125</v>
      </c>
      <c r="D799" s="76" t="s">
        <v>4115</v>
      </c>
      <c r="E799" s="76" t="s">
        <v>4114</v>
      </c>
      <c r="F799" s="76" t="s">
        <v>4113</v>
      </c>
      <c r="J799" s="76" t="s">
        <v>1126</v>
      </c>
    </row>
    <row r="800" spans="1:10" x14ac:dyDescent="0.35">
      <c r="A800" s="76">
        <v>802</v>
      </c>
      <c r="B800" s="77"/>
      <c r="F800" s="90" t="s">
        <v>4842</v>
      </c>
    </row>
    <row r="801" spans="1:22" x14ac:dyDescent="0.35">
      <c r="A801" s="76">
        <v>803</v>
      </c>
      <c r="B801" s="77"/>
      <c r="F801" s="88" t="s">
        <v>4566</v>
      </c>
    </row>
    <row r="802" spans="1:22" x14ac:dyDescent="0.35">
      <c r="A802" s="76">
        <v>804</v>
      </c>
      <c r="B802" s="77"/>
      <c r="F802" s="89" t="s">
        <v>4548</v>
      </c>
    </row>
    <row r="803" spans="1:22" x14ac:dyDescent="0.35">
      <c r="A803" s="76">
        <v>805</v>
      </c>
      <c r="B803" s="77" t="s">
        <v>4107</v>
      </c>
      <c r="C803" s="76" t="s">
        <v>4107</v>
      </c>
      <c r="D803" s="76" t="s">
        <v>4115</v>
      </c>
      <c r="E803" s="76" t="s">
        <v>4114</v>
      </c>
      <c r="F803" s="76" t="s">
        <v>4113</v>
      </c>
      <c r="J803" s="76" t="s">
        <v>3903</v>
      </c>
    </row>
    <row r="804" spans="1:22" x14ac:dyDescent="0.35">
      <c r="A804" s="76">
        <v>806</v>
      </c>
      <c r="B804" s="77"/>
      <c r="F804" s="90" t="s">
        <v>4639</v>
      </c>
    </row>
    <row r="805" spans="1:22" x14ac:dyDescent="0.35">
      <c r="A805" s="76">
        <v>807</v>
      </c>
      <c r="B805" s="77"/>
      <c r="F805" s="78" t="s">
        <v>4566</v>
      </c>
    </row>
    <row r="806" spans="1:22" x14ac:dyDescent="0.35">
      <c r="A806" s="76">
        <v>808</v>
      </c>
      <c r="B806" s="77"/>
      <c r="F806" s="79" t="s">
        <v>4552</v>
      </c>
    </row>
    <row r="807" spans="1:22" x14ac:dyDescent="0.35">
      <c r="A807" s="76">
        <v>809</v>
      </c>
      <c r="B807" s="77" t="s">
        <v>1547</v>
      </c>
      <c r="C807" s="76" t="s">
        <v>1547</v>
      </c>
      <c r="D807" s="76" t="s">
        <v>4115</v>
      </c>
      <c r="E807" s="76" t="s">
        <v>4280</v>
      </c>
      <c r="F807" s="88" t="s">
        <v>4279</v>
      </c>
      <c r="J807" s="76" t="s">
        <v>1548</v>
      </c>
      <c r="M807" s="88" t="s">
        <v>4279</v>
      </c>
      <c r="P807" s="72" t="s">
        <v>2765</v>
      </c>
      <c r="Q807" s="72" t="s">
        <v>2691</v>
      </c>
      <c r="R807" s="72" t="s">
        <v>322</v>
      </c>
      <c r="S807" s="72" t="s">
        <v>2676</v>
      </c>
      <c r="T807" s="72" t="s">
        <v>351</v>
      </c>
      <c r="U807" s="72" t="s">
        <v>2692</v>
      </c>
      <c r="V807" s="72" t="s">
        <v>2679</v>
      </c>
    </row>
    <row r="808" spans="1:22" x14ac:dyDescent="0.35">
      <c r="A808" s="76">
        <v>810</v>
      </c>
      <c r="B808" s="77"/>
      <c r="F808" s="89" t="s">
        <v>4643</v>
      </c>
      <c r="M808" s="89" t="s">
        <v>4441</v>
      </c>
      <c r="P808" s="50"/>
      <c r="Q808" s="70"/>
      <c r="R808" s="70">
        <v>15</v>
      </c>
      <c r="S808" s="70"/>
      <c r="T808" s="70"/>
      <c r="U808" s="70">
        <v>450</v>
      </c>
      <c r="V808" s="70">
        <v>1</v>
      </c>
    </row>
    <row r="809" spans="1:22" x14ac:dyDescent="0.35">
      <c r="A809" s="76">
        <v>811</v>
      </c>
      <c r="B809" s="77"/>
      <c r="F809" s="88" t="s">
        <v>4647</v>
      </c>
      <c r="M809" s="88" t="s">
        <v>4645</v>
      </c>
      <c r="P809" s="50"/>
      <c r="Q809" s="71"/>
      <c r="R809" s="71">
        <v>15</v>
      </c>
      <c r="S809" s="71"/>
      <c r="T809" s="71"/>
      <c r="U809" s="71"/>
      <c r="V809" s="71">
        <v>1</v>
      </c>
    </row>
    <row r="810" spans="1:22" x14ac:dyDescent="0.35">
      <c r="A810" s="76">
        <v>812</v>
      </c>
      <c r="B810" s="77"/>
      <c r="F810" s="89" t="s">
        <v>4646</v>
      </c>
      <c r="M810" s="89" t="s">
        <v>4640</v>
      </c>
      <c r="P810" s="50" t="s">
        <v>82</v>
      </c>
      <c r="Q810" s="70"/>
      <c r="R810" s="70">
        <v>50</v>
      </c>
      <c r="S810" s="70">
        <v>10</v>
      </c>
      <c r="T810" s="70"/>
      <c r="U810" s="70">
        <v>450</v>
      </c>
      <c r="V810" s="46">
        <v>50</v>
      </c>
    </row>
    <row r="811" spans="1:22" x14ac:dyDescent="0.35">
      <c r="A811" s="76">
        <v>813</v>
      </c>
      <c r="B811" s="77" t="s">
        <v>1122</v>
      </c>
      <c r="C811" s="76" t="s">
        <v>1122</v>
      </c>
      <c r="D811" s="76" t="s">
        <v>4115</v>
      </c>
      <c r="E811" s="76" t="s">
        <v>4114</v>
      </c>
      <c r="F811" s="76" t="s">
        <v>4113</v>
      </c>
      <c r="J811" s="76" t="s">
        <v>1123</v>
      </c>
      <c r="P811" s="50" t="s">
        <v>80</v>
      </c>
      <c r="Q811" s="71"/>
      <c r="R811" s="71">
        <v>75</v>
      </c>
      <c r="S811" s="71">
        <v>75</v>
      </c>
      <c r="T811" s="71">
        <v>1</v>
      </c>
      <c r="U811" s="71"/>
      <c r="V811" s="47">
        <v>200</v>
      </c>
    </row>
    <row r="812" spans="1:22" x14ac:dyDescent="0.35">
      <c r="A812" s="76">
        <v>814</v>
      </c>
      <c r="B812" s="77"/>
      <c r="F812" s="76" t="s">
        <v>4319</v>
      </c>
      <c r="M812" s="88" t="s">
        <v>4279</v>
      </c>
      <c r="P812" s="50" t="s">
        <v>713</v>
      </c>
      <c r="Q812" s="70">
        <v>40</v>
      </c>
      <c r="R812" s="70">
        <v>100</v>
      </c>
      <c r="S812" s="70">
        <v>150</v>
      </c>
      <c r="T812" s="70">
        <v>1</v>
      </c>
      <c r="U812" s="70"/>
      <c r="V812" s="70">
        <v>225</v>
      </c>
    </row>
    <row r="813" spans="1:22" x14ac:dyDescent="0.35">
      <c r="A813" s="76">
        <v>815</v>
      </c>
      <c r="B813" s="77"/>
      <c r="F813" s="76" t="s">
        <v>4318</v>
      </c>
      <c r="M813" s="89" t="s">
        <v>4641</v>
      </c>
      <c r="P813" s="50"/>
      <c r="Q813" s="71"/>
      <c r="R813" s="71">
        <v>150</v>
      </c>
      <c r="S813" s="71">
        <v>150</v>
      </c>
      <c r="T813" s="71">
        <v>1</v>
      </c>
      <c r="U813" s="71"/>
      <c r="V813" s="71">
        <v>300</v>
      </c>
    </row>
    <row r="814" spans="1:22" x14ac:dyDescent="0.35">
      <c r="A814" s="76">
        <v>816</v>
      </c>
      <c r="B814" s="77"/>
      <c r="F814" s="76" t="s">
        <v>4317</v>
      </c>
      <c r="M814" s="88" t="s">
        <v>4644</v>
      </c>
      <c r="P814" s="50" t="s">
        <v>71</v>
      </c>
      <c r="Q814" s="70">
        <v>200</v>
      </c>
      <c r="R814" s="70">
        <v>125</v>
      </c>
      <c r="S814" s="70">
        <v>175</v>
      </c>
      <c r="T814" s="70">
        <v>1</v>
      </c>
      <c r="U814" s="70">
        <v>1000</v>
      </c>
      <c r="V814" s="70">
        <v>100</v>
      </c>
    </row>
    <row r="815" spans="1:22" x14ac:dyDescent="0.35">
      <c r="A815" s="76">
        <v>817</v>
      </c>
      <c r="B815" s="77" t="s">
        <v>1435</v>
      </c>
      <c r="C815" s="76" t="s">
        <v>1435</v>
      </c>
      <c r="D815" s="76" t="s">
        <v>4115</v>
      </c>
      <c r="E815" s="76" t="s">
        <v>4280</v>
      </c>
      <c r="F815" s="76" t="s">
        <v>4315</v>
      </c>
      <c r="J815" s="76" t="s">
        <v>1436</v>
      </c>
      <c r="M815" s="89" t="s">
        <v>4642</v>
      </c>
      <c r="P815" s="50"/>
      <c r="Q815" s="71"/>
      <c r="R815" s="71"/>
      <c r="S815" s="71"/>
      <c r="T815" s="71"/>
      <c r="U815" s="71"/>
      <c r="V815" s="71"/>
    </row>
    <row r="816" spans="1:22" x14ac:dyDescent="0.35">
      <c r="A816" s="76">
        <v>818</v>
      </c>
      <c r="B816" s="77"/>
      <c r="F816" s="76" t="s">
        <v>4314</v>
      </c>
      <c r="P816" s="50" t="s">
        <v>77</v>
      </c>
      <c r="Q816" s="70"/>
      <c r="R816" s="70">
        <v>100</v>
      </c>
      <c r="S816" s="70">
        <v>150</v>
      </c>
      <c r="T816" s="70">
        <v>1</v>
      </c>
      <c r="U816" s="70"/>
      <c r="V816" s="70">
        <v>125</v>
      </c>
    </row>
    <row r="817" spans="1:22" x14ac:dyDescent="0.35">
      <c r="A817" s="76">
        <v>819</v>
      </c>
      <c r="B817" s="77"/>
      <c r="F817" s="76" t="s">
        <v>4316</v>
      </c>
      <c r="M817" s="88" t="s">
        <v>4279</v>
      </c>
      <c r="P817" s="50" t="s">
        <v>74</v>
      </c>
      <c r="Q817" s="71"/>
      <c r="R817" s="71">
        <v>125</v>
      </c>
      <c r="S817" s="71">
        <v>125</v>
      </c>
      <c r="T817" s="71">
        <v>1</v>
      </c>
      <c r="U817" s="71"/>
      <c r="V817" s="71">
        <v>330</v>
      </c>
    </row>
    <row r="818" spans="1:22" x14ac:dyDescent="0.35">
      <c r="A818" s="76">
        <v>820</v>
      </c>
      <c r="B818" s="77"/>
      <c r="F818" s="76" t="s">
        <v>4283</v>
      </c>
      <c r="M818" s="89" t="s">
        <v>4643</v>
      </c>
      <c r="P818" s="50" t="s">
        <v>68</v>
      </c>
      <c r="Q818" s="70"/>
      <c r="R818" s="70">
        <v>10</v>
      </c>
      <c r="S818" s="70">
        <v>50</v>
      </c>
      <c r="T818" s="70">
        <v>1</v>
      </c>
      <c r="U818" s="70"/>
      <c r="V818" s="70">
        <v>150</v>
      </c>
    </row>
    <row r="819" spans="1:22" x14ac:dyDescent="0.35">
      <c r="A819" s="76">
        <v>821</v>
      </c>
      <c r="B819" s="77" t="s">
        <v>3972</v>
      </c>
      <c r="C819" s="76" t="s">
        <v>3972</v>
      </c>
      <c r="D819" s="76" t="s">
        <v>4115</v>
      </c>
      <c r="E819" s="76" t="s">
        <v>4280</v>
      </c>
      <c r="F819" s="76" t="s">
        <v>4315</v>
      </c>
      <c r="J819" s="76" t="s">
        <v>3534</v>
      </c>
      <c r="M819" s="88" t="s">
        <v>4647</v>
      </c>
    </row>
    <row r="820" spans="1:22" x14ac:dyDescent="0.35">
      <c r="A820" s="76">
        <v>822</v>
      </c>
      <c r="B820" s="77"/>
      <c r="F820" s="90" t="s">
        <v>4654</v>
      </c>
      <c r="M820" s="89" t="s">
        <v>4646</v>
      </c>
    </row>
    <row r="821" spans="1:22" x14ac:dyDescent="0.35">
      <c r="A821" s="76">
        <v>823</v>
      </c>
      <c r="B821" s="77"/>
      <c r="F821" s="76" t="s">
        <v>4316</v>
      </c>
    </row>
    <row r="822" spans="1:22" x14ac:dyDescent="0.35">
      <c r="A822" s="76">
        <v>824</v>
      </c>
      <c r="B822" s="77"/>
      <c r="F822" s="76" t="s">
        <v>4283</v>
      </c>
    </row>
    <row r="823" spans="1:22" x14ac:dyDescent="0.35">
      <c r="A823" s="76">
        <v>825</v>
      </c>
      <c r="B823" s="77" t="s">
        <v>3966</v>
      </c>
      <c r="C823" s="76" t="s">
        <v>3966</v>
      </c>
      <c r="D823" s="76" t="s">
        <v>4115</v>
      </c>
      <c r="E823" s="76" t="s">
        <v>4280</v>
      </c>
      <c r="F823" s="76" t="s">
        <v>4315</v>
      </c>
      <c r="J823" s="76" t="s">
        <v>1439</v>
      </c>
    </row>
    <row r="824" spans="1:22" x14ac:dyDescent="0.35">
      <c r="A824" s="76">
        <v>826</v>
      </c>
      <c r="B824" s="77"/>
      <c r="F824" s="76" t="s">
        <v>4314</v>
      </c>
    </row>
    <row r="825" spans="1:22" x14ac:dyDescent="0.35">
      <c r="A825" s="76">
        <v>827</v>
      </c>
      <c r="B825" s="77"/>
      <c r="F825" s="76" t="s">
        <v>4316</v>
      </c>
    </row>
    <row r="826" spans="1:22" x14ac:dyDescent="0.35">
      <c r="A826" s="76">
        <v>828</v>
      </c>
      <c r="B826" s="77"/>
      <c r="F826" s="76" t="s">
        <v>4283</v>
      </c>
    </row>
    <row r="827" spans="1:22" x14ac:dyDescent="0.35">
      <c r="A827" s="76">
        <v>829</v>
      </c>
      <c r="B827" s="77" t="s">
        <v>3967</v>
      </c>
      <c r="C827" s="76" t="s">
        <v>3967</v>
      </c>
      <c r="D827" s="76" t="s">
        <v>4115</v>
      </c>
      <c r="E827" s="76" t="s">
        <v>4280</v>
      </c>
      <c r="F827" s="76" t="s">
        <v>4315</v>
      </c>
      <c r="J827" s="76" t="s">
        <v>1441</v>
      </c>
    </row>
    <row r="828" spans="1:22" x14ac:dyDescent="0.35">
      <c r="A828" s="76">
        <v>830</v>
      </c>
      <c r="B828" s="77"/>
      <c r="F828" s="76" t="s">
        <v>4314</v>
      </c>
    </row>
    <row r="829" spans="1:22" x14ac:dyDescent="0.35">
      <c r="A829" s="76">
        <v>831</v>
      </c>
      <c r="B829" s="77"/>
      <c r="F829" s="76" t="s">
        <v>4316</v>
      </c>
    </row>
    <row r="830" spans="1:22" x14ac:dyDescent="0.35">
      <c r="A830" s="76">
        <v>832</v>
      </c>
      <c r="B830" s="77"/>
      <c r="F830" s="76" t="s">
        <v>4283</v>
      </c>
    </row>
    <row r="831" spans="1:22" x14ac:dyDescent="0.35">
      <c r="A831" s="76">
        <v>833</v>
      </c>
      <c r="B831" s="77" t="s">
        <v>1443</v>
      </c>
      <c r="C831" s="76" t="s">
        <v>1443</v>
      </c>
      <c r="D831" s="76" t="s">
        <v>4115</v>
      </c>
      <c r="E831" s="76" t="s">
        <v>4280</v>
      </c>
      <c r="F831" s="76" t="s">
        <v>4315</v>
      </c>
      <c r="J831" s="76" t="s">
        <v>1444</v>
      </c>
    </row>
    <row r="832" spans="1:22" x14ac:dyDescent="0.35">
      <c r="A832" s="76">
        <v>834</v>
      </c>
      <c r="B832" s="77"/>
      <c r="F832" s="76" t="s">
        <v>4314</v>
      </c>
    </row>
    <row r="833" spans="1:10" x14ac:dyDescent="0.35">
      <c r="A833" s="76">
        <v>835</v>
      </c>
      <c r="B833" s="77"/>
      <c r="F833" s="76" t="s">
        <v>4313</v>
      </c>
    </row>
    <row r="834" spans="1:10" x14ac:dyDescent="0.35">
      <c r="A834" s="76">
        <v>836</v>
      </c>
      <c r="B834" s="77"/>
      <c r="F834" s="76" t="s">
        <v>4283</v>
      </c>
    </row>
    <row r="835" spans="1:10" x14ac:dyDescent="0.35">
      <c r="A835" s="76">
        <v>837</v>
      </c>
      <c r="B835" s="77" t="s">
        <v>3968</v>
      </c>
      <c r="C835" s="76" t="s">
        <v>3968</v>
      </c>
      <c r="D835" s="76" t="s">
        <v>4115</v>
      </c>
      <c r="E835" s="76" t="s">
        <v>4280</v>
      </c>
      <c r="F835" s="76" t="s">
        <v>4315</v>
      </c>
      <c r="J835" s="76" t="s">
        <v>1447</v>
      </c>
    </row>
    <row r="836" spans="1:10" x14ac:dyDescent="0.35">
      <c r="A836" s="76">
        <v>838</v>
      </c>
      <c r="B836" s="77"/>
      <c r="F836" s="76" t="s">
        <v>4314</v>
      </c>
    </row>
    <row r="837" spans="1:10" x14ac:dyDescent="0.35">
      <c r="A837" s="76">
        <v>839</v>
      </c>
      <c r="B837" s="77"/>
      <c r="F837" s="76" t="s">
        <v>4313</v>
      </c>
    </row>
    <row r="838" spans="1:10" x14ac:dyDescent="0.35">
      <c r="A838" s="76">
        <v>840</v>
      </c>
      <c r="B838" s="77"/>
      <c r="F838" s="76" t="s">
        <v>4283</v>
      </c>
    </row>
    <row r="839" spans="1:10" x14ac:dyDescent="0.35">
      <c r="A839" s="76">
        <v>841</v>
      </c>
      <c r="B839" s="77" t="s">
        <v>3969</v>
      </c>
      <c r="C839" s="76" t="s">
        <v>3969</v>
      </c>
      <c r="D839" s="76" t="s">
        <v>4115</v>
      </c>
      <c r="E839" s="76" t="s">
        <v>4280</v>
      </c>
      <c r="F839" s="76" t="s">
        <v>4315</v>
      </c>
      <c r="J839" s="76" t="s">
        <v>1449</v>
      </c>
    </row>
    <row r="840" spans="1:10" x14ac:dyDescent="0.35">
      <c r="A840" s="76">
        <v>842</v>
      </c>
      <c r="B840" s="77"/>
      <c r="F840" s="76" t="s">
        <v>4314</v>
      </c>
    </row>
    <row r="841" spans="1:10" x14ac:dyDescent="0.35">
      <c r="A841" s="76">
        <v>843</v>
      </c>
      <c r="B841" s="77"/>
      <c r="F841" s="76" t="s">
        <v>4313</v>
      </c>
    </row>
    <row r="842" spans="1:10" x14ac:dyDescent="0.35">
      <c r="A842" s="76">
        <v>844</v>
      </c>
      <c r="B842" s="77"/>
      <c r="F842" s="76" t="s">
        <v>4283</v>
      </c>
    </row>
    <row r="843" spans="1:10" x14ac:dyDescent="0.35">
      <c r="A843" s="76">
        <v>845</v>
      </c>
      <c r="B843" s="77" t="s">
        <v>1451</v>
      </c>
      <c r="C843" s="76" t="s">
        <v>1451</v>
      </c>
      <c r="D843" s="76" t="s">
        <v>4115</v>
      </c>
      <c r="E843" s="76" t="s">
        <v>4280</v>
      </c>
      <c r="F843" s="76" t="s">
        <v>4315</v>
      </c>
      <c r="J843" s="76" t="s">
        <v>1452</v>
      </c>
    </row>
    <row r="844" spans="1:10" x14ac:dyDescent="0.35">
      <c r="A844" s="76">
        <v>846</v>
      </c>
      <c r="B844" s="77"/>
      <c r="F844" s="76" t="s">
        <v>4314</v>
      </c>
    </row>
    <row r="845" spans="1:10" x14ac:dyDescent="0.35">
      <c r="A845" s="76">
        <v>847</v>
      </c>
      <c r="B845" s="77"/>
      <c r="F845" s="76" t="s">
        <v>4313</v>
      </c>
    </row>
    <row r="846" spans="1:10" x14ac:dyDescent="0.35">
      <c r="A846" s="76">
        <v>848</v>
      </c>
      <c r="B846" s="77"/>
      <c r="F846" s="76" t="s">
        <v>4283</v>
      </c>
    </row>
    <row r="847" spans="1:10" x14ac:dyDescent="0.35">
      <c r="A847" s="76">
        <v>849</v>
      </c>
      <c r="B847" s="77" t="s">
        <v>3970</v>
      </c>
      <c r="C847" s="76" t="s">
        <v>3970</v>
      </c>
      <c r="D847" s="76" t="s">
        <v>4115</v>
      </c>
      <c r="E847" s="76" t="s">
        <v>4280</v>
      </c>
      <c r="F847" s="76" t="s">
        <v>4315</v>
      </c>
      <c r="J847" s="76" t="s">
        <v>1454</v>
      </c>
    </row>
    <row r="848" spans="1:10" x14ac:dyDescent="0.35">
      <c r="A848" s="76">
        <v>850</v>
      </c>
      <c r="B848" s="77"/>
      <c r="F848" s="76" t="s">
        <v>4314</v>
      </c>
    </row>
    <row r="849" spans="1:21" x14ac:dyDescent="0.35">
      <c r="A849" s="76">
        <v>851</v>
      </c>
      <c r="B849" s="77"/>
      <c r="F849" s="76" t="s">
        <v>4313</v>
      </c>
    </row>
    <row r="850" spans="1:21" x14ac:dyDescent="0.35">
      <c r="A850" s="76">
        <v>852</v>
      </c>
      <c r="B850" s="77"/>
      <c r="F850" s="76" t="s">
        <v>4283</v>
      </c>
    </row>
    <row r="851" spans="1:21" x14ac:dyDescent="0.35">
      <c r="A851" s="76">
        <v>853</v>
      </c>
      <c r="B851" s="77" t="s">
        <v>3971</v>
      </c>
      <c r="C851" s="76" t="s">
        <v>3971</v>
      </c>
      <c r="D851" s="76" t="s">
        <v>4115</v>
      </c>
      <c r="E851" s="76" t="s">
        <v>4280</v>
      </c>
      <c r="F851" s="76" t="s">
        <v>4315</v>
      </c>
      <c r="J851" s="76" t="s">
        <v>1456</v>
      </c>
    </row>
    <row r="852" spans="1:21" x14ac:dyDescent="0.35">
      <c r="A852" s="76">
        <v>854</v>
      </c>
      <c r="B852" s="77"/>
      <c r="F852" s="76" t="s">
        <v>4314</v>
      </c>
    </row>
    <row r="853" spans="1:21" x14ac:dyDescent="0.35">
      <c r="A853" s="76">
        <v>855</v>
      </c>
      <c r="B853" s="77"/>
      <c r="F853" s="76" t="s">
        <v>4313</v>
      </c>
    </row>
    <row r="854" spans="1:21" x14ac:dyDescent="0.35">
      <c r="A854" s="76">
        <v>856</v>
      </c>
      <c r="B854" s="77"/>
      <c r="F854" s="76" t="s">
        <v>4283</v>
      </c>
    </row>
    <row r="855" spans="1:21" x14ac:dyDescent="0.35">
      <c r="A855" s="76">
        <v>857</v>
      </c>
      <c r="B855" s="77" t="s">
        <v>1458</v>
      </c>
      <c r="C855" s="76" t="s">
        <v>1458</v>
      </c>
      <c r="D855" s="76" t="s">
        <v>4115</v>
      </c>
      <c r="E855" s="76" t="s">
        <v>4280</v>
      </c>
      <c r="F855" s="76" t="s">
        <v>4312</v>
      </c>
      <c r="J855" s="76" t="s">
        <v>1459</v>
      </c>
    </row>
    <row r="856" spans="1:21" x14ac:dyDescent="0.35">
      <c r="A856" s="76">
        <v>858</v>
      </c>
      <c r="B856" s="77"/>
      <c r="F856" s="76" t="s">
        <v>4311</v>
      </c>
    </row>
    <row r="857" spans="1:21" x14ac:dyDescent="0.35">
      <c r="A857" s="76">
        <v>859</v>
      </c>
      <c r="B857" s="77"/>
      <c r="F857" s="76" t="s">
        <v>4310</v>
      </c>
      <c r="N857" s="90" t="s">
        <v>4655</v>
      </c>
    </row>
    <row r="858" spans="1:21" x14ac:dyDescent="0.35">
      <c r="A858" s="76">
        <v>860</v>
      </c>
      <c r="B858" s="77"/>
      <c r="F858" s="90" t="s">
        <v>4655</v>
      </c>
      <c r="N858" s="90" t="s">
        <v>4658</v>
      </c>
    </row>
    <row r="859" spans="1:21" x14ac:dyDescent="0.35">
      <c r="A859" s="76">
        <v>861</v>
      </c>
      <c r="B859" s="77" t="s">
        <v>1461</v>
      </c>
      <c r="C859" s="76" t="s">
        <v>1461</v>
      </c>
      <c r="D859" s="76" t="s">
        <v>4115</v>
      </c>
      <c r="E859" s="76" t="s">
        <v>4280</v>
      </c>
      <c r="F859" s="76" t="s">
        <v>4309</v>
      </c>
      <c r="J859" s="76" t="s">
        <v>1462</v>
      </c>
    </row>
    <row r="860" spans="1:21" x14ac:dyDescent="0.35">
      <c r="A860" s="76">
        <v>862</v>
      </c>
      <c r="B860" s="77"/>
      <c r="F860" s="90" t="s">
        <v>4808</v>
      </c>
      <c r="N860" s="90" t="s">
        <v>4662</v>
      </c>
    </row>
    <row r="861" spans="1:21" x14ac:dyDescent="0.35">
      <c r="A861" s="76">
        <v>863</v>
      </c>
      <c r="B861" s="77"/>
      <c r="F861" s="90" t="s">
        <v>4809</v>
      </c>
    </row>
    <row r="862" spans="1:21" x14ac:dyDescent="0.35">
      <c r="A862" s="76">
        <v>864</v>
      </c>
      <c r="B862" s="77"/>
      <c r="F862" s="90" t="s">
        <v>4656</v>
      </c>
      <c r="N862" s="90" t="s">
        <v>4661</v>
      </c>
    </row>
    <row r="863" spans="1:21" x14ac:dyDescent="0.35">
      <c r="A863" s="76">
        <v>865</v>
      </c>
      <c r="B863" s="77" t="s">
        <v>1465</v>
      </c>
      <c r="C863" s="76" t="s">
        <v>1465</v>
      </c>
      <c r="D863" s="76" t="s">
        <v>4115</v>
      </c>
      <c r="E863" s="76" t="s">
        <v>4280</v>
      </c>
      <c r="F863" s="76" t="s">
        <v>4308</v>
      </c>
      <c r="J863" s="76" t="s">
        <v>1466</v>
      </c>
    </row>
    <row r="864" spans="1:21" x14ac:dyDescent="0.35">
      <c r="A864" s="76">
        <v>866</v>
      </c>
      <c r="B864" s="77"/>
      <c r="F864" s="90" t="s">
        <v>4672</v>
      </c>
      <c r="O864" s="72" t="s">
        <v>2765</v>
      </c>
      <c r="P864" s="72" t="s">
        <v>322</v>
      </c>
      <c r="Q864" s="72" t="s">
        <v>2676</v>
      </c>
      <c r="R864" s="72" t="s">
        <v>2679</v>
      </c>
      <c r="S864" s="72" t="s">
        <v>2682</v>
      </c>
      <c r="T864" s="72" t="s">
        <v>2674</v>
      </c>
      <c r="U864" s="72" t="s">
        <v>2675</v>
      </c>
    </row>
    <row r="865" spans="1:21" x14ac:dyDescent="0.35">
      <c r="A865" s="76">
        <v>867</v>
      </c>
      <c r="B865" s="77"/>
      <c r="F865" s="90" t="s">
        <v>4671</v>
      </c>
      <c r="O865" s="95"/>
      <c r="P865" s="68">
        <v>20</v>
      </c>
      <c r="Q865" s="68">
        <v>1</v>
      </c>
      <c r="R865" s="68">
        <v>29</v>
      </c>
      <c r="S865" s="92"/>
      <c r="T865" s="68"/>
      <c r="U865" s="68"/>
    </row>
    <row r="866" spans="1:21" x14ac:dyDescent="0.35">
      <c r="A866" s="76">
        <v>868</v>
      </c>
      <c r="B866" s="77"/>
      <c r="F866" s="90" t="s">
        <v>4656</v>
      </c>
      <c r="O866" s="95"/>
      <c r="P866" s="69">
        <v>75</v>
      </c>
      <c r="Q866" s="69">
        <v>4</v>
      </c>
      <c r="R866" s="69">
        <v>120</v>
      </c>
      <c r="S866" s="94"/>
      <c r="T866" s="69"/>
      <c r="U866" s="69"/>
    </row>
    <row r="867" spans="1:21" x14ac:dyDescent="0.35">
      <c r="A867" s="76">
        <v>869</v>
      </c>
      <c r="B867" s="77" t="s">
        <v>1470</v>
      </c>
      <c r="C867" s="76" t="s">
        <v>1470</v>
      </c>
      <c r="D867" s="76" t="s">
        <v>4115</v>
      </c>
      <c r="E867" s="76" t="s">
        <v>4280</v>
      </c>
      <c r="F867" s="76" t="s">
        <v>6107</v>
      </c>
      <c r="J867" s="76" t="s">
        <v>1471</v>
      </c>
      <c r="O867" s="95"/>
      <c r="P867" s="68">
        <v>75</v>
      </c>
      <c r="Q867" s="68">
        <v>4</v>
      </c>
      <c r="R867" s="68">
        <v>120</v>
      </c>
      <c r="S867" s="92"/>
      <c r="T867" s="68"/>
      <c r="U867" s="68"/>
    </row>
    <row r="868" spans="1:21" x14ac:dyDescent="0.35">
      <c r="A868" s="76">
        <v>870</v>
      </c>
      <c r="B868" s="77"/>
      <c r="F868" s="90" t="s">
        <v>4659</v>
      </c>
      <c r="O868" s="95"/>
      <c r="P868" s="68">
        <v>80</v>
      </c>
      <c r="Q868" s="68">
        <v>3</v>
      </c>
      <c r="R868" s="68">
        <v>100</v>
      </c>
      <c r="S868" s="94"/>
      <c r="T868" s="68"/>
      <c r="U868" s="68"/>
    </row>
    <row r="869" spans="1:21" x14ac:dyDescent="0.35">
      <c r="A869" s="76">
        <v>871</v>
      </c>
      <c r="B869" s="77"/>
      <c r="F869" s="76" t="s">
        <v>4307</v>
      </c>
      <c r="O869" s="95"/>
      <c r="P869" s="96">
        <v>80</v>
      </c>
      <c r="Q869" s="96">
        <v>3</v>
      </c>
      <c r="R869" s="96">
        <v>100</v>
      </c>
      <c r="S869" s="92"/>
      <c r="T869" s="96"/>
      <c r="U869" s="96"/>
    </row>
    <row r="870" spans="1:21" x14ac:dyDescent="0.35">
      <c r="A870" s="76">
        <v>872</v>
      </c>
      <c r="B870" s="77"/>
      <c r="F870" s="90" t="s">
        <v>4657</v>
      </c>
      <c r="O870" s="95"/>
      <c r="P870" s="69">
        <v>65</v>
      </c>
      <c r="Q870" s="69">
        <v>2</v>
      </c>
      <c r="R870" s="69">
        <v>80</v>
      </c>
      <c r="S870" s="94"/>
      <c r="T870" s="69"/>
      <c r="U870" s="69"/>
    </row>
    <row r="871" spans="1:21" x14ac:dyDescent="0.35">
      <c r="A871" s="76">
        <v>873</v>
      </c>
      <c r="B871" s="77" t="s">
        <v>1474</v>
      </c>
      <c r="C871" s="76" t="s">
        <v>1474</v>
      </c>
      <c r="D871" s="76" t="s">
        <v>4115</v>
      </c>
      <c r="E871" s="76" t="s">
        <v>4280</v>
      </c>
      <c r="F871" s="76" t="s">
        <v>4306</v>
      </c>
      <c r="J871" s="76" t="s">
        <v>1475</v>
      </c>
      <c r="O871" s="95" t="s">
        <v>33</v>
      </c>
      <c r="P871" s="68">
        <v>475</v>
      </c>
      <c r="Q871" s="68">
        <v>150</v>
      </c>
      <c r="R871" s="68">
        <v>300</v>
      </c>
      <c r="S871" s="92" t="s">
        <v>710</v>
      </c>
      <c r="T871" s="68">
        <v>28</v>
      </c>
      <c r="U871" s="68">
        <v>34</v>
      </c>
    </row>
    <row r="872" spans="1:21" x14ac:dyDescent="0.35">
      <c r="A872" s="76">
        <v>874</v>
      </c>
      <c r="B872" s="77"/>
      <c r="F872" s="76" t="s">
        <v>4305</v>
      </c>
      <c r="O872" s="95" t="s">
        <v>31</v>
      </c>
      <c r="P872" s="93">
        <v>350</v>
      </c>
      <c r="Q872" s="93">
        <v>60</v>
      </c>
      <c r="R872" s="93">
        <v>200</v>
      </c>
      <c r="S872" s="94" t="s">
        <v>725</v>
      </c>
      <c r="T872" s="93">
        <v>9</v>
      </c>
      <c r="U872" s="93">
        <v>20</v>
      </c>
    </row>
    <row r="873" spans="1:21" x14ac:dyDescent="0.35">
      <c r="A873" s="76">
        <v>875</v>
      </c>
      <c r="B873" s="77"/>
      <c r="F873" s="76" t="s">
        <v>4304</v>
      </c>
      <c r="O873" s="95" t="s">
        <v>30</v>
      </c>
      <c r="P873" s="97">
        <v>350</v>
      </c>
      <c r="Q873" s="97">
        <v>52</v>
      </c>
      <c r="R873" s="97">
        <v>180</v>
      </c>
      <c r="S873" s="92" t="s">
        <v>731</v>
      </c>
      <c r="T873" s="97">
        <v>20</v>
      </c>
      <c r="U873" s="97">
        <v>18</v>
      </c>
    </row>
    <row r="874" spans="1:21" x14ac:dyDescent="0.35">
      <c r="A874" s="76">
        <v>876</v>
      </c>
      <c r="B874" s="77"/>
      <c r="F874" s="90" t="s">
        <v>4658</v>
      </c>
      <c r="O874" s="95" t="s">
        <v>29</v>
      </c>
      <c r="P874" s="93">
        <v>550</v>
      </c>
      <c r="Q874" s="93">
        <v>190</v>
      </c>
      <c r="R874" s="93">
        <v>425</v>
      </c>
      <c r="S874" s="94" t="s">
        <v>737</v>
      </c>
      <c r="T874" s="93">
        <v>45</v>
      </c>
      <c r="U874" s="93">
        <v>40</v>
      </c>
    </row>
    <row r="875" spans="1:21" x14ac:dyDescent="0.35">
      <c r="A875" s="76">
        <v>877</v>
      </c>
      <c r="B875" s="77" t="s">
        <v>1477</v>
      </c>
      <c r="C875" s="76" t="s">
        <v>1477</v>
      </c>
      <c r="D875" s="76" t="s">
        <v>4115</v>
      </c>
      <c r="E875" s="76" t="s">
        <v>4280</v>
      </c>
      <c r="F875" s="76" t="s">
        <v>4303</v>
      </c>
      <c r="J875" s="76" t="s">
        <v>1478</v>
      </c>
      <c r="O875" s="95" t="s">
        <v>27</v>
      </c>
      <c r="P875" s="97">
        <v>800</v>
      </c>
      <c r="Q875" s="97">
        <v>250</v>
      </c>
      <c r="R875" s="97">
        <v>550</v>
      </c>
      <c r="S875" s="92" t="s">
        <v>742</v>
      </c>
      <c r="T875" s="97">
        <v>50</v>
      </c>
      <c r="U875" s="97">
        <v>45</v>
      </c>
    </row>
    <row r="876" spans="1:21" x14ac:dyDescent="0.35">
      <c r="A876" s="76">
        <v>878</v>
      </c>
      <c r="B876" s="77"/>
      <c r="F876" s="76" t="s">
        <v>4300</v>
      </c>
      <c r="O876" s="95" t="s">
        <v>25</v>
      </c>
      <c r="P876" s="93">
        <v>150</v>
      </c>
      <c r="Q876" s="93">
        <v>30</v>
      </c>
      <c r="R876" s="93">
        <v>65</v>
      </c>
      <c r="S876" s="94" t="s">
        <v>755</v>
      </c>
      <c r="T876" s="93">
        <v>4</v>
      </c>
      <c r="U876" s="93">
        <v>10</v>
      </c>
    </row>
    <row r="877" spans="1:21" x14ac:dyDescent="0.35">
      <c r="A877" s="76">
        <v>879</v>
      </c>
      <c r="B877" s="77"/>
      <c r="F877" s="76" t="s">
        <v>4302</v>
      </c>
      <c r="O877" s="95" t="s">
        <v>24</v>
      </c>
      <c r="P877" s="97">
        <v>160</v>
      </c>
      <c r="Q877" s="97">
        <v>41</v>
      </c>
      <c r="R877" s="97">
        <v>107</v>
      </c>
      <c r="S877" s="92" t="s">
        <v>769</v>
      </c>
      <c r="T877" s="97">
        <v>6</v>
      </c>
      <c r="U877" s="97">
        <v>12</v>
      </c>
    </row>
    <row r="878" spans="1:21" x14ac:dyDescent="0.35">
      <c r="A878" s="76">
        <v>880</v>
      </c>
      <c r="B878" s="77"/>
      <c r="F878" s="90" t="s">
        <v>4660</v>
      </c>
      <c r="O878" s="95" t="s">
        <v>22</v>
      </c>
      <c r="P878" s="93">
        <v>260</v>
      </c>
      <c r="Q878" s="93">
        <v>80</v>
      </c>
      <c r="R878" s="93">
        <v>140</v>
      </c>
      <c r="S878" s="94" t="s">
        <v>776</v>
      </c>
      <c r="T878" s="93">
        <v>20</v>
      </c>
      <c r="U878" s="93">
        <v>28</v>
      </c>
    </row>
    <row r="879" spans="1:21" x14ac:dyDescent="0.35">
      <c r="A879" s="76">
        <v>881</v>
      </c>
      <c r="B879" s="77" t="s">
        <v>1480</v>
      </c>
      <c r="C879" s="76" t="s">
        <v>1480</v>
      </c>
      <c r="D879" s="76" t="s">
        <v>4115</v>
      </c>
      <c r="E879" s="76" t="s">
        <v>4280</v>
      </c>
      <c r="F879" s="76" t="s">
        <v>4301</v>
      </c>
      <c r="J879" s="76" t="s">
        <v>1481</v>
      </c>
      <c r="O879" s="95" t="s">
        <v>20</v>
      </c>
      <c r="P879" s="97">
        <v>90</v>
      </c>
      <c r="Q879" s="97">
        <v>25</v>
      </c>
      <c r="R879" s="97">
        <v>55</v>
      </c>
      <c r="S879" s="92" t="s">
        <v>778</v>
      </c>
      <c r="T879" s="97">
        <v>10</v>
      </c>
      <c r="U879" s="97">
        <v>8</v>
      </c>
    </row>
    <row r="880" spans="1:21" x14ac:dyDescent="0.35">
      <c r="A880" s="76">
        <v>882</v>
      </c>
      <c r="B880" s="77"/>
      <c r="F880" s="90" t="s">
        <v>4300</v>
      </c>
      <c r="O880" s="95" t="s">
        <v>19</v>
      </c>
      <c r="P880" s="93">
        <v>250</v>
      </c>
      <c r="Q880" s="93">
        <v>46</v>
      </c>
      <c r="R880" s="93">
        <v>130</v>
      </c>
      <c r="S880" s="94" t="s">
        <v>784</v>
      </c>
      <c r="T880" s="93">
        <v>6</v>
      </c>
      <c r="U880" s="93">
        <v>15</v>
      </c>
    </row>
    <row r="881" spans="1:21" x14ac:dyDescent="0.35">
      <c r="A881" s="76">
        <v>883</v>
      </c>
      <c r="B881" s="77"/>
      <c r="F881" s="76" t="s">
        <v>4299</v>
      </c>
      <c r="O881" s="95" t="s">
        <v>18</v>
      </c>
      <c r="P881" s="97">
        <v>300</v>
      </c>
      <c r="Q881" s="97">
        <v>57</v>
      </c>
      <c r="R881" s="97">
        <v>193</v>
      </c>
      <c r="S881" s="92" t="s">
        <v>797</v>
      </c>
      <c r="T881" s="97">
        <v>9</v>
      </c>
      <c r="U881" s="97">
        <v>18</v>
      </c>
    </row>
    <row r="882" spans="1:21" x14ac:dyDescent="0.35">
      <c r="A882" s="76">
        <v>884</v>
      </c>
      <c r="B882" s="77"/>
      <c r="F882" s="90" t="s">
        <v>4661</v>
      </c>
      <c r="O882" s="95" t="s">
        <v>17</v>
      </c>
      <c r="P882" s="93">
        <v>400</v>
      </c>
      <c r="Q882" s="93">
        <v>120</v>
      </c>
      <c r="R882" s="93">
        <v>200</v>
      </c>
      <c r="S882" s="94" t="s">
        <v>799</v>
      </c>
      <c r="T882" s="93">
        <v>22</v>
      </c>
      <c r="U882" s="93">
        <v>30</v>
      </c>
    </row>
    <row r="883" spans="1:21" x14ac:dyDescent="0.35">
      <c r="A883" s="76">
        <v>885</v>
      </c>
      <c r="B883" s="77" t="s">
        <v>1485</v>
      </c>
      <c r="C883" s="76" t="s">
        <v>1485</v>
      </c>
      <c r="D883" s="76" t="s">
        <v>4115</v>
      </c>
      <c r="E883" s="76" t="s">
        <v>4280</v>
      </c>
      <c r="F883" s="76" t="s">
        <v>6108</v>
      </c>
      <c r="J883" s="76" t="s">
        <v>1486</v>
      </c>
      <c r="O883" s="95" t="s">
        <v>15</v>
      </c>
      <c r="P883" s="97">
        <v>250</v>
      </c>
      <c r="Q883" s="97">
        <v>39</v>
      </c>
      <c r="R883" s="97">
        <v>125</v>
      </c>
      <c r="S883" s="92" t="s">
        <v>801</v>
      </c>
      <c r="T883" s="97">
        <v>14</v>
      </c>
      <c r="U883" s="97">
        <v>12</v>
      </c>
    </row>
    <row r="884" spans="1:21" x14ac:dyDescent="0.35">
      <c r="A884" s="76">
        <v>886</v>
      </c>
      <c r="B884" s="77"/>
      <c r="F884" s="90" t="s">
        <v>4663</v>
      </c>
      <c r="O884" s="95" t="s">
        <v>13</v>
      </c>
      <c r="P884" s="93">
        <v>420</v>
      </c>
      <c r="Q884" s="93">
        <v>71</v>
      </c>
      <c r="R884" s="93">
        <v>284</v>
      </c>
      <c r="S884" s="94" t="s">
        <v>803</v>
      </c>
      <c r="T884" s="93">
        <v>15</v>
      </c>
      <c r="U884" s="93">
        <v>22</v>
      </c>
    </row>
    <row r="885" spans="1:21" x14ac:dyDescent="0.35">
      <c r="A885" s="76">
        <v>887</v>
      </c>
      <c r="B885" s="77"/>
      <c r="F885" s="76" t="s">
        <v>4298</v>
      </c>
      <c r="O885" s="95"/>
      <c r="P885" s="97">
        <v>75</v>
      </c>
      <c r="Q885" s="97">
        <v>4</v>
      </c>
      <c r="R885" s="97">
        <v>200</v>
      </c>
      <c r="S885" s="92"/>
      <c r="T885" s="97"/>
      <c r="U885" s="97"/>
    </row>
    <row r="886" spans="1:21" x14ac:dyDescent="0.35">
      <c r="A886" s="76">
        <v>888</v>
      </c>
      <c r="B886" s="77"/>
      <c r="F886" s="90" t="s">
        <v>4662</v>
      </c>
      <c r="O886" s="95" t="s">
        <v>807</v>
      </c>
      <c r="P886" s="93">
        <v>205</v>
      </c>
      <c r="Q886" s="93">
        <v>50</v>
      </c>
      <c r="R886" s="93">
        <v>300</v>
      </c>
      <c r="S886" s="94" t="s">
        <v>810</v>
      </c>
      <c r="T886" s="93">
        <v>8</v>
      </c>
      <c r="U886" s="93">
        <v>15</v>
      </c>
    </row>
    <row r="887" spans="1:21" x14ac:dyDescent="0.35">
      <c r="A887" s="76">
        <v>889</v>
      </c>
      <c r="B887" s="77" t="s">
        <v>1489</v>
      </c>
      <c r="C887" s="76" t="s">
        <v>1489</v>
      </c>
      <c r="D887" s="76" t="s">
        <v>4115</v>
      </c>
      <c r="E887" s="76" t="s">
        <v>4280</v>
      </c>
      <c r="F887" s="76" t="s">
        <v>4297</v>
      </c>
      <c r="J887" s="76" t="s">
        <v>1490</v>
      </c>
      <c r="O887" s="95" t="s">
        <v>811</v>
      </c>
      <c r="P887" s="91">
        <v>95</v>
      </c>
      <c r="Q887" s="91">
        <v>25</v>
      </c>
      <c r="R887" s="97">
        <v>200</v>
      </c>
      <c r="S887" s="92" t="s">
        <v>813</v>
      </c>
      <c r="T887" s="97">
        <v>6</v>
      </c>
      <c r="U887" s="97">
        <v>12</v>
      </c>
    </row>
    <row r="888" spans="1:21" x14ac:dyDescent="0.35">
      <c r="A888" s="76">
        <v>890</v>
      </c>
      <c r="B888" s="77"/>
      <c r="F888" s="90" t="s">
        <v>4665</v>
      </c>
      <c r="O888" s="95"/>
      <c r="P888" s="93">
        <v>75</v>
      </c>
      <c r="Q888" s="93">
        <v>4</v>
      </c>
      <c r="R888" s="93">
        <v>200</v>
      </c>
      <c r="S888" s="94"/>
      <c r="T888" s="93"/>
      <c r="U888" s="93"/>
    </row>
    <row r="889" spans="1:21" x14ac:dyDescent="0.35">
      <c r="A889" s="76">
        <v>891</v>
      </c>
      <c r="B889" s="77"/>
      <c r="F889" s="76" t="s">
        <v>4296</v>
      </c>
      <c r="O889" s="95" t="s">
        <v>5</v>
      </c>
      <c r="P889" s="97">
        <v>625</v>
      </c>
      <c r="Q889" s="97">
        <v>500</v>
      </c>
      <c r="R889" s="97">
        <v>500</v>
      </c>
      <c r="S889" s="92" t="s">
        <v>818</v>
      </c>
      <c r="T889" s="97">
        <v>20</v>
      </c>
      <c r="U889" s="97">
        <v>34</v>
      </c>
    </row>
    <row r="890" spans="1:21" x14ac:dyDescent="0.35">
      <c r="A890" s="76">
        <v>892</v>
      </c>
      <c r="B890" s="77"/>
      <c r="F890" s="90" t="s">
        <v>4664</v>
      </c>
      <c r="O890" s="95" t="s">
        <v>2</v>
      </c>
      <c r="P890" s="93">
        <v>637</v>
      </c>
      <c r="Q890" s="93">
        <v>325</v>
      </c>
      <c r="R890" s="93">
        <v>200</v>
      </c>
      <c r="S890" s="94" t="s">
        <v>819</v>
      </c>
      <c r="T890" s="93">
        <v>9</v>
      </c>
      <c r="U890" s="93">
        <v>20</v>
      </c>
    </row>
    <row r="891" spans="1:21" x14ac:dyDescent="0.35">
      <c r="A891" s="76">
        <v>893</v>
      </c>
      <c r="B891" s="77" t="s">
        <v>1493</v>
      </c>
      <c r="C891" s="76" t="s">
        <v>1493</v>
      </c>
      <c r="D891" s="76" t="s">
        <v>4115</v>
      </c>
      <c r="E891" s="76" t="s">
        <v>4280</v>
      </c>
      <c r="F891" s="76" t="s">
        <v>4295</v>
      </c>
      <c r="J891" s="76" t="s">
        <v>1494</v>
      </c>
    </row>
    <row r="892" spans="1:21" x14ac:dyDescent="0.35">
      <c r="A892" s="76">
        <v>894</v>
      </c>
      <c r="B892" s="77"/>
      <c r="F892" s="90" t="s">
        <v>4667</v>
      </c>
    </row>
    <row r="893" spans="1:21" x14ac:dyDescent="0.35">
      <c r="A893" s="76">
        <v>895</v>
      </c>
      <c r="B893" s="77"/>
      <c r="F893" s="76" t="s">
        <v>4299</v>
      </c>
      <c r="N893" s="90" t="s">
        <v>4668</v>
      </c>
    </row>
    <row r="894" spans="1:21" x14ac:dyDescent="0.35">
      <c r="A894" s="76">
        <v>896</v>
      </c>
      <c r="B894" s="77"/>
      <c r="F894" s="90" t="s">
        <v>4666</v>
      </c>
      <c r="O894" s="90" t="s">
        <v>4679</v>
      </c>
    </row>
    <row r="895" spans="1:21" x14ac:dyDescent="0.35">
      <c r="A895" s="76">
        <v>897</v>
      </c>
      <c r="B895" s="77" t="s">
        <v>1497</v>
      </c>
      <c r="C895" s="76" t="s">
        <v>1497</v>
      </c>
      <c r="D895" s="76" t="s">
        <v>4115</v>
      </c>
      <c r="E895" s="76" t="s">
        <v>4280</v>
      </c>
      <c r="F895" s="76" t="s">
        <v>4294</v>
      </c>
      <c r="J895" s="76" t="s">
        <v>1498</v>
      </c>
    </row>
    <row r="896" spans="1:21" x14ac:dyDescent="0.35">
      <c r="A896" s="76">
        <v>898</v>
      </c>
      <c r="B896" s="77"/>
      <c r="F896" s="76" t="s">
        <v>4293</v>
      </c>
    </row>
    <row r="897" spans="1:10" x14ac:dyDescent="0.35">
      <c r="A897" s="76">
        <v>899</v>
      </c>
      <c r="B897" s="77"/>
      <c r="F897" s="76" t="s">
        <v>4292</v>
      </c>
    </row>
    <row r="898" spans="1:10" x14ac:dyDescent="0.35">
      <c r="A898" s="76">
        <v>900</v>
      </c>
      <c r="B898" s="77"/>
      <c r="F898" s="90" t="s">
        <v>4668</v>
      </c>
    </row>
    <row r="899" spans="1:10" x14ac:dyDescent="0.35">
      <c r="A899" s="76">
        <v>901</v>
      </c>
      <c r="B899" s="77" t="s">
        <v>1500</v>
      </c>
      <c r="C899" s="76" t="s">
        <v>1500</v>
      </c>
      <c r="D899" s="76" t="s">
        <v>4115</v>
      </c>
      <c r="E899" s="76" t="s">
        <v>4280</v>
      </c>
      <c r="F899" s="90" t="s">
        <v>6109</v>
      </c>
      <c r="J899" s="76" t="s">
        <v>1501</v>
      </c>
    </row>
    <row r="900" spans="1:10" x14ac:dyDescent="0.35">
      <c r="A900" s="76">
        <v>902</v>
      </c>
      <c r="B900" s="77"/>
      <c r="F900" s="90" t="s">
        <v>4663</v>
      </c>
    </row>
    <row r="901" spans="1:10" x14ac:dyDescent="0.35">
      <c r="A901" s="76">
        <v>903</v>
      </c>
      <c r="B901" s="77"/>
      <c r="F901" s="90" t="s">
        <v>4669</v>
      </c>
    </row>
    <row r="902" spans="1:10" x14ac:dyDescent="0.35">
      <c r="A902" s="76">
        <v>904</v>
      </c>
      <c r="B902" s="77"/>
      <c r="F902" s="90" t="s">
        <v>4670</v>
      </c>
    </row>
    <row r="903" spans="1:10" x14ac:dyDescent="0.35">
      <c r="A903" s="76">
        <v>905</v>
      </c>
      <c r="B903" s="77" t="s">
        <v>1504</v>
      </c>
      <c r="C903" s="76" t="s">
        <v>1504</v>
      </c>
      <c r="D903" s="76" t="s">
        <v>4115</v>
      </c>
      <c r="E903" s="76" t="s">
        <v>4280</v>
      </c>
      <c r="F903" s="90" t="s">
        <v>4673</v>
      </c>
      <c r="J903" s="76" t="s">
        <v>1505</v>
      </c>
    </row>
    <row r="904" spans="1:10" x14ac:dyDescent="0.35">
      <c r="A904" s="76">
        <v>906</v>
      </c>
      <c r="B904" s="77"/>
      <c r="F904" s="90" t="s">
        <v>4677</v>
      </c>
    </row>
    <row r="905" spans="1:10" x14ac:dyDescent="0.35">
      <c r="A905" s="76">
        <v>907</v>
      </c>
      <c r="B905" s="77"/>
      <c r="F905" s="90" t="s">
        <v>4675</v>
      </c>
    </row>
    <row r="906" spans="1:10" x14ac:dyDescent="0.35">
      <c r="A906" s="76">
        <v>908</v>
      </c>
      <c r="B906" s="77"/>
      <c r="F906" s="90" t="s">
        <v>4676</v>
      </c>
    </row>
    <row r="907" spans="1:10" x14ac:dyDescent="0.35">
      <c r="A907" s="76">
        <v>909</v>
      </c>
      <c r="B907" s="77" t="s">
        <v>1508</v>
      </c>
      <c r="C907" s="76" t="s">
        <v>1508</v>
      </c>
      <c r="D907" s="76" t="s">
        <v>4115</v>
      </c>
      <c r="E907" s="76" t="s">
        <v>4280</v>
      </c>
      <c r="F907" s="90" t="s">
        <v>4674</v>
      </c>
      <c r="J907" s="76" t="s">
        <v>1509</v>
      </c>
    </row>
    <row r="908" spans="1:10" x14ac:dyDescent="0.35">
      <c r="A908" s="76">
        <v>910</v>
      </c>
      <c r="B908" s="77"/>
      <c r="F908" s="90" t="s">
        <v>4677</v>
      </c>
    </row>
    <row r="909" spans="1:10" x14ac:dyDescent="0.35">
      <c r="A909" s="76">
        <v>911</v>
      </c>
      <c r="B909" s="77"/>
      <c r="F909" s="90" t="s">
        <v>4678</v>
      </c>
    </row>
    <row r="910" spans="1:10" x14ac:dyDescent="0.35">
      <c r="A910" s="76">
        <v>912</v>
      </c>
      <c r="B910" s="77"/>
      <c r="F910" s="90" t="s">
        <v>4679</v>
      </c>
    </row>
    <row r="911" spans="1:10" x14ac:dyDescent="0.35">
      <c r="A911" s="76">
        <v>913</v>
      </c>
      <c r="B911" s="77" t="s">
        <v>4089</v>
      </c>
      <c r="C911" s="76" t="s">
        <v>4089</v>
      </c>
      <c r="D911" s="76" t="s">
        <v>4115</v>
      </c>
      <c r="E911" s="76" t="s">
        <v>4280</v>
      </c>
      <c r="F911" s="90" t="s">
        <v>4680</v>
      </c>
      <c r="J911" s="76" t="s">
        <v>3515</v>
      </c>
    </row>
    <row r="912" spans="1:10" x14ac:dyDescent="0.35">
      <c r="A912" s="76">
        <v>914</v>
      </c>
      <c r="B912" s="77"/>
      <c r="F912" s="76" t="s">
        <v>3515</v>
      </c>
    </row>
    <row r="913" spans="1:16" x14ac:dyDescent="0.35">
      <c r="A913" s="76">
        <v>915</v>
      </c>
      <c r="B913" s="77"/>
      <c r="F913" s="90" t="s">
        <v>4682</v>
      </c>
      <c r="P913" s="62">
        <v>25</v>
      </c>
    </row>
    <row r="914" spans="1:16" x14ac:dyDescent="0.35">
      <c r="A914" s="76">
        <v>916</v>
      </c>
      <c r="B914" s="77"/>
      <c r="F914" s="90" t="s">
        <v>4681</v>
      </c>
      <c r="P914" s="61">
        <v>15</v>
      </c>
    </row>
    <row r="915" spans="1:16" x14ac:dyDescent="0.35">
      <c r="A915" s="76">
        <v>917</v>
      </c>
      <c r="B915" s="77" t="s">
        <v>4090</v>
      </c>
      <c r="C915" s="76" t="s">
        <v>4090</v>
      </c>
      <c r="D915" s="76" t="s">
        <v>4115</v>
      </c>
      <c r="E915" s="76" t="s">
        <v>4280</v>
      </c>
      <c r="F915" s="90" t="s">
        <v>4680</v>
      </c>
      <c r="J915" s="76" t="s">
        <v>3752</v>
      </c>
      <c r="P915" s="62">
        <v>10</v>
      </c>
    </row>
    <row r="916" spans="1:16" x14ac:dyDescent="0.35">
      <c r="A916" s="76">
        <v>918</v>
      </c>
      <c r="B916" s="77"/>
      <c r="F916" s="76" t="s">
        <v>3515</v>
      </c>
      <c r="P916" s="61">
        <v>10</v>
      </c>
    </row>
    <row r="917" spans="1:16" x14ac:dyDescent="0.35">
      <c r="A917" s="76">
        <v>919</v>
      </c>
      <c r="B917" s="77"/>
      <c r="F917" s="90" t="s">
        <v>4683</v>
      </c>
      <c r="P917" s="62">
        <v>10</v>
      </c>
    </row>
    <row r="918" spans="1:16" x14ac:dyDescent="0.35">
      <c r="A918" s="76">
        <v>920</v>
      </c>
      <c r="B918" s="77"/>
      <c r="F918" s="90" t="s">
        <v>4681</v>
      </c>
      <c r="P918" s="61">
        <v>10</v>
      </c>
    </row>
    <row r="919" spans="1:16" x14ac:dyDescent="0.35">
      <c r="A919" s="76">
        <v>921</v>
      </c>
      <c r="B919" s="77" t="s">
        <v>4091</v>
      </c>
      <c r="C919" s="76" t="s">
        <v>4091</v>
      </c>
      <c r="D919" s="76" t="s">
        <v>4115</v>
      </c>
      <c r="E919" s="76" t="s">
        <v>4280</v>
      </c>
      <c r="F919" s="90" t="s">
        <v>4680</v>
      </c>
      <c r="J919" s="76" t="s">
        <v>3753</v>
      </c>
      <c r="P919" s="62">
        <v>20</v>
      </c>
    </row>
    <row r="920" spans="1:16" x14ac:dyDescent="0.35">
      <c r="A920" s="76">
        <v>922</v>
      </c>
      <c r="B920" s="77"/>
      <c r="F920" s="76" t="s">
        <v>3515</v>
      </c>
    </row>
    <row r="921" spans="1:16" x14ac:dyDescent="0.35">
      <c r="A921" s="76">
        <v>923</v>
      </c>
      <c r="B921" s="77"/>
      <c r="F921" s="90" t="s">
        <v>4684</v>
      </c>
    </row>
    <row r="922" spans="1:16" x14ac:dyDescent="0.35">
      <c r="A922" s="76">
        <v>924</v>
      </c>
      <c r="B922" s="77"/>
      <c r="F922" s="90" t="s">
        <v>4681</v>
      </c>
    </row>
    <row r="923" spans="1:16" x14ac:dyDescent="0.35">
      <c r="A923" s="76">
        <v>925</v>
      </c>
      <c r="B923" s="77" t="s">
        <v>4092</v>
      </c>
      <c r="C923" s="76" t="s">
        <v>4092</v>
      </c>
      <c r="D923" s="76" t="s">
        <v>4115</v>
      </c>
      <c r="E923" s="76" t="s">
        <v>4280</v>
      </c>
      <c r="F923" s="90" t="s">
        <v>4680</v>
      </c>
      <c r="J923" s="76" t="s">
        <v>3855</v>
      </c>
    </row>
    <row r="924" spans="1:16" x14ac:dyDescent="0.35">
      <c r="A924" s="76">
        <v>926</v>
      </c>
      <c r="B924" s="77"/>
      <c r="F924" s="76" t="s">
        <v>3855</v>
      </c>
    </row>
    <row r="925" spans="1:16" x14ac:dyDescent="0.35">
      <c r="A925" s="76">
        <v>927</v>
      </c>
      <c r="B925" s="77"/>
      <c r="F925" s="90" t="s">
        <v>4684</v>
      </c>
    </row>
    <row r="926" spans="1:16" x14ac:dyDescent="0.35">
      <c r="A926" s="76">
        <v>928</v>
      </c>
      <c r="B926" s="77"/>
      <c r="F926" s="90" t="s">
        <v>4681</v>
      </c>
    </row>
    <row r="927" spans="1:16" x14ac:dyDescent="0.35">
      <c r="A927" s="76">
        <v>929</v>
      </c>
      <c r="B927" s="77" t="s">
        <v>4093</v>
      </c>
      <c r="C927" s="76" t="s">
        <v>4093</v>
      </c>
      <c r="D927" s="76" t="s">
        <v>4115</v>
      </c>
      <c r="E927" s="76" t="s">
        <v>4280</v>
      </c>
      <c r="F927" s="90" t="s">
        <v>4680</v>
      </c>
      <c r="J927" s="76" t="s">
        <v>3856</v>
      </c>
    </row>
    <row r="928" spans="1:16" x14ac:dyDescent="0.35">
      <c r="A928" s="76">
        <v>930</v>
      </c>
      <c r="B928" s="77"/>
      <c r="F928" s="76" t="s">
        <v>3855</v>
      </c>
    </row>
    <row r="929" spans="1:10" x14ac:dyDescent="0.35">
      <c r="A929" s="76">
        <v>931</v>
      </c>
      <c r="B929" s="77"/>
      <c r="F929" s="90" t="s">
        <v>4684</v>
      </c>
    </row>
    <row r="930" spans="1:10" x14ac:dyDescent="0.35">
      <c r="A930" s="76">
        <v>932</v>
      </c>
      <c r="B930" s="77"/>
      <c r="F930" s="90" t="s">
        <v>4681</v>
      </c>
    </row>
    <row r="931" spans="1:10" x14ac:dyDescent="0.35">
      <c r="A931" s="76">
        <v>933</v>
      </c>
      <c r="B931" s="77" t="s">
        <v>4094</v>
      </c>
      <c r="C931" s="76" t="s">
        <v>4094</v>
      </c>
      <c r="D931" s="76" t="s">
        <v>4115</v>
      </c>
      <c r="E931" s="76" t="s">
        <v>4280</v>
      </c>
      <c r="F931" s="90" t="s">
        <v>4680</v>
      </c>
      <c r="J931" s="76" t="s">
        <v>3857</v>
      </c>
    </row>
    <row r="932" spans="1:10" x14ac:dyDescent="0.35">
      <c r="A932" s="76">
        <v>934</v>
      </c>
      <c r="B932" s="77"/>
      <c r="F932" s="76" t="s">
        <v>3855</v>
      </c>
    </row>
    <row r="933" spans="1:10" x14ac:dyDescent="0.35">
      <c r="A933" s="76">
        <v>935</v>
      </c>
      <c r="B933" s="77"/>
      <c r="F933" s="90" t="s">
        <v>4684</v>
      </c>
    </row>
    <row r="934" spans="1:10" x14ac:dyDescent="0.35">
      <c r="A934" s="76">
        <v>936</v>
      </c>
      <c r="B934" s="77"/>
      <c r="F934" s="90" t="s">
        <v>4681</v>
      </c>
    </row>
    <row r="935" spans="1:10" x14ac:dyDescent="0.35">
      <c r="A935" s="76">
        <v>937</v>
      </c>
      <c r="B935" s="77" t="s">
        <v>4095</v>
      </c>
      <c r="C935" s="76" t="s">
        <v>4095</v>
      </c>
      <c r="D935" s="76" t="s">
        <v>4115</v>
      </c>
      <c r="E935" s="76" t="s">
        <v>4280</v>
      </c>
      <c r="F935" s="90" t="s">
        <v>4680</v>
      </c>
      <c r="J935" s="76" t="s">
        <v>3532</v>
      </c>
    </row>
    <row r="936" spans="1:10" x14ac:dyDescent="0.35">
      <c r="A936" s="76">
        <v>938</v>
      </c>
      <c r="B936" s="77"/>
      <c r="F936" s="90" t="s">
        <v>4685</v>
      </c>
    </row>
    <row r="937" spans="1:10" x14ac:dyDescent="0.35">
      <c r="A937" s="76">
        <v>939</v>
      </c>
      <c r="B937" s="77"/>
      <c r="F937" s="90" t="s">
        <v>4686</v>
      </c>
    </row>
    <row r="938" spans="1:10" x14ac:dyDescent="0.35">
      <c r="A938" s="76">
        <v>940</v>
      </c>
      <c r="B938" s="77"/>
      <c r="F938" s="90" t="s">
        <v>4681</v>
      </c>
    </row>
    <row r="939" spans="1:10" x14ac:dyDescent="0.35">
      <c r="A939" s="76">
        <v>941</v>
      </c>
      <c r="B939" s="77" t="s">
        <v>1511</v>
      </c>
      <c r="C939" s="76" t="s">
        <v>1511</v>
      </c>
      <c r="D939" s="76" t="s">
        <v>4115</v>
      </c>
      <c r="E939" s="76" t="s">
        <v>4280</v>
      </c>
      <c r="F939" s="76" t="s">
        <v>4291</v>
      </c>
      <c r="J939" s="76" t="s">
        <v>1512</v>
      </c>
    </row>
    <row r="940" spans="1:10" x14ac:dyDescent="0.35">
      <c r="A940" s="76">
        <v>942</v>
      </c>
      <c r="B940" s="77"/>
      <c r="F940" s="76" t="s">
        <v>1512</v>
      </c>
    </row>
    <row r="941" spans="1:10" x14ac:dyDescent="0.35">
      <c r="A941" s="76">
        <v>943</v>
      </c>
      <c r="B941" s="77"/>
      <c r="F941" s="90" t="s">
        <v>4688</v>
      </c>
    </row>
    <row r="942" spans="1:10" x14ac:dyDescent="0.35">
      <c r="A942" s="76">
        <v>944</v>
      </c>
      <c r="B942" s="77"/>
      <c r="F942" s="90" t="s">
        <v>4687</v>
      </c>
    </row>
    <row r="943" spans="1:10" x14ac:dyDescent="0.35">
      <c r="A943" s="76">
        <v>945</v>
      </c>
      <c r="B943" s="77" t="s">
        <v>3978</v>
      </c>
      <c r="C943" s="76" t="s">
        <v>3978</v>
      </c>
      <c r="D943" s="76" t="s">
        <v>4115</v>
      </c>
      <c r="E943" s="76" t="s">
        <v>4280</v>
      </c>
      <c r="F943" s="76" t="s">
        <v>4291</v>
      </c>
      <c r="J943" s="76" t="s">
        <v>3544</v>
      </c>
    </row>
    <row r="944" spans="1:10" x14ac:dyDescent="0.35">
      <c r="A944" s="76">
        <v>946</v>
      </c>
      <c r="B944" s="77"/>
      <c r="F944" s="90" t="s">
        <v>4692</v>
      </c>
    </row>
    <row r="945" spans="1:15" x14ac:dyDescent="0.35">
      <c r="A945" s="76">
        <v>947</v>
      </c>
      <c r="B945" s="77"/>
      <c r="F945" s="90" t="s">
        <v>4689</v>
      </c>
    </row>
    <row r="946" spans="1:15" x14ac:dyDescent="0.35">
      <c r="A946" s="76">
        <v>948</v>
      </c>
      <c r="B946" s="77"/>
      <c r="F946" s="76" t="s">
        <v>4283</v>
      </c>
    </row>
    <row r="947" spans="1:15" x14ac:dyDescent="0.35">
      <c r="A947" s="76">
        <v>949</v>
      </c>
      <c r="B947" s="77" t="s">
        <v>3973</v>
      </c>
      <c r="C947" s="76" t="s">
        <v>3973</v>
      </c>
      <c r="D947" s="76" t="s">
        <v>4115</v>
      </c>
      <c r="E947" s="76" t="s">
        <v>4280</v>
      </c>
      <c r="F947" s="76" t="s">
        <v>4291</v>
      </c>
      <c r="J947" s="76" t="s">
        <v>1515</v>
      </c>
    </row>
    <row r="948" spans="1:15" x14ac:dyDescent="0.35">
      <c r="A948" s="76">
        <v>950</v>
      </c>
      <c r="B948" s="77"/>
      <c r="F948" s="76" t="s">
        <v>1512</v>
      </c>
      <c r="O948" s="62">
        <v>30</v>
      </c>
    </row>
    <row r="949" spans="1:15" x14ac:dyDescent="0.35">
      <c r="A949" s="76">
        <v>951</v>
      </c>
      <c r="B949" s="77"/>
      <c r="F949" s="90" t="s">
        <v>4689</v>
      </c>
      <c r="O949" s="61">
        <v>20</v>
      </c>
    </row>
    <row r="950" spans="1:15" x14ac:dyDescent="0.35">
      <c r="A950" s="76">
        <v>952</v>
      </c>
      <c r="B950" s="77"/>
      <c r="F950" s="90" t="s">
        <v>4687</v>
      </c>
      <c r="O950" s="62">
        <v>10</v>
      </c>
    </row>
    <row r="951" spans="1:15" x14ac:dyDescent="0.35">
      <c r="A951" s="76">
        <v>953</v>
      </c>
      <c r="B951" s="77" t="s">
        <v>3974</v>
      </c>
      <c r="C951" s="76" t="s">
        <v>3974</v>
      </c>
      <c r="D951" s="76" t="s">
        <v>4115</v>
      </c>
      <c r="E951" s="76" t="s">
        <v>4280</v>
      </c>
      <c r="F951" s="76" t="s">
        <v>4291</v>
      </c>
      <c r="J951" s="76" t="s">
        <v>1517</v>
      </c>
      <c r="O951" s="61">
        <v>5</v>
      </c>
    </row>
    <row r="952" spans="1:15" x14ac:dyDescent="0.35">
      <c r="A952" s="76">
        <v>954</v>
      </c>
      <c r="B952" s="77"/>
      <c r="F952" s="76" t="s">
        <v>1512</v>
      </c>
      <c r="O952" s="62">
        <v>5</v>
      </c>
    </row>
    <row r="953" spans="1:15" x14ac:dyDescent="0.35">
      <c r="A953" s="76">
        <v>955</v>
      </c>
      <c r="B953" s="77"/>
      <c r="F953" s="90" t="s">
        <v>4690</v>
      </c>
      <c r="O953" s="61">
        <v>5</v>
      </c>
    </row>
    <row r="954" spans="1:15" x14ac:dyDescent="0.35">
      <c r="A954" s="76">
        <v>956</v>
      </c>
      <c r="B954" s="77"/>
      <c r="F954" s="90" t="s">
        <v>4687</v>
      </c>
      <c r="O954" s="62">
        <v>5</v>
      </c>
    </row>
    <row r="955" spans="1:15" x14ac:dyDescent="0.35">
      <c r="A955" s="76">
        <v>957</v>
      </c>
      <c r="B955" s="77" t="s">
        <v>1518</v>
      </c>
      <c r="C955" s="76" t="s">
        <v>1518</v>
      </c>
      <c r="D955" s="76" t="s">
        <v>4115</v>
      </c>
      <c r="E955" s="76" t="s">
        <v>4280</v>
      </c>
      <c r="F955" s="76" t="s">
        <v>4291</v>
      </c>
      <c r="J955" s="76" t="s">
        <v>1519</v>
      </c>
      <c r="O955" s="61">
        <v>5</v>
      </c>
    </row>
    <row r="956" spans="1:15" x14ac:dyDescent="0.35">
      <c r="A956" s="76">
        <v>958</v>
      </c>
      <c r="B956" s="77"/>
      <c r="F956" s="76" t="s">
        <v>1519</v>
      </c>
      <c r="O956" s="62">
        <v>15</v>
      </c>
    </row>
    <row r="957" spans="1:15" x14ac:dyDescent="0.35">
      <c r="A957" s="76">
        <v>959</v>
      </c>
      <c r="B957" s="77"/>
      <c r="F957" s="76" t="s">
        <v>4290</v>
      </c>
      <c r="O957" s="61">
        <v>20</v>
      </c>
    </row>
    <row r="958" spans="1:15" x14ac:dyDescent="0.35">
      <c r="A958" s="76">
        <v>960</v>
      </c>
      <c r="B958" s="77"/>
      <c r="F958" s="76" t="s">
        <v>4283</v>
      </c>
    </row>
    <row r="959" spans="1:15" x14ac:dyDescent="0.35">
      <c r="A959" s="76">
        <v>961</v>
      </c>
      <c r="B959" s="77" t="s">
        <v>3975</v>
      </c>
      <c r="C959" s="76" t="s">
        <v>3975</v>
      </c>
      <c r="D959" s="76" t="s">
        <v>4115</v>
      </c>
      <c r="E959" s="76" t="s">
        <v>4280</v>
      </c>
      <c r="F959" s="76" t="s">
        <v>4291</v>
      </c>
      <c r="J959" s="76" t="s">
        <v>1520</v>
      </c>
    </row>
    <row r="960" spans="1:15" x14ac:dyDescent="0.35">
      <c r="A960" s="76">
        <v>962</v>
      </c>
      <c r="B960" s="77"/>
      <c r="F960" s="76" t="s">
        <v>1519</v>
      </c>
    </row>
    <row r="961" spans="1:10" x14ac:dyDescent="0.35">
      <c r="A961" s="76">
        <v>963</v>
      </c>
      <c r="B961" s="77"/>
      <c r="F961" s="76" t="s">
        <v>4290</v>
      </c>
    </row>
    <row r="962" spans="1:10" x14ac:dyDescent="0.35">
      <c r="A962" s="76">
        <v>964</v>
      </c>
      <c r="B962" s="77"/>
      <c r="F962" s="76" t="s">
        <v>4283</v>
      </c>
    </row>
    <row r="963" spans="1:10" x14ac:dyDescent="0.35">
      <c r="A963" s="76">
        <v>965</v>
      </c>
      <c r="B963" s="77" t="s">
        <v>3976</v>
      </c>
      <c r="C963" s="76" t="s">
        <v>3976</v>
      </c>
      <c r="D963" s="76" t="s">
        <v>4115</v>
      </c>
      <c r="E963" s="76" t="s">
        <v>4280</v>
      </c>
      <c r="F963" s="76" t="s">
        <v>4291</v>
      </c>
      <c r="J963" s="76" t="s">
        <v>1521</v>
      </c>
    </row>
    <row r="964" spans="1:10" x14ac:dyDescent="0.35">
      <c r="A964" s="76">
        <v>966</v>
      </c>
      <c r="B964" s="77"/>
      <c r="F964" s="76" t="s">
        <v>1519</v>
      </c>
    </row>
    <row r="965" spans="1:10" x14ac:dyDescent="0.35">
      <c r="A965" s="76">
        <v>967</v>
      </c>
      <c r="B965" s="77"/>
      <c r="F965" s="76" t="s">
        <v>4290</v>
      </c>
    </row>
    <row r="966" spans="1:10" x14ac:dyDescent="0.35">
      <c r="A966" s="76">
        <v>968</v>
      </c>
      <c r="B966" s="77"/>
      <c r="F966" s="76" t="s">
        <v>4283</v>
      </c>
    </row>
    <row r="967" spans="1:10" x14ac:dyDescent="0.35">
      <c r="A967" s="76">
        <v>969</v>
      </c>
      <c r="B967" s="77" t="s">
        <v>1522</v>
      </c>
      <c r="C967" s="76" t="s">
        <v>1522</v>
      </c>
      <c r="D967" s="76" t="s">
        <v>4115</v>
      </c>
      <c r="E967" s="76" t="s">
        <v>4280</v>
      </c>
      <c r="F967" s="76" t="s">
        <v>4291</v>
      </c>
      <c r="J967" s="76" t="s">
        <v>1523</v>
      </c>
    </row>
    <row r="968" spans="1:10" x14ac:dyDescent="0.35">
      <c r="A968" s="76">
        <v>970</v>
      </c>
      <c r="B968" s="77"/>
      <c r="F968" s="76" t="s">
        <v>1523</v>
      </c>
    </row>
    <row r="969" spans="1:10" x14ac:dyDescent="0.35">
      <c r="A969" s="76">
        <v>971</v>
      </c>
      <c r="B969" s="77"/>
      <c r="F969" s="76" t="s">
        <v>4290</v>
      </c>
    </row>
    <row r="970" spans="1:10" x14ac:dyDescent="0.35">
      <c r="A970" s="76">
        <v>972</v>
      </c>
      <c r="B970" s="77"/>
      <c r="F970" s="76" t="s">
        <v>4283</v>
      </c>
    </row>
    <row r="971" spans="1:10" x14ac:dyDescent="0.35">
      <c r="A971" s="76">
        <v>973</v>
      </c>
      <c r="B971" s="77" t="s">
        <v>3979</v>
      </c>
      <c r="C971" s="76" t="s">
        <v>3979</v>
      </c>
      <c r="D971" s="76" t="s">
        <v>4115</v>
      </c>
      <c r="E971" s="76" t="s">
        <v>4280</v>
      </c>
      <c r="F971" s="76" t="s">
        <v>4291</v>
      </c>
      <c r="J971" s="76" t="s">
        <v>1525</v>
      </c>
    </row>
    <row r="972" spans="1:10" x14ac:dyDescent="0.35">
      <c r="A972" s="76">
        <v>974</v>
      </c>
      <c r="B972" s="77"/>
      <c r="F972" s="76" t="s">
        <v>1523</v>
      </c>
    </row>
    <row r="973" spans="1:10" x14ac:dyDescent="0.35">
      <c r="A973" s="76">
        <v>975</v>
      </c>
      <c r="B973" s="77"/>
      <c r="F973" s="76" t="s">
        <v>4290</v>
      </c>
    </row>
    <row r="974" spans="1:10" x14ac:dyDescent="0.35">
      <c r="A974" s="76">
        <v>976</v>
      </c>
      <c r="B974" s="77"/>
      <c r="F974" s="76" t="s">
        <v>4283</v>
      </c>
    </row>
    <row r="975" spans="1:10" x14ac:dyDescent="0.35">
      <c r="A975" s="76">
        <v>977</v>
      </c>
      <c r="B975" s="77" t="s">
        <v>3977</v>
      </c>
      <c r="C975" s="76" t="s">
        <v>3977</v>
      </c>
      <c r="D975" s="76" t="s">
        <v>4115</v>
      </c>
      <c r="E975" s="76" t="s">
        <v>4280</v>
      </c>
      <c r="F975" s="76" t="s">
        <v>4291</v>
      </c>
      <c r="J975" s="76" t="s">
        <v>1526</v>
      </c>
    </row>
    <row r="976" spans="1:10" x14ac:dyDescent="0.35">
      <c r="A976" s="76">
        <v>978</v>
      </c>
      <c r="B976" s="77"/>
      <c r="F976" s="76" t="s">
        <v>1523</v>
      </c>
    </row>
    <row r="977" spans="1:10" x14ac:dyDescent="0.35">
      <c r="A977" s="76">
        <v>979</v>
      </c>
      <c r="B977" s="77"/>
      <c r="F977" s="90" t="s">
        <v>4691</v>
      </c>
    </row>
    <row r="978" spans="1:10" x14ac:dyDescent="0.35">
      <c r="A978" s="76">
        <v>980</v>
      </c>
      <c r="B978" s="77"/>
      <c r="F978" s="76" t="s">
        <v>4283</v>
      </c>
    </row>
    <row r="979" spans="1:10" x14ac:dyDescent="0.35">
      <c r="A979" s="76">
        <v>981</v>
      </c>
      <c r="B979" s="77" t="s">
        <v>1527</v>
      </c>
      <c r="C979" s="76" t="s">
        <v>1527</v>
      </c>
      <c r="D979" s="76" t="s">
        <v>4115</v>
      </c>
      <c r="E979" s="76" t="s">
        <v>4280</v>
      </c>
      <c r="F979" s="76" t="s">
        <v>4286</v>
      </c>
      <c r="J979" s="76" t="s">
        <v>1528</v>
      </c>
    </row>
    <row r="980" spans="1:10" x14ac:dyDescent="0.35">
      <c r="A980" s="76">
        <v>982</v>
      </c>
      <c r="B980" s="77"/>
      <c r="F980" s="76" t="s">
        <v>4289</v>
      </c>
    </row>
    <row r="981" spans="1:10" x14ac:dyDescent="0.35">
      <c r="A981" s="76">
        <v>983</v>
      </c>
      <c r="B981" s="77"/>
      <c r="F981" s="76" t="s">
        <v>4284</v>
      </c>
    </row>
    <row r="982" spans="1:10" x14ac:dyDescent="0.35">
      <c r="A982" s="76">
        <v>984</v>
      </c>
      <c r="B982" s="77"/>
      <c r="F982" s="76" t="s">
        <v>4283</v>
      </c>
    </row>
    <row r="983" spans="1:10" x14ac:dyDescent="0.35">
      <c r="A983" s="76">
        <v>985</v>
      </c>
      <c r="B983" s="77" t="s">
        <v>3986</v>
      </c>
      <c r="C983" s="76" t="s">
        <v>3986</v>
      </c>
      <c r="D983" s="76" t="s">
        <v>4115</v>
      </c>
      <c r="E983" s="76" t="s">
        <v>4280</v>
      </c>
      <c r="F983" s="76" t="s">
        <v>4286</v>
      </c>
      <c r="J983" s="76" t="s">
        <v>3536</v>
      </c>
    </row>
    <row r="984" spans="1:10" x14ac:dyDescent="0.35">
      <c r="A984" s="76">
        <v>986</v>
      </c>
      <c r="B984" s="77"/>
      <c r="F984" s="90" t="s">
        <v>4694</v>
      </c>
    </row>
    <row r="985" spans="1:10" x14ac:dyDescent="0.35">
      <c r="A985" s="76">
        <v>987</v>
      </c>
      <c r="B985" s="77"/>
      <c r="F985" s="90" t="s">
        <v>4693</v>
      </c>
    </row>
    <row r="986" spans="1:10" x14ac:dyDescent="0.35">
      <c r="A986" s="76">
        <v>988</v>
      </c>
      <c r="B986" s="77"/>
      <c r="F986" s="76" t="s">
        <v>4283</v>
      </c>
    </row>
    <row r="987" spans="1:10" x14ac:dyDescent="0.35">
      <c r="A987" s="76">
        <v>989</v>
      </c>
      <c r="B987" s="77" t="s">
        <v>3980</v>
      </c>
      <c r="C987" s="76" t="s">
        <v>3980</v>
      </c>
      <c r="D987" s="76" t="s">
        <v>4115</v>
      </c>
      <c r="E987" s="76" t="s">
        <v>4280</v>
      </c>
      <c r="F987" s="76" t="s">
        <v>4286</v>
      </c>
      <c r="J987" s="76" t="s">
        <v>1529</v>
      </c>
    </row>
    <row r="988" spans="1:10" x14ac:dyDescent="0.35">
      <c r="A988" s="76">
        <v>990</v>
      </c>
      <c r="B988" s="77"/>
      <c r="F988" s="76" t="s">
        <v>4289</v>
      </c>
    </row>
    <row r="989" spans="1:10" x14ac:dyDescent="0.35">
      <c r="A989" s="76">
        <v>991</v>
      </c>
      <c r="B989" s="77"/>
      <c r="F989" s="76" t="s">
        <v>4284</v>
      </c>
    </row>
    <row r="990" spans="1:10" x14ac:dyDescent="0.35">
      <c r="A990" s="76">
        <v>992</v>
      </c>
      <c r="B990" s="77"/>
      <c r="F990" s="76" t="s">
        <v>4283</v>
      </c>
    </row>
    <row r="991" spans="1:10" x14ac:dyDescent="0.35">
      <c r="A991" s="76">
        <v>993</v>
      </c>
      <c r="B991" s="77" t="s">
        <v>3981</v>
      </c>
      <c r="C991" s="76" t="s">
        <v>3981</v>
      </c>
      <c r="D991" s="76" t="s">
        <v>4115</v>
      </c>
      <c r="E991" s="76" t="s">
        <v>4280</v>
      </c>
      <c r="F991" s="76" t="s">
        <v>4286</v>
      </c>
      <c r="J991" s="76" t="s">
        <v>1530</v>
      </c>
    </row>
    <row r="992" spans="1:10" x14ac:dyDescent="0.35">
      <c r="A992" s="76">
        <v>994</v>
      </c>
      <c r="B992" s="77"/>
      <c r="F992" s="76" t="s">
        <v>4289</v>
      </c>
    </row>
    <row r="993" spans="1:10" x14ac:dyDescent="0.35">
      <c r="A993" s="76">
        <v>995</v>
      </c>
      <c r="B993" s="77"/>
      <c r="F993" s="76" t="s">
        <v>4284</v>
      </c>
    </row>
    <row r="994" spans="1:10" x14ac:dyDescent="0.35">
      <c r="A994" s="76">
        <v>996</v>
      </c>
      <c r="B994" s="77"/>
      <c r="F994" s="76" t="s">
        <v>4283</v>
      </c>
    </row>
    <row r="995" spans="1:10" x14ac:dyDescent="0.35">
      <c r="A995" s="76">
        <v>997</v>
      </c>
      <c r="B995" s="77" t="s">
        <v>1531</v>
      </c>
      <c r="C995" s="76" t="s">
        <v>1531</v>
      </c>
      <c r="D995" s="76" t="s">
        <v>4115</v>
      </c>
      <c r="E995" s="76" t="s">
        <v>4280</v>
      </c>
      <c r="F995" s="76" t="s">
        <v>4286</v>
      </c>
      <c r="J995" s="76" t="s">
        <v>1532</v>
      </c>
    </row>
    <row r="996" spans="1:10" x14ac:dyDescent="0.35">
      <c r="A996" s="76">
        <v>998</v>
      </c>
      <c r="B996" s="77"/>
      <c r="F996" s="76" t="s">
        <v>4287</v>
      </c>
    </row>
    <row r="997" spans="1:10" x14ac:dyDescent="0.35">
      <c r="A997" s="76">
        <v>999</v>
      </c>
      <c r="B997" s="77"/>
      <c r="F997" s="76" t="s">
        <v>4284</v>
      </c>
    </row>
    <row r="998" spans="1:10" x14ac:dyDescent="0.35">
      <c r="A998" s="76">
        <v>1000</v>
      </c>
      <c r="B998" s="77"/>
      <c r="F998" s="76" t="s">
        <v>4283</v>
      </c>
    </row>
    <row r="999" spans="1:10" x14ac:dyDescent="0.35">
      <c r="A999" s="76">
        <v>1001</v>
      </c>
      <c r="B999" s="77" t="s">
        <v>3982</v>
      </c>
      <c r="C999" s="76" t="s">
        <v>3982</v>
      </c>
      <c r="D999" s="76" t="s">
        <v>4115</v>
      </c>
      <c r="E999" s="76" t="s">
        <v>4280</v>
      </c>
      <c r="F999" s="76" t="s">
        <v>4286</v>
      </c>
      <c r="J999" s="76" t="s">
        <v>1534</v>
      </c>
    </row>
    <row r="1000" spans="1:10" x14ac:dyDescent="0.35">
      <c r="A1000" s="76">
        <v>1002</v>
      </c>
      <c r="B1000" s="77"/>
      <c r="F1000" s="76" t="s">
        <v>4287</v>
      </c>
    </row>
    <row r="1001" spans="1:10" x14ac:dyDescent="0.35">
      <c r="A1001" s="76">
        <v>1003</v>
      </c>
      <c r="B1001" s="77"/>
      <c r="F1001" s="76" t="s">
        <v>4284</v>
      </c>
    </row>
    <row r="1002" spans="1:10" x14ac:dyDescent="0.35">
      <c r="A1002" s="76">
        <v>1004</v>
      </c>
      <c r="B1002" s="77"/>
      <c r="F1002" s="76" t="s">
        <v>4283</v>
      </c>
    </row>
    <row r="1003" spans="1:10" x14ac:dyDescent="0.35">
      <c r="A1003" s="76">
        <v>1005</v>
      </c>
      <c r="B1003" s="77" t="s">
        <v>3983</v>
      </c>
      <c r="C1003" s="76" t="s">
        <v>3983</v>
      </c>
      <c r="D1003" s="76" t="s">
        <v>4115</v>
      </c>
      <c r="E1003" s="76" t="s">
        <v>4280</v>
      </c>
      <c r="F1003" s="76" t="s">
        <v>4286</v>
      </c>
      <c r="J1003" s="76" t="s">
        <v>1535</v>
      </c>
    </row>
    <row r="1004" spans="1:10" x14ac:dyDescent="0.35">
      <c r="A1004" s="76">
        <v>1006</v>
      </c>
      <c r="B1004" s="77"/>
      <c r="F1004" s="76" t="s">
        <v>4287</v>
      </c>
    </row>
    <row r="1005" spans="1:10" x14ac:dyDescent="0.35">
      <c r="A1005" s="76">
        <v>1007</v>
      </c>
      <c r="B1005" s="77"/>
      <c r="F1005" s="76" t="s">
        <v>4284</v>
      </c>
    </row>
    <row r="1006" spans="1:10" x14ac:dyDescent="0.35">
      <c r="A1006" s="76">
        <v>1008</v>
      </c>
      <c r="B1006" s="77"/>
      <c r="F1006" s="76" t="s">
        <v>4283</v>
      </c>
    </row>
    <row r="1007" spans="1:10" x14ac:dyDescent="0.35">
      <c r="A1007" s="76">
        <v>1009</v>
      </c>
      <c r="B1007" s="77" t="s">
        <v>1536</v>
      </c>
      <c r="C1007" s="76" t="s">
        <v>1536</v>
      </c>
      <c r="D1007" s="76" t="s">
        <v>4115</v>
      </c>
      <c r="E1007" s="76" t="s">
        <v>4280</v>
      </c>
      <c r="F1007" s="76" t="s">
        <v>4286</v>
      </c>
      <c r="J1007" s="76" t="s">
        <v>1537</v>
      </c>
    </row>
    <row r="1008" spans="1:10" x14ac:dyDescent="0.35">
      <c r="A1008" s="76">
        <v>1010</v>
      </c>
      <c r="B1008" s="77"/>
      <c r="F1008" s="76" t="s">
        <v>4285</v>
      </c>
    </row>
    <row r="1009" spans="1:10" x14ac:dyDescent="0.35">
      <c r="A1009" s="76">
        <v>1011</v>
      </c>
      <c r="B1009" s="77"/>
      <c r="F1009" s="76" t="s">
        <v>4284</v>
      </c>
    </row>
    <row r="1010" spans="1:10" x14ac:dyDescent="0.35">
      <c r="A1010" s="76">
        <v>1012</v>
      </c>
      <c r="B1010" s="77"/>
      <c r="F1010" s="76" t="s">
        <v>4283</v>
      </c>
    </row>
    <row r="1011" spans="1:10" x14ac:dyDescent="0.35">
      <c r="A1011" s="76">
        <v>1013</v>
      </c>
      <c r="B1011" s="77" t="s">
        <v>3984</v>
      </c>
      <c r="C1011" s="76" t="s">
        <v>3984</v>
      </c>
      <c r="D1011" s="76" t="s">
        <v>4115</v>
      </c>
      <c r="E1011" s="76" t="s">
        <v>4280</v>
      </c>
      <c r="F1011" s="76" t="s">
        <v>4286</v>
      </c>
      <c r="J1011" s="76" t="s">
        <v>1538</v>
      </c>
    </row>
    <row r="1012" spans="1:10" x14ac:dyDescent="0.35">
      <c r="A1012" s="76">
        <v>1014</v>
      </c>
      <c r="B1012" s="77"/>
      <c r="F1012" s="76" t="s">
        <v>4285</v>
      </c>
    </row>
    <row r="1013" spans="1:10" x14ac:dyDescent="0.35">
      <c r="A1013" s="76">
        <v>1015</v>
      </c>
      <c r="B1013" s="77"/>
      <c r="F1013" s="76" t="s">
        <v>4284</v>
      </c>
    </row>
    <row r="1014" spans="1:10" x14ac:dyDescent="0.35">
      <c r="A1014" s="76">
        <v>1016</v>
      </c>
      <c r="B1014" s="77"/>
      <c r="F1014" s="76" t="s">
        <v>4283</v>
      </c>
    </row>
    <row r="1015" spans="1:10" x14ac:dyDescent="0.35">
      <c r="A1015" s="76">
        <v>1017</v>
      </c>
      <c r="B1015" s="77" t="s">
        <v>3985</v>
      </c>
      <c r="C1015" s="76" t="s">
        <v>3985</v>
      </c>
      <c r="D1015" s="76" t="s">
        <v>4115</v>
      </c>
      <c r="E1015" s="76" t="s">
        <v>4280</v>
      </c>
      <c r="F1015" s="76" t="s">
        <v>4286</v>
      </c>
      <c r="J1015" s="76" t="s">
        <v>1539</v>
      </c>
    </row>
    <row r="1016" spans="1:10" x14ac:dyDescent="0.35">
      <c r="A1016" s="76">
        <v>1018</v>
      </c>
      <c r="B1016" s="77"/>
      <c r="F1016" s="76" t="s">
        <v>4285</v>
      </c>
    </row>
    <row r="1017" spans="1:10" x14ac:dyDescent="0.35">
      <c r="A1017" s="76">
        <v>1019</v>
      </c>
      <c r="B1017" s="77"/>
      <c r="F1017" s="76" t="s">
        <v>4284</v>
      </c>
    </row>
    <row r="1018" spans="1:10" x14ac:dyDescent="0.35">
      <c r="A1018" s="76">
        <v>1020</v>
      </c>
      <c r="B1018" s="77"/>
      <c r="F1018" s="76" t="s">
        <v>4283</v>
      </c>
    </row>
    <row r="1019" spans="1:10" x14ac:dyDescent="0.35">
      <c r="A1019" s="76">
        <v>1021</v>
      </c>
      <c r="B1019" s="77" t="s">
        <v>1544</v>
      </c>
      <c r="C1019" s="76" t="s">
        <v>1544</v>
      </c>
      <c r="D1019" s="76" t="s">
        <v>4115</v>
      </c>
      <c r="E1019" s="76" t="s">
        <v>4280</v>
      </c>
      <c r="F1019" s="76" t="s">
        <v>4279</v>
      </c>
      <c r="J1019" s="76" t="s">
        <v>1545</v>
      </c>
    </row>
    <row r="1020" spans="1:10" x14ac:dyDescent="0.35">
      <c r="A1020" s="76">
        <v>1022</v>
      </c>
      <c r="B1020" s="77"/>
      <c r="F1020" s="90" t="s">
        <v>4786</v>
      </c>
    </row>
    <row r="1021" spans="1:10" x14ac:dyDescent="0.35">
      <c r="A1021" s="76">
        <v>1023</v>
      </c>
      <c r="B1021" s="77"/>
      <c r="F1021" s="88" t="s">
        <v>4644</v>
      </c>
    </row>
    <row r="1022" spans="1:10" x14ac:dyDescent="0.35">
      <c r="A1022" s="76">
        <v>1024</v>
      </c>
      <c r="B1022" s="77"/>
      <c r="F1022" s="89" t="s">
        <v>4642</v>
      </c>
    </row>
    <row r="1023" spans="1:10" x14ac:dyDescent="0.35">
      <c r="A1023" s="76">
        <v>1025</v>
      </c>
      <c r="B1023" s="77" t="s">
        <v>4087</v>
      </c>
      <c r="C1023" s="76" t="s">
        <v>4087</v>
      </c>
      <c r="D1023" s="76" t="s">
        <v>4115</v>
      </c>
      <c r="E1023" s="76" t="s">
        <v>4280</v>
      </c>
      <c r="F1023" s="88" t="s">
        <v>4695</v>
      </c>
      <c r="J1023" s="76" t="s">
        <v>3449</v>
      </c>
    </row>
    <row r="1024" spans="1:10" x14ac:dyDescent="0.35">
      <c r="A1024" s="76">
        <v>1026</v>
      </c>
      <c r="B1024" s="77"/>
      <c r="F1024" s="90" t="s">
        <v>3449</v>
      </c>
    </row>
    <row r="1025" spans="1:22" x14ac:dyDescent="0.35">
      <c r="A1025" s="76">
        <v>1027</v>
      </c>
      <c r="B1025" s="77"/>
      <c r="F1025" s="88" t="s">
        <v>4696</v>
      </c>
      <c r="M1025" s="88" t="s">
        <v>4279</v>
      </c>
      <c r="P1025" s="72" t="s">
        <v>2765</v>
      </c>
      <c r="Q1025" s="72" t="s">
        <v>2691</v>
      </c>
      <c r="R1025" s="72" t="s">
        <v>322</v>
      </c>
      <c r="S1025" s="72" t="s">
        <v>2676</v>
      </c>
      <c r="T1025" s="72" t="s">
        <v>351</v>
      </c>
      <c r="U1025" s="72" t="s">
        <v>2692</v>
      </c>
      <c r="V1025" s="72" t="s">
        <v>2679</v>
      </c>
    </row>
    <row r="1026" spans="1:22" x14ac:dyDescent="0.35">
      <c r="A1026" s="76">
        <v>1028</v>
      </c>
      <c r="B1026" s="77"/>
      <c r="F1026" s="89" t="s">
        <v>4642</v>
      </c>
      <c r="M1026" s="89" t="s">
        <v>4441</v>
      </c>
      <c r="P1026" s="50"/>
      <c r="Q1026" s="70"/>
      <c r="R1026" s="70">
        <v>15</v>
      </c>
      <c r="S1026" s="70"/>
      <c r="T1026" s="70"/>
      <c r="U1026" s="70">
        <v>450</v>
      </c>
      <c r="V1026" s="70">
        <v>1</v>
      </c>
    </row>
    <row r="1027" spans="1:22" x14ac:dyDescent="0.35">
      <c r="A1027" s="76">
        <v>1029</v>
      </c>
      <c r="B1027" s="77" t="s">
        <v>1549</v>
      </c>
      <c r="C1027" s="76" t="s">
        <v>1549</v>
      </c>
      <c r="D1027" s="76" t="s">
        <v>4115</v>
      </c>
      <c r="E1027" s="76" t="s">
        <v>4280</v>
      </c>
      <c r="F1027" s="76" t="s">
        <v>4282</v>
      </c>
      <c r="J1027" s="76" t="s">
        <v>1550</v>
      </c>
      <c r="M1027" s="88" t="s">
        <v>4645</v>
      </c>
      <c r="P1027" s="50"/>
      <c r="Q1027" s="71"/>
      <c r="R1027" s="71">
        <v>15</v>
      </c>
      <c r="S1027" s="71"/>
      <c r="T1027" s="71"/>
      <c r="U1027" s="71"/>
      <c r="V1027" s="71">
        <v>1</v>
      </c>
    </row>
    <row r="1028" spans="1:22" x14ac:dyDescent="0.35">
      <c r="A1028" s="76">
        <v>1030</v>
      </c>
      <c r="B1028" s="77"/>
      <c r="F1028" s="76" t="s">
        <v>4281</v>
      </c>
      <c r="M1028" s="89" t="s">
        <v>4640</v>
      </c>
      <c r="P1028" s="50" t="s">
        <v>82</v>
      </c>
      <c r="Q1028" s="70"/>
      <c r="R1028" s="70">
        <v>50</v>
      </c>
      <c r="S1028" s="70">
        <v>10</v>
      </c>
      <c r="T1028" s="70"/>
      <c r="U1028" s="70">
        <v>450</v>
      </c>
      <c r="V1028" s="46">
        <v>50</v>
      </c>
    </row>
    <row r="1029" spans="1:22" x14ac:dyDescent="0.35">
      <c r="A1029" s="76">
        <v>1031</v>
      </c>
      <c r="B1029" s="77"/>
      <c r="F1029" s="88" t="s">
        <v>4697</v>
      </c>
      <c r="P1029" s="50" t="s">
        <v>80</v>
      </c>
      <c r="Q1029" s="71"/>
      <c r="R1029" s="71">
        <v>75</v>
      </c>
      <c r="S1029" s="71">
        <v>75</v>
      </c>
      <c r="T1029" s="71">
        <v>1</v>
      </c>
      <c r="U1029" s="71"/>
      <c r="V1029" s="47">
        <v>200</v>
      </c>
    </row>
    <row r="1030" spans="1:22" x14ac:dyDescent="0.35">
      <c r="A1030" s="76">
        <v>1032</v>
      </c>
      <c r="B1030" s="77"/>
      <c r="F1030" s="89" t="s">
        <v>4698</v>
      </c>
      <c r="M1030" s="88" t="s">
        <v>4279</v>
      </c>
      <c r="P1030" s="50" t="s">
        <v>713</v>
      </c>
      <c r="Q1030" s="70">
        <v>40</v>
      </c>
      <c r="R1030" s="70">
        <v>100</v>
      </c>
      <c r="S1030" s="70">
        <v>150</v>
      </c>
      <c r="T1030" s="70">
        <v>1</v>
      </c>
      <c r="U1030" s="70"/>
      <c r="V1030" s="70">
        <v>225</v>
      </c>
    </row>
    <row r="1031" spans="1:22" x14ac:dyDescent="0.35">
      <c r="A1031" s="76">
        <v>1033</v>
      </c>
      <c r="B1031" s="77" t="s">
        <v>1552</v>
      </c>
      <c r="C1031" s="76" t="s">
        <v>1552</v>
      </c>
      <c r="D1031" s="76" t="s">
        <v>4115</v>
      </c>
      <c r="E1031" s="76" t="s">
        <v>4280</v>
      </c>
      <c r="F1031" s="76" t="s">
        <v>4279</v>
      </c>
      <c r="J1031" s="76" t="s">
        <v>1553</v>
      </c>
      <c r="M1031" s="89" t="s">
        <v>4641</v>
      </c>
      <c r="P1031" s="50"/>
      <c r="Q1031" s="71"/>
      <c r="R1031" s="71">
        <v>150</v>
      </c>
      <c r="S1031" s="71">
        <v>150</v>
      </c>
      <c r="T1031" s="71">
        <v>1</v>
      </c>
      <c r="U1031" s="71"/>
      <c r="V1031" s="71">
        <v>300</v>
      </c>
    </row>
    <row r="1032" spans="1:22" x14ac:dyDescent="0.35">
      <c r="A1032" s="76">
        <v>1034</v>
      </c>
      <c r="B1032" s="77"/>
      <c r="F1032" s="76" t="s">
        <v>1553</v>
      </c>
      <c r="M1032" s="88" t="s">
        <v>4644</v>
      </c>
      <c r="P1032" s="50" t="s">
        <v>71</v>
      </c>
      <c r="Q1032" s="70">
        <v>200</v>
      </c>
      <c r="R1032" s="70">
        <v>125</v>
      </c>
      <c r="S1032" s="70">
        <v>175</v>
      </c>
      <c r="T1032" s="70">
        <v>1</v>
      </c>
      <c r="U1032" s="70">
        <v>1000</v>
      </c>
      <c r="V1032" s="70">
        <v>100</v>
      </c>
    </row>
    <row r="1033" spans="1:22" x14ac:dyDescent="0.35">
      <c r="A1033" s="76">
        <v>1035</v>
      </c>
      <c r="B1033" s="77"/>
      <c r="F1033" s="88" t="s">
        <v>4699</v>
      </c>
      <c r="M1033" s="89" t="s">
        <v>4642</v>
      </c>
      <c r="P1033" s="50"/>
      <c r="Q1033" s="71"/>
      <c r="R1033" s="71"/>
      <c r="S1033" s="71"/>
      <c r="T1033" s="71"/>
      <c r="U1033" s="71"/>
      <c r="V1033" s="71"/>
    </row>
    <row r="1034" spans="1:22" x14ac:dyDescent="0.35">
      <c r="A1034" s="76">
        <v>1036</v>
      </c>
      <c r="B1034" s="77"/>
      <c r="F1034" s="89" t="s">
        <v>4700</v>
      </c>
      <c r="P1034" s="50" t="s">
        <v>77</v>
      </c>
      <c r="Q1034" s="70"/>
      <c r="R1034" s="70">
        <v>100</v>
      </c>
      <c r="S1034" s="70">
        <v>150</v>
      </c>
      <c r="T1034" s="70">
        <v>1</v>
      </c>
      <c r="U1034" s="70"/>
      <c r="V1034" s="70">
        <v>125</v>
      </c>
    </row>
    <row r="1035" spans="1:22" x14ac:dyDescent="0.35">
      <c r="A1035" s="76">
        <v>1037</v>
      </c>
      <c r="B1035" s="77" t="s">
        <v>1602</v>
      </c>
      <c r="C1035" s="76" t="s">
        <v>1602</v>
      </c>
      <c r="D1035" s="76" t="s">
        <v>4115</v>
      </c>
      <c r="E1035" s="76" t="s">
        <v>4136</v>
      </c>
      <c r="F1035" s="90" t="s">
        <v>4827</v>
      </c>
      <c r="J1035" s="76" t="s">
        <v>1603</v>
      </c>
      <c r="M1035" s="88" t="s">
        <v>4279</v>
      </c>
      <c r="P1035" s="50" t="s">
        <v>74</v>
      </c>
      <c r="Q1035" s="71"/>
      <c r="R1035" s="71">
        <v>125</v>
      </c>
      <c r="S1035" s="71">
        <v>125</v>
      </c>
      <c r="T1035" s="71">
        <v>1</v>
      </c>
      <c r="U1035" s="71"/>
      <c r="V1035" s="71">
        <v>330</v>
      </c>
    </row>
    <row r="1036" spans="1:22" x14ac:dyDescent="0.35">
      <c r="A1036" s="76">
        <v>1038</v>
      </c>
      <c r="B1036" s="77"/>
      <c r="F1036" s="76" t="s">
        <v>4278</v>
      </c>
      <c r="M1036" s="89" t="s">
        <v>4643</v>
      </c>
      <c r="P1036" s="50" t="s">
        <v>68</v>
      </c>
      <c r="Q1036" s="70"/>
      <c r="R1036" s="70">
        <v>10</v>
      </c>
      <c r="S1036" s="70">
        <v>50</v>
      </c>
      <c r="T1036" s="70">
        <v>1</v>
      </c>
      <c r="U1036" s="70"/>
      <c r="V1036" s="70">
        <v>150</v>
      </c>
    </row>
    <row r="1037" spans="1:22" x14ac:dyDescent="0.35">
      <c r="A1037" s="76">
        <v>1039</v>
      </c>
      <c r="B1037" s="77"/>
      <c r="F1037" s="76" t="s">
        <v>4132</v>
      </c>
      <c r="M1037" s="88" t="s">
        <v>4647</v>
      </c>
    </row>
    <row r="1038" spans="1:22" x14ac:dyDescent="0.35">
      <c r="A1038" s="76">
        <v>1040</v>
      </c>
      <c r="B1038" s="77"/>
      <c r="F1038" s="76" t="s">
        <v>4131</v>
      </c>
      <c r="M1038" s="89" t="s">
        <v>4646</v>
      </c>
    </row>
    <row r="1039" spans="1:22" x14ac:dyDescent="0.35">
      <c r="A1039" s="76">
        <v>1041</v>
      </c>
      <c r="B1039" s="77" t="s">
        <v>1604</v>
      </c>
      <c r="C1039" s="76" t="s">
        <v>1604</v>
      </c>
      <c r="D1039" s="76" t="s">
        <v>4115</v>
      </c>
      <c r="E1039" s="76" t="s">
        <v>4136</v>
      </c>
      <c r="F1039" s="90" t="s">
        <v>4827</v>
      </c>
      <c r="J1039" s="76" t="s">
        <v>1605</v>
      </c>
    </row>
    <row r="1040" spans="1:22" x14ac:dyDescent="0.35">
      <c r="A1040" s="76">
        <v>1042</v>
      </c>
      <c r="B1040" s="77"/>
      <c r="F1040" s="76" t="s">
        <v>4277</v>
      </c>
    </row>
    <row r="1041" spans="1:20" x14ac:dyDescent="0.35">
      <c r="A1041" s="76">
        <v>1043</v>
      </c>
      <c r="B1041" s="77"/>
      <c r="F1041" s="76" t="s">
        <v>4132</v>
      </c>
    </row>
    <row r="1042" spans="1:20" x14ac:dyDescent="0.35">
      <c r="A1042" s="76">
        <v>1044</v>
      </c>
      <c r="B1042" s="77"/>
      <c r="F1042" s="76" t="s">
        <v>4131</v>
      </c>
    </row>
    <row r="1043" spans="1:20" x14ac:dyDescent="0.35">
      <c r="A1043" s="76">
        <v>1045</v>
      </c>
      <c r="B1043" s="77" t="s">
        <v>1607</v>
      </c>
      <c r="C1043" s="76" t="s">
        <v>1607</v>
      </c>
      <c r="D1043" s="76" t="s">
        <v>4115</v>
      </c>
      <c r="E1043" s="76" t="s">
        <v>4136</v>
      </c>
      <c r="F1043" s="90" t="s">
        <v>4827</v>
      </c>
      <c r="J1043" s="76" t="s">
        <v>1608</v>
      </c>
    </row>
    <row r="1044" spans="1:20" x14ac:dyDescent="0.35">
      <c r="A1044" s="76">
        <v>1046</v>
      </c>
      <c r="B1044" s="77"/>
      <c r="F1044" s="76" t="s">
        <v>4133</v>
      </c>
    </row>
    <row r="1045" spans="1:20" x14ac:dyDescent="0.35">
      <c r="A1045" s="76">
        <v>1047</v>
      </c>
      <c r="B1045" s="77"/>
      <c r="F1045" s="76" t="s">
        <v>4132</v>
      </c>
    </row>
    <row r="1046" spans="1:20" x14ac:dyDescent="0.35">
      <c r="A1046" s="76">
        <v>1048</v>
      </c>
      <c r="B1046" s="77"/>
      <c r="F1046" s="76" t="s">
        <v>4131</v>
      </c>
    </row>
    <row r="1047" spans="1:20" x14ac:dyDescent="0.35">
      <c r="A1047" s="76">
        <v>1049</v>
      </c>
      <c r="B1047" s="77" t="s">
        <v>1556</v>
      </c>
      <c r="C1047" s="76" t="s">
        <v>1556</v>
      </c>
      <c r="D1047" s="76" t="s">
        <v>4115</v>
      </c>
      <c r="E1047" s="76" t="s">
        <v>4136</v>
      </c>
      <c r="F1047" s="76" t="s">
        <v>4267</v>
      </c>
      <c r="J1047" s="76" t="s">
        <v>1557</v>
      </c>
      <c r="R1047" s="62">
        <v>10</v>
      </c>
      <c r="S1047" s="58" t="s">
        <v>1554</v>
      </c>
      <c r="T1047" s="62" t="s">
        <v>1557</v>
      </c>
    </row>
    <row r="1048" spans="1:20" x14ac:dyDescent="0.35">
      <c r="A1048" s="76">
        <v>1050</v>
      </c>
      <c r="B1048" s="77"/>
      <c r="F1048" s="76" t="s">
        <v>4276</v>
      </c>
      <c r="R1048" s="61">
        <v>10</v>
      </c>
      <c r="S1048" s="58" t="s">
        <v>1559</v>
      </c>
      <c r="T1048" s="61" t="s">
        <v>1561</v>
      </c>
    </row>
    <row r="1049" spans="1:20" x14ac:dyDescent="0.35">
      <c r="A1049" s="76">
        <v>1051</v>
      </c>
      <c r="B1049" s="77"/>
      <c r="F1049" s="76" t="s">
        <v>4274</v>
      </c>
      <c r="R1049" s="62">
        <v>10</v>
      </c>
      <c r="S1049" s="58" t="s">
        <v>1563</v>
      </c>
      <c r="T1049" s="62" t="s">
        <v>1565</v>
      </c>
    </row>
    <row r="1050" spans="1:20" x14ac:dyDescent="0.35">
      <c r="A1050" s="76">
        <v>1052</v>
      </c>
      <c r="B1050" s="77"/>
      <c r="F1050" s="76" t="s">
        <v>4265</v>
      </c>
      <c r="R1050" s="61">
        <v>25</v>
      </c>
      <c r="S1050" s="58" t="s">
        <v>1566</v>
      </c>
      <c r="T1050" s="61" t="s">
        <v>1568</v>
      </c>
    </row>
    <row r="1051" spans="1:20" x14ac:dyDescent="0.35">
      <c r="A1051" s="76">
        <v>1053</v>
      </c>
      <c r="B1051" s="77" t="s">
        <v>1560</v>
      </c>
      <c r="C1051" s="76" t="s">
        <v>1560</v>
      </c>
      <c r="D1051" s="76" t="s">
        <v>4115</v>
      </c>
      <c r="E1051" s="76" t="s">
        <v>4136</v>
      </c>
      <c r="F1051" s="76" t="s">
        <v>4267</v>
      </c>
      <c r="J1051" s="76" t="s">
        <v>1561</v>
      </c>
      <c r="R1051" s="62">
        <v>25</v>
      </c>
      <c r="S1051" s="58"/>
      <c r="T1051" s="62"/>
    </row>
    <row r="1052" spans="1:20" x14ac:dyDescent="0.35">
      <c r="A1052" s="76">
        <v>1054</v>
      </c>
      <c r="B1052" s="77"/>
      <c r="F1052" s="76" t="s">
        <v>4232</v>
      </c>
      <c r="R1052" s="61">
        <v>25</v>
      </c>
      <c r="S1052" s="58" t="s">
        <v>1572</v>
      </c>
      <c r="T1052" s="61" t="s">
        <v>1573</v>
      </c>
    </row>
    <row r="1053" spans="1:20" x14ac:dyDescent="0.35">
      <c r="A1053" s="76">
        <v>1055</v>
      </c>
      <c r="B1053" s="77"/>
      <c r="F1053" s="76" t="s">
        <v>4274</v>
      </c>
      <c r="R1053" s="62">
        <v>25</v>
      </c>
      <c r="S1053" s="58"/>
      <c r="T1053" s="62"/>
    </row>
    <row r="1054" spans="1:20" x14ac:dyDescent="0.35">
      <c r="A1054" s="76">
        <v>1056</v>
      </c>
      <c r="B1054" s="77"/>
      <c r="F1054" s="76" t="s">
        <v>4265</v>
      </c>
      <c r="R1054" s="61">
        <v>25</v>
      </c>
      <c r="S1054" s="58" t="s">
        <v>1574</v>
      </c>
      <c r="T1054" s="61" t="s">
        <v>1575</v>
      </c>
    </row>
    <row r="1055" spans="1:20" x14ac:dyDescent="0.35">
      <c r="A1055" s="76">
        <v>1057</v>
      </c>
      <c r="B1055" s="77" t="s">
        <v>1564</v>
      </c>
      <c r="C1055" s="76" t="s">
        <v>1564</v>
      </c>
      <c r="D1055" s="76" t="s">
        <v>4115</v>
      </c>
      <c r="E1055" s="76" t="s">
        <v>4136</v>
      </c>
      <c r="F1055" s="76" t="s">
        <v>4267</v>
      </c>
      <c r="J1055" s="76" t="s">
        <v>1565</v>
      </c>
      <c r="R1055" s="62">
        <v>25</v>
      </c>
      <c r="S1055" s="58"/>
      <c r="T1055" s="62"/>
    </row>
    <row r="1056" spans="1:20" x14ac:dyDescent="0.35">
      <c r="A1056" s="76">
        <v>1058</v>
      </c>
      <c r="B1056" s="77"/>
      <c r="F1056" s="76" t="s">
        <v>4275</v>
      </c>
      <c r="R1056" s="61">
        <v>25</v>
      </c>
      <c r="S1056" s="58" t="s">
        <v>1576</v>
      </c>
      <c r="T1056" s="61" t="s">
        <v>1578</v>
      </c>
    </row>
    <row r="1057" spans="1:20" x14ac:dyDescent="0.35">
      <c r="A1057" s="76">
        <v>1059</v>
      </c>
      <c r="B1057" s="77"/>
      <c r="F1057" s="76" t="s">
        <v>4274</v>
      </c>
      <c r="R1057" s="62">
        <v>25</v>
      </c>
      <c r="S1057" s="58"/>
      <c r="T1057" s="62"/>
    </row>
    <row r="1058" spans="1:20" x14ac:dyDescent="0.35">
      <c r="A1058" s="76">
        <v>1060</v>
      </c>
      <c r="B1058" s="77"/>
      <c r="F1058" s="76" t="s">
        <v>4265</v>
      </c>
      <c r="R1058" s="61">
        <v>35</v>
      </c>
      <c r="S1058" s="58" t="s">
        <v>1580</v>
      </c>
      <c r="T1058" s="61" t="s">
        <v>1581</v>
      </c>
    </row>
    <row r="1059" spans="1:20" x14ac:dyDescent="0.35">
      <c r="A1059" s="76">
        <v>1061</v>
      </c>
      <c r="B1059" s="77" t="s">
        <v>1567</v>
      </c>
      <c r="C1059" s="76" t="s">
        <v>1567</v>
      </c>
      <c r="D1059" s="76" t="s">
        <v>4115</v>
      </c>
      <c r="E1059" s="76" t="s">
        <v>4136</v>
      </c>
      <c r="F1059" s="76" t="s">
        <v>4272</v>
      </c>
      <c r="J1059" s="76" t="s">
        <v>1568</v>
      </c>
      <c r="R1059" s="62">
        <v>25</v>
      </c>
      <c r="S1059" s="58"/>
      <c r="T1059" s="62"/>
    </row>
    <row r="1060" spans="1:20" x14ac:dyDescent="0.35">
      <c r="A1060" s="76">
        <v>1062</v>
      </c>
      <c r="B1060" s="77"/>
      <c r="F1060" s="76" t="s">
        <v>4273</v>
      </c>
      <c r="R1060" s="61">
        <v>45</v>
      </c>
      <c r="S1060" s="58" t="s">
        <v>1582</v>
      </c>
      <c r="T1060" s="61" t="s">
        <v>1583</v>
      </c>
    </row>
    <row r="1061" spans="1:20" x14ac:dyDescent="0.35">
      <c r="A1061" s="76">
        <v>1063</v>
      </c>
      <c r="B1061" s="77"/>
      <c r="F1061" s="76" t="s">
        <v>4270</v>
      </c>
      <c r="R1061" s="62">
        <v>45</v>
      </c>
      <c r="S1061" s="58"/>
      <c r="T1061" s="62"/>
    </row>
    <row r="1062" spans="1:20" x14ac:dyDescent="0.35">
      <c r="A1062" s="76">
        <v>1064</v>
      </c>
      <c r="B1062" s="77"/>
      <c r="F1062" s="76" t="s">
        <v>4269</v>
      </c>
      <c r="R1062" s="61">
        <v>-10</v>
      </c>
      <c r="S1062" s="58" t="s">
        <v>1584</v>
      </c>
      <c r="T1062" s="61" t="s">
        <v>1586</v>
      </c>
    </row>
    <row r="1063" spans="1:20" x14ac:dyDescent="0.35">
      <c r="A1063" s="76">
        <v>1065</v>
      </c>
      <c r="B1063" s="77" t="s">
        <v>3987</v>
      </c>
      <c r="C1063" s="76" t="s">
        <v>3987</v>
      </c>
      <c r="D1063" s="76" t="s">
        <v>4115</v>
      </c>
      <c r="E1063" s="76" t="s">
        <v>4136</v>
      </c>
      <c r="F1063" s="76" t="s">
        <v>4272</v>
      </c>
      <c r="J1063" s="76" t="s">
        <v>1573</v>
      </c>
      <c r="R1063" s="62">
        <v>-10</v>
      </c>
      <c r="S1063" s="58" t="s">
        <v>1590</v>
      </c>
      <c r="T1063" s="62" t="s">
        <v>1591</v>
      </c>
    </row>
    <row r="1064" spans="1:20" x14ac:dyDescent="0.35">
      <c r="A1064" s="76">
        <v>1066</v>
      </c>
      <c r="B1064" s="77"/>
      <c r="F1064" s="76" t="s">
        <v>4273</v>
      </c>
      <c r="R1064" s="61">
        <v>-10</v>
      </c>
      <c r="S1064" s="58" t="s">
        <v>1592</v>
      </c>
      <c r="T1064" s="61" t="s">
        <v>1593</v>
      </c>
    </row>
    <row r="1065" spans="1:20" x14ac:dyDescent="0.35">
      <c r="A1065" s="76">
        <v>1067</v>
      </c>
      <c r="B1065" s="77"/>
      <c r="F1065" s="76" t="s">
        <v>4270</v>
      </c>
      <c r="R1065" s="62">
        <v>-10</v>
      </c>
      <c r="S1065" s="58" t="s">
        <v>1594</v>
      </c>
      <c r="T1065" s="62" t="s">
        <v>1596</v>
      </c>
    </row>
    <row r="1066" spans="1:20" x14ac:dyDescent="0.35">
      <c r="A1066" s="76">
        <v>1068</v>
      </c>
      <c r="B1066" s="77"/>
      <c r="F1066" s="76" t="s">
        <v>4269</v>
      </c>
      <c r="R1066" s="61">
        <v>-10</v>
      </c>
      <c r="S1066" s="58" t="s">
        <v>1598</v>
      </c>
      <c r="T1066" s="61" t="s">
        <v>1599</v>
      </c>
    </row>
    <row r="1067" spans="1:20" x14ac:dyDescent="0.35">
      <c r="A1067" s="76">
        <v>1069</v>
      </c>
      <c r="B1067" s="77" t="s">
        <v>3988</v>
      </c>
      <c r="C1067" s="76" t="s">
        <v>3988</v>
      </c>
      <c r="D1067" s="76" t="s">
        <v>4115</v>
      </c>
      <c r="E1067" s="76" t="s">
        <v>4136</v>
      </c>
      <c r="F1067" s="76" t="s">
        <v>4272</v>
      </c>
      <c r="J1067" s="76" t="s">
        <v>1575</v>
      </c>
      <c r="R1067" s="62">
        <v>-10</v>
      </c>
      <c r="S1067" s="58" t="s">
        <v>1600</v>
      </c>
      <c r="T1067" s="62" t="s">
        <v>1601</v>
      </c>
    </row>
    <row r="1068" spans="1:20" x14ac:dyDescent="0.35">
      <c r="A1068" s="76">
        <v>1070</v>
      </c>
      <c r="B1068" s="77"/>
      <c r="F1068" s="76" t="s">
        <v>4273</v>
      </c>
    </row>
    <row r="1069" spans="1:20" x14ac:dyDescent="0.35">
      <c r="A1069" s="76">
        <v>1071</v>
      </c>
      <c r="B1069" s="77"/>
      <c r="F1069" s="76" t="s">
        <v>4270</v>
      </c>
    </row>
    <row r="1070" spans="1:20" x14ac:dyDescent="0.35">
      <c r="A1070" s="76">
        <v>1072</v>
      </c>
      <c r="B1070" s="77"/>
      <c r="F1070" s="76" t="s">
        <v>4269</v>
      </c>
    </row>
    <row r="1071" spans="1:20" x14ac:dyDescent="0.35">
      <c r="A1071" s="76">
        <v>1073</v>
      </c>
      <c r="B1071" s="77" t="s">
        <v>1577</v>
      </c>
      <c r="C1071" s="76" t="s">
        <v>1577</v>
      </c>
      <c r="D1071" s="76" t="s">
        <v>4115</v>
      </c>
      <c r="E1071" s="76" t="s">
        <v>4136</v>
      </c>
      <c r="F1071" s="76" t="s">
        <v>4272</v>
      </c>
      <c r="J1071" s="76" t="s">
        <v>1578</v>
      </c>
    </row>
    <row r="1072" spans="1:20" x14ac:dyDescent="0.35">
      <c r="A1072" s="76">
        <v>1074</v>
      </c>
      <c r="B1072" s="77"/>
      <c r="F1072" s="76" t="s">
        <v>4271</v>
      </c>
    </row>
    <row r="1073" spans="1:10" x14ac:dyDescent="0.35">
      <c r="A1073" s="76">
        <v>1075</v>
      </c>
      <c r="B1073" s="77"/>
      <c r="F1073" s="76" t="s">
        <v>4270</v>
      </c>
    </row>
    <row r="1074" spans="1:10" x14ac:dyDescent="0.35">
      <c r="A1074" s="76">
        <v>1076</v>
      </c>
      <c r="B1074" s="77"/>
      <c r="F1074" s="76" t="s">
        <v>4269</v>
      </c>
    </row>
    <row r="1075" spans="1:10" x14ac:dyDescent="0.35">
      <c r="A1075" s="76">
        <v>1077</v>
      </c>
      <c r="B1075" s="77" t="s">
        <v>3989</v>
      </c>
      <c r="C1075" s="76" t="s">
        <v>3989</v>
      </c>
      <c r="D1075" s="76" t="s">
        <v>4115</v>
      </c>
      <c r="E1075" s="76" t="s">
        <v>4136</v>
      </c>
      <c r="F1075" s="76" t="s">
        <v>4272</v>
      </c>
      <c r="J1075" s="76" t="s">
        <v>1581</v>
      </c>
    </row>
    <row r="1076" spans="1:10" x14ac:dyDescent="0.35">
      <c r="A1076" s="76">
        <v>1078</v>
      </c>
      <c r="B1076" s="77"/>
      <c r="F1076" s="76" t="s">
        <v>4271</v>
      </c>
    </row>
    <row r="1077" spans="1:10" x14ac:dyDescent="0.35">
      <c r="A1077" s="76">
        <v>1079</v>
      </c>
      <c r="B1077" s="77"/>
      <c r="F1077" s="90" t="s">
        <v>4701</v>
      </c>
    </row>
    <row r="1078" spans="1:10" x14ac:dyDescent="0.35">
      <c r="A1078" s="76">
        <v>1080</v>
      </c>
      <c r="B1078" s="77"/>
      <c r="F1078" s="76" t="s">
        <v>4269</v>
      </c>
    </row>
    <row r="1079" spans="1:10" x14ac:dyDescent="0.35">
      <c r="A1079" s="76">
        <v>1081</v>
      </c>
      <c r="B1079" s="77" t="s">
        <v>3990</v>
      </c>
      <c r="C1079" s="76" t="s">
        <v>3990</v>
      </c>
      <c r="D1079" s="76" t="s">
        <v>4115</v>
      </c>
      <c r="E1079" s="76" t="s">
        <v>4136</v>
      </c>
      <c r="F1079" s="76" t="s">
        <v>4272</v>
      </c>
      <c r="J1079" s="76" t="s">
        <v>1583</v>
      </c>
    </row>
    <row r="1080" spans="1:10" x14ac:dyDescent="0.35">
      <c r="A1080" s="76">
        <v>1082</v>
      </c>
      <c r="B1080" s="77"/>
      <c r="F1080" s="76" t="s">
        <v>4271</v>
      </c>
    </row>
    <row r="1081" spans="1:10" x14ac:dyDescent="0.35">
      <c r="A1081" s="76">
        <v>1083</v>
      </c>
      <c r="B1081" s="77"/>
      <c r="F1081" s="90" t="s">
        <v>4702</v>
      </c>
    </row>
    <row r="1082" spans="1:10" x14ac:dyDescent="0.35">
      <c r="A1082" s="76">
        <v>1084</v>
      </c>
      <c r="B1082" s="77"/>
      <c r="F1082" s="76" t="s">
        <v>4269</v>
      </c>
    </row>
    <row r="1083" spans="1:10" x14ac:dyDescent="0.35">
      <c r="A1083" s="76">
        <v>1085</v>
      </c>
      <c r="B1083" s="77" t="s">
        <v>1585</v>
      </c>
      <c r="C1083" s="76" t="s">
        <v>1585</v>
      </c>
      <c r="D1083" s="76" t="s">
        <v>4115</v>
      </c>
      <c r="E1083" s="76" t="s">
        <v>4136</v>
      </c>
      <c r="F1083" s="76" t="s">
        <v>4267</v>
      </c>
      <c r="J1083" s="76" t="s">
        <v>1586</v>
      </c>
    </row>
    <row r="1084" spans="1:10" x14ac:dyDescent="0.35">
      <c r="A1084" s="76">
        <v>1086</v>
      </c>
      <c r="B1084" s="77"/>
      <c r="F1084" s="76" t="s">
        <v>4268</v>
      </c>
    </row>
    <row r="1085" spans="1:10" x14ac:dyDescent="0.35">
      <c r="A1085" s="76">
        <v>1087</v>
      </c>
      <c r="B1085" s="77"/>
      <c r="F1085" s="76" t="s">
        <v>4703</v>
      </c>
    </row>
    <row r="1086" spans="1:10" x14ac:dyDescent="0.35">
      <c r="A1086" s="76">
        <v>1088</v>
      </c>
      <c r="B1086" s="77"/>
      <c r="F1086" s="76" t="s">
        <v>4265</v>
      </c>
    </row>
    <row r="1087" spans="1:10" x14ac:dyDescent="0.35">
      <c r="A1087" s="76">
        <v>1089</v>
      </c>
      <c r="B1087" s="77" t="s">
        <v>3991</v>
      </c>
      <c r="C1087" s="76" t="s">
        <v>3991</v>
      </c>
      <c r="D1087" s="76" t="s">
        <v>4115</v>
      </c>
      <c r="E1087" s="76" t="s">
        <v>4136</v>
      </c>
      <c r="F1087" s="76" t="s">
        <v>4267</v>
      </c>
      <c r="J1087" s="76" t="s">
        <v>1591</v>
      </c>
    </row>
    <row r="1088" spans="1:10" x14ac:dyDescent="0.35">
      <c r="A1088" s="76">
        <v>1090</v>
      </c>
      <c r="B1088" s="77"/>
      <c r="F1088" s="76" t="s">
        <v>4268</v>
      </c>
    </row>
    <row r="1089" spans="1:10" x14ac:dyDescent="0.35">
      <c r="A1089" s="76">
        <v>1091</v>
      </c>
      <c r="B1089" s="77"/>
      <c r="F1089" s="76" t="s">
        <v>4703</v>
      </c>
    </row>
    <row r="1090" spans="1:10" x14ac:dyDescent="0.35">
      <c r="A1090" s="76">
        <v>1092</v>
      </c>
      <c r="B1090" s="77"/>
      <c r="F1090" s="76" t="s">
        <v>4265</v>
      </c>
    </row>
    <row r="1091" spans="1:10" x14ac:dyDescent="0.35">
      <c r="A1091" s="76">
        <v>1093</v>
      </c>
      <c r="B1091" s="77" t="s">
        <v>3992</v>
      </c>
      <c r="C1091" s="76" t="s">
        <v>3992</v>
      </c>
      <c r="D1091" s="76" t="s">
        <v>4115</v>
      </c>
      <c r="E1091" s="76" t="s">
        <v>4136</v>
      </c>
      <c r="F1091" s="76" t="s">
        <v>4267</v>
      </c>
      <c r="J1091" s="76" t="s">
        <v>1593</v>
      </c>
    </row>
    <row r="1092" spans="1:10" x14ac:dyDescent="0.35">
      <c r="A1092" s="76">
        <v>1094</v>
      </c>
      <c r="B1092" s="77"/>
      <c r="F1092" s="76" t="s">
        <v>4268</v>
      </c>
    </row>
    <row r="1093" spans="1:10" x14ac:dyDescent="0.35">
      <c r="A1093" s="76">
        <v>1095</v>
      </c>
      <c r="B1093" s="77"/>
      <c r="F1093" s="76" t="s">
        <v>4703</v>
      </c>
    </row>
    <row r="1094" spans="1:10" x14ac:dyDescent="0.35">
      <c r="A1094" s="76">
        <v>1096</v>
      </c>
      <c r="B1094" s="77"/>
      <c r="F1094" s="76" t="s">
        <v>4265</v>
      </c>
    </row>
    <row r="1095" spans="1:10" x14ac:dyDescent="0.35">
      <c r="A1095" s="76">
        <v>1097</v>
      </c>
      <c r="B1095" s="77" t="s">
        <v>1595</v>
      </c>
      <c r="C1095" s="76" t="s">
        <v>1595</v>
      </c>
      <c r="D1095" s="76" t="s">
        <v>4115</v>
      </c>
      <c r="E1095" s="76" t="s">
        <v>4136</v>
      </c>
      <c r="F1095" s="76" t="s">
        <v>4267</v>
      </c>
      <c r="J1095" s="76" t="s">
        <v>1596</v>
      </c>
    </row>
    <row r="1096" spans="1:10" x14ac:dyDescent="0.35">
      <c r="A1096" s="76">
        <v>1098</v>
      </c>
      <c r="B1096" s="77"/>
      <c r="F1096" s="76" t="s">
        <v>4266</v>
      </c>
    </row>
    <row r="1097" spans="1:10" x14ac:dyDescent="0.35">
      <c r="A1097" s="76">
        <v>1099</v>
      </c>
      <c r="B1097" s="77"/>
      <c r="F1097" s="76" t="s">
        <v>4703</v>
      </c>
    </row>
    <row r="1098" spans="1:10" x14ac:dyDescent="0.35">
      <c r="A1098" s="76">
        <v>1100</v>
      </c>
      <c r="B1098" s="77"/>
      <c r="F1098" s="76" t="s">
        <v>4265</v>
      </c>
    </row>
    <row r="1099" spans="1:10" x14ac:dyDescent="0.35">
      <c r="A1099" s="76">
        <v>1101</v>
      </c>
      <c r="B1099" s="77" t="s">
        <v>3993</v>
      </c>
      <c r="C1099" s="76" t="s">
        <v>3993</v>
      </c>
      <c r="D1099" s="76" t="s">
        <v>4115</v>
      </c>
      <c r="E1099" s="76" t="s">
        <v>4136</v>
      </c>
      <c r="F1099" s="76" t="s">
        <v>4267</v>
      </c>
      <c r="J1099" s="76" t="s">
        <v>1599</v>
      </c>
    </row>
    <row r="1100" spans="1:10" x14ac:dyDescent="0.35">
      <c r="A1100" s="76">
        <v>1102</v>
      </c>
      <c r="B1100" s="77"/>
      <c r="F1100" s="76" t="s">
        <v>4266</v>
      </c>
    </row>
    <row r="1101" spans="1:10" x14ac:dyDescent="0.35">
      <c r="A1101" s="76">
        <v>1103</v>
      </c>
      <c r="B1101" s="77"/>
      <c r="F1101" s="76" t="s">
        <v>4703</v>
      </c>
    </row>
    <row r="1102" spans="1:10" x14ac:dyDescent="0.35">
      <c r="A1102" s="76">
        <v>1104</v>
      </c>
      <c r="B1102" s="77"/>
      <c r="F1102" s="76" t="s">
        <v>4265</v>
      </c>
    </row>
    <row r="1103" spans="1:10" x14ac:dyDescent="0.35">
      <c r="A1103" s="76">
        <v>1105</v>
      </c>
      <c r="B1103" s="77" t="s">
        <v>3994</v>
      </c>
      <c r="C1103" s="76" t="s">
        <v>3994</v>
      </c>
      <c r="D1103" s="76" t="s">
        <v>4115</v>
      </c>
      <c r="E1103" s="76" t="s">
        <v>4136</v>
      </c>
      <c r="F1103" s="76" t="s">
        <v>4267</v>
      </c>
      <c r="J1103" s="76" t="s">
        <v>1601</v>
      </c>
    </row>
    <row r="1104" spans="1:10" x14ac:dyDescent="0.35">
      <c r="A1104" s="76">
        <v>1106</v>
      </c>
      <c r="B1104" s="77"/>
      <c r="F1104" s="76" t="s">
        <v>4266</v>
      </c>
    </row>
    <row r="1105" spans="1:25" x14ac:dyDescent="0.35">
      <c r="A1105" s="76">
        <v>1107</v>
      </c>
      <c r="B1105" s="77"/>
      <c r="F1105" s="76" t="s">
        <v>4703</v>
      </c>
    </row>
    <row r="1106" spans="1:25" x14ac:dyDescent="0.35">
      <c r="A1106" s="76">
        <v>1108</v>
      </c>
      <c r="B1106" s="77"/>
      <c r="F1106" s="76" t="s">
        <v>4265</v>
      </c>
    </row>
    <row r="1107" spans="1:25" x14ac:dyDescent="0.35">
      <c r="A1107" s="76">
        <v>1109</v>
      </c>
      <c r="B1107" s="77" t="s">
        <v>1613</v>
      </c>
      <c r="C1107" s="76" t="s">
        <v>1613</v>
      </c>
      <c r="D1107" s="76" t="s">
        <v>4115</v>
      </c>
      <c r="E1107" s="76" t="s">
        <v>4136</v>
      </c>
      <c r="F1107" s="76" t="s">
        <v>4263</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4229</v>
      </c>
    </row>
    <row r="1109" spans="1:25" x14ac:dyDescent="0.35">
      <c r="A1109" s="76">
        <v>1111</v>
      </c>
      <c r="B1109" s="77"/>
      <c r="F1109" s="90" t="s">
        <v>4704</v>
      </c>
      <c r="O1109" s="62"/>
      <c r="P1109" s="62"/>
    </row>
    <row r="1110" spans="1:25" x14ac:dyDescent="0.35">
      <c r="A1110" s="76">
        <v>1112</v>
      </c>
      <c r="B1110" s="77"/>
      <c r="F1110" s="76" t="s">
        <v>4262</v>
      </c>
    </row>
    <row r="1111" spans="1:25" x14ac:dyDescent="0.35">
      <c r="A1111" s="76">
        <v>1113</v>
      </c>
      <c r="B1111" s="77" t="s">
        <v>1619</v>
      </c>
      <c r="C1111" s="76" t="s">
        <v>1619</v>
      </c>
      <c r="D1111" s="76" t="s">
        <v>4115</v>
      </c>
      <c r="E1111" s="76" t="s">
        <v>4136</v>
      </c>
      <c r="F1111" s="76" t="s">
        <v>4263</v>
      </c>
      <c r="J1111" s="76" t="s">
        <v>1620</v>
      </c>
    </row>
    <row r="1112" spans="1:25" x14ac:dyDescent="0.35">
      <c r="A1112" s="76">
        <v>1114</v>
      </c>
      <c r="B1112" s="77"/>
      <c r="F1112" s="76" t="s">
        <v>4264</v>
      </c>
    </row>
    <row r="1113" spans="1:25" x14ac:dyDescent="0.35">
      <c r="A1113" s="76">
        <v>1115</v>
      </c>
      <c r="B1113" s="77"/>
      <c r="F1113" s="90" t="s">
        <v>4704</v>
      </c>
      <c r="M1113" s="61" t="s">
        <v>1569</v>
      </c>
      <c r="N1113" s="61">
        <v>25</v>
      </c>
      <c r="O1113" s="62" t="s">
        <v>1569</v>
      </c>
      <c r="P1113" s="62">
        <v>25</v>
      </c>
    </row>
    <row r="1114" spans="1:25" x14ac:dyDescent="0.35">
      <c r="A1114" s="76">
        <v>1116</v>
      </c>
      <c r="B1114" s="77"/>
      <c r="F1114" s="76" t="s">
        <v>4262</v>
      </c>
      <c r="M1114" s="62" t="s">
        <v>1571</v>
      </c>
      <c r="N1114" s="62">
        <v>25</v>
      </c>
      <c r="O1114" s="61" t="s">
        <v>1571</v>
      </c>
      <c r="P1114" s="61">
        <v>25</v>
      </c>
    </row>
    <row r="1115" spans="1:25" x14ac:dyDescent="0.35">
      <c r="A1115" s="76">
        <v>1117</v>
      </c>
      <c r="B1115" s="77" t="s">
        <v>1622</v>
      </c>
      <c r="C1115" s="76" t="s">
        <v>1622</v>
      </c>
      <c r="D1115" s="76" t="s">
        <v>4115</v>
      </c>
      <c r="E1115" s="76" t="s">
        <v>4136</v>
      </c>
      <c r="F1115" s="76" t="s">
        <v>4263</v>
      </c>
      <c r="J1115" s="76" t="s">
        <v>1623</v>
      </c>
      <c r="M1115" s="61" t="s">
        <v>1617</v>
      </c>
      <c r="N1115" s="61">
        <v>25</v>
      </c>
      <c r="O1115" s="62" t="s">
        <v>1617</v>
      </c>
      <c r="P1115" s="62">
        <v>25</v>
      </c>
    </row>
    <row r="1116" spans="1:25" x14ac:dyDescent="0.35">
      <c r="A1116" s="76">
        <v>1118</v>
      </c>
      <c r="B1116" s="77"/>
      <c r="F1116" s="76" t="s">
        <v>4187</v>
      </c>
      <c r="O1116" s="61" t="s">
        <v>1569</v>
      </c>
      <c r="P1116" s="61">
        <v>25</v>
      </c>
    </row>
    <row r="1117" spans="1:25" x14ac:dyDescent="0.35">
      <c r="A1117" s="76">
        <v>1119</v>
      </c>
      <c r="B1117" s="77"/>
      <c r="F1117" s="90" t="s">
        <v>4704</v>
      </c>
      <c r="O1117" s="62" t="s">
        <v>1571</v>
      </c>
      <c r="P1117" s="62">
        <v>25</v>
      </c>
    </row>
    <row r="1118" spans="1:25" x14ac:dyDescent="0.35">
      <c r="A1118" s="76">
        <v>1120</v>
      </c>
      <c r="B1118" s="77"/>
      <c r="F1118" s="76" t="s">
        <v>4262</v>
      </c>
      <c r="O1118" s="61" t="s">
        <v>1617</v>
      </c>
      <c r="P1118" s="61">
        <v>25</v>
      </c>
    </row>
    <row r="1119" spans="1:25" x14ac:dyDescent="0.35">
      <c r="A1119" s="76">
        <v>1121</v>
      </c>
      <c r="B1119" s="77" t="s">
        <v>3995</v>
      </c>
      <c r="C1119" s="76" t="s">
        <v>3995</v>
      </c>
      <c r="D1119" s="76" t="s">
        <v>4115</v>
      </c>
      <c r="E1119" s="76" t="s">
        <v>4136</v>
      </c>
      <c r="F1119" s="76" t="s">
        <v>4263</v>
      </c>
      <c r="J1119" s="76" t="s">
        <v>3506</v>
      </c>
    </row>
    <row r="1120" spans="1:25" x14ac:dyDescent="0.35">
      <c r="A1120" s="76">
        <v>1122</v>
      </c>
      <c r="B1120" s="77"/>
      <c r="F1120" s="90" t="s">
        <v>4828</v>
      </c>
    </row>
    <row r="1121" spans="1:18" x14ac:dyDescent="0.35">
      <c r="A1121" s="76">
        <v>1123</v>
      </c>
      <c r="B1121" s="77"/>
      <c r="F1121" s="88" t="s">
        <v>4706</v>
      </c>
    </row>
    <row r="1122" spans="1:18" x14ac:dyDescent="0.35">
      <c r="A1122" s="76">
        <v>1124</v>
      </c>
      <c r="B1122" s="77"/>
      <c r="F1122" s="88" t="s">
        <v>4705</v>
      </c>
    </row>
    <row r="1123" spans="1:18" x14ac:dyDescent="0.35">
      <c r="A1123" s="76">
        <v>1125</v>
      </c>
      <c r="B1123" s="77" t="s">
        <v>3996</v>
      </c>
      <c r="C1123" s="76" t="s">
        <v>3996</v>
      </c>
      <c r="D1123" s="76" t="s">
        <v>4115</v>
      </c>
      <c r="E1123" s="76" t="s">
        <v>4136</v>
      </c>
      <c r="F1123" s="76" t="s">
        <v>4263</v>
      </c>
      <c r="J1123" s="76" t="s">
        <v>3507</v>
      </c>
    </row>
    <row r="1124" spans="1:18" x14ac:dyDescent="0.35">
      <c r="A1124" s="76">
        <v>1126</v>
      </c>
      <c r="B1124" s="77"/>
      <c r="F1124" s="90" t="s">
        <v>4829</v>
      </c>
      <c r="M1124" s="62" t="s">
        <v>3505</v>
      </c>
      <c r="N1124" s="64">
        <v>5</v>
      </c>
      <c r="O1124" s="61" t="s">
        <v>3505</v>
      </c>
      <c r="P1124" s="63">
        <v>10</v>
      </c>
      <c r="Q1124" s="62" t="s">
        <v>3505</v>
      </c>
      <c r="R1124" s="64">
        <v>20</v>
      </c>
    </row>
    <row r="1125" spans="1:18" x14ac:dyDescent="0.35">
      <c r="A1125" s="76">
        <v>1127</v>
      </c>
      <c r="B1125" s="77"/>
      <c r="F1125" s="88" t="s">
        <v>4707</v>
      </c>
      <c r="M1125" s="61" t="s">
        <v>1569</v>
      </c>
      <c r="N1125" s="63">
        <v>10</v>
      </c>
      <c r="O1125" s="62" t="s">
        <v>1569</v>
      </c>
      <c r="P1125" s="64">
        <v>15</v>
      </c>
      <c r="Q1125" s="61" t="s">
        <v>1569</v>
      </c>
      <c r="R1125" s="63">
        <v>25</v>
      </c>
    </row>
    <row r="1126" spans="1:18" x14ac:dyDescent="0.35">
      <c r="A1126" s="76">
        <v>1128</v>
      </c>
      <c r="B1126" s="77"/>
      <c r="F1126" s="88" t="s">
        <v>4708</v>
      </c>
      <c r="M1126" s="62" t="s">
        <v>3504</v>
      </c>
      <c r="N1126" s="64">
        <v>5</v>
      </c>
      <c r="O1126" s="61" t="s">
        <v>3504</v>
      </c>
      <c r="P1126" s="63">
        <v>10</v>
      </c>
      <c r="Q1126" s="62" t="s">
        <v>3504</v>
      </c>
      <c r="R1126" s="64">
        <v>20</v>
      </c>
    </row>
    <row r="1127" spans="1:18" x14ac:dyDescent="0.35">
      <c r="A1127" s="76">
        <v>1129</v>
      </c>
      <c r="B1127" s="77" t="s">
        <v>3997</v>
      </c>
      <c r="C1127" s="76" t="s">
        <v>3997</v>
      </c>
      <c r="D1127" s="76" t="s">
        <v>4115</v>
      </c>
      <c r="E1127" s="76" t="s">
        <v>4136</v>
      </c>
      <c r="F1127" s="76" t="s">
        <v>4263</v>
      </c>
      <c r="J1127" s="76" t="s">
        <v>3508</v>
      </c>
      <c r="M1127" s="61" t="s">
        <v>1617</v>
      </c>
      <c r="N1127" s="63">
        <v>10</v>
      </c>
      <c r="O1127" s="62" t="s">
        <v>1617</v>
      </c>
      <c r="P1127" s="64">
        <v>15</v>
      </c>
      <c r="Q1127" s="61" t="s">
        <v>1617</v>
      </c>
      <c r="R1127" s="63">
        <v>25</v>
      </c>
    </row>
    <row r="1128" spans="1:18" x14ac:dyDescent="0.35">
      <c r="A1128" s="76">
        <v>1130</v>
      </c>
      <c r="B1128" s="77"/>
      <c r="F1128" s="90" t="s">
        <v>4830</v>
      </c>
      <c r="M1128" s="62" t="s">
        <v>1571</v>
      </c>
      <c r="N1128" s="64">
        <v>5</v>
      </c>
      <c r="O1128" s="61" t="s">
        <v>1571</v>
      </c>
      <c r="P1128" s="63">
        <v>10</v>
      </c>
      <c r="Q1128" s="62" t="s">
        <v>1571</v>
      </c>
      <c r="R1128" s="64">
        <v>20</v>
      </c>
    </row>
    <row r="1129" spans="1:18" x14ac:dyDescent="0.35">
      <c r="A1129" s="76">
        <v>1131</v>
      </c>
      <c r="B1129" s="77"/>
      <c r="F1129" s="88" t="s">
        <v>4709</v>
      </c>
    </row>
    <row r="1130" spans="1:18" x14ac:dyDescent="0.35">
      <c r="A1130" s="76">
        <v>1132</v>
      </c>
      <c r="B1130" s="77"/>
      <c r="F1130" s="88" t="s">
        <v>4710</v>
      </c>
    </row>
    <row r="1131" spans="1:18" x14ac:dyDescent="0.35">
      <c r="A1131" s="76">
        <v>1133</v>
      </c>
      <c r="B1131" s="77" t="s">
        <v>1624</v>
      </c>
      <c r="C1131" s="76" t="s">
        <v>1624</v>
      </c>
      <c r="D1131" s="76" t="s">
        <v>4115</v>
      </c>
      <c r="E1131" s="76" t="s">
        <v>4136</v>
      </c>
      <c r="F1131" s="90" t="s">
        <v>4831</v>
      </c>
      <c r="J1131" s="76" t="s">
        <v>1625</v>
      </c>
    </row>
    <row r="1132" spans="1:18" x14ac:dyDescent="0.35">
      <c r="A1132" s="76">
        <v>1134</v>
      </c>
      <c r="B1132" s="77"/>
      <c r="F1132" s="76" t="s">
        <v>4261</v>
      </c>
      <c r="M1132" s="88" t="s">
        <v>4706</v>
      </c>
    </row>
    <row r="1133" spans="1:18" x14ac:dyDescent="0.35">
      <c r="A1133" s="76">
        <v>1135</v>
      </c>
      <c r="B1133" s="77"/>
      <c r="F1133" s="90" t="s">
        <v>4815</v>
      </c>
      <c r="M1133" s="88" t="s">
        <v>4705</v>
      </c>
    </row>
    <row r="1134" spans="1:18" x14ac:dyDescent="0.35">
      <c r="A1134" s="76">
        <v>1136</v>
      </c>
      <c r="B1134" s="77"/>
      <c r="F1134" s="90" t="s">
        <v>4816</v>
      </c>
    </row>
    <row r="1135" spans="1:18" x14ac:dyDescent="0.35">
      <c r="A1135" s="76">
        <v>1137</v>
      </c>
      <c r="B1135" s="77" t="s">
        <v>1627</v>
      </c>
      <c r="C1135" s="76" t="s">
        <v>1627</v>
      </c>
      <c r="D1135" s="76" t="s">
        <v>4115</v>
      </c>
      <c r="E1135" s="76" t="s">
        <v>4136</v>
      </c>
      <c r="F1135" s="90" t="s">
        <v>4831</v>
      </c>
      <c r="J1135" s="76" t="s">
        <v>1628</v>
      </c>
    </row>
    <row r="1136" spans="1:18" x14ac:dyDescent="0.35">
      <c r="A1136" s="76">
        <v>1138</v>
      </c>
      <c r="B1136" s="77"/>
      <c r="F1136" s="76" t="s">
        <v>4260</v>
      </c>
    </row>
    <row r="1137" spans="1:10" x14ac:dyDescent="0.35">
      <c r="A1137" s="76">
        <v>1139</v>
      </c>
      <c r="B1137" s="77"/>
      <c r="F1137" s="90" t="s">
        <v>4815</v>
      </c>
    </row>
    <row r="1138" spans="1:10" x14ac:dyDescent="0.35">
      <c r="A1138" s="76">
        <v>1140</v>
      </c>
      <c r="B1138" s="77"/>
      <c r="F1138" s="90" t="s">
        <v>4812</v>
      </c>
    </row>
    <row r="1139" spans="1:10" x14ac:dyDescent="0.35">
      <c r="A1139" s="76">
        <v>1141</v>
      </c>
      <c r="B1139" s="77" t="s">
        <v>1630</v>
      </c>
      <c r="C1139" s="76" t="s">
        <v>1630</v>
      </c>
      <c r="D1139" s="76" t="s">
        <v>4115</v>
      </c>
      <c r="E1139" s="76" t="s">
        <v>4136</v>
      </c>
      <c r="F1139" s="90" t="s">
        <v>4832</v>
      </c>
      <c r="J1139" s="76" t="s">
        <v>1631</v>
      </c>
    </row>
    <row r="1140" spans="1:10" x14ac:dyDescent="0.35">
      <c r="A1140" s="76">
        <v>1142</v>
      </c>
      <c r="B1140" s="77"/>
      <c r="F1140" s="76" t="s">
        <v>4259</v>
      </c>
    </row>
    <row r="1141" spans="1:10" x14ac:dyDescent="0.35">
      <c r="A1141" s="76">
        <v>1143</v>
      </c>
      <c r="B1141" s="77"/>
      <c r="F1141" s="90" t="s">
        <v>4542</v>
      </c>
    </row>
    <row r="1142" spans="1:10" x14ac:dyDescent="0.35">
      <c r="A1142" s="76">
        <v>1144</v>
      </c>
      <c r="B1142" s="77"/>
      <c r="F1142" s="90" t="s">
        <v>4816</v>
      </c>
    </row>
    <row r="1143" spans="1:10" x14ac:dyDescent="0.35">
      <c r="A1143" s="76">
        <v>1145</v>
      </c>
      <c r="B1143" s="77" t="s">
        <v>1634</v>
      </c>
      <c r="C1143" s="76" t="s">
        <v>1634</v>
      </c>
      <c r="D1143" s="76" t="s">
        <v>4115</v>
      </c>
      <c r="E1143" s="76" t="s">
        <v>4136</v>
      </c>
      <c r="F1143" s="90" t="s">
        <v>4832</v>
      </c>
      <c r="J1143" s="76" t="s">
        <v>1635</v>
      </c>
    </row>
    <row r="1144" spans="1:10" x14ac:dyDescent="0.35">
      <c r="A1144" s="76">
        <v>1146</v>
      </c>
      <c r="B1144" s="77"/>
      <c r="F1144" s="90" t="s">
        <v>4811</v>
      </c>
    </row>
    <row r="1145" spans="1:10" x14ac:dyDescent="0.35">
      <c r="A1145" s="76">
        <v>1147</v>
      </c>
      <c r="B1145" s="77"/>
      <c r="F1145" s="90" t="s">
        <v>4810</v>
      </c>
    </row>
    <row r="1146" spans="1:10" x14ac:dyDescent="0.35">
      <c r="A1146" s="76">
        <v>1148</v>
      </c>
      <c r="B1146" s="77"/>
      <c r="F1146" s="90" t="s">
        <v>4812</v>
      </c>
    </row>
    <row r="1147" spans="1:10" x14ac:dyDescent="0.35">
      <c r="A1147" s="76">
        <v>1149</v>
      </c>
      <c r="B1147" s="77" t="s">
        <v>1638</v>
      </c>
      <c r="C1147" s="76" t="s">
        <v>1638</v>
      </c>
      <c r="D1147" s="76" t="s">
        <v>4115</v>
      </c>
      <c r="E1147" s="76" t="s">
        <v>4136</v>
      </c>
      <c r="F1147" s="90" t="s">
        <v>4832</v>
      </c>
      <c r="J1147" s="76" t="s">
        <v>1639</v>
      </c>
    </row>
    <row r="1148" spans="1:10" x14ac:dyDescent="0.35">
      <c r="A1148" s="76">
        <v>1150</v>
      </c>
      <c r="B1148" s="77"/>
      <c r="F1148" s="76" t="s">
        <v>4258</v>
      </c>
    </row>
    <row r="1149" spans="1:10" x14ac:dyDescent="0.35">
      <c r="A1149" s="76">
        <v>1151</v>
      </c>
      <c r="B1149" s="77"/>
      <c r="F1149" s="90" t="s">
        <v>4814</v>
      </c>
    </row>
    <row r="1150" spans="1:10" x14ac:dyDescent="0.35">
      <c r="A1150" s="76">
        <v>1152</v>
      </c>
      <c r="B1150" s="77"/>
      <c r="F1150" s="90" t="s">
        <v>4813</v>
      </c>
    </row>
    <row r="1151" spans="1:10" x14ac:dyDescent="0.35">
      <c r="A1151" s="76">
        <v>1153</v>
      </c>
      <c r="B1151" s="77" t="s">
        <v>1641</v>
      </c>
      <c r="C1151" s="76" t="s">
        <v>1641</v>
      </c>
      <c r="D1151" s="76" t="s">
        <v>4115</v>
      </c>
      <c r="E1151" s="76" t="s">
        <v>4136</v>
      </c>
      <c r="F1151" s="90" t="s">
        <v>4843</v>
      </c>
      <c r="J1151" s="76" t="s">
        <v>1642</v>
      </c>
    </row>
    <row r="1152" spans="1:10" x14ac:dyDescent="0.35">
      <c r="A1152" s="76">
        <v>1154</v>
      </c>
      <c r="B1152" s="77"/>
      <c r="F1152" s="76" t="s">
        <v>4257</v>
      </c>
    </row>
    <row r="1153" spans="1:18" x14ac:dyDescent="0.35">
      <c r="A1153" s="76">
        <v>1155</v>
      </c>
      <c r="B1153" s="77"/>
      <c r="F1153" s="90" t="s">
        <v>4844</v>
      </c>
    </row>
    <row r="1154" spans="1:18" x14ac:dyDescent="0.35">
      <c r="A1154" s="76">
        <v>1156</v>
      </c>
      <c r="B1154" s="77"/>
      <c r="F1154" s="90" t="s">
        <v>4813</v>
      </c>
    </row>
    <row r="1155" spans="1:18" x14ac:dyDescent="0.35">
      <c r="A1155" s="76">
        <v>1157</v>
      </c>
      <c r="B1155" s="77" t="s">
        <v>1687</v>
      </c>
      <c r="C1155" s="76" t="s">
        <v>1687</v>
      </c>
      <c r="D1155" s="76" t="s">
        <v>4115</v>
      </c>
      <c r="E1155" s="76" t="s">
        <v>4136</v>
      </c>
      <c r="F1155" s="90" t="s">
        <v>4817</v>
      </c>
      <c r="J1155" s="76" t="s">
        <v>1688</v>
      </c>
    </row>
    <row r="1156" spans="1:18" x14ac:dyDescent="0.35">
      <c r="A1156" s="76">
        <v>1158</v>
      </c>
      <c r="B1156" s="77"/>
      <c r="F1156" s="76" t="s">
        <v>4256</v>
      </c>
    </row>
    <row r="1157" spans="1:18" x14ac:dyDescent="0.35">
      <c r="A1157" s="76">
        <v>1159</v>
      </c>
      <c r="B1157" s="77"/>
      <c r="F1157" s="76" t="s">
        <v>4255</v>
      </c>
    </row>
    <row r="1158" spans="1:18" x14ac:dyDescent="0.35">
      <c r="A1158" s="76">
        <v>1160</v>
      </c>
      <c r="B1158" s="77"/>
      <c r="F1158" s="76" t="s">
        <v>4254</v>
      </c>
    </row>
    <row r="1159" spans="1:18" x14ac:dyDescent="0.35">
      <c r="A1159" s="76">
        <v>1161</v>
      </c>
      <c r="B1159" s="77" t="s">
        <v>1651</v>
      </c>
      <c r="C1159" s="76" t="s">
        <v>1651</v>
      </c>
      <c r="D1159" s="76" t="s">
        <v>4115</v>
      </c>
      <c r="E1159" s="76" t="s">
        <v>4136</v>
      </c>
      <c r="F1159" s="76" t="s">
        <v>4245</v>
      </c>
      <c r="J1159" s="76" t="s">
        <v>1652</v>
      </c>
    </row>
    <row r="1160" spans="1:18" x14ac:dyDescent="0.35">
      <c r="A1160" s="76">
        <v>1162</v>
      </c>
      <c r="B1160" s="77"/>
      <c r="F1160" s="76" t="s">
        <v>4253</v>
      </c>
    </row>
    <row r="1161" spans="1:18" x14ac:dyDescent="0.35">
      <c r="A1161" s="76">
        <v>1163</v>
      </c>
      <c r="B1161" s="77"/>
      <c r="F1161" s="76" t="s">
        <v>4250</v>
      </c>
    </row>
    <row r="1162" spans="1:18" x14ac:dyDescent="0.35">
      <c r="A1162" s="76">
        <v>1164</v>
      </c>
      <c r="B1162" s="77"/>
      <c r="F1162" s="76" t="s">
        <v>4242</v>
      </c>
    </row>
    <row r="1163" spans="1:18" x14ac:dyDescent="0.35">
      <c r="A1163" s="76">
        <v>1165</v>
      </c>
      <c r="B1163" s="77" t="s">
        <v>3998</v>
      </c>
      <c r="C1163" s="76" t="s">
        <v>3998</v>
      </c>
      <c r="D1163" s="76" t="s">
        <v>4115</v>
      </c>
      <c r="E1163" s="76" t="s">
        <v>4136</v>
      </c>
      <c r="F1163" s="76" t="s">
        <v>4245</v>
      </c>
      <c r="J1163" s="76" t="s">
        <v>1653</v>
      </c>
    </row>
    <row r="1164" spans="1:18" x14ac:dyDescent="0.35">
      <c r="A1164" s="76">
        <v>1166</v>
      </c>
      <c r="B1164" s="77"/>
      <c r="F1164" s="76" t="s">
        <v>4253</v>
      </c>
    </row>
    <row r="1165" spans="1:18" x14ac:dyDescent="0.35">
      <c r="A1165" s="76">
        <v>1167</v>
      </c>
      <c r="B1165" s="77"/>
      <c r="F1165" s="76" t="s">
        <v>4250</v>
      </c>
    </row>
    <row r="1166" spans="1:18" x14ac:dyDescent="0.35">
      <c r="A1166" s="76">
        <v>1168</v>
      </c>
      <c r="B1166" s="77"/>
      <c r="F1166" s="76" t="s">
        <v>4242</v>
      </c>
      <c r="O1166" s="58" t="s">
        <v>1643</v>
      </c>
      <c r="R1166" s="61">
        <v>10</v>
      </c>
    </row>
    <row r="1167" spans="1:18" x14ac:dyDescent="0.35">
      <c r="A1167" s="76">
        <v>1169</v>
      </c>
      <c r="B1167" s="77" t="s">
        <v>3999</v>
      </c>
      <c r="C1167" s="76" t="s">
        <v>3999</v>
      </c>
      <c r="D1167" s="76" t="s">
        <v>4115</v>
      </c>
      <c r="E1167" s="76" t="s">
        <v>4136</v>
      </c>
      <c r="F1167" s="76" t="s">
        <v>4245</v>
      </c>
      <c r="J1167" s="76" t="s">
        <v>1655</v>
      </c>
      <c r="O1167" s="58" t="s">
        <v>1647</v>
      </c>
      <c r="R1167" s="62">
        <v>10</v>
      </c>
    </row>
    <row r="1168" spans="1:18" x14ac:dyDescent="0.35">
      <c r="A1168" s="76">
        <v>1170</v>
      </c>
      <c r="B1168" s="77"/>
      <c r="F1168" s="76" t="s">
        <v>4253</v>
      </c>
      <c r="O1168" s="58" t="s">
        <v>1650</v>
      </c>
      <c r="R1168" s="61">
        <v>25</v>
      </c>
    </row>
    <row r="1169" spans="1:18" x14ac:dyDescent="0.35">
      <c r="A1169" s="76">
        <v>1171</v>
      </c>
      <c r="B1169" s="77"/>
      <c r="F1169" s="76" t="s">
        <v>4250</v>
      </c>
      <c r="O1169" s="58" t="s">
        <v>1646</v>
      </c>
      <c r="R1169" s="62">
        <v>25</v>
      </c>
    </row>
    <row r="1170" spans="1:18" x14ac:dyDescent="0.35">
      <c r="A1170" s="76">
        <v>1172</v>
      </c>
      <c r="B1170" s="77"/>
      <c r="F1170" s="76" t="s">
        <v>4242</v>
      </c>
      <c r="O1170" s="58" t="s">
        <v>1654</v>
      </c>
      <c r="R1170" s="61">
        <v>25</v>
      </c>
    </row>
    <row r="1171" spans="1:18" x14ac:dyDescent="0.35">
      <c r="A1171" s="76">
        <v>1173</v>
      </c>
      <c r="B1171" s="77" t="s">
        <v>1657</v>
      </c>
      <c r="C1171" s="76" t="s">
        <v>1657</v>
      </c>
      <c r="D1171" s="76" t="s">
        <v>4115</v>
      </c>
      <c r="E1171" s="76" t="s">
        <v>4136</v>
      </c>
      <c r="F1171" s="76" t="s">
        <v>4245</v>
      </c>
      <c r="J1171" s="76" t="s">
        <v>1658</v>
      </c>
      <c r="O1171" s="58" t="s">
        <v>1656</v>
      </c>
      <c r="R1171" s="62">
        <v>25</v>
      </c>
    </row>
    <row r="1172" spans="1:18" x14ac:dyDescent="0.35">
      <c r="A1172" s="76">
        <v>1174</v>
      </c>
      <c r="B1172" s="77"/>
      <c r="F1172" s="76" t="s">
        <v>4252</v>
      </c>
      <c r="O1172" s="58" t="s">
        <v>1110</v>
      </c>
      <c r="R1172" s="61">
        <v>25</v>
      </c>
    </row>
    <row r="1173" spans="1:18" x14ac:dyDescent="0.35">
      <c r="A1173" s="76">
        <v>1175</v>
      </c>
      <c r="B1173" s="77"/>
      <c r="F1173" s="76" t="s">
        <v>4250</v>
      </c>
      <c r="O1173" s="58" t="s">
        <v>1660</v>
      </c>
      <c r="R1173" s="62">
        <v>25</v>
      </c>
    </row>
    <row r="1174" spans="1:18" x14ac:dyDescent="0.35">
      <c r="A1174" s="76">
        <v>1176</v>
      </c>
      <c r="B1174" s="77"/>
      <c r="F1174" s="76" t="s">
        <v>4242</v>
      </c>
      <c r="O1174" s="58" t="s">
        <v>1579</v>
      </c>
      <c r="R1174" s="61">
        <v>25</v>
      </c>
    </row>
    <row r="1175" spans="1:18" x14ac:dyDescent="0.35">
      <c r="A1175" s="76">
        <v>1177</v>
      </c>
      <c r="B1175" s="77" t="s">
        <v>4000</v>
      </c>
      <c r="C1175" s="76" t="s">
        <v>4000</v>
      </c>
      <c r="D1175" s="76" t="s">
        <v>4115</v>
      </c>
      <c r="E1175" s="76" t="s">
        <v>4136</v>
      </c>
      <c r="F1175" s="76" t="s">
        <v>4245</v>
      </c>
      <c r="J1175" s="76" t="s">
        <v>1659</v>
      </c>
      <c r="O1175" s="58" t="s">
        <v>1664</v>
      </c>
      <c r="R1175" s="62">
        <v>25</v>
      </c>
    </row>
    <row r="1176" spans="1:18" x14ac:dyDescent="0.35">
      <c r="A1176" s="76">
        <v>1178</v>
      </c>
      <c r="B1176" s="77"/>
      <c r="F1176" s="76" t="s">
        <v>4252</v>
      </c>
      <c r="O1176" s="58" t="s">
        <v>1666</v>
      </c>
      <c r="R1176" s="61">
        <v>45</v>
      </c>
    </row>
    <row r="1177" spans="1:18" x14ac:dyDescent="0.35">
      <c r="A1177" s="76">
        <v>1179</v>
      </c>
      <c r="B1177" s="77"/>
      <c r="F1177" s="76" t="s">
        <v>4250</v>
      </c>
      <c r="O1177" s="58" t="s">
        <v>1668</v>
      </c>
      <c r="R1177" s="62">
        <v>-10</v>
      </c>
    </row>
    <row r="1178" spans="1:18" x14ac:dyDescent="0.35">
      <c r="A1178" s="76">
        <v>1180</v>
      </c>
      <c r="B1178" s="77"/>
      <c r="F1178" s="76" t="s">
        <v>4242</v>
      </c>
      <c r="O1178" s="58" t="s">
        <v>1671</v>
      </c>
      <c r="R1178" s="61">
        <v>-10</v>
      </c>
    </row>
    <row r="1179" spans="1:18" x14ac:dyDescent="0.35">
      <c r="A1179" s="76">
        <v>1181</v>
      </c>
      <c r="B1179" s="77" t="s">
        <v>4001</v>
      </c>
      <c r="C1179" s="76" t="s">
        <v>4001</v>
      </c>
      <c r="D1179" s="76" t="s">
        <v>4115</v>
      </c>
      <c r="E1179" s="76" t="s">
        <v>4136</v>
      </c>
      <c r="F1179" s="76" t="s">
        <v>4245</v>
      </c>
      <c r="J1179" s="76" t="s">
        <v>1661</v>
      </c>
      <c r="O1179" s="58" t="s">
        <v>1673</v>
      </c>
      <c r="R1179" s="62">
        <v>-10</v>
      </c>
    </row>
    <row r="1180" spans="1:18" x14ac:dyDescent="0.35">
      <c r="A1180" s="76">
        <v>1182</v>
      </c>
      <c r="B1180" s="77"/>
      <c r="F1180" s="76" t="s">
        <v>4252</v>
      </c>
      <c r="O1180" s="58" t="s">
        <v>1597</v>
      </c>
      <c r="R1180" s="61">
        <v>-10</v>
      </c>
    </row>
    <row r="1181" spans="1:18" x14ac:dyDescent="0.35">
      <c r="A1181" s="76">
        <v>1183</v>
      </c>
      <c r="B1181" s="77"/>
      <c r="F1181" s="76" t="s">
        <v>4250</v>
      </c>
      <c r="O1181" s="58" t="s">
        <v>1677</v>
      </c>
      <c r="R1181" s="62">
        <v>-10</v>
      </c>
    </row>
    <row r="1182" spans="1:18" x14ac:dyDescent="0.35">
      <c r="A1182" s="76">
        <v>1184</v>
      </c>
      <c r="B1182" s="77"/>
      <c r="F1182" s="76" t="s">
        <v>4242</v>
      </c>
      <c r="O1182" s="58" t="s">
        <v>1679</v>
      </c>
      <c r="R1182" s="61">
        <v>-10</v>
      </c>
    </row>
    <row r="1183" spans="1:18" x14ac:dyDescent="0.35">
      <c r="A1183" s="76">
        <v>1185</v>
      </c>
      <c r="B1183" s="77" t="s">
        <v>1662</v>
      </c>
      <c r="C1183" s="76" t="s">
        <v>1662</v>
      </c>
      <c r="D1183" s="76" t="s">
        <v>4115</v>
      </c>
      <c r="E1183" s="76" t="s">
        <v>4136</v>
      </c>
      <c r="F1183" s="76" t="s">
        <v>4245</v>
      </c>
      <c r="J1183" s="76" t="s">
        <v>1663</v>
      </c>
      <c r="O1183" s="67" t="s">
        <v>5131</v>
      </c>
      <c r="R1183" s="100">
        <v>6</v>
      </c>
    </row>
    <row r="1184" spans="1:18" x14ac:dyDescent="0.35">
      <c r="A1184" s="76">
        <v>1186</v>
      </c>
      <c r="B1184" s="77"/>
      <c r="F1184" s="76" t="s">
        <v>4251</v>
      </c>
      <c r="O1184" s="67" t="s">
        <v>5132</v>
      </c>
      <c r="R1184" s="60">
        <v>7</v>
      </c>
    </row>
    <row r="1185" spans="1:18" x14ac:dyDescent="0.35">
      <c r="A1185" s="76">
        <v>1187</v>
      </c>
      <c r="B1185" s="77"/>
      <c r="F1185" s="76" t="s">
        <v>4250</v>
      </c>
      <c r="O1185" s="67" t="s">
        <v>5133</v>
      </c>
      <c r="R1185" s="100">
        <v>8</v>
      </c>
    </row>
    <row r="1186" spans="1:18" x14ac:dyDescent="0.35">
      <c r="A1186" s="76">
        <v>1188</v>
      </c>
      <c r="B1186" s="77"/>
      <c r="F1186" s="76" t="s">
        <v>4242</v>
      </c>
      <c r="R1186" s="90"/>
    </row>
    <row r="1187" spans="1:18" x14ac:dyDescent="0.35">
      <c r="A1187" s="76">
        <v>1189</v>
      </c>
      <c r="B1187" s="77" t="s">
        <v>4002</v>
      </c>
      <c r="C1187" s="76" t="s">
        <v>4002</v>
      </c>
      <c r="D1187" s="76" t="s">
        <v>4115</v>
      </c>
      <c r="E1187" s="76" t="s">
        <v>4136</v>
      </c>
      <c r="F1187" s="76" t="s">
        <v>4245</v>
      </c>
      <c r="J1187" s="76" t="s">
        <v>1665</v>
      </c>
    </row>
    <row r="1188" spans="1:18" x14ac:dyDescent="0.35">
      <c r="A1188" s="76">
        <v>1190</v>
      </c>
      <c r="B1188" s="77"/>
      <c r="F1188" s="76" t="s">
        <v>4251</v>
      </c>
    </row>
    <row r="1189" spans="1:18" x14ac:dyDescent="0.35">
      <c r="A1189" s="76">
        <v>1191</v>
      </c>
      <c r="B1189" s="77"/>
      <c r="F1189" s="76" t="s">
        <v>4250</v>
      </c>
    </row>
    <row r="1190" spans="1:18" x14ac:dyDescent="0.35">
      <c r="A1190" s="76">
        <v>1192</v>
      </c>
      <c r="B1190" s="77"/>
      <c r="F1190" s="76" t="s">
        <v>4242</v>
      </c>
    </row>
    <row r="1191" spans="1:18" x14ac:dyDescent="0.35">
      <c r="A1191" s="76">
        <v>1193</v>
      </c>
      <c r="B1191" s="77" t="s">
        <v>4003</v>
      </c>
      <c r="C1191" s="76" t="s">
        <v>4003</v>
      </c>
      <c r="D1191" s="76" t="s">
        <v>4115</v>
      </c>
      <c r="E1191" s="76" t="s">
        <v>4136</v>
      </c>
      <c r="F1191" s="76" t="s">
        <v>4245</v>
      </c>
      <c r="J1191" s="76" t="s">
        <v>1667</v>
      </c>
    </row>
    <row r="1192" spans="1:18" x14ac:dyDescent="0.35">
      <c r="A1192" s="76">
        <v>1194</v>
      </c>
      <c r="B1192" s="77"/>
      <c r="F1192" s="76" t="s">
        <v>4251</v>
      </c>
    </row>
    <row r="1193" spans="1:18" x14ac:dyDescent="0.35">
      <c r="A1193" s="76">
        <v>1195</v>
      </c>
      <c r="B1193" s="77"/>
      <c r="F1193" s="90" t="s">
        <v>4711</v>
      </c>
    </row>
    <row r="1194" spans="1:18" x14ac:dyDescent="0.35">
      <c r="A1194" s="76">
        <v>1196</v>
      </c>
      <c r="B1194" s="77"/>
      <c r="F1194" s="76" t="s">
        <v>4242</v>
      </c>
    </row>
    <row r="1195" spans="1:18" x14ac:dyDescent="0.35">
      <c r="A1195" s="76">
        <v>1197</v>
      </c>
      <c r="B1195" s="77" t="s">
        <v>5135</v>
      </c>
      <c r="C1195" s="76" t="s">
        <v>5135</v>
      </c>
      <c r="D1195" s="76" t="s">
        <v>4115</v>
      </c>
      <c r="E1195" s="76" t="s">
        <v>4136</v>
      </c>
      <c r="F1195" s="76" t="s">
        <v>4245</v>
      </c>
      <c r="J1195" s="76" t="s">
        <v>3864</v>
      </c>
    </row>
    <row r="1196" spans="1:18" x14ac:dyDescent="0.35">
      <c r="A1196" s="76">
        <v>1198</v>
      </c>
      <c r="B1196" s="77"/>
      <c r="F1196" s="90" t="s">
        <v>4785</v>
      </c>
    </row>
    <row r="1197" spans="1:18" x14ac:dyDescent="0.35">
      <c r="A1197" s="76">
        <v>1199</v>
      </c>
      <c r="B1197" s="77"/>
      <c r="F1197" s="90" t="s">
        <v>4712</v>
      </c>
    </row>
    <row r="1198" spans="1:18" x14ac:dyDescent="0.35">
      <c r="A1198" s="76">
        <v>1200</v>
      </c>
      <c r="B1198" s="77"/>
      <c r="F1198" s="76" t="s">
        <v>4242</v>
      </c>
    </row>
    <row r="1199" spans="1:18" x14ac:dyDescent="0.35">
      <c r="A1199" s="76">
        <v>1201</v>
      </c>
      <c r="B1199" s="77" t="s">
        <v>5136</v>
      </c>
      <c r="C1199" s="76" t="s">
        <v>5136</v>
      </c>
      <c r="D1199" s="76" t="s">
        <v>4115</v>
      </c>
      <c r="E1199" s="76" t="s">
        <v>4136</v>
      </c>
      <c r="F1199" s="76" t="s">
        <v>4245</v>
      </c>
      <c r="J1199" s="76" t="s">
        <v>3865</v>
      </c>
    </row>
    <row r="1200" spans="1:18" x14ac:dyDescent="0.35">
      <c r="A1200" s="76">
        <v>1202</v>
      </c>
      <c r="B1200" s="77"/>
      <c r="F1200" s="90" t="s">
        <v>4785</v>
      </c>
    </row>
    <row r="1201" spans="1:10" x14ac:dyDescent="0.35">
      <c r="A1201" s="76">
        <v>1203</v>
      </c>
      <c r="B1201" s="77"/>
      <c r="F1201" s="90" t="s">
        <v>4713</v>
      </c>
    </row>
    <row r="1202" spans="1:10" x14ac:dyDescent="0.35">
      <c r="A1202" s="76">
        <v>1204</v>
      </c>
      <c r="B1202" s="77"/>
      <c r="F1202" s="76" t="s">
        <v>4242</v>
      </c>
    </row>
    <row r="1203" spans="1:10" x14ac:dyDescent="0.35">
      <c r="A1203" s="76">
        <v>1205</v>
      </c>
      <c r="B1203" s="77" t="s">
        <v>5134</v>
      </c>
      <c r="C1203" s="76" t="s">
        <v>5134</v>
      </c>
      <c r="D1203" s="76" t="s">
        <v>4115</v>
      </c>
      <c r="E1203" s="76" t="s">
        <v>4136</v>
      </c>
      <c r="F1203" s="76" t="s">
        <v>4245</v>
      </c>
      <c r="J1203" s="76" t="s">
        <v>3866</v>
      </c>
    </row>
    <row r="1204" spans="1:10" x14ac:dyDescent="0.35">
      <c r="A1204" s="76">
        <v>1206</v>
      </c>
      <c r="B1204" s="77"/>
      <c r="F1204" s="90" t="s">
        <v>4785</v>
      </c>
    </row>
    <row r="1205" spans="1:10" x14ac:dyDescent="0.35">
      <c r="A1205" s="76">
        <v>1207</v>
      </c>
      <c r="B1205" s="77"/>
      <c r="F1205" s="90" t="s">
        <v>4714</v>
      </c>
    </row>
    <row r="1206" spans="1:10" x14ac:dyDescent="0.35">
      <c r="A1206" s="76">
        <v>1208</v>
      </c>
      <c r="B1206" s="77"/>
      <c r="F1206" s="76" t="s">
        <v>4242</v>
      </c>
    </row>
    <row r="1207" spans="1:10" x14ac:dyDescent="0.35">
      <c r="A1207" s="76">
        <v>1209</v>
      </c>
      <c r="B1207" s="77" t="s">
        <v>1669</v>
      </c>
      <c r="C1207" s="76" t="s">
        <v>1669</v>
      </c>
      <c r="D1207" s="76" t="s">
        <v>4115</v>
      </c>
      <c r="E1207" s="76" t="s">
        <v>4136</v>
      </c>
      <c r="F1207" s="76" t="s">
        <v>4245</v>
      </c>
      <c r="J1207" s="76" t="s">
        <v>1670</v>
      </c>
    </row>
    <row r="1208" spans="1:10" x14ac:dyDescent="0.35">
      <c r="A1208" s="76">
        <v>1210</v>
      </c>
      <c r="B1208" s="77"/>
      <c r="F1208" s="76" t="s">
        <v>4226</v>
      </c>
    </row>
    <row r="1209" spans="1:10" x14ac:dyDescent="0.35">
      <c r="A1209" s="76">
        <v>1211</v>
      </c>
      <c r="B1209" s="77"/>
      <c r="F1209" s="76" t="s">
        <v>4249</v>
      </c>
    </row>
    <row r="1210" spans="1:10" x14ac:dyDescent="0.35">
      <c r="A1210" s="76">
        <v>1212</v>
      </c>
      <c r="B1210" s="77"/>
      <c r="F1210" s="76" t="s">
        <v>4242</v>
      </c>
    </row>
    <row r="1211" spans="1:10" x14ac:dyDescent="0.35">
      <c r="A1211" s="76">
        <v>1213</v>
      </c>
      <c r="B1211" s="77" t="s">
        <v>4004</v>
      </c>
      <c r="C1211" s="76" t="s">
        <v>4004</v>
      </c>
      <c r="D1211" s="76" t="s">
        <v>4115</v>
      </c>
      <c r="E1211" s="76" t="s">
        <v>4136</v>
      </c>
      <c r="F1211" s="76" t="s">
        <v>4245</v>
      </c>
      <c r="J1211" s="76" t="s">
        <v>1672</v>
      </c>
    </row>
    <row r="1212" spans="1:10" x14ac:dyDescent="0.35">
      <c r="A1212" s="76">
        <v>1214</v>
      </c>
      <c r="B1212" s="77"/>
      <c r="F1212" s="76" t="s">
        <v>4226</v>
      </c>
    </row>
    <row r="1213" spans="1:10" x14ac:dyDescent="0.35">
      <c r="A1213" s="76">
        <v>1215</v>
      </c>
      <c r="B1213" s="77"/>
      <c r="F1213" s="76" t="s">
        <v>4249</v>
      </c>
    </row>
    <row r="1214" spans="1:10" x14ac:dyDescent="0.35">
      <c r="A1214" s="76">
        <v>1216</v>
      </c>
      <c r="B1214" s="77"/>
      <c r="F1214" s="76" t="s">
        <v>4242</v>
      </c>
    </row>
    <row r="1215" spans="1:10" x14ac:dyDescent="0.35">
      <c r="A1215" s="76">
        <v>1217</v>
      </c>
      <c r="B1215" s="77" t="s">
        <v>4005</v>
      </c>
      <c r="C1215" s="76" t="s">
        <v>4005</v>
      </c>
      <c r="D1215" s="76" t="s">
        <v>4115</v>
      </c>
      <c r="E1215" s="76" t="s">
        <v>4136</v>
      </c>
      <c r="F1215" s="76" t="s">
        <v>4245</v>
      </c>
      <c r="J1215" s="76" t="s">
        <v>1674</v>
      </c>
    </row>
    <row r="1216" spans="1:10" x14ac:dyDescent="0.35">
      <c r="A1216" s="76">
        <v>1218</v>
      </c>
      <c r="B1216" s="77"/>
      <c r="F1216" s="76" t="s">
        <v>4226</v>
      </c>
    </row>
    <row r="1217" spans="1:10" x14ac:dyDescent="0.35">
      <c r="A1217" s="76">
        <v>1219</v>
      </c>
      <c r="B1217" s="77"/>
      <c r="F1217" s="76" t="s">
        <v>4249</v>
      </c>
    </row>
    <row r="1218" spans="1:10" x14ac:dyDescent="0.35">
      <c r="A1218" s="76">
        <v>1220</v>
      </c>
      <c r="B1218" s="77"/>
      <c r="F1218" s="76" t="s">
        <v>4242</v>
      </c>
    </row>
    <row r="1219" spans="1:10" x14ac:dyDescent="0.35">
      <c r="A1219" s="76">
        <v>1221</v>
      </c>
      <c r="B1219" s="77" t="s">
        <v>1675</v>
      </c>
      <c r="C1219" s="76" t="s">
        <v>1675</v>
      </c>
      <c r="D1219" s="76" t="s">
        <v>4115</v>
      </c>
      <c r="E1219" s="76" t="s">
        <v>4136</v>
      </c>
      <c r="F1219" s="76" t="s">
        <v>4245</v>
      </c>
      <c r="J1219" s="76" t="s">
        <v>1676</v>
      </c>
    </row>
    <row r="1220" spans="1:10" x14ac:dyDescent="0.35">
      <c r="A1220" s="76">
        <v>1222</v>
      </c>
      <c r="B1220" s="77"/>
      <c r="F1220" s="76" t="s">
        <v>4206</v>
      </c>
    </row>
    <row r="1221" spans="1:10" x14ac:dyDescent="0.35">
      <c r="A1221" s="76">
        <v>1223</v>
      </c>
      <c r="B1221" s="77"/>
      <c r="F1221" s="76" t="s">
        <v>4249</v>
      </c>
    </row>
    <row r="1222" spans="1:10" x14ac:dyDescent="0.35">
      <c r="A1222" s="76">
        <v>1224</v>
      </c>
      <c r="B1222" s="77"/>
      <c r="F1222" s="76" t="s">
        <v>4242</v>
      </c>
    </row>
    <row r="1223" spans="1:10" x14ac:dyDescent="0.35">
      <c r="A1223" s="76">
        <v>1225</v>
      </c>
      <c r="B1223" s="77" t="s">
        <v>4006</v>
      </c>
      <c r="C1223" s="76" t="s">
        <v>4006</v>
      </c>
      <c r="D1223" s="76" t="s">
        <v>4115</v>
      </c>
      <c r="E1223" s="76" t="s">
        <v>4136</v>
      </c>
      <c r="F1223" s="76" t="s">
        <v>4245</v>
      </c>
      <c r="J1223" s="76" t="s">
        <v>1678</v>
      </c>
    </row>
    <row r="1224" spans="1:10" x14ac:dyDescent="0.35">
      <c r="A1224" s="76">
        <v>1226</v>
      </c>
      <c r="B1224" s="77"/>
      <c r="F1224" s="76" t="s">
        <v>4206</v>
      </c>
    </row>
    <row r="1225" spans="1:10" x14ac:dyDescent="0.35">
      <c r="A1225" s="76">
        <v>1227</v>
      </c>
      <c r="B1225" s="77"/>
      <c r="F1225" s="76" t="s">
        <v>4249</v>
      </c>
    </row>
    <row r="1226" spans="1:10" x14ac:dyDescent="0.35">
      <c r="A1226" s="76">
        <v>1228</v>
      </c>
      <c r="B1226" s="77"/>
      <c r="F1226" s="76" t="s">
        <v>4242</v>
      </c>
    </row>
    <row r="1227" spans="1:10" x14ac:dyDescent="0.35">
      <c r="A1227" s="76">
        <v>1229</v>
      </c>
      <c r="B1227" s="77" t="s">
        <v>4007</v>
      </c>
      <c r="C1227" s="76" t="s">
        <v>4007</v>
      </c>
      <c r="D1227" s="76" t="s">
        <v>4115</v>
      </c>
      <c r="E1227" s="76" t="s">
        <v>4136</v>
      </c>
      <c r="F1227" s="76" t="s">
        <v>4245</v>
      </c>
      <c r="J1227" s="76" t="s">
        <v>1680</v>
      </c>
    </row>
    <row r="1228" spans="1:10" x14ac:dyDescent="0.35">
      <c r="A1228" s="76">
        <v>1230</v>
      </c>
      <c r="B1228" s="77"/>
      <c r="F1228" s="76" t="s">
        <v>4206</v>
      </c>
    </row>
    <row r="1229" spans="1:10" x14ac:dyDescent="0.35">
      <c r="A1229" s="76">
        <v>1231</v>
      </c>
      <c r="B1229" s="77"/>
      <c r="F1229" s="76" t="s">
        <v>4249</v>
      </c>
    </row>
    <row r="1230" spans="1:10" x14ac:dyDescent="0.35">
      <c r="A1230" s="76">
        <v>1232</v>
      </c>
      <c r="B1230" s="77"/>
      <c r="F1230" s="76" t="s">
        <v>4242</v>
      </c>
    </row>
    <row r="1231" spans="1:10" x14ac:dyDescent="0.35">
      <c r="A1231" s="76">
        <v>1233</v>
      </c>
      <c r="B1231" s="77" t="s">
        <v>1689</v>
      </c>
      <c r="C1231" s="76" t="s">
        <v>1689</v>
      </c>
      <c r="D1231" s="76" t="s">
        <v>4115</v>
      </c>
      <c r="E1231" s="76" t="s">
        <v>4136</v>
      </c>
      <c r="F1231" s="90" t="s">
        <v>4817</v>
      </c>
      <c r="J1231" s="76" t="s">
        <v>1690</v>
      </c>
    </row>
    <row r="1232" spans="1:10" x14ac:dyDescent="0.35">
      <c r="A1232" s="76">
        <v>1234</v>
      </c>
      <c r="B1232" s="77"/>
      <c r="F1232" s="76" t="s">
        <v>4248</v>
      </c>
    </row>
    <row r="1233" spans="1:10" x14ac:dyDescent="0.35">
      <c r="A1233" s="76">
        <v>1235</v>
      </c>
      <c r="B1233" s="77"/>
      <c r="F1233" s="76" t="s">
        <v>4149</v>
      </c>
    </row>
    <row r="1234" spans="1:10" x14ac:dyDescent="0.35">
      <c r="A1234" s="76">
        <v>1236</v>
      </c>
      <c r="B1234" s="77"/>
      <c r="F1234" s="76" t="s">
        <v>4164</v>
      </c>
    </row>
    <row r="1235" spans="1:10" x14ac:dyDescent="0.35">
      <c r="A1235" s="76">
        <v>1237</v>
      </c>
      <c r="B1235" s="77" t="s">
        <v>1691</v>
      </c>
      <c r="C1235" s="76" t="s">
        <v>1691</v>
      </c>
      <c r="D1235" s="76" t="s">
        <v>4115</v>
      </c>
      <c r="E1235" s="76" t="s">
        <v>4136</v>
      </c>
      <c r="F1235" s="90" t="s">
        <v>4817</v>
      </c>
      <c r="J1235" s="76" t="s">
        <v>1692</v>
      </c>
    </row>
    <row r="1236" spans="1:10" x14ac:dyDescent="0.35">
      <c r="A1236" s="76">
        <v>1238</v>
      </c>
      <c r="B1236" s="77"/>
      <c r="F1236" s="76" t="s">
        <v>4247</v>
      </c>
    </row>
    <row r="1237" spans="1:10" x14ac:dyDescent="0.35">
      <c r="A1237" s="76">
        <v>1239</v>
      </c>
      <c r="B1237" s="77"/>
      <c r="F1237" s="76" t="s">
        <v>4149</v>
      </c>
    </row>
    <row r="1238" spans="1:10" x14ac:dyDescent="0.35">
      <c r="A1238" s="76">
        <v>1240</v>
      </c>
      <c r="B1238" s="77"/>
      <c r="F1238" s="76" t="s">
        <v>4164</v>
      </c>
    </row>
    <row r="1239" spans="1:10" x14ac:dyDescent="0.35">
      <c r="A1239" s="76">
        <v>1241</v>
      </c>
      <c r="B1239" s="77" t="s">
        <v>1644</v>
      </c>
      <c r="C1239" s="76" t="s">
        <v>1644</v>
      </c>
      <c r="D1239" s="76" t="s">
        <v>4115</v>
      </c>
      <c r="E1239" s="76" t="s">
        <v>4136</v>
      </c>
      <c r="F1239" s="76" t="s">
        <v>4245</v>
      </c>
      <c r="J1239" s="76" t="s">
        <v>1645</v>
      </c>
    </row>
    <row r="1240" spans="1:10" x14ac:dyDescent="0.35">
      <c r="A1240" s="76">
        <v>1242</v>
      </c>
      <c r="B1240" s="77"/>
      <c r="F1240" s="76" t="s">
        <v>4246</v>
      </c>
    </row>
    <row r="1241" spans="1:10" x14ac:dyDescent="0.35">
      <c r="A1241" s="76">
        <v>1243</v>
      </c>
      <c r="B1241" s="77"/>
      <c r="F1241" s="76" t="s">
        <v>4243</v>
      </c>
    </row>
    <row r="1242" spans="1:10" x14ac:dyDescent="0.35">
      <c r="A1242" s="76">
        <v>1244</v>
      </c>
      <c r="B1242" s="77"/>
      <c r="F1242" s="76" t="s">
        <v>4242</v>
      </c>
    </row>
    <row r="1243" spans="1:10" x14ac:dyDescent="0.35">
      <c r="A1243" s="76">
        <v>1245</v>
      </c>
      <c r="B1243" s="77" t="s">
        <v>1648</v>
      </c>
      <c r="C1243" s="76" t="s">
        <v>1648</v>
      </c>
      <c r="D1243" s="76" t="s">
        <v>4115</v>
      </c>
      <c r="E1243" s="76" t="s">
        <v>4136</v>
      </c>
      <c r="F1243" s="76" t="s">
        <v>4245</v>
      </c>
      <c r="J1243" s="76" t="s">
        <v>1649</v>
      </c>
    </row>
    <row r="1244" spans="1:10" x14ac:dyDescent="0.35">
      <c r="A1244" s="76">
        <v>1246</v>
      </c>
      <c r="B1244" s="77"/>
      <c r="F1244" s="76" t="s">
        <v>4244</v>
      </c>
    </row>
    <row r="1245" spans="1:10" x14ac:dyDescent="0.35">
      <c r="A1245" s="76">
        <v>1247</v>
      </c>
      <c r="B1245" s="77"/>
      <c r="F1245" s="76" t="s">
        <v>4243</v>
      </c>
    </row>
    <row r="1246" spans="1:10" x14ac:dyDescent="0.35">
      <c r="A1246" s="76">
        <v>1248</v>
      </c>
      <c r="B1246" s="77"/>
      <c r="F1246" s="76" t="s">
        <v>4242</v>
      </c>
    </row>
    <row r="1247" spans="1:10" x14ac:dyDescent="0.35">
      <c r="A1247" s="76">
        <v>1249</v>
      </c>
      <c r="B1247" s="77" t="s">
        <v>1716</v>
      </c>
      <c r="C1247" s="76" t="s">
        <v>1716</v>
      </c>
      <c r="D1247" s="76" t="s">
        <v>4115</v>
      </c>
      <c r="E1247" s="76" t="s">
        <v>4136</v>
      </c>
      <c r="F1247" s="76" t="s">
        <v>4239</v>
      </c>
      <c r="J1247" s="76" t="s">
        <v>1717</v>
      </c>
    </row>
    <row r="1248" spans="1:10" x14ac:dyDescent="0.35">
      <c r="A1248" s="76">
        <v>1250</v>
      </c>
      <c r="B1248" s="77"/>
      <c r="F1248" s="76" t="s">
        <v>4241</v>
      </c>
    </row>
    <row r="1249" spans="1:18" x14ac:dyDescent="0.35">
      <c r="A1249" s="76">
        <v>1251</v>
      </c>
      <c r="B1249" s="77"/>
      <c r="F1249" s="90" t="s">
        <v>4715</v>
      </c>
    </row>
    <row r="1250" spans="1:18" x14ac:dyDescent="0.35">
      <c r="A1250" s="76">
        <v>1252</v>
      </c>
      <c r="B1250" s="77"/>
      <c r="F1250" s="76" t="s">
        <v>4237</v>
      </c>
    </row>
    <row r="1251" spans="1:18" x14ac:dyDescent="0.35">
      <c r="A1251" s="76">
        <v>1253</v>
      </c>
      <c r="B1251" s="77" t="s">
        <v>4013</v>
      </c>
      <c r="C1251" s="76" t="s">
        <v>4013</v>
      </c>
      <c r="D1251" s="76" t="s">
        <v>4115</v>
      </c>
      <c r="E1251" s="76" t="s">
        <v>4136</v>
      </c>
      <c r="F1251" s="76" t="s">
        <v>4239</v>
      </c>
      <c r="J1251" s="76" t="s">
        <v>1719</v>
      </c>
    </row>
    <row r="1252" spans="1:18" x14ac:dyDescent="0.35">
      <c r="A1252" s="76">
        <v>1254</v>
      </c>
      <c r="B1252" s="77"/>
      <c r="F1252" s="76" t="s">
        <v>4241</v>
      </c>
    </row>
    <row r="1253" spans="1:18" x14ac:dyDescent="0.35">
      <c r="A1253" s="76">
        <v>1255</v>
      </c>
      <c r="B1253" s="77"/>
      <c r="F1253" s="90" t="s">
        <v>4715</v>
      </c>
    </row>
    <row r="1254" spans="1:18" x14ac:dyDescent="0.35">
      <c r="A1254" s="76">
        <v>1256</v>
      </c>
      <c r="B1254" s="77"/>
      <c r="F1254" s="76" t="s">
        <v>4237</v>
      </c>
    </row>
    <row r="1255" spans="1:18" x14ac:dyDescent="0.35">
      <c r="A1255" s="76">
        <v>1257</v>
      </c>
      <c r="B1255" s="77" t="s">
        <v>4014</v>
      </c>
      <c r="C1255" s="76" t="s">
        <v>4014</v>
      </c>
      <c r="D1255" s="76" t="s">
        <v>4115</v>
      </c>
      <c r="E1255" s="76" t="s">
        <v>4136</v>
      </c>
      <c r="F1255" s="76" t="s">
        <v>4239</v>
      </c>
      <c r="J1255" s="76" t="s">
        <v>1720</v>
      </c>
    </row>
    <row r="1256" spans="1:18" x14ac:dyDescent="0.35">
      <c r="A1256" s="76">
        <v>1258</v>
      </c>
      <c r="B1256" s="77"/>
      <c r="F1256" s="76" t="s">
        <v>4241</v>
      </c>
    </row>
    <row r="1257" spans="1:18" x14ac:dyDescent="0.35">
      <c r="A1257" s="76">
        <v>1259</v>
      </c>
      <c r="B1257" s="77"/>
      <c r="F1257" s="90" t="s">
        <v>4715</v>
      </c>
    </row>
    <row r="1258" spans="1:18" x14ac:dyDescent="0.35">
      <c r="A1258" s="76">
        <v>1260</v>
      </c>
      <c r="B1258" s="77"/>
      <c r="F1258" s="76" t="s">
        <v>4237</v>
      </c>
    </row>
    <row r="1259" spans="1:18" x14ac:dyDescent="0.35">
      <c r="A1259" s="76">
        <v>1261</v>
      </c>
      <c r="B1259" s="77" t="s">
        <v>1721</v>
      </c>
      <c r="C1259" s="76" t="s">
        <v>1721</v>
      </c>
      <c r="D1259" s="76" t="s">
        <v>4115</v>
      </c>
      <c r="E1259" s="76" t="s">
        <v>4136</v>
      </c>
      <c r="F1259" s="76" t="s">
        <v>4239</v>
      </c>
      <c r="J1259" s="76" t="s">
        <v>1722</v>
      </c>
    </row>
    <row r="1260" spans="1:18" x14ac:dyDescent="0.35">
      <c r="A1260" s="76">
        <v>1262</v>
      </c>
      <c r="B1260" s="77"/>
      <c r="F1260" s="76" t="s">
        <v>4240</v>
      </c>
      <c r="O1260" s="58" t="s">
        <v>1715</v>
      </c>
      <c r="R1260" s="61">
        <v>25</v>
      </c>
    </row>
    <row r="1261" spans="1:18" x14ac:dyDescent="0.35">
      <c r="A1261" s="76">
        <v>1263</v>
      </c>
      <c r="B1261" s="77"/>
      <c r="F1261" s="90" t="s">
        <v>4715</v>
      </c>
      <c r="O1261" s="58" t="s">
        <v>1718</v>
      </c>
      <c r="R1261" s="62">
        <v>25</v>
      </c>
    </row>
    <row r="1262" spans="1:18" x14ac:dyDescent="0.35">
      <c r="A1262" s="76">
        <v>1264</v>
      </c>
      <c r="B1262" s="77"/>
      <c r="F1262" s="76" t="s">
        <v>4237</v>
      </c>
      <c r="O1262" s="58" t="s">
        <v>1632</v>
      </c>
      <c r="R1262" s="61">
        <v>25</v>
      </c>
    </row>
    <row r="1263" spans="1:18" x14ac:dyDescent="0.35">
      <c r="A1263" s="76">
        <v>1265</v>
      </c>
      <c r="B1263" s="77" t="s">
        <v>4015</v>
      </c>
      <c r="C1263" s="76" t="s">
        <v>4015</v>
      </c>
      <c r="D1263" s="76" t="s">
        <v>4115</v>
      </c>
      <c r="E1263" s="76" t="s">
        <v>4136</v>
      </c>
      <c r="F1263" s="76" t="s">
        <v>4239</v>
      </c>
      <c r="J1263" s="76" t="s">
        <v>1723</v>
      </c>
      <c r="O1263" s="58" t="s">
        <v>1714</v>
      </c>
      <c r="R1263" s="62">
        <v>25</v>
      </c>
    </row>
    <row r="1264" spans="1:18" x14ac:dyDescent="0.35">
      <c r="A1264" s="76">
        <v>1266</v>
      </c>
      <c r="B1264" s="77"/>
      <c r="F1264" s="76" t="s">
        <v>4240</v>
      </c>
      <c r="O1264" s="58" t="s">
        <v>1636</v>
      </c>
      <c r="R1264" s="61">
        <v>25</v>
      </c>
    </row>
    <row r="1265" spans="1:18" x14ac:dyDescent="0.35">
      <c r="A1265" s="76">
        <v>1267</v>
      </c>
      <c r="B1265" s="77"/>
      <c r="F1265" s="90" t="s">
        <v>4715</v>
      </c>
      <c r="O1265" s="58" t="s">
        <v>1724</v>
      </c>
      <c r="R1265" s="62">
        <v>25</v>
      </c>
    </row>
    <row r="1266" spans="1:18" x14ac:dyDescent="0.35">
      <c r="A1266" s="76">
        <v>1268</v>
      </c>
      <c r="B1266" s="77"/>
      <c r="F1266" s="76" t="s">
        <v>4237</v>
      </c>
      <c r="O1266" s="58" t="s">
        <v>1726</v>
      </c>
      <c r="R1266" s="61">
        <v>25</v>
      </c>
    </row>
    <row r="1267" spans="1:18" x14ac:dyDescent="0.35">
      <c r="A1267" s="76">
        <v>1269</v>
      </c>
      <c r="B1267" s="77" t="s">
        <v>4016</v>
      </c>
      <c r="C1267" s="76" t="s">
        <v>4016</v>
      </c>
      <c r="D1267" s="76" t="s">
        <v>4115</v>
      </c>
      <c r="E1267" s="76" t="s">
        <v>4136</v>
      </c>
      <c r="F1267" s="76" t="s">
        <v>4239</v>
      </c>
      <c r="J1267" s="76" t="s">
        <v>1725</v>
      </c>
      <c r="O1267" s="58" t="s">
        <v>1729</v>
      </c>
      <c r="R1267" s="62">
        <v>25</v>
      </c>
    </row>
    <row r="1268" spans="1:18" x14ac:dyDescent="0.35">
      <c r="A1268" s="76">
        <v>1270</v>
      </c>
      <c r="B1268" s="77"/>
      <c r="F1268" s="76" t="s">
        <v>4240</v>
      </c>
      <c r="O1268" s="58" t="s">
        <v>1731</v>
      </c>
      <c r="R1268" s="61">
        <v>35</v>
      </c>
    </row>
    <row r="1269" spans="1:18" x14ac:dyDescent="0.35">
      <c r="A1269" s="76">
        <v>1271</v>
      </c>
      <c r="B1269" s="77"/>
      <c r="F1269" s="90" t="s">
        <v>4715</v>
      </c>
      <c r="O1269" s="58" t="s">
        <v>1733</v>
      </c>
      <c r="R1269" s="62">
        <v>-15</v>
      </c>
    </row>
    <row r="1270" spans="1:18" x14ac:dyDescent="0.35">
      <c r="A1270" s="76">
        <v>1272</v>
      </c>
      <c r="B1270" s="77"/>
      <c r="F1270" s="76" t="s">
        <v>4237</v>
      </c>
      <c r="O1270" s="58" t="s">
        <v>1736</v>
      </c>
      <c r="R1270" s="61">
        <v>-15</v>
      </c>
    </row>
    <row r="1271" spans="1:18" x14ac:dyDescent="0.35">
      <c r="A1271" s="76">
        <v>1273</v>
      </c>
      <c r="B1271" s="77" t="s">
        <v>1727</v>
      </c>
      <c r="C1271" s="76" t="s">
        <v>1727</v>
      </c>
      <c r="D1271" s="76" t="s">
        <v>4115</v>
      </c>
      <c r="E1271" s="76" t="s">
        <v>4136</v>
      </c>
      <c r="F1271" s="76" t="s">
        <v>4239</v>
      </c>
      <c r="J1271" s="76" t="s">
        <v>1728</v>
      </c>
      <c r="O1271" s="58" t="s">
        <v>1738</v>
      </c>
      <c r="R1271" s="62">
        <v>-15</v>
      </c>
    </row>
    <row r="1272" spans="1:18" x14ac:dyDescent="0.35">
      <c r="A1272" s="76">
        <v>1274</v>
      </c>
      <c r="B1272" s="77"/>
      <c r="F1272" s="76" t="s">
        <v>4240</v>
      </c>
      <c r="O1272" s="67" t="s">
        <v>3555</v>
      </c>
      <c r="R1272" s="61">
        <v>-10</v>
      </c>
    </row>
    <row r="1273" spans="1:18" x14ac:dyDescent="0.35">
      <c r="A1273" s="76">
        <v>1275</v>
      </c>
      <c r="B1273" s="77"/>
      <c r="F1273" s="90" t="s">
        <v>4716</v>
      </c>
      <c r="O1273" s="67" t="s">
        <v>3556</v>
      </c>
      <c r="R1273" s="62">
        <v>-10</v>
      </c>
    </row>
    <row r="1274" spans="1:18" x14ac:dyDescent="0.35">
      <c r="A1274" s="76">
        <v>1276</v>
      </c>
      <c r="B1274" s="77"/>
      <c r="F1274" s="90" t="s">
        <v>4719</v>
      </c>
      <c r="O1274" s="67" t="s">
        <v>3557</v>
      </c>
      <c r="R1274" s="61">
        <v>-10</v>
      </c>
    </row>
    <row r="1275" spans="1:18" x14ac:dyDescent="0.35">
      <c r="A1275" s="76">
        <v>1277</v>
      </c>
      <c r="B1275" s="77" t="s">
        <v>4017</v>
      </c>
      <c r="C1275" s="76" t="s">
        <v>4017</v>
      </c>
      <c r="D1275" s="76" t="s">
        <v>4115</v>
      </c>
      <c r="E1275" s="76" t="s">
        <v>4136</v>
      </c>
      <c r="F1275" s="76" t="s">
        <v>4239</v>
      </c>
      <c r="J1275" s="76" t="s">
        <v>1730</v>
      </c>
      <c r="O1275" s="58" t="s">
        <v>1059</v>
      </c>
      <c r="R1275" s="62"/>
    </row>
    <row r="1276" spans="1:18" x14ac:dyDescent="0.35">
      <c r="A1276" s="76">
        <v>1278</v>
      </c>
      <c r="B1276" s="77"/>
      <c r="F1276" s="76" t="s">
        <v>4240</v>
      </c>
      <c r="O1276" s="58" t="s">
        <v>1071</v>
      </c>
      <c r="R1276" s="61"/>
    </row>
    <row r="1277" spans="1:18" x14ac:dyDescent="0.35">
      <c r="A1277" s="76">
        <v>1279</v>
      </c>
      <c r="B1277" s="77"/>
      <c r="F1277" s="90" t="s">
        <v>4717</v>
      </c>
      <c r="O1277" s="67" t="s">
        <v>3455</v>
      </c>
      <c r="R1277" s="99">
        <v>4</v>
      </c>
    </row>
    <row r="1278" spans="1:18" x14ac:dyDescent="0.35">
      <c r="A1278" s="76">
        <v>1280</v>
      </c>
      <c r="B1278" s="77"/>
      <c r="F1278" s="90" t="s">
        <v>4719</v>
      </c>
      <c r="O1278" s="67" t="s">
        <v>3463</v>
      </c>
      <c r="R1278" s="99">
        <v>5</v>
      </c>
    </row>
    <row r="1279" spans="1:18" x14ac:dyDescent="0.35">
      <c r="A1279" s="76">
        <v>1281</v>
      </c>
      <c r="B1279" s="77" t="s">
        <v>4018</v>
      </c>
      <c r="C1279" s="76" t="s">
        <v>4018</v>
      </c>
      <c r="D1279" s="76" t="s">
        <v>4115</v>
      </c>
      <c r="E1279" s="76" t="s">
        <v>4136</v>
      </c>
      <c r="F1279" s="76" t="s">
        <v>4239</v>
      </c>
      <c r="J1279" s="76" t="s">
        <v>1732</v>
      </c>
      <c r="O1279" s="67" t="s">
        <v>3464</v>
      </c>
      <c r="R1279" s="99">
        <v>6</v>
      </c>
    </row>
    <row r="1280" spans="1:18" x14ac:dyDescent="0.35">
      <c r="A1280" s="76">
        <v>1282</v>
      </c>
      <c r="B1280" s="77"/>
      <c r="F1280" s="76" t="s">
        <v>4240</v>
      </c>
    </row>
    <row r="1281" spans="1:15" x14ac:dyDescent="0.35">
      <c r="A1281" s="76">
        <v>1283</v>
      </c>
      <c r="B1281" s="77"/>
      <c r="F1281" s="90" t="s">
        <v>4718</v>
      </c>
      <c r="M1281" s="62" t="s">
        <v>49</v>
      </c>
      <c r="N1281" s="62" t="s">
        <v>1569</v>
      </c>
      <c r="O1281" s="62">
        <v>25</v>
      </c>
    </row>
    <row r="1282" spans="1:15" x14ac:dyDescent="0.35">
      <c r="A1282" s="76">
        <v>1284</v>
      </c>
      <c r="B1282" s="77"/>
      <c r="F1282" s="90" t="s">
        <v>4719</v>
      </c>
      <c r="M1282" s="61" t="s">
        <v>49</v>
      </c>
      <c r="N1282" s="61" t="s">
        <v>1617</v>
      </c>
      <c r="O1282" s="61">
        <v>25</v>
      </c>
    </row>
    <row r="1283" spans="1:15" x14ac:dyDescent="0.35">
      <c r="A1283" s="76">
        <v>1285</v>
      </c>
      <c r="B1283" s="77" t="s">
        <v>4067</v>
      </c>
      <c r="C1283" s="76" t="s">
        <v>4067</v>
      </c>
      <c r="D1283" s="76" t="s">
        <v>4115</v>
      </c>
      <c r="E1283" s="76" t="s">
        <v>4136</v>
      </c>
      <c r="F1283" s="76" t="s">
        <v>4239</v>
      </c>
      <c r="J1283" s="76" t="s">
        <v>3466</v>
      </c>
      <c r="M1283" s="62" t="s">
        <v>54</v>
      </c>
      <c r="N1283" s="62" t="s">
        <v>1617</v>
      </c>
      <c r="O1283" s="62">
        <v>15</v>
      </c>
    </row>
    <row r="1284" spans="1:15" x14ac:dyDescent="0.35">
      <c r="A1284" s="76">
        <v>1286</v>
      </c>
      <c r="B1284" s="77"/>
      <c r="F1284" s="90" t="s">
        <v>4784</v>
      </c>
      <c r="M1284" s="61" t="s">
        <v>57</v>
      </c>
      <c r="N1284" s="61" t="s">
        <v>1617</v>
      </c>
      <c r="O1284" s="61">
        <v>10</v>
      </c>
    </row>
    <row r="1285" spans="1:15" x14ac:dyDescent="0.35">
      <c r="A1285" s="76">
        <v>1287</v>
      </c>
      <c r="B1285" s="77"/>
      <c r="F1285" s="90" t="s">
        <v>4721</v>
      </c>
      <c r="M1285" s="62" t="s">
        <v>56</v>
      </c>
      <c r="N1285" s="62" t="s">
        <v>1617</v>
      </c>
      <c r="O1285" s="62">
        <v>15</v>
      </c>
    </row>
    <row r="1286" spans="1:15" x14ac:dyDescent="0.35">
      <c r="A1286" s="76">
        <v>1288</v>
      </c>
      <c r="B1286" s="77"/>
      <c r="F1286" s="90" t="s">
        <v>4719</v>
      </c>
      <c r="M1286" s="61" t="s">
        <v>55</v>
      </c>
      <c r="N1286" s="61" t="s">
        <v>1617</v>
      </c>
      <c r="O1286" s="61">
        <v>15</v>
      </c>
    </row>
    <row r="1287" spans="1:15" x14ac:dyDescent="0.35">
      <c r="A1287" s="76">
        <v>1289</v>
      </c>
      <c r="B1287" s="77" t="s">
        <v>4068</v>
      </c>
      <c r="C1287" s="76" t="s">
        <v>4068</v>
      </c>
      <c r="D1287" s="76" t="s">
        <v>4115</v>
      </c>
      <c r="E1287" s="76" t="s">
        <v>4136</v>
      </c>
      <c r="F1287" s="76" t="s">
        <v>4239</v>
      </c>
      <c r="J1287" s="76" t="s">
        <v>3487</v>
      </c>
      <c r="M1287" s="62" t="s">
        <v>51</v>
      </c>
      <c r="N1287" s="62" t="s">
        <v>1617</v>
      </c>
      <c r="O1287" s="62">
        <v>15</v>
      </c>
    </row>
    <row r="1288" spans="1:15" x14ac:dyDescent="0.35">
      <c r="A1288" s="76">
        <v>1290</v>
      </c>
      <c r="B1288" s="77"/>
      <c r="F1288" s="90" t="s">
        <v>4784</v>
      </c>
      <c r="M1288" s="61" t="s">
        <v>49</v>
      </c>
      <c r="N1288" s="61" t="s">
        <v>1569</v>
      </c>
      <c r="O1288" s="61">
        <v>25</v>
      </c>
    </row>
    <row r="1289" spans="1:15" x14ac:dyDescent="0.35">
      <c r="A1289" s="76">
        <v>1291</v>
      </c>
      <c r="B1289" s="77"/>
      <c r="F1289" s="90" t="s">
        <v>4722</v>
      </c>
      <c r="M1289" s="62" t="s">
        <v>49</v>
      </c>
      <c r="N1289" s="62" t="s">
        <v>1617</v>
      </c>
      <c r="O1289" s="62">
        <v>35</v>
      </c>
    </row>
    <row r="1290" spans="1:15" x14ac:dyDescent="0.35">
      <c r="A1290" s="76">
        <v>1292</v>
      </c>
      <c r="B1290" s="77"/>
      <c r="F1290" s="90" t="s">
        <v>4719</v>
      </c>
      <c r="M1290" s="61" t="s">
        <v>54</v>
      </c>
      <c r="N1290" s="61" t="s">
        <v>1617</v>
      </c>
      <c r="O1290" s="61">
        <v>20</v>
      </c>
    </row>
    <row r="1291" spans="1:15" x14ac:dyDescent="0.35">
      <c r="A1291" s="76">
        <v>1293</v>
      </c>
      <c r="B1291" s="77" t="s">
        <v>4069</v>
      </c>
      <c r="C1291" s="76" t="s">
        <v>4069</v>
      </c>
      <c r="D1291" s="76" t="s">
        <v>4115</v>
      </c>
      <c r="E1291" s="76" t="s">
        <v>4136</v>
      </c>
      <c r="F1291" s="76" t="s">
        <v>4239</v>
      </c>
      <c r="J1291" s="76" t="s">
        <v>3488</v>
      </c>
      <c r="M1291" s="62" t="s">
        <v>57</v>
      </c>
      <c r="N1291" s="62" t="s">
        <v>1617</v>
      </c>
      <c r="O1291" s="62">
        <v>15</v>
      </c>
    </row>
    <row r="1292" spans="1:15" x14ac:dyDescent="0.35">
      <c r="A1292" s="76">
        <v>1294</v>
      </c>
      <c r="B1292" s="77"/>
      <c r="F1292" s="90" t="s">
        <v>4784</v>
      </c>
      <c r="M1292" s="61" t="s">
        <v>56</v>
      </c>
      <c r="N1292" s="61" t="s">
        <v>1617</v>
      </c>
      <c r="O1292" s="61">
        <v>20</v>
      </c>
    </row>
    <row r="1293" spans="1:15" x14ac:dyDescent="0.35">
      <c r="A1293" s="76">
        <v>1295</v>
      </c>
      <c r="B1293" s="77"/>
      <c r="F1293" s="90" t="s">
        <v>4720</v>
      </c>
      <c r="M1293" s="62" t="s">
        <v>55</v>
      </c>
      <c r="N1293" s="62" t="s">
        <v>1617</v>
      </c>
      <c r="O1293" s="62">
        <v>20</v>
      </c>
    </row>
    <row r="1294" spans="1:15" x14ac:dyDescent="0.35">
      <c r="A1294" s="76">
        <v>1296</v>
      </c>
      <c r="B1294" s="77"/>
      <c r="F1294" s="90" t="s">
        <v>4719</v>
      </c>
      <c r="M1294" s="61" t="s">
        <v>51</v>
      </c>
      <c r="N1294" s="61" t="s">
        <v>1617</v>
      </c>
      <c r="O1294" s="61">
        <v>20</v>
      </c>
    </row>
    <row r="1295" spans="1:15" x14ac:dyDescent="0.35">
      <c r="A1295" s="76">
        <v>1297</v>
      </c>
      <c r="B1295" s="77" t="s">
        <v>1734</v>
      </c>
      <c r="C1295" s="76" t="s">
        <v>1734</v>
      </c>
      <c r="D1295" s="76" t="s">
        <v>4115</v>
      </c>
      <c r="E1295" s="76" t="s">
        <v>4136</v>
      </c>
      <c r="F1295" s="76" t="s">
        <v>4239</v>
      </c>
      <c r="J1295" s="76" t="s">
        <v>1735</v>
      </c>
      <c r="M1295" s="62" t="s">
        <v>49</v>
      </c>
      <c r="N1295" s="62" t="s">
        <v>1569</v>
      </c>
      <c r="O1295" s="62">
        <v>35</v>
      </c>
    </row>
    <row r="1296" spans="1:15" x14ac:dyDescent="0.35">
      <c r="A1296" s="76">
        <v>1298</v>
      </c>
      <c r="B1296" s="77"/>
      <c r="F1296" s="76" t="s">
        <v>4226</v>
      </c>
      <c r="M1296" s="61" t="s">
        <v>49</v>
      </c>
      <c r="N1296" s="61" t="s">
        <v>1617</v>
      </c>
      <c r="O1296" s="61">
        <v>45</v>
      </c>
    </row>
    <row r="1297" spans="1:15" x14ac:dyDescent="0.35">
      <c r="A1297" s="76">
        <v>1299</v>
      </c>
      <c r="B1297" s="77"/>
      <c r="F1297" s="76" t="s">
        <v>4238</v>
      </c>
      <c r="M1297" s="62" t="s">
        <v>54</v>
      </c>
      <c r="N1297" s="62" t="s">
        <v>1617</v>
      </c>
      <c r="O1297" s="62">
        <v>30</v>
      </c>
    </row>
    <row r="1298" spans="1:15" x14ac:dyDescent="0.35">
      <c r="A1298" s="76">
        <v>1300</v>
      </c>
      <c r="B1298" s="77"/>
      <c r="F1298" s="76" t="s">
        <v>4237</v>
      </c>
      <c r="M1298" s="61" t="s">
        <v>57</v>
      </c>
      <c r="N1298" s="61" t="s">
        <v>1617</v>
      </c>
      <c r="O1298" s="61">
        <v>30</v>
      </c>
    </row>
    <row r="1299" spans="1:15" x14ac:dyDescent="0.35">
      <c r="A1299" s="76">
        <v>1301</v>
      </c>
      <c r="B1299" s="77" t="s">
        <v>4019</v>
      </c>
      <c r="C1299" s="76" t="s">
        <v>4019</v>
      </c>
      <c r="D1299" s="76" t="s">
        <v>4115</v>
      </c>
      <c r="E1299" s="76" t="s">
        <v>4136</v>
      </c>
      <c r="F1299" s="76" t="s">
        <v>4239</v>
      </c>
      <c r="J1299" s="76" t="s">
        <v>1737</v>
      </c>
      <c r="M1299" s="62" t="s">
        <v>56</v>
      </c>
      <c r="N1299" s="62" t="s">
        <v>1617</v>
      </c>
      <c r="O1299" s="62">
        <v>30</v>
      </c>
    </row>
    <row r="1300" spans="1:15" x14ac:dyDescent="0.35">
      <c r="A1300" s="76">
        <v>1302</v>
      </c>
      <c r="B1300" s="77"/>
      <c r="F1300" s="76" t="s">
        <v>4226</v>
      </c>
      <c r="M1300" s="61" t="s">
        <v>55</v>
      </c>
      <c r="N1300" s="61" t="s">
        <v>1617</v>
      </c>
      <c r="O1300" s="61">
        <v>30</v>
      </c>
    </row>
    <row r="1301" spans="1:15" x14ac:dyDescent="0.35">
      <c r="A1301" s="76">
        <v>1303</v>
      </c>
      <c r="B1301" s="77"/>
      <c r="F1301" s="76" t="s">
        <v>4238</v>
      </c>
      <c r="M1301" s="62" t="s">
        <v>51</v>
      </c>
      <c r="N1301" s="62" t="s">
        <v>1617</v>
      </c>
      <c r="O1301" s="62">
        <v>30</v>
      </c>
    </row>
    <row r="1302" spans="1:15" x14ac:dyDescent="0.35">
      <c r="A1302" s="76">
        <v>1304</v>
      </c>
      <c r="B1302" s="77"/>
      <c r="F1302" s="76" t="s">
        <v>4237</v>
      </c>
      <c r="M1302" s="61" t="s">
        <v>49</v>
      </c>
      <c r="N1302" s="61" t="s">
        <v>1587</v>
      </c>
      <c r="O1302" s="61">
        <v>-15</v>
      </c>
    </row>
    <row r="1303" spans="1:15" x14ac:dyDescent="0.35">
      <c r="A1303" s="76">
        <v>1305</v>
      </c>
      <c r="B1303" s="77" t="s">
        <v>4020</v>
      </c>
      <c r="C1303" s="76" t="s">
        <v>4020</v>
      </c>
      <c r="D1303" s="76" t="s">
        <v>4115</v>
      </c>
      <c r="E1303" s="76" t="s">
        <v>4136</v>
      </c>
      <c r="F1303" s="76" t="s">
        <v>4239</v>
      </c>
      <c r="J1303" s="76" t="s">
        <v>1739</v>
      </c>
      <c r="M1303" s="62" t="s">
        <v>49</v>
      </c>
      <c r="N1303" s="62" t="s">
        <v>1587</v>
      </c>
      <c r="O1303" s="62">
        <v>-15</v>
      </c>
    </row>
    <row r="1304" spans="1:15" x14ac:dyDescent="0.35">
      <c r="A1304" s="76">
        <v>1306</v>
      </c>
      <c r="B1304" s="77"/>
      <c r="F1304" s="76" t="s">
        <v>4226</v>
      </c>
      <c r="M1304" s="61" t="s">
        <v>49</v>
      </c>
      <c r="N1304" s="61" t="s">
        <v>1587</v>
      </c>
      <c r="O1304" s="61">
        <v>-15</v>
      </c>
    </row>
    <row r="1305" spans="1:15" x14ac:dyDescent="0.35">
      <c r="A1305" s="76">
        <v>1307</v>
      </c>
      <c r="B1305" s="77"/>
      <c r="F1305" s="76" t="s">
        <v>4238</v>
      </c>
      <c r="M1305" s="62" t="s">
        <v>49</v>
      </c>
      <c r="N1305" s="62" t="s">
        <v>1587</v>
      </c>
      <c r="O1305" s="62">
        <v>-10</v>
      </c>
    </row>
    <row r="1306" spans="1:15" x14ac:dyDescent="0.35">
      <c r="A1306" s="76">
        <v>1308</v>
      </c>
      <c r="B1306" s="77"/>
      <c r="F1306" s="76" t="s">
        <v>4237</v>
      </c>
      <c r="M1306" s="61" t="s">
        <v>49</v>
      </c>
      <c r="N1306" s="61" t="s">
        <v>1587</v>
      </c>
      <c r="O1306" s="61">
        <v>-10</v>
      </c>
    </row>
    <row r="1307" spans="1:15" x14ac:dyDescent="0.35">
      <c r="A1307" s="76">
        <v>1309</v>
      </c>
      <c r="B1307" s="77" t="s">
        <v>4021</v>
      </c>
      <c r="C1307" s="76" t="s">
        <v>4021</v>
      </c>
      <c r="D1307" s="76" t="s">
        <v>4115</v>
      </c>
      <c r="E1307" s="76" t="s">
        <v>4136</v>
      </c>
      <c r="F1307" s="76" t="s">
        <v>4239</v>
      </c>
      <c r="J1307" s="76" t="s">
        <v>3558</v>
      </c>
      <c r="M1307" s="62" t="s">
        <v>49</v>
      </c>
      <c r="N1307" s="62" t="s">
        <v>1587</v>
      </c>
      <c r="O1307" s="62">
        <v>-10</v>
      </c>
    </row>
    <row r="1308" spans="1:15" x14ac:dyDescent="0.35">
      <c r="A1308" s="76">
        <v>1310</v>
      </c>
      <c r="B1308" s="77"/>
      <c r="F1308" s="76" t="s">
        <v>4226</v>
      </c>
    </row>
    <row r="1309" spans="1:15" x14ac:dyDescent="0.35">
      <c r="A1309" s="76">
        <v>1311</v>
      </c>
      <c r="B1309" s="77"/>
      <c r="F1309" s="90" t="s">
        <v>4723</v>
      </c>
    </row>
    <row r="1310" spans="1:15" x14ac:dyDescent="0.35">
      <c r="A1310" s="76">
        <v>1312</v>
      </c>
      <c r="B1310" s="77"/>
      <c r="F1310" s="76" t="s">
        <v>4237</v>
      </c>
    </row>
    <row r="1311" spans="1:15" x14ac:dyDescent="0.35">
      <c r="A1311" s="76">
        <v>1313</v>
      </c>
      <c r="B1311" s="77" t="s">
        <v>4022</v>
      </c>
      <c r="C1311" s="76" t="s">
        <v>4022</v>
      </c>
      <c r="D1311" s="76" t="s">
        <v>4115</v>
      </c>
      <c r="E1311" s="76" t="s">
        <v>4136</v>
      </c>
      <c r="F1311" s="76" t="s">
        <v>4239</v>
      </c>
      <c r="J1311" s="76" t="s">
        <v>3559</v>
      </c>
    </row>
    <row r="1312" spans="1:15" x14ac:dyDescent="0.35">
      <c r="A1312" s="76">
        <v>1314</v>
      </c>
      <c r="B1312" s="77"/>
      <c r="F1312" s="76" t="s">
        <v>4226</v>
      </c>
    </row>
    <row r="1313" spans="1:10" x14ac:dyDescent="0.35">
      <c r="A1313" s="76">
        <v>1315</v>
      </c>
      <c r="B1313" s="77"/>
      <c r="F1313" s="90" t="s">
        <v>4723</v>
      </c>
    </row>
    <row r="1314" spans="1:10" x14ac:dyDescent="0.35">
      <c r="A1314" s="76">
        <v>1316</v>
      </c>
      <c r="B1314" s="77"/>
      <c r="F1314" s="76" t="s">
        <v>4237</v>
      </c>
    </row>
    <row r="1315" spans="1:10" x14ac:dyDescent="0.35">
      <c r="A1315" s="76">
        <v>1317</v>
      </c>
      <c r="B1315" s="77" t="s">
        <v>4023</v>
      </c>
      <c r="C1315" s="76" t="s">
        <v>4023</v>
      </c>
      <c r="D1315" s="76" t="s">
        <v>4115</v>
      </c>
      <c r="E1315" s="76" t="s">
        <v>4136</v>
      </c>
      <c r="F1315" s="76" t="s">
        <v>4239</v>
      </c>
      <c r="J1315" s="76" t="s">
        <v>3560</v>
      </c>
    </row>
    <row r="1316" spans="1:10" x14ac:dyDescent="0.35">
      <c r="A1316" s="76">
        <v>1318</v>
      </c>
      <c r="B1316" s="77"/>
      <c r="F1316" s="76" t="s">
        <v>4226</v>
      </c>
    </row>
    <row r="1317" spans="1:10" x14ac:dyDescent="0.35">
      <c r="A1317" s="76">
        <v>1319</v>
      </c>
      <c r="B1317" s="77"/>
      <c r="F1317" s="90" t="s">
        <v>4723</v>
      </c>
    </row>
    <row r="1318" spans="1:10" x14ac:dyDescent="0.35">
      <c r="A1318" s="76">
        <v>1320</v>
      </c>
      <c r="B1318" s="77"/>
      <c r="F1318" s="76" t="s">
        <v>4237</v>
      </c>
    </row>
    <row r="1319" spans="1:10" x14ac:dyDescent="0.35">
      <c r="A1319" s="76">
        <v>1321</v>
      </c>
      <c r="B1319" s="77" t="s">
        <v>1783</v>
      </c>
      <c r="C1319" s="76" t="s">
        <v>1783</v>
      </c>
      <c r="D1319" s="76" t="s">
        <v>4115</v>
      </c>
      <c r="E1319" s="76" t="s">
        <v>4136</v>
      </c>
      <c r="F1319" s="76" t="s">
        <v>4163</v>
      </c>
      <c r="J1319" s="76" t="s">
        <v>1784</v>
      </c>
    </row>
    <row r="1320" spans="1:10" x14ac:dyDescent="0.35">
      <c r="A1320" s="76">
        <v>1322</v>
      </c>
      <c r="B1320" s="77"/>
      <c r="F1320" s="76" t="s">
        <v>4236</v>
      </c>
    </row>
    <row r="1321" spans="1:10" x14ac:dyDescent="0.35">
      <c r="A1321" s="76">
        <v>1323</v>
      </c>
      <c r="B1321" s="77"/>
      <c r="F1321" s="76" t="s">
        <v>4161</v>
      </c>
    </row>
    <row r="1322" spans="1:10" x14ac:dyDescent="0.35">
      <c r="A1322" s="76">
        <v>1324</v>
      </c>
      <c r="B1322" s="77"/>
      <c r="F1322" s="76" t="s">
        <v>4160</v>
      </c>
    </row>
    <row r="1323" spans="1:10" x14ac:dyDescent="0.35">
      <c r="A1323" s="76">
        <v>1325</v>
      </c>
      <c r="B1323" s="77" t="s">
        <v>1785</v>
      </c>
      <c r="C1323" s="76" t="s">
        <v>1785</v>
      </c>
      <c r="D1323" s="76" t="s">
        <v>4115</v>
      </c>
      <c r="E1323" s="76" t="s">
        <v>4136</v>
      </c>
      <c r="F1323" s="90" t="s">
        <v>4833</v>
      </c>
      <c r="J1323" s="76" t="s">
        <v>1786</v>
      </c>
    </row>
    <row r="1324" spans="1:10" x14ac:dyDescent="0.35">
      <c r="A1324" s="76">
        <v>1326</v>
      </c>
      <c r="B1324" s="77"/>
      <c r="F1324" s="76" t="s">
        <v>4235</v>
      </c>
    </row>
    <row r="1325" spans="1:10" x14ac:dyDescent="0.35">
      <c r="A1325" s="76">
        <v>1327</v>
      </c>
      <c r="B1325" s="77"/>
      <c r="F1325" s="76" t="s">
        <v>4234</v>
      </c>
    </row>
    <row r="1326" spans="1:10" x14ac:dyDescent="0.35">
      <c r="A1326" s="76">
        <v>1328</v>
      </c>
      <c r="B1326" s="77"/>
      <c r="F1326" s="76" t="s">
        <v>4131</v>
      </c>
    </row>
    <row r="1327" spans="1:10" x14ac:dyDescent="0.35">
      <c r="A1327" s="76">
        <v>1329</v>
      </c>
      <c r="B1327" s="77" t="s">
        <v>1777</v>
      </c>
      <c r="C1327" s="76" t="s">
        <v>1777</v>
      </c>
      <c r="D1327" s="76" t="s">
        <v>4115</v>
      </c>
      <c r="E1327" s="76" t="s">
        <v>4136</v>
      </c>
      <c r="F1327" s="90" t="s">
        <v>4823</v>
      </c>
      <c r="J1327" s="76" t="s">
        <v>1778</v>
      </c>
    </row>
    <row r="1328" spans="1:10" x14ac:dyDescent="0.35">
      <c r="A1328" s="76">
        <v>1330</v>
      </c>
      <c r="B1328" s="77"/>
      <c r="F1328" s="76" t="s">
        <v>4233</v>
      </c>
    </row>
    <row r="1329" spans="1:19" x14ac:dyDescent="0.35">
      <c r="A1329" s="76">
        <v>1331</v>
      </c>
      <c r="B1329" s="77"/>
      <c r="F1329" s="76" t="s">
        <v>4161</v>
      </c>
    </row>
    <row r="1330" spans="1:19" x14ac:dyDescent="0.35">
      <c r="A1330" s="76">
        <v>1332</v>
      </c>
      <c r="B1330" s="77"/>
      <c r="F1330" s="76" t="s">
        <v>4160</v>
      </c>
    </row>
    <row r="1331" spans="1:19" x14ac:dyDescent="0.35">
      <c r="A1331" s="76">
        <v>1333</v>
      </c>
      <c r="B1331" s="77" t="s">
        <v>1742</v>
      </c>
      <c r="C1331" s="76" t="s">
        <v>1742</v>
      </c>
      <c r="D1331" s="76" t="s">
        <v>4115</v>
      </c>
      <c r="E1331" s="76" t="s">
        <v>4136</v>
      </c>
      <c r="F1331" s="76" t="s">
        <v>4225</v>
      </c>
      <c r="J1331" s="76" t="s">
        <v>1743</v>
      </c>
    </row>
    <row r="1332" spans="1:19" x14ac:dyDescent="0.35">
      <c r="A1332" s="76">
        <v>1334</v>
      </c>
      <c r="B1332" s="77"/>
      <c r="F1332" s="76" t="s">
        <v>4232</v>
      </c>
    </row>
    <row r="1333" spans="1:19" x14ac:dyDescent="0.35">
      <c r="A1333" s="76">
        <v>1335</v>
      </c>
      <c r="B1333" s="77"/>
      <c r="F1333" s="76" t="s">
        <v>4230</v>
      </c>
    </row>
    <row r="1334" spans="1:19" x14ac:dyDescent="0.35">
      <c r="A1334" s="76">
        <v>1336</v>
      </c>
      <c r="B1334" s="77"/>
      <c r="F1334" s="76" t="s">
        <v>4223</v>
      </c>
    </row>
    <row r="1335" spans="1:19" x14ac:dyDescent="0.35">
      <c r="A1335" s="76">
        <v>1337</v>
      </c>
      <c r="B1335" s="77" t="s">
        <v>4084</v>
      </c>
      <c r="C1335" s="76" t="s">
        <v>4084</v>
      </c>
      <c r="D1335" s="76" t="s">
        <v>4115</v>
      </c>
      <c r="E1335" s="76" t="s">
        <v>4136</v>
      </c>
      <c r="F1335" s="76" t="s">
        <v>4225</v>
      </c>
      <c r="J1335" s="76" t="s">
        <v>1745</v>
      </c>
    </row>
    <row r="1336" spans="1:19" x14ac:dyDescent="0.35">
      <c r="A1336" s="76">
        <v>1338</v>
      </c>
      <c r="B1336" s="77"/>
      <c r="F1336" s="76" t="s">
        <v>4232</v>
      </c>
    </row>
    <row r="1337" spans="1:19" x14ac:dyDescent="0.35">
      <c r="A1337" s="76">
        <v>1339</v>
      </c>
      <c r="B1337" s="77"/>
      <c r="F1337" s="76" t="s">
        <v>4230</v>
      </c>
    </row>
    <row r="1338" spans="1:19" x14ac:dyDescent="0.35">
      <c r="A1338" s="76">
        <v>1340</v>
      </c>
      <c r="B1338" s="77"/>
      <c r="F1338" s="76" t="s">
        <v>4223</v>
      </c>
    </row>
    <row r="1339" spans="1:19" x14ac:dyDescent="0.35">
      <c r="A1339" s="76">
        <v>1341</v>
      </c>
      <c r="B1339" s="77" t="s">
        <v>1747</v>
      </c>
      <c r="C1339" s="76" t="s">
        <v>1747</v>
      </c>
      <c r="D1339" s="76" t="s">
        <v>4115</v>
      </c>
      <c r="E1339" s="76" t="s">
        <v>4136</v>
      </c>
      <c r="F1339" s="76" t="s">
        <v>4225</v>
      </c>
      <c r="J1339" s="76" t="s">
        <v>1748</v>
      </c>
    </row>
    <row r="1340" spans="1:19" x14ac:dyDescent="0.35">
      <c r="A1340" s="76">
        <v>1342</v>
      </c>
      <c r="B1340" s="77"/>
      <c r="F1340" s="76" t="s">
        <v>4231</v>
      </c>
    </row>
    <row r="1341" spans="1:19" x14ac:dyDescent="0.35">
      <c r="A1341" s="76">
        <v>1343</v>
      </c>
      <c r="B1341" s="77"/>
      <c r="F1341" s="76" t="s">
        <v>4230</v>
      </c>
    </row>
    <row r="1342" spans="1:19" x14ac:dyDescent="0.35">
      <c r="A1342" s="76">
        <v>1344</v>
      </c>
      <c r="B1342" s="77"/>
      <c r="F1342" s="76" t="s">
        <v>4223</v>
      </c>
      <c r="P1342" s="58" t="s">
        <v>1562</v>
      </c>
      <c r="S1342" s="62">
        <v>10</v>
      </c>
    </row>
    <row r="1343" spans="1:19" x14ac:dyDescent="0.35">
      <c r="A1343" s="76">
        <v>1345</v>
      </c>
      <c r="B1343" s="77" t="s">
        <v>1750</v>
      </c>
      <c r="C1343" s="76" t="s">
        <v>1750</v>
      </c>
      <c r="D1343" s="76" t="s">
        <v>4115</v>
      </c>
      <c r="E1343" s="76" t="s">
        <v>4136</v>
      </c>
      <c r="F1343" s="76" t="s">
        <v>4225</v>
      </c>
      <c r="J1343" s="76" t="s">
        <v>1751</v>
      </c>
      <c r="P1343" s="58" t="s">
        <v>1744</v>
      </c>
      <c r="S1343" s="61">
        <v>10</v>
      </c>
    </row>
    <row r="1344" spans="1:19" x14ac:dyDescent="0.35">
      <c r="A1344" s="76">
        <v>1346</v>
      </c>
      <c r="B1344" s="77"/>
      <c r="F1344" s="76" t="s">
        <v>4229</v>
      </c>
      <c r="P1344" s="58" t="s">
        <v>1746</v>
      </c>
      <c r="S1344" s="62">
        <v>10</v>
      </c>
    </row>
    <row r="1345" spans="1:19" x14ac:dyDescent="0.35">
      <c r="A1345" s="76">
        <v>1347</v>
      </c>
      <c r="B1345" s="77"/>
      <c r="F1345" s="76" t="s">
        <v>4227</v>
      </c>
      <c r="P1345" s="58" t="s">
        <v>1749</v>
      </c>
      <c r="S1345" s="61">
        <v>25</v>
      </c>
    </row>
    <row r="1346" spans="1:19" x14ac:dyDescent="0.35">
      <c r="A1346" s="76">
        <v>1348</v>
      </c>
      <c r="B1346" s="77"/>
      <c r="F1346" s="76" t="s">
        <v>4223</v>
      </c>
      <c r="P1346" s="58" t="s">
        <v>1752</v>
      </c>
      <c r="S1346" s="62">
        <v>25</v>
      </c>
    </row>
    <row r="1347" spans="1:19" x14ac:dyDescent="0.35">
      <c r="A1347" s="76">
        <v>1349</v>
      </c>
      <c r="B1347" s="77" t="s">
        <v>4024</v>
      </c>
      <c r="C1347" s="76" t="s">
        <v>4024</v>
      </c>
      <c r="D1347" s="76" t="s">
        <v>4115</v>
      </c>
      <c r="E1347" s="76" t="s">
        <v>4136</v>
      </c>
      <c r="F1347" s="76" t="s">
        <v>4225</v>
      </c>
      <c r="J1347" s="76" t="s">
        <v>1753</v>
      </c>
      <c r="P1347" s="58" t="s">
        <v>1754</v>
      </c>
      <c r="S1347" s="61">
        <v>25</v>
      </c>
    </row>
    <row r="1348" spans="1:19" x14ac:dyDescent="0.35">
      <c r="A1348" s="76">
        <v>1350</v>
      </c>
      <c r="B1348" s="77"/>
      <c r="F1348" s="76" t="s">
        <v>4229</v>
      </c>
      <c r="P1348" s="58" t="s">
        <v>1756</v>
      </c>
      <c r="S1348" s="62">
        <v>25</v>
      </c>
    </row>
    <row r="1349" spans="1:19" x14ac:dyDescent="0.35">
      <c r="A1349" s="76">
        <v>1351</v>
      </c>
      <c r="B1349" s="77"/>
      <c r="F1349" s="76" t="s">
        <v>4227</v>
      </c>
      <c r="P1349" s="58" t="s">
        <v>1759</v>
      </c>
      <c r="S1349" s="61">
        <v>25</v>
      </c>
    </row>
    <row r="1350" spans="1:19" x14ac:dyDescent="0.35">
      <c r="A1350" s="76">
        <v>1352</v>
      </c>
      <c r="B1350" s="77"/>
      <c r="F1350" s="76" t="s">
        <v>4223</v>
      </c>
      <c r="P1350" s="58" t="s">
        <v>1761</v>
      </c>
      <c r="S1350" s="62">
        <v>45</v>
      </c>
    </row>
    <row r="1351" spans="1:19" x14ac:dyDescent="0.35">
      <c r="A1351" s="76">
        <v>1353</v>
      </c>
      <c r="B1351" s="77" t="s">
        <v>4025</v>
      </c>
      <c r="C1351" s="76" t="s">
        <v>4025</v>
      </c>
      <c r="D1351" s="76" t="s">
        <v>4115</v>
      </c>
      <c r="E1351" s="76" t="s">
        <v>4136</v>
      </c>
      <c r="F1351" s="76" t="s">
        <v>4225</v>
      </c>
      <c r="J1351" s="76" t="s">
        <v>1755</v>
      </c>
      <c r="P1351" s="58" t="s">
        <v>1002</v>
      </c>
      <c r="S1351" s="61"/>
    </row>
    <row r="1352" spans="1:19" x14ac:dyDescent="0.35">
      <c r="A1352" s="76">
        <v>1354</v>
      </c>
      <c r="B1352" s="77"/>
      <c r="F1352" s="76" t="s">
        <v>4229</v>
      </c>
      <c r="P1352" s="58" t="s">
        <v>1765</v>
      </c>
      <c r="S1352" s="62">
        <v>-10</v>
      </c>
    </row>
    <row r="1353" spans="1:19" x14ac:dyDescent="0.35">
      <c r="A1353" s="76">
        <v>1355</v>
      </c>
      <c r="B1353" s="77"/>
      <c r="F1353" s="76" t="s">
        <v>4227</v>
      </c>
      <c r="P1353" s="58" t="s">
        <v>1768</v>
      </c>
      <c r="S1353" s="61">
        <v>-10</v>
      </c>
    </row>
    <row r="1354" spans="1:19" x14ac:dyDescent="0.35">
      <c r="A1354" s="76">
        <v>1356</v>
      </c>
      <c r="B1354" s="77"/>
      <c r="F1354" s="76" t="s">
        <v>4223</v>
      </c>
      <c r="P1354" s="58" t="s">
        <v>1770</v>
      </c>
      <c r="S1354" s="62">
        <v>-10</v>
      </c>
    </row>
    <row r="1355" spans="1:19" x14ac:dyDescent="0.35">
      <c r="A1355" s="76">
        <v>1357</v>
      </c>
      <c r="B1355" s="77" t="s">
        <v>1757</v>
      </c>
      <c r="C1355" s="76" t="s">
        <v>1757</v>
      </c>
      <c r="D1355" s="76" t="s">
        <v>4115</v>
      </c>
      <c r="E1355" s="76" t="s">
        <v>4136</v>
      </c>
      <c r="F1355" s="76" t="s">
        <v>4225</v>
      </c>
      <c r="J1355" s="76" t="s">
        <v>1758</v>
      </c>
      <c r="P1355" s="58" t="s">
        <v>1772</v>
      </c>
      <c r="S1355" s="61">
        <v>-20</v>
      </c>
    </row>
    <row r="1356" spans="1:19" x14ac:dyDescent="0.35">
      <c r="A1356" s="76">
        <v>1358</v>
      </c>
      <c r="B1356" s="77"/>
      <c r="F1356" s="76" t="s">
        <v>4228</v>
      </c>
      <c r="P1356" s="58" t="s">
        <v>1088</v>
      </c>
      <c r="S1356" s="62"/>
    </row>
    <row r="1357" spans="1:19" x14ac:dyDescent="0.35">
      <c r="A1357" s="76">
        <v>1359</v>
      </c>
      <c r="B1357" s="77"/>
      <c r="F1357" s="76" t="s">
        <v>4227</v>
      </c>
      <c r="P1357" s="58" t="s">
        <v>998</v>
      </c>
      <c r="S1357" s="61"/>
    </row>
    <row r="1358" spans="1:19" x14ac:dyDescent="0.35">
      <c r="A1358" s="76">
        <v>1360</v>
      </c>
      <c r="B1358" s="77"/>
      <c r="F1358" s="76" t="s">
        <v>4223</v>
      </c>
      <c r="P1358" s="58" t="s">
        <v>1017</v>
      </c>
      <c r="S1358" s="62"/>
    </row>
    <row r="1359" spans="1:19" x14ac:dyDescent="0.35">
      <c r="A1359" s="76">
        <v>1361</v>
      </c>
      <c r="B1359" s="77" t="s">
        <v>4026</v>
      </c>
      <c r="C1359" s="76" t="s">
        <v>4026</v>
      </c>
      <c r="D1359" s="76" t="s">
        <v>4115</v>
      </c>
      <c r="E1359" s="76" t="s">
        <v>4136</v>
      </c>
      <c r="F1359" s="76" t="s">
        <v>4225</v>
      </c>
      <c r="J1359" s="76" t="s">
        <v>1760</v>
      </c>
      <c r="P1359" s="67" t="s">
        <v>3478</v>
      </c>
      <c r="S1359" s="99">
        <v>25</v>
      </c>
    </row>
    <row r="1360" spans="1:19" x14ac:dyDescent="0.35">
      <c r="A1360" s="76">
        <v>1362</v>
      </c>
      <c r="B1360" s="77"/>
      <c r="F1360" s="76" t="s">
        <v>4228</v>
      </c>
      <c r="P1360" s="67" t="s">
        <v>3480</v>
      </c>
      <c r="S1360" s="99">
        <v>15</v>
      </c>
    </row>
    <row r="1361" spans="1:19" x14ac:dyDescent="0.35">
      <c r="A1361" s="76">
        <v>1363</v>
      </c>
      <c r="B1361" s="77"/>
      <c r="F1361" s="76" t="s">
        <v>4227</v>
      </c>
      <c r="P1361" s="67" t="s">
        <v>3479</v>
      </c>
      <c r="S1361" s="99">
        <v>15</v>
      </c>
    </row>
    <row r="1362" spans="1:19" x14ac:dyDescent="0.35">
      <c r="A1362" s="76">
        <v>1364</v>
      </c>
      <c r="B1362" s="77"/>
      <c r="F1362" s="76" t="s">
        <v>4223</v>
      </c>
    </row>
    <row r="1363" spans="1:19" x14ac:dyDescent="0.35">
      <c r="A1363" s="76">
        <v>1365</v>
      </c>
      <c r="B1363" s="77" t="s">
        <v>4100</v>
      </c>
      <c r="C1363" s="76" t="s">
        <v>4100</v>
      </c>
      <c r="D1363" s="76" t="s">
        <v>4115</v>
      </c>
      <c r="E1363" s="76" t="s">
        <v>4136</v>
      </c>
      <c r="F1363" s="76" t="s">
        <v>4225</v>
      </c>
      <c r="J1363" s="76" t="s">
        <v>1762</v>
      </c>
    </row>
    <row r="1364" spans="1:19" x14ac:dyDescent="0.35">
      <c r="A1364" s="76">
        <v>1366</v>
      </c>
      <c r="B1364" s="77"/>
      <c r="F1364" s="76" t="s">
        <v>4228</v>
      </c>
    </row>
    <row r="1365" spans="1:19" x14ac:dyDescent="0.35">
      <c r="A1365" s="76">
        <v>1367</v>
      </c>
      <c r="B1365" s="77"/>
      <c r="F1365" s="90" t="s">
        <v>4724</v>
      </c>
    </row>
    <row r="1366" spans="1:19" x14ac:dyDescent="0.35">
      <c r="A1366" s="76">
        <v>1368</v>
      </c>
      <c r="B1366" s="77"/>
      <c r="F1366" s="76" t="s">
        <v>4223</v>
      </c>
    </row>
    <row r="1367" spans="1:19" x14ac:dyDescent="0.35">
      <c r="A1367" s="76">
        <v>1369</v>
      </c>
      <c r="B1367" s="77" t="s">
        <v>4079</v>
      </c>
      <c r="C1367" s="76" t="s">
        <v>4079</v>
      </c>
      <c r="D1367" s="76" t="s">
        <v>4115</v>
      </c>
      <c r="E1367" s="76" t="s">
        <v>4136</v>
      </c>
      <c r="F1367" s="76" t="s">
        <v>4225</v>
      </c>
      <c r="J1367" s="76" t="s">
        <v>3511</v>
      </c>
    </row>
    <row r="1368" spans="1:19" x14ac:dyDescent="0.35">
      <c r="A1368" s="76">
        <v>1370</v>
      </c>
      <c r="B1368" s="77"/>
      <c r="F1368" s="90" t="s">
        <v>4783</v>
      </c>
    </row>
    <row r="1369" spans="1:19" x14ac:dyDescent="0.35">
      <c r="A1369" s="76">
        <v>1371</v>
      </c>
      <c r="B1369" s="77"/>
      <c r="F1369" s="90" t="s">
        <v>4227</v>
      </c>
    </row>
    <row r="1370" spans="1:19" x14ac:dyDescent="0.35">
      <c r="A1370" s="76">
        <v>1372</v>
      </c>
      <c r="B1370" s="77"/>
      <c r="F1370" s="76" t="s">
        <v>4223</v>
      </c>
    </row>
    <row r="1371" spans="1:19" x14ac:dyDescent="0.35">
      <c r="A1371" s="76">
        <v>1373</v>
      </c>
      <c r="B1371" s="77" t="s">
        <v>4080</v>
      </c>
      <c r="C1371" s="76" t="s">
        <v>4080</v>
      </c>
      <c r="D1371" s="76" t="s">
        <v>4115</v>
      </c>
      <c r="E1371" s="76" t="s">
        <v>4136</v>
      </c>
      <c r="F1371" s="76" t="s">
        <v>4225</v>
      </c>
      <c r="J1371" s="76" t="s">
        <v>3760</v>
      </c>
    </row>
    <row r="1372" spans="1:19" x14ac:dyDescent="0.35">
      <c r="A1372" s="76">
        <v>1374</v>
      </c>
      <c r="B1372" s="77"/>
      <c r="F1372" s="90" t="s">
        <v>4783</v>
      </c>
    </row>
    <row r="1373" spans="1:19" x14ac:dyDescent="0.35">
      <c r="A1373" s="76">
        <v>1375</v>
      </c>
      <c r="B1373" s="77"/>
      <c r="F1373" s="90" t="s">
        <v>4725</v>
      </c>
    </row>
    <row r="1374" spans="1:19" x14ac:dyDescent="0.35">
      <c r="A1374" s="76">
        <v>1376</v>
      </c>
      <c r="B1374" s="77"/>
      <c r="F1374" s="76" t="s">
        <v>4223</v>
      </c>
    </row>
    <row r="1375" spans="1:19" x14ac:dyDescent="0.35">
      <c r="A1375" s="76">
        <v>1377</v>
      </c>
      <c r="B1375" s="77" t="s">
        <v>4081</v>
      </c>
      <c r="C1375" s="76" t="s">
        <v>4081</v>
      </c>
      <c r="D1375" s="76" t="s">
        <v>4115</v>
      </c>
      <c r="E1375" s="76" t="s">
        <v>4136</v>
      </c>
      <c r="F1375" s="76" t="s">
        <v>4225</v>
      </c>
      <c r="J1375" s="76" t="s">
        <v>3761</v>
      </c>
    </row>
    <row r="1376" spans="1:19" x14ac:dyDescent="0.35">
      <c r="A1376" s="76">
        <v>1378</v>
      </c>
      <c r="B1376" s="77"/>
      <c r="F1376" s="90" t="s">
        <v>4783</v>
      </c>
    </row>
    <row r="1377" spans="1:10" x14ac:dyDescent="0.35">
      <c r="A1377" s="76">
        <v>1379</v>
      </c>
      <c r="B1377" s="77"/>
      <c r="F1377" s="90" t="s">
        <v>4725</v>
      </c>
    </row>
    <row r="1378" spans="1:10" x14ac:dyDescent="0.35">
      <c r="A1378" s="76">
        <v>1380</v>
      </c>
      <c r="B1378" s="77"/>
      <c r="F1378" s="76" t="s">
        <v>4223</v>
      </c>
    </row>
    <row r="1379" spans="1:10" x14ac:dyDescent="0.35">
      <c r="A1379" s="76">
        <v>1381</v>
      </c>
      <c r="B1379" s="77" t="s">
        <v>1766</v>
      </c>
      <c r="C1379" s="76" t="s">
        <v>1766</v>
      </c>
      <c r="D1379" s="76" t="s">
        <v>4115</v>
      </c>
      <c r="E1379" s="76" t="s">
        <v>4136</v>
      </c>
      <c r="F1379" s="76" t="s">
        <v>4225</v>
      </c>
      <c r="J1379" s="76" t="s">
        <v>1767</v>
      </c>
    </row>
    <row r="1380" spans="1:10" x14ac:dyDescent="0.35">
      <c r="A1380" s="76">
        <v>1382</v>
      </c>
      <c r="B1380" s="77"/>
      <c r="F1380" s="76" t="s">
        <v>4226</v>
      </c>
    </row>
    <row r="1381" spans="1:10" x14ac:dyDescent="0.35">
      <c r="A1381" s="76">
        <v>1383</v>
      </c>
      <c r="B1381" s="77"/>
      <c r="F1381" s="76" t="s">
        <v>4224</v>
      </c>
    </row>
    <row r="1382" spans="1:10" x14ac:dyDescent="0.35">
      <c r="A1382" s="76">
        <v>1384</v>
      </c>
      <c r="B1382" s="77"/>
      <c r="F1382" s="76" t="s">
        <v>4223</v>
      </c>
    </row>
    <row r="1383" spans="1:10" x14ac:dyDescent="0.35">
      <c r="A1383" s="76">
        <v>1385</v>
      </c>
      <c r="B1383" s="77" t="s">
        <v>4027</v>
      </c>
      <c r="C1383" s="76" t="s">
        <v>4027</v>
      </c>
      <c r="D1383" s="76" t="s">
        <v>4115</v>
      </c>
      <c r="E1383" s="76" t="s">
        <v>4136</v>
      </c>
      <c r="F1383" s="76" t="s">
        <v>4225</v>
      </c>
      <c r="J1383" s="76" t="s">
        <v>1769</v>
      </c>
    </row>
    <row r="1384" spans="1:10" x14ac:dyDescent="0.35">
      <c r="A1384" s="76">
        <v>1386</v>
      </c>
      <c r="B1384" s="77"/>
      <c r="F1384" s="76" t="s">
        <v>4226</v>
      </c>
    </row>
    <row r="1385" spans="1:10" x14ac:dyDescent="0.35">
      <c r="A1385" s="76">
        <v>1387</v>
      </c>
      <c r="B1385" s="77"/>
      <c r="F1385" s="76" t="s">
        <v>4224</v>
      </c>
    </row>
    <row r="1386" spans="1:10" x14ac:dyDescent="0.35">
      <c r="A1386" s="76">
        <v>1388</v>
      </c>
      <c r="B1386" s="77"/>
      <c r="F1386" s="76" t="s">
        <v>4223</v>
      </c>
    </row>
    <row r="1387" spans="1:10" x14ac:dyDescent="0.35">
      <c r="A1387" s="76">
        <v>1389</v>
      </c>
      <c r="B1387" s="77" t="s">
        <v>4028</v>
      </c>
      <c r="C1387" s="76" t="s">
        <v>4028</v>
      </c>
      <c r="D1387" s="76" t="s">
        <v>4115</v>
      </c>
      <c r="E1387" s="76" t="s">
        <v>4136</v>
      </c>
      <c r="F1387" s="76" t="s">
        <v>4225</v>
      </c>
      <c r="J1387" s="76" t="s">
        <v>1771</v>
      </c>
    </row>
    <row r="1388" spans="1:10" x14ac:dyDescent="0.35">
      <c r="A1388" s="76">
        <v>1390</v>
      </c>
      <c r="B1388" s="77"/>
      <c r="F1388" s="76" t="s">
        <v>4226</v>
      </c>
    </row>
    <row r="1389" spans="1:10" x14ac:dyDescent="0.35">
      <c r="A1389" s="76">
        <v>1391</v>
      </c>
      <c r="B1389" s="77"/>
      <c r="F1389" s="76" t="s">
        <v>4224</v>
      </c>
    </row>
    <row r="1390" spans="1:10" x14ac:dyDescent="0.35">
      <c r="A1390" s="76">
        <v>1392</v>
      </c>
      <c r="B1390" s="77"/>
      <c r="F1390" s="76" t="s">
        <v>4223</v>
      </c>
    </row>
    <row r="1391" spans="1:10" x14ac:dyDescent="0.35">
      <c r="A1391" s="76">
        <v>1393</v>
      </c>
      <c r="B1391" s="77" t="s">
        <v>1773</v>
      </c>
      <c r="C1391" s="76" t="s">
        <v>1773</v>
      </c>
      <c r="D1391" s="76" t="s">
        <v>4115</v>
      </c>
      <c r="E1391" s="76" t="s">
        <v>4136</v>
      </c>
      <c r="F1391" s="76" t="s">
        <v>4225</v>
      </c>
      <c r="J1391" s="76" t="s">
        <v>1774</v>
      </c>
    </row>
    <row r="1392" spans="1:10" x14ac:dyDescent="0.35">
      <c r="A1392" s="76">
        <v>1394</v>
      </c>
      <c r="B1392" s="77"/>
      <c r="F1392" s="76" t="s">
        <v>4206</v>
      </c>
    </row>
    <row r="1393" spans="1:17" x14ac:dyDescent="0.35">
      <c r="A1393" s="76">
        <v>1395</v>
      </c>
      <c r="B1393" s="77"/>
      <c r="F1393" s="90" t="s">
        <v>4726</v>
      </c>
    </row>
    <row r="1394" spans="1:17" x14ac:dyDescent="0.35">
      <c r="A1394" s="76">
        <v>1396</v>
      </c>
      <c r="B1394" s="77"/>
      <c r="F1394" s="76" t="s">
        <v>4223</v>
      </c>
    </row>
    <row r="1395" spans="1:17" x14ac:dyDescent="0.35">
      <c r="A1395" s="76">
        <v>1397</v>
      </c>
      <c r="B1395" s="77" t="s">
        <v>1763</v>
      </c>
      <c r="C1395" s="76" t="s">
        <v>1763</v>
      </c>
      <c r="D1395" s="76" t="s">
        <v>4115</v>
      </c>
      <c r="E1395" s="76" t="s">
        <v>4136</v>
      </c>
      <c r="F1395" s="90" t="s">
        <v>4822</v>
      </c>
      <c r="J1395" s="76" t="s">
        <v>1764</v>
      </c>
    </row>
    <row r="1396" spans="1:17" x14ac:dyDescent="0.35">
      <c r="A1396" s="76">
        <v>1398</v>
      </c>
      <c r="B1396" s="77"/>
      <c r="F1396" s="76" t="s">
        <v>4222</v>
      </c>
    </row>
    <row r="1397" spans="1:17" x14ac:dyDescent="0.35">
      <c r="A1397" s="76">
        <v>1399</v>
      </c>
      <c r="B1397" s="77"/>
      <c r="F1397" s="76" t="s">
        <v>4161</v>
      </c>
    </row>
    <row r="1398" spans="1:17" x14ac:dyDescent="0.35">
      <c r="A1398" s="76">
        <v>1400</v>
      </c>
      <c r="B1398" s="77"/>
      <c r="F1398" s="76" t="s">
        <v>4160</v>
      </c>
    </row>
    <row r="1399" spans="1:17" x14ac:dyDescent="0.35">
      <c r="A1399" s="76">
        <v>1401</v>
      </c>
      <c r="B1399" s="77" t="s">
        <v>1790</v>
      </c>
      <c r="C1399" s="76" t="s">
        <v>1790</v>
      </c>
      <c r="D1399" s="76" t="s">
        <v>4115</v>
      </c>
      <c r="E1399" s="76" t="s">
        <v>4136</v>
      </c>
      <c r="F1399" s="90" t="s">
        <v>4833</v>
      </c>
      <c r="J1399" s="76" t="s">
        <v>1791</v>
      </c>
    </row>
    <row r="1400" spans="1:17" x14ac:dyDescent="0.35">
      <c r="A1400" s="76">
        <v>1402</v>
      </c>
      <c r="B1400" s="77"/>
      <c r="F1400" s="76" t="s">
        <v>4221</v>
      </c>
    </row>
    <row r="1401" spans="1:17" x14ac:dyDescent="0.35">
      <c r="A1401" s="76">
        <v>1403</v>
      </c>
      <c r="B1401" s="77"/>
      <c r="F1401" s="76" t="s">
        <v>4220</v>
      </c>
    </row>
    <row r="1402" spans="1:17" x14ac:dyDescent="0.35">
      <c r="A1402" s="76">
        <v>1404</v>
      </c>
      <c r="B1402" s="77"/>
      <c r="F1402" s="76" t="s">
        <v>4131</v>
      </c>
    </row>
    <row r="1403" spans="1:17" x14ac:dyDescent="0.35">
      <c r="A1403" s="76">
        <v>1405</v>
      </c>
      <c r="B1403" s="77" t="s">
        <v>1792</v>
      </c>
      <c r="C1403" s="76" t="s">
        <v>1792</v>
      </c>
      <c r="D1403" s="76" t="s">
        <v>4115</v>
      </c>
      <c r="E1403" s="76" t="s">
        <v>4136</v>
      </c>
      <c r="F1403" s="90" t="s">
        <v>4833</v>
      </c>
      <c r="J1403" s="76" t="s">
        <v>1793</v>
      </c>
    </row>
    <row r="1404" spans="1:17" x14ac:dyDescent="0.35">
      <c r="A1404" s="76">
        <v>1406</v>
      </c>
      <c r="B1404" s="77"/>
      <c r="F1404" s="90" t="s">
        <v>4834</v>
      </c>
    </row>
    <row r="1405" spans="1:17" x14ac:dyDescent="0.35">
      <c r="A1405" s="76">
        <v>1407</v>
      </c>
      <c r="B1405" s="77"/>
      <c r="F1405" s="90" t="s">
        <v>4774</v>
      </c>
    </row>
    <row r="1406" spans="1:17" x14ac:dyDescent="0.35">
      <c r="A1406" s="76">
        <v>1408</v>
      </c>
      <c r="B1406" s="77"/>
      <c r="F1406" s="90" t="s">
        <v>4782</v>
      </c>
      <c r="P1406" s="61" t="s">
        <v>3452</v>
      </c>
      <c r="Q1406" s="61">
        <v>50</v>
      </c>
    </row>
    <row r="1407" spans="1:17" x14ac:dyDescent="0.35">
      <c r="A1407" s="76">
        <v>1409</v>
      </c>
      <c r="B1407" s="77" t="s">
        <v>4073</v>
      </c>
      <c r="C1407" s="76" t="s">
        <v>4073</v>
      </c>
      <c r="D1407" s="76" t="s">
        <v>4115</v>
      </c>
      <c r="E1407" s="76" t="s">
        <v>4136</v>
      </c>
      <c r="F1407" s="76" t="s">
        <v>4436</v>
      </c>
      <c r="J1407" s="76" t="s">
        <v>3482</v>
      </c>
      <c r="P1407" s="62" t="s">
        <v>1558</v>
      </c>
      <c r="Q1407" s="62">
        <v>10</v>
      </c>
    </row>
    <row r="1408" spans="1:17" x14ac:dyDescent="0.35">
      <c r="A1408" s="76">
        <v>1410</v>
      </c>
      <c r="B1408" s="77"/>
      <c r="F1408" s="90" t="s">
        <v>4781</v>
      </c>
      <c r="N1408" s="58" t="s">
        <v>1698</v>
      </c>
      <c r="P1408" s="61" t="s">
        <v>1569</v>
      </c>
      <c r="Q1408" s="61">
        <v>25</v>
      </c>
    </row>
    <row r="1409" spans="1:17" x14ac:dyDescent="0.35">
      <c r="A1409" s="76">
        <v>1411</v>
      </c>
      <c r="B1409" s="77"/>
      <c r="F1409" s="90" t="s">
        <v>4757</v>
      </c>
      <c r="N1409" s="58" t="s">
        <v>1701</v>
      </c>
      <c r="P1409" s="62" t="s">
        <v>1569</v>
      </c>
      <c r="Q1409" s="62">
        <v>25</v>
      </c>
    </row>
    <row r="1410" spans="1:17" x14ac:dyDescent="0.35">
      <c r="A1410" s="76">
        <v>1412</v>
      </c>
      <c r="B1410" s="77"/>
      <c r="F1410" s="76" t="s">
        <v>4433</v>
      </c>
      <c r="N1410" s="58" t="s">
        <v>1703</v>
      </c>
      <c r="P1410" s="61" t="s">
        <v>1569</v>
      </c>
      <c r="Q1410" s="61">
        <v>50</v>
      </c>
    </row>
    <row r="1411" spans="1:17" x14ac:dyDescent="0.35">
      <c r="A1411" s="76">
        <v>1413</v>
      </c>
      <c r="B1411" s="77" t="s">
        <v>4074</v>
      </c>
      <c r="C1411" s="76" t="s">
        <v>4074</v>
      </c>
      <c r="D1411" s="76" t="s">
        <v>4115</v>
      </c>
      <c r="E1411" s="76" t="s">
        <v>4136</v>
      </c>
      <c r="F1411" s="76" t="s">
        <v>4436</v>
      </c>
      <c r="J1411" s="76" t="s">
        <v>3491</v>
      </c>
      <c r="N1411" s="58" t="s">
        <v>1611</v>
      </c>
      <c r="P1411" s="62" t="s">
        <v>1587</v>
      </c>
      <c r="Q1411" s="62">
        <v>-15</v>
      </c>
    </row>
    <row r="1412" spans="1:17" x14ac:dyDescent="0.35">
      <c r="A1412" s="76">
        <v>1414</v>
      </c>
      <c r="B1412" s="77"/>
      <c r="F1412" s="90" t="s">
        <v>4781</v>
      </c>
      <c r="N1412" s="58" t="s">
        <v>1707</v>
      </c>
      <c r="P1412" s="61" t="s">
        <v>1587</v>
      </c>
      <c r="Q1412" s="61">
        <v>-15</v>
      </c>
    </row>
    <row r="1413" spans="1:17" x14ac:dyDescent="0.35">
      <c r="A1413" s="76">
        <v>1415</v>
      </c>
      <c r="B1413" s="77"/>
      <c r="F1413" s="90" t="s">
        <v>4758</v>
      </c>
      <c r="N1413" s="58" t="s">
        <v>1709</v>
      </c>
      <c r="P1413" s="62" t="s">
        <v>1587</v>
      </c>
      <c r="Q1413" s="62">
        <v>-15</v>
      </c>
    </row>
    <row r="1414" spans="1:17" x14ac:dyDescent="0.35">
      <c r="A1414" s="76">
        <v>1416</v>
      </c>
      <c r="B1414" s="77"/>
      <c r="F1414" s="76" t="s">
        <v>4433</v>
      </c>
      <c r="N1414" s="67" t="s">
        <v>3474</v>
      </c>
      <c r="P1414" s="66" t="s">
        <v>3452</v>
      </c>
      <c r="Q1414" s="99">
        <v>7</v>
      </c>
    </row>
    <row r="1415" spans="1:17" x14ac:dyDescent="0.35">
      <c r="A1415" s="76">
        <v>1417</v>
      </c>
      <c r="B1415" s="77" t="s">
        <v>4075</v>
      </c>
      <c r="C1415" s="76" t="s">
        <v>4075</v>
      </c>
      <c r="D1415" s="76" t="s">
        <v>4115</v>
      </c>
      <c r="E1415" s="76" t="s">
        <v>4136</v>
      </c>
      <c r="F1415" s="76" t="s">
        <v>4436</v>
      </c>
      <c r="J1415" s="76" t="s">
        <v>3492</v>
      </c>
      <c r="N1415" s="67" t="s">
        <v>3473</v>
      </c>
      <c r="P1415" s="66" t="s">
        <v>3452</v>
      </c>
      <c r="Q1415" s="99">
        <v>8</v>
      </c>
    </row>
    <row r="1416" spans="1:17" x14ac:dyDescent="0.35">
      <c r="A1416" s="76">
        <v>1418</v>
      </c>
      <c r="B1416" s="77"/>
      <c r="F1416" s="90" t="s">
        <v>4781</v>
      </c>
      <c r="N1416" s="67" t="s">
        <v>3756</v>
      </c>
      <c r="P1416" s="66" t="s">
        <v>3452</v>
      </c>
      <c r="Q1416" s="99">
        <v>9</v>
      </c>
    </row>
    <row r="1417" spans="1:17" x14ac:dyDescent="0.35">
      <c r="A1417" s="76">
        <v>1419</v>
      </c>
      <c r="B1417" s="77"/>
      <c r="F1417" s="90" t="s">
        <v>4759</v>
      </c>
      <c r="P1417" s="66"/>
      <c r="Q1417" s="99"/>
    </row>
    <row r="1418" spans="1:17" x14ac:dyDescent="0.35">
      <c r="A1418" s="76">
        <v>1420</v>
      </c>
      <c r="B1418" s="77"/>
      <c r="F1418" s="76" t="s">
        <v>4433</v>
      </c>
      <c r="P1418" s="66"/>
      <c r="Q1418" s="99"/>
    </row>
    <row r="1419" spans="1:17" x14ac:dyDescent="0.35">
      <c r="A1419" s="76">
        <v>1421</v>
      </c>
      <c r="B1419" s="77" t="s">
        <v>1788</v>
      </c>
      <c r="C1419" s="76" t="s">
        <v>1788</v>
      </c>
      <c r="D1419" s="76" t="s">
        <v>4115</v>
      </c>
      <c r="E1419" s="76" t="s">
        <v>4136</v>
      </c>
      <c r="F1419" s="76" t="s">
        <v>4219</v>
      </c>
      <c r="J1419" s="76" t="s">
        <v>1789</v>
      </c>
    </row>
    <row r="1420" spans="1:17" x14ac:dyDescent="0.35">
      <c r="A1420" s="76">
        <v>1422</v>
      </c>
      <c r="B1420" s="77"/>
      <c r="F1420" s="76" t="s">
        <v>4218</v>
      </c>
    </row>
    <row r="1421" spans="1:17" x14ac:dyDescent="0.35">
      <c r="A1421" s="76">
        <v>1423</v>
      </c>
      <c r="B1421" s="77"/>
      <c r="F1421" s="76" t="s">
        <v>4217</v>
      </c>
    </row>
    <row r="1422" spans="1:17" x14ac:dyDescent="0.35">
      <c r="A1422" s="76">
        <v>1424</v>
      </c>
      <c r="B1422" s="77"/>
      <c r="F1422" s="76" t="s">
        <v>4216</v>
      </c>
    </row>
    <row r="1423" spans="1:17" x14ac:dyDescent="0.35">
      <c r="A1423" s="76">
        <v>1425</v>
      </c>
      <c r="B1423" s="77" t="s">
        <v>1854</v>
      </c>
      <c r="C1423" s="76" t="s">
        <v>1854</v>
      </c>
      <c r="D1423" s="76" t="s">
        <v>4115</v>
      </c>
      <c r="E1423" s="76" t="s">
        <v>4136</v>
      </c>
      <c r="F1423" s="76" t="s">
        <v>4207</v>
      </c>
      <c r="J1423" s="76" t="s">
        <v>1855</v>
      </c>
    </row>
    <row r="1424" spans="1:17" x14ac:dyDescent="0.35">
      <c r="A1424" s="76">
        <v>1426</v>
      </c>
      <c r="B1424" s="77"/>
      <c r="F1424" s="76" t="s">
        <v>4215</v>
      </c>
    </row>
    <row r="1425" spans="1:19" x14ac:dyDescent="0.35">
      <c r="A1425" s="76">
        <v>1427</v>
      </c>
      <c r="B1425" s="77"/>
      <c r="F1425" s="76" t="s">
        <v>4212</v>
      </c>
    </row>
    <row r="1426" spans="1:19" x14ac:dyDescent="0.35">
      <c r="A1426" s="76">
        <v>1428</v>
      </c>
      <c r="B1426" s="77"/>
      <c r="F1426" s="76" t="s">
        <v>4204</v>
      </c>
    </row>
    <row r="1427" spans="1:19" x14ac:dyDescent="0.35">
      <c r="A1427" s="76">
        <v>1429</v>
      </c>
      <c r="B1427" s="77" t="s">
        <v>1858</v>
      </c>
      <c r="C1427" s="76" t="s">
        <v>1858</v>
      </c>
      <c r="D1427" s="76" t="s">
        <v>4115</v>
      </c>
      <c r="E1427" s="76" t="s">
        <v>4136</v>
      </c>
      <c r="F1427" s="76" t="s">
        <v>4207</v>
      </c>
      <c r="J1427" s="76" t="s">
        <v>1859</v>
      </c>
    </row>
    <row r="1428" spans="1:19" x14ac:dyDescent="0.35">
      <c r="A1428" s="76">
        <v>1430</v>
      </c>
      <c r="B1428" s="77"/>
      <c r="F1428" s="76" t="s">
        <v>4214</v>
      </c>
    </row>
    <row r="1429" spans="1:19" x14ac:dyDescent="0.35">
      <c r="A1429" s="76">
        <v>1431</v>
      </c>
      <c r="B1429" s="77"/>
      <c r="F1429" s="76" t="s">
        <v>4212</v>
      </c>
    </row>
    <row r="1430" spans="1:19" x14ac:dyDescent="0.35">
      <c r="A1430" s="76">
        <v>1432</v>
      </c>
      <c r="B1430" s="77"/>
      <c r="F1430" s="76" t="s">
        <v>4204</v>
      </c>
    </row>
    <row r="1431" spans="1:19" x14ac:dyDescent="0.35">
      <c r="A1431" s="76">
        <v>1433</v>
      </c>
      <c r="B1431" s="77" t="s">
        <v>1861</v>
      </c>
      <c r="C1431" s="76" t="s">
        <v>1861</v>
      </c>
      <c r="D1431" s="76" t="s">
        <v>4115</v>
      </c>
      <c r="E1431" s="76" t="s">
        <v>4136</v>
      </c>
      <c r="F1431" s="76" t="s">
        <v>4207</v>
      </c>
      <c r="J1431" s="76" t="s">
        <v>1862</v>
      </c>
    </row>
    <row r="1432" spans="1:19" x14ac:dyDescent="0.35">
      <c r="A1432" s="76">
        <v>1434</v>
      </c>
      <c r="B1432" s="77"/>
      <c r="F1432" s="76" t="s">
        <v>4213</v>
      </c>
    </row>
    <row r="1433" spans="1:19" x14ac:dyDescent="0.35">
      <c r="A1433" s="76">
        <v>1435</v>
      </c>
      <c r="B1433" s="77"/>
      <c r="F1433" s="76" t="s">
        <v>4212</v>
      </c>
    </row>
    <row r="1434" spans="1:19" x14ac:dyDescent="0.35">
      <c r="A1434" s="76">
        <v>1436</v>
      </c>
      <c r="B1434" s="77"/>
      <c r="F1434" s="76" t="s">
        <v>4204</v>
      </c>
    </row>
    <row r="1435" spans="1:19" x14ac:dyDescent="0.35">
      <c r="A1435" s="76">
        <v>1437</v>
      </c>
      <c r="B1435" s="77" t="s">
        <v>1863</v>
      </c>
      <c r="C1435" s="76" t="s">
        <v>1863</v>
      </c>
      <c r="D1435" s="76" t="s">
        <v>4115</v>
      </c>
      <c r="E1435" s="76" t="s">
        <v>4136</v>
      </c>
      <c r="F1435" s="76" t="s">
        <v>4207</v>
      </c>
      <c r="J1435" s="76" t="s">
        <v>1864</v>
      </c>
    </row>
    <row r="1436" spans="1:19" x14ac:dyDescent="0.35">
      <c r="A1436" s="76">
        <v>1438</v>
      </c>
      <c r="B1436" s="77"/>
      <c r="F1436" s="76" t="s">
        <v>4211</v>
      </c>
    </row>
    <row r="1437" spans="1:19" x14ac:dyDescent="0.35">
      <c r="A1437" s="76">
        <v>1439</v>
      </c>
      <c r="B1437" s="77"/>
      <c r="F1437" s="76" t="s">
        <v>4209</v>
      </c>
    </row>
    <row r="1438" spans="1:19" x14ac:dyDescent="0.35">
      <c r="A1438" s="76">
        <v>1440</v>
      </c>
      <c r="B1438" s="77"/>
      <c r="F1438" s="76" t="s">
        <v>4204</v>
      </c>
    </row>
    <row r="1439" spans="1:19" x14ac:dyDescent="0.35">
      <c r="A1439" s="76">
        <v>1441</v>
      </c>
      <c r="B1439" s="77" t="s">
        <v>4038</v>
      </c>
      <c r="C1439" s="76" t="s">
        <v>4038</v>
      </c>
      <c r="D1439" s="76" t="s">
        <v>4115</v>
      </c>
      <c r="E1439" s="76" t="s">
        <v>4136</v>
      </c>
      <c r="F1439" s="76" t="s">
        <v>4207</v>
      </c>
      <c r="J1439" s="76" t="s">
        <v>1865</v>
      </c>
      <c r="O1439" s="58" t="s">
        <v>1353</v>
      </c>
      <c r="R1439" s="61" t="s">
        <v>1558</v>
      </c>
      <c r="S1439" s="61">
        <v>10</v>
      </c>
    </row>
    <row r="1440" spans="1:19" x14ac:dyDescent="0.35">
      <c r="A1440" s="76">
        <v>1442</v>
      </c>
      <c r="B1440" s="77"/>
      <c r="F1440" s="76" t="s">
        <v>4211</v>
      </c>
      <c r="O1440" s="58" t="s">
        <v>1857</v>
      </c>
      <c r="R1440" s="62" t="s">
        <v>1558</v>
      </c>
      <c r="S1440" s="62">
        <v>10</v>
      </c>
    </row>
    <row r="1441" spans="1:19" x14ac:dyDescent="0.35">
      <c r="A1441" s="76">
        <v>1443</v>
      </c>
      <c r="B1441" s="77"/>
      <c r="F1441" s="76" t="s">
        <v>4209</v>
      </c>
      <c r="O1441" s="58" t="s">
        <v>1860</v>
      </c>
      <c r="R1441" s="61" t="s">
        <v>1558</v>
      </c>
      <c r="S1441" s="61">
        <v>10</v>
      </c>
    </row>
    <row r="1442" spans="1:19" x14ac:dyDescent="0.35">
      <c r="A1442" s="76">
        <v>1444</v>
      </c>
      <c r="B1442" s="77"/>
      <c r="F1442" s="76" t="s">
        <v>4204</v>
      </c>
      <c r="O1442" s="58" t="s">
        <v>1856</v>
      </c>
      <c r="R1442" s="62" t="s">
        <v>1569</v>
      </c>
      <c r="S1442" s="62">
        <v>25</v>
      </c>
    </row>
    <row r="1443" spans="1:19" x14ac:dyDescent="0.35">
      <c r="A1443" s="76">
        <v>1445</v>
      </c>
      <c r="B1443" s="77" t="s">
        <v>4039</v>
      </c>
      <c r="C1443" s="76" t="s">
        <v>4039</v>
      </c>
      <c r="D1443" s="76" t="s">
        <v>4115</v>
      </c>
      <c r="E1443" s="76" t="s">
        <v>4136</v>
      </c>
      <c r="F1443" s="76" t="s">
        <v>4207</v>
      </c>
      <c r="J1443" s="76" t="s">
        <v>1867</v>
      </c>
      <c r="O1443" s="58" t="s">
        <v>1615</v>
      </c>
      <c r="R1443" s="61" t="s">
        <v>1569</v>
      </c>
      <c r="S1443" s="61">
        <v>25</v>
      </c>
    </row>
    <row r="1444" spans="1:19" x14ac:dyDescent="0.35">
      <c r="A1444" s="76">
        <v>1446</v>
      </c>
      <c r="B1444" s="77"/>
      <c r="F1444" s="76" t="s">
        <v>4211</v>
      </c>
      <c r="O1444" s="58" t="s">
        <v>1866</v>
      </c>
      <c r="R1444" s="62" t="s">
        <v>1569</v>
      </c>
      <c r="S1444" s="62">
        <v>25</v>
      </c>
    </row>
    <row r="1445" spans="1:19" x14ac:dyDescent="0.35">
      <c r="A1445" s="76">
        <v>1447</v>
      </c>
      <c r="B1445" s="77"/>
      <c r="F1445" s="76" t="s">
        <v>4209</v>
      </c>
      <c r="O1445" s="58" t="s">
        <v>1779</v>
      </c>
      <c r="R1445" s="61" t="s">
        <v>1569</v>
      </c>
      <c r="S1445" s="61">
        <v>35</v>
      </c>
    </row>
    <row r="1446" spans="1:19" x14ac:dyDescent="0.35">
      <c r="A1446" s="76">
        <v>1448</v>
      </c>
      <c r="B1446" s="77"/>
      <c r="F1446" s="76" t="s">
        <v>4204</v>
      </c>
      <c r="O1446" s="58" t="s">
        <v>1870</v>
      </c>
      <c r="R1446" s="62" t="s">
        <v>1569</v>
      </c>
      <c r="S1446" s="62">
        <v>35</v>
      </c>
    </row>
    <row r="1447" spans="1:19" x14ac:dyDescent="0.35">
      <c r="A1447" s="76">
        <v>1449</v>
      </c>
      <c r="B1447" s="77" t="s">
        <v>1868</v>
      </c>
      <c r="C1447" s="76" t="s">
        <v>1868</v>
      </c>
      <c r="D1447" s="76" t="s">
        <v>4115</v>
      </c>
      <c r="E1447" s="76" t="s">
        <v>4136</v>
      </c>
      <c r="F1447" s="76" t="s">
        <v>4207</v>
      </c>
      <c r="J1447" s="76" t="s">
        <v>1869</v>
      </c>
      <c r="O1447" s="58" t="s">
        <v>1872</v>
      </c>
      <c r="R1447" s="61" t="s">
        <v>1569</v>
      </c>
      <c r="S1447" s="61">
        <v>45</v>
      </c>
    </row>
    <row r="1448" spans="1:19" x14ac:dyDescent="0.35">
      <c r="A1448" s="76">
        <v>1450</v>
      </c>
      <c r="B1448" s="77"/>
      <c r="F1448" s="76" t="s">
        <v>4210</v>
      </c>
      <c r="O1448" s="58" t="s">
        <v>1047</v>
      </c>
      <c r="R1448" s="62"/>
      <c r="S1448" s="62"/>
    </row>
    <row r="1449" spans="1:19" x14ac:dyDescent="0.35">
      <c r="A1449" s="76">
        <v>1451</v>
      </c>
      <c r="B1449" s="77"/>
      <c r="F1449" s="90" t="s">
        <v>4727</v>
      </c>
      <c r="O1449" s="58" t="s">
        <v>1876</v>
      </c>
      <c r="R1449" s="61" t="s">
        <v>1587</v>
      </c>
      <c r="S1449" s="61">
        <v>-10</v>
      </c>
    </row>
    <row r="1450" spans="1:19" x14ac:dyDescent="0.35">
      <c r="A1450" s="76">
        <v>1452</v>
      </c>
      <c r="B1450" s="77"/>
      <c r="F1450" s="76" t="s">
        <v>4204</v>
      </c>
      <c r="O1450" s="58" t="s">
        <v>1879</v>
      </c>
      <c r="R1450" s="62" t="s">
        <v>1587</v>
      </c>
      <c r="S1450" s="62">
        <v>-10</v>
      </c>
    </row>
    <row r="1451" spans="1:19" x14ac:dyDescent="0.35">
      <c r="A1451" s="76">
        <v>1453</v>
      </c>
      <c r="B1451" s="77" t="s">
        <v>4040</v>
      </c>
      <c r="C1451" s="76" t="s">
        <v>4040</v>
      </c>
      <c r="D1451" s="76" t="s">
        <v>4115</v>
      </c>
      <c r="E1451" s="76" t="s">
        <v>4136</v>
      </c>
      <c r="F1451" s="76" t="s">
        <v>4207</v>
      </c>
      <c r="J1451" s="76" t="s">
        <v>1871</v>
      </c>
      <c r="O1451" s="58" t="s">
        <v>1881</v>
      </c>
      <c r="R1451" s="61" t="s">
        <v>1587</v>
      </c>
      <c r="S1451" s="61">
        <v>-10</v>
      </c>
    </row>
    <row r="1452" spans="1:19" x14ac:dyDescent="0.35">
      <c r="A1452" s="76">
        <v>1454</v>
      </c>
      <c r="B1452" s="77"/>
      <c r="F1452" s="76" t="s">
        <v>4210</v>
      </c>
      <c r="O1452" s="58" t="s">
        <v>1883</v>
      </c>
      <c r="R1452" s="62" t="s">
        <v>1587</v>
      </c>
      <c r="S1452" s="62">
        <v>-10</v>
      </c>
    </row>
    <row r="1453" spans="1:19" x14ac:dyDescent="0.35">
      <c r="A1453" s="76">
        <v>1455</v>
      </c>
      <c r="B1453" s="77"/>
      <c r="F1453" s="90" t="s">
        <v>4727</v>
      </c>
      <c r="O1453" s="58" t="s">
        <v>1043</v>
      </c>
      <c r="R1453" s="61"/>
      <c r="S1453" s="61"/>
    </row>
    <row r="1454" spans="1:19" x14ac:dyDescent="0.35">
      <c r="A1454" s="76">
        <v>1456</v>
      </c>
      <c r="B1454" s="77"/>
      <c r="F1454" s="76" t="s">
        <v>4204</v>
      </c>
      <c r="O1454" s="58" t="s">
        <v>1022</v>
      </c>
      <c r="R1454" s="62"/>
      <c r="S1454" s="62"/>
    </row>
    <row r="1455" spans="1:19" x14ac:dyDescent="0.35">
      <c r="A1455" s="76">
        <v>1457</v>
      </c>
      <c r="B1455" s="77" t="s">
        <v>4041</v>
      </c>
      <c r="C1455" s="76" t="s">
        <v>4041</v>
      </c>
      <c r="D1455" s="76" t="s">
        <v>4115</v>
      </c>
      <c r="E1455" s="76" t="s">
        <v>4136</v>
      </c>
      <c r="F1455" s="76" t="s">
        <v>4207</v>
      </c>
      <c r="J1455" s="76" t="s">
        <v>1873</v>
      </c>
      <c r="O1455" s="58" t="s">
        <v>1095</v>
      </c>
      <c r="R1455" s="61"/>
      <c r="S1455" s="61"/>
    </row>
    <row r="1456" spans="1:19" x14ac:dyDescent="0.35">
      <c r="A1456" s="76">
        <v>1458</v>
      </c>
      <c r="B1456" s="77"/>
      <c r="F1456" s="76" t="s">
        <v>4210</v>
      </c>
      <c r="O1456" s="58" t="s">
        <v>1892</v>
      </c>
      <c r="R1456" s="62"/>
      <c r="S1456" s="62"/>
    </row>
    <row r="1457" spans="1:19" x14ac:dyDescent="0.35">
      <c r="A1457" s="76">
        <v>1459</v>
      </c>
      <c r="B1457" s="77"/>
      <c r="F1457" s="90" t="s">
        <v>4728</v>
      </c>
      <c r="O1457" s="67" t="s">
        <v>3453</v>
      </c>
      <c r="R1457" s="66" t="s">
        <v>3452</v>
      </c>
      <c r="S1457" s="99">
        <v>8</v>
      </c>
    </row>
    <row r="1458" spans="1:19" x14ac:dyDescent="0.35">
      <c r="A1458" s="76">
        <v>1460</v>
      </c>
      <c r="B1458" s="77"/>
      <c r="F1458" s="76" t="s">
        <v>4204</v>
      </c>
      <c r="O1458" s="67" t="s">
        <v>3456</v>
      </c>
      <c r="R1458" s="66" t="s">
        <v>3452</v>
      </c>
      <c r="S1458" s="99">
        <v>9</v>
      </c>
    </row>
    <row r="1459" spans="1:19" x14ac:dyDescent="0.35">
      <c r="A1459" s="76">
        <v>1461</v>
      </c>
      <c r="B1459" s="77" t="s">
        <v>4058</v>
      </c>
      <c r="C1459" s="76" t="s">
        <v>4058</v>
      </c>
      <c r="D1459" s="76" t="s">
        <v>4115</v>
      </c>
      <c r="E1459" s="76" t="s">
        <v>4136</v>
      </c>
      <c r="F1459" s="76" t="s">
        <v>4207</v>
      </c>
      <c r="J1459" s="76" t="s">
        <v>3762</v>
      </c>
      <c r="O1459" s="67" t="s">
        <v>3457</v>
      </c>
      <c r="R1459" s="66" t="s">
        <v>3452</v>
      </c>
      <c r="S1459" s="99">
        <v>10</v>
      </c>
    </row>
    <row r="1460" spans="1:19" x14ac:dyDescent="0.35">
      <c r="A1460" s="76">
        <v>1462</v>
      </c>
      <c r="B1460" s="77"/>
      <c r="F1460" s="90" t="s">
        <v>4780</v>
      </c>
      <c r="O1460" s="67" t="s">
        <v>3460</v>
      </c>
      <c r="R1460" s="66" t="s">
        <v>3452</v>
      </c>
      <c r="S1460" s="99">
        <v>11</v>
      </c>
    </row>
    <row r="1461" spans="1:19" x14ac:dyDescent="0.35">
      <c r="A1461" s="76">
        <v>1463</v>
      </c>
      <c r="B1461" s="77"/>
      <c r="F1461" s="90" t="s">
        <v>4729</v>
      </c>
    </row>
    <row r="1462" spans="1:19" x14ac:dyDescent="0.35">
      <c r="A1462" s="76">
        <v>1464</v>
      </c>
      <c r="B1462" s="77"/>
      <c r="F1462" s="76" t="s">
        <v>4204</v>
      </c>
    </row>
    <row r="1463" spans="1:19" x14ac:dyDescent="0.35">
      <c r="A1463" s="76">
        <v>1465</v>
      </c>
      <c r="B1463" s="77" t="s">
        <v>4059</v>
      </c>
      <c r="C1463" s="76" t="s">
        <v>4059</v>
      </c>
      <c r="D1463" s="76" t="s">
        <v>4115</v>
      </c>
      <c r="E1463" s="76" t="s">
        <v>4136</v>
      </c>
      <c r="F1463" s="76" t="s">
        <v>4207</v>
      </c>
      <c r="J1463" s="76" t="s">
        <v>3763</v>
      </c>
    </row>
    <row r="1464" spans="1:19" x14ac:dyDescent="0.35">
      <c r="A1464" s="76">
        <v>1466</v>
      </c>
      <c r="B1464" s="77"/>
      <c r="F1464" s="90" t="s">
        <v>4780</v>
      </c>
    </row>
    <row r="1465" spans="1:19" x14ac:dyDescent="0.35">
      <c r="A1465" s="76">
        <v>1467</v>
      </c>
      <c r="B1465" s="77"/>
      <c r="F1465" s="90" t="s">
        <v>4730</v>
      </c>
    </row>
    <row r="1466" spans="1:19" x14ac:dyDescent="0.35">
      <c r="A1466" s="76">
        <v>1468</v>
      </c>
      <c r="B1466" s="77"/>
      <c r="F1466" s="76" t="s">
        <v>4204</v>
      </c>
    </row>
    <row r="1467" spans="1:19" x14ac:dyDescent="0.35">
      <c r="A1467" s="76">
        <v>1469</v>
      </c>
      <c r="B1467" s="77" t="s">
        <v>4060</v>
      </c>
      <c r="C1467" s="76" t="s">
        <v>4060</v>
      </c>
      <c r="D1467" s="76" t="s">
        <v>4115</v>
      </c>
      <c r="E1467" s="76" t="s">
        <v>4136</v>
      </c>
      <c r="F1467" s="76" t="s">
        <v>4207</v>
      </c>
      <c r="J1467" s="76" t="s">
        <v>3764</v>
      </c>
    </row>
    <row r="1468" spans="1:19" x14ac:dyDescent="0.35">
      <c r="A1468" s="76">
        <v>1470</v>
      </c>
      <c r="B1468" s="77"/>
      <c r="F1468" s="90" t="s">
        <v>4780</v>
      </c>
    </row>
    <row r="1469" spans="1:19" x14ac:dyDescent="0.35">
      <c r="A1469" s="76">
        <v>1471</v>
      </c>
      <c r="B1469" s="77"/>
      <c r="F1469" s="90" t="s">
        <v>4779</v>
      </c>
    </row>
    <row r="1470" spans="1:19" x14ac:dyDescent="0.35">
      <c r="A1470" s="76">
        <v>1472</v>
      </c>
      <c r="B1470" s="77"/>
      <c r="F1470" s="76" t="s">
        <v>4204</v>
      </c>
    </row>
    <row r="1471" spans="1:19" x14ac:dyDescent="0.35">
      <c r="A1471" s="76">
        <v>1477</v>
      </c>
      <c r="B1471" s="77" t="s">
        <v>1877</v>
      </c>
      <c r="C1471" s="76" t="s">
        <v>1877</v>
      </c>
      <c r="D1471" s="76" t="s">
        <v>4115</v>
      </c>
      <c r="E1471" s="76" t="s">
        <v>4136</v>
      </c>
      <c r="F1471" s="76" t="s">
        <v>4207</v>
      </c>
      <c r="J1471" s="76" t="s">
        <v>1878</v>
      </c>
    </row>
    <row r="1472" spans="1:19" x14ac:dyDescent="0.35">
      <c r="A1472" s="76">
        <v>1478</v>
      </c>
      <c r="B1472" s="77"/>
      <c r="F1472" s="76" t="s">
        <v>4208</v>
      </c>
    </row>
    <row r="1473" spans="1:10" x14ac:dyDescent="0.35">
      <c r="A1473" s="76">
        <v>1479</v>
      </c>
      <c r="B1473" s="77"/>
      <c r="F1473" s="76" t="s">
        <v>4205</v>
      </c>
    </row>
    <row r="1474" spans="1:10" x14ac:dyDescent="0.35">
      <c r="A1474" s="76">
        <v>1480</v>
      </c>
      <c r="B1474" s="77"/>
      <c r="F1474" s="76" t="s">
        <v>4204</v>
      </c>
    </row>
    <row r="1475" spans="1:10" x14ac:dyDescent="0.35">
      <c r="A1475" s="76">
        <v>1481</v>
      </c>
      <c r="B1475" s="77" t="s">
        <v>4042</v>
      </c>
      <c r="C1475" s="76" t="s">
        <v>4042</v>
      </c>
      <c r="D1475" s="76" t="s">
        <v>4115</v>
      </c>
      <c r="E1475" s="76" t="s">
        <v>4136</v>
      </c>
      <c r="F1475" s="76" t="s">
        <v>4207</v>
      </c>
      <c r="J1475" s="76" t="s">
        <v>1880</v>
      </c>
    </row>
    <row r="1476" spans="1:10" x14ac:dyDescent="0.35">
      <c r="A1476" s="76">
        <v>1482</v>
      </c>
      <c r="B1476" s="77"/>
      <c r="F1476" s="76" t="s">
        <v>4208</v>
      </c>
    </row>
    <row r="1477" spans="1:10" x14ac:dyDescent="0.35">
      <c r="A1477" s="76">
        <v>1483</v>
      </c>
      <c r="B1477" s="77"/>
      <c r="F1477" s="76" t="s">
        <v>4205</v>
      </c>
    </row>
    <row r="1478" spans="1:10" x14ac:dyDescent="0.35">
      <c r="A1478" s="76">
        <v>1484</v>
      </c>
      <c r="B1478" s="77"/>
      <c r="F1478" s="76" t="s">
        <v>4204</v>
      </c>
    </row>
    <row r="1479" spans="1:10" x14ac:dyDescent="0.35">
      <c r="A1479" s="76">
        <v>1485</v>
      </c>
      <c r="B1479" s="77" t="s">
        <v>4043</v>
      </c>
      <c r="C1479" s="76" t="s">
        <v>4043</v>
      </c>
      <c r="D1479" s="76" t="s">
        <v>4115</v>
      </c>
      <c r="E1479" s="76" t="s">
        <v>4136</v>
      </c>
      <c r="F1479" s="76" t="s">
        <v>4207</v>
      </c>
      <c r="J1479" s="76" t="s">
        <v>1882</v>
      </c>
    </row>
    <row r="1480" spans="1:10" x14ac:dyDescent="0.35">
      <c r="A1480" s="76">
        <v>1486</v>
      </c>
      <c r="B1480" s="77"/>
      <c r="F1480" s="76" t="s">
        <v>4208</v>
      </c>
    </row>
    <row r="1481" spans="1:10" x14ac:dyDescent="0.35">
      <c r="A1481" s="76">
        <v>1487</v>
      </c>
      <c r="B1481" s="77"/>
      <c r="F1481" s="76" t="s">
        <v>4205</v>
      </c>
    </row>
    <row r="1482" spans="1:10" x14ac:dyDescent="0.35">
      <c r="A1482" s="76">
        <v>1488</v>
      </c>
      <c r="B1482" s="77"/>
      <c r="F1482" s="76" t="s">
        <v>4204</v>
      </c>
    </row>
    <row r="1483" spans="1:10" x14ac:dyDescent="0.35">
      <c r="A1483" s="76">
        <v>1489</v>
      </c>
      <c r="B1483" s="77" t="s">
        <v>1884</v>
      </c>
      <c r="C1483" s="76" t="s">
        <v>1884</v>
      </c>
      <c r="D1483" s="76" t="s">
        <v>4115</v>
      </c>
      <c r="E1483" s="76" t="s">
        <v>4136</v>
      </c>
      <c r="F1483" s="76" t="s">
        <v>4207</v>
      </c>
      <c r="J1483" s="76" t="s">
        <v>1885</v>
      </c>
    </row>
    <row r="1484" spans="1:10" x14ac:dyDescent="0.35">
      <c r="A1484" s="76">
        <v>1490</v>
      </c>
      <c r="B1484" s="77"/>
      <c r="F1484" s="76" t="s">
        <v>4206</v>
      </c>
    </row>
    <row r="1485" spans="1:10" x14ac:dyDescent="0.35">
      <c r="A1485" s="76">
        <v>1491</v>
      </c>
      <c r="B1485" s="77"/>
      <c r="F1485" s="76" t="s">
        <v>4205</v>
      </c>
    </row>
    <row r="1486" spans="1:10" x14ac:dyDescent="0.35">
      <c r="A1486" s="76">
        <v>1492</v>
      </c>
      <c r="B1486" s="77"/>
      <c r="F1486" s="76" t="s">
        <v>4204</v>
      </c>
    </row>
    <row r="1487" spans="1:10" x14ac:dyDescent="0.35">
      <c r="A1487" s="76">
        <v>1493</v>
      </c>
      <c r="B1487" s="77" t="s">
        <v>1888</v>
      </c>
      <c r="C1487" s="76" t="s">
        <v>1888</v>
      </c>
      <c r="D1487" s="76" t="s">
        <v>4115</v>
      </c>
      <c r="E1487" s="76" t="s">
        <v>4136</v>
      </c>
      <c r="F1487" s="90" t="s">
        <v>4823</v>
      </c>
      <c r="J1487" s="76" t="s">
        <v>1889</v>
      </c>
    </row>
    <row r="1488" spans="1:10" x14ac:dyDescent="0.35">
      <c r="A1488" s="76">
        <v>1494</v>
      </c>
      <c r="B1488" s="77"/>
      <c r="F1488" s="76" t="s">
        <v>4203</v>
      </c>
    </row>
    <row r="1489" spans="1:10" x14ac:dyDescent="0.35">
      <c r="A1489" s="76">
        <v>1495</v>
      </c>
      <c r="B1489" s="77"/>
      <c r="F1489" s="76" t="s">
        <v>4202</v>
      </c>
    </row>
    <row r="1490" spans="1:10" x14ac:dyDescent="0.35">
      <c r="A1490" s="76">
        <v>1496</v>
      </c>
      <c r="B1490" s="77"/>
      <c r="F1490" s="76" t="s">
        <v>4144</v>
      </c>
    </row>
    <row r="1491" spans="1:10" x14ac:dyDescent="0.35">
      <c r="A1491" s="76">
        <v>1497</v>
      </c>
      <c r="B1491" s="77" t="s">
        <v>1890</v>
      </c>
      <c r="C1491" s="76" t="s">
        <v>1890</v>
      </c>
      <c r="D1491" s="76" t="s">
        <v>4115</v>
      </c>
      <c r="E1491" s="76" t="s">
        <v>4136</v>
      </c>
      <c r="F1491" s="90" t="s">
        <v>4823</v>
      </c>
      <c r="J1491" s="76" t="s">
        <v>1891</v>
      </c>
    </row>
    <row r="1492" spans="1:10" x14ac:dyDescent="0.35">
      <c r="A1492" s="76">
        <v>1498</v>
      </c>
      <c r="B1492" s="77"/>
      <c r="F1492" s="76" t="s">
        <v>4203</v>
      </c>
    </row>
    <row r="1493" spans="1:10" x14ac:dyDescent="0.35">
      <c r="A1493" s="76">
        <v>1499</v>
      </c>
      <c r="B1493" s="77"/>
      <c r="F1493" s="76" t="s">
        <v>4202</v>
      </c>
    </row>
    <row r="1494" spans="1:10" x14ac:dyDescent="0.35">
      <c r="A1494" s="76">
        <v>1500</v>
      </c>
      <c r="B1494" s="77"/>
      <c r="F1494" s="76" t="s">
        <v>4144</v>
      </c>
    </row>
    <row r="1495" spans="1:10" x14ac:dyDescent="0.35">
      <c r="A1495" s="76">
        <v>1501</v>
      </c>
      <c r="B1495" s="77" t="s">
        <v>4103</v>
      </c>
      <c r="C1495" s="76" t="s">
        <v>4103</v>
      </c>
      <c r="D1495" s="76" t="s">
        <v>4115</v>
      </c>
      <c r="E1495" s="76" t="s">
        <v>4136</v>
      </c>
      <c r="F1495" s="76" t="s">
        <v>4163</v>
      </c>
      <c r="J1495" s="76" t="s">
        <v>1893</v>
      </c>
    </row>
    <row r="1496" spans="1:10" x14ac:dyDescent="0.35">
      <c r="A1496" s="76">
        <v>1502</v>
      </c>
      <c r="B1496" s="77"/>
      <c r="F1496" s="76" t="s">
        <v>4203</v>
      </c>
    </row>
    <row r="1497" spans="1:10" x14ac:dyDescent="0.35">
      <c r="A1497" s="76">
        <v>1503</v>
      </c>
      <c r="B1497" s="77"/>
      <c r="F1497" s="90" t="s">
        <v>4777</v>
      </c>
    </row>
    <row r="1498" spans="1:10" x14ac:dyDescent="0.35">
      <c r="A1498" s="76">
        <v>1504</v>
      </c>
      <c r="B1498" s="77"/>
      <c r="F1498" s="90" t="s">
        <v>4778</v>
      </c>
    </row>
    <row r="1499" spans="1:10" x14ac:dyDescent="0.35">
      <c r="A1499" s="76">
        <v>1505</v>
      </c>
      <c r="B1499" s="77" t="s">
        <v>1794</v>
      </c>
      <c r="C1499" s="76" t="s">
        <v>1794</v>
      </c>
      <c r="D1499" s="76" t="s">
        <v>4115</v>
      </c>
      <c r="E1499" s="76" t="s">
        <v>4136</v>
      </c>
      <c r="F1499" s="76" t="s">
        <v>4194</v>
      </c>
      <c r="J1499" s="76" t="s">
        <v>1795</v>
      </c>
    </row>
    <row r="1500" spans="1:10" x14ac:dyDescent="0.35">
      <c r="A1500" s="76">
        <v>1506</v>
      </c>
      <c r="B1500" s="77"/>
      <c r="F1500" s="76" t="s">
        <v>4201</v>
      </c>
    </row>
    <row r="1501" spans="1:10" x14ac:dyDescent="0.35">
      <c r="A1501" s="76">
        <v>1507</v>
      </c>
      <c r="B1501" s="77"/>
      <c r="F1501" s="76" t="s">
        <v>4197</v>
      </c>
    </row>
    <row r="1502" spans="1:10" x14ac:dyDescent="0.35">
      <c r="A1502" s="76">
        <v>1508</v>
      </c>
      <c r="B1502" s="77"/>
      <c r="F1502" s="76" t="s">
        <v>4192</v>
      </c>
    </row>
    <row r="1503" spans="1:10" x14ac:dyDescent="0.35">
      <c r="A1503" s="76">
        <v>1509</v>
      </c>
      <c r="B1503" s="77" t="s">
        <v>1797</v>
      </c>
      <c r="C1503" s="76" t="s">
        <v>1797</v>
      </c>
      <c r="D1503" s="76" t="s">
        <v>4115</v>
      </c>
      <c r="E1503" s="76" t="s">
        <v>4136</v>
      </c>
      <c r="F1503" s="76" t="s">
        <v>4194</v>
      </c>
      <c r="J1503" s="76" t="s">
        <v>1798</v>
      </c>
    </row>
    <row r="1504" spans="1:10" x14ac:dyDescent="0.35">
      <c r="A1504" s="76">
        <v>1510</v>
      </c>
      <c r="B1504" s="77"/>
      <c r="F1504" s="76" t="s">
        <v>4200</v>
      </c>
    </row>
    <row r="1505" spans="1:19" x14ac:dyDescent="0.35">
      <c r="A1505" s="76">
        <v>1511</v>
      </c>
      <c r="B1505" s="77"/>
      <c r="F1505" s="76" t="s">
        <v>4197</v>
      </c>
    </row>
    <row r="1506" spans="1:19" x14ac:dyDescent="0.35">
      <c r="A1506" s="76">
        <v>1512</v>
      </c>
      <c r="B1506" s="77"/>
      <c r="F1506" s="76" t="s">
        <v>4192</v>
      </c>
      <c r="O1506" s="58" t="s">
        <v>1051</v>
      </c>
      <c r="R1506" s="61" t="s">
        <v>1569</v>
      </c>
      <c r="S1506" s="61">
        <v>25</v>
      </c>
    </row>
    <row r="1507" spans="1:19" x14ac:dyDescent="0.35">
      <c r="A1507" s="76">
        <v>1513</v>
      </c>
      <c r="B1507" s="77" t="s">
        <v>4029</v>
      </c>
      <c r="C1507" s="76" t="s">
        <v>4029</v>
      </c>
      <c r="D1507" s="76" t="s">
        <v>4115</v>
      </c>
      <c r="E1507" s="76" t="s">
        <v>4136</v>
      </c>
      <c r="F1507" s="76" t="s">
        <v>4194</v>
      </c>
      <c r="J1507" s="76" t="s">
        <v>1800</v>
      </c>
      <c r="O1507" s="58" t="s">
        <v>1796</v>
      </c>
      <c r="R1507" s="62" t="s">
        <v>1569</v>
      </c>
      <c r="S1507" s="62">
        <v>25</v>
      </c>
    </row>
    <row r="1508" spans="1:19" x14ac:dyDescent="0.35">
      <c r="A1508" s="76">
        <v>1514</v>
      </c>
      <c r="B1508" s="77"/>
      <c r="F1508" s="76" t="s">
        <v>4200</v>
      </c>
      <c r="O1508" s="58" t="s">
        <v>1799</v>
      </c>
      <c r="R1508" s="61" t="s">
        <v>1569</v>
      </c>
      <c r="S1508" s="61">
        <v>25</v>
      </c>
    </row>
    <row r="1509" spans="1:19" x14ac:dyDescent="0.35">
      <c r="A1509" s="76">
        <v>1515</v>
      </c>
      <c r="B1509" s="77"/>
      <c r="F1509" s="76" t="s">
        <v>4197</v>
      </c>
      <c r="O1509" s="58" t="s">
        <v>1801</v>
      </c>
      <c r="R1509" s="62" t="s">
        <v>1569</v>
      </c>
      <c r="S1509" s="62">
        <v>25</v>
      </c>
    </row>
    <row r="1510" spans="1:19" x14ac:dyDescent="0.35">
      <c r="A1510" s="76">
        <v>1516</v>
      </c>
      <c r="B1510" s="77"/>
      <c r="F1510" s="76" t="s">
        <v>4192</v>
      </c>
      <c r="O1510" s="58" t="s">
        <v>1803</v>
      </c>
      <c r="R1510" s="61" t="s">
        <v>1569</v>
      </c>
      <c r="S1510" s="61">
        <v>25</v>
      </c>
    </row>
    <row r="1511" spans="1:19" x14ac:dyDescent="0.35">
      <c r="A1511" s="76">
        <v>1517</v>
      </c>
      <c r="B1511" s="77" t="s">
        <v>4030</v>
      </c>
      <c r="C1511" s="76" t="s">
        <v>4030</v>
      </c>
      <c r="D1511" s="76" t="s">
        <v>4115</v>
      </c>
      <c r="E1511" s="76" t="s">
        <v>4136</v>
      </c>
      <c r="F1511" s="76" t="s">
        <v>4194</v>
      </c>
      <c r="J1511" s="76" t="s">
        <v>1802</v>
      </c>
      <c r="O1511" s="58" t="s">
        <v>1805</v>
      </c>
      <c r="R1511" s="62" t="s">
        <v>1569</v>
      </c>
      <c r="S1511" s="62">
        <v>25</v>
      </c>
    </row>
    <row r="1512" spans="1:19" x14ac:dyDescent="0.35">
      <c r="A1512" s="76">
        <v>1518</v>
      </c>
      <c r="B1512" s="77"/>
      <c r="F1512" s="76" t="s">
        <v>4200</v>
      </c>
      <c r="O1512" s="58" t="s">
        <v>1807</v>
      </c>
      <c r="R1512" s="61" t="s">
        <v>1569</v>
      </c>
      <c r="S1512" s="61">
        <v>25</v>
      </c>
    </row>
    <row r="1513" spans="1:19" x14ac:dyDescent="0.35">
      <c r="A1513" s="76">
        <v>1519</v>
      </c>
      <c r="B1513" s="77"/>
      <c r="F1513" s="76" t="s">
        <v>4197</v>
      </c>
      <c r="O1513" s="58" t="s">
        <v>1809</v>
      </c>
      <c r="R1513" s="62" t="s">
        <v>1569</v>
      </c>
      <c r="S1513" s="62">
        <v>35</v>
      </c>
    </row>
    <row r="1514" spans="1:19" x14ac:dyDescent="0.35">
      <c r="A1514" s="76">
        <v>1520</v>
      </c>
      <c r="B1514" s="77"/>
      <c r="F1514" s="76" t="s">
        <v>4192</v>
      </c>
      <c r="O1514" s="58" t="s">
        <v>1589</v>
      </c>
      <c r="R1514" s="61" t="s">
        <v>1587</v>
      </c>
      <c r="S1514" s="61">
        <v>-20</v>
      </c>
    </row>
    <row r="1515" spans="1:19" x14ac:dyDescent="0.35">
      <c r="A1515" s="76">
        <v>1521</v>
      </c>
      <c r="B1515" s="77" t="s">
        <v>3216</v>
      </c>
      <c r="C1515" s="76" t="s">
        <v>3216</v>
      </c>
      <c r="D1515" s="76" t="s">
        <v>4115</v>
      </c>
      <c r="E1515" s="76" t="s">
        <v>4136</v>
      </c>
      <c r="F1515" s="76" t="s">
        <v>4194</v>
      </c>
      <c r="J1515" s="76" t="s">
        <v>1804</v>
      </c>
      <c r="O1515" s="58" t="s">
        <v>1813</v>
      </c>
      <c r="R1515" s="62" t="s">
        <v>1587</v>
      </c>
      <c r="S1515" s="62">
        <v>-18</v>
      </c>
    </row>
    <row r="1516" spans="1:19" x14ac:dyDescent="0.35">
      <c r="A1516" s="76">
        <v>1522</v>
      </c>
      <c r="B1516" s="77"/>
      <c r="F1516" s="76" t="s">
        <v>4199</v>
      </c>
      <c r="O1516" s="58" t="s">
        <v>1816</v>
      </c>
      <c r="R1516" s="61" t="s">
        <v>1587</v>
      </c>
      <c r="S1516" s="61">
        <v>-8</v>
      </c>
    </row>
    <row r="1517" spans="1:19" x14ac:dyDescent="0.35">
      <c r="A1517" s="76">
        <v>1523</v>
      </c>
      <c r="B1517" s="77"/>
      <c r="F1517" s="76" t="s">
        <v>4197</v>
      </c>
      <c r="O1517" s="58" t="s">
        <v>1127</v>
      </c>
      <c r="R1517" s="62"/>
      <c r="S1517" s="62"/>
    </row>
    <row r="1518" spans="1:19" x14ac:dyDescent="0.35">
      <c r="A1518" s="76">
        <v>1524</v>
      </c>
      <c r="B1518" s="77"/>
      <c r="F1518" s="76" t="s">
        <v>4192</v>
      </c>
      <c r="O1518" s="58" t="s">
        <v>1606</v>
      </c>
      <c r="R1518" s="61"/>
      <c r="S1518" s="61"/>
    </row>
    <row r="1519" spans="1:19" x14ac:dyDescent="0.35">
      <c r="A1519" s="76">
        <v>1525</v>
      </c>
      <c r="B1519" s="77" t="s">
        <v>4031</v>
      </c>
      <c r="C1519" s="76" t="s">
        <v>4031</v>
      </c>
      <c r="D1519" s="76" t="s">
        <v>4115</v>
      </c>
      <c r="E1519" s="76" t="s">
        <v>4136</v>
      </c>
      <c r="F1519" s="76" t="s">
        <v>4194</v>
      </c>
      <c r="J1519" s="76" t="s">
        <v>1806</v>
      </c>
      <c r="O1519" s="58" t="s">
        <v>1176</v>
      </c>
      <c r="R1519" s="62"/>
      <c r="S1519" s="62"/>
    </row>
    <row r="1520" spans="1:19" x14ac:dyDescent="0.35">
      <c r="A1520" s="76">
        <v>1526</v>
      </c>
      <c r="B1520" s="77"/>
      <c r="F1520" s="76" t="s">
        <v>4199</v>
      </c>
      <c r="O1520" s="58" t="s">
        <v>1091</v>
      </c>
      <c r="R1520" s="61"/>
      <c r="S1520" s="61"/>
    </row>
    <row r="1521" spans="1:19" x14ac:dyDescent="0.35">
      <c r="A1521" s="76">
        <v>1527</v>
      </c>
      <c r="B1521" s="77"/>
      <c r="F1521" s="76" t="s">
        <v>4197</v>
      </c>
      <c r="O1521" s="58" t="s">
        <v>1172</v>
      </c>
      <c r="R1521" s="62"/>
      <c r="S1521" s="62"/>
    </row>
    <row r="1522" spans="1:19" x14ac:dyDescent="0.35">
      <c r="A1522" s="76">
        <v>1528</v>
      </c>
      <c r="B1522" s="77"/>
      <c r="F1522" s="76" t="s">
        <v>4192</v>
      </c>
      <c r="O1522" s="67" t="s">
        <v>3454</v>
      </c>
      <c r="R1522" s="66" t="s">
        <v>3452</v>
      </c>
      <c r="S1522" s="99">
        <v>7</v>
      </c>
    </row>
    <row r="1523" spans="1:19" x14ac:dyDescent="0.35">
      <c r="A1523" s="76">
        <v>1529</v>
      </c>
      <c r="B1523" s="77" t="s">
        <v>4032</v>
      </c>
      <c r="C1523" s="76" t="s">
        <v>4032</v>
      </c>
      <c r="D1523" s="76" t="s">
        <v>4115</v>
      </c>
      <c r="E1523" s="76" t="s">
        <v>4136</v>
      </c>
      <c r="F1523" s="76" t="s">
        <v>4194</v>
      </c>
      <c r="J1523" s="76" t="s">
        <v>1808</v>
      </c>
      <c r="O1523" s="67" t="s">
        <v>3461</v>
      </c>
      <c r="R1523" s="66" t="s">
        <v>3452</v>
      </c>
      <c r="S1523" s="99">
        <v>8</v>
      </c>
    </row>
    <row r="1524" spans="1:19" x14ac:dyDescent="0.35">
      <c r="A1524" s="76">
        <v>1530</v>
      </c>
      <c r="B1524" s="77"/>
      <c r="F1524" s="76" t="s">
        <v>4199</v>
      </c>
      <c r="O1524" s="67" t="s">
        <v>3462</v>
      </c>
      <c r="R1524" s="66" t="s">
        <v>3452</v>
      </c>
      <c r="S1524" s="99">
        <v>9</v>
      </c>
    </row>
    <row r="1525" spans="1:19" x14ac:dyDescent="0.35">
      <c r="A1525" s="76">
        <v>1531</v>
      </c>
      <c r="B1525" s="77"/>
      <c r="F1525" s="76" t="s">
        <v>4197</v>
      </c>
    </row>
    <row r="1526" spans="1:19" x14ac:dyDescent="0.35">
      <c r="A1526" s="76">
        <v>1532</v>
      </c>
      <c r="B1526" s="77"/>
      <c r="F1526" s="76" t="s">
        <v>4192</v>
      </c>
    </row>
    <row r="1527" spans="1:19" x14ac:dyDescent="0.35">
      <c r="A1527" s="76">
        <v>1533</v>
      </c>
      <c r="B1527" s="77" t="s">
        <v>3217</v>
      </c>
      <c r="C1527" s="76" t="s">
        <v>3217</v>
      </c>
      <c r="D1527" s="76" t="s">
        <v>4115</v>
      </c>
      <c r="E1527" s="76" t="s">
        <v>4136</v>
      </c>
      <c r="F1527" s="76" t="s">
        <v>4194</v>
      </c>
      <c r="J1527" s="76" t="s">
        <v>1810</v>
      </c>
    </row>
    <row r="1528" spans="1:19" x14ac:dyDescent="0.35">
      <c r="A1528" s="76">
        <v>1534</v>
      </c>
      <c r="B1528" s="77"/>
      <c r="F1528" s="76" t="s">
        <v>4198</v>
      </c>
    </row>
    <row r="1529" spans="1:19" x14ac:dyDescent="0.35">
      <c r="A1529" s="76">
        <v>1535</v>
      </c>
      <c r="B1529" s="77"/>
      <c r="F1529" s="90" t="s">
        <v>4731</v>
      </c>
    </row>
    <row r="1530" spans="1:19" x14ac:dyDescent="0.35">
      <c r="A1530" s="76">
        <v>1536</v>
      </c>
      <c r="B1530" s="77"/>
      <c r="F1530" s="76" t="s">
        <v>4192</v>
      </c>
    </row>
    <row r="1531" spans="1:19" x14ac:dyDescent="0.35">
      <c r="A1531" s="76">
        <v>1537</v>
      </c>
      <c r="B1531" s="77" t="s">
        <v>4064</v>
      </c>
      <c r="C1531" s="76" t="s">
        <v>4064</v>
      </c>
      <c r="D1531" s="76" t="s">
        <v>4115</v>
      </c>
      <c r="E1531" s="76" t="s">
        <v>4136</v>
      </c>
      <c r="F1531" s="76" t="s">
        <v>4194</v>
      </c>
      <c r="J1531" s="76" t="s">
        <v>3495</v>
      </c>
    </row>
    <row r="1532" spans="1:19" x14ac:dyDescent="0.35">
      <c r="A1532" s="76">
        <v>1538</v>
      </c>
      <c r="B1532" s="77"/>
      <c r="F1532" s="90" t="s">
        <v>4776</v>
      </c>
    </row>
    <row r="1533" spans="1:19" x14ac:dyDescent="0.35">
      <c r="A1533" s="76">
        <v>1539</v>
      </c>
      <c r="B1533" s="77"/>
      <c r="F1533" s="90" t="s">
        <v>4732</v>
      </c>
    </row>
    <row r="1534" spans="1:19" x14ac:dyDescent="0.35">
      <c r="A1534" s="76">
        <v>1540</v>
      </c>
      <c r="B1534" s="77"/>
      <c r="F1534" s="76" t="s">
        <v>4192</v>
      </c>
    </row>
    <row r="1535" spans="1:19" x14ac:dyDescent="0.35">
      <c r="A1535" s="76">
        <v>1541</v>
      </c>
      <c r="B1535" s="77" t="s">
        <v>4065</v>
      </c>
      <c r="C1535" s="76" t="s">
        <v>4065</v>
      </c>
      <c r="D1535" s="76" t="s">
        <v>4115</v>
      </c>
      <c r="E1535" s="76" t="s">
        <v>4136</v>
      </c>
      <c r="F1535" s="76" t="s">
        <v>4194</v>
      </c>
      <c r="J1535" s="76" t="s">
        <v>3500</v>
      </c>
    </row>
    <row r="1536" spans="1:19" x14ac:dyDescent="0.35">
      <c r="A1536" s="76">
        <v>1542</v>
      </c>
      <c r="B1536" s="77"/>
      <c r="F1536" s="90" t="s">
        <v>4776</v>
      </c>
    </row>
    <row r="1537" spans="1:10" x14ac:dyDescent="0.35">
      <c r="A1537" s="76">
        <v>1543</v>
      </c>
      <c r="B1537" s="77"/>
      <c r="F1537" s="90" t="s">
        <v>4733</v>
      </c>
    </row>
    <row r="1538" spans="1:10" x14ac:dyDescent="0.35">
      <c r="A1538" s="76">
        <v>1544</v>
      </c>
      <c r="B1538" s="77"/>
      <c r="F1538" s="76" t="s">
        <v>4192</v>
      </c>
    </row>
    <row r="1539" spans="1:10" x14ac:dyDescent="0.35">
      <c r="A1539" s="76">
        <v>1545</v>
      </c>
      <c r="B1539" s="77" t="s">
        <v>4066</v>
      </c>
      <c r="C1539" s="76" t="s">
        <v>4066</v>
      </c>
      <c r="D1539" s="76" t="s">
        <v>4115</v>
      </c>
      <c r="E1539" s="76" t="s">
        <v>4136</v>
      </c>
      <c r="F1539" s="76" t="s">
        <v>4194</v>
      </c>
      <c r="J1539" s="76" t="s">
        <v>3499</v>
      </c>
    </row>
    <row r="1540" spans="1:10" x14ac:dyDescent="0.35">
      <c r="A1540" s="76">
        <v>1546</v>
      </c>
      <c r="B1540" s="77"/>
      <c r="F1540" s="90" t="s">
        <v>4776</v>
      </c>
    </row>
    <row r="1541" spans="1:10" x14ac:dyDescent="0.35">
      <c r="A1541" s="76">
        <v>1547</v>
      </c>
      <c r="B1541" s="77"/>
      <c r="F1541" s="90" t="s">
        <v>4734</v>
      </c>
    </row>
    <row r="1542" spans="1:10" x14ac:dyDescent="0.35">
      <c r="A1542" s="76">
        <v>1548</v>
      </c>
      <c r="B1542" s="77"/>
      <c r="F1542" s="76" t="s">
        <v>4192</v>
      </c>
    </row>
    <row r="1543" spans="1:10" x14ac:dyDescent="0.35">
      <c r="A1543" s="76">
        <v>1549</v>
      </c>
      <c r="B1543" s="77" t="s">
        <v>1811</v>
      </c>
      <c r="C1543" s="76" t="s">
        <v>1811</v>
      </c>
      <c r="D1543" s="76" t="s">
        <v>4115</v>
      </c>
      <c r="E1543" s="76" t="s">
        <v>4136</v>
      </c>
      <c r="F1543" s="76" t="s">
        <v>4194</v>
      </c>
      <c r="J1543" s="76" t="s">
        <v>1812</v>
      </c>
    </row>
    <row r="1544" spans="1:10" x14ac:dyDescent="0.35">
      <c r="A1544" s="76">
        <v>1550</v>
      </c>
      <c r="B1544" s="77"/>
      <c r="F1544" s="76" t="s">
        <v>4196</v>
      </c>
    </row>
    <row r="1545" spans="1:10" x14ac:dyDescent="0.35">
      <c r="A1545" s="76">
        <v>1551</v>
      </c>
      <c r="B1545" s="77"/>
      <c r="F1545" s="90" t="s">
        <v>4735</v>
      </c>
    </row>
    <row r="1546" spans="1:10" x14ac:dyDescent="0.35">
      <c r="A1546" s="76">
        <v>1552</v>
      </c>
      <c r="B1546" s="77"/>
      <c r="F1546" s="76" t="s">
        <v>4192</v>
      </c>
    </row>
    <row r="1547" spans="1:10" x14ac:dyDescent="0.35">
      <c r="A1547" s="76">
        <v>1553</v>
      </c>
      <c r="B1547" s="77" t="s">
        <v>1814</v>
      </c>
      <c r="C1547" s="76" t="s">
        <v>1814</v>
      </c>
      <c r="D1547" s="76" t="s">
        <v>4115</v>
      </c>
      <c r="E1547" s="76" t="s">
        <v>4136</v>
      </c>
      <c r="F1547" s="76" t="s">
        <v>4194</v>
      </c>
      <c r="J1547" s="76" t="s">
        <v>1815</v>
      </c>
    </row>
    <row r="1548" spans="1:10" x14ac:dyDescent="0.35">
      <c r="A1548" s="76">
        <v>1554</v>
      </c>
      <c r="B1548" s="77"/>
      <c r="F1548" s="76" t="s">
        <v>4195</v>
      </c>
    </row>
    <row r="1549" spans="1:10" x14ac:dyDescent="0.35">
      <c r="A1549" s="76">
        <v>1555</v>
      </c>
      <c r="B1549" s="77"/>
      <c r="F1549" s="90" t="s">
        <v>4736</v>
      </c>
    </row>
    <row r="1550" spans="1:10" x14ac:dyDescent="0.35">
      <c r="A1550" s="76">
        <v>1556</v>
      </c>
      <c r="B1550" s="77"/>
      <c r="F1550" s="76" t="s">
        <v>4192</v>
      </c>
    </row>
    <row r="1551" spans="1:10" x14ac:dyDescent="0.35">
      <c r="A1551" s="76">
        <v>1557</v>
      </c>
      <c r="B1551" s="77" t="s">
        <v>1817</v>
      </c>
      <c r="C1551" s="76" t="s">
        <v>1817</v>
      </c>
      <c r="D1551" s="76" t="s">
        <v>4115</v>
      </c>
      <c r="E1551" s="76" t="s">
        <v>4136</v>
      </c>
      <c r="F1551" s="76" t="s">
        <v>4194</v>
      </c>
      <c r="J1551" s="76" t="s">
        <v>1818</v>
      </c>
    </row>
    <row r="1552" spans="1:10" x14ac:dyDescent="0.35">
      <c r="A1552" s="76">
        <v>1558</v>
      </c>
      <c r="B1552" s="77"/>
      <c r="F1552" s="76" t="s">
        <v>4193</v>
      </c>
    </row>
    <row r="1553" spans="1:10" x14ac:dyDescent="0.35">
      <c r="A1553" s="76">
        <v>1559</v>
      </c>
      <c r="B1553" s="77"/>
      <c r="F1553" s="90" t="s">
        <v>4737</v>
      </c>
    </row>
    <row r="1554" spans="1:10" x14ac:dyDescent="0.35">
      <c r="A1554" s="76">
        <v>1560</v>
      </c>
      <c r="B1554" s="77"/>
      <c r="F1554" s="76" t="s">
        <v>4192</v>
      </c>
    </row>
    <row r="1555" spans="1:10" x14ac:dyDescent="0.35">
      <c r="A1555" s="76">
        <v>1561</v>
      </c>
      <c r="B1555" s="77" t="s">
        <v>1825</v>
      </c>
      <c r="C1555" s="76" t="s">
        <v>1825</v>
      </c>
      <c r="D1555" s="76" t="s">
        <v>4115</v>
      </c>
      <c r="E1555" s="76" t="s">
        <v>4136</v>
      </c>
      <c r="F1555" s="90" t="s">
        <v>4817</v>
      </c>
      <c r="J1555" s="76" t="s">
        <v>1826</v>
      </c>
    </row>
    <row r="1556" spans="1:10" x14ac:dyDescent="0.35">
      <c r="A1556" s="76">
        <v>1562</v>
      </c>
      <c r="B1556" s="77"/>
      <c r="F1556" s="76" t="s">
        <v>4191</v>
      </c>
    </row>
    <row r="1557" spans="1:10" x14ac:dyDescent="0.35">
      <c r="A1557" s="76">
        <v>1563</v>
      </c>
      <c r="B1557" s="77"/>
      <c r="F1557" s="76" t="s">
        <v>4128</v>
      </c>
    </row>
    <row r="1558" spans="1:10" x14ac:dyDescent="0.35">
      <c r="A1558" s="76">
        <v>1564</v>
      </c>
      <c r="B1558" s="77"/>
      <c r="F1558" s="90" t="s">
        <v>4769</v>
      </c>
    </row>
    <row r="1559" spans="1:10" x14ac:dyDescent="0.35">
      <c r="A1559" s="76">
        <v>1565</v>
      </c>
      <c r="B1559" s="77" t="s">
        <v>4037</v>
      </c>
      <c r="C1559" s="76" t="s">
        <v>4037</v>
      </c>
      <c r="D1559" s="76" t="s">
        <v>4115</v>
      </c>
      <c r="E1559" s="76" t="s">
        <v>4136</v>
      </c>
      <c r="F1559" s="90" t="s">
        <v>4817</v>
      </c>
      <c r="J1559" s="76" t="s">
        <v>1852</v>
      </c>
    </row>
    <row r="1560" spans="1:10" x14ac:dyDescent="0.35">
      <c r="A1560" s="76">
        <v>1566</v>
      </c>
      <c r="B1560" s="77"/>
      <c r="F1560" s="90" t="s">
        <v>4771</v>
      </c>
    </row>
    <row r="1561" spans="1:10" x14ac:dyDescent="0.35">
      <c r="A1561" s="76">
        <v>1567</v>
      </c>
      <c r="B1561" s="77"/>
      <c r="F1561" s="90" t="s">
        <v>4770</v>
      </c>
    </row>
    <row r="1562" spans="1:10" x14ac:dyDescent="0.35">
      <c r="A1562" s="76">
        <v>1568</v>
      </c>
      <c r="B1562" s="77"/>
      <c r="F1562" s="90" t="s">
        <v>4772</v>
      </c>
    </row>
    <row r="1563" spans="1:10" x14ac:dyDescent="0.35">
      <c r="A1563" s="76">
        <v>1569</v>
      </c>
      <c r="B1563" s="77" t="s">
        <v>4096</v>
      </c>
      <c r="C1563" s="76" t="s">
        <v>4096</v>
      </c>
      <c r="D1563" s="76" t="s">
        <v>4115</v>
      </c>
      <c r="E1563" s="76" t="s">
        <v>4136</v>
      </c>
      <c r="F1563" s="76" t="s">
        <v>4130</v>
      </c>
      <c r="J1563" s="76" t="s">
        <v>1610</v>
      </c>
    </row>
    <row r="1564" spans="1:10" x14ac:dyDescent="0.35">
      <c r="A1564" s="76">
        <v>1570</v>
      </c>
      <c r="B1564" s="77"/>
      <c r="F1564" s="90" t="s">
        <v>4773</v>
      </c>
    </row>
    <row r="1565" spans="1:10" x14ac:dyDescent="0.35">
      <c r="A1565" s="76">
        <v>1571</v>
      </c>
      <c r="B1565" s="77"/>
      <c r="F1565" s="90" t="s">
        <v>4774</v>
      </c>
    </row>
    <row r="1566" spans="1:10" x14ac:dyDescent="0.35">
      <c r="A1566" s="76">
        <v>1572</v>
      </c>
      <c r="B1566" s="77"/>
      <c r="F1566" s="90" t="s">
        <v>4775</v>
      </c>
    </row>
    <row r="1567" spans="1:10" x14ac:dyDescent="0.35">
      <c r="A1567" s="76">
        <v>1573</v>
      </c>
      <c r="B1567" s="77" t="s">
        <v>1832</v>
      </c>
      <c r="C1567" s="76" t="s">
        <v>1832</v>
      </c>
      <c r="D1567" s="76" t="s">
        <v>4115</v>
      </c>
      <c r="E1567" s="76" t="s">
        <v>4136</v>
      </c>
      <c r="F1567" s="76" t="s">
        <v>4180</v>
      </c>
      <c r="J1567" s="76" t="s">
        <v>1833</v>
      </c>
    </row>
    <row r="1568" spans="1:10" x14ac:dyDescent="0.35">
      <c r="A1568" s="76">
        <v>1574</v>
      </c>
      <c r="B1568" s="77"/>
      <c r="F1568" s="76" t="s">
        <v>4190</v>
      </c>
    </row>
    <row r="1569" spans="1:10" x14ac:dyDescent="0.35">
      <c r="A1569" s="76">
        <v>1575</v>
      </c>
      <c r="B1569" s="77"/>
      <c r="F1569" s="76" t="s">
        <v>4188</v>
      </c>
    </row>
    <row r="1570" spans="1:10" x14ac:dyDescent="0.35">
      <c r="A1570" s="76">
        <v>1576</v>
      </c>
      <c r="B1570" s="77"/>
      <c r="F1570" s="76" t="s">
        <v>4177</v>
      </c>
    </row>
    <row r="1571" spans="1:10" x14ac:dyDescent="0.35">
      <c r="A1571" s="76">
        <v>1577</v>
      </c>
      <c r="B1571" s="77" t="s">
        <v>1836</v>
      </c>
      <c r="C1571" s="76" t="s">
        <v>1836</v>
      </c>
      <c r="D1571" s="76" t="s">
        <v>4115</v>
      </c>
      <c r="E1571" s="76" t="s">
        <v>4136</v>
      </c>
      <c r="F1571" s="76" t="s">
        <v>4180</v>
      </c>
      <c r="J1571" s="76" t="s">
        <v>1837</v>
      </c>
    </row>
    <row r="1572" spans="1:10" x14ac:dyDescent="0.35">
      <c r="A1572" s="76">
        <v>1578</v>
      </c>
      <c r="B1572" s="77"/>
      <c r="F1572" s="76" t="s">
        <v>4189</v>
      </c>
    </row>
    <row r="1573" spans="1:10" x14ac:dyDescent="0.35">
      <c r="A1573" s="76">
        <v>1579</v>
      </c>
      <c r="B1573" s="77"/>
      <c r="F1573" s="76" t="s">
        <v>4188</v>
      </c>
    </row>
    <row r="1574" spans="1:10" x14ac:dyDescent="0.35">
      <c r="A1574" s="76">
        <v>1580</v>
      </c>
      <c r="B1574" s="77"/>
      <c r="F1574" s="76" t="s">
        <v>4177</v>
      </c>
    </row>
    <row r="1575" spans="1:10" x14ac:dyDescent="0.35">
      <c r="A1575" s="76">
        <v>1581</v>
      </c>
      <c r="B1575" s="77" t="s">
        <v>1838</v>
      </c>
      <c r="C1575" s="76" t="s">
        <v>1838</v>
      </c>
      <c r="D1575" s="76" t="s">
        <v>4115</v>
      </c>
      <c r="E1575" s="76" t="s">
        <v>4136</v>
      </c>
      <c r="F1575" s="76" t="s">
        <v>4180</v>
      </c>
      <c r="J1575" s="76" t="s">
        <v>1839</v>
      </c>
    </row>
    <row r="1576" spans="1:10" x14ac:dyDescent="0.35">
      <c r="A1576" s="76">
        <v>1582</v>
      </c>
      <c r="B1576" s="77"/>
      <c r="F1576" s="76" t="s">
        <v>4187</v>
      </c>
    </row>
    <row r="1577" spans="1:10" x14ac:dyDescent="0.35">
      <c r="A1577" s="76">
        <v>1583</v>
      </c>
      <c r="B1577" s="77"/>
      <c r="F1577" s="76" t="s">
        <v>4186</v>
      </c>
    </row>
    <row r="1578" spans="1:10" x14ac:dyDescent="0.35">
      <c r="A1578" s="76">
        <v>1584</v>
      </c>
      <c r="B1578" s="77"/>
      <c r="F1578" s="76" t="s">
        <v>4177</v>
      </c>
    </row>
    <row r="1579" spans="1:10" x14ac:dyDescent="0.35">
      <c r="A1579" s="76">
        <v>1585</v>
      </c>
      <c r="B1579" s="77" t="s">
        <v>4033</v>
      </c>
      <c r="C1579" s="76" t="s">
        <v>4033</v>
      </c>
      <c r="D1579" s="76" t="s">
        <v>4115</v>
      </c>
      <c r="E1579" s="76" t="s">
        <v>4136</v>
      </c>
      <c r="F1579" s="76" t="s">
        <v>4180</v>
      </c>
      <c r="J1579" s="76" t="s">
        <v>1841</v>
      </c>
    </row>
    <row r="1580" spans="1:10" x14ac:dyDescent="0.35">
      <c r="A1580" s="76">
        <v>1586</v>
      </c>
      <c r="B1580" s="77"/>
      <c r="F1580" s="76" t="s">
        <v>4187</v>
      </c>
    </row>
    <row r="1581" spans="1:10" x14ac:dyDescent="0.35">
      <c r="A1581" s="76">
        <v>1587</v>
      </c>
      <c r="B1581" s="77"/>
      <c r="F1581" s="76" t="s">
        <v>4186</v>
      </c>
    </row>
    <row r="1582" spans="1:10" x14ac:dyDescent="0.35">
      <c r="A1582" s="76">
        <v>1588</v>
      </c>
      <c r="B1582" s="77"/>
      <c r="F1582" s="76" t="s">
        <v>4177</v>
      </c>
    </row>
    <row r="1583" spans="1:10" x14ac:dyDescent="0.35">
      <c r="A1583" s="76">
        <v>1589</v>
      </c>
      <c r="B1583" s="77" t="s">
        <v>4034</v>
      </c>
      <c r="C1583" s="76" t="s">
        <v>4034</v>
      </c>
      <c r="D1583" s="76" t="s">
        <v>4115</v>
      </c>
      <c r="E1583" s="76" t="s">
        <v>4136</v>
      </c>
      <c r="F1583" s="76" t="s">
        <v>4180</v>
      </c>
      <c r="J1583" s="76" t="s">
        <v>1843</v>
      </c>
    </row>
    <row r="1584" spans="1:10" x14ac:dyDescent="0.35">
      <c r="A1584" s="76">
        <v>1590</v>
      </c>
      <c r="B1584" s="77"/>
      <c r="F1584" s="76" t="s">
        <v>4187</v>
      </c>
    </row>
    <row r="1585" spans="1:10" x14ac:dyDescent="0.35">
      <c r="A1585" s="76">
        <v>1591</v>
      </c>
      <c r="B1585" s="77"/>
      <c r="F1585" s="76" t="s">
        <v>4186</v>
      </c>
    </row>
    <row r="1586" spans="1:10" x14ac:dyDescent="0.35">
      <c r="A1586" s="76">
        <v>1592</v>
      </c>
      <c r="B1586" s="77"/>
      <c r="F1586" s="76" t="s">
        <v>4177</v>
      </c>
    </row>
    <row r="1587" spans="1:10" x14ac:dyDescent="0.35">
      <c r="A1587" s="76">
        <v>1593</v>
      </c>
      <c r="B1587" s="77" t="s">
        <v>1780</v>
      </c>
      <c r="C1587" s="76" t="s">
        <v>1780</v>
      </c>
      <c r="D1587" s="76" t="s">
        <v>4115</v>
      </c>
      <c r="E1587" s="76" t="s">
        <v>4136</v>
      </c>
      <c r="F1587" s="90" t="s">
        <v>4835</v>
      </c>
      <c r="J1587" s="76" t="s">
        <v>1781</v>
      </c>
    </row>
    <row r="1588" spans="1:10" x14ac:dyDescent="0.35">
      <c r="A1588" s="76">
        <v>1594</v>
      </c>
      <c r="B1588" s="77"/>
      <c r="F1588" s="90" t="s">
        <v>4738</v>
      </c>
    </row>
    <row r="1589" spans="1:10" x14ac:dyDescent="0.35">
      <c r="A1589" s="76">
        <v>1595</v>
      </c>
      <c r="B1589" s="77"/>
      <c r="F1589" s="76" t="s">
        <v>4181</v>
      </c>
    </row>
    <row r="1590" spans="1:10" x14ac:dyDescent="0.35">
      <c r="A1590" s="76">
        <v>1596</v>
      </c>
      <c r="B1590" s="77"/>
      <c r="F1590" s="76" t="s">
        <v>4144</v>
      </c>
    </row>
    <row r="1591" spans="1:10" x14ac:dyDescent="0.35">
      <c r="A1591" s="76">
        <v>1597</v>
      </c>
      <c r="B1591" s="77" t="s">
        <v>4101</v>
      </c>
      <c r="C1591" s="76" t="s">
        <v>4101</v>
      </c>
      <c r="D1591" s="76" t="s">
        <v>4115</v>
      </c>
      <c r="E1591" s="76" t="s">
        <v>4136</v>
      </c>
      <c r="F1591" s="90" t="s">
        <v>4835</v>
      </c>
      <c r="J1591" s="76" t="s">
        <v>3689</v>
      </c>
    </row>
    <row r="1592" spans="1:10" x14ac:dyDescent="0.35">
      <c r="A1592" s="76">
        <v>1598</v>
      </c>
      <c r="B1592" s="77"/>
      <c r="F1592" s="90" t="s">
        <v>4739</v>
      </c>
    </row>
    <row r="1593" spans="1:10" x14ac:dyDescent="0.35">
      <c r="A1593" s="76">
        <v>1599</v>
      </c>
      <c r="B1593" s="77"/>
      <c r="F1593" s="90" t="s">
        <v>4181</v>
      </c>
    </row>
    <row r="1594" spans="1:10" x14ac:dyDescent="0.35">
      <c r="A1594" s="76">
        <v>1600</v>
      </c>
      <c r="B1594" s="77"/>
      <c r="F1594" s="76" t="s">
        <v>4144</v>
      </c>
    </row>
    <row r="1595" spans="1:10" x14ac:dyDescent="0.35">
      <c r="A1595" s="76">
        <v>1601</v>
      </c>
      <c r="B1595" s="77" t="s">
        <v>1609</v>
      </c>
      <c r="C1595" s="76" t="s">
        <v>1609</v>
      </c>
      <c r="D1595" s="76" t="s">
        <v>4115</v>
      </c>
      <c r="E1595" s="76" t="s">
        <v>4136</v>
      </c>
      <c r="F1595" s="90" t="s">
        <v>4836</v>
      </c>
      <c r="J1595" s="76" t="s">
        <v>1844</v>
      </c>
    </row>
    <row r="1596" spans="1:10" x14ac:dyDescent="0.35">
      <c r="A1596" s="76">
        <v>1602</v>
      </c>
      <c r="B1596" s="77"/>
      <c r="F1596" s="90" t="s">
        <v>4742</v>
      </c>
    </row>
    <row r="1597" spans="1:10" x14ac:dyDescent="0.35">
      <c r="A1597" s="76">
        <v>1603</v>
      </c>
      <c r="B1597" s="77"/>
      <c r="F1597" s="90" t="s">
        <v>4740</v>
      </c>
    </row>
    <row r="1598" spans="1:10" x14ac:dyDescent="0.35">
      <c r="A1598" s="76">
        <v>1604</v>
      </c>
      <c r="B1598" s="77"/>
      <c r="F1598" s="76" t="s">
        <v>4144</v>
      </c>
    </row>
    <row r="1599" spans="1:10" x14ac:dyDescent="0.35">
      <c r="A1599" s="76">
        <v>1605</v>
      </c>
      <c r="B1599" s="77" t="s">
        <v>1845</v>
      </c>
      <c r="C1599" s="76" t="s">
        <v>1845</v>
      </c>
      <c r="D1599" s="76" t="s">
        <v>4115</v>
      </c>
      <c r="E1599" s="76" t="s">
        <v>4136</v>
      </c>
      <c r="F1599" s="90" t="s">
        <v>4836</v>
      </c>
      <c r="J1599" s="76" t="s">
        <v>1846</v>
      </c>
    </row>
    <row r="1600" spans="1:10" x14ac:dyDescent="0.35">
      <c r="A1600" s="76">
        <v>1606</v>
      </c>
      <c r="B1600" s="77"/>
      <c r="F1600" s="90" t="s">
        <v>4741</v>
      </c>
    </row>
    <row r="1601" spans="1:18" x14ac:dyDescent="0.35">
      <c r="A1601" s="76">
        <v>1607</v>
      </c>
      <c r="B1601" s="77"/>
      <c r="F1601" s="90" t="s">
        <v>4740</v>
      </c>
    </row>
    <row r="1602" spans="1:18" x14ac:dyDescent="0.35">
      <c r="A1602" s="76">
        <v>1608</v>
      </c>
      <c r="B1602" s="77"/>
      <c r="F1602" s="76" t="s">
        <v>4144</v>
      </c>
    </row>
    <row r="1603" spans="1:18" x14ac:dyDescent="0.35">
      <c r="A1603" s="76">
        <v>1609</v>
      </c>
      <c r="B1603" s="77" t="s">
        <v>1829</v>
      </c>
      <c r="C1603" s="76" t="s">
        <v>1829</v>
      </c>
      <c r="D1603" s="76" t="s">
        <v>4115</v>
      </c>
      <c r="E1603" s="76" t="s">
        <v>4136</v>
      </c>
      <c r="F1603" s="90" t="s">
        <v>4835</v>
      </c>
      <c r="J1603" s="76" t="s">
        <v>1830</v>
      </c>
    </row>
    <row r="1604" spans="1:18" x14ac:dyDescent="0.35">
      <c r="A1604" s="76">
        <v>1610</v>
      </c>
      <c r="B1604" s="77"/>
      <c r="F1604" s="76" t="s">
        <v>4182</v>
      </c>
    </row>
    <row r="1605" spans="1:18" x14ac:dyDescent="0.35">
      <c r="A1605" s="76">
        <v>1611</v>
      </c>
      <c r="B1605" s="77"/>
      <c r="F1605" s="76" t="s">
        <v>4181</v>
      </c>
    </row>
    <row r="1606" spans="1:18" x14ac:dyDescent="0.35">
      <c r="A1606" s="76">
        <v>1612</v>
      </c>
      <c r="B1606" s="77"/>
      <c r="F1606" s="76" t="s">
        <v>4144</v>
      </c>
    </row>
    <row r="1607" spans="1:18" x14ac:dyDescent="0.35">
      <c r="A1607" s="76">
        <v>1613</v>
      </c>
      <c r="B1607" s="77" t="s">
        <v>4102</v>
      </c>
      <c r="C1607" s="76" t="s">
        <v>4102</v>
      </c>
      <c r="D1607" s="76" t="s">
        <v>4115</v>
      </c>
      <c r="E1607" s="76" t="s">
        <v>4136</v>
      </c>
      <c r="F1607" s="90" t="s">
        <v>4835</v>
      </c>
      <c r="J1607" s="76" t="s">
        <v>3527</v>
      </c>
    </row>
    <row r="1608" spans="1:18" x14ac:dyDescent="0.35">
      <c r="A1608" s="76">
        <v>1614</v>
      </c>
      <c r="B1608" s="77"/>
      <c r="F1608" s="90" t="s">
        <v>4739</v>
      </c>
    </row>
    <row r="1609" spans="1:18" x14ac:dyDescent="0.35">
      <c r="A1609" s="76">
        <v>1615</v>
      </c>
      <c r="B1609" s="77"/>
      <c r="F1609" s="76" t="s">
        <v>4181</v>
      </c>
    </row>
    <row r="1610" spans="1:18" x14ac:dyDescent="0.35">
      <c r="A1610" s="76">
        <v>1616</v>
      </c>
      <c r="B1610" s="77"/>
      <c r="F1610" s="76" t="s">
        <v>4144</v>
      </c>
    </row>
    <row r="1611" spans="1:18" x14ac:dyDescent="0.35">
      <c r="A1611" s="76">
        <v>1617</v>
      </c>
      <c r="B1611" s="77" t="s">
        <v>4070</v>
      </c>
      <c r="C1611" s="76" t="s">
        <v>4070</v>
      </c>
      <c r="D1611" s="76" t="s">
        <v>4115</v>
      </c>
      <c r="E1611" s="76" t="s">
        <v>4136</v>
      </c>
      <c r="F1611" s="76" t="s">
        <v>4180</v>
      </c>
      <c r="J1611" s="76" t="s">
        <v>3468</v>
      </c>
    </row>
    <row r="1612" spans="1:18" x14ac:dyDescent="0.35">
      <c r="A1612" s="76">
        <v>1618</v>
      </c>
      <c r="B1612" s="77"/>
      <c r="F1612" s="90" t="s">
        <v>4768</v>
      </c>
    </row>
    <row r="1613" spans="1:18" x14ac:dyDescent="0.35">
      <c r="A1613" s="76">
        <v>1619</v>
      </c>
      <c r="B1613" s="77"/>
      <c r="F1613" s="90" t="s">
        <v>4743</v>
      </c>
    </row>
    <row r="1614" spans="1:18" x14ac:dyDescent="0.35">
      <c r="A1614" s="76">
        <v>1620</v>
      </c>
      <c r="B1614" s="77"/>
      <c r="F1614" s="76" t="s">
        <v>4177</v>
      </c>
    </row>
    <row r="1615" spans="1:18" x14ac:dyDescent="0.35">
      <c r="A1615" s="76">
        <v>1621</v>
      </c>
      <c r="B1615" s="77" t="s">
        <v>4071</v>
      </c>
      <c r="C1615" s="76" t="s">
        <v>4071</v>
      </c>
      <c r="D1615" s="76" t="s">
        <v>4115</v>
      </c>
      <c r="E1615" s="76" t="s">
        <v>4136</v>
      </c>
      <c r="F1615" s="76" t="s">
        <v>4180</v>
      </c>
      <c r="J1615" s="76" t="s">
        <v>3489</v>
      </c>
      <c r="O1615" s="58" t="s">
        <v>1831</v>
      </c>
      <c r="Q1615" s="61" t="s">
        <v>1558</v>
      </c>
      <c r="R1615" s="61">
        <v>10</v>
      </c>
    </row>
    <row r="1616" spans="1:18" x14ac:dyDescent="0.35">
      <c r="A1616" s="76">
        <v>1622</v>
      </c>
      <c r="B1616" s="77"/>
      <c r="F1616" s="90" t="s">
        <v>4768</v>
      </c>
      <c r="O1616" s="58" t="s">
        <v>1835</v>
      </c>
      <c r="Q1616" s="62" t="s">
        <v>1558</v>
      </c>
      <c r="R1616" s="62">
        <v>10</v>
      </c>
    </row>
    <row r="1617" spans="1:18" x14ac:dyDescent="0.35">
      <c r="A1617" s="76">
        <v>1623</v>
      </c>
      <c r="B1617" s="77"/>
      <c r="F1617" s="90" t="s">
        <v>4744</v>
      </c>
      <c r="O1617" s="58" t="s">
        <v>1834</v>
      </c>
      <c r="Q1617" s="61" t="s">
        <v>1569</v>
      </c>
      <c r="R1617" s="61">
        <v>25</v>
      </c>
    </row>
    <row r="1618" spans="1:18" x14ac:dyDescent="0.35">
      <c r="A1618" s="76">
        <v>1624</v>
      </c>
      <c r="B1618" s="77"/>
      <c r="F1618" s="76" t="s">
        <v>4177</v>
      </c>
      <c r="O1618" s="58" t="s">
        <v>1782</v>
      </c>
      <c r="Q1618" s="62" t="s">
        <v>1569</v>
      </c>
      <c r="R1618" s="62">
        <v>25</v>
      </c>
    </row>
    <row r="1619" spans="1:18" x14ac:dyDescent="0.35">
      <c r="A1619" s="76">
        <v>1625</v>
      </c>
      <c r="B1619" s="77" t="s">
        <v>4072</v>
      </c>
      <c r="C1619" s="76" t="s">
        <v>4072</v>
      </c>
      <c r="D1619" s="76" t="s">
        <v>4115</v>
      </c>
      <c r="E1619" s="76" t="s">
        <v>4136</v>
      </c>
      <c r="F1619" s="76" t="s">
        <v>4180</v>
      </c>
      <c r="J1619" s="76" t="s">
        <v>3490</v>
      </c>
      <c r="O1619" s="58" t="s">
        <v>1842</v>
      </c>
      <c r="Q1619" s="61" t="s">
        <v>1569</v>
      </c>
      <c r="R1619" s="61">
        <v>50</v>
      </c>
    </row>
    <row r="1620" spans="1:18" x14ac:dyDescent="0.35">
      <c r="A1620" s="76">
        <v>1626</v>
      </c>
      <c r="B1620" s="77"/>
      <c r="F1620" s="90" t="s">
        <v>4768</v>
      </c>
      <c r="O1620" s="58" t="s">
        <v>1103</v>
      </c>
      <c r="Q1620" s="62"/>
      <c r="R1620" s="62"/>
    </row>
    <row r="1621" spans="1:18" x14ac:dyDescent="0.35">
      <c r="A1621" s="76">
        <v>1627</v>
      </c>
      <c r="B1621" s="77"/>
      <c r="F1621" s="90" t="s">
        <v>4745</v>
      </c>
      <c r="O1621" s="58" t="s">
        <v>1099</v>
      </c>
      <c r="Q1621" s="61"/>
      <c r="R1621" s="61"/>
    </row>
    <row r="1622" spans="1:18" x14ac:dyDescent="0.35">
      <c r="A1622" s="76">
        <v>1628</v>
      </c>
      <c r="B1622" s="77"/>
      <c r="F1622" s="76" t="s">
        <v>4177</v>
      </c>
      <c r="O1622" s="58" t="s">
        <v>1840</v>
      </c>
      <c r="Q1622" s="62" t="s">
        <v>1587</v>
      </c>
      <c r="R1622" s="62">
        <v>-15</v>
      </c>
    </row>
    <row r="1623" spans="1:18" x14ac:dyDescent="0.35">
      <c r="A1623" s="76">
        <v>1629</v>
      </c>
      <c r="B1623" s="77" t="s">
        <v>1847</v>
      </c>
      <c r="C1623" s="76" t="s">
        <v>1847</v>
      </c>
      <c r="D1623" s="76" t="s">
        <v>4115</v>
      </c>
      <c r="E1623" s="76" t="s">
        <v>4136</v>
      </c>
      <c r="F1623" s="76" t="s">
        <v>4180</v>
      </c>
      <c r="J1623" s="76" t="s">
        <v>1848</v>
      </c>
      <c r="O1623" s="58" t="s">
        <v>1849</v>
      </c>
      <c r="Q1623" s="61" t="s">
        <v>1587</v>
      </c>
      <c r="R1623" s="61">
        <v>-15</v>
      </c>
    </row>
    <row r="1624" spans="1:18" x14ac:dyDescent="0.35">
      <c r="A1624" s="76">
        <v>1630</v>
      </c>
      <c r="B1624" s="77"/>
      <c r="F1624" s="76" t="s">
        <v>4179</v>
      </c>
      <c r="O1624" s="58" t="s">
        <v>1115</v>
      </c>
      <c r="Q1624" s="62" t="s">
        <v>1587</v>
      </c>
      <c r="R1624" s="62">
        <v>-15</v>
      </c>
    </row>
    <row r="1625" spans="1:18" x14ac:dyDescent="0.35">
      <c r="A1625" s="76">
        <v>1631</v>
      </c>
      <c r="B1625" s="77"/>
      <c r="F1625" s="76" t="s">
        <v>4178</v>
      </c>
      <c r="O1625" s="58" t="s">
        <v>892</v>
      </c>
      <c r="Q1625" s="61"/>
      <c r="R1625" s="61"/>
    </row>
    <row r="1626" spans="1:18" x14ac:dyDescent="0.35">
      <c r="A1626" s="76">
        <v>1632</v>
      </c>
      <c r="B1626" s="77"/>
      <c r="F1626" s="76" t="s">
        <v>4177</v>
      </c>
      <c r="O1626" s="67" t="s">
        <v>3469</v>
      </c>
      <c r="Q1626" s="66" t="s">
        <v>3452</v>
      </c>
      <c r="R1626" s="99">
        <v>5</v>
      </c>
    </row>
    <row r="1627" spans="1:18" x14ac:dyDescent="0.35">
      <c r="A1627" s="76">
        <v>1633</v>
      </c>
      <c r="B1627" s="77" t="s">
        <v>4035</v>
      </c>
      <c r="C1627" s="76" t="s">
        <v>4035</v>
      </c>
      <c r="D1627" s="76" t="s">
        <v>4115</v>
      </c>
      <c r="E1627" s="76" t="s">
        <v>4136</v>
      </c>
      <c r="F1627" s="76" t="s">
        <v>4180</v>
      </c>
      <c r="J1627" s="76" t="s">
        <v>1850</v>
      </c>
      <c r="O1627" s="67" t="s">
        <v>3471</v>
      </c>
      <c r="Q1627" s="66" t="s">
        <v>3452</v>
      </c>
      <c r="R1627" s="99">
        <v>6</v>
      </c>
    </row>
    <row r="1628" spans="1:18" x14ac:dyDescent="0.35">
      <c r="A1628" s="76">
        <v>1634</v>
      </c>
      <c r="B1628" s="77"/>
      <c r="F1628" s="76" t="s">
        <v>4179</v>
      </c>
      <c r="O1628" s="67" t="s">
        <v>3470</v>
      </c>
      <c r="Q1628" s="66" t="s">
        <v>3452</v>
      </c>
      <c r="R1628" s="99">
        <v>7</v>
      </c>
    </row>
    <row r="1629" spans="1:18" x14ac:dyDescent="0.35">
      <c r="A1629" s="76">
        <v>1635</v>
      </c>
      <c r="B1629" s="77"/>
      <c r="F1629" s="76" t="s">
        <v>4178</v>
      </c>
    </row>
    <row r="1630" spans="1:18" x14ac:dyDescent="0.35">
      <c r="A1630" s="76">
        <v>1636</v>
      </c>
      <c r="B1630" s="77"/>
      <c r="F1630" s="76" t="s">
        <v>4177</v>
      </c>
    </row>
    <row r="1631" spans="1:18" x14ac:dyDescent="0.35">
      <c r="A1631" s="76">
        <v>1637</v>
      </c>
      <c r="B1631" s="77" t="s">
        <v>4036</v>
      </c>
      <c r="C1631" s="76" t="s">
        <v>4036</v>
      </c>
      <c r="D1631" s="76" t="s">
        <v>4115</v>
      </c>
      <c r="E1631" s="76" t="s">
        <v>4136</v>
      </c>
      <c r="F1631" s="76" t="s">
        <v>4180</v>
      </c>
      <c r="J1631" s="76" t="s">
        <v>1851</v>
      </c>
    </row>
    <row r="1632" spans="1:18" x14ac:dyDescent="0.35">
      <c r="A1632" s="76">
        <v>1638</v>
      </c>
      <c r="B1632" s="77"/>
      <c r="F1632" s="76" t="s">
        <v>4179</v>
      </c>
    </row>
    <row r="1633" spans="1:10" x14ac:dyDescent="0.35">
      <c r="A1633" s="76">
        <v>1639</v>
      </c>
      <c r="B1633" s="77"/>
      <c r="F1633" s="76" t="s">
        <v>4178</v>
      </c>
    </row>
    <row r="1634" spans="1:10" x14ac:dyDescent="0.35">
      <c r="A1634" s="76">
        <v>1640</v>
      </c>
      <c r="B1634" s="77"/>
      <c r="F1634" s="76" t="s">
        <v>4177</v>
      </c>
    </row>
    <row r="1635" spans="1:10" x14ac:dyDescent="0.35">
      <c r="A1635" s="76">
        <v>1641</v>
      </c>
      <c r="B1635" s="77" t="s">
        <v>1894</v>
      </c>
      <c r="C1635" s="76" t="s">
        <v>1894</v>
      </c>
      <c r="D1635" s="76" t="s">
        <v>4115</v>
      </c>
      <c r="E1635" s="76" t="s">
        <v>4136</v>
      </c>
      <c r="F1635" s="90" t="s">
        <v>4821</v>
      </c>
      <c r="J1635" s="76" t="s">
        <v>1895</v>
      </c>
    </row>
    <row r="1636" spans="1:10" x14ac:dyDescent="0.35">
      <c r="A1636" s="76">
        <v>1642</v>
      </c>
      <c r="B1636" s="77"/>
      <c r="F1636" s="76" t="s">
        <v>4176</v>
      </c>
    </row>
    <row r="1637" spans="1:10" x14ac:dyDescent="0.35">
      <c r="A1637" s="76">
        <v>1643</v>
      </c>
      <c r="B1637" s="77"/>
      <c r="F1637" s="76" t="s">
        <v>4149</v>
      </c>
    </row>
    <row r="1638" spans="1:10" x14ac:dyDescent="0.35">
      <c r="A1638" s="76">
        <v>1644</v>
      </c>
      <c r="B1638" s="77"/>
      <c r="F1638" s="76" t="s">
        <v>4131</v>
      </c>
    </row>
    <row r="1639" spans="1:10" x14ac:dyDescent="0.35">
      <c r="A1639" s="76">
        <v>1645</v>
      </c>
      <c r="B1639" s="77" t="s">
        <v>1899</v>
      </c>
      <c r="C1639" s="76" t="s">
        <v>1899</v>
      </c>
      <c r="D1639" s="76" t="s">
        <v>4115</v>
      </c>
      <c r="E1639" s="76" t="s">
        <v>4136</v>
      </c>
      <c r="F1639" s="76" t="s">
        <v>4171</v>
      </c>
      <c r="J1639" s="76" t="s">
        <v>1900</v>
      </c>
    </row>
    <row r="1640" spans="1:10" x14ac:dyDescent="0.35">
      <c r="A1640" s="76">
        <v>1646</v>
      </c>
      <c r="B1640" s="77"/>
      <c r="F1640" s="76" t="s">
        <v>4175</v>
      </c>
    </row>
    <row r="1641" spans="1:10" x14ac:dyDescent="0.35">
      <c r="A1641" s="76">
        <v>1647</v>
      </c>
      <c r="B1641" s="77"/>
      <c r="F1641" s="76" t="s">
        <v>4174</v>
      </c>
    </row>
    <row r="1642" spans="1:10" x14ac:dyDescent="0.35">
      <c r="A1642" s="76">
        <v>1648</v>
      </c>
      <c r="B1642" s="77"/>
      <c r="F1642" s="76" t="s">
        <v>4168</v>
      </c>
    </row>
    <row r="1643" spans="1:10" x14ac:dyDescent="0.35">
      <c r="A1643" s="76">
        <v>1649</v>
      </c>
      <c r="B1643" s="77" t="s">
        <v>1902</v>
      </c>
      <c r="C1643" s="76" t="s">
        <v>1902</v>
      </c>
      <c r="D1643" s="76" t="s">
        <v>4115</v>
      </c>
      <c r="E1643" s="76" t="s">
        <v>4136</v>
      </c>
      <c r="F1643" s="76" t="s">
        <v>4171</v>
      </c>
      <c r="J1643" s="76" t="s">
        <v>1903</v>
      </c>
    </row>
    <row r="1644" spans="1:10" x14ac:dyDescent="0.35">
      <c r="A1644" s="76">
        <v>1650</v>
      </c>
      <c r="B1644" s="77"/>
      <c r="F1644" s="76" t="s">
        <v>4173</v>
      </c>
    </row>
    <row r="1645" spans="1:10" x14ac:dyDescent="0.35">
      <c r="A1645" s="76">
        <v>1651</v>
      </c>
      <c r="B1645" s="77"/>
      <c r="F1645" s="76" t="s">
        <v>4172</v>
      </c>
    </row>
    <row r="1646" spans="1:10" x14ac:dyDescent="0.35">
      <c r="A1646" s="76">
        <v>1652</v>
      </c>
      <c r="B1646" s="77"/>
      <c r="F1646" s="76" t="s">
        <v>4168</v>
      </c>
    </row>
    <row r="1647" spans="1:10" x14ac:dyDescent="0.35">
      <c r="A1647" s="76">
        <v>1653</v>
      </c>
      <c r="B1647" s="77" t="s">
        <v>4044</v>
      </c>
      <c r="C1647" s="76" t="s">
        <v>4044</v>
      </c>
      <c r="D1647" s="76" t="s">
        <v>4115</v>
      </c>
      <c r="E1647" s="76" t="s">
        <v>4136</v>
      </c>
      <c r="F1647" s="76" t="s">
        <v>4171</v>
      </c>
      <c r="J1647" s="76" t="s">
        <v>1905</v>
      </c>
    </row>
    <row r="1648" spans="1:10" x14ac:dyDescent="0.35">
      <c r="A1648" s="76">
        <v>1654</v>
      </c>
      <c r="B1648" s="77"/>
      <c r="F1648" s="76" t="s">
        <v>4173</v>
      </c>
    </row>
    <row r="1649" spans="1:18" x14ac:dyDescent="0.35">
      <c r="A1649" s="76">
        <v>1655</v>
      </c>
      <c r="B1649" s="77"/>
      <c r="F1649" s="76" t="s">
        <v>4172</v>
      </c>
      <c r="O1649" s="58" t="s">
        <v>1898</v>
      </c>
      <c r="Q1649" s="61" t="s">
        <v>1558</v>
      </c>
      <c r="R1649" s="61">
        <v>10</v>
      </c>
    </row>
    <row r="1650" spans="1:18" x14ac:dyDescent="0.35">
      <c r="A1650" s="76">
        <v>1656</v>
      </c>
      <c r="B1650" s="77"/>
      <c r="F1650" s="76" t="s">
        <v>4168</v>
      </c>
      <c r="O1650" s="58" t="s">
        <v>1901</v>
      </c>
      <c r="Q1650" s="62" t="s">
        <v>1569</v>
      </c>
      <c r="R1650" s="62">
        <v>25</v>
      </c>
    </row>
    <row r="1651" spans="1:18" x14ac:dyDescent="0.35">
      <c r="A1651" s="76">
        <v>1657</v>
      </c>
      <c r="B1651" s="77" t="s">
        <v>4045</v>
      </c>
      <c r="C1651" s="76" t="s">
        <v>4045</v>
      </c>
      <c r="D1651" s="76" t="s">
        <v>4115</v>
      </c>
      <c r="E1651" s="76" t="s">
        <v>4136</v>
      </c>
      <c r="F1651" s="76" t="s">
        <v>4171</v>
      </c>
      <c r="J1651" s="76" t="s">
        <v>1907</v>
      </c>
      <c r="O1651" s="58" t="s">
        <v>1904</v>
      </c>
      <c r="Q1651" s="61" t="s">
        <v>1569</v>
      </c>
      <c r="R1651" s="61">
        <v>25</v>
      </c>
    </row>
    <row r="1652" spans="1:18" x14ac:dyDescent="0.35">
      <c r="A1652" s="76">
        <v>1658</v>
      </c>
      <c r="B1652" s="77"/>
      <c r="F1652" s="76" t="s">
        <v>4173</v>
      </c>
      <c r="O1652" s="58" t="s">
        <v>1906</v>
      </c>
      <c r="Q1652" s="62" t="s">
        <v>1569</v>
      </c>
      <c r="R1652" s="62">
        <v>50</v>
      </c>
    </row>
    <row r="1653" spans="1:18" x14ac:dyDescent="0.35">
      <c r="A1653" s="76">
        <v>1659</v>
      </c>
      <c r="B1653" s="77"/>
      <c r="F1653" s="90" t="s">
        <v>4746</v>
      </c>
      <c r="O1653" s="58" t="s">
        <v>1908</v>
      </c>
      <c r="Q1653" s="61" t="s">
        <v>1587</v>
      </c>
      <c r="R1653" s="61">
        <v>-15</v>
      </c>
    </row>
    <row r="1654" spans="1:18" x14ac:dyDescent="0.35">
      <c r="A1654" s="76">
        <v>1660</v>
      </c>
      <c r="B1654" s="77"/>
      <c r="F1654" s="76" t="s">
        <v>4168</v>
      </c>
      <c r="O1654" s="58" t="s">
        <v>1911</v>
      </c>
      <c r="Q1654" s="62" t="s">
        <v>1587</v>
      </c>
      <c r="R1654" s="62">
        <v>-15</v>
      </c>
    </row>
    <row r="1655" spans="1:18" x14ac:dyDescent="0.35">
      <c r="A1655" s="76">
        <v>1661</v>
      </c>
      <c r="B1655" s="77" t="s">
        <v>1909</v>
      </c>
      <c r="C1655" s="76" t="s">
        <v>1909</v>
      </c>
      <c r="D1655" s="76" t="s">
        <v>4115</v>
      </c>
      <c r="E1655" s="76" t="s">
        <v>4136</v>
      </c>
      <c r="F1655" s="76" t="s">
        <v>4171</v>
      </c>
      <c r="J1655" s="76" t="s">
        <v>1910</v>
      </c>
      <c r="O1655" s="58" t="s">
        <v>1035</v>
      </c>
      <c r="Q1655" s="61" t="s">
        <v>1587</v>
      </c>
      <c r="R1655" s="61">
        <v>-15</v>
      </c>
    </row>
    <row r="1656" spans="1:18" x14ac:dyDescent="0.35">
      <c r="A1656" s="76">
        <v>1662</v>
      </c>
      <c r="B1656" s="77"/>
      <c r="F1656" s="76" t="s">
        <v>4170</v>
      </c>
      <c r="O1656" s="58" t="s">
        <v>984</v>
      </c>
      <c r="Q1656" s="62"/>
      <c r="R1656" s="62"/>
    </row>
    <row r="1657" spans="1:18" x14ac:dyDescent="0.35">
      <c r="A1657" s="76">
        <v>1663</v>
      </c>
      <c r="B1657" s="77"/>
      <c r="F1657" s="76" t="s">
        <v>4169</v>
      </c>
      <c r="O1657" s="58" t="s">
        <v>913</v>
      </c>
      <c r="Q1657" s="61"/>
      <c r="R1657" s="61"/>
    </row>
    <row r="1658" spans="1:18" x14ac:dyDescent="0.35">
      <c r="A1658" s="76">
        <v>1664</v>
      </c>
      <c r="B1658" s="77"/>
      <c r="F1658" s="76" t="s">
        <v>4168</v>
      </c>
      <c r="O1658" s="58" t="s">
        <v>1034</v>
      </c>
      <c r="Q1658" s="62"/>
      <c r="R1658" s="62"/>
    </row>
    <row r="1659" spans="1:18" x14ac:dyDescent="0.35">
      <c r="A1659" s="76">
        <v>1665</v>
      </c>
      <c r="B1659" s="77" t="s">
        <v>4046</v>
      </c>
      <c r="C1659" s="76" t="s">
        <v>4046</v>
      </c>
      <c r="D1659" s="76" t="s">
        <v>4115</v>
      </c>
      <c r="E1659" s="76" t="s">
        <v>4136</v>
      </c>
      <c r="F1659" s="76" t="s">
        <v>4171</v>
      </c>
      <c r="J1659" s="76" t="s">
        <v>1912</v>
      </c>
      <c r="O1659" s="67" t="s">
        <v>3475</v>
      </c>
      <c r="Q1659" s="66" t="s">
        <v>3452</v>
      </c>
      <c r="R1659" s="99">
        <v>5</v>
      </c>
    </row>
    <row r="1660" spans="1:18" x14ac:dyDescent="0.35">
      <c r="A1660" s="76">
        <v>1666</v>
      </c>
      <c r="B1660" s="77"/>
      <c r="F1660" s="76" t="s">
        <v>4170</v>
      </c>
      <c r="O1660" s="67" t="s">
        <v>3476</v>
      </c>
      <c r="Q1660" s="66" t="s">
        <v>3452</v>
      </c>
      <c r="R1660" s="99">
        <v>6</v>
      </c>
    </row>
    <row r="1661" spans="1:18" x14ac:dyDescent="0.35">
      <c r="A1661" s="76">
        <v>1667</v>
      </c>
      <c r="B1661" s="77"/>
      <c r="F1661" s="76" t="s">
        <v>4169</v>
      </c>
      <c r="O1661" s="67" t="s">
        <v>3477</v>
      </c>
      <c r="Q1661" s="66" t="s">
        <v>3452</v>
      </c>
      <c r="R1661" s="99">
        <v>7</v>
      </c>
    </row>
    <row r="1662" spans="1:18" x14ac:dyDescent="0.35">
      <c r="A1662" s="76">
        <v>1668</v>
      </c>
      <c r="B1662" s="77"/>
      <c r="F1662" s="76" t="s">
        <v>4168</v>
      </c>
    </row>
    <row r="1663" spans="1:18" x14ac:dyDescent="0.35">
      <c r="A1663" s="76">
        <v>1669</v>
      </c>
      <c r="B1663" s="77" t="s">
        <v>4047</v>
      </c>
      <c r="C1663" s="76" t="s">
        <v>4047</v>
      </c>
      <c r="D1663" s="76" t="s">
        <v>4115</v>
      </c>
      <c r="E1663" s="76" t="s">
        <v>4136</v>
      </c>
      <c r="F1663" s="76" t="s">
        <v>4171</v>
      </c>
      <c r="J1663" s="76" t="s">
        <v>1913</v>
      </c>
    </row>
    <row r="1664" spans="1:18" x14ac:dyDescent="0.35">
      <c r="A1664" s="76">
        <v>1670</v>
      </c>
      <c r="B1664" s="77"/>
      <c r="F1664" s="76" t="s">
        <v>4170</v>
      </c>
    </row>
    <row r="1665" spans="1:10" x14ac:dyDescent="0.35">
      <c r="A1665" s="76">
        <v>1671</v>
      </c>
      <c r="B1665" s="77"/>
      <c r="F1665" s="76" t="s">
        <v>4169</v>
      </c>
    </row>
    <row r="1666" spans="1:10" x14ac:dyDescent="0.35">
      <c r="A1666" s="76">
        <v>1672</v>
      </c>
      <c r="B1666" s="77"/>
      <c r="F1666" s="76" t="s">
        <v>4168</v>
      </c>
    </row>
    <row r="1667" spans="1:10" x14ac:dyDescent="0.35">
      <c r="A1667" s="76">
        <v>1673</v>
      </c>
      <c r="B1667" s="77" t="s">
        <v>1914</v>
      </c>
      <c r="C1667" s="76" t="s">
        <v>1914</v>
      </c>
      <c r="D1667" s="76" t="s">
        <v>4115</v>
      </c>
      <c r="E1667" s="76" t="s">
        <v>4136</v>
      </c>
      <c r="F1667" s="90" t="s">
        <v>4837</v>
      </c>
      <c r="J1667" s="76" t="s">
        <v>1915</v>
      </c>
    </row>
    <row r="1668" spans="1:10" x14ac:dyDescent="0.35">
      <c r="A1668" s="76">
        <v>1674</v>
      </c>
      <c r="B1668" s="77"/>
      <c r="F1668" s="76" t="s">
        <v>4167</v>
      </c>
    </row>
    <row r="1669" spans="1:10" x14ac:dyDescent="0.35">
      <c r="A1669" s="76">
        <v>1675</v>
      </c>
      <c r="B1669" s="77"/>
      <c r="F1669" s="76" t="s">
        <v>4149</v>
      </c>
    </row>
    <row r="1670" spans="1:10" x14ac:dyDescent="0.35">
      <c r="A1670" s="76">
        <v>1676</v>
      </c>
      <c r="B1670" s="77"/>
      <c r="F1670" s="76" t="s">
        <v>4131</v>
      </c>
    </row>
    <row r="1671" spans="1:10" x14ac:dyDescent="0.35">
      <c r="A1671" s="76">
        <v>1677</v>
      </c>
      <c r="B1671" s="77" t="s">
        <v>1916</v>
      </c>
      <c r="C1671" s="76" t="s">
        <v>1916</v>
      </c>
      <c r="D1671" s="76" t="s">
        <v>4115</v>
      </c>
      <c r="E1671" s="76" t="s">
        <v>4136</v>
      </c>
      <c r="F1671" s="90" t="s">
        <v>4837</v>
      </c>
      <c r="J1671" s="76" t="s">
        <v>1917</v>
      </c>
    </row>
    <row r="1672" spans="1:10" x14ac:dyDescent="0.35">
      <c r="A1672" s="76">
        <v>1678</v>
      </c>
      <c r="B1672" s="77"/>
      <c r="F1672" s="76" t="s">
        <v>4166</v>
      </c>
    </row>
    <row r="1673" spans="1:10" x14ac:dyDescent="0.35">
      <c r="A1673" s="76">
        <v>1679</v>
      </c>
      <c r="B1673" s="77"/>
      <c r="F1673" s="76" t="s">
        <v>4149</v>
      </c>
    </row>
    <row r="1674" spans="1:10" x14ac:dyDescent="0.35">
      <c r="A1674" s="76">
        <v>1680</v>
      </c>
      <c r="B1674" s="77"/>
      <c r="F1674" s="76" t="s">
        <v>4131</v>
      </c>
    </row>
    <row r="1675" spans="1:10" x14ac:dyDescent="0.35">
      <c r="A1675" s="76">
        <v>1681</v>
      </c>
      <c r="B1675" s="77" t="s">
        <v>1918</v>
      </c>
      <c r="C1675" s="76" t="s">
        <v>1918</v>
      </c>
      <c r="D1675" s="76" t="s">
        <v>4115</v>
      </c>
      <c r="E1675" s="76" t="s">
        <v>4136</v>
      </c>
      <c r="F1675" s="90" t="s">
        <v>4837</v>
      </c>
      <c r="J1675" s="76" t="s">
        <v>1919</v>
      </c>
    </row>
    <row r="1676" spans="1:10" x14ac:dyDescent="0.35">
      <c r="A1676" s="76">
        <v>1682</v>
      </c>
      <c r="B1676" s="77"/>
      <c r="F1676" s="76" t="s">
        <v>4165</v>
      </c>
    </row>
    <row r="1677" spans="1:10" x14ac:dyDescent="0.35">
      <c r="A1677" s="76">
        <v>1683</v>
      </c>
      <c r="B1677" s="77"/>
      <c r="F1677" s="76" t="s">
        <v>4149</v>
      </c>
    </row>
    <row r="1678" spans="1:10" x14ac:dyDescent="0.35">
      <c r="A1678" s="76">
        <v>1684</v>
      </c>
      <c r="B1678" s="77"/>
      <c r="F1678" s="76" t="s">
        <v>4164</v>
      </c>
    </row>
    <row r="1679" spans="1:10" x14ac:dyDescent="0.35">
      <c r="A1679" s="76">
        <v>1685</v>
      </c>
      <c r="B1679" s="77" t="s">
        <v>4076</v>
      </c>
      <c r="C1679" s="76" t="s">
        <v>4076</v>
      </c>
      <c r="D1679" s="76" t="s">
        <v>4115</v>
      </c>
      <c r="E1679" s="76" t="s">
        <v>4136</v>
      </c>
      <c r="F1679" s="76" t="s">
        <v>4171</v>
      </c>
      <c r="J1679" s="76" t="s">
        <v>3481</v>
      </c>
    </row>
    <row r="1680" spans="1:10" x14ac:dyDescent="0.35">
      <c r="A1680" s="76">
        <v>1686</v>
      </c>
      <c r="B1680" s="77"/>
      <c r="F1680" s="90" t="s">
        <v>4766</v>
      </c>
    </row>
    <row r="1681" spans="1:10" x14ac:dyDescent="0.35">
      <c r="A1681" s="76">
        <v>1687</v>
      </c>
      <c r="B1681" s="77"/>
      <c r="F1681" s="90" t="s">
        <v>4747</v>
      </c>
    </row>
    <row r="1682" spans="1:10" x14ac:dyDescent="0.35">
      <c r="A1682" s="76">
        <v>1688</v>
      </c>
      <c r="B1682" s="77"/>
      <c r="F1682" s="76" t="s">
        <v>4168</v>
      </c>
    </row>
    <row r="1683" spans="1:10" x14ac:dyDescent="0.35">
      <c r="A1683" s="76">
        <v>1689</v>
      </c>
      <c r="B1683" s="77" t="s">
        <v>4078</v>
      </c>
      <c r="C1683" s="76" t="s">
        <v>4078</v>
      </c>
      <c r="D1683" s="76" t="s">
        <v>4115</v>
      </c>
      <c r="E1683" s="76" t="s">
        <v>4136</v>
      </c>
      <c r="F1683" s="76" t="s">
        <v>4171</v>
      </c>
      <c r="J1683" s="76" t="s">
        <v>3493</v>
      </c>
    </row>
    <row r="1684" spans="1:10" x14ac:dyDescent="0.35">
      <c r="A1684" s="76">
        <v>1690</v>
      </c>
      <c r="B1684" s="77"/>
      <c r="F1684" s="90" t="s">
        <v>4766</v>
      </c>
    </row>
    <row r="1685" spans="1:10" x14ac:dyDescent="0.35">
      <c r="A1685" s="76">
        <v>1691</v>
      </c>
      <c r="B1685" s="77"/>
      <c r="F1685" s="90" t="s">
        <v>4748</v>
      </c>
    </row>
    <row r="1686" spans="1:10" x14ac:dyDescent="0.35">
      <c r="A1686" s="76">
        <v>1692</v>
      </c>
      <c r="B1686" s="77"/>
      <c r="F1686" s="76" t="s">
        <v>4168</v>
      </c>
    </row>
    <row r="1687" spans="1:10" x14ac:dyDescent="0.35">
      <c r="A1687" s="76">
        <v>1693</v>
      </c>
      <c r="B1687" s="77" t="s">
        <v>4077</v>
      </c>
      <c r="C1687" s="76" t="s">
        <v>4077</v>
      </c>
      <c r="D1687" s="76" t="s">
        <v>4115</v>
      </c>
      <c r="E1687" s="76" t="s">
        <v>4136</v>
      </c>
      <c r="F1687" s="76" t="s">
        <v>4171</v>
      </c>
      <c r="J1687" s="76" t="s">
        <v>3494</v>
      </c>
    </row>
    <row r="1688" spans="1:10" x14ac:dyDescent="0.35">
      <c r="A1688" s="76">
        <v>1694</v>
      </c>
      <c r="B1688" s="77"/>
      <c r="F1688" s="90" t="s">
        <v>4766</v>
      </c>
    </row>
    <row r="1689" spans="1:10" x14ac:dyDescent="0.35">
      <c r="A1689" s="76">
        <v>1695</v>
      </c>
      <c r="B1689" s="77"/>
      <c r="F1689" s="90" t="s">
        <v>4749</v>
      </c>
    </row>
    <row r="1690" spans="1:10" x14ac:dyDescent="0.35">
      <c r="A1690" s="76">
        <v>1696</v>
      </c>
      <c r="B1690" s="77"/>
      <c r="F1690" s="76" t="s">
        <v>4168</v>
      </c>
    </row>
    <row r="1691" spans="1:10" x14ac:dyDescent="0.35">
      <c r="A1691" s="76">
        <v>1697</v>
      </c>
      <c r="B1691" s="77" t="s">
        <v>1775</v>
      </c>
      <c r="C1691" s="76" t="s">
        <v>1775</v>
      </c>
      <c r="D1691" s="76" t="s">
        <v>4115</v>
      </c>
      <c r="E1691" s="76" t="s">
        <v>4136</v>
      </c>
      <c r="F1691" s="90" t="s">
        <v>4823</v>
      </c>
      <c r="J1691" s="76" t="s">
        <v>1776</v>
      </c>
    </row>
    <row r="1692" spans="1:10" x14ac:dyDescent="0.35">
      <c r="A1692" s="76">
        <v>1698</v>
      </c>
      <c r="B1692" s="77"/>
      <c r="F1692" s="76" t="s">
        <v>4162</v>
      </c>
    </row>
    <row r="1693" spans="1:10" x14ac:dyDescent="0.35">
      <c r="A1693" s="76">
        <v>1699</v>
      </c>
      <c r="B1693" s="77"/>
      <c r="F1693" s="76" t="s">
        <v>4161</v>
      </c>
    </row>
    <row r="1694" spans="1:10" x14ac:dyDescent="0.35">
      <c r="A1694" s="76">
        <v>1700</v>
      </c>
      <c r="B1694" s="77"/>
      <c r="F1694" s="76" t="s">
        <v>4160</v>
      </c>
    </row>
    <row r="1695" spans="1:10" x14ac:dyDescent="0.35">
      <c r="A1695" s="76">
        <v>1701</v>
      </c>
      <c r="B1695" s="77" t="s">
        <v>1921</v>
      </c>
      <c r="C1695" s="76" t="s">
        <v>1921</v>
      </c>
      <c r="D1695" s="76" t="s">
        <v>4115</v>
      </c>
      <c r="E1695" s="76" t="s">
        <v>4136</v>
      </c>
      <c r="F1695" s="76" t="s">
        <v>4140</v>
      </c>
      <c r="J1695" s="76" t="s">
        <v>1922</v>
      </c>
    </row>
    <row r="1696" spans="1:10" x14ac:dyDescent="0.35">
      <c r="A1696" s="76">
        <v>1702</v>
      </c>
      <c r="B1696" s="77"/>
      <c r="F1696" s="76" t="s">
        <v>4159</v>
      </c>
    </row>
    <row r="1697" spans="1:16" x14ac:dyDescent="0.35">
      <c r="A1697" s="76">
        <v>1703</v>
      </c>
      <c r="B1697" s="77"/>
      <c r="F1697" s="76" t="s">
        <v>4138</v>
      </c>
    </row>
    <row r="1698" spans="1:16" x14ac:dyDescent="0.35">
      <c r="A1698" s="76">
        <v>1704</v>
      </c>
      <c r="B1698" s="77"/>
      <c r="F1698" s="76" t="s">
        <v>4137</v>
      </c>
    </row>
    <row r="1699" spans="1:16" x14ac:dyDescent="0.35">
      <c r="A1699" s="76">
        <v>1705</v>
      </c>
      <c r="B1699" s="77" t="s">
        <v>4048</v>
      </c>
      <c r="C1699" s="76" t="s">
        <v>4048</v>
      </c>
      <c r="D1699" s="76" t="s">
        <v>4115</v>
      </c>
      <c r="E1699" s="76" t="s">
        <v>4136</v>
      </c>
      <c r="F1699" s="76" t="s">
        <v>4140</v>
      </c>
      <c r="J1699" s="76" t="s">
        <v>1925</v>
      </c>
    </row>
    <row r="1700" spans="1:16" x14ac:dyDescent="0.35">
      <c r="A1700" s="76">
        <v>1706</v>
      </c>
      <c r="B1700" s="77"/>
      <c r="F1700" s="76" t="s">
        <v>4159</v>
      </c>
    </row>
    <row r="1701" spans="1:16" x14ac:dyDescent="0.35">
      <c r="A1701" s="76">
        <v>1707</v>
      </c>
      <c r="B1701" s="77"/>
      <c r="F1701" s="76" t="s">
        <v>4138</v>
      </c>
    </row>
    <row r="1702" spans="1:16" x14ac:dyDescent="0.35">
      <c r="A1702" s="76">
        <v>1708</v>
      </c>
      <c r="B1702" s="77"/>
      <c r="F1702" s="76" t="s">
        <v>4137</v>
      </c>
    </row>
    <row r="1703" spans="1:16" x14ac:dyDescent="0.35">
      <c r="A1703" s="76">
        <v>1709</v>
      </c>
      <c r="B1703" s="77" t="s">
        <v>1928</v>
      </c>
      <c r="C1703" s="76" t="s">
        <v>1928</v>
      </c>
      <c r="D1703" s="76" t="s">
        <v>4115</v>
      </c>
      <c r="E1703" s="76" t="s">
        <v>4136</v>
      </c>
      <c r="F1703" s="76" t="s">
        <v>4140</v>
      </c>
      <c r="J1703" s="76" t="s">
        <v>1929</v>
      </c>
    </row>
    <row r="1704" spans="1:16" x14ac:dyDescent="0.35">
      <c r="A1704" s="76">
        <v>1710</v>
      </c>
      <c r="B1704" s="77"/>
      <c r="F1704" s="76" t="s">
        <v>4158</v>
      </c>
    </row>
    <row r="1705" spans="1:16" x14ac:dyDescent="0.35">
      <c r="A1705" s="76">
        <v>1711</v>
      </c>
      <c r="B1705" s="77"/>
      <c r="F1705" s="76" t="s">
        <v>4156</v>
      </c>
    </row>
    <row r="1706" spans="1:16" x14ac:dyDescent="0.35">
      <c r="A1706" s="76">
        <v>1712</v>
      </c>
      <c r="B1706" s="77"/>
      <c r="F1706" s="76" t="s">
        <v>4137</v>
      </c>
    </row>
    <row r="1707" spans="1:16" x14ac:dyDescent="0.35">
      <c r="A1707" s="76">
        <v>1713</v>
      </c>
      <c r="B1707" s="77" t="s">
        <v>4049</v>
      </c>
      <c r="C1707" s="76" t="s">
        <v>4049</v>
      </c>
      <c r="D1707" s="76" t="s">
        <v>4115</v>
      </c>
      <c r="E1707" s="76" t="s">
        <v>4136</v>
      </c>
      <c r="F1707" s="76" t="s">
        <v>4140</v>
      </c>
      <c r="J1707" s="76" t="s">
        <v>1930</v>
      </c>
    </row>
    <row r="1708" spans="1:16" x14ac:dyDescent="0.35">
      <c r="A1708" s="76">
        <v>1714</v>
      </c>
      <c r="B1708" s="77"/>
      <c r="F1708" s="76" t="s">
        <v>4158</v>
      </c>
    </row>
    <row r="1709" spans="1:16" x14ac:dyDescent="0.35">
      <c r="A1709" s="76">
        <v>1715</v>
      </c>
      <c r="B1709" s="77"/>
      <c r="F1709" s="76" t="s">
        <v>4156</v>
      </c>
      <c r="M1709" s="58" t="s">
        <v>1920</v>
      </c>
      <c r="O1709" s="61" t="s">
        <v>1558</v>
      </c>
      <c r="P1709" s="61">
        <v>10</v>
      </c>
    </row>
    <row r="1710" spans="1:16" x14ac:dyDescent="0.35">
      <c r="A1710" s="76">
        <v>1716</v>
      </c>
      <c r="B1710" s="77"/>
      <c r="F1710" s="76" t="s">
        <v>4137</v>
      </c>
      <c r="M1710" s="58" t="s">
        <v>1924</v>
      </c>
      <c r="O1710" s="62" t="s">
        <v>1558</v>
      </c>
      <c r="P1710" s="62">
        <v>10</v>
      </c>
    </row>
    <row r="1711" spans="1:16" x14ac:dyDescent="0.35">
      <c r="A1711" s="76">
        <v>1717</v>
      </c>
      <c r="B1711" s="77" t="s">
        <v>4050</v>
      </c>
      <c r="C1711" s="76" t="s">
        <v>4050</v>
      </c>
      <c r="D1711" s="76" t="s">
        <v>4115</v>
      </c>
      <c r="E1711" s="76" t="s">
        <v>4136</v>
      </c>
      <c r="F1711" s="76" t="s">
        <v>4140</v>
      </c>
      <c r="J1711" s="76" t="s">
        <v>1932</v>
      </c>
      <c r="M1711" s="58" t="s">
        <v>1927</v>
      </c>
      <c r="O1711" s="61" t="s">
        <v>1569</v>
      </c>
      <c r="P1711" s="61">
        <v>25</v>
      </c>
    </row>
    <row r="1712" spans="1:16" x14ac:dyDescent="0.35">
      <c r="A1712" s="76">
        <v>1718</v>
      </c>
      <c r="B1712" s="77"/>
      <c r="F1712" s="76" t="s">
        <v>4158</v>
      </c>
      <c r="M1712" s="58" t="s">
        <v>1923</v>
      </c>
      <c r="O1712" s="62" t="s">
        <v>1569</v>
      </c>
      <c r="P1712" s="62">
        <v>25</v>
      </c>
    </row>
    <row r="1713" spans="1:16" x14ac:dyDescent="0.35">
      <c r="A1713" s="76">
        <v>1719</v>
      </c>
      <c r="B1713" s="77"/>
      <c r="F1713" s="76" t="s">
        <v>4156</v>
      </c>
      <c r="M1713" s="58" t="s">
        <v>1931</v>
      </c>
      <c r="O1713" s="61" t="s">
        <v>1569</v>
      </c>
      <c r="P1713" s="61">
        <v>25</v>
      </c>
    </row>
    <row r="1714" spans="1:16" x14ac:dyDescent="0.35">
      <c r="A1714" s="76">
        <v>1720</v>
      </c>
      <c r="B1714" s="77"/>
      <c r="F1714" s="76" t="s">
        <v>4137</v>
      </c>
      <c r="M1714" s="58" t="s">
        <v>1926</v>
      </c>
      <c r="O1714" s="62" t="s">
        <v>1569</v>
      </c>
      <c r="P1714" s="62">
        <v>25</v>
      </c>
    </row>
    <row r="1715" spans="1:16" x14ac:dyDescent="0.35">
      <c r="A1715" s="76">
        <v>1721</v>
      </c>
      <c r="B1715" s="77" t="s">
        <v>1933</v>
      </c>
      <c r="C1715" s="76" t="s">
        <v>1933</v>
      </c>
      <c r="D1715" s="76" t="s">
        <v>4115</v>
      </c>
      <c r="E1715" s="76" t="s">
        <v>4136</v>
      </c>
      <c r="F1715" s="76" t="s">
        <v>4140</v>
      </c>
      <c r="J1715" s="76" t="s">
        <v>1934</v>
      </c>
      <c r="M1715" s="58" t="s">
        <v>1935</v>
      </c>
      <c r="O1715" s="61" t="s">
        <v>1569</v>
      </c>
      <c r="P1715" s="61">
        <v>25</v>
      </c>
    </row>
    <row r="1716" spans="1:16" x14ac:dyDescent="0.35">
      <c r="A1716" s="76">
        <v>1722</v>
      </c>
      <c r="B1716" s="77"/>
      <c r="F1716" s="76" t="s">
        <v>4157</v>
      </c>
      <c r="M1716" s="58" t="s">
        <v>1937</v>
      </c>
      <c r="O1716" s="62" t="s">
        <v>1569</v>
      </c>
      <c r="P1716" s="62">
        <v>25</v>
      </c>
    </row>
    <row r="1717" spans="1:16" x14ac:dyDescent="0.35">
      <c r="A1717" s="76">
        <v>1723</v>
      </c>
      <c r="B1717" s="77"/>
      <c r="F1717" s="76" t="s">
        <v>4156</v>
      </c>
      <c r="M1717" s="58" t="s">
        <v>1939</v>
      </c>
      <c r="O1717" s="61" t="s">
        <v>1569</v>
      </c>
      <c r="P1717" s="61">
        <v>25</v>
      </c>
    </row>
    <row r="1718" spans="1:16" x14ac:dyDescent="0.35">
      <c r="A1718" s="76">
        <v>1724</v>
      </c>
      <c r="B1718" s="77"/>
      <c r="F1718" s="76" t="s">
        <v>4137</v>
      </c>
      <c r="M1718" s="58" t="s">
        <v>1120</v>
      </c>
      <c r="O1718" s="62" t="s">
        <v>1569</v>
      </c>
      <c r="P1718" s="62">
        <v>25</v>
      </c>
    </row>
    <row r="1719" spans="1:16" x14ac:dyDescent="0.35">
      <c r="A1719" s="76">
        <v>1725</v>
      </c>
      <c r="B1719" s="77" t="s">
        <v>4051</v>
      </c>
      <c r="C1719" s="76" t="s">
        <v>4051</v>
      </c>
      <c r="D1719" s="76" t="s">
        <v>4115</v>
      </c>
      <c r="E1719" s="76" t="s">
        <v>4136</v>
      </c>
      <c r="F1719" s="76" t="s">
        <v>4140</v>
      </c>
      <c r="J1719" s="76" t="s">
        <v>1936</v>
      </c>
      <c r="M1719" s="58" t="s">
        <v>1942</v>
      </c>
      <c r="O1719" s="61" t="s">
        <v>1569</v>
      </c>
      <c r="P1719" s="61">
        <v>45</v>
      </c>
    </row>
    <row r="1720" spans="1:16" x14ac:dyDescent="0.35">
      <c r="A1720" s="76">
        <v>1726</v>
      </c>
      <c r="B1720" s="77"/>
      <c r="F1720" s="76" t="s">
        <v>4157</v>
      </c>
      <c r="M1720" s="58" t="s">
        <v>1944</v>
      </c>
      <c r="O1720" s="62" t="s">
        <v>1587</v>
      </c>
      <c r="P1720" s="62">
        <v>-15</v>
      </c>
    </row>
    <row r="1721" spans="1:16" x14ac:dyDescent="0.35">
      <c r="A1721" s="76">
        <v>1727</v>
      </c>
      <c r="B1721" s="77"/>
      <c r="F1721" s="76" t="s">
        <v>4156</v>
      </c>
      <c r="M1721" s="58" t="s">
        <v>1947</v>
      </c>
      <c r="O1721" s="61" t="s">
        <v>1587</v>
      </c>
      <c r="P1721" s="61">
        <v>-15</v>
      </c>
    </row>
    <row r="1722" spans="1:16" x14ac:dyDescent="0.35">
      <c r="A1722" s="76">
        <v>1728</v>
      </c>
      <c r="B1722" s="77"/>
      <c r="F1722" s="76" t="s">
        <v>4137</v>
      </c>
      <c r="M1722" s="58" t="s">
        <v>1949</v>
      </c>
      <c r="O1722" s="62" t="s">
        <v>1587</v>
      </c>
      <c r="P1722" s="62">
        <v>-15</v>
      </c>
    </row>
    <row r="1723" spans="1:16" x14ac:dyDescent="0.35">
      <c r="A1723" s="76">
        <v>1729</v>
      </c>
      <c r="B1723" s="77" t="s">
        <v>4052</v>
      </c>
      <c r="C1723" s="76" t="s">
        <v>4052</v>
      </c>
      <c r="D1723" s="76" t="s">
        <v>4115</v>
      </c>
      <c r="E1723" s="76" t="s">
        <v>4136</v>
      </c>
      <c r="F1723" s="76" t="s">
        <v>4140</v>
      </c>
      <c r="J1723" s="76" t="s">
        <v>1938</v>
      </c>
      <c r="M1723" s="58" t="s">
        <v>1063</v>
      </c>
      <c r="O1723" s="61"/>
      <c r="P1723" s="61"/>
    </row>
    <row r="1724" spans="1:16" x14ac:dyDescent="0.35">
      <c r="A1724" s="76">
        <v>1730</v>
      </c>
      <c r="B1724" s="77"/>
      <c r="F1724" s="76" t="s">
        <v>4157</v>
      </c>
      <c r="M1724" s="58" t="s">
        <v>1030</v>
      </c>
      <c r="O1724" s="62"/>
      <c r="P1724" s="62"/>
    </row>
    <row r="1725" spans="1:16" x14ac:dyDescent="0.35">
      <c r="A1725" s="76">
        <v>1731</v>
      </c>
      <c r="B1725" s="77"/>
      <c r="F1725" s="76" t="s">
        <v>4156</v>
      </c>
      <c r="M1725" s="58" t="s">
        <v>1955</v>
      </c>
      <c r="O1725" s="61"/>
      <c r="P1725" s="61"/>
    </row>
    <row r="1726" spans="1:16" x14ac:dyDescent="0.35">
      <c r="A1726" s="76">
        <v>1732</v>
      </c>
      <c r="B1726" s="77"/>
      <c r="F1726" s="76" t="s">
        <v>4137</v>
      </c>
      <c r="M1726" s="58" t="s">
        <v>1131</v>
      </c>
      <c r="O1726" s="62"/>
      <c r="P1726" s="62"/>
    </row>
    <row r="1727" spans="1:16" x14ac:dyDescent="0.35">
      <c r="A1727" s="76">
        <v>1733</v>
      </c>
      <c r="B1727" s="77" t="s">
        <v>4104</v>
      </c>
      <c r="C1727" s="76" t="s">
        <v>4104</v>
      </c>
      <c r="D1727" s="76" t="s">
        <v>4115</v>
      </c>
      <c r="E1727" s="76" t="s">
        <v>4136</v>
      </c>
      <c r="F1727" s="76" t="s">
        <v>4140</v>
      </c>
      <c r="J1727" s="76" t="s">
        <v>1940</v>
      </c>
      <c r="M1727" s="58" t="s">
        <v>1026</v>
      </c>
      <c r="O1727" s="61"/>
      <c r="P1727" s="61"/>
    </row>
    <row r="1728" spans="1:16" x14ac:dyDescent="0.35">
      <c r="A1728" s="76">
        <v>1734</v>
      </c>
      <c r="B1728" s="77"/>
      <c r="F1728" s="76" t="s">
        <v>4157</v>
      </c>
      <c r="M1728" s="58" t="s">
        <v>917</v>
      </c>
      <c r="O1728" s="62"/>
      <c r="P1728" s="62"/>
    </row>
    <row r="1729" spans="1:16" x14ac:dyDescent="0.35">
      <c r="A1729" s="76">
        <v>1735</v>
      </c>
      <c r="B1729" s="77"/>
      <c r="F1729" s="76" t="s">
        <v>4156</v>
      </c>
      <c r="M1729" s="58" t="s">
        <v>1964</v>
      </c>
      <c r="O1729" s="61" t="s">
        <v>1558</v>
      </c>
      <c r="P1729" s="61">
        <v>10</v>
      </c>
    </row>
    <row r="1730" spans="1:16" x14ac:dyDescent="0.35">
      <c r="A1730" s="76">
        <v>1736</v>
      </c>
      <c r="B1730" s="77"/>
      <c r="F1730" s="76" t="s">
        <v>4137</v>
      </c>
      <c r="M1730" s="58" t="s">
        <v>1119</v>
      </c>
      <c r="O1730" s="62" t="s">
        <v>1558</v>
      </c>
      <c r="P1730" s="62">
        <v>10</v>
      </c>
    </row>
    <row r="1731" spans="1:16" x14ac:dyDescent="0.35">
      <c r="A1731" s="76">
        <v>1737</v>
      </c>
      <c r="B1731" s="77" t="s">
        <v>4053</v>
      </c>
      <c r="C1731" s="76" t="s">
        <v>4053</v>
      </c>
      <c r="D1731" s="76" t="s">
        <v>4115</v>
      </c>
      <c r="E1731" s="76" t="s">
        <v>4136</v>
      </c>
      <c r="F1731" s="76" t="s">
        <v>4140</v>
      </c>
      <c r="J1731" s="76" t="s">
        <v>1941</v>
      </c>
      <c r="M1731" s="67" t="s">
        <v>3451</v>
      </c>
      <c r="O1731" s="66" t="s">
        <v>3452</v>
      </c>
      <c r="P1731" s="99">
        <v>8</v>
      </c>
    </row>
    <row r="1732" spans="1:16" x14ac:dyDescent="0.35">
      <c r="A1732" s="76">
        <v>1738</v>
      </c>
      <c r="B1732" s="77"/>
      <c r="F1732" s="76" t="s">
        <v>4157</v>
      </c>
      <c r="M1732" s="67" t="s">
        <v>3458</v>
      </c>
      <c r="O1732" s="66" t="s">
        <v>3452</v>
      </c>
      <c r="P1732" s="99">
        <v>9</v>
      </c>
    </row>
    <row r="1733" spans="1:16" x14ac:dyDescent="0.35">
      <c r="A1733" s="76">
        <v>1739</v>
      </c>
      <c r="B1733" s="77"/>
      <c r="F1733" s="76" t="s">
        <v>4156</v>
      </c>
      <c r="M1733" s="67" t="s">
        <v>3459</v>
      </c>
      <c r="O1733" s="66" t="s">
        <v>3452</v>
      </c>
      <c r="P1733" s="99">
        <v>10</v>
      </c>
    </row>
    <row r="1734" spans="1:16" x14ac:dyDescent="0.35">
      <c r="A1734" s="76">
        <v>1740</v>
      </c>
      <c r="B1734" s="77"/>
      <c r="F1734" s="76" t="s">
        <v>4137</v>
      </c>
    </row>
    <row r="1735" spans="1:16" x14ac:dyDescent="0.35">
      <c r="A1735" s="76">
        <v>1741</v>
      </c>
      <c r="B1735" s="77" t="s">
        <v>4054</v>
      </c>
      <c r="C1735" s="76" t="s">
        <v>4054</v>
      </c>
      <c r="D1735" s="76" t="s">
        <v>4115</v>
      </c>
      <c r="E1735" s="76" t="s">
        <v>4136</v>
      </c>
      <c r="F1735" s="76" t="s">
        <v>4140</v>
      </c>
      <c r="J1735" s="76" t="s">
        <v>1943</v>
      </c>
    </row>
    <row r="1736" spans="1:16" x14ac:dyDescent="0.35">
      <c r="A1736" s="76">
        <v>1742</v>
      </c>
      <c r="B1736" s="77"/>
      <c r="F1736" s="76" t="s">
        <v>4157</v>
      </c>
    </row>
    <row r="1737" spans="1:16" x14ac:dyDescent="0.35">
      <c r="A1737" s="76">
        <v>1743</v>
      </c>
      <c r="B1737" s="77"/>
      <c r="F1737" s="90" t="s">
        <v>4750</v>
      </c>
    </row>
    <row r="1738" spans="1:16" x14ac:dyDescent="0.35">
      <c r="A1738" s="76">
        <v>1744</v>
      </c>
      <c r="B1738" s="77"/>
      <c r="F1738" s="76" t="s">
        <v>4137</v>
      </c>
    </row>
    <row r="1739" spans="1:16" x14ac:dyDescent="0.35">
      <c r="A1739" s="76">
        <v>1745</v>
      </c>
      <c r="B1739" s="77" t="s">
        <v>1962</v>
      </c>
      <c r="C1739" s="76" t="s">
        <v>1962</v>
      </c>
      <c r="D1739" s="76" t="s">
        <v>4115</v>
      </c>
      <c r="E1739" s="76" t="s">
        <v>4136</v>
      </c>
      <c r="F1739" s="90" t="s">
        <v>4838</v>
      </c>
      <c r="J1739" s="76" t="s">
        <v>1963</v>
      </c>
    </row>
    <row r="1740" spans="1:16" x14ac:dyDescent="0.35">
      <c r="A1740" s="76">
        <v>1746</v>
      </c>
      <c r="B1740" s="77"/>
      <c r="F1740" s="76" t="s">
        <v>4155</v>
      </c>
    </row>
    <row r="1741" spans="1:16" x14ac:dyDescent="0.35">
      <c r="A1741" s="76">
        <v>1747</v>
      </c>
      <c r="B1741" s="77"/>
      <c r="F1741" s="76" t="s">
        <v>4149</v>
      </c>
    </row>
    <row r="1742" spans="1:16" x14ac:dyDescent="0.35">
      <c r="A1742" s="76">
        <v>1748</v>
      </c>
      <c r="B1742" s="77"/>
      <c r="F1742" s="76" t="s">
        <v>4144</v>
      </c>
    </row>
    <row r="1743" spans="1:16" x14ac:dyDescent="0.35">
      <c r="A1743" s="76">
        <v>1749</v>
      </c>
      <c r="B1743" s="77" t="s">
        <v>1956</v>
      </c>
      <c r="C1743" s="76" t="s">
        <v>1956</v>
      </c>
      <c r="D1743" s="76" t="s">
        <v>4115</v>
      </c>
      <c r="E1743" s="76" t="s">
        <v>4136</v>
      </c>
      <c r="F1743" s="90" t="s">
        <v>4839</v>
      </c>
      <c r="J1743" s="76" t="s">
        <v>1957</v>
      </c>
    </row>
    <row r="1744" spans="1:16" x14ac:dyDescent="0.35">
      <c r="A1744" s="76">
        <v>1750</v>
      </c>
      <c r="B1744" s="77"/>
      <c r="F1744" s="76" t="s">
        <v>4154</v>
      </c>
    </row>
    <row r="1745" spans="1:10" x14ac:dyDescent="0.35">
      <c r="A1745" s="76">
        <v>1751</v>
      </c>
      <c r="B1745" s="77"/>
      <c r="F1745" s="76" t="s">
        <v>4153</v>
      </c>
    </row>
    <row r="1746" spans="1:10" x14ac:dyDescent="0.35">
      <c r="A1746" s="76">
        <v>1752</v>
      </c>
      <c r="B1746" s="77"/>
      <c r="F1746" s="76" t="s">
        <v>4144</v>
      </c>
    </row>
    <row r="1747" spans="1:10" x14ac:dyDescent="0.35">
      <c r="A1747" s="76">
        <v>1753</v>
      </c>
      <c r="B1747" s="77" t="s">
        <v>1960</v>
      </c>
      <c r="C1747" s="76" t="s">
        <v>1960</v>
      </c>
      <c r="D1747" s="76" t="s">
        <v>4115</v>
      </c>
      <c r="E1747" s="76" t="s">
        <v>4136</v>
      </c>
      <c r="F1747" s="90" t="s">
        <v>4839</v>
      </c>
      <c r="J1747" s="76" t="s">
        <v>1961</v>
      </c>
    </row>
    <row r="1748" spans="1:10" x14ac:dyDescent="0.35">
      <c r="A1748" s="76">
        <v>1754</v>
      </c>
      <c r="B1748" s="77"/>
      <c r="F1748" s="76" t="s">
        <v>4152</v>
      </c>
    </row>
    <row r="1749" spans="1:10" x14ac:dyDescent="0.35">
      <c r="A1749" s="76">
        <v>1755</v>
      </c>
      <c r="B1749" s="77"/>
      <c r="F1749" s="76" t="s">
        <v>4151</v>
      </c>
    </row>
    <row r="1750" spans="1:10" x14ac:dyDescent="0.35">
      <c r="A1750" s="76">
        <v>1756</v>
      </c>
      <c r="B1750" s="77"/>
      <c r="F1750" s="76" t="s">
        <v>4144</v>
      </c>
    </row>
    <row r="1751" spans="1:10" x14ac:dyDescent="0.35">
      <c r="A1751" s="76">
        <v>1757</v>
      </c>
      <c r="B1751" s="77" t="s">
        <v>1951</v>
      </c>
      <c r="C1751" s="76" t="s">
        <v>1951</v>
      </c>
      <c r="D1751" s="76" t="s">
        <v>4115</v>
      </c>
      <c r="E1751" s="76" t="s">
        <v>4136</v>
      </c>
      <c r="F1751" s="90" t="s">
        <v>4839</v>
      </c>
      <c r="J1751" s="76" t="s">
        <v>1952</v>
      </c>
    </row>
    <row r="1752" spans="1:10" x14ac:dyDescent="0.35">
      <c r="A1752" s="76">
        <v>1758</v>
      </c>
      <c r="B1752" s="77"/>
      <c r="F1752" s="76" t="s">
        <v>4150</v>
      </c>
    </row>
    <row r="1753" spans="1:10" x14ac:dyDescent="0.35">
      <c r="A1753" s="76">
        <v>1759</v>
      </c>
      <c r="B1753" s="77"/>
      <c r="F1753" s="76" t="s">
        <v>4149</v>
      </c>
    </row>
    <row r="1754" spans="1:10" x14ac:dyDescent="0.35">
      <c r="A1754" s="76">
        <v>1760</v>
      </c>
      <c r="B1754" s="77"/>
      <c r="F1754" s="76" t="s">
        <v>4144</v>
      </c>
    </row>
    <row r="1755" spans="1:10" x14ac:dyDescent="0.35">
      <c r="A1755" s="76">
        <v>1761</v>
      </c>
      <c r="B1755" s="77" t="s">
        <v>1958</v>
      </c>
      <c r="C1755" s="76" t="s">
        <v>1958</v>
      </c>
      <c r="D1755" s="76" t="s">
        <v>4115</v>
      </c>
      <c r="E1755" s="76" t="s">
        <v>4136</v>
      </c>
      <c r="F1755" s="90" t="s">
        <v>4839</v>
      </c>
      <c r="J1755" s="76" t="s">
        <v>1959</v>
      </c>
    </row>
    <row r="1756" spans="1:10" x14ac:dyDescent="0.35">
      <c r="A1756" s="76">
        <v>1762</v>
      </c>
      <c r="B1756" s="77"/>
      <c r="F1756" s="76" t="s">
        <v>4148</v>
      </c>
    </row>
    <row r="1757" spans="1:10" x14ac:dyDescent="0.35">
      <c r="A1757" s="76">
        <v>1763</v>
      </c>
      <c r="B1757" s="77"/>
      <c r="F1757" s="90" t="s">
        <v>4770</v>
      </c>
    </row>
    <row r="1758" spans="1:10" x14ac:dyDescent="0.35">
      <c r="A1758" s="76">
        <v>1764</v>
      </c>
      <c r="B1758" s="77"/>
      <c r="F1758" s="76" t="s">
        <v>4144</v>
      </c>
    </row>
    <row r="1759" spans="1:10" x14ac:dyDescent="0.35">
      <c r="A1759" s="76">
        <v>1765</v>
      </c>
      <c r="B1759" s="77" t="s">
        <v>1953</v>
      </c>
      <c r="C1759" s="76" t="s">
        <v>1953</v>
      </c>
      <c r="D1759" s="76" t="s">
        <v>4115</v>
      </c>
      <c r="E1759" s="76" t="s">
        <v>4136</v>
      </c>
      <c r="F1759" s="90" t="s">
        <v>4839</v>
      </c>
      <c r="J1759" s="76" t="s">
        <v>1954</v>
      </c>
    </row>
    <row r="1760" spans="1:10" x14ac:dyDescent="0.35">
      <c r="A1760" s="76">
        <v>1766</v>
      </c>
      <c r="B1760" s="77"/>
      <c r="F1760" s="76" t="s">
        <v>4146</v>
      </c>
    </row>
    <row r="1761" spans="1:10" x14ac:dyDescent="0.35">
      <c r="A1761" s="76">
        <v>1767</v>
      </c>
      <c r="B1761" s="77"/>
      <c r="F1761" s="76" t="s">
        <v>4145</v>
      </c>
    </row>
    <row r="1762" spans="1:10" x14ac:dyDescent="0.35">
      <c r="A1762" s="76">
        <v>1768</v>
      </c>
      <c r="B1762" s="77"/>
      <c r="F1762" s="76" t="s">
        <v>4144</v>
      </c>
    </row>
    <row r="1763" spans="1:10" x14ac:dyDescent="0.35">
      <c r="A1763" s="76">
        <v>1769</v>
      </c>
      <c r="B1763" s="77" t="s">
        <v>4061</v>
      </c>
      <c r="C1763" s="76" t="s">
        <v>4061</v>
      </c>
      <c r="D1763" s="76" t="s">
        <v>4115</v>
      </c>
      <c r="E1763" s="76" t="s">
        <v>4136</v>
      </c>
      <c r="F1763" s="76" t="s">
        <v>4140</v>
      </c>
      <c r="J1763" s="76" t="s">
        <v>3465</v>
      </c>
    </row>
    <row r="1764" spans="1:10" x14ac:dyDescent="0.35">
      <c r="A1764" s="76">
        <v>1770</v>
      </c>
      <c r="B1764" s="77"/>
      <c r="F1764" s="90" t="s">
        <v>4767</v>
      </c>
    </row>
    <row r="1765" spans="1:10" x14ac:dyDescent="0.35">
      <c r="A1765" s="76">
        <v>1771</v>
      </c>
      <c r="B1765" s="77"/>
      <c r="F1765" s="90" t="s">
        <v>4751</v>
      </c>
    </row>
    <row r="1766" spans="1:10" x14ac:dyDescent="0.35">
      <c r="A1766" s="76">
        <v>1772</v>
      </c>
      <c r="B1766" s="77"/>
      <c r="F1766" s="76" t="s">
        <v>4137</v>
      </c>
    </row>
    <row r="1767" spans="1:10" x14ac:dyDescent="0.35">
      <c r="A1767" s="76">
        <v>1773</v>
      </c>
      <c r="B1767" s="77" t="s">
        <v>4062</v>
      </c>
      <c r="C1767" s="76" t="s">
        <v>4062</v>
      </c>
      <c r="D1767" s="76" t="s">
        <v>4115</v>
      </c>
      <c r="E1767" s="76" t="s">
        <v>4136</v>
      </c>
      <c r="F1767" s="76" t="s">
        <v>4140</v>
      </c>
      <c r="J1767" s="76" t="s">
        <v>3485</v>
      </c>
    </row>
    <row r="1768" spans="1:10" x14ac:dyDescent="0.35">
      <c r="A1768" s="76">
        <v>1774</v>
      </c>
      <c r="B1768" s="77"/>
      <c r="F1768" s="90" t="s">
        <v>4767</v>
      </c>
    </row>
    <row r="1769" spans="1:10" x14ac:dyDescent="0.35">
      <c r="A1769" s="76">
        <v>1775</v>
      </c>
      <c r="B1769" s="77"/>
      <c r="F1769" s="90" t="s">
        <v>4752</v>
      </c>
    </row>
    <row r="1770" spans="1:10" x14ac:dyDescent="0.35">
      <c r="A1770" s="76">
        <v>1776</v>
      </c>
      <c r="B1770" s="77"/>
      <c r="F1770" s="76" t="s">
        <v>4137</v>
      </c>
    </row>
    <row r="1771" spans="1:10" x14ac:dyDescent="0.35">
      <c r="A1771" s="76">
        <v>1777</v>
      </c>
      <c r="B1771" s="77" t="s">
        <v>4063</v>
      </c>
      <c r="C1771" s="76" t="s">
        <v>4063</v>
      </c>
      <c r="D1771" s="76" t="s">
        <v>4115</v>
      </c>
      <c r="E1771" s="76" t="s">
        <v>4136</v>
      </c>
      <c r="F1771" s="76" t="s">
        <v>4140</v>
      </c>
      <c r="J1771" s="76" t="s">
        <v>3486</v>
      </c>
    </row>
    <row r="1772" spans="1:10" x14ac:dyDescent="0.35">
      <c r="A1772" s="76">
        <v>1778</v>
      </c>
      <c r="B1772" s="77"/>
      <c r="F1772" s="90" t="s">
        <v>4767</v>
      </c>
    </row>
    <row r="1773" spans="1:10" x14ac:dyDescent="0.35">
      <c r="A1773" s="76">
        <v>1779</v>
      </c>
      <c r="B1773" s="77"/>
      <c r="F1773" s="90" t="s">
        <v>4753</v>
      </c>
    </row>
    <row r="1774" spans="1:10" x14ac:dyDescent="0.35">
      <c r="A1774" s="76">
        <v>1780</v>
      </c>
      <c r="B1774" s="77"/>
      <c r="F1774" s="76" t="s">
        <v>4137</v>
      </c>
    </row>
    <row r="1775" spans="1:10" x14ac:dyDescent="0.35">
      <c r="A1775" s="76">
        <v>1781</v>
      </c>
      <c r="B1775" s="77" t="s">
        <v>1945</v>
      </c>
      <c r="C1775" s="76" t="s">
        <v>1945</v>
      </c>
      <c r="D1775" s="76" t="s">
        <v>4115</v>
      </c>
      <c r="E1775" s="76" t="s">
        <v>4136</v>
      </c>
      <c r="F1775" s="76" t="s">
        <v>4140</v>
      </c>
      <c r="J1775" s="76" t="s">
        <v>1946</v>
      </c>
    </row>
    <row r="1776" spans="1:10" x14ac:dyDescent="0.35">
      <c r="A1776" s="76">
        <v>1782</v>
      </c>
      <c r="B1776" s="77"/>
      <c r="F1776" s="76" t="s">
        <v>4143</v>
      </c>
    </row>
    <row r="1777" spans="1:10" x14ac:dyDescent="0.35">
      <c r="A1777" s="76">
        <v>1783</v>
      </c>
      <c r="B1777" s="77"/>
      <c r="F1777" s="76" t="s">
        <v>4142</v>
      </c>
    </row>
    <row r="1778" spans="1:10" x14ac:dyDescent="0.35">
      <c r="A1778" s="76">
        <v>1784</v>
      </c>
      <c r="B1778" s="77"/>
      <c r="F1778" s="76" t="s">
        <v>4137</v>
      </c>
    </row>
    <row r="1779" spans="1:10" x14ac:dyDescent="0.35">
      <c r="A1779" s="76">
        <v>1785</v>
      </c>
      <c r="B1779" s="77" t="s">
        <v>4055</v>
      </c>
      <c r="C1779" s="76" t="s">
        <v>4055</v>
      </c>
      <c r="D1779" s="76" t="s">
        <v>4115</v>
      </c>
      <c r="E1779" s="76" t="s">
        <v>4136</v>
      </c>
      <c r="F1779" s="76" t="s">
        <v>4140</v>
      </c>
      <c r="J1779" s="76" t="s">
        <v>1948</v>
      </c>
    </row>
    <row r="1780" spans="1:10" x14ac:dyDescent="0.35">
      <c r="A1780" s="76">
        <v>1786</v>
      </c>
      <c r="B1780" s="77"/>
      <c r="F1780" s="76" t="s">
        <v>4143</v>
      </c>
    </row>
    <row r="1781" spans="1:10" x14ac:dyDescent="0.35">
      <c r="A1781" s="76">
        <v>1787</v>
      </c>
      <c r="B1781" s="77"/>
      <c r="F1781" s="76" t="s">
        <v>4142</v>
      </c>
    </row>
    <row r="1782" spans="1:10" x14ac:dyDescent="0.35">
      <c r="A1782" s="76">
        <v>1788</v>
      </c>
      <c r="B1782" s="77"/>
      <c r="F1782" s="76" t="s">
        <v>4137</v>
      </c>
    </row>
    <row r="1783" spans="1:10" x14ac:dyDescent="0.35">
      <c r="A1783" s="76">
        <v>1789</v>
      </c>
      <c r="B1783" s="77" t="s">
        <v>4056</v>
      </c>
      <c r="C1783" s="76" t="s">
        <v>4056</v>
      </c>
      <c r="D1783" s="76" t="s">
        <v>4115</v>
      </c>
      <c r="E1783" s="76" t="s">
        <v>4136</v>
      </c>
      <c r="F1783" s="76" t="s">
        <v>4140</v>
      </c>
      <c r="J1783" s="76" t="s">
        <v>1950</v>
      </c>
    </row>
    <row r="1784" spans="1:10" x14ac:dyDescent="0.35">
      <c r="A1784" s="76">
        <v>1790</v>
      </c>
      <c r="B1784" s="77"/>
      <c r="F1784" s="76" t="s">
        <v>4143</v>
      </c>
    </row>
    <row r="1785" spans="1:10" x14ac:dyDescent="0.35">
      <c r="A1785" s="76">
        <v>1791</v>
      </c>
      <c r="B1785" s="77"/>
      <c r="F1785" s="76" t="s">
        <v>4142</v>
      </c>
    </row>
    <row r="1786" spans="1:10" x14ac:dyDescent="0.35">
      <c r="A1786" s="76">
        <v>1792</v>
      </c>
      <c r="B1786" s="77"/>
      <c r="F1786" s="76" t="s">
        <v>4137</v>
      </c>
    </row>
    <row r="1787" spans="1:10" x14ac:dyDescent="0.35">
      <c r="A1787" s="76">
        <v>1793</v>
      </c>
      <c r="B1787" s="77" t="s">
        <v>1965</v>
      </c>
      <c r="C1787" s="76" t="s">
        <v>1965</v>
      </c>
      <c r="D1787" s="76" t="s">
        <v>4115</v>
      </c>
      <c r="E1787" s="76" t="s">
        <v>4136</v>
      </c>
      <c r="F1787" s="76" t="s">
        <v>4140</v>
      </c>
      <c r="J1787" s="76" t="s">
        <v>1966</v>
      </c>
    </row>
    <row r="1788" spans="1:10" x14ac:dyDescent="0.35">
      <c r="A1788" s="76">
        <v>1794</v>
      </c>
      <c r="B1788" s="77"/>
      <c r="F1788" s="76" t="s">
        <v>4141</v>
      </c>
    </row>
    <row r="1789" spans="1:10" x14ac:dyDescent="0.35">
      <c r="A1789" s="76">
        <v>1795</v>
      </c>
      <c r="B1789" s="77"/>
      <c r="F1789" s="76" t="s">
        <v>4138</v>
      </c>
    </row>
    <row r="1790" spans="1:10" x14ac:dyDescent="0.35">
      <c r="A1790" s="76">
        <v>1796</v>
      </c>
      <c r="B1790" s="77"/>
      <c r="F1790" s="76" t="s">
        <v>4137</v>
      </c>
    </row>
    <row r="1791" spans="1:10" x14ac:dyDescent="0.35">
      <c r="A1791" s="76">
        <v>1797</v>
      </c>
      <c r="B1791" s="77" t="s">
        <v>1967</v>
      </c>
      <c r="C1791" s="76" t="s">
        <v>1967</v>
      </c>
      <c r="D1791" s="76" t="s">
        <v>4115</v>
      </c>
      <c r="E1791" s="76" t="s">
        <v>4136</v>
      </c>
      <c r="F1791" s="76" t="s">
        <v>4140</v>
      </c>
      <c r="J1791" s="76" t="s">
        <v>1968</v>
      </c>
    </row>
    <row r="1792" spans="1:10" x14ac:dyDescent="0.35">
      <c r="A1792" s="76">
        <v>1798</v>
      </c>
      <c r="B1792" s="77"/>
      <c r="F1792" s="76" t="s">
        <v>4139</v>
      </c>
    </row>
    <row r="1793" spans="1:16" x14ac:dyDescent="0.35">
      <c r="A1793" s="76">
        <v>1799</v>
      </c>
      <c r="B1793" s="77"/>
      <c r="F1793" s="76" t="s">
        <v>4138</v>
      </c>
    </row>
    <row r="1794" spans="1:16" x14ac:dyDescent="0.35">
      <c r="A1794" s="76">
        <v>1800</v>
      </c>
      <c r="B1794" s="77"/>
      <c r="F1794" s="76" t="s">
        <v>4137</v>
      </c>
    </row>
    <row r="1795" spans="1:16" x14ac:dyDescent="0.35">
      <c r="A1795" s="76">
        <v>1801</v>
      </c>
      <c r="B1795" s="77" t="s">
        <v>4057</v>
      </c>
      <c r="C1795" s="76" t="s">
        <v>4057</v>
      </c>
      <c r="D1795" s="76" t="s">
        <v>4115</v>
      </c>
      <c r="E1795" s="76" t="s">
        <v>4136</v>
      </c>
      <c r="F1795" s="90" t="s">
        <v>4840</v>
      </c>
      <c r="J1795" s="76" t="s">
        <v>1969</v>
      </c>
    </row>
    <row r="1796" spans="1:16" x14ac:dyDescent="0.35">
      <c r="A1796" s="76">
        <v>1802</v>
      </c>
      <c r="B1796" s="77"/>
      <c r="F1796" s="90" t="s">
        <v>4754</v>
      </c>
    </row>
    <row r="1797" spans="1:16" x14ac:dyDescent="0.35">
      <c r="A1797" s="76">
        <v>1803</v>
      </c>
      <c r="B1797" s="77"/>
      <c r="F1797" s="90" t="s">
        <v>4756</v>
      </c>
    </row>
    <row r="1798" spans="1:16" x14ac:dyDescent="0.35">
      <c r="A1798" s="76">
        <v>1804</v>
      </c>
      <c r="B1798" s="77"/>
      <c r="F1798" s="90" t="s">
        <v>4755</v>
      </c>
    </row>
    <row r="1799" spans="1:16" x14ac:dyDescent="0.35">
      <c r="A1799" s="76">
        <v>1805</v>
      </c>
      <c r="B1799" s="77" t="s">
        <v>1142</v>
      </c>
      <c r="C1799" s="76" t="s">
        <v>1142</v>
      </c>
      <c r="D1799" s="76" t="s">
        <v>4115</v>
      </c>
      <c r="E1799" s="76" t="s">
        <v>4114</v>
      </c>
      <c r="F1799" s="76" t="s">
        <v>4135</v>
      </c>
      <c r="J1799" s="76" t="s">
        <v>1143</v>
      </c>
      <c r="P1799" s="88" t="s">
        <v>4113</v>
      </c>
    </row>
    <row r="1800" spans="1:16" x14ac:dyDescent="0.35">
      <c r="A1800" s="76">
        <v>1806</v>
      </c>
      <c r="B1800" s="77"/>
      <c r="F1800" s="89" t="s">
        <v>4761</v>
      </c>
      <c r="P1800" s="89" t="s">
        <v>4763</v>
      </c>
    </row>
    <row r="1801" spans="1:16" x14ac:dyDescent="0.35">
      <c r="A1801" s="76">
        <v>1807</v>
      </c>
      <c r="B1801" s="77"/>
      <c r="F1801" s="88" t="s">
        <v>4760</v>
      </c>
      <c r="P1801" s="88" t="s">
        <v>4762</v>
      </c>
    </row>
    <row r="1802" spans="1:16" x14ac:dyDescent="0.35">
      <c r="A1802" s="76">
        <v>1808</v>
      </c>
      <c r="B1802" s="77"/>
      <c r="F1802" s="89" t="s">
        <v>4557</v>
      </c>
      <c r="P1802" s="89" t="s">
        <v>4557</v>
      </c>
    </row>
    <row r="1803" spans="1:16" x14ac:dyDescent="0.35">
      <c r="A1803" s="76">
        <v>1809</v>
      </c>
      <c r="B1803" s="77" t="s">
        <v>1154</v>
      </c>
      <c r="C1803" s="76" t="s">
        <v>1154</v>
      </c>
      <c r="D1803" s="76" t="s">
        <v>4115</v>
      </c>
      <c r="E1803" s="76" t="s">
        <v>4114</v>
      </c>
      <c r="F1803" s="76" t="s">
        <v>4134</v>
      </c>
      <c r="J1803" s="76" t="s">
        <v>1155</v>
      </c>
    </row>
    <row r="1804" spans="1:16" x14ac:dyDescent="0.35">
      <c r="A1804" s="76">
        <v>1810</v>
      </c>
      <c r="B1804" s="77"/>
      <c r="F1804" s="89" t="s">
        <v>4763</v>
      </c>
    </row>
    <row r="1805" spans="1:16" x14ac:dyDescent="0.35">
      <c r="A1805" s="76">
        <v>1811</v>
      </c>
      <c r="B1805" s="77"/>
      <c r="F1805" s="88" t="s">
        <v>4762</v>
      </c>
    </row>
    <row r="1806" spans="1:16" x14ac:dyDescent="0.35">
      <c r="A1806" s="76">
        <v>1812</v>
      </c>
      <c r="B1806" s="77"/>
      <c r="F1806" s="89" t="s">
        <v>4557</v>
      </c>
    </row>
    <row r="1807" spans="1:16" x14ac:dyDescent="0.35">
      <c r="A1807" s="76">
        <v>1813</v>
      </c>
      <c r="B1807" s="77" t="s">
        <v>4082</v>
      </c>
      <c r="C1807" s="76" t="s">
        <v>4082</v>
      </c>
      <c r="D1807" s="76" t="s">
        <v>4115</v>
      </c>
      <c r="E1807" s="76" t="s">
        <v>4114</v>
      </c>
      <c r="F1807" s="76" t="s">
        <v>4113</v>
      </c>
      <c r="J1807" s="76" t="s">
        <v>1105</v>
      </c>
      <c r="M1807" s="88" t="s">
        <v>4147</v>
      </c>
    </row>
    <row r="1808" spans="1:16" x14ac:dyDescent="0.35">
      <c r="A1808" s="76">
        <v>1814</v>
      </c>
      <c r="B1808" s="77"/>
      <c r="F1808" s="90" t="s">
        <v>4754</v>
      </c>
      <c r="M1808" s="89" t="s">
        <v>4146</v>
      </c>
    </row>
    <row r="1809" spans="1:14" x14ac:dyDescent="0.35">
      <c r="A1809" s="76">
        <v>1815</v>
      </c>
      <c r="B1809" s="77"/>
      <c r="F1809" s="90" t="s">
        <v>4764</v>
      </c>
      <c r="M1809" s="88" t="s">
        <v>4145</v>
      </c>
    </row>
    <row r="1810" spans="1:14" x14ac:dyDescent="0.35">
      <c r="A1810" s="76">
        <v>1816</v>
      </c>
      <c r="B1810" s="77"/>
      <c r="F1810" s="90" t="s">
        <v>4765</v>
      </c>
      <c r="M1810" s="89" t="s">
        <v>4144</v>
      </c>
    </row>
    <row r="1811" spans="1:14" x14ac:dyDescent="0.35">
      <c r="A1811" s="76">
        <v>1817</v>
      </c>
      <c r="B1811" s="77" t="s">
        <v>1170</v>
      </c>
      <c r="C1811" s="76" t="s">
        <v>1170</v>
      </c>
      <c r="D1811" s="76" t="s">
        <v>4115</v>
      </c>
      <c r="E1811" s="76" t="s">
        <v>4114</v>
      </c>
      <c r="F1811" s="76" t="s">
        <v>4113</v>
      </c>
      <c r="J1811" s="76" t="s">
        <v>1171</v>
      </c>
    </row>
    <row r="1812" spans="1:14" x14ac:dyDescent="0.35">
      <c r="A1812" s="76">
        <v>1818</v>
      </c>
      <c r="B1812" s="77"/>
      <c r="F1812" s="76" t="s">
        <v>4129</v>
      </c>
      <c r="N1812" s="88" t="s">
        <v>4113</v>
      </c>
    </row>
    <row r="1813" spans="1:14" x14ac:dyDescent="0.35">
      <c r="A1813" s="76">
        <v>1819</v>
      </c>
      <c r="B1813" s="77"/>
      <c r="F1813" s="88" t="s">
        <v>4568</v>
      </c>
      <c r="N1813" s="89" t="s">
        <v>4763</v>
      </c>
    </row>
    <row r="1814" spans="1:14" x14ac:dyDescent="0.35">
      <c r="A1814" s="76">
        <v>1820</v>
      </c>
      <c r="B1814" s="77"/>
      <c r="F1814" s="89" t="s">
        <v>4557</v>
      </c>
      <c r="N1814" s="88" t="s">
        <v>4568</v>
      </c>
    </row>
    <row r="1815" spans="1:14" x14ac:dyDescent="0.35">
      <c r="A1815" s="76">
        <v>1821</v>
      </c>
      <c r="B1815" s="77" t="s">
        <v>1827</v>
      </c>
      <c r="C1815" s="76" t="s">
        <v>1827</v>
      </c>
      <c r="D1815" s="76" t="s">
        <v>4115</v>
      </c>
      <c r="E1815" s="76" t="s">
        <v>4136</v>
      </c>
      <c r="F1815" s="90" t="s">
        <v>4817</v>
      </c>
      <c r="J1815" s="76" t="s">
        <v>1828</v>
      </c>
      <c r="N1815" s="89" t="s">
        <v>4557</v>
      </c>
    </row>
    <row r="1816" spans="1:14" x14ac:dyDescent="0.35">
      <c r="A1816" s="76">
        <v>1822</v>
      </c>
      <c r="B1816" s="77"/>
      <c r="F1816" s="76" t="s">
        <v>4129</v>
      </c>
    </row>
    <row r="1817" spans="1:14" x14ac:dyDescent="0.35">
      <c r="A1817" s="76">
        <v>1823</v>
      </c>
      <c r="B1817" s="77"/>
      <c r="F1817" s="76" t="s">
        <v>4128</v>
      </c>
    </row>
    <row r="1818" spans="1:14" x14ac:dyDescent="0.35">
      <c r="A1818" s="76">
        <v>1824</v>
      </c>
      <c r="B1818" s="77"/>
      <c r="F1818" s="76" t="s">
        <v>4127</v>
      </c>
    </row>
    <row r="1819" spans="1:14" x14ac:dyDescent="0.35">
      <c r="A1819" s="76">
        <v>1825</v>
      </c>
      <c r="B1819" s="77" t="s">
        <v>1148</v>
      </c>
      <c r="C1819" s="76" t="s">
        <v>1148</v>
      </c>
      <c r="D1819" s="76" t="s">
        <v>4115</v>
      </c>
      <c r="E1819" s="76" t="s">
        <v>4114</v>
      </c>
      <c r="F1819" s="76" t="s">
        <v>4113</v>
      </c>
      <c r="J1819" s="76" t="s">
        <v>1149</v>
      </c>
    </row>
    <row r="1820" spans="1:14" x14ac:dyDescent="0.35">
      <c r="A1820" s="76">
        <v>1826</v>
      </c>
      <c r="B1820" s="77"/>
      <c r="F1820" s="76" t="s">
        <v>4126</v>
      </c>
    </row>
    <row r="1821" spans="1:14" x14ac:dyDescent="0.35">
      <c r="A1821" s="76">
        <v>1827</v>
      </c>
      <c r="B1821" s="77"/>
      <c r="F1821" s="88" t="s">
        <v>4568</v>
      </c>
    </row>
    <row r="1822" spans="1:14" x14ac:dyDescent="0.35">
      <c r="A1822" s="76">
        <v>1828</v>
      </c>
      <c r="B1822" s="77"/>
      <c r="F1822" s="89" t="s">
        <v>4557</v>
      </c>
    </row>
    <row r="1823" spans="1:14" x14ac:dyDescent="0.35">
      <c r="A1823" s="76">
        <v>1829</v>
      </c>
      <c r="B1823" s="77" t="s">
        <v>1145</v>
      </c>
      <c r="C1823" s="76" t="s">
        <v>1145</v>
      </c>
      <c r="D1823" s="76" t="s">
        <v>4115</v>
      </c>
      <c r="E1823" s="76" t="s">
        <v>4114</v>
      </c>
      <c r="F1823" s="76" t="s">
        <v>4113</v>
      </c>
      <c r="J1823" s="76" t="s">
        <v>1146</v>
      </c>
    </row>
    <row r="1824" spans="1:14" x14ac:dyDescent="0.35">
      <c r="A1824" s="76">
        <v>1830</v>
      </c>
      <c r="B1824" s="77"/>
      <c r="F1824" s="76" t="s">
        <v>4125</v>
      </c>
    </row>
    <row r="1825" spans="1:10" x14ac:dyDescent="0.35">
      <c r="A1825" s="76">
        <v>1831</v>
      </c>
      <c r="B1825" s="77"/>
      <c r="F1825" s="88" t="s">
        <v>4568</v>
      </c>
    </row>
    <row r="1826" spans="1:10" x14ac:dyDescent="0.35">
      <c r="A1826" s="76">
        <v>1832</v>
      </c>
      <c r="B1826" s="77"/>
      <c r="F1826" s="89" t="s">
        <v>4557</v>
      </c>
    </row>
    <row r="1827" spans="1:10" x14ac:dyDescent="0.35">
      <c r="A1827" s="76">
        <v>1833</v>
      </c>
      <c r="B1827" s="77" t="s">
        <v>1151</v>
      </c>
      <c r="C1827" s="76" t="s">
        <v>1151</v>
      </c>
      <c r="D1827" s="76" t="s">
        <v>4115</v>
      </c>
      <c r="E1827" s="76" t="s">
        <v>4114</v>
      </c>
      <c r="F1827" s="76" t="s">
        <v>4113</v>
      </c>
      <c r="J1827" s="76" t="s">
        <v>1152</v>
      </c>
    </row>
    <row r="1828" spans="1:10" x14ac:dyDescent="0.35">
      <c r="A1828" s="76">
        <v>1834</v>
      </c>
      <c r="B1828" s="77"/>
      <c r="F1828" s="76" t="s">
        <v>4124</v>
      </c>
    </row>
    <row r="1829" spans="1:10" x14ac:dyDescent="0.35">
      <c r="A1829" s="76">
        <v>1835</v>
      </c>
      <c r="B1829" s="77"/>
      <c r="F1829" s="88" t="s">
        <v>4568</v>
      </c>
    </row>
    <row r="1830" spans="1:10" x14ac:dyDescent="0.35">
      <c r="A1830" s="76">
        <v>1836</v>
      </c>
      <c r="B1830" s="77"/>
      <c r="F1830" s="89" t="s">
        <v>4557</v>
      </c>
    </row>
    <row r="1831" spans="1:10" x14ac:dyDescent="0.35">
      <c r="A1831" s="76">
        <v>1837</v>
      </c>
      <c r="B1831" s="77" t="s">
        <v>1157</v>
      </c>
      <c r="C1831" s="76" t="s">
        <v>1157</v>
      </c>
      <c r="D1831" s="76" t="s">
        <v>4115</v>
      </c>
      <c r="E1831" s="76" t="s">
        <v>4114</v>
      </c>
      <c r="F1831" s="76" t="s">
        <v>4113</v>
      </c>
      <c r="J1831" s="76" t="s">
        <v>1158</v>
      </c>
    </row>
    <row r="1832" spans="1:10" x14ac:dyDescent="0.35">
      <c r="A1832" s="76">
        <v>1838</v>
      </c>
      <c r="B1832" s="77"/>
      <c r="F1832" s="76" t="s">
        <v>4123</v>
      </c>
    </row>
    <row r="1833" spans="1:10" x14ac:dyDescent="0.35">
      <c r="A1833" s="76">
        <v>1839</v>
      </c>
      <c r="B1833" s="77"/>
      <c r="F1833" s="88" t="s">
        <v>4568</v>
      </c>
    </row>
    <row r="1834" spans="1:10" x14ac:dyDescent="0.35">
      <c r="A1834" s="76">
        <v>1840</v>
      </c>
      <c r="B1834" s="77"/>
      <c r="F1834" s="89" t="s">
        <v>4557</v>
      </c>
    </row>
    <row r="1835" spans="1:10" x14ac:dyDescent="0.35">
      <c r="A1835" s="76">
        <v>1841</v>
      </c>
      <c r="B1835" s="77" t="s">
        <v>1160</v>
      </c>
      <c r="C1835" s="76" t="s">
        <v>1160</v>
      </c>
      <c r="D1835" s="76" t="s">
        <v>4115</v>
      </c>
      <c r="E1835" s="76" t="s">
        <v>4114</v>
      </c>
      <c r="F1835" s="76" t="s">
        <v>4113</v>
      </c>
      <c r="J1835" s="76" t="s">
        <v>1161</v>
      </c>
    </row>
    <row r="1836" spans="1:10" x14ac:dyDescent="0.35">
      <c r="A1836" s="76">
        <v>1842</v>
      </c>
      <c r="B1836" s="77"/>
      <c r="F1836" s="76" t="s">
        <v>4122</v>
      </c>
    </row>
    <row r="1837" spans="1:10" x14ac:dyDescent="0.35">
      <c r="A1837" s="76">
        <v>1843</v>
      </c>
      <c r="B1837" s="77"/>
      <c r="F1837" s="88" t="s">
        <v>4568</v>
      </c>
    </row>
    <row r="1838" spans="1:10" x14ac:dyDescent="0.35">
      <c r="A1838" s="76">
        <v>1844</v>
      </c>
      <c r="B1838" s="77"/>
      <c r="F1838" s="89" t="s">
        <v>4557</v>
      </c>
    </row>
    <row r="1839" spans="1:10" x14ac:dyDescent="0.35">
      <c r="A1839" s="76">
        <v>1845</v>
      </c>
      <c r="B1839" s="77" t="s">
        <v>1178</v>
      </c>
      <c r="C1839" s="76" t="s">
        <v>1178</v>
      </c>
      <c r="D1839" s="76" t="s">
        <v>4115</v>
      </c>
      <c r="E1839" s="76" t="s">
        <v>4114</v>
      </c>
      <c r="F1839" s="76" t="s">
        <v>4113</v>
      </c>
      <c r="J1839" s="76" t="s">
        <v>1179</v>
      </c>
    </row>
    <row r="1840" spans="1:10" x14ac:dyDescent="0.35">
      <c r="A1840" s="76">
        <v>1846</v>
      </c>
      <c r="B1840" s="77"/>
      <c r="F1840" s="76" t="s">
        <v>4121</v>
      </c>
    </row>
    <row r="1841" spans="1:10" x14ac:dyDescent="0.35">
      <c r="A1841" s="76">
        <v>1847</v>
      </c>
      <c r="B1841" s="77"/>
      <c r="F1841" s="88" t="s">
        <v>4568</v>
      </c>
    </row>
    <row r="1842" spans="1:10" x14ac:dyDescent="0.35">
      <c r="A1842" s="76">
        <v>1848</v>
      </c>
      <c r="B1842" s="77"/>
      <c r="F1842" s="89" t="s">
        <v>4557</v>
      </c>
    </row>
    <row r="1843" spans="1:10" x14ac:dyDescent="0.35">
      <c r="A1843" s="76">
        <v>1849</v>
      </c>
      <c r="B1843" s="77" t="s">
        <v>1181</v>
      </c>
      <c r="C1843" s="76" t="s">
        <v>1181</v>
      </c>
      <c r="D1843" s="76" t="s">
        <v>4115</v>
      </c>
      <c r="E1843" s="76" t="s">
        <v>4114</v>
      </c>
      <c r="F1843" s="76" t="s">
        <v>4113</v>
      </c>
      <c r="J1843" s="76" t="s">
        <v>1182</v>
      </c>
    </row>
    <row r="1844" spans="1:10" x14ac:dyDescent="0.35">
      <c r="A1844" s="76">
        <v>1850</v>
      </c>
      <c r="B1844" s="77"/>
      <c r="F1844" s="76" t="s">
        <v>4120</v>
      </c>
    </row>
    <row r="1845" spans="1:10" x14ac:dyDescent="0.35">
      <c r="A1845" s="76">
        <v>1851</v>
      </c>
      <c r="B1845" s="77"/>
      <c r="F1845" s="88" t="s">
        <v>4568</v>
      </c>
    </row>
    <row r="1846" spans="1:10" x14ac:dyDescent="0.35">
      <c r="A1846" s="76">
        <v>1852</v>
      </c>
      <c r="B1846" s="77"/>
      <c r="F1846" s="89" t="s">
        <v>4557</v>
      </c>
    </row>
    <row r="1847" spans="1:10" x14ac:dyDescent="0.35">
      <c r="A1847" s="76">
        <v>1853</v>
      </c>
      <c r="B1847" s="77" t="s">
        <v>1184</v>
      </c>
      <c r="C1847" s="76" t="s">
        <v>1184</v>
      </c>
      <c r="D1847" s="76" t="s">
        <v>4115</v>
      </c>
      <c r="E1847" s="76" t="s">
        <v>4114</v>
      </c>
      <c r="F1847" s="76" t="s">
        <v>4113</v>
      </c>
      <c r="J1847" s="76" t="s">
        <v>1185</v>
      </c>
    </row>
    <row r="1848" spans="1:10" x14ac:dyDescent="0.35">
      <c r="A1848" s="76">
        <v>1854</v>
      </c>
      <c r="B1848" s="77"/>
      <c r="F1848" s="76" t="s">
        <v>4119</v>
      </c>
    </row>
    <row r="1849" spans="1:10" x14ac:dyDescent="0.35">
      <c r="A1849" s="76">
        <v>1855</v>
      </c>
      <c r="B1849" s="77"/>
      <c r="F1849" s="88" t="s">
        <v>4568</v>
      </c>
    </row>
    <row r="1850" spans="1:10" x14ac:dyDescent="0.35">
      <c r="A1850" s="76">
        <v>1856</v>
      </c>
      <c r="B1850" s="77"/>
      <c r="F1850" s="89" t="s">
        <v>4557</v>
      </c>
    </row>
    <row r="1851" spans="1:10" x14ac:dyDescent="0.35">
      <c r="A1851" s="76">
        <v>1857</v>
      </c>
      <c r="B1851" s="77" t="s">
        <v>1188</v>
      </c>
      <c r="C1851" s="76" t="s">
        <v>1188</v>
      </c>
      <c r="D1851" s="76" t="s">
        <v>4115</v>
      </c>
      <c r="E1851" s="76" t="s">
        <v>4114</v>
      </c>
      <c r="F1851" s="76" t="s">
        <v>4113</v>
      </c>
      <c r="J1851" s="76" t="s">
        <v>1189</v>
      </c>
    </row>
    <row r="1852" spans="1:10" x14ac:dyDescent="0.35">
      <c r="A1852" s="76">
        <v>1858</v>
      </c>
      <c r="B1852" s="77"/>
      <c r="F1852" s="76" t="s">
        <v>4118</v>
      </c>
    </row>
    <row r="1853" spans="1:10" x14ac:dyDescent="0.35">
      <c r="A1853" s="76">
        <v>1859</v>
      </c>
      <c r="B1853" s="77"/>
      <c r="F1853" s="88" t="s">
        <v>4568</v>
      </c>
    </row>
    <row r="1854" spans="1:10" x14ac:dyDescent="0.35">
      <c r="A1854" s="76">
        <v>1860</v>
      </c>
      <c r="B1854" s="77"/>
      <c r="F1854" s="89" t="s">
        <v>4557</v>
      </c>
    </row>
    <row r="1855" spans="1:10" x14ac:dyDescent="0.35">
      <c r="A1855" s="76">
        <v>1861</v>
      </c>
      <c r="B1855" s="77" t="s">
        <v>1133</v>
      </c>
      <c r="C1855" s="76" t="s">
        <v>1133</v>
      </c>
      <c r="D1855" s="76" t="s">
        <v>4115</v>
      </c>
      <c r="E1855" s="76" t="s">
        <v>4114</v>
      </c>
      <c r="F1855" s="76" t="s">
        <v>4113</v>
      </c>
      <c r="J1855" s="76" t="s">
        <v>1134</v>
      </c>
    </row>
    <row r="1856" spans="1:10" x14ac:dyDescent="0.35">
      <c r="A1856" s="76">
        <v>1862</v>
      </c>
      <c r="B1856" s="77"/>
      <c r="F1856" s="76" t="s">
        <v>4117</v>
      </c>
    </row>
    <row r="1857" spans="1:10" x14ac:dyDescent="0.35">
      <c r="A1857" s="76">
        <v>1863</v>
      </c>
      <c r="B1857" s="77"/>
      <c r="F1857" s="88" t="s">
        <v>4568</v>
      </c>
    </row>
    <row r="1858" spans="1:10" x14ac:dyDescent="0.35">
      <c r="A1858" s="76">
        <v>1864</v>
      </c>
      <c r="B1858" s="77"/>
      <c r="F1858" s="89" t="s">
        <v>4557</v>
      </c>
    </row>
    <row r="1859" spans="1:10" x14ac:dyDescent="0.35">
      <c r="A1859" s="76">
        <v>1865</v>
      </c>
      <c r="B1859" s="77" t="s">
        <v>1136</v>
      </c>
      <c r="C1859" s="76" t="s">
        <v>1136</v>
      </c>
      <c r="D1859" s="76" t="s">
        <v>4115</v>
      </c>
      <c r="E1859" s="76" t="s">
        <v>4114</v>
      </c>
      <c r="F1859" s="76" t="s">
        <v>4113</v>
      </c>
      <c r="J1859" s="76" t="s">
        <v>1137</v>
      </c>
    </row>
    <row r="1860" spans="1:10" x14ac:dyDescent="0.35">
      <c r="A1860" s="76">
        <v>1866</v>
      </c>
      <c r="B1860" s="77"/>
      <c r="F1860" s="76" t="s">
        <v>4116</v>
      </c>
    </row>
    <row r="1861" spans="1:10" x14ac:dyDescent="0.35">
      <c r="A1861" s="76">
        <v>1867</v>
      </c>
      <c r="B1861" s="77"/>
      <c r="F1861" s="88" t="s">
        <v>4568</v>
      </c>
    </row>
    <row r="1862" spans="1:10" x14ac:dyDescent="0.35">
      <c r="A1862" s="76">
        <v>1868</v>
      </c>
      <c r="B1862" s="77"/>
      <c r="F1862" s="89" t="s">
        <v>4557</v>
      </c>
    </row>
    <row r="1863" spans="1:10" x14ac:dyDescent="0.35">
      <c r="A1863" s="76">
        <v>1869</v>
      </c>
      <c r="B1863" s="77" t="s">
        <v>1139</v>
      </c>
      <c r="C1863" s="76" t="s">
        <v>1139</v>
      </c>
      <c r="D1863" s="76" t="s">
        <v>4115</v>
      </c>
      <c r="E1863" s="76" t="s">
        <v>4114</v>
      </c>
      <c r="F1863" s="76" t="s">
        <v>4113</v>
      </c>
      <c r="J1863" s="76" t="s">
        <v>1140</v>
      </c>
    </row>
    <row r="1864" spans="1:10" x14ac:dyDescent="0.35">
      <c r="A1864" s="76">
        <v>1870</v>
      </c>
      <c r="B1864" s="77"/>
      <c r="F1864" s="76" t="s">
        <v>4112</v>
      </c>
    </row>
    <row r="1865" spans="1:10" x14ac:dyDescent="0.35">
      <c r="A1865" s="76">
        <v>1871</v>
      </c>
      <c r="B1865" s="77"/>
      <c r="F1865" s="88" t="s">
        <v>4568</v>
      </c>
    </row>
    <row r="1866" spans="1:10" x14ac:dyDescent="0.35">
      <c r="A1866" s="76">
        <v>1872</v>
      </c>
      <c r="B1866" s="77"/>
      <c r="F1866" s="89" t="s">
        <v>4557</v>
      </c>
    </row>
    <row r="1867" spans="1:10" x14ac:dyDescent="0.35">
      <c r="A1867" s="76">
        <v>1873</v>
      </c>
      <c r="B1867" s="17" t="s">
        <v>4855</v>
      </c>
      <c r="C1867" s="203" t="s">
        <v>4855</v>
      </c>
      <c r="D1867" s="203" t="s">
        <v>4115</v>
      </c>
      <c r="E1867" s="203" t="s">
        <v>4114</v>
      </c>
      <c r="F1867" s="88" t="s">
        <v>4113</v>
      </c>
    </row>
    <row r="1868" spans="1:10" x14ac:dyDescent="0.35">
      <c r="A1868" s="76">
        <v>1874</v>
      </c>
      <c r="B1868" s="45"/>
      <c r="C1868" s="204"/>
      <c r="D1868" s="204"/>
      <c r="E1868" s="204"/>
      <c r="F1868" s="89" t="s">
        <v>4453</v>
      </c>
    </row>
    <row r="1869" spans="1:10" x14ac:dyDescent="0.35">
      <c r="A1869" s="76">
        <v>1875</v>
      </c>
      <c r="B1869" s="45"/>
      <c r="C1869" s="203"/>
      <c r="D1869" s="203"/>
      <c r="E1869" s="203"/>
      <c r="F1869" s="88" t="s">
        <v>4451</v>
      </c>
    </row>
    <row r="1870" spans="1:10" x14ac:dyDescent="0.35">
      <c r="A1870" s="76">
        <v>1876</v>
      </c>
      <c r="B1870" s="45"/>
      <c r="C1870" s="204"/>
      <c r="D1870" s="204"/>
      <c r="E1870" s="204"/>
      <c r="F1870" s="89" t="s">
        <v>4551</v>
      </c>
    </row>
    <row r="1871" spans="1:10" x14ac:dyDescent="0.35">
      <c r="A1871" s="76">
        <v>1877</v>
      </c>
      <c r="B1871" s="17" t="s">
        <v>5345</v>
      </c>
      <c r="C1871" s="203" t="s">
        <v>5345</v>
      </c>
      <c r="D1871" s="203" t="s">
        <v>4115</v>
      </c>
      <c r="E1871" s="203" t="s">
        <v>4114</v>
      </c>
      <c r="F1871" s="88" t="s">
        <v>4113</v>
      </c>
    </row>
    <row r="1872" spans="1:10" x14ac:dyDescent="0.35">
      <c r="A1872" s="76">
        <v>1878</v>
      </c>
      <c r="B1872" s="45"/>
      <c r="C1872" s="204"/>
      <c r="D1872" s="204"/>
      <c r="E1872" s="204"/>
      <c r="F1872" s="89" t="s">
        <v>4452</v>
      </c>
    </row>
    <row r="1873" spans="1:6" x14ac:dyDescent="0.35">
      <c r="A1873" s="76">
        <v>1879</v>
      </c>
      <c r="B1873" s="45"/>
      <c r="C1873" s="203"/>
      <c r="D1873" s="203"/>
      <c r="E1873" s="203"/>
      <c r="F1873" s="88" t="s">
        <v>4451</v>
      </c>
    </row>
    <row r="1874" spans="1:6" x14ac:dyDescent="0.35">
      <c r="A1874" s="76">
        <v>1880</v>
      </c>
      <c r="B1874" s="45"/>
      <c r="C1874" s="204"/>
      <c r="D1874" s="204"/>
      <c r="E1874" s="204"/>
      <c r="F1874" s="89" t="s">
        <v>4551</v>
      </c>
    </row>
    <row r="1875" spans="1:6" x14ac:dyDescent="0.35">
      <c r="A1875" s="76">
        <v>1881</v>
      </c>
      <c r="B1875" s="17" t="s">
        <v>5346</v>
      </c>
      <c r="C1875" s="203" t="s">
        <v>5346</v>
      </c>
      <c r="D1875" s="203" t="s">
        <v>4115</v>
      </c>
      <c r="E1875" s="203" t="s">
        <v>4114</v>
      </c>
      <c r="F1875" s="88" t="s">
        <v>4113</v>
      </c>
    </row>
    <row r="1876" spans="1:6" x14ac:dyDescent="0.35">
      <c r="A1876" s="76">
        <v>1882</v>
      </c>
      <c r="B1876" s="45"/>
      <c r="C1876" s="204"/>
      <c r="D1876" s="204"/>
      <c r="E1876" s="204"/>
      <c r="F1876" s="89" t="s">
        <v>4450</v>
      </c>
    </row>
    <row r="1877" spans="1:6" x14ac:dyDescent="0.35">
      <c r="A1877" s="76">
        <v>1883</v>
      </c>
      <c r="B1877" s="45"/>
      <c r="C1877" s="203"/>
      <c r="D1877" s="203"/>
      <c r="E1877" s="203"/>
      <c r="F1877" s="88" t="s">
        <v>4448</v>
      </c>
    </row>
    <row r="1878" spans="1:6" x14ac:dyDescent="0.35">
      <c r="A1878" s="76">
        <v>1884</v>
      </c>
      <c r="B1878" s="45"/>
      <c r="C1878" s="204"/>
      <c r="D1878" s="204"/>
      <c r="E1878" s="204"/>
      <c r="F1878" s="89" t="s">
        <v>4548</v>
      </c>
    </row>
    <row r="1879" spans="1:6" x14ac:dyDescent="0.35">
      <c r="A1879" s="76">
        <v>1885</v>
      </c>
      <c r="B1879" s="17" t="s">
        <v>5111</v>
      </c>
      <c r="C1879" s="203" t="s">
        <v>5111</v>
      </c>
      <c r="D1879" s="203" t="s">
        <v>4115</v>
      </c>
      <c r="E1879" s="203" t="s">
        <v>4114</v>
      </c>
      <c r="F1879" s="88" t="s">
        <v>4113</v>
      </c>
    </row>
    <row r="1880" spans="1:6" x14ac:dyDescent="0.35">
      <c r="A1880" s="76">
        <v>1886</v>
      </c>
      <c r="B1880" s="45"/>
      <c r="C1880" s="204"/>
      <c r="D1880" s="204"/>
      <c r="E1880" s="204"/>
      <c r="F1880" s="89" t="s">
        <v>4449</v>
      </c>
    </row>
    <row r="1881" spans="1:6" x14ac:dyDescent="0.35">
      <c r="A1881" s="76">
        <v>1887</v>
      </c>
      <c r="B1881" s="45"/>
      <c r="C1881" s="203"/>
      <c r="D1881" s="203"/>
      <c r="E1881" s="203"/>
      <c r="F1881" s="88" t="s">
        <v>4448</v>
      </c>
    </row>
    <row r="1882" spans="1:6" x14ac:dyDescent="0.35">
      <c r="A1882" s="76">
        <v>1888</v>
      </c>
      <c r="B1882" s="45"/>
      <c r="C1882" s="204"/>
      <c r="D1882" s="204"/>
      <c r="E1882" s="204"/>
      <c r="F1882" s="89" t="s">
        <v>4548</v>
      </c>
    </row>
    <row r="1883" spans="1:6" x14ac:dyDescent="0.35">
      <c r="A1883" s="76">
        <v>1889</v>
      </c>
      <c r="B1883" s="17" t="s">
        <v>5112</v>
      </c>
      <c r="C1883" s="203" t="s">
        <v>5112</v>
      </c>
      <c r="D1883" s="203" t="s">
        <v>4115</v>
      </c>
      <c r="E1883" s="203" t="s">
        <v>4324</v>
      </c>
      <c r="F1883" s="88" t="s">
        <v>4446</v>
      </c>
    </row>
    <row r="1884" spans="1:6" x14ac:dyDescent="0.35">
      <c r="A1884" s="76">
        <v>1890</v>
      </c>
      <c r="B1884" s="45"/>
      <c r="C1884" s="204"/>
      <c r="D1884" s="204"/>
      <c r="E1884" s="204"/>
      <c r="F1884" s="89" t="s">
        <v>4447</v>
      </c>
    </row>
    <row r="1885" spans="1:6" x14ac:dyDescent="0.35">
      <c r="A1885" s="76">
        <v>1891</v>
      </c>
      <c r="B1885" s="45"/>
      <c r="C1885" s="203"/>
      <c r="D1885" s="203"/>
      <c r="E1885" s="203"/>
      <c r="F1885" s="88" t="s">
        <v>4579</v>
      </c>
    </row>
    <row r="1886" spans="1:6" x14ac:dyDescent="0.35">
      <c r="A1886" s="76">
        <v>1892</v>
      </c>
      <c r="B1886" s="45"/>
      <c r="C1886" s="204"/>
      <c r="D1886" s="204"/>
      <c r="E1886" s="204"/>
      <c r="F1886" s="89" t="s">
        <v>4444</v>
      </c>
    </row>
    <row r="1887" spans="1:6" x14ac:dyDescent="0.35">
      <c r="A1887" s="76">
        <v>1893</v>
      </c>
      <c r="B1887" s="17" t="s">
        <v>5113</v>
      </c>
      <c r="C1887" s="203" t="s">
        <v>5113</v>
      </c>
      <c r="D1887" s="203" t="s">
        <v>4115</v>
      </c>
      <c r="E1887" s="203" t="s">
        <v>4324</v>
      </c>
      <c r="F1887" s="88" t="s">
        <v>4446</v>
      </c>
    </row>
    <row r="1888" spans="1:6" x14ac:dyDescent="0.35">
      <c r="A1888" s="76">
        <v>1894</v>
      </c>
      <c r="B1888" s="45"/>
      <c r="C1888" s="204"/>
      <c r="D1888" s="204"/>
      <c r="E1888" s="204"/>
      <c r="F1888" s="89" t="s">
        <v>4447</v>
      </c>
    </row>
    <row r="1889" spans="1:6" x14ac:dyDescent="0.35">
      <c r="A1889" s="76">
        <v>1895</v>
      </c>
      <c r="B1889" s="45"/>
      <c r="C1889" s="203"/>
      <c r="D1889" s="203"/>
      <c r="E1889" s="203"/>
      <c r="F1889" s="88" t="s">
        <v>4578</v>
      </c>
    </row>
    <row r="1890" spans="1:6" x14ac:dyDescent="0.35">
      <c r="A1890" s="76">
        <v>1896</v>
      </c>
      <c r="B1890" s="45"/>
      <c r="C1890" s="204"/>
      <c r="D1890" s="204"/>
      <c r="E1890" s="204"/>
      <c r="F1890" s="89" t="s">
        <v>4444</v>
      </c>
    </row>
    <row r="1891" spans="1:6" x14ac:dyDescent="0.35">
      <c r="A1891" s="76">
        <v>1897</v>
      </c>
      <c r="B1891" s="17" t="s">
        <v>5114</v>
      </c>
      <c r="C1891" s="203" t="s">
        <v>5114</v>
      </c>
      <c r="D1891" s="203" t="s">
        <v>4115</v>
      </c>
      <c r="E1891" s="203" t="s">
        <v>4324</v>
      </c>
      <c r="F1891" s="88" t="s">
        <v>4446</v>
      </c>
    </row>
    <row r="1892" spans="1:6" x14ac:dyDescent="0.35">
      <c r="A1892" s="76">
        <v>1898</v>
      </c>
      <c r="B1892" s="45"/>
      <c r="C1892" s="204"/>
      <c r="D1892" s="204"/>
      <c r="E1892" s="204"/>
      <c r="F1892" s="89" t="s">
        <v>4445</v>
      </c>
    </row>
    <row r="1893" spans="1:6" x14ac:dyDescent="0.35">
      <c r="A1893" s="76">
        <v>1899</v>
      </c>
      <c r="B1893" s="45"/>
      <c r="C1893" s="203"/>
      <c r="D1893" s="203"/>
      <c r="E1893" s="203"/>
      <c r="F1893" s="88" t="s">
        <v>4580</v>
      </c>
    </row>
    <row r="1894" spans="1:6" x14ac:dyDescent="0.35">
      <c r="A1894" s="76">
        <v>1900</v>
      </c>
      <c r="B1894" s="45"/>
      <c r="C1894" s="204"/>
      <c r="D1894" s="204"/>
      <c r="E1894" s="204"/>
      <c r="F1894" s="89" t="s">
        <v>4444</v>
      </c>
    </row>
    <row r="1895" spans="1:6" x14ac:dyDescent="0.35">
      <c r="A1895" s="76">
        <v>1901</v>
      </c>
      <c r="B1895" s="17" t="s">
        <v>5115</v>
      </c>
      <c r="C1895" s="203" t="s">
        <v>5115</v>
      </c>
      <c r="D1895" s="203" t="s">
        <v>4115</v>
      </c>
      <c r="E1895" s="203" t="s">
        <v>4324</v>
      </c>
      <c r="F1895" s="88" t="s">
        <v>4446</v>
      </c>
    </row>
    <row r="1896" spans="1:6" x14ac:dyDescent="0.35">
      <c r="A1896" s="76">
        <v>1902</v>
      </c>
      <c r="B1896" s="45"/>
      <c r="C1896" s="204"/>
      <c r="D1896" s="204"/>
      <c r="E1896" s="204"/>
      <c r="F1896" s="89" t="s">
        <v>4445</v>
      </c>
    </row>
    <row r="1897" spans="1:6" x14ac:dyDescent="0.35">
      <c r="A1897" s="76">
        <v>1903</v>
      </c>
      <c r="B1897" s="45"/>
      <c r="C1897" s="203"/>
      <c r="D1897" s="203"/>
      <c r="E1897" s="203"/>
      <c r="F1897" s="88" t="s">
        <v>4581</v>
      </c>
    </row>
    <row r="1898" spans="1:6" x14ac:dyDescent="0.35">
      <c r="A1898" s="76">
        <v>1904</v>
      </c>
      <c r="B1898" s="45"/>
      <c r="C1898" s="204"/>
      <c r="D1898" s="204"/>
      <c r="E1898" s="204"/>
      <c r="F1898" s="89" t="s">
        <v>4444</v>
      </c>
    </row>
    <row r="1899" spans="1:6" x14ac:dyDescent="0.35">
      <c r="A1899" s="76">
        <v>1905</v>
      </c>
      <c r="B1899" s="17" t="s">
        <v>5116</v>
      </c>
      <c r="C1899" s="203" t="s">
        <v>5116</v>
      </c>
      <c r="D1899" s="203" t="s">
        <v>4115</v>
      </c>
      <c r="E1899" s="203" t="s">
        <v>4324</v>
      </c>
      <c r="F1899" s="88" t="s">
        <v>4446</v>
      </c>
    </row>
    <row r="1900" spans="1:6" x14ac:dyDescent="0.35">
      <c r="A1900" s="76">
        <v>1906</v>
      </c>
      <c r="B1900" s="202"/>
      <c r="C1900" s="204"/>
      <c r="D1900" s="204"/>
      <c r="E1900" s="204"/>
      <c r="F1900" s="89" t="s">
        <v>4649</v>
      </c>
    </row>
    <row r="1901" spans="1:6" x14ac:dyDescent="0.35">
      <c r="A1901" s="76">
        <v>1907</v>
      </c>
      <c r="B1901" s="202"/>
      <c r="C1901" s="203"/>
      <c r="D1901" s="203"/>
      <c r="E1901" s="203"/>
      <c r="F1901" s="88" t="s">
        <v>4582</v>
      </c>
    </row>
    <row r="1902" spans="1:6" x14ac:dyDescent="0.35">
      <c r="A1902" s="76">
        <v>1908</v>
      </c>
      <c r="B1902" s="202"/>
      <c r="C1902" s="204"/>
      <c r="D1902" s="204"/>
      <c r="E1902" s="204"/>
      <c r="F1902" s="89" t="s">
        <v>4444</v>
      </c>
    </row>
    <row r="1903" spans="1:6" x14ac:dyDescent="0.35">
      <c r="A1903" s="76">
        <v>1909</v>
      </c>
      <c r="B1903" s="202" t="s">
        <v>5328</v>
      </c>
      <c r="C1903" s="203" t="s">
        <v>5328</v>
      </c>
      <c r="D1903" s="203" t="s">
        <v>4115</v>
      </c>
      <c r="E1903" s="203" t="s">
        <v>4136</v>
      </c>
      <c r="F1903" s="88" t="s">
        <v>4821</v>
      </c>
    </row>
    <row r="1904" spans="1:6" x14ac:dyDescent="0.35">
      <c r="A1904" s="76">
        <v>1910</v>
      </c>
      <c r="B1904" s="202"/>
      <c r="C1904" s="204"/>
      <c r="D1904" s="204"/>
      <c r="E1904" s="204"/>
      <c r="F1904" s="89" t="s">
        <v>4443</v>
      </c>
    </row>
    <row r="1905" spans="1:6" x14ac:dyDescent="0.35">
      <c r="A1905" s="76">
        <v>1911</v>
      </c>
      <c r="B1905" s="202"/>
      <c r="C1905" s="203"/>
      <c r="D1905" s="203"/>
      <c r="E1905" s="203"/>
      <c r="F1905" s="88" t="s">
        <v>4585</v>
      </c>
    </row>
    <row r="1906" spans="1:6" x14ac:dyDescent="0.35">
      <c r="A1906" s="76">
        <v>1912</v>
      </c>
      <c r="B1906" s="202"/>
      <c r="C1906" s="204"/>
      <c r="D1906" s="204"/>
      <c r="E1906" s="204"/>
      <c r="F1906" s="89" t="s">
        <v>4422</v>
      </c>
    </row>
    <row r="1907" spans="1:6" x14ac:dyDescent="0.35">
      <c r="A1907" s="76">
        <v>1913</v>
      </c>
      <c r="B1907" s="202" t="s">
        <v>5329</v>
      </c>
      <c r="C1907" s="203" t="s">
        <v>5329</v>
      </c>
      <c r="D1907" s="203" t="s">
        <v>4115</v>
      </c>
      <c r="E1907" s="203" t="s">
        <v>4136</v>
      </c>
      <c r="F1907" s="88" t="s">
        <v>4821</v>
      </c>
    </row>
    <row r="1908" spans="1:6" x14ac:dyDescent="0.35">
      <c r="A1908" s="76">
        <v>1914</v>
      </c>
      <c r="B1908" s="202"/>
      <c r="C1908" s="204"/>
      <c r="D1908" s="204"/>
      <c r="E1908" s="204"/>
      <c r="F1908" s="89" t="s">
        <v>4442</v>
      </c>
    </row>
    <row r="1909" spans="1:6" x14ac:dyDescent="0.35">
      <c r="A1909" s="76">
        <v>1915</v>
      </c>
      <c r="B1909" s="202"/>
      <c r="C1909" s="203"/>
      <c r="D1909" s="203"/>
      <c r="E1909" s="203"/>
      <c r="F1909" s="88" t="s">
        <v>4585</v>
      </c>
    </row>
    <row r="1910" spans="1:6" x14ac:dyDescent="0.35">
      <c r="A1910" s="76">
        <v>1916</v>
      </c>
      <c r="B1910" s="202"/>
      <c r="C1910" s="204"/>
      <c r="D1910" s="204"/>
      <c r="E1910" s="204"/>
      <c r="F1910" s="89" t="s">
        <v>4584</v>
      </c>
    </row>
    <row r="1911" spans="1:6" x14ac:dyDescent="0.35">
      <c r="A1911" s="76">
        <v>1917</v>
      </c>
      <c r="B1911" s="202" t="s">
        <v>5330</v>
      </c>
      <c r="C1911" s="203" t="s">
        <v>5330</v>
      </c>
      <c r="D1911" s="203" t="s">
        <v>4115</v>
      </c>
      <c r="E1911" s="203" t="s">
        <v>4280</v>
      </c>
      <c r="F1911" s="88" t="s">
        <v>4279</v>
      </c>
    </row>
    <row r="1912" spans="1:6" x14ac:dyDescent="0.35">
      <c r="A1912" s="76">
        <v>1918</v>
      </c>
      <c r="B1912" s="202"/>
      <c r="C1912" s="204"/>
      <c r="D1912" s="204"/>
      <c r="E1912" s="204"/>
      <c r="F1912" s="89" t="s">
        <v>4441</v>
      </c>
    </row>
    <row r="1913" spans="1:6" x14ac:dyDescent="0.35">
      <c r="A1913" s="76">
        <v>1919</v>
      </c>
      <c r="B1913" s="202"/>
      <c r="C1913" s="203"/>
      <c r="D1913" s="203"/>
      <c r="E1913" s="203"/>
      <c r="F1913" s="88" t="s">
        <v>4645</v>
      </c>
    </row>
    <row r="1914" spans="1:6" x14ac:dyDescent="0.35">
      <c r="A1914" s="76">
        <v>1920</v>
      </c>
      <c r="B1914" s="202"/>
      <c r="C1914" s="204"/>
      <c r="D1914" s="204"/>
      <c r="E1914" s="204"/>
      <c r="F1914" s="89" t="s">
        <v>4640</v>
      </c>
    </row>
    <row r="1915" spans="1:6" x14ac:dyDescent="0.35">
      <c r="A1915" s="76">
        <v>1921</v>
      </c>
      <c r="B1915" s="202" t="s">
        <v>5331</v>
      </c>
      <c r="C1915" s="203" t="s">
        <v>5331</v>
      </c>
      <c r="D1915" s="203" t="s">
        <v>4115</v>
      </c>
      <c r="E1915" s="203" t="s">
        <v>4136</v>
      </c>
      <c r="F1915" s="88" t="s">
        <v>4822</v>
      </c>
    </row>
    <row r="1916" spans="1:6" x14ac:dyDescent="0.35">
      <c r="A1916" s="76">
        <v>1922</v>
      </c>
      <c r="B1916" s="202"/>
      <c r="C1916" s="204"/>
      <c r="D1916" s="204"/>
      <c r="E1916" s="204"/>
      <c r="F1916" s="89" t="s">
        <v>4429</v>
      </c>
    </row>
    <row r="1917" spans="1:6" x14ac:dyDescent="0.35">
      <c r="A1917" s="76">
        <v>1923</v>
      </c>
      <c r="B1917" s="202"/>
      <c r="C1917" s="203"/>
      <c r="D1917" s="203"/>
      <c r="E1917" s="203"/>
      <c r="F1917" s="88" t="s">
        <v>4589</v>
      </c>
    </row>
    <row r="1918" spans="1:6" x14ac:dyDescent="0.35">
      <c r="A1918" s="76">
        <v>1924</v>
      </c>
      <c r="B1918" s="202"/>
      <c r="C1918" s="204"/>
      <c r="D1918" s="204"/>
      <c r="E1918" s="204"/>
      <c r="F1918" s="89" t="s">
        <v>4590</v>
      </c>
    </row>
    <row r="1919" spans="1:6" x14ac:dyDescent="0.35">
      <c r="A1919" s="76">
        <v>1925</v>
      </c>
      <c r="B1919" s="202" t="s">
        <v>5332</v>
      </c>
      <c r="C1919" s="203" t="s">
        <v>5332</v>
      </c>
      <c r="D1919" s="203" t="s">
        <v>4115</v>
      </c>
      <c r="E1919" s="203" t="s">
        <v>4136</v>
      </c>
      <c r="F1919" s="88" t="s">
        <v>4436</v>
      </c>
    </row>
    <row r="1920" spans="1:6" x14ac:dyDescent="0.35">
      <c r="A1920" s="76">
        <v>1926</v>
      </c>
      <c r="B1920" s="202"/>
      <c r="C1920" s="204"/>
      <c r="D1920" s="204"/>
      <c r="E1920" s="204"/>
      <c r="F1920" s="89" t="s">
        <v>4440</v>
      </c>
    </row>
    <row r="1921" spans="1:6" x14ac:dyDescent="0.35">
      <c r="A1921" s="76">
        <v>1927</v>
      </c>
      <c r="B1921" s="202"/>
      <c r="C1921" s="203"/>
      <c r="D1921" s="203"/>
      <c r="E1921" s="203"/>
      <c r="F1921" s="88" t="s">
        <v>4439</v>
      </c>
    </row>
    <row r="1922" spans="1:6" x14ac:dyDescent="0.35">
      <c r="A1922" s="76">
        <v>1928</v>
      </c>
      <c r="B1922" s="202"/>
      <c r="C1922" s="204"/>
      <c r="D1922" s="204"/>
      <c r="E1922" s="204"/>
      <c r="F1922" s="89" t="s">
        <v>4433</v>
      </c>
    </row>
    <row r="1923" spans="1:6" x14ac:dyDescent="0.35">
      <c r="A1923" s="76">
        <v>1929</v>
      </c>
      <c r="B1923" s="202" t="s">
        <v>5333</v>
      </c>
      <c r="C1923" s="203" t="s">
        <v>5333</v>
      </c>
      <c r="D1923" s="203" t="s">
        <v>4115</v>
      </c>
      <c r="E1923" s="203" t="s">
        <v>4136</v>
      </c>
      <c r="F1923" s="88" t="s">
        <v>4436</v>
      </c>
    </row>
    <row r="1924" spans="1:6" x14ac:dyDescent="0.35">
      <c r="A1924" s="76">
        <v>1930</v>
      </c>
      <c r="B1924" s="202"/>
      <c r="C1924" s="204"/>
      <c r="D1924" s="204"/>
      <c r="E1924" s="204"/>
      <c r="F1924" s="89" t="s">
        <v>4438</v>
      </c>
    </row>
    <row r="1925" spans="1:6" x14ac:dyDescent="0.35">
      <c r="A1925" s="76">
        <v>1931</v>
      </c>
      <c r="B1925" s="202"/>
      <c r="C1925" s="203"/>
      <c r="D1925" s="203"/>
      <c r="E1925" s="203"/>
      <c r="F1925" s="88" t="s">
        <v>4437</v>
      </c>
    </row>
    <row r="1926" spans="1:6" x14ac:dyDescent="0.35">
      <c r="A1926" s="76">
        <v>1932</v>
      </c>
      <c r="B1926" s="202"/>
      <c r="C1926" s="204"/>
      <c r="D1926" s="204"/>
      <c r="E1926" s="204"/>
      <c r="F1926" s="89" t="s">
        <v>4433</v>
      </c>
    </row>
    <row r="1927" spans="1:6" x14ac:dyDescent="0.35">
      <c r="A1927" s="76">
        <v>1933</v>
      </c>
      <c r="B1927" s="202" t="s">
        <v>5334</v>
      </c>
      <c r="C1927" s="203" t="s">
        <v>5334</v>
      </c>
      <c r="D1927" s="203" t="s">
        <v>4115</v>
      </c>
      <c r="E1927" s="203" t="s">
        <v>4136</v>
      </c>
      <c r="F1927" s="88" t="s">
        <v>4436</v>
      </c>
    </row>
    <row r="1928" spans="1:6" x14ac:dyDescent="0.35">
      <c r="A1928" s="76">
        <v>1934</v>
      </c>
      <c r="B1928" s="202"/>
      <c r="C1928" s="204"/>
      <c r="D1928" s="204"/>
      <c r="E1928" s="204"/>
      <c r="F1928" s="89" t="s">
        <v>4438</v>
      </c>
    </row>
    <row r="1929" spans="1:6" x14ac:dyDescent="0.35">
      <c r="A1929" s="76">
        <v>1935</v>
      </c>
      <c r="B1929" s="202"/>
      <c r="C1929" s="203"/>
      <c r="D1929" s="203"/>
      <c r="E1929" s="203"/>
      <c r="F1929" s="88" t="s">
        <v>4437</v>
      </c>
    </row>
    <row r="1930" spans="1:6" x14ac:dyDescent="0.35">
      <c r="A1930" s="76">
        <v>1936</v>
      </c>
      <c r="B1930" s="202"/>
      <c r="C1930" s="204"/>
      <c r="D1930" s="204"/>
      <c r="E1930" s="204"/>
      <c r="F1930" s="89" t="s">
        <v>4433</v>
      </c>
    </row>
    <row r="1931" spans="1:6" x14ac:dyDescent="0.35">
      <c r="A1931" s="76">
        <v>1937</v>
      </c>
      <c r="B1931" s="202" t="s">
        <v>5335</v>
      </c>
      <c r="C1931" s="203" t="s">
        <v>5335</v>
      </c>
      <c r="D1931" s="203" t="s">
        <v>4115</v>
      </c>
      <c r="E1931" s="203" t="s">
        <v>4136</v>
      </c>
      <c r="F1931" s="88" t="s">
        <v>4436</v>
      </c>
    </row>
    <row r="1932" spans="1:6" x14ac:dyDescent="0.35">
      <c r="A1932" s="76">
        <v>1938</v>
      </c>
      <c r="B1932" s="202"/>
      <c r="C1932" s="204"/>
      <c r="D1932" s="204"/>
      <c r="E1932" s="204"/>
      <c r="F1932" s="89" t="s">
        <v>4438</v>
      </c>
    </row>
    <row r="1933" spans="1:6" x14ac:dyDescent="0.35">
      <c r="A1933" s="76">
        <v>1939</v>
      </c>
      <c r="B1933" s="202"/>
      <c r="C1933" s="203"/>
      <c r="D1933" s="203"/>
      <c r="E1933" s="203"/>
      <c r="F1933" s="88" t="s">
        <v>4591</v>
      </c>
    </row>
    <row r="1934" spans="1:6" x14ac:dyDescent="0.35">
      <c r="A1934" s="76">
        <v>1940</v>
      </c>
      <c r="B1934" s="202"/>
      <c r="C1934" s="204"/>
      <c r="D1934" s="204"/>
      <c r="E1934" s="204"/>
      <c r="F1934" s="89" t="s">
        <v>4433</v>
      </c>
    </row>
    <row r="1935" spans="1:6" x14ac:dyDescent="0.35">
      <c r="A1935" s="76">
        <v>1941</v>
      </c>
      <c r="B1935" s="202" t="s">
        <v>5339</v>
      </c>
      <c r="C1935" s="203" t="s">
        <v>5339</v>
      </c>
      <c r="D1935" s="203" t="s">
        <v>4115</v>
      </c>
      <c r="E1935" s="203" t="s">
        <v>4136</v>
      </c>
      <c r="F1935" s="88" t="s">
        <v>4436</v>
      </c>
    </row>
    <row r="1936" spans="1:6" x14ac:dyDescent="0.35">
      <c r="A1936" s="76">
        <v>1942</v>
      </c>
      <c r="B1936" s="202"/>
      <c r="C1936" s="204"/>
      <c r="D1936" s="204"/>
      <c r="E1936" s="204"/>
      <c r="F1936" s="89" t="s">
        <v>4438</v>
      </c>
    </row>
    <row r="1937" spans="1:6" x14ac:dyDescent="0.35">
      <c r="A1937" s="76">
        <v>1943</v>
      </c>
      <c r="B1937" s="202"/>
      <c r="C1937" s="203"/>
      <c r="D1937" s="203"/>
      <c r="E1937" s="203"/>
      <c r="F1937" s="88" t="s">
        <v>4592</v>
      </c>
    </row>
    <row r="1938" spans="1:6" x14ac:dyDescent="0.35">
      <c r="A1938" s="76">
        <v>1944</v>
      </c>
      <c r="B1938" s="202"/>
      <c r="C1938" s="204"/>
      <c r="D1938" s="204"/>
      <c r="E1938" s="204"/>
      <c r="F1938" s="89" t="s">
        <v>4433</v>
      </c>
    </row>
    <row r="1939" spans="1:6" x14ac:dyDescent="0.35">
      <c r="A1939" s="76">
        <v>1945</v>
      </c>
      <c r="B1939" s="202" t="s">
        <v>5340</v>
      </c>
      <c r="C1939" s="203" t="s">
        <v>5340</v>
      </c>
      <c r="D1939" s="203" t="s">
        <v>4115</v>
      </c>
      <c r="E1939" s="203" t="s">
        <v>4136</v>
      </c>
      <c r="F1939" s="88" t="s">
        <v>4436</v>
      </c>
    </row>
    <row r="1940" spans="1:6" x14ac:dyDescent="0.35">
      <c r="A1940" s="76">
        <v>1946</v>
      </c>
      <c r="B1940" s="202"/>
      <c r="C1940" s="204"/>
      <c r="D1940" s="204"/>
      <c r="E1940" s="204"/>
      <c r="F1940" s="89" t="s">
        <v>4435</v>
      </c>
    </row>
    <row r="1941" spans="1:6" x14ac:dyDescent="0.35">
      <c r="A1941" s="76">
        <v>1947</v>
      </c>
      <c r="B1941" s="202"/>
      <c r="C1941" s="203"/>
      <c r="D1941" s="203"/>
      <c r="E1941" s="203"/>
      <c r="F1941" s="88" t="s">
        <v>4434</v>
      </c>
    </row>
    <row r="1942" spans="1:6" x14ac:dyDescent="0.35">
      <c r="A1942" s="76">
        <v>1948</v>
      </c>
      <c r="B1942" s="202"/>
      <c r="C1942" s="204"/>
      <c r="D1942" s="204"/>
      <c r="E1942" s="204"/>
      <c r="F1942" s="89" t="s">
        <v>4433</v>
      </c>
    </row>
    <row r="1943" spans="1:6" x14ac:dyDescent="0.35">
      <c r="A1943" s="76">
        <v>1949</v>
      </c>
      <c r="B1943" s="202" t="s">
        <v>5137</v>
      </c>
      <c r="C1943" s="203" t="s">
        <v>5137</v>
      </c>
      <c r="D1943" s="203" t="s">
        <v>4115</v>
      </c>
      <c r="E1943" s="203" t="s">
        <v>4136</v>
      </c>
      <c r="F1943" s="88" t="s">
        <v>4436</v>
      </c>
    </row>
    <row r="1944" spans="1:6" x14ac:dyDescent="0.35">
      <c r="A1944" s="76">
        <v>1950</v>
      </c>
      <c r="B1944" s="202"/>
      <c r="C1944" s="204"/>
      <c r="D1944" s="204"/>
      <c r="E1944" s="204"/>
      <c r="F1944" s="89" t="s">
        <v>4435</v>
      </c>
    </row>
    <row r="1945" spans="1:6" x14ac:dyDescent="0.35">
      <c r="A1945" s="76">
        <v>1951</v>
      </c>
      <c r="B1945" s="202"/>
      <c r="C1945" s="203"/>
      <c r="D1945" s="203"/>
      <c r="E1945" s="203"/>
      <c r="F1945" s="88" t="s">
        <v>4434</v>
      </c>
    </row>
    <row r="1946" spans="1:6" x14ac:dyDescent="0.35">
      <c r="A1946" s="76">
        <v>1952</v>
      </c>
      <c r="B1946" s="202"/>
      <c r="C1946" s="204"/>
      <c r="D1946" s="204"/>
      <c r="E1946" s="204"/>
      <c r="F1946" s="89" t="s">
        <v>4433</v>
      </c>
    </row>
    <row r="1947" spans="1:6" x14ac:dyDescent="0.35">
      <c r="A1947" s="76">
        <v>1953</v>
      </c>
      <c r="B1947" s="202" t="s">
        <v>5138</v>
      </c>
      <c r="C1947" s="203" t="s">
        <v>5138</v>
      </c>
      <c r="D1947" s="203" t="s">
        <v>4115</v>
      </c>
      <c r="E1947" s="203" t="s">
        <v>4136</v>
      </c>
      <c r="F1947" s="88" t="s">
        <v>4436</v>
      </c>
    </row>
    <row r="1948" spans="1:6" x14ac:dyDescent="0.35">
      <c r="A1948" s="76">
        <v>1954</v>
      </c>
      <c r="B1948" s="202"/>
      <c r="C1948" s="204"/>
      <c r="D1948" s="204"/>
      <c r="E1948" s="204"/>
      <c r="F1948" s="89" t="s">
        <v>4435</v>
      </c>
    </row>
    <row r="1949" spans="1:6" x14ac:dyDescent="0.35">
      <c r="A1949" s="76">
        <v>1955</v>
      </c>
      <c r="B1949" s="202"/>
      <c r="C1949" s="203"/>
      <c r="D1949" s="203"/>
      <c r="E1949" s="203"/>
      <c r="F1949" s="88" t="s">
        <v>4434</v>
      </c>
    </row>
    <row r="1950" spans="1:6" x14ac:dyDescent="0.35">
      <c r="A1950" s="76">
        <v>1956</v>
      </c>
      <c r="B1950" s="202"/>
      <c r="C1950" s="204"/>
      <c r="D1950" s="204"/>
      <c r="E1950" s="204"/>
      <c r="F1950" s="89" t="s">
        <v>4433</v>
      </c>
    </row>
    <row r="1951" spans="1:6" x14ac:dyDescent="0.35">
      <c r="A1951" s="76">
        <v>1957</v>
      </c>
      <c r="B1951" s="202" t="s">
        <v>5142</v>
      </c>
      <c r="C1951" s="203" t="s">
        <v>5142</v>
      </c>
      <c r="D1951" s="203" t="s">
        <v>4115</v>
      </c>
      <c r="E1951" s="203" t="s">
        <v>4136</v>
      </c>
      <c r="F1951" s="88" t="s">
        <v>4817</v>
      </c>
    </row>
    <row r="1952" spans="1:6" x14ac:dyDescent="0.35">
      <c r="A1952" s="76">
        <v>1958</v>
      </c>
      <c r="B1952" s="202"/>
      <c r="C1952" s="204"/>
      <c r="D1952" s="204"/>
      <c r="E1952" s="204"/>
      <c r="F1952" s="89" t="s">
        <v>4432</v>
      </c>
    </row>
    <row r="1953" spans="1:6" x14ac:dyDescent="0.35">
      <c r="A1953" s="76">
        <v>1959</v>
      </c>
      <c r="B1953" s="202"/>
      <c r="C1953" s="203"/>
      <c r="D1953" s="203"/>
      <c r="E1953" s="203"/>
      <c r="F1953" s="88" t="s">
        <v>4594</v>
      </c>
    </row>
    <row r="1954" spans="1:6" x14ac:dyDescent="0.35">
      <c r="A1954" s="76">
        <v>1960</v>
      </c>
      <c r="B1954" s="202"/>
      <c r="C1954" s="204"/>
      <c r="D1954" s="204"/>
      <c r="E1954" s="204"/>
      <c r="F1954" s="89" t="s">
        <v>4593</v>
      </c>
    </row>
    <row r="1955" spans="1:6" x14ac:dyDescent="0.35">
      <c r="A1955" s="76">
        <v>1961</v>
      </c>
      <c r="B1955" s="202" t="s">
        <v>5143</v>
      </c>
      <c r="C1955" s="203" t="s">
        <v>5143</v>
      </c>
      <c r="D1955" s="203" t="s">
        <v>4115</v>
      </c>
      <c r="E1955" s="203" t="s">
        <v>4136</v>
      </c>
      <c r="F1955" s="88" t="s">
        <v>4817</v>
      </c>
    </row>
    <row r="1956" spans="1:6" x14ac:dyDescent="0.35">
      <c r="A1956" s="76">
        <v>1962</v>
      </c>
      <c r="B1956" s="202"/>
      <c r="C1956" s="204"/>
      <c r="D1956" s="204"/>
      <c r="E1956" s="204"/>
      <c r="F1956" s="89" t="s">
        <v>4431</v>
      </c>
    </row>
    <row r="1957" spans="1:6" x14ac:dyDescent="0.35">
      <c r="A1957" s="76">
        <v>1963</v>
      </c>
      <c r="B1957" s="202"/>
      <c r="C1957" s="203"/>
      <c r="D1957" s="203"/>
      <c r="E1957" s="203"/>
      <c r="F1957" s="88" t="s">
        <v>4594</v>
      </c>
    </row>
    <row r="1958" spans="1:6" x14ac:dyDescent="0.35">
      <c r="A1958" s="76">
        <v>1964</v>
      </c>
      <c r="B1958" s="202"/>
      <c r="C1958" s="204"/>
      <c r="D1958" s="204"/>
      <c r="E1958" s="204"/>
      <c r="F1958" s="89" t="s">
        <v>4593</v>
      </c>
    </row>
    <row r="1959" spans="1:6" x14ac:dyDescent="0.35">
      <c r="A1959" s="76">
        <v>1965</v>
      </c>
      <c r="B1959" s="202" t="s">
        <v>5342</v>
      </c>
      <c r="C1959" s="203" t="s">
        <v>5342</v>
      </c>
      <c r="D1959" s="203" t="s">
        <v>4115</v>
      </c>
      <c r="E1959" s="203" t="s">
        <v>4136</v>
      </c>
      <c r="F1959" s="88" t="s">
        <v>4817</v>
      </c>
    </row>
    <row r="1960" spans="1:6" x14ac:dyDescent="0.35">
      <c r="A1960" s="76">
        <v>1966</v>
      </c>
      <c r="B1960" s="202"/>
      <c r="C1960" s="204"/>
      <c r="D1960" s="204"/>
      <c r="E1960" s="204"/>
      <c r="F1960" s="89" t="s">
        <v>4430</v>
      </c>
    </row>
    <row r="1961" spans="1:6" x14ac:dyDescent="0.35">
      <c r="A1961" s="76">
        <v>1967</v>
      </c>
      <c r="B1961" s="202"/>
      <c r="C1961" s="203"/>
      <c r="D1961" s="203"/>
      <c r="E1961" s="203"/>
      <c r="F1961" s="88" t="s">
        <v>4594</v>
      </c>
    </row>
    <row r="1962" spans="1:6" x14ac:dyDescent="0.35">
      <c r="A1962" s="76">
        <v>1968</v>
      </c>
      <c r="B1962" s="202"/>
      <c r="C1962" s="204"/>
      <c r="D1962" s="204"/>
      <c r="E1962" s="204"/>
      <c r="F1962" s="89" t="s">
        <v>4593</v>
      </c>
    </row>
    <row r="1963" spans="1:6" x14ac:dyDescent="0.35">
      <c r="A1963" s="76">
        <v>1969</v>
      </c>
      <c r="B1963" s="202" t="s">
        <v>5343</v>
      </c>
      <c r="C1963" s="203" t="s">
        <v>5343</v>
      </c>
      <c r="D1963" s="203" t="s">
        <v>4115</v>
      </c>
      <c r="E1963" s="203" t="s">
        <v>4136</v>
      </c>
      <c r="F1963" s="88" t="s">
        <v>4823</v>
      </c>
    </row>
    <row r="1964" spans="1:6" x14ac:dyDescent="0.35">
      <c r="A1964" s="76">
        <v>1970</v>
      </c>
      <c r="B1964" s="202"/>
      <c r="C1964" s="204"/>
      <c r="D1964" s="204"/>
      <c r="E1964" s="204"/>
      <c r="F1964" s="89" t="s">
        <v>4429</v>
      </c>
    </row>
    <row r="1965" spans="1:6" x14ac:dyDescent="0.35">
      <c r="A1965" s="76">
        <v>1971</v>
      </c>
      <c r="B1965" s="202"/>
      <c r="C1965" s="203"/>
      <c r="D1965" s="203"/>
      <c r="E1965" s="203"/>
      <c r="F1965" s="88" t="s">
        <v>4202</v>
      </c>
    </row>
    <row r="1966" spans="1:6" x14ac:dyDescent="0.35">
      <c r="A1966" s="76">
        <v>1972</v>
      </c>
      <c r="B1966" s="202"/>
      <c r="C1966" s="204"/>
      <c r="D1966" s="204"/>
      <c r="E1966" s="204"/>
      <c r="F1966" s="89" t="s">
        <v>4595</v>
      </c>
    </row>
    <row r="1967" spans="1:6" x14ac:dyDescent="0.35">
      <c r="A1967" s="76">
        <v>1973</v>
      </c>
      <c r="B1967" s="202" t="s">
        <v>5140</v>
      </c>
      <c r="C1967" s="203" t="s">
        <v>5140</v>
      </c>
      <c r="D1967" s="203" t="s">
        <v>4115</v>
      </c>
      <c r="E1967" s="203" t="s">
        <v>4114</v>
      </c>
      <c r="F1967" s="88" t="s">
        <v>4428</v>
      </c>
    </row>
    <row r="1968" spans="1:6" x14ac:dyDescent="0.35">
      <c r="A1968" s="76">
        <v>1974</v>
      </c>
      <c r="B1968" s="202"/>
      <c r="C1968" s="204"/>
      <c r="D1968" s="204"/>
      <c r="E1968" s="204"/>
      <c r="F1968" s="89" t="s">
        <v>4184</v>
      </c>
    </row>
    <row r="1969" spans="1:6" x14ac:dyDescent="0.35">
      <c r="A1969" s="76">
        <v>1975</v>
      </c>
      <c r="B1969" s="202"/>
      <c r="C1969" s="203"/>
      <c r="D1969" s="203"/>
      <c r="E1969" s="203"/>
      <c r="F1969" s="88" t="s">
        <v>4183</v>
      </c>
    </row>
    <row r="1970" spans="1:6" x14ac:dyDescent="0.35">
      <c r="A1970" s="76">
        <v>1976</v>
      </c>
      <c r="B1970" s="202"/>
      <c r="C1970" s="204"/>
      <c r="D1970" s="204"/>
      <c r="E1970" s="204"/>
      <c r="F1970" s="89" t="s">
        <v>4131</v>
      </c>
    </row>
    <row r="1971" spans="1:6" x14ac:dyDescent="0.35">
      <c r="A1971" s="76">
        <v>1977</v>
      </c>
      <c r="B1971" s="202" t="s">
        <v>5139</v>
      </c>
      <c r="C1971" s="203" t="s">
        <v>5139</v>
      </c>
      <c r="D1971" s="203" t="s">
        <v>4115</v>
      </c>
      <c r="E1971" s="203" t="s">
        <v>4114</v>
      </c>
      <c r="F1971" s="88" t="s">
        <v>4427</v>
      </c>
    </row>
    <row r="1972" spans="1:6" x14ac:dyDescent="0.35">
      <c r="A1972" s="76">
        <v>1978</v>
      </c>
      <c r="B1972" s="202"/>
      <c r="C1972" s="204"/>
      <c r="D1972" s="204"/>
      <c r="E1972" s="204"/>
      <c r="F1972" s="89" t="s">
        <v>4185</v>
      </c>
    </row>
    <row r="1973" spans="1:6" x14ac:dyDescent="0.35">
      <c r="A1973" s="76">
        <v>1979</v>
      </c>
      <c r="B1973" s="202"/>
      <c r="C1973" s="203"/>
      <c r="D1973" s="203"/>
      <c r="E1973" s="203"/>
      <c r="F1973" s="88" t="s">
        <v>4183</v>
      </c>
    </row>
    <row r="1974" spans="1:6" x14ac:dyDescent="0.35">
      <c r="A1974" s="76">
        <v>1980</v>
      </c>
      <c r="B1974" s="202"/>
      <c r="C1974" s="204"/>
      <c r="D1974" s="204"/>
      <c r="E1974" s="204"/>
      <c r="F1974" s="89" t="s">
        <v>4557</v>
      </c>
    </row>
    <row r="1975" spans="1:6" x14ac:dyDescent="0.35">
      <c r="A1975" s="76">
        <v>1981</v>
      </c>
      <c r="B1975" s="202" t="s">
        <v>5141</v>
      </c>
      <c r="C1975" s="203" t="s">
        <v>5141</v>
      </c>
      <c r="D1975" s="203" t="s">
        <v>4115</v>
      </c>
      <c r="E1975" s="203" t="s">
        <v>4114</v>
      </c>
      <c r="F1975" s="88" t="s">
        <v>4113</v>
      </c>
    </row>
    <row r="1976" spans="1:6" x14ac:dyDescent="0.35">
      <c r="A1976" s="76">
        <v>1982</v>
      </c>
      <c r="B1976" s="202"/>
      <c r="C1976" s="204"/>
      <c r="D1976" s="204"/>
      <c r="E1976" s="204"/>
      <c r="F1976" s="89" t="s">
        <v>4426</v>
      </c>
    </row>
    <row r="1977" spans="1:6" x14ac:dyDescent="0.35">
      <c r="A1977" s="76">
        <v>1983</v>
      </c>
      <c r="B1977" s="202"/>
      <c r="C1977" s="203"/>
      <c r="D1977" s="203"/>
      <c r="E1977" s="203"/>
      <c r="F1977" s="88" t="s">
        <v>4566</v>
      </c>
    </row>
    <row r="1978" spans="1:6" x14ac:dyDescent="0.35">
      <c r="A1978" s="76">
        <v>1984</v>
      </c>
      <c r="B1978" s="202"/>
      <c r="C1978" s="204"/>
      <c r="D1978" s="204"/>
      <c r="E1978" s="204"/>
      <c r="F1978" s="89" t="s">
        <v>4552</v>
      </c>
    </row>
    <row r="1979" spans="1:6" x14ac:dyDescent="0.35">
      <c r="A1979" s="76">
        <v>1985</v>
      </c>
      <c r="B1979" s="202" t="s">
        <v>5352</v>
      </c>
      <c r="C1979" s="203" t="s">
        <v>5352</v>
      </c>
      <c r="D1979" s="203" t="s">
        <v>4115</v>
      </c>
      <c r="E1979" s="203" t="s">
        <v>4114</v>
      </c>
      <c r="F1979" s="88" t="s">
        <v>4113</v>
      </c>
    </row>
    <row r="1980" spans="1:6" x14ac:dyDescent="0.35">
      <c r="A1980" s="76">
        <v>1986</v>
      </c>
      <c r="B1980" s="202"/>
      <c r="C1980" s="204"/>
      <c r="D1980" s="204"/>
      <c r="E1980" s="204"/>
      <c r="F1980" s="89" t="s">
        <v>4425</v>
      </c>
    </row>
    <row r="1981" spans="1:6" x14ac:dyDescent="0.35">
      <c r="A1981" s="76">
        <v>1987</v>
      </c>
      <c r="B1981" s="202"/>
      <c r="C1981" s="203"/>
      <c r="D1981" s="203"/>
      <c r="E1981" s="203"/>
      <c r="F1981" s="88" t="s">
        <v>4567</v>
      </c>
    </row>
    <row r="1982" spans="1:6" x14ac:dyDescent="0.35">
      <c r="A1982" s="76">
        <v>1988</v>
      </c>
      <c r="B1982" s="202"/>
      <c r="C1982" s="204"/>
      <c r="D1982" s="204"/>
      <c r="E1982" s="204"/>
      <c r="F1982" s="89" t="s">
        <v>4549</v>
      </c>
    </row>
    <row r="1983" spans="1:6" x14ac:dyDescent="0.35">
      <c r="A1983" s="76">
        <v>1989</v>
      </c>
      <c r="B1983" s="202" t="s">
        <v>5351</v>
      </c>
      <c r="C1983" s="203" t="s">
        <v>5351</v>
      </c>
      <c r="D1983" s="203" t="s">
        <v>4115</v>
      </c>
      <c r="E1983" s="203" t="s">
        <v>4114</v>
      </c>
      <c r="F1983" s="88" t="s">
        <v>4113</v>
      </c>
    </row>
    <row r="1984" spans="1:6" x14ac:dyDescent="0.35">
      <c r="A1984" s="76">
        <v>1990</v>
      </c>
      <c r="B1984" s="202"/>
      <c r="C1984" s="204"/>
      <c r="D1984" s="204"/>
      <c r="E1984" s="204"/>
      <c r="F1984" s="89" t="s">
        <v>4424</v>
      </c>
    </row>
    <row r="1985" spans="1:6" x14ac:dyDescent="0.35">
      <c r="A1985" s="76">
        <v>1991</v>
      </c>
      <c r="B1985" s="202"/>
      <c r="C1985" s="203"/>
      <c r="D1985" s="203"/>
      <c r="E1985" s="203"/>
      <c r="F1985" s="88" t="s">
        <v>4567</v>
      </c>
    </row>
    <row r="1986" spans="1:6" x14ac:dyDescent="0.35">
      <c r="A1986" s="76">
        <v>1992</v>
      </c>
      <c r="B1986" s="202"/>
      <c r="C1986" s="204"/>
      <c r="D1986" s="204"/>
      <c r="E1986" s="204"/>
      <c r="F1986" s="89" t="s">
        <v>4549</v>
      </c>
    </row>
    <row r="1987" spans="1:6" x14ac:dyDescent="0.35">
      <c r="A1987" s="76">
        <v>1993</v>
      </c>
      <c r="B1987" s="202" t="s">
        <v>5355</v>
      </c>
      <c r="C1987" s="203" t="s">
        <v>5355</v>
      </c>
      <c r="D1987" s="203" t="s">
        <v>4115</v>
      </c>
      <c r="E1987" s="203" t="s">
        <v>4136</v>
      </c>
      <c r="F1987" s="88" t="s">
        <v>4821</v>
      </c>
    </row>
    <row r="1988" spans="1:6" x14ac:dyDescent="0.35">
      <c r="A1988" s="76">
        <v>1994</v>
      </c>
      <c r="B1988" s="202"/>
      <c r="C1988" s="204"/>
      <c r="D1988" s="204"/>
      <c r="E1988" s="204"/>
      <c r="F1988" s="89" t="s">
        <v>4423</v>
      </c>
    </row>
    <row r="1989" spans="1:6" x14ac:dyDescent="0.35">
      <c r="A1989" s="76">
        <v>1995</v>
      </c>
      <c r="B1989" s="202"/>
      <c r="C1989" s="203"/>
      <c r="D1989" s="203"/>
      <c r="E1989" s="203"/>
      <c r="F1989" s="88" t="s">
        <v>4585</v>
      </c>
    </row>
    <row r="1990" spans="1:6" x14ac:dyDescent="0.35">
      <c r="A1990" s="76">
        <v>1996</v>
      </c>
      <c r="B1990" s="202"/>
      <c r="C1990" s="204"/>
      <c r="D1990" s="204"/>
      <c r="E1990" s="204"/>
      <c r="F1990" s="89" t="s">
        <v>4596</v>
      </c>
    </row>
    <row r="1991" spans="1:6" x14ac:dyDescent="0.35">
      <c r="A1991" s="76">
        <v>1997</v>
      </c>
      <c r="B1991" s="202" t="s">
        <v>5354</v>
      </c>
      <c r="C1991" s="203" t="s">
        <v>5354</v>
      </c>
      <c r="D1991" s="203" t="s">
        <v>4115</v>
      </c>
      <c r="E1991" s="203" t="s">
        <v>4413</v>
      </c>
      <c r="F1991" s="88" t="s">
        <v>4421</v>
      </c>
    </row>
    <row r="1992" spans="1:6" x14ac:dyDescent="0.35">
      <c r="A1992" s="76">
        <v>1998</v>
      </c>
      <c r="B1992" s="202"/>
      <c r="C1992" s="204"/>
      <c r="D1992" s="204"/>
      <c r="E1992" s="204"/>
      <c r="F1992" s="89" t="s">
        <v>4420</v>
      </c>
    </row>
    <row r="1993" spans="1:6" x14ac:dyDescent="0.35">
      <c r="A1993" s="76">
        <v>1999</v>
      </c>
      <c r="B1993" s="202"/>
      <c r="C1993" s="203"/>
      <c r="D1993" s="203"/>
      <c r="E1993" s="203"/>
      <c r="F1993" s="207" t="s">
        <v>4598</v>
      </c>
    </row>
    <row r="1994" spans="1:6" x14ac:dyDescent="0.35">
      <c r="A1994" s="76">
        <v>2000</v>
      </c>
      <c r="B1994" s="202"/>
      <c r="C1994" s="204"/>
      <c r="D1994" s="204"/>
      <c r="E1994" s="204"/>
      <c r="F1994" s="208" t="s">
        <v>4597</v>
      </c>
    </row>
    <row r="1995" spans="1:6" x14ac:dyDescent="0.35">
      <c r="A1995" s="76">
        <v>2001</v>
      </c>
      <c r="B1995" s="202" t="s">
        <v>5353</v>
      </c>
      <c r="C1995" s="203" t="s">
        <v>5353</v>
      </c>
      <c r="D1995" s="203" t="s">
        <v>4115</v>
      </c>
      <c r="E1995" s="203" t="s">
        <v>4413</v>
      </c>
      <c r="F1995" s="88" t="s">
        <v>4417</v>
      </c>
    </row>
    <row r="1996" spans="1:6" x14ac:dyDescent="0.35">
      <c r="A1996" s="76">
        <v>2002</v>
      </c>
      <c r="B1996" s="202"/>
      <c r="C1996" s="204"/>
      <c r="D1996" s="204"/>
      <c r="E1996" s="204"/>
      <c r="F1996" s="89" t="s">
        <v>4419</v>
      </c>
    </row>
    <row r="1997" spans="1:6" x14ac:dyDescent="0.35">
      <c r="A1997" s="76">
        <v>2003</v>
      </c>
      <c r="B1997" s="202"/>
      <c r="C1997" s="203"/>
      <c r="D1997" s="203"/>
      <c r="E1997" s="203"/>
      <c r="F1997" s="88" t="s">
        <v>4599</v>
      </c>
    </row>
    <row r="1998" spans="1:6" x14ac:dyDescent="0.35">
      <c r="A1998" s="76">
        <v>2004</v>
      </c>
      <c r="B1998" s="205"/>
      <c r="C1998" s="206"/>
      <c r="D1998" s="206"/>
      <c r="E1998" s="206"/>
      <c r="F1998" s="209" t="s">
        <v>4414</v>
      </c>
    </row>
    <row r="1999" spans="1:6" x14ac:dyDescent="0.35">
      <c r="A1999" s="76">
        <v>2005</v>
      </c>
      <c r="B1999" s="217" t="s">
        <v>5406</v>
      </c>
      <c r="C1999" s="203" t="s">
        <v>5406</v>
      </c>
      <c r="D1999" s="203" t="s">
        <v>4115</v>
      </c>
      <c r="E1999" s="203" t="s">
        <v>4136</v>
      </c>
      <c r="F1999" s="203" t="s">
        <v>4817</v>
      </c>
    </row>
    <row r="2000" spans="1:6" x14ac:dyDescent="0.35">
      <c r="A2000" s="76">
        <v>2006</v>
      </c>
      <c r="B2000" s="217"/>
      <c r="C2000" s="204"/>
      <c r="D2000" s="204"/>
      <c r="E2000" s="204"/>
      <c r="F2000" s="204" t="s">
        <v>4431</v>
      </c>
    </row>
    <row r="2001" spans="1:11" x14ac:dyDescent="0.35">
      <c r="A2001" s="76">
        <v>2007</v>
      </c>
      <c r="B2001" s="217"/>
      <c r="C2001" s="203"/>
      <c r="D2001" s="203"/>
      <c r="E2001" s="203"/>
      <c r="F2001" s="203" t="s">
        <v>4594</v>
      </c>
      <c r="J2001" s="62" t="s">
        <v>5406</v>
      </c>
      <c r="K2001" s="62" t="s">
        <v>7336</v>
      </c>
    </row>
    <row r="2002" spans="1:11" x14ac:dyDescent="0.35">
      <c r="A2002" s="76">
        <v>2008</v>
      </c>
      <c r="B2002" s="217"/>
      <c r="C2002" s="204"/>
      <c r="D2002" s="204"/>
      <c r="E2002" s="204"/>
      <c r="F2002" s="204" t="s">
        <v>4593</v>
      </c>
      <c r="J2002" s="61" t="s">
        <v>5407</v>
      </c>
      <c r="K2002" s="61" t="s">
        <v>7337</v>
      </c>
    </row>
    <row r="2003" spans="1:11" x14ac:dyDescent="0.35">
      <c r="A2003" s="76">
        <v>2009</v>
      </c>
      <c r="B2003" s="217" t="s">
        <v>5407</v>
      </c>
      <c r="C2003" s="203" t="s">
        <v>5407</v>
      </c>
      <c r="D2003" s="203" t="s">
        <v>4115</v>
      </c>
      <c r="E2003" s="203" t="s">
        <v>4136</v>
      </c>
      <c r="F2003" s="203" t="s">
        <v>4817</v>
      </c>
      <c r="J2003" s="62" t="s">
        <v>5408</v>
      </c>
      <c r="K2003" s="62" t="s">
        <v>5294</v>
      </c>
    </row>
    <row r="2004" spans="1:11" x14ac:dyDescent="0.35">
      <c r="A2004" s="76">
        <v>2010</v>
      </c>
      <c r="B2004" s="217"/>
      <c r="C2004" s="204"/>
      <c r="D2004" s="204"/>
      <c r="E2004" s="204"/>
      <c r="F2004" s="204" t="s">
        <v>4430</v>
      </c>
      <c r="J2004" s="61" t="s">
        <v>5412</v>
      </c>
      <c r="K2004" s="61" t="s">
        <v>5409</v>
      </c>
    </row>
    <row r="2005" spans="1:11" x14ac:dyDescent="0.35">
      <c r="A2005" s="76">
        <v>2011</v>
      </c>
      <c r="B2005" s="217"/>
      <c r="C2005" s="203"/>
      <c r="D2005" s="203"/>
      <c r="E2005" s="203"/>
      <c r="F2005" s="203" t="s">
        <v>4594</v>
      </c>
      <c r="J2005" s="62" t="s">
        <v>5413</v>
      </c>
      <c r="K2005" s="62" t="s">
        <v>5297</v>
      </c>
    </row>
    <row r="2006" spans="1:11" x14ac:dyDescent="0.35">
      <c r="A2006" s="76">
        <v>2012</v>
      </c>
      <c r="B2006" s="217"/>
      <c r="C2006" s="204"/>
      <c r="D2006" s="204"/>
      <c r="E2006" s="204"/>
      <c r="F2006" s="204" t="s">
        <v>4593</v>
      </c>
      <c r="J2006" s="61" t="s">
        <v>5414</v>
      </c>
      <c r="K2006" s="61" t="s">
        <v>5298</v>
      </c>
    </row>
    <row r="2007" spans="1:11" x14ac:dyDescent="0.35">
      <c r="A2007" s="76">
        <v>2013</v>
      </c>
      <c r="B2007" s="217" t="s">
        <v>5408</v>
      </c>
      <c r="C2007" s="203" t="s">
        <v>5408</v>
      </c>
      <c r="D2007" s="203" t="s">
        <v>4115</v>
      </c>
      <c r="E2007" s="203" t="s">
        <v>4136</v>
      </c>
      <c r="F2007" s="203" t="s">
        <v>4823</v>
      </c>
      <c r="J2007" s="62" t="s">
        <v>5420</v>
      </c>
      <c r="K2007" s="62" t="s">
        <v>5415</v>
      </c>
    </row>
    <row r="2008" spans="1:11" x14ac:dyDescent="0.35">
      <c r="A2008" s="76">
        <v>2014</v>
      </c>
      <c r="B2008" s="217"/>
      <c r="C2008" s="204"/>
      <c r="D2008" s="204"/>
      <c r="E2008" s="204"/>
      <c r="F2008" s="204" t="s">
        <v>4429</v>
      </c>
      <c r="J2008" s="61" t="s">
        <v>5421</v>
      </c>
      <c r="K2008" s="61" t="s">
        <v>5299</v>
      </c>
    </row>
    <row r="2009" spans="1:11" x14ac:dyDescent="0.35">
      <c r="A2009" s="76">
        <v>2015</v>
      </c>
      <c r="B2009" s="217"/>
      <c r="C2009" s="203"/>
      <c r="D2009" s="203"/>
      <c r="E2009" s="203"/>
      <c r="F2009" s="203" t="s">
        <v>4202</v>
      </c>
      <c r="J2009" s="62" t="s">
        <v>5373</v>
      </c>
      <c r="K2009" s="62" t="s">
        <v>5161</v>
      </c>
    </row>
    <row r="2010" spans="1:11" x14ac:dyDescent="0.35">
      <c r="A2010" s="76">
        <v>2016</v>
      </c>
      <c r="B2010" s="217"/>
      <c r="C2010" s="204"/>
      <c r="D2010" s="204"/>
      <c r="E2010" s="204"/>
      <c r="F2010" s="204" t="s">
        <v>4595</v>
      </c>
      <c r="J2010" s="61" t="s">
        <v>5374</v>
      </c>
      <c r="K2010" s="61" t="s">
        <v>7338</v>
      </c>
    </row>
    <row r="2011" spans="1:11" x14ac:dyDescent="0.35">
      <c r="A2011" s="76">
        <v>2017</v>
      </c>
      <c r="B2011" s="217" t="s">
        <v>5412</v>
      </c>
      <c r="C2011" s="203" t="s">
        <v>5412</v>
      </c>
      <c r="D2011" s="203" t="s">
        <v>4115</v>
      </c>
      <c r="E2011" s="203" t="s">
        <v>4114</v>
      </c>
      <c r="F2011" s="203" t="s">
        <v>4428</v>
      </c>
      <c r="J2011" s="62" t="s">
        <v>5375</v>
      </c>
      <c r="K2011" s="62" t="s">
        <v>5130</v>
      </c>
    </row>
    <row r="2012" spans="1:11" x14ac:dyDescent="0.35">
      <c r="A2012" s="76">
        <v>2018</v>
      </c>
      <c r="B2012" s="217"/>
      <c r="C2012" s="204"/>
      <c r="D2012" s="204"/>
      <c r="E2012" s="204"/>
      <c r="F2012" s="204" t="s">
        <v>4184</v>
      </c>
    </row>
    <row r="2013" spans="1:11" x14ac:dyDescent="0.35">
      <c r="A2013" s="76">
        <v>2019</v>
      </c>
      <c r="B2013" s="217"/>
      <c r="C2013" s="203"/>
      <c r="D2013" s="203"/>
      <c r="E2013" s="203"/>
      <c r="F2013" s="203" t="s">
        <v>4183</v>
      </c>
    </row>
    <row r="2014" spans="1:11" x14ac:dyDescent="0.35">
      <c r="A2014" s="76">
        <v>2020</v>
      </c>
      <c r="B2014" s="217"/>
      <c r="C2014" s="204"/>
      <c r="D2014" s="204"/>
      <c r="E2014" s="204"/>
      <c r="F2014" s="204" t="s">
        <v>4131</v>
      </c>
    </row>
    <row r="2015" spans="1:11" x14ac:dyDescent="0.35">
      <c r="A2015" s="76">
        <v>2021</v>
      </c>
      <c r="B2015" s="217" t="s">
        <v>5413</v>
      </c>
      <c r="C2015" s="203" t="s">
        <v>5413</v>
      </c>
      <c r="D2015" s="203" t="s">
        <v>4115</v>
      </c>
      <c r="E2015" s="203" t="s">
        <v>4114</v>
      </c>
      <c r="F2015" s="203" t="s">
        <v>4427</v>
      </c>
    </row>
    <row r="2016" spans="1:11" x14ac:dyDescent="0.35">
      <c r="A2016" s="76">
        <v>2022</v>
      </c>
      <c r="B2016" s="217"/>
      <c r="C2016" s="204"/>
      <c r="D2016" s="204"/>
      <c r="E2016" s="204"/>
      <c r="F2016" s="204" t="s">
        <v>4185</v>
      </c>
    </row>
    <row r="2017" spans="1:6" x14ac:dyDescent="0.35">
      <c r="A2017" s="76">
        <v>2023</v>
      </c>
      <c r="B2017" s="217"/>
      <c r="C2017" s="203"/>
      <c r="D2017" s="203"/>
      <c r="E2017" s="203"/>
      <c r="F2017" s="203" t="s">
        <v>4183</v>
      </c>
    </row>
    <row r="2018" spans="1:6" x14ac:dyDescent="0.35">
      <c r="A2018" s="76">
        <v>2024</v>
      </c>
      <c r="B2018" s="217"/>
      <c r="C2018" s="204"/>
      <c r="D2018" s="204"/>
      <c r="E2018" s="204"/>
      <c r="F2018" s="204" t="s">
        <v>4557</v>
      </c>
    </row>
    <row r="2019" spans="1:6" x14ac:dyDescent="0.35">
      <c r="A2019" s="76">
        <v>2025</v>
      </c>
      <c r="B2019" s="217" t="s">
        <v>5414</v>
      </c>
      <c r="C2019" s="203" t="s">
        <v>5414</v>
      </c>
      <c r="D2019" s="203" t="s">
        <v>4115</v>
      </c>
      <c r="E2019" s="203" t="s">
        <v>4114</v>
      </c>
      <c r="F2019" s="203" t="s">
        <v>4113</v>
      </c>
    </row>
    <row r="2020" spans="1:6" x14ac:dyDescent="0.35">
      <c r="A2020" s="76">
        <v>2026</v>
      </c>
      <c r="B2020" s="217"/>
      <c r="C2020" s="204"/>
      <c r="D2020" s="204"/>
      <c r="E2020" s="204"/>
      <c r="F2020" s="204" t="s">
        <v>4426</v>
      </c>
    </row>
    <row r="2021" spans="1:6" x14ac:dyDescent="0.35">
      <c r="A2021" s="76">
        <v>2027</v>
      </c>
      <c r="B2021" s="217"/>
      <c r="C2021" s="203"/>
      <c r="D2021" s="203"/>
      <c r="E2021" s="203"/>
      <c r="F2021" s="203" t="s">
        <v>4566</v>
      </c>
    </row>
    <row r="2022" spans="1:6" x14ac:dyDescent="0.35">
      <c r="A2022" s="76">
        <v>2028</v>
      </c>
      <c r="B2022" s="217"/>
      <c r="C2022" s="204"/>
      <c r="D2022" s="204"/>
      <c r="E2022" s="204"/>
      <c r="F2022" s="204" t="s">
        <v>4552</v>
      </c>
    </row>
    <row r="2023" spans="1:6" x14ac:dyDescent="0.35">
      <c r="A2023" s="76">
        <v>2029</v>
      </c>
      <c r="B2023" s="217" t="s">
        <v>5420</v>
      </c>
      <c r="C2023" s="203" t="s">
        <v>5420</v>
      </c>
      <c r="D2023" s="203" t="s">
        <v>4115</v>
      </c>
      <c r="E2023" s="203" t="s">
        <v>4114</v>
      </c>
      <c r="F2023" s="203" t="s">
        <v>4113</v>
      </c>
    </row>
    <row r="2024" spans="1:6" x14ac:dyDescent="0.35">
      <c r="A2024" s="76">
        <v>2030</v>
      </c>
      <c r="B2024" s="217"/>
      <c r="C2024" s="204"/>
      <c r="D2024" s="204"/>
      <c r="E2024" s="204"/>
      <c r="F2024" s="204" t="s">
        <v>4425</v>
      </c>
    </row>
    <row r="2025" spans="1:6" x14ac:dyDescent="0.35">
      <c r="A2025" s="76">
        <v>2031</v>
      </c>
      <c r="B2025" s="217"/>
      <c r="C2025" s="203"/>
      <c r="D2025" s="203"/>
      <c r="E2025" s="203"/>
      <c r="F2025" s="203" t="s">
        <v>4567</v>
      </c>
    </row>
    <row r="2026" spans="1:6" x14ac:dyDescent="0.35">
      <c r="A2026" s="76">
        <v>2032</v>
      </c>
      <c r="B2026" s="217"/>
      <c r="C2026" s="204"/>
      <c r="D2026" s="204"/>
      <c r="E2026" s="204"/>
      <c r="F2026" s="204" t="s">
        <v>4549</v>
      </c>
    </row>
    <row r="2027" spans="1:6" x14ac:dyDescent="0.35">
      <c r="A2027" s="76">
        <v>2033</v>
      </c>
      <c r="B2027" s="217" t="s">
        <v>5421</v>
      </c>
      <c r="C2027" s="203" t="s">
        <v>5421</v>
      </c>
      <c r="D2027" s="203" t="s">
        <v>4115</v>
      </c>
      <c r="E2027" s="203" t="s">
        <v>4114</v>
      </c>
      <c r="F2027" s="203" t="s">
        <v>4113</v>
      </c>
    </row>
    <row r="2028" spans="1:6" x14ac:dyDescent="0.35">
      <c r="A2028" s="76">
        <v>2034</v>
      </c>
      <c r="B2028" s="217"/>
      <c r="C2028" s="204"/>
      <c r="D2028" s="204"/>
      <c r="E2028" s="204"/>
      <c r="F2028" s="204" t="s">
        <v>4424</v>
      </c>
    </row>
    <row r="2029" spans="1:6" x14ac:dyDescent="0.35">
      <c r="A2029" s="76">
        <v>2035</v>
      </c>
      <c r="B2029" s="217"/>
      <c r="C2029" s="203"/>
      <c r="D2029" s="203"/>
      <c r="E2029" s="203"/>
      <c r="F2029" s="203" t="s">
        <v>4567</v>
      </c>
    </row>
    <row r="2030" spans="1:6" x14ac:dyDescent="0.35">
      <c r="A2030" s="76">
        <v>2036</v>
      </c>
      <c r="B2030" s="217"/>
      <c r="C2030" s="204"/>
      <c r="D2030" s="204"/>
      <c r="E2030" s="204"/>
      <c r="F2030" s="204" t="s">
        <v>4549</v>
      </c>
    </row>
    <row r="2031" spans="1:6" x14ac:dyDescent="0.35">
      <c r="A2031" s="76">
        <v>2037</v>
      </c>
      <c r="B2031" s="217" t="s">
        <v>5373</v>
      </c>
      <c r="C2031" s="203" t="s">
        <v>5373</v>
      </c>
      <c r="D2031" s="203" t="s">
        <v>4115</v>
      </c>
      <c r="E2031" s="203" t="s">
        <v>4136</v>
      </c>
      <c r="F2031" s="203" t="s">
        <v>4821</v>
      </c>
    </row>
    <row r="2032" spans="1:6" x14ac:dyDescent="0.35">
      <c r="A2032" s="76">
        <v>2038</v>
      </c>
      <c r="B2032" s="217"/>
      <c r="C2032" s="204"/>
      <c r="D2032" s="204"/>
      <c r="E2032" s="204"/>
      <c r="F2032" s="204" t="s">
        <v>4423</v>
      </c>
    </row>
    <row r="2033" spans="1:11" x14ac:dyDescent="0.35">
      <c r="A2033" s="76">
        <v>2039</v>
      </c>
      <c r="B2033" s="217"/>
      <c r="C2033" s="203"/>
      <c r="D2033" s="203"/>
      <c r="E2033" s="203"/>
      <c r="F2033" s="203" t="s">
        <v>4585</v>
      </c>
    </row>
    <row r="2034" spans="1:11" x14ac:dyDescent="0.35">
      <c r="A2034" s="76">
        <v>2040</v>
      </c>
      <c r="B2034" s="217"/>
      <c r="C2034" s="204"/>
      <c r="D2034" s="204"/>
      <c r="E2034" s="204"/>
      <c r="F2034" s="204" t="s">
        <v>4596</v>
      </c>
    </row>
    <row r="2035" spans="1:11" x14ac:dyDescent="0.35">
      <c r="A2035" s="76">
        <v>2041</v>
      </c>
      <c r="B2035" s="217" t="s">
        <v>5374</v>
      </c>
      <c r="C2035" s="203" t="s">
        <v>5374</v>
      </c>
      <c r="D2035" s="203" t="s">
        <v>4115</v>
      </c>
      <c r="E2035" s="203" t="s">
        <v>4413</v>
      </c>
      <c r="F2035" s="203" t="s">
        <v>4421</v>
      </c>
    </row>
    <row r="2036" spans="1:11" x14ac:dyDescent="0.35">
      <c r="A2036" s="76">
        <v>2042</v>
      </c>
      <c r="B2036" s="217"/>
      <c r="C2036" s="204"/>
      <c r="D2036" s="204"/>
      <c r="E2036" s="204"/>
      <c r="F2036" s="204" t="s">
        <v>4420</v>
      </c>
    </row>
    <row r="2037" spans="1:11" x14ac:dyDescent="0.35">
      <c r="A2037" s="76">
        <v>2043</v>
      </c>
      <c r="B2037" s="217"/>
      <c r="C2037" s="203"/>
      <c r="D2037" s="203"/>
      <c r="E2037" s="203"/>
      <c r="F2037" s="215" t="s">
        <v>4598</v>
      </c>
    </row>
    <row r="2038" spans="1:11" x14ac:dyDescent="0.35">
      <c r="A2038" s="76">
        <v>2044</v>
      </c>
      <c r="B2038" s="217"/>
      <c r="C2038" s="204"/>
      <c r="D2038" s="204"/>
      <c r="E2038" s="204"/>
      <c r="F2038" s="216" t="s">
        <v>4597</v>
      </c>
    </row>
    <row r="2039" spans="1:11" x14ac:dyDescent="0.35">
      <c r="A2039" s="76">
        <v>2045</v>
      </c>
      <c r="B2039" s="217" t="s">
        <v>5375</v>
      </c>
      <c r="C2039" s="203" t="s">
        <v>5375</v>
      </c>
      <c r="D2039" s="203" t="s">
        <v>4115</v>
      </c>
      <c r="E2039" s="203" t="s">
        <v>4413</v>
      </c>
      <c r="F2039" s="203" t="s">
        <v>4417</v>
      </c>
    </row>
    <row r="2040" spans="1:11" x14ac:dyDescent="0.35">
      <c r="A2040" s="76">
        <v>2046</v>
      </c>
      <c r="B2040" s="202"/>
      <c r="C2040" s="204"/>
      <c r="D2040" s="204"/>
      <c r="E2040" s="204"/>
      <c r="F2040" s="204" t="s">
        <v>4419</v>
      </c>
    </row>
    <row r="2041" spans="1:11" x14ac:dyDescent="0.35">
      <c r="A2041" s="76">
        <v>2047</v>
      </c>
      <c r="B2041" s="202"/>
      <c r="C2041" s="203"/>
      <c r="D2041" s="203"/>
      <c r="E2041" s="203"/>
      <c r="F2041" s="203" t="s">
        <v>4599</v>
      </c>
    </row>
    <row r="2042" spans="1:11" x14ac:dyDescent="0.35">
      <c r="A2042" s="76">
        <v>2048</v>
      </c>
      <c r="B2042" s="205"/>
      <c r="C2042" s="206"/>
      <c r="D2042" s="206"/>
      <c r="E2042" s="206"/>
      <c r="F2042" s="206" t="s">
        <v>4414</v>
      </c>
    </row>
    <row r="2043" spans="1:11" x14ac:dyDescent="0.35">
      <c r="A2043" s="76">
        <v>2049</v>
      </c>
      <c r="B2043" s="61" t="s">
        <v>5358</v>
      </c>
      <c r="C2043" s="203" t="s">
        <v>5358</v>
      </c>
      <c r="D2043" s="203" t="s">
        <v>4115</v>
      </c>
      <c r="E2043" s="203" t="s">
        <v>4114</v>
      </c>
      <c r="F2043" s="203" t="s">
        <v>4428</v>
      </c>
    </row>
    <row r="2044" spans="1:11" x14ac:dyDescent="0.35">
      <c r="A2044" s="76">
        <v>2050</v>
      </c>
      <c r="B2044" s="217"/>
      <c r="C2044" s="204"/>
      <c r="D2044" s="204"/>
      <c r="E2044" s="204"/>
      <c r="F2044" s="204" t="s">
        <v>4184</v>
      </c>
      <c r="J2044" s="61" t="s">
        <v>5358</v>
      </c>
      <c r="K2044" s="61" t="s">
        <v>5359</v>
      </c>
    </row>
    <row r="2045" spans="1:11" x14ac:dyDescent="0.35">
      <c r="A2045" s="76">
        <v>2051</v>
      </c>
      <c r="B2045" s="217"/>
      <c r="C2045" s="203"/>
      <c r="D2045" s="203"/>
      <c r="E2045" s="203"/>
      <c r="F2045" s="203" t="s">
        <v>4183</v>
      </c>
      <c r="J2045" s="61" t="s">
        <v>5386</v>
      </c>
      <c r="K2045" s="61" t="s">
        <v>5288</v>
      </c>
    </row>
    <row r="2046" spans="1:11" x14ac:dyDescent="0.35">
      <c r="A2046" s="76">
        <v>2052</v>
      </c>
      <c r="B2046" s="217"/>
      <c r="C2046" s="204"/>
      <c r="D2046" s="204"/>
      <c r="E2046" s="204"/>
      <c r="F2046" s="204" t="s">
        <v>4131</v>
      </c>
      <c r="J2046" s="62" t="s">
        <v>5387</v>
      </c>
      <c r="K2046" s="62" t="s">
        <v>5289</v>
      </c>
    </row>
    <row r="2047" spans="1:11" x14ac:dyDescent="0.35">
      <c r="A2047" s="76">
        <v>2053</v>
      </c>
      <c r="B2047" s="61" t="s">
        <v>5386</v>
      </c>
      <c r="C2047" s="203" t="s">
        <v>5386</v>
      </c>
      <c r="D2047" s="203" t="s">
        <v>4115</v>
      </c>
      <c r="E2047" s="203" t="s">
        <v>4114</v>
      </c>
      <c r="F2047" s="203" t="s">
        <v>4427</v>
      </c>
      <c r="J2047" s="61" t="s">
        <v>5388</v>
      </c>
      <c r="K2047" s="61" t="s">
        <v>5290</v>
      </c>
    </row>
    <row r="2048" spans="1:11" x14ac:dyDescent="0.35">
      <c r="A2048" s="76">
        <v>2054</v>
      </c>
      <c r="B2048" s="217"/>
      <c r="C2048" s="204"/>
      <c r="D2048" s="204"/>
      <c r="E2048" s="204"/>
      <c r="F2048" s="204" t="s">
        <v>4185</v>
      </c>
      <c r="J2048" s="62" t="s">
        <v>5389</v>
      </c>
      <c r="K2048" s="62" t="s">
        <v>5296</v>
      </c>
    </row>
    <row r="2049" spans="1:11" x14ac:dyDescent="0.35">
      <c r="A2049" s="76">
        <v>2055</v>
      </c>
      <c r="B2049" s="217"/>
      <c r="C2049" s="203"/>
      <c r="D2049" s="203"/>
      <c r="E2049" s="203"/>
      <c r="F2049" s="203" t="s">
        <v>4183</v>
      </c>
      <c r="J2049" s="61" t="s">
        <v>5390</v>
      </c>
      <c r="K2049" s="61" t="s">
        <v>5295</v>
      </c>
    </row>
    <row r="2050" spans="1:11" x14ac:dyDescent="0.35">
      <c r="A2050" s="76">
        <v>2056</v>
      </c>
      <c r="B2050" s="217"/>
      <c r="C2050" s="204"/>
      <c r="D2050" s="204"/>
      <c r="E2050" s="204"/>
      <c r="F2050" s="204" t="s">
        <v>4557</v>
      </c>
      <c r="J2050" s="62" t="s">
        <v>5397</v>
      </c>
      <c r="K2050" s="62" t="s">
        <v>5399</v>
      </c>
    </row>
    <row r="2051" spans="1:11" x14ac:dyDescent="0.35">
      <c r="A2051" s="76">
        <v>2057</v>
      </c>
      <c r="B2051" s="62" t="s">
        <v>5387</v>
      </c>
      <c r="C2051" s="203" t="s">
        <v>5387</v>
      </c>
      <c r="D2051" s="203" t="s">
        <v>4115</v>
      </c>
      <c r="E2051" s="203" t="s">
        <v>4114</v>
      </c>
      <c r="F2051" s="203" t="s">
        <v>4113</v>
      </c>
      <c r="J2051" s="61" t="s">
        <v>5398</v>
      </c>
      <c r="K2051" s="61" t="s">
        <v>5400</v>
      </c>
    </row>
    <row r="2052" spans="1:11" x14ac:dyDescent="0.35">
      <c r="A2052" s="76">
        <v>2058</v>
      </c>
      <c r="B2052" s="217"/>
      <c r="C2052" s="204"/>
      <c r="D2052" s="204"/>
      <c r="E2052" s="204"/>
      <c r="F2052" s="204" t="s">
        <v>4426</v>
      </c>
    </row>
    <row r="2053" spans="1:11" x14ac:dyDescent="0.35">
      <c r="A2053" s="76">
        <v>2059</v>
      </c>
      <c r="B2053" s="217"/>
      <c r="C2053" s="203"/>
      <c r="D2053" s="203"/>
      <c r="E2053" s="203"/>
      <c r="F2053" s="203" t="s">
        <v>4566</v>
      </c>
    </row>
    <row r="2054" spans="1:11" x14ac:dyDescent="0.35">
      <c r="A2054" s="76">
        <v>2060</v>
      </c>
      <c r="B2054" s="217"/>
      <c r="C2054" s="204"/>
      <c r="D2054" s="204"/>
      <c r="E2054" s="204"/>
      <c r="F2054" s="204" t="s">
        <v>4552</v>
      </c>
    </row>
    <row r="2055" spans="1:11" x14ac:dyDescent="0.35">
      <c r="A2055" s="76">
        <v>2061</v>
      </c>
      <c r="B2055" s="61" t="s">
        <v>5388</v>
      </c>
      <c r="C2055" s="203" t="s">
        <v>5388</v>
      </c>
      <c r="D2055" s="203" t="s">
        <v>4115</v>
      </c>
      <c r="E2055" s="203" t="s">
        <v>4114</v>
      </c>
      <c r="F2055" s="203" t="s">
        <v>4113</v>
      </c>
    </row>
    <row r="2056" spans="1:11" x14ac:dyDescent="0.35">
      <c r="A2056" s="76">
        <v>2062</v>
      </c>
      <c r="B2056" s="217"/>
      <c r="C2056" s="204"/>
      <c r="D2056" s="204"/>
      <c r="E2056" s="204"/>
      <c r="F2056" s="204" t="s">
        <v>4425</v>
      </c>
    </row>
    <row r="2057" spans="1:11" x14ac:dyDescent="0.35">
      <c r="A2057" s="76">
        <v>2063</v>
      </c>
      <c r="B2057" s="217"/>
      <c r="C2057" s="203"/>
      <c r="D2057" s="203"/>
      <c r="E2057" s="203"/>
      <c r="F2057" s="203" t="s">
        <v>4567</v>
      </c>
    </row>
    <row r="2058" spans="1:11" x14ac:dyDescent="0.35">
      <c r="A2058" s="76">
        <v>2064</v>
      </c>
      <c r="B2058" s="217"/>
      <c r="C2058" s="204"/>
      <c r="D2058" s="204"/>
      <c r="E2058" s="204"/>
      <c r="F2058" s="204" t="s">
        <v>4549</v>
      </c>
    </row>
    <row r="2059" spans="1:11" x14ac:dyDescent="0.35">
      <c r="A2059" s="76">
        <v>2065</v>
      </c>
      <c r="B2059" s="62" t="s">
        <v>5389</v>
      </c>
      <c r="C2059" s="203" t="s">
        <v>5389</v>
      </c>
      <c r="D2059" s="203" t="s">
        <v>4115</v>
      </c>
      <c r="E2059" s="203" t="s">
        <v>4114</v>
      </c>
      <c r="F2059" s="203" t="s">
        <v>4113</v>
      </c>
    </row>
    <row r="2060" spans="1:11" x14ac:dyDescent="0.35">
      <c r="A2060" s="76">
        <v>2066</v>
      </c>
      <c r="B2060" s="217"/>
      <c r="C2060" s="204"/>
      <c r="D2060" s="204"/>
      <c r="E2060" s="204"/>
      <c r="F2060" s="204" t="s">
        <v>4424</v>
      </c>
    </row>
    <row r="2061" spans="1:11" x14ac:dyDescent="0.35">
      <c r="A2061" s="76">
        <v>2067</v>
      </c>
      <c r="B2061" s="217"/>
      <c r="C2061" s="203"/>
      <c r="D2061" s="203"/>
      <c r="E2061" s="203"/>
      <c r="F2061" s="203" t="s">
        <v>4567</v>
      </c>
    </row>
    <row r="2062" spans="1:11" x14ac:dyDescent="0.35">
      <c r="A2062" s="76">
        <v>2068</v>
      </c>
      <c r="B2062" s="217"/>
      <c r="C2062" s="204"/>
      <c r="D2062" s="204"/>
      <c r="E2062" s="204"/>
      <c r="F2062" s="204" t="s">
        <v>4549</v>
      </c>
    </row>
    <row r="2063" spans="1:11" x14ac:dyDescent="0.35">
      <c r="A2063" s="76">
        <v>2069</v>
      </c>
      <c r="B2063" s="61" t="s">
        <v>5390</v>
      </c>
      <c r="C2063" s="203" t="s">
        <v>5390</v>
      </c>
      <c r="D2063" s="203" t="s">
        <v>4115</v>
      </c>
      <c r="E2063" s="203" t="s">
        <v>4136</v>
      </c>
      <c r="F2063" s="203" t="s">
        <v>4821</v>
      </c>
    </row>
    <row r="2064" spans="1:11" x14ac:dyDescent="0.35">
      <c r="A2064" s="76">
        <v>2070</v>
      </c>
      <c r="B2064" s="217"/>
      <c r="C2064" s="204"/>
      <c r="D2064" s="204"/>
      <c r="E2064" s="204"/>
      <c r="F2064" s="204" t="s">
        <v>4423</v>
      </c>
    </row>
    <row r="2065" spans="1:6" x14ac:dyDescent="0.35">
      <c r="A2065" s="76">
        <v>2071</v>
      </c>
      <c r="B2065" s="217"/>
      <c r="C2065" s="203"/>
      <c r="D2065" s="203"/>
      <c r="E2065" s="203"/>
      <c r="F2065" s="203" t="s">
        <v>4585</v>
      </c>
    </row>
    <row r="2066" spans="1:6" x14ac:dyDescent="0.35">
      <c r="A2066" s="76">
        <v>2072</v>
      </c>
      <c r="B2066" s="217"/>
      <c r="C2066" s="204"/>
      <c r="D2066" s="204"/>
      <c r="E2066" s="204"/>
      <c r="F2066" s="204" t="s">
        <v>4596</v>
      </c>
    </row>
    <row r="2067" spans="1:6" x14ac:dyDescent="0.35">
      <c r="A2067" s="76">
        <v>2073</v>
      </c>
      <c r="B2067" s="62" t="s">
        <v>5397</v>
      </c>
      <c r="C2067" s="203" t="s">
        <v>5397</v>
      </c>
      <c r="D2067" s="203" t="s">
        <v>4115</v>
      </c>
      <c r="E2067" s="203" t="s">
        <v>4413</v>
      </c>
      <c r="F2067" s="203" t="s">
        <v>4421</v>
      </c>
    </row>
    <row r="2068" spans="1:6" x14ac:dyDescent="0.35">
      <c r="A2068" s="76">
        <v>2074</v>
      </c>
      <c r="B2068" s="217"/>
      <c r="C2068" s="204"/>
      <c r="D2068" s="204"/>
      <c r="E2068" s="204"/>
      <c r="F2068" s="204" t="s">
        <v>4420</v>
      </c>
    </row>
    <row r="2069" spans="1:6" x14ac:dyDescent="0.35">
      <c r="A2069" s="76">
        <v>2075</v>
      </c>
      <c r="B2069" s="217"/>
      <c r="C2069" s="203"/>
      <c r="D2069" s="203"/>
      <c r="E2069" s="203"/>
      <c r="F2069" s="215" t="s">
        <v>4598</v>
      </c>
    </row>
    <row r="2070" spans="1:6" x14ac:dyDescent="0.35">
      <c r="A2070" s="76">
        <v>2076</v>
      </c>
      <c r="B2070" s="217"/>
      <c r="C2070" s="204"/>
      <c r="D2070" s="204"/>
      <c r="E2070" s="204"/>
      <c r="F2070" s="216" t="s">
        <v>4597</v>
      </c>
    </row>
    <row r="2071" spans="1:6" x14ac:dyDescent="0.35">
      <c r="A2071" s="76">
        <v>2077</v>
      </c>
      <c r="B2071" s="61" t="s">
        <v>5398</v>
      </c>
      <c r="C2071" s="203" t="s">
        <v>5398</v>
      </c>
      <c r="D2071" s="203" t="s">
        <v>4115</v>
      </c>
      <c r="E2071" s="203" t="s">
        <v>4413</v>
      </c>
      <c r="F2071" s="203" t="s">
        <v>4417</v>
      </c>
    </row>
    <row r="2072" spans="1:6" x14ac:dyDescent="0.35">
      <c r="A2072" s="76">
        <v>2078</v>
      </c>
      <c r="B2072" s="202"/>
      <c r="C2072" s="204"/>
      <c r="D2072" s="204"/>
      <c r="E2072" s="204"/>
      <c r="F2072" s="204" t="s">
        <v>4419</v>
      </c>
    </row>
    <row r="2073" spans="1:6" x14ac:dyDescent="0.35">
      <c r="A2073" s="76">
        <v>2079</v>
      </c>
      <c r="B2073" s="202"/>
      <c r="C2073" s="203"/>
      <c r="D2073" s="203"/>
      <c r="E2073" s="203"/>
      <c r="F2073" s="203" t="s">
        <v>4599</v>
      </c>
    </row>
    <row r="2074" spans="1:6" x14ac:dyDescent="0.35">
      <c r="A2074" s="76">
        <v>2080</v>
      </c>
      <c r="B2074" s="205"/>
      <c r="C2074" s="206"/>
      <c r="D2074" s="206"/>
      <c r="E2074" s="206"/>
      <c r="F2074" s="206" t="s">
        <v>4414</v>
      </c>
    </row>
    <row r="2075" spans="1:6" x14ac:dyDescent="0.35">
      <c r="A2075" s="76">
        <v>2081</v>
      </c>
      <c r="B2075" s="45" t="s">
        <v>5396</v>
      </c>
      <c r="C2075" s="203" t="s">
        <v>5396</v>
      </c>
      <c r="D2075" s="203" t="s">
        <v>4115</v>
      </c>
      <c r="E2075" s="203" t="s">
        <v>4413</v>
      </c>
      <c r="F2075" s="203" t="s">
        <v>4417</v>
      </c>
    </row>
    <row r="2076" spans="1:6" x14ac:dyDescent="0.35">
      <c r="A2076" s="76">
        <v>2082</v>
      </c>
      <c r="B2076" s="17"/>
      <c r="C2076" s="204"/>
      <c r="D2076" s="204"/>
      <c r="E2076" s="204"/>
      <c r="F2076" s="204" t="s">
        <v>4419</v>
      </c>
    </row>
    <row r="2077" spans="1:6" x14ac:dyDescent="0.35">
      <c r="A2077" s="76">
        <v>2083</v>
      </c>
      <c r="B2077" s="17"/>
      <c r="C2077" s="203"/>
      <c r="D2077" s="203"/>
      <c r="E2077" s="203"/>
      <c r="F2077" s="203" t="s">
        <v>4599</v>
      </c>
    </row>
    <row r="2078" spans="1:6" x14ac:dyDescent="0.35">
      <c r="A2078" s="76">
        <v>2084</v>
      </c>
      <c r="B2078" s="17"/>
      <c r="C2078" s="206"/>
      <c r="D2078" s="206"/>
      <c r="E2078" s="206"/>
      <c r="F2078" s="206" t="s">
        <v>4414</v>
      </c>
    </row>
    <row r="2079" spans="1:6" x14ac:dyDescent="0.35">
      <c r="A2079" s="76">
        <v>2085</v>
      </c>
      <c r="B2079" s="62" t="s">
        <v>5437</v>
      </c>
      <c r="C2079" s="203" t="s">
        <v>5437</v>
      </c>
      <c r="D2079" s="203" t="s">
        <v>4115</v>
      </c>
      <c r="E2079" s="203" t="s">
        <v>4114</v>
      </c>
      <c r="F2079" s="203" t="s">
        <v>4113</v>
      </c>
    </row>
    <row r="2080" spans="1:6" x14ac:dyDescent="0.35">
      <c r="A2080" s="76">
        <v>2086</v>
      </c>
      <c r="B2080" s="217"/>
      <c r="C2080" s="204"/>
      <c r="D2080" s="204"/>
      <c r="E2080" s="204"/>
      <c r="F2080" s="204" t="s">
        <v>4426</v>
      </c>
    </row>
    <row r="2081" spans="1:10" x14ac:dyDescent="0.35">
      <c r="A2081" s="76">
        <v>2087</v>
      </c>
      <c r="B2081" s="217"/>
      <c r="C2081" s="203"/>
      <c r="D2081" s="203"/>
      <c r="E2081" s="203"/>
      <c r="F2081" s="203" t="s">
        <v>4566</v>
      </c>
      <c r="J2081" s="62" t="s">
        <v>5437</v>
      </c>
    </row>
    <row r="2082" spans="1:10" x14ac:dyDescent="0.35">
      <c r="A2082" s="76">
        <v>2088</v>
      </c>
      <c r="B2082" s="217"/>
      <c r="C2082" s="204"/>
      <c r="D2082" s="204"/>
      <c r="E2082" s="204"/>
      <c r="F2082" s="204" t="s">
        <v>4552</v>
      </c>
      <c r="J2082" s="61" t="s">
        <v>5438</v>
      </c>
    </row>
    <row r="2083" spans="1:10" x14ac:dyDescent="0.35">
      <c r="A2083" s="76">
        <v>2089</v>
      </c>
      <c r="B2083" s="61" t="s">
        <v>5438</v>
      </c>
      <c r="C2083" s="203" t="s">
        <v>5438</v>
      </c>
      <c r="D2083" s="203" t="s">
        <v>4115</v>
      </c>
      <c r="E2083" s="203" t="s">
        <v>4114</v>
      </c>
      <c r="F2083" s="203" t="s">
        <v>4113</v>
      </c>
      <c r="J2083" s="62" t="s">
        <v>5439</v>
      </c>
    </row>
    <row r="2084" spans="1:10" x14ac:dyDescent="0.35">
      <c r="A2084" s="76">
        <v>2090</v>
      </c>
      <c r="B2084" s="217"/>
      <c r="C2084" s="204"/>
      <c r="D2084" s="204"/>
      <c r="E2084" s="204"/>
      <c r="F2084" s="204" t="s">
        <v>4425</v>
      </c>
      <c r="J2084" s="61" t="s">
        <v>5440</v>
      </c>
    </row>
    <row r="2085" spans="1:10" x14ac:dyDescent="0.35">
      <c r="A2085" s="76">
        <v>2091</v>
      </c>
      <c r="B2085" s="217"/>
      <c r="C2085" s="203"/>
      <c r="D2085" s="203"/>
      <c r="E2085" s="203"/>
      <c r="F2085" s="203" t="s">
        <v>4567</v>
      </c>
      <c r="J2085" s="62" t="s">
        <v>5441</v>
      </c>
    </row>
    <row r="2086" spans="1:10" x14ac:dyDescent="0.35">
      <c r="A2086" s="76">
        <v>2092</v>
      </c>
      <c r="B2086" s="217"/>
      <c r="C2086" s="204"/>
      <c r="D2086" s="204"/>
      <c r="E2086" s="204"/>
      <c r="F2086" s="204" t="s">
        <v>4549</v>
      </c>
      <c r="J2086" s="61" t="s">
        <v>5442</v>
      </c>
    </row>
    <row r="2087" spans="1:10" x14ac:dyDescent="0.35">
      <c r="A2087" s="76">
        <v>2093</v>
      </c>
      <c r="B2087" s="62" t="s">
        <v>5439</v>
      </c>
      <c r="C2087" s="203" t="s">
        <v>5439</v>
      </c>
      <c r="D2087" s="203" t="s">
        <v>4115</v>
      </c>
      <c r="E2087" s="203" t="s">
        <v>4114</v>
      </c>
      <c r="F2087" s="203" t="s">
        <v>4113</v>
      </c>
      <c r="J2087" s="62" t="s">
        <v>5443</v>
      </c>
    </row>
    <row r="2088" spans="1:10" x14ac:dyDescent="0.35">
      <c r="A2088" s="76">
        <v>2094</v>
      </c>
      <c r="B2088" s="217"/>
      <c r="C2088" s="204"/>
      <c r="D2088" s="204"/>
      <c r="E2088" s="204"/>
      <c r="F2088" s="204" t="s">
        <v>4424</v>
      </c>
    </row>
    <row r="2089" spans="1:10" x14ac:dyDescent="0.35">
      <c r="A2089" s="76">
        <v>2095</v>
      </c>
      <c r="B2089" s="217"/>
      <c r="C2089" s="203"/>
      <c r="D2089" s="203"/>
      <c r="E2089" s="203"/>
      <c r="F2089" s="203" t="s">
        <v>4567</v>
      </c>
    </row>
    <row r="2090" spans="1:10" x14ac:dyDescent="0.35">
      <c r="A2090" s="76">
        <v>2096</v>
      </c>
      <c r="B2090" s="217"/>
      <c r="C2090" s="204"/>
      <c r="D2090" s="204"/>
      <c r="E2090" s="204"/>
      <c r="F2090" s="204" t="s">
        <v>4549</v>
      </c>
    </row>
    <row r="2091" spans="1:10" x14ac:dyDescent="0.35">
      <c r="A2091" s="76">
        <v>2097</v>
      </c>
      <c r="B2091" s="61" t="s">
        <v>5440</v>
      </c>
      <c r="C2091" s="203" t="s">
        <v>5440</v>
      </c>
      <c r="D2091" s="203" t="s">
        <v>4115</v>
      </c>
      <c r="E2091" s="203" t="s">
        <v>4136</v>
      </c>
      <c r="F2091" s="203" t="s">
        <v>4821</v>
      </c>
    </row>
    <row r="2092" spans="1:10" x14ac:dyDescent="0.35">
      <c r="A2092" s="76">
        <v>2098</v>
      </c>
      <c r="B2092" s="217"/>
      <c r="C2092" s="204"/>
      <c r="D2092" s="204"/>
      <c r="E2092" s="204"/>
      <c r="F2092" s="204" t="s">
        <v>4423</v>
      </c>
    </row>
    <row r="2093" spans="1:10" x14ac:dyDescent="0.35">
      <c r="A2093" s="76">
        <v>2099</v>
      </c>
      <c r="B2093" s="217"/>
      <c r="C2093" s="203"/>
      <c r="D2093" s="203"/>
      <c r="E2093" s="203"/>
      <c r="F2093" s="203" t="s">
        <v>4585</v>
      </c>
    </row>
    <row r="2094" spans="1:10" x14ac:dyDescent="0.35">
      <c r="A2094" s="76">
        <v>2100</v>
      </c>
      <c r="B2094" s="217"/>
      <c r="C2094" s="204"/>
      <c r="D2094" s="204"/>
      <c r="E2094" s="204"/>
      <c r="F2094" s="204" t="s">
        <v>4596</v>
      </c>
    </row>
    <row r="2095" spans="1:10" x14ac:dyDescent="0.35">
      <c r="A2095" s="76">
        <v>2101</v>
      </c>
      <c r="B2095" s="62" t="s">
        <v>5441</v>
      </c>
      <c r="C2095" s="203" t="s">
        <v>5441</v>
      </c>
      <c r="D2095" s="203" t="s">
        <v>4115</v>
      </c>
      <c r="E2095" s="203" t="s">
        <v>4413</v>
      </c>
      <c r="F2095" s="203" t="s">
        <v>4421</v>
      </c>
    </row>
    <row r="2096" spans="1:10" x14ac:dyDescent="0.35">
      <c r="A2096" s="76">
        <v>2102</v>
      </c>
      <c r="B2096" s="217"/>
      <c r="C2096" s="204"/>
      <c r="D2096" s="204"/>
      <c r="E2096" s="204"/>
      <c r="F2096" s="204" t="s">
        <v>4420</v>
      </c>
    </row>
    <row r="2097" spans="1:11" x14ac:dyDescent="0.35">
      <c r="A2097" s="76">
        <v>2103</v>
      </c>
      <c r="B2097" s="217"/>
      <c r="C2097" s="203"/>
      <c r="D2097" s="203"/>
      <c r="E2097" s="203"/>
      <c r="F2097" s="215" t="s">
        <v>4598</v>
      </c>
    </row>
    <row r="2098" spans="1:11" x14ac:dyDescent="0.35">
      <c r="A2098" s="76">
        <v>2104</v>
      </c>
      <c r="B2098" s="217"/>
      <c r="C2098" s="204"/>
      <c r="D2098" s="204"/>
      <c r="E2098" s="204"/>
      <c r="F2098" s="216" t="s">
        <v>4597</v>
      </c>
    </row>
    <row r="2099" spans="1:11" x14ac:dyDescent="0.35">
      <c r="A2099" s="76">
        <v>2105</v>
      </c>
      <c r="B2099" s="61" t="s">
        <v>5442</v>
      </c>
      <c r="C2099" s="203" t="s">
        <v>5442</v>
      </c>
      <c r="D2099" s="203" t="s">
        <v>4115</v>
      </c>
      <c r="E2099" s="203" t="s">
        <v>4413</v>
      </c>
      <c r="F2099" s="203" t="s">
        <v>4417</v>
      </c>
    </row>
    <row r="2100" spans="1:11" x14ac:dyDescent="0.35">
      <c r="A2100" s="76">
        <v>2106</v>
      </c>
      <c r="B2100" s="202"/>
      <c r="C2100" s="204"/>
      <c r="D2100" s="204"/>
      <c r="E2100" s="204"/>
      <c r="F2100" s="204" t="s">
        <v>4419</v>
      </c>
    </row>
    <row r="2101" spans="1:11" x14ac:dyDescent="0.35">
      <c r="A2101" s="76">
        <v>2107</v>
      </c>
      <c r="B2101" s="202"/>
      <c r="C2101" s="203"/>
      <c r="D2101" s="203"/>
      <c r="E2101" s="203"/>
      <c r="F2101" s="203" t="s">
        <v>4599</v>
      </c>
    </row>
    <row r="2102" spans="1:11" x14ac:dyDescent="0.35">
      <c r="A2102" s="76">
        <v>2108</v>
      </c>
      <c r="B2102" s="205"/>
      <c r="C2102" s="206"/>
      <c r="D2102" s="206"/>
      <c r="E2102" s="206"/>
      <c r="F2102" s="206" t="s">
        <v>4414</v>
      </c>
    </row>
    <row r="2103" spans="1:11" x14ac:dyDescent="0.35">
      <c r="A2103" s="76">
        <v>2109</v>
      </c>
      <c r="B2103" s="17" t="str">
        <f>K2109</f>
        <v>RES_CY_HYLEG</v>
      </c>
      <c r="C2103" s="203" t="s">
        <v>7193</v>
      </c>
      <c r="D2103" s="203" t="s">
        <v>4115</v>
      </c>
      <c r="E2103" s="203" t="s">
        <v>4413</v>
      </c>
      <c r="F2103" s="203" t="s">
        <v>4417</v>
      </c>
    </row>
    <row r="2104" spans="1:11" x14ac:dyDescent="0.35">
      <c r="A2104" s="76">
        <v>2110</v>
      </c>
      <c r="B2104" s="17"/>
      <c r="C2104" s="204"/>
      <c r="D2104" s="204"/>
      <c r="E2104" s="204"/>
      <c r="F2104" s="204" t="s">
        <v>4419</v>
      </c>
    </row>
    <row r="2105" spans="1:11" x14ac:dyDescent="0.35">
      <c r="A2105" s="76">
        <v>2111</v>
      </c>
      <c r="B2105" s="17"/>
      <c r="C2105" s="203"/>
      <c r="D2105" s="203"/>
      <c r="E2105" s="203"/>
      <c r="F2105" s="203" t="s">
        <v>4599</v>
      </c>
    </row>
    <row r="2106" spans="1:11" x14ac:dyDescent="0.35">
      <c r="A2106" s="76">
        <v>2112</v>
      </c>
      <c r="B2106" s="17"/>
      <c r="C2106" s="206"/>
      <c r="D2106" s="204"/>
      <c r="E2106" s="204"/>
      <c r="F2106" s="206" t="s">
        <v>4414</v>
      </c>
    </row>
    <row r="2107" spans="1:11" x14ac:dyDescent="0.35">
      <c r="A2107" s="76">
        <v>2113</v>
      </c>
      <c r="B2107" s="17" t="str">
        <f>K2110</f>
        <v>RES_CY_MECCA</v>
      </c>
      <c r="C2107" s="203" t="s">
        <v>7195</v>
      </c>
      <c r="D2107" s="203" t="s">
        <v>4115</v>
      </c>
      <c r="E2107" s="203" t="s">
        <v>4413</v>
      </c>
      <c r="F2107" s="203" t="s">
        <v>4417</v>
      </c>
    </row>
    <row r="2108" spans="1:11" x14ac:dyDescent="0.35">
      <c r="A2108" s="76">
        <v>2114</v>
      </c>
      <c r="B2108" s="17"/>
      <c r="C2108" s="204"/>
      <c r="D2108" s="204"/>
      <c r="E2108" s="204"/>
      <c r="F2108" s="204" t="s">
        <v>4419</v>
      </c>
    </row>
    <row r="2109" spans="1:11" x14ac:dyDescent="0.35">
      <c r="A2109" s="76">
        <v>2115</v>
      </c>
      <c r="B2109" s="17"/>
      <c r="C2109" s="203"/>
      <c r="D2109" s="203"/>
      <c r="E2109" s="203"/>
      <c r="F2109" s="203" t="s">
        <v>4599</v>
      </c>
      <c r="K2109" s="88" t="s">
        <v>7193</v>
      </c>
    </row>
    <row r="2110" spans="1:11" x14ac:dyDescent="0.35">
      <c r="A2110" s="76">
        <v>2116</v>
      </c>
      <c r="B2110" s="17"/>
      <c r="C2110" s="206"/>
      <c r="D2110" s="206"/>
      <c r="E2110" s="206"/>
      <c r="F2110" s="206" t="s">
        <v>4414</v>
      </c>
      <c r="K2110" s="89" t="s">
        <v>7195</v>
      </c>
    </row>
    <row r="2111" spans="1:11" x14ac:dyDescent="0.35">
      <c r="A2111" s="76">
        <v>2117</v>
      </c>
      <c r="B2111" s="17" t="str">
        <f>K2111</f>
        <v>RES_CY_MECFL</v>
      </c>
      <c r="C2111" s="203" t="s">
        <v>7196</v>
      </c>
      <c r="D2111" s="203" t="s">
        <v>4115</v>
      </c>
      <c r="E2111" s="203" t="s">
        <v>4413</v>
      </c>
      <c r="F2111" s="203" t="s">
        <v>4417</v>
      </c>
      <c r="K2111" s="88" t="s">
        <v>7196</v>
      </c>
    </row>
    <row r="2112" spans="1:11" x14ac:dyDescent="0.35">
      <c r="A2112" s="76">
        <v>2118</v>
      </c>
      <c r="B2112" s="17"/>
      <c r="C2112" s="204"/>
      <c r="D2112" s="204"/>
      <c r="E2112" s="204"/>
      <c r="F2112" s="204" t="s">
        <v>4419</v>
      </c>
      <c r="K2112" s="89" t="s">
        <v>7200</v>
      </c>
    </row>
    <row r="2113" spans="1:11" x14ac:dyDescent="0.35">
      <c r="A2113" s="76">
        <v>2119</v>
      </c>
      <c r="B2113" s="17"/>
      <c r="C2113" s="203"/>
      <c r="D2113" s="203"/>
      <c r="E2113" s="203"/>
      <c r="F2113" s="203" t="s">
        <v>4599</v>
      </c>
      <c r="K2113" s="88" t="s">
        <v>7198</v>
      </c>
    </row>
    <row r="2114" spans="1:11" x14ac:dyDescent="0.35">
      <c r="A2114" s="76">
        <v>2120</v>
      </c>
      <c r="B2114" s="17"/>
      <c r="C2114" s="206"/>
      <c r="D2114" s="204"/>
      <c r="E2114" s="204"/>
      <c r="F2114" s="206" t="s">
        <v>4414</v>
      </c>
      <c r="K2114" s="89" t="s">
        <v>7199</v>
      </c>
    </row>
    <row r="2115" spans="1:11" x14ac:dyDescent="0.35">
      <c r="A2115" s="76">
        <v>2121</v>
      </c>
      <c r="B2115" s="17" t="str">
        <f>K2112</f>
        <v>RES_CY_MECLA</v>
      </c>
      <c r="C2115" s="203" t="s">
        <v>7200</v>
      </c>
      <c r="D2115" s="203" t="s">
        <v>4115</v>
      </c>
      <c r="E2115" s="203" t="s">
        <v>4413</v>
      </c>
      <c r="F2115" s="203" t="s">
        <v>4417</v>
      </c>
      <c r="K2115" s="88" t="s">
        <v>7201</v>
      </c>
    </row>
    <row r="2116" spans="1:11" x14ac:dyDescent="0.35">
      <c r="A2116" s="76">
        <v>2122</v>
      </c>
      <c r="B2116" s="17"/>
      <c r="C2116" s="204"/>
      <c r="D2116" s="204"/>
      <c r="E2116" s="204"/>
      <c r="F2116" s="204" t="s">
        <v>4419</v>
      </c>
      <c r="K2116" s="89" t="s">
        <v>7197</v>
      </c>
    </row>
    <row r="2117" spans="1:11" x14ac:dyDescent="0.35">
      <c r="A2117" s="76">
        <v>2123</v>
      </c>
      <c r="B2117" s="17"/>
      <c r="C2117" s="203"/>
      <c r="D2117" s="203"/>
      <c r="E2117" s="203"/>
      <c r="F2117" s="203" t="s">
        <v>4599</v>
      </c>
      <c r="K2117" s="88" t="s">
        <v>7213</v>
      </c>
    </row>
    <row r="2118" spans="1:11" x14ac:dyDescent="0.35">
      <c r="A2118" s="76">
        <v>2124</v>
      </c>
      <c r="B2118" s="17"/>
      <c r="C2118" s="206"/>
      <c r="D2118" s="206"/>
      <c r="E2118" s="206"/>
      <c r="F2118" s="206" t="s">
        <v>4414</v>
      </c>
    </row>
    <row r="2119" spans="1:11" x14ac:dyDescent="0.35">
      <c r="A2119" s="76">
        <v>2125</v>
      </c>
      <c r="B2119" s="17" t="str">
        <f>K2113</f>
        <v>RES_CY_MECMG</v>
      </c>
      <c r="C2119" s="203" t="s">
        <v>7198</v>
      </c>
      <c r="D2119" s="203" t="s">
        <v>4115</v>
      </c>
      <c r="E2119" s="203" t="s">
        <v>4413</v>
      </c>
      <c r="F2119" s="203" t="s">
        <v>4417</v>
      </c>
    </row>
    <row r="2120" spans="1:11" x14ac:dyDescent="0.35">
      <c r="A2120" s="76">
        <v>2126</v>
      </c>
      <c r="B2120" s="17"/>
      <c r="C2120" s="204"/>
      <c r="D2120" s="204"/>
      <c r="E2120" s="204"/>
      <c r="F2120" s="204" t="s">
        <v>4419</v>
      </c>
    </row>
    <row r="2121" spans="1:11" x14ac:dyDescent="0.35">
      <c r="A2121" s="76">
        <v>2127</v>
      </c>
      <c r="B2121" s="17"/>
      <c r="C2121" s="203"/>
      <c r="D2121" s="203"/>
      <c r="E2121" s="203"/>
      <c r="F2121" s="203" t="s">
        <v>4599</v>
      </c>
    </row>
    <row r="2122" spans="1:11" x14ac:dyDescent="0.35">
      <c r="A2122" s="76">
        <v>2128</v>
      </c>
      <c r="B2122" s="17"/>
      <c r="C2122" s="206"/>
      <c r="D2122" s="204"/>
      <c r="E2122" s="204"/>
      <c r="F2122" s="206" t="s">
        <v>4414</v>
      </c>
    </row>
    <row r="2123" spans="1:11" x14ac:dyDescent="0.35">
      <c r="A2123" s="76">
        <v>2129</v>
      </c>
      <c r="B2123" s="89" t="s">
        <v>7199</v>
      </c>
      <c r="C2123" s="203" t="s">
        <v>7199</v>
      </c>
      <c r="D2123" s="203" t="s">
        <v>4115</v>
      </c>
      <c r="E2123" s="203" t="s">
        <v>4413</v>
      </c>
      <c r="F2123" s="203" t="s">
        <v>4417</v>
      </c>
    </row>
    <row r="2124" spans="1:11" x14ac:dyDescent="0.35">
      <c r="A2124" s="76">
        <v>2130</v>
      </c>
      <c r="B2124" s="17"/>
      <c r="C2124" s="204"/>
      <c r="D2124" s="204"/>
      <c r="E2124" s="204"/>
      <c r="F2124" s="204" t="s">
        <v>4419</v>
      </c>
    </row>
    <row r="2125" spans="1:11" x14ac:dyDescent="0.35">
      <c r="A2125" s="76">
        <v>2131</v>
      </c>
      <c r="B2125" s="17"/>
      <c r="C2125" s="203"/>
      <c r="D2125" s="203"/>
      <c r="E2125" s="203"/>
      <c r="F2125" s="203" t="s">
        <v>4599</v>
      </c>
    </row>
    <row r="2126" spans="1:11" x14ac:dyDescent="0.35">
      <c r="A2126" s="76">
        <v>2132</v>
      </c>
      <c r="B2126" s="17"/>
      <c r="C2126" s="206"/>
      <c r="D2126" s="206"/>
      <c r="E2126" s="206"/>
      <c r="F2126" s="206" t="s">
        <v>4414</v>
      </c>
    </row>
    <row r="2127" spans="1:11" x14ac:dyDescent="0.35">
      <c r="A2127" s="76">
        <v>2133</v>
      </c>
      <c r="B2127" s="88" t="s">
        <v>7201</v>
      </c>
      <c r="C2127" s="203" t="s">
        <v>7201</v>
      </c>
      <c r="D2127" s="203" t="s">
        <v>4115</v>
      </c>
      <c r="E2127" s="203" t="s">
        <v>4413</v>
      </c>
      <c r="F2127" s="203" t="s">
        <v>4417</v>
      </c>
    </row>
    <row r="2128" spans="1:11" x14ac:dyDescent="0.35">
      <c r="A2128" s="76">
        <v>2134</v>
      </c>
      <c r="B2128" s="17"/>
      <c r="C2128" s="204"/>
      <c r="D2128" s="204"/>
      <c r="E2128" s="204"/>
      <c r="F2128" s="204" t="s">
        <v>4419</v>
      </c>
    </row>
    <row r="2129" spans="1:6" x14ac:dyDescent="0.35">
      <c r="A2129" s="76">
        <v>2135</v>
      </c>
      <c r="B2129" s="17"/>
      <c r="C2129" s="203"/>
      <c r="D2129" s="203"/>
      <c r="E2129" s="203"/>
      <c r="F2129" s="203" t="s">
        <v>4599</v>
      </c>
    </row>
    <row r="2130" spans="1:6" x14ac:dyDescent="0.35">
      <c r="A2130" s="76">
        <v>2136</v>
      </c>
      <c r="B2130" s="17"/>
      <c r="C2130" s="206"/>
      <c r="D2130" s="204"/>
      <c r="E2130" s="204"/>
      <c r="F2130" s="206" t="s">
        <v>4414</v>
      </c>
    </row>
    <row r="2131" spans="1:6" x14ac:dyDescent="0.35">
      <c r="A2131" s="76">
        <v>2137</v>
      </c>
      <c r="B2131" s="89" t="s">
        <v>7197</v>
      </c>
      <c r="C2131" s="203" t="s">
        <v>7197</v>
      </c>
      <c r="D2131" s="203" t="s">
        <v>4115</v>
      </c>
      <c r="E2131" s="203" t="s">
        <v>4413</v>
      </c>
      <c r="F2131" s="203" t="s">
        <v>4417</v>
      </c>
    </row>
    <row r="2132" spans="1:6" x14ac:dyDescent="0.35">
      <c r="A2132" s="76">
        <v>2138</v>
      </c>
      <c r="B2132" s="17"/>
      <c r="C2132" s="204"/>
      <c r="D2132" s="204"/>
      <c r="E2132" s="204"/>
      <c r="F2132" s="204" t="s">
        <v>4419</v>
      </c>
    </row>
    <row r="2133" spans="1:6" x14ac:dyDescent="0.35">
      <c r="A2133" s="76">
        <v>2139</v>
      </c>
      <c r="B2133" s="17"/>
      <c r="C2133" s="203"/>
      <c r="D2133" s="203"/>
      <c r="E2133" s="203"/>
      <c r="F2133" s="203" t="s">
        <v>4599</v>
      </c>
    </row>
    <row r="2134" spans="1:6" x14ac:dyDescent="0.35">
      <c r="A2134" s="76">
        <v>2140</v>
      </c>
      <c r="B2134" s="17"/>
      <c r="C2134" s="206"/>
      <c r="D2134" s="206"/>
      <c r="E2134" s="206"/>
      <c r="F2134" s="206" t="s">
        <v>4414</v>
      </c>
    </row>
    <row r="2135" spans="1:6" x14ac:dyDescent="0.35">
      <c r="A2135" s="76">
        <v>2141</v>
      </c>
      <c r="B2135" s="88" t="s">
        <v>7213</v>
      </c>
      <c r="C2135" s="203" t="s">
        <v>7213</v>
      </c>
      <c r="D2135" s="203" t="s">
        <v>4115</v>
      </c>
      <c r="E2135" s="203" t="s">
        <v>4413</v>
      </c>
      <c r="F2135" s="203" t="s">
        <v>4417</v>
      </c>
    </row>
    <row r="2136" spans="1:6" x14ac:dyDescent="0.35">
      <c r="A2136" s="76">
        <v>2142</v>
      </c>
      <c r="B2136" s="17"/>
      <c r="C2136" s="204"/>
      <c r="D2136" s="204"/>
      <c r="E2136" s="204"/>
      <c r="F2136" s="204" t="s">
        <v>4419</v>
      </c>
    </row>
    <row r="2137" spans="1:6" x14ac:dyDescent="0.35">
      <c r="A2137" s="76">
        <v>2143</v>
      </c>
      <c r="B2137" s="17"/>
      <c r="C2137" s="203"/>
      <c r="D2137" s="203"/>
      <c r="E2137" s="203"/>
      <c r="F2137" s="203" t="s">
        <v>4599</v>
      </c>
    </row>
    <row r="2138" spans="1:6" x14ac:dyDescent="0.35">
      <c r="A2138" s="76">
        <v>2144</v>
      </c>
      <c r="B2138" s="17"/>
      <c r="C2138" s="206"/>
      <c r="D2138" s="204"/>
      <c r="E2138" s="204"/>
      <c r="F2138" s="206" t="s">
        <v>4414</v>
      </c>
    </row>
    <row r="2139" spans="1:6" x14ac:dyDescent="0.35">
      <c r="A2139" s="76">
        <v>2145</v>
      </c>
      <c r="B2139" s="89" t="s">
        <v>7214</v>
      </c>
      <c r="C2139" s="203" t="s">
        <v>7214</v>
      </c>
      <c r="D2139" s="203" t="s">
        <v>4115</v>
      </c>
      <c r="E2139" s="203" t="s">
        <v>4413</v>
      </c>
      <c r="F2139" s="203" t="s">
        <v>4417</v>
      </c>
    </row>
    <row r="2140" spans="1:6" x14ac:dyDescent="0.35">
      <c r="A2140" s="76">
        <v>2146</v>
      </c>
      <c r="B2140" s="17"/>
      <c r="C2140" s="204"/>
      <c r="D2140" s="204"/>
      <c r="E2140" s="204"/>
      <c r="F2140" s="204" t="s">
        <v>4419</v>
      </c>
    </row>
    <row r="2141" spans="1:6" x14ac:dyDescent="0.35">
      <c r="A2141" s="76">
        <v>2147</v>
      </c>
      <c r="B2141" s="17"/>
      <c r="C2141" s="203"/>
      <c r="D2141" s="203"/>
      <c r="E2141" s="203"/>
      <c r="F2141" s="203" t="s">
        <v>4599</v>
      </c>
    </row>
    <row r="2142" spans="1:6" x14ac:dyDescent="0.35">
      <c r="A2142" s="76">
        <v>2148</v>
      </c>
      <c r="B2142" s="17"/>
      <c r="C2142" s="206"/>
      <c r="D2142" s="206"/>
      <c r="E2142" s="206"/>
      <c r="F2142" s="206" t="s">
        <v>4414</v>
      </c>
    </row>
    <row r="2143" spans="1:6" x14ac:dyDescent="0.35">
      <c r="A2143" s="76">
        <v>2149</v>
      </c>
      <c r="B2143" s="88" t="s">
        <v>7206</v>
      </c>
      <c r="C2143" s="203" t="s">
        <v>7206</v>
      </c>
      <c r="D2143" s="203" t="s">
        <v>4115</v>
      </c>
      <c r="E2143" s="203" t="s">
        <v>4413</v>
      </c>
      <c r="F2143" s="203" t="s">
        <v>4417</v>
      </c>
    </row>
    <row r="2144" spans="1:6" x14ac:dyDescent="0.35">
      <c r="A2144" s="76">
        <v>2150</v>
      </c>
      <c r="B2144" s="17"/>
      <c r="C2144" s="204"/>
      <c r="D2144" s="204"/>
      <c r="E2144" s="204"/>
      <c r="F2144" s="204" t="s">
        <v>4419</v>
      </c>
    </row>
    <row r="2145" spans="1:6" x14ac:dyDescent="0.35">
      <c r="A2145" s="76">
        <v>2151</v>
      </c>
      <c r="B2145" s="17"/>
      <c r="C2145" s="203"/>
      <c r="D2145" s="203"/>
      <c r="E2145" s="203"/>
      <c r="F2145" s="203" t="s">
        <v>4599</v>
      </c>
    </row>
    <row r="2146" spans="1:6" x14ac:dyDescent="0.35">
      <c r="A2146" s="76">
        <v>2152</v>
      </c>
      <c r="B2146" s="17"/>
      <c r="C2146" s="206"/>
      <c r="D2146" s="204"/>
      <c r="E2146" s="204"/>
      <c r="F2146" s="206" t="s">
        <v>4414</v>
      </c>
    </row>
    <row r="2147" spans="1:6" x14ac:dyDescent="0.35">
      <c r="A2147" s="76">
        <v>2153</v>
      </c>
      <c r="B2147" s="89" t="s">
        <v>7202</v>
      </c>
      <c r="C2147" s="203" t="s">
        <v>7202</v>
      </c>
      <c r="D2147" s="203" t="s">
        <v>4115</v>
      </c>
      <c r="E2147" s="203" t="s">
        <v>4413</v>
      </c>
      <c r="F2147" s="203" t="s">
        <v>4417</v>
      </c>
    </row>
    <row r="2148" spans="1:6" x14ac:dyDescent="0.35">
      <c r="A2148" s="76">
        <v>2154</v>
      </c>
      <c r="B2148" s="17"/>
      <c r="C2148" s="204"/>
      <c r="D2148" s="204"/>
      <c r="E2148" s="204"/>
      <c r="F2148" s="204" t="s">
        <v>4419</v>
      </c>
    </row>
    <row r="2149" spans="1:6" x14ac:dyDescent="0.35">
      <c r="A2149" s="76">
        <v>2155</v>
      </c>
      <c r="B2149" s="17"/>
      <c r="C2149" s="203"/>
      <c r="D2149" s="203"/>
      <c r="E2149" s="203"/>
      <c r="F2149" s="203" t="s">
        <v>4599</v>
      </c>
    </row>
    <row r="2150" spans="1:6" x14ac:dyDescent="0.35">
      <c r="A2150" s="76">
        <v>2156</v>
      </c>
      <c r="B2150" s="17"/>
      <c r="C2150" s="206"/>
      <c r="D2150" s="206"/>
      <c r="E2150" s="206"/>
      <c r="F2150" s="206" t="s">
        <v>4414</v>
      </c>
    </row>
    <row r="2151" spans="1:6" x14ac:dyDescent="0.35">
      <c r="A2151" s="76">
        <v>2157</v>
      </c>
      <c r="B2151" s="88" t="s">
        <v>7204</v>
      </c>
      <c r="C2151" s="203" t="s">
        <v>7204</v>
      </c>
      <c r="D2151" s="203" t="s">
        <v>4115</v>
      </c>
      <c r="E2151" s="203" t="s">
        <v>4413</v>
      </c>
      <c r="F2151" s="203" t="s">
        <v>4417</v>
      </c>
    </row>
    <row r="2152" spans="1:6" x14ac:dyDescent="0.35">
      <c r="A2152" s="76">
        <v>2158</v>
      </c>
      <c r="B2152" s="17"/>
      <c r="C2152" s="204"/>
      <c r="D2152" s="204"/>
      <c r="E2152" s="204"/>
      <c r="F2152" s="204" t="s">
        <v>4419</v>
      </c>
    </row>
    <row r="2153" spans="1:6" x14ac:dyDescent="0.35">
      <c r="A2153" s="76">
        <v>2159</v>
      </c>
      <c r="B2153" s="17"/>
      <c r="C2153" s="203"/>
      <c r="D2153" s="203"/>
      <c r="E2153" s="203"/>
      <c r="F2153" s="203" t="s">
        <v>4599</v>
      </c>
    </row>
    <row r="2154" spans="1:6" x14ac:dyDescent="0.35">
      <c r="A2154" s="76">
        <v>2160</v>
      </c>
      <c r="B2154" s="17"/>
      <c r="C2154" s="206"/>
      <c r="D2154" s="204"/>
      <c r="E2154" s="204"/>
      <c r="F2154" s="206" t="s">
        <v>4414</v>
      </c>
    </row>
    <row r="2155" spans="1:6" x14ac:dyDescent="0.35">
      <c r="A2155" s="76">
        <v>2161</v>
      </c>
      <c r="B2155" s="89" t="s">
        <v>7205</v>
      </c>
      <c r="C2155" s="203" t="s">
        <v>7205</v>
      </c>
      <c r="D2155" s="203" t="s">
        <v>4115</v>
      </c>
      <c r="E2155" s="203" t="s">
        <v>4413</v>
      </c>
      <c r="F2155" s="203" t="s">
        <v>4417</v>
      </c>
    </row>
    <row r="2156" spans="1:6" x14ac:dyDescent="0.35">
      <c r="A2156" s="76">
        <v>2162</v>
      </c>
      <c r="B2156" s="17"/>
      <c r="C2156" s="204"/>
      <c r="D2156" s="204"/>
      <c r="E2156" s="204"/>
      <c r="F2156" s="204" t="s">
        <v>4419</v>
      </c>
    </row>
    <row r="2157" spans="1:6" x14ac:dyDescent="0.35">
      <c r="A2157" s="76">
        <v>2163</v>
      </c>
      <c r="B2157" s="17"/>
      <c r="C2157" s="203"/>
      <c r="D2157" s="203"/>
      <c r="E2157" s="203"/>
      <c r="F2157" s="203" t="s">
        <v>4599</v>
      </c>
    </row>
    <row r="2158" spans="1:6" x14ac:dyDescent="0.35">
      <c r="A2158" s="76">
        <v>2164</v>
      </c>
      <c r="B2158" s="17"/>
      <c r="C2158" s="206"/>
      <c r="D2158" s="206"/>
      <c r="E2158" s="206"/>
      <c r="F2158" s="206" t="s">
        <v>4414</v>
      </c>
    </row>
    <row r="2159" spans="1:6" x14ac:dyDescent="0.35">
      <c r="A2159" s="76">
        <v>2165</v>
      </c>
      <c r="B2159" s="88" t="s">
        <v>7212</v>
      </c>
      <c r="C2159" s="203" t="s">
        <v>7212</v>
      </c>
      <c r="D2159" s="203" t="s">
        <v>4115</v>
      </c>
      <c r="E2159" s="203" t="s">
        <v>4413</v>
      </c>
      <c r="F2159" s="203" t="s">
        <v>4417</v>
      </c>
    </row>
    <row r="2160" spans="1:6" x14ac:dyDescent="0.35">
      <c r="A2160" s="76">
        <v>2166</v>
      </c>
      <c r="B2160" s="17"/>
      <c r="C2160" s="204"/>
      <c r="D2160" s="204"/>
      <c r="E2160" s="204"/>
      <c r="F2160" s="204" t="s">
        <v>4419</v>
      </c>
    </row>
    <row r="2161" spans="1:6" x14ac:dyDescent="0.35">
      <c r="A2161" s="76">
        <v>2167</v>
      </c>
      <c r="B2161" s="17"/>
      <c r="C2161" s="203"/>
      <c r="D2161" s="203"/>
      <c r="E2161" s="203"/>
      <c r="F2161" s="203" t="s">
        <v>4599</v>
      </c>
    </row>
    <row r="2162" spans="1:6" x14ac:dyDescent="0.35">
      <c r="A2162" s="76">
        <v>2168</v>
      </c>
      <c r="B2162" s="17"/>
      <c r="C2162" s="206"/>
      <c r="D2162" s="204"/>
      <c r="E2162" s="204"/>
      <c r="F2162" s="206" t="s">
        <v>4414</v>
      </c>
    </row>
    <row r="2163" spans="1:6" x14ac:dyDescent="0.35">
      <c r="A2163" s="76">
        <v>2169</v>
      </c>
      <c r="B2163" s="89" t="s">
        <v>7211</v>
      </c>
      <c r="C2163" s="203" t="s">
        <v>7211</v>
      </c>
      <c r="D2163" s="203" t="s">
        <v>4115</v>
      </c>
      <c r="E2163" s="203" t="s">
        <v>4413</v>
      </c>
      <c r="F2163" s="203" t="s">
        <v>4417</v>
      </c>
    </row>
    <row r="2164" spans="1:6" x14ac:dyDescent="0.35">
      <c r="A2164" s="76">
        <v>2170</v>
      </c>
      <c r="B2164" s="17"/>
      <c r="C2164" s="204"/>
      <c r="D2164" s="204"/>
      <c r="E2164" s="204"/>
      <c r="F2164" s="204" t="s">
        <v>4419</v>
      </c>
    </row>
    <row r="2165" spans="1:6" x14ac:dyDescent="0.35">
      <c r="A2165" s="76">
        <v>2171</v>
      </c>
      <c r="B2165" s="17"/>
      <c r="C2165" s="203"/>
      <c r="D2165" s="203"/>
      <c r="E2165" s="203"/>
      <c r="F2165" s="203" t="s">
        <v>4599</v>
      </c>
    </row>
    <row r="2166" spans="1:6" x14ac:dyDescent="0.35">
      <c r="A2166" s="76">
        <v>2172</v>
      </c>
      <c r="B2166" s="17"/>
      <c r="C2166" s="206"/>
      <c r="D2166" s="206"/>
      <c r="E2166" s="206"/>
      <c r="F2166" s="206" t="s">
        <v>4414</v>
      </c>
    </row>
    <row r="2167" spans="1:6" x14ac:dyDescent="0.35">
      <c r="A2167" s="76">
        <v>2173</v>
      </c>
      <c r="B2167" s="88" t="s">
        <v>7208</v>
      </c>
      <c r="C2167" s="203" t="s">
        <v>7208</v>
      </c>
      <c r="D2167" s="203" t="s">
        <v>4115</v>
      </c>
      <c r="E2167" s="203" t="s">
        <v>4413</v>
      </c>
      <c r="F2167" s="203" t="s">
        <v>4417</v>
      </c>
    </row>
    <row r="2168" spans="1:6" x14ac:dyDescent="0.35">
      <c r="A2168" s="76">
        <v>2174</v>
      </c>
      <c r="B2168" s="17"/>
      <c r="C2168" s="204"/>
      <c r="D2168" s="204"/>
      <c r="E2168" s="204"/>
      <c r="F2168" s="204" t="s">
        <v>4419</v>
      </c>
    </row>
    <row r="2169" spans="1:6" x14ac:dyDescent="0.35">
      <c r="A2169" s="76">
        <v>2175</v>
      </c>
      <c r="B2169" s="17"/>
      <c r="C2169" s="203"/>
      <c r="D2169" s="203"/>
      <c r="E2169" s="203"/>
      <c r="F2169" s="203" t="s">
        <v>4599</v>
      </c>
    </row>
    <row r="2170" spans="1:6" x14ac:dyDescent="0.35">
      <c r="A2170" s="76">
        <v>2176</v>
      </c>
      <c r="B2170" s="17"/>
      <c r="C2170" s="206"/>
      <c r="D2170" s="204"/>
      <c r="E2170" s="204"/>
      <c r="F2170" s="206" t="s">
        <v>4414</v>
      </c>
    </row>
    <row r="2171" spans="1:6" x14ac:dyDescent="0.35">
      <c r="A2171" s="76">
        <v>2177</v>
      </c>
      <c r="B2171" s="89" t="s">
        <v>7210</v>
      </c>
      <c r="C2171" s="203" t="s">
        <v>7210</v>
      </c>
      <c r="D2171" s="203" t="s">
        <v>4115</v>
      </c>
      <c r="E2171" s="203" t="s">
        <v>4413</v>
      </c>
      <c r="F2171" s="203" t="s">
        <v>4417</v>
      </c>
    </row>
    <row r="2172" spans="1:6" x14ac:dyDescent="0.35">
      <c r="A2172" s="76">
        <v>2178</v>
      </c>
      <c r="B2172" s="17"/>
      <c r="C2172" s="204"/>
      <c r="D2172" s="204"/>
      <c r="E2172" s="204"/>
      <c r="F2172" s="204" t="s">
        <v>4419</v>
      </c>
    </row>
    <row r="2173" spans="1:6" x14ac:dyDescent="0.35">
      <c r="A2173" s="76">
        <v>2179</v>
      </c>
      <c r="B2173" s="17"/>
      <c r="C2173" s="203"/>
      <c r="D2173" s="203"/>
      <c r="E2173" s="203"/>
      <c r="F2173" s="203" t="s">
        <v>4599</v>
      </c>
    </row>
    <row r="2174" spans="1:6" x14ac:dyDescent="0.35">
      <c r="A2174" s="76">
        <v>2180</v>
      </c>
      <c r="B2174" s="17"/>
      <c r="C2174" s="206"/>
      <c r="D2174" s="206"/>
      <c r="E2174" s="206"/>
      <c r="F2174" s="206" t="s">
        <v>4414</v>
      </c>
    </row>
    <row r="2175" spans="1:6" x14ac:dyDescent="0.35">
      <c r="A2175" s="76">
        <v>2181</v>
      </c>
      <c r="B2175" s="88" t="s">
        <v>7207</v>
      </c>
      <c r="C2175" s="203" t="s">
        <v>7207</v>
      </c>
      <c r="D2175" s="203" t="s">
        <v>4115</v>
      </c>
      <c r="E2175" s="203" t="s">
        <v>4413</v>
      </c>
      <c r="F2175" s="203" t="s">
        <v>4417</v>
      </c>
    </row>
    <row r="2176" spans="1:6" x14ac:dyDescent="0.35">
      <c r="A2176" s="76">
        <v>2182</v>
      </c>
      <c r="B2176" s="17"/>
      <c r="C2176" s="204"/>
      <c r="D2176" s="204"/>
      <c r="E2176" s="204"/>
      <c r="F2176" s="204" t="s">
        <v>4419</v>
      </c>
    </row>
    <row r="2177" spans="1:6" x14ac:dyDescent="0.35">
      <c r="A2177" s="76">
        <v>2183</v>
      </c>
      <c r="B2177" s="17"/>
      <c r="C2177" s="203"/>
      <c r="D2177" s="203"/>
      <c r="E2177" s="203"/>
      <c r="F2177" s="203" t="s">
        <v>4599</v>
      </c>
    </row>
    <row r="2178" spans="1:6" x14ac:dyDescent="0.35">
      <c r="A2178" s="76">
        <v>2184</v>
      </c>
      <c r="B2178" s="17"/>
      <c r="C2178" s="206"/>
      <c r="D2178" s="204"/>
      <c r="E2178" s="204"/>
      <c r="F2178" s="206" t="s">
        <v>4414</v>
      </c>
    </row>
    <row r="2179" spans="1:6" x14ac:dyDescent="0.35">
      <c r="A2179" s="76">
        <v>2185</v>
      </c>
      <c r="B2179" s="88" t="s">
        <v>7203</v>
      </c>
      <c r="C2179" s="203" t="s">
        <v>7203</v>
      </c>
      <c r="D2179" s="203" t="s">
        <v>4115</v>
      </c>
      <c r="E2179" s="203" t="s">
        <v>4413</v>
      </c>
      <c r="F2179" s="203" t="s">
        <v>4417</v>
      </c>
    </row>
    <row r="2180" spans="1:6" x14ac:dyDescent="0.35">
      <c r="A2180" s="76">
        <v>2186</v>
      </c>
      <c r="B2180" s="17"/>
      <c r="C2180" s="204"/>
      <c r="D2180" s="204"/>
      <c r="E2180" s="204"/>
      <c r="F2180" s="204" t="s">
        <v>4419</v>
      </c>
    </row>
    <row r="2181" spans="1:6" x14ac:dyDescent="0.35">
      <c r="A2181" s="76">
        <v>2187</v>
      </c>
      <c r="B2181" s="17"/>
      <c r="C2181" s="203"/>
      <c r="D2181" s="203"/>
      <c r="E2181" s="203"/>
      <c r="F2181" s="203" t="s">
        <v>4599</v>
      </c>
    </row>
    <row r="2182" spans="1:6" x14ac:dyDescent="0.35">
      <c r="A2182" s="76">
        <v>2188</v>
      </c>
      <c r="B2182" s="17"/>
      <c r="C2182" s="206"/>
      <c r="D2182" s="206"/>
      <c r="E2182" s="206"/>
      <c r="F2182" s="206" t="s">
        <v>4414</v>
      </c>
    </row>
    <row r="2183" spans="1:6" x14ac:dyDescent="0.35">
      <c r="A2183" s="76">
        <v>2189</v>
      </c>
      <c r="B2183" s="89" t="s">
        <v>7209</v>
      </c>
      <c r="C2183" s="203" t="s">
        <v>7209</v>
      </c>
      <c r="D2183" s="203" t="s">
        <v>4115</v>
      </c>
      <c r="E2183" s="203" t="s">
        <v>4413</v>
      </c>
      <c r="F2183" s="203" t="s">
        <v>4417</v>
      </c>
    </row>
    <row r="2184" spans="1:6" x14ac:dyDescent="0.35">
      <c r="A2184" s="76">
        <v>2190</v>
      </c>
      <c r="B2184" s="17"/>
      <c r="C2184" s="204"/>
      <c r="D2184" s="204"/>
      <c r="E2184" s="204"/>
      <c r="F2184" s="204" t="s">
        <v>4419</v>
      </c>
    </row>
    <row r="2185" spans="1:6" x14ac:dyDescent="0.35">
      <c r="A2185" s="76">
        <v>2191</v>
      </c>
      <c r="B2185" s="17"/>
      <c r="C2185" s="203"/>
      <c r="D2185" s="203"/>
      <c r="E2185" s="203"/>
      <c r="F2185" s="203" t="s">
        <v>4599</v>
      </c>
    </row>
    <row r="2186" spans="1:6" x14ac:dyDescent="0.35">
      <c r="A2186" s="76">
        <v>2192</v>
      </c>
      <c r="B2186" s="17"/>
      <c r="C2186" s="206"/>
      <c r="D2186" s="204"/>
      <c r="E2186" s="204"/>
      <c r="F2186" s="206" t="s">
        <v>4414</v>
      </c>
    </row>
    <row r="2187" spans="1:6" x14ac:dyDescent="0.35">
      <c r="A2187" s="76">
        <v>2193</v>
      </c>
      <c r="B2187" s="89" t="s">
        <v>7215</v>
      </c>
      <c r="C2187" s="203" t="s">
        <v>7215</v>
      </c>
      <c r="D2187" s="203" t="s">
        <v>4115</v>
      </c>
      <c r="E2187" s="203" t="s">
        <v>4413</v>
      </c>
      <c r="F2187" s="203" t="s">
        <v>4417</v>
      </c>
    </row>
    <row r="2188" spans="1:6" x14ac:dyDescent="0.35">
      <c r="A2188" s="76">
        <v>2194</v>
      </c>
      <c r="B2188" s="17"/>
      <c r="C2188" s="204"/>
      <c r="D2188" s="204"/>
      <c r="E2188" s="204"/>
      <c r="F2188" s="204" t="s">
        <v>4419</v>
      </c>
    </row>
    <row r="2189" spans="1:6" x14ac:dyDescent="0.35">
      <c r="A2189" s="76">
        <v>2195</v>
      </c>
      <c r="B2189" s="17"/>
      <c r="C2189" s="203"/>
      <c r="D2189" s="203"/>
      <c r="E2189" s="203"/>
      <c r="F2189" s="203" t="s">
        <v>4599</v>
      </c>
    </row>
    <row r="2190" spans="1:6" x14ac:dyDescent="0.35">
      <c r="A2190" s="76">
        <v>2196</v>
      </c>
      <c r="B2190" s="17"/>
      <c r="C2190" s="206"/>
      <c r="D2190" s="206"/>
      <c r="E2190" s="206"/>
      <c r="F2190" s="206" t="s">
        <v>4414</v>
      </c>
    </row>
    <row r="2191" spans="1:6" x14ac:dyDescent="0.35">
      <c r="A2191" s="76">
        <v>2197</v>
      </c>
      <c r="B2191" s="88" t="s">
        <v>7194</v>
      </c>
      <c r="C2191" s="203" t="s">
        <v>7194</v>
      </c>
      <c r="D2191" s="203" t="s">
        <v>4115</v>
      </c>
      <c r="E2191" s="203" t="s">
        <v>4413</v>
      </c>
      <c r="F2191" s="203" t="s">
        <v>4417</v>
      </c>
    </row>
    <row r="2192" spans="1:6" x14ac:dyDescent="0.35">
      <c r="A2192" s="76">
        <v>2198</v>
      </c>
      <c r="B2192" s="17"/>
      <c r="C2192" s="204"/>
      <c r="D2192" s="204"/>
      <c r="E2192" s="204"/>
      <c r="F2192" s="204" t="s">
        <v>4419</v>
      </c>
    </row>
    <row r="2193" spans="1:6" x14ac:dyDescent="0.35">
      <c r="A2193" s="76">
        <v>2199</v>
      </c>
      <c r="B2193" s="17"/>
      <c r="C2193" s="203"/>
      <c r="D2193" s="203"/>
      <c r="E2193" s="203"/>
      <c r="F2193" s="203" t="s">
        <v>4599</v>
      </c>
    </row>
    <row r="2194" spans="1:6" x14ac:dyDescent="0.35">
      <c r="A2194" s="76">
        <v>2200</v>
      </c>
      <c r="B2194" s="17"/>
      <c r="C2194" s="206"/>
      <c r="D2194" s="204"/>
      <c r="E2194" s="204"/>
      <c r="F2194" s="206" t="s">
        <v>4414</v>
      </c>
    </row>
    <row r="2195" spans="1:6" x14ac:dyDescent="0.35">
      <c r="A2195" s="76">
        <v>2201</v>
      </c>
      <c r="B2195" s="293" t="s">
        <v>5443</v>
      </c>
      <c r="C2195" s="203" t="s">
        <v>5443</v>
      </c>
      <c r="D2195" s="203" t="s">
        <v>4115</v>
      </c>
      <c r="E2195" s="203" t="s">
        <v>4413</v>
      </c>
      <c r="F2195" s="203" t="s">
        <v>4417</v>
      </c>
    </row>
    <row r="2196" spans="1:6" x14ac:dyDescent="0.35">
      <c r="A2196" s="76">
        <v>2202</v>
      </c>
      <c r="B2196" s="17"/>
      <c r="C2196" s="204"/>
      <c r="D2196" s="204"/>
      <c r="E2196" s="204"/>
      <c r="F2196" s="204" t="s">
        <v>4419</v>
      </c>
    </row>
    <row r="2197" spans="1:6" x14ac:dyDescent="0.35">
      <c r="A2197" s="76">
        <v>2203</v>
      </c>
      <c r="B2197" s="17"/>
      <c r="C2197" s="203"/>
      <c r="D2197" s="203"/>
      <c r="E2197" s="203"/>
      <c r="F2197" s="203" t="s">
        <v>4599</v>
      </c>
    </row>
    <row r="2198" spans="1:6" x14ac:dyDescent="0.35">
      <c r="A2198" s="76">
        <v>2204</v>
      </c>
      <c r="B2198" s="45"/>
      <c r="C2198" s="206"/>
      <c r="D2198" s="206"/>
      <c r="E2198" s="206"/>
      <c r="F2198" s="206" t="s">
        <v>4414</v>
      </c>
    </row>
    <row r="2199" spans="1:6" x14ac:dyDescent="0.35">
      <c r="A2199" s="76">
        <v>2257</v>
      </c>
      <c r="B2199" s="378" t="s">
        <v>10512</v>
      </c>
      <c r="C2199" s="379" t="s">
        <v>10512</v>
      </c>
      <c r="D2199" s="379" t="s">
        <v>3167</v>
      </c>
      <c r="E2199" s="379" t="s">
        <v>4136</v>
      </c>
      <c r="F2199" s="380" t="s">
        <v>4140</v>
      </c>
    </row>
    <row r="2200" spans="1:6" x14ac:dyDescent="0.35">
      <c r="A2200" s="76">
        <v>2258</v>
      </c>
      <c r="B2200" s="17"/>
      <c r="F2200" s="381" t="s">
        <v>10559</v>
      </c>
    </row>
    <row r="2201" spans="1:6" x14ac:dyDescent="0.35">
      <c r="A2201" s="76">
        <v>2259</v>
      </c>
      <c r="B2201" s="17"/>
      <c r="F2201" s="381" t="s">
        <v>10560</v>
      </c>
    </row>
    <row r="2202" spans="1:6" x14ac:dyDescent="0.35">
      <c r="A2202" s="76">
        <v>2260</v>
      </c>
      <c r="B2202" s="17"/>
      <c r="F2202" s="381" t="s">
        <v>4137</v>
      </c>
    </row>
    <row r="2203" spans="1:6" x14ac:dyDescent="0.35">
      <c r="A2203" s="76">
        <v>2261</v>
      </c>
      <c r="B2203" s="17" t="s">
        <v>10561</v>
      </c>
      <c r="C2203" s="76" t="s">
        <v>10561</v>
      </c>
      <c r="D2203" s="203" t="s">
        <v>4115</v>
      </c>
      <c r="E2203" s="203" t="s">
        <v>4114</v>
      </c>
      <c r="F2203" s="76" t="s">
        <v>10562</v>
      </c>
    </row>
    <row r="2204" spans="1:6" x14ac:dyDescent="0.35">
      <c r="A2204" s="76">
        <v>2262</v>
      </c>
      <c r="B2204" s="17" t="s">
        <v>10563</v>
      </c>
      <c r="C2204" s="76" t="s">
        <v>10563</v>
      </c>
      <c r="D2204" s="203" t="s">
        <v>4115</v>
      </c>
      <c r="E2204" s="203" t="s">
        <v>4114</v>
      </c>
      <c r="F2204" s="76" t="s">
        <v>10562</v>
      </c>
    </row>
    <row r="2205" spans="1:6" x14ac:dyDescent="0.35">
      <c r="A2205" s="76">
        <v>2263</v>
      </c>
      <c r="B2205" s="17" t="s">
        <v>10564</v>
      </c>
      <c r="C2205" s="76" t="s">
        <v>10564</v>
      </c>
      <c r="D2205" s="203" t="s">
        <v>4115</v>
      </c>
      <c r="E2205" s="203" t="s">
        <v>4114</v>
      </c>
      <c r="F2205" s="76" t="s">
        <v>10562</v>
      </c>
    </row>
    <row r="2206" spans="1:6" x14ac:dyDescent="0.35">
      <c r="A2206" s="76">
        <v>2264</v>
      </c>
      <c r="B2206" s="17" t="s">
        <v>10565</v>
      </c>
      <c r="C2206" s="76" t="s">
        <v>10565</v>
      </c>
      <c r="D2206" s="203" t="s">
        <v>4115</v>
      </c>
      <c r="E2206" s="203" t="s">
        <v>4114</v>
      </c>
      <c r="F2206" s="76" t="s">
        <v>10562</v>
      </c>
    </row>
    <row r="2207" spans="1:6" x14ac:dyDescent="0.35">
      <c r="A2207" s="76">
        <v>2265</v>
      </c>
      <c r="B2207" s="17" t="s">
        <v>10566</v>
      </c>
      <c r="C2207" s="76" t="s">
        <v>10566</v>
      </c>
      <c r="D2207" s="203" t="s">
        <v>4115</v>
      </c>
      <c r="E2207" s="203" t="s">
        <v>4114</v>
      </c>
      <c r="F2207" s="76" t="s">
        <v>10562</v>
      </c>
    </row>
    <row r="2208" spans="1:6" x14ac:dyDescent="0.35">
      <c r="A2208" s="76">
        <v>2266</v>
      </c>
      <c r="B2208" s="17" t="s">
        <v>10567</v>
      </c>
      <c r="C2208" s="76" t="s">
        <v>10567</v>
      </c>
      <c r="D2208" s="203" t="s">
        <v>4115</v>
      </c>
      <c r="E2208" s="203" t="s">
        <v>4114</v>
      </c>
      <c r="F2208" s="76" t="s">
        <v>10562</v>
      </c>
    </row>
    <row r="2209" spans="1:6" x14ac:dyDescent="0.35">
      <c r="A2209" s="76">
        <v>2267</v>
      </c>
      <c r="B2209" s="17" t="s">
        <v>10568</v>
      </c>
      <c r="C2209" s="76" t="s">
        <v>10568</v>
      </c>
      <c r="D2209" s="203" t="s">
        <v>4115</v>
      </c>
      <c r="E2209" s="203" t="s">
        <v>4114</v>
      </c>
      <c r="F2209" s="76" t="s">
        <v>10562</v>
      </c>
    </row>
    <row r="2210" spans="1:6" x14ac:dyDescent="0.35">
      <c r="A2210" s="76">
        <v>2268</v>
      </c>
      <c r="B2210" s="17" t="s">
        <v>10569</v>
      </c>
      <c r="C2210" s="76" t="s">
        <v>10569</v>
      </c>
      <c r="D2210" s="203" t="s">
        <v>4115</v>
      </c>
      <c r="E2210" s="203" t="s">
        <v>4114</v>
      </c>
      <c r="F2210" s="76" t="s">
        <v>10562</v>
      </c>
    </row>
    <row r="2211" spans="1:6" x14ac:dyDescent="0.35">
      <c r="A2211" s="76">
        <v>2269</v>
      </c>
      <c r="B2211" s="17" t="s">
        <v>10570</v>
      </c>
      <c r="C2211" s="76" t="s">
        <v>10570</v>
      </c>
      <c r="D2211" s="203" t="s">
        <v>4115</v>
      </c>
      <c r="E2211" s="203" t="s">
        <v>4114</v>
      </c>
      <c r="F2211" s="76" t="s">
        <v>10562</v>
      </c>
    </row>
    <row r="2212" spans="1:6" x14ac:dyDescent="0.35">
      <c r="A2212" s="76">
        <v>2270</v>
      </c>
      <c r="B2212" s="17" t="s">
        <v>10571</v>
      </c>
      <c r="C2212" s="76" t="s">
        <v>10571</v>
      </c>
      <c r="D2212" s="203" t="s">
        <v>4115</v>
      </c>
      <c r="E2212" s="203" t="s">
        <v>4114</v>
      </c>
      <c r="F2212" s="76" t="s">
        <v>10562</v>
      </c>
    </row>
    <row r="2213" spans="1:6" x14ac:dyDescent="0.35">
      <c r="A2213" s="76">
        <v>2271</v>
      </c>
      <c r="B2213" s="17" t="s">
        <v>10572</v>
      </c>
      <c r="C2213" s="76" t="s">
        <v>10572</v>
      </c>
      <c r="D2213" s="203" t="s">
        <v>4115</v>
      </c>
      <c r="E2213" s="203" t="s">
        <v>4114</v>
      </c>
      <c r="F2213" s="76" t="s">
        <v>10562</v>
      </c>
    </row>
    <row r="2214" spans="1:6" x14ac:dyDescent="0.35">
      <c r="A2214" s="76">
        <v>2272</v>
      </c>
      <c r="B2214" s="17" t="s">
        <v>10573</v>
      </c>
      <c r="C2214" s="76" t="s">
        <v>10573</v>
      </c>
      <c r="D2214" s="203" t="s">
        <v>4115</v>
      </c>
      <c r="E2214" s="203" t="s">
        <v>4114</v>
      </c>
      <c r="F2214" s="76" t="s">
        <v>10562</v>
      </c>
    </row>
    <row r="2215" spans="1:6" x14ac:dyDescent="0.35">
      <c r="A2215" s="76">
        <v>2273</v>
      </c>
      <c r="B2215" s="17" t="s">
        <v>10574</v>
      </c>
      <c r="C2215" s="76" t="s">
        <v>10574</v>
      </c>
      <c r="D2215" s="203" t="s">
        <v>4115</v>
      </c>
      <c r="E2215" s="203" t="s">
        <v>4114</v>
      </c>
      <c r="F2215" s="76" t="s">
        <v>10562</v>
      </c>
    </row>
    <row r="2216" spans="1:6" x14ac:dyDescent="0.35">
      <c r="A2216" s="76">
        <v>2274</v>
      </c>
      <c r="B2216" s="17" t="s">
        <v>10575</v>
      </c>
      <c r="C2216" s="76" t="s">
        <v>10575</v>
      </c>
      <c r="D2216" s="203" t="s">
        <v>4115</v>
      </c>
      <c r="E2216" s="203" t="s">
        <v>4114</v>
      </c>
      <c r="F2216" s="76" t="s">
        <v>10562</v>
      </c>
    </row>
    <row r="2217" spans="1:6" x14ac:dyDescent="0.35">
      <c r="A2217" s="76">
        <v>2275</v>
      </c>
      <c r="B2217" s="17" t="s">
        <v>10576</v>
      </c>
      <c r="C2217" s="76" t="s">
        <v>10576</v>
      </c>
      <c r="D2217" s="203" t="s">
        <v>4115</v>
      </c>
      <c r="E2217" s="203" t="s">
        <v>4114</v>
      </c>
      <c r="F2217" s="76" t="s">
        <v>10562</v>
      </c>
    </row>
    <row r="2218" spans="1:6" x14ac:dyDescent="0.35">
      <c r="A2218" s="76">
        <v>2276</v>
      </c>
      <c r="B2218" s="17" t="s">
        <v>10577</v>
      </c>
      <c r="C2218" s="76" t="s">
        <v>10577</v>
      </c>
      <c r="D2218" s="203" t="s">
        <v>4115</v>
      </c>
      <c r="E2218" s="203" t="s">
        <v>4114</v>
      </c>
      <c r="F2218" s="76" t="s">
        <v>10562</v>
      </c>
    </row>
    <row r="2219" spans="1:6" x14ac:dyDescent="0.35">
      <c r="A2219" s="76">
        <v>2277</v>
      </c>
      <c r="B2219" s="17" t="s">
        <v>10578</v>
      </c>
      <c r="C2219" s="76" t="s">
        <v>10578</v>
      </c>
      <c r="D2219" s="203" t="s">
        <v>4115</v>
      </c>
      <c r="E2219" s="203" t="s">
        <v>4114</v>
      </c>
      <c r="F2219" s="76" t="s">
        <v>10562</v>
      </c>
    </row>
    <row r="2220" spans="1:6" x14ac:dyDescent="0.35">
      <c r="A2220" s="76">
        <v>2278</v>
      </c>
      <c r="B2220" s="17" t="s">
        <v>10579</v>
      </c>
      <c r="C2220" s="76" t="s">
        <v>10579</v>
      </c>
      <c r="D2220" s="203" t="s">
        <v>4115</v>
      </c>
      <c r="E2220" s="203" t="s">
        <v>4114</v>
      </c>
      <c r="F2220" s="76" t="s">
        <v>10562</v>
      </c>
    </row>
    <row r="2221" spans="1:6" x14ac:dyDescent="0.35">
      <c r="A2221" s="76">
        <v>2279</v>
      </c>
      <c r="B2221" s="17" t="s">
        <v>10580</v>
      </c>
      <c r="C2221" s="76" t="s">
        <v>10580</v>
      </c>
      <c r="D2221" s="203" t="s">
        <v>4115</v>
      </c>
      <c r="E2221" s="203" t="s">
        <v>4114</v>
      </c>
      <c r="F2221" s="76" t="s">
        <v>10562</v>
      </c>
    </row>
    <row r="2222" spans="1:6" x14ac:dyDescent="0.35">
      <c r="A2222" s="76">
        <v>2280</v>
      </c>
      <c r="B2222" s="17" t="s">
        <v>10581</v>
      </c>
      <c r="C2222" s="76" t="s">
        <v>10581</v>
      </c>
      <c r="D2222" s="203" t="s">
        <v>4115</v>
      </c>
      <c r="E2222" s="203" t="s">
        <v>4114</v>
      </c>
      <c r="F2222" s="76" t="s">
        <v>10562</v>
      </c>
    </row>
    <row r="2223" spans="1:6" x14ac:dyDescent="0.35">
      <c r="A2223" s="76">
        <v>2281</v>
      </c>
      <c r="B2223" s="17" t="s">
        <v>10582</v>
      </c>
      <c r="C2223" s="76" t="s">
        <v>10582</v>
      </c>
      <c r="D2223" s="203" t="s">
        <v>4115</v>
      </c>
      <c r="E2223" s="203" t="s">
        <v>4114</v>
      </c>
      <c r="F2223" s="76" t="s">
        <v>10562</v>
      </c>
    </row>
    <row r="2224" spans="1:6" x14ac:dyDescent="0.35">
      <c r="A2224" s="76">
        <v>2282</v>
      </c>
      <c r="B2224" s="17" t="s">
        <v>10583</v>
      </c>
      <c r="C2224" s="76" t="s">
        <v>10583</v>
      </c>
      <c r="D2224" s="203" t="s">
        <v>4115</v>
      </c>
      <c r="E2224" s="203" t="s">
        <v>4114</v>
      </c>
      <c r="F2224" s="76" t="s">
        <v>10562</v>
      </c>
    </row>
    <row r="2225" spans="1:6" x14ac:dyDescent="0.35">
      <c r="A2225" s="76">
        <v>2283</v>
      </c>
      <c r="B2225" s="17" t="s">
        <v>10584</v>
      </c>
      <c r="C2225" s="76" t="s">
        <v>10584</v>
      </c>
      <c r="D2225" s="203" t="s">
        <v>4115</v>
      </c>
      <c r="E2225" s="203" t="s">
        <v>4114</v>
      </c>
      <c r="F2225" s="76" t="s">
        <v>10562</v>
      </c>
    </row>
    <row r="2226" spans="1:6" x14ac:dyDescent="0.35">
      <c r="A2226" s="76">
        <v>2284</v>
      </c>
      <c r="B2226" s="17" t="s">
        <v>10585</v>
      </c>
      <c r="C2226" s="76" t="s">
        <v>10585</v>
      </c>
      <c r="D2226" s="203" t="s">
        <v>4115</v>
      </c>
      <c r="E2226" s="203" t="s">
        <v>4114</v>
      </c>
      <c r="F2226" s="76" t="s">
        <v>10562</v>
      </c>
    </row>
    <row r="2227" spans="1:6" x14ac:dyDescent="0.35">
      <c r="A2227" s="76">
        <v>2285</v>
      </c>
      <c r="B2227" s="17" t="s">
        <v>10586</v>
      </c>
      <c r="C2227" s="76" t="s">
        <v>10586</v>
      </c>
      <c r="D2227" s="203" t="s">
        <v>4115</v>
      </c>
      <c r="E2227" s="203" t="s">
        <v>4114</v>
      </c>
      <c r="F2227" s="76" t="s">
        <v>10562</v>
      </c>
    </row>
    <row r="2228" spans="1:6" x14ac:dyDescent="0.35">
      <c r="A2228" s="76">
        <v>2286</v>
      </c>
      <c r="B2228" s="17" t="s">
        <v>10587</v>
      </c>
      <c r="C2228" s="76" t="s">
        <v>10587</v>
      </c>
      <c r="D2228" s="203" t="s">
        <v>4115</v>
      </c>
      <c r="E2228" s="203" t="s">
        <v>4114</v>
      </c>
      <c r="F2228" s="76" t="s">
        <v>10562</v>
      </c>
    </row>
    <row r="2229" spans="1:6" x14ac:dyDescent="0.35">
      <c r="A2229" s="76">
        <v>2287</v>
      </c>
      <c r="B2229" s="17" t="s">
        <v>10588</v>
      </c>
      <c r="C2229" s="76" t="s">
        <v>10588</v>
      </c>
      <c r="D2229" s="203" t="s">
        <v>4115</v>
      </c>
      <c r="E2229" s="203" t="s">
        <v>4114</v>
      </c>
      <c r="F2229" s="76" t="s">
        <v>10562</v>
      </c>
    </row>
    <row r="2230" spans="1:6" x14ac:dyDescent="0.35">
      <c r="A2230" s="76">
        <v>2288</v>
      </c>
      <c r="B2230" s="17" t="s">
        <v>10589</v>
      </c>
      <c r="C2230" s="76" t="s">
        <v>10589</v>
      </c>
      <c r="D2230" s="203" t="s">
        <v>4115</v>
      </c>
      <c r="E2230" s="203" t="s">
        <v>4114</v>
      </c>
      <c r="F2230" s="76" t="s">
        <v>10562</v>
      </c>
    </row>
    <row r="2231" spans="1:6" x14ac:dyDescent="0.35">
      <c r="A2231" s="76">
        <v>2289</v>
      </c>
      <c r="B2231" s="17" t="s">
        <v>10590</v>
      </c>
      <c r="C2231" s="76" t="s">
        <v>10590</v>
      </c>
      <c r="D2231" s="203" t="s">
        <v>4115</v>
      </c>
      <c r="E2231" s="203" t="s">
        <v>4114</v>
      </c>
      <c r="F2231" s="76" t="s">
        <v>10562</v>
      </c>
    </row>
    <row r="2232" spans="1:6" x14ac:dyDescent="0.35">
      <c r="A2232" s="76">
        <v>2290</v>
      </c>
      <c r="B2232" s="17" t="s">
        <v>10591</v>
      </c>
      <c r="C2232" s="76" t="s">
        <v>10591</v>
      </c>
      <c r="D2232" s="203" t="s">
        <v>4115</v>
      </c>
      <c r="E2232" s="203" t="s">
        <v>4114</v>
      </c>
      <c r="F2232" s="76" t="s">
        <v>10562</v>
      </c>
    </row>
    <row r="2233" spans="1:6" x14ac:dyDescent="0.35">
      <c r="A2233" s="76">
        <v>2291</v>
      </c>
      <c r="B2233" s="17" t="s">
        <v>10592</v>
      </c>
      <c r="C2233" s="76" t="s">
        <v>10592</v>
      </c>
      <c r="D2233" s="203" t="s">
        <v>4115</v>
      </c>
      <c r="E2233" s="203" t="s">
        <v>4114</v>
      </c>
      <c r="F2233" s="76" t="s">
        <v>10562</v>
      </c>
    </row>
    <row r="2234" spans="1:6" x14ac:dyDescent="0.35">
      <c r="A2234" s="76">
        <v>2292</v>
      </c>
      <c r="B2234" s="17" t="s">
        <v>10593</v>
      </c>
      <c r="C2234" s="76" t="s">
        <v>10593</v>
      </c>
      <c r="D2234" s="203" t="s">
        <v>4115</v>
      </c>
      <c r="E2234" s="203" t="s">
        <v>4114</v>
      </c>
      <c r="F2234" s="76" t="s">
        <v>10562</v>
      </c>
    </row>
    <row r="2235" spans="1:6" x14ac:dyDescent="0.35">
      <c r="A2235" s="76">
        <v>2293</v>
      </c>
      <c r="B2235" s="17" t="s">
        <v>10594</v>
      </c>
      <c r="C2235" s="76" t="s">
        <v>10594</v>
      </c>
      <c r="D2235" s="203" t="s">
        <v>4115</v>
      </c>
      <c r="E2235" s="203" t="s">
        <v>4114</v>
      </c>
      <c r="F2235" s="76" t="s">
        <v>10562</v>
      </c>
    </row>
    <row r="2236" spans="1:6" x14ac:dyDescent="0.35">
      <c r="A2236" s="76">
        <v>2294</v>
      </c>
      <c r="B2236" s="17" t="s">
        <v>10595</v>
      </c>
      <c r="C2236" s="76" t="s">
        <v>10595</v>
      </c>
      <c r="D2236" s="203" t="s">
        <v>4115</v>
      </c>
      <c r="E2236" s="203" t="s">
        <v>4114</v>
      </c>
      <c r="F2236" s="76" t="s">
        <v>10562</v>
      </c>
    </row>
    <row r="2237" spans="1:6" x14ac:dyDescent="0.35">
      <c r="A2237" s="76">
        <v>2295</v>
      </c>
      <c r="B2237" s="17" t="s">
        <v>10596</v>
      </c>
      <c r="C2237" s="76" t="s">
        <v>10596</v>
      </c>
      <c r="D2237" s="203" t="s">
        <v>4115</v>
      </c>
      <c r="E2237" s="203" t="s">
        <v>4114</v>
      </c>
      <c r="F2237" s="76" t="s">
        <v>10562</v>
      </c>
    </row>
    <row r="2238" spans="1:6" x14ac:dyDescent="0.35">
      <c r="A2238" s="76">
        <v>2296</v>
      </c>
      <c r="B2238" s="17" t="s">
        <v>10597</v>
      </c>
      <c r="C2238" s="76" t="s">
        <v>10597</v>
      </c>
      <c r="D2238" s="203" t="s">
        <v>4115</v>
      </c>
      <c r="E2238" s="203" t="s">
        <v>4114</v>
      </c>
      <c r="F2238" s="76" t="s">
        <v>10562</v>
      </c>
    </row>
    <row r="2239" spans="1:6" x14ac:dyDescent="0.35">
      <c r="A2239" s="76">
        <v>2297</v>
      </c>
      <c r="B2239" s="17" t="s">
        <v>10598</v>
      </c>
      <c r="C2239" s="76" t="s">
        <v>10598</v>
      </c>
      <c r="D2239" s="203" t="s">
        <v>4115</v>
      </c>
      <c r="E2239" s="203" t="s">
        <v>4114</v>
      </c>
      <c r="F2239" s="76" t="s">
        <v>10562</v>
      </c>
    </row>
    <row r="2240" spans="1:6" x14ac:dyDescent="0.35">
      <c r="A2240" s="76">
        <v>2298</v>
      </c>
      <c r="B2240" s="17" t="s">
        <v>10599</v>
      </c>
      <c r="C2240" s="76" t="s">
        <v>10599</v>
      </c>
      <c r="D2240" s="203" t="s">
        <v>4115</v>
      </c>
      <c r="E2240" s="203" t="s">
        <v>4114</v>
      </c>
      <c r="F2240" s="76" t="s">
        <v>10562</v>
      </c>
    </row>
    <row r="2241" spans="1:6" x14ac:dyDescent="0.35">
      <c r="A2241" s="76">
        <v>2299</v>
      </c>
      <c r="B2241" s="17" t="s">
        <v>10600</v>
      </c>
      <c r="C2241" s="76" t="s">
        <v>10600</v>
      </c>
      <c r="D2241" s="203" t="s">
        <v>4115</v>
      </c>
      <c r="E2241" s="203" t="s">
        <v>4114</v>
      </c>
      <c r="F2241" s="76" t="s">
        <v>10562</v>
      </c>
    </row>
    <row r="2242" spans="1:6" x14ac:dyDescent="0.35">
      <c r="A2242" s="76">
        <v>2300</v>
      </c>
      <c r="B2242" s="17" t="s">
        <v>10601</v>
      </c>
      <c r="C2242" s="76" t="s">
        <v>10601</v>
      </c>
      <c r="D2242" s="203" t="s">
        <v>4115</v>
      </c>
      <c r="E2242" s="203" t="s">
        <v>4114</v>
      </c>
      <c r="F2242" s="76" t="s">
        <v>10562</v>
      </c>
    </row>
    <row r="2243" spans="1:6" x14ac:dyDescent="0.35">
      <c r="A2243" s="76">
        <v>2301</v>
      </c>
      <c r="B2243" s="17" t="s">
        <v>10602</v>
      </c>
      <c r="C2243" s="76" t="s">
        <v>10602</v>
      </c>
      <c r="D2243" s="203" t="s">
        <v>4115</v>
      </c>
      <c r="E2243" s="203" t="s">
        <v>4114</v>
      </c>
      <c r="F2243" s="76" t="s">
        <v>10562</v>
      </c>
    </row>
    <row r="2244" spans="1:6" x14ac:dyDescent="0.35">
      <c r="A2244" s="76">
        <v>2302</v>
      </c>
      <c r="B2244" s="17" t="s">
        <v>10603</v>
      </c>
      <c r="C2244" s="76" t="s">
        <v>10603</v>
      </c>
      <c r="D2244" s="203" t="s">
        <v>4115</v>
      </c>
      <c r="E2244" s="203" t="s">
        <v>4114</v>
      </c>
      <c r="F2244" s="76" t="s">
        <v>10562</v>
      </c>
    </row>
    <row r="2245" spans="1:6" x14ac:dyDescent="0.35">
      <c r="A2245" s="76">
        <v>2303</v>
      </c>
      <c r="B2245" s="17" t="s">
        <v>10604</v>
      </c>
      <c r="C2245" s="76" t="s">
        <v>10604</v>
      </c>
      <c r="D2245" s="203" t="s">
        <v>4115</v>
      </c>
      <c r="E2245" s="203" t="s">
        <v>4114</v>
      </c>
      <c r="F2245" s="76" t="s">
        <v>10562</v>
      </c>
    </row>
    <row r="2246" spans="1:6" x14ac:dyDescent="0.35">
      <c r="A2246" s="76">
        <v>2304</v>
      </c>
      <c r="B2246" s="17" t="s">
        <v>10605</v>
      </c>
      <c r="C2246" s="76" t="s">
        <v>10605</v>
      </c>
      <c r="D2246" s="203" t="s">
        <v>4115</v>
      </c>
      <c r="E2246" s="203" t="s">
        <v>4114</v>
      </c>
      <c r="F2246" s="76" t="s">
        <v>10562</v>
      </c>
    </row>
    <row r="2247" spans="1:6" x14ac:dyDescent="0.35">
      <c r="A2247" s="76">
        <v>2305</v>
      </c>
      <c r="B2247" s="17" t="s">
        <v>10606</v>
      </c>
      <c r="C2247" s="76" t="s">
        <v>10606</v>
      </c>
      <c r="D2247" s="203" t="s">
        <v>4115</v>
      </c>
      <c r="E2247" s="203" t="s">
        <v>4114</v>
      </c>
      <c r="F2247" s="76" t="s">
        <v>10562</v>
      </c>
    </row>
    <row r="2248" spans="1:6" x14ac:dyDescent="0.35">
      <c r="A2248" s="76">
        <v>2306</v>
      </c>
      <c r="B2248" s="17" t="s">
        <v>10607</v>
      </c>
      <c r="C2248" s="76" t="s">
        <v>10607</v>
      </c>
      <c r="D2248" s="203" t="s">
        <v>4115</v>
      </c>
      <c r="E2248" s="203" t="s">
        <v>4114</v>
      </c>
      <c r="F2248" s="76" t="s">
        <v>10562</v>
      </c>
    </row>
    <row r="2249" spans="1:6" x14ac:dyDescent="0.35">
      <c r="A2249" s="76">
        <v>2307</v>
      </c>
      <c r="B2249" s="17" t="s">
        <v>10608</v>
      </c>
      <c r="C2249" s="76" t="s">
        <v>10608</v>
      </c>
      <c r="D2249" s="203" t="s">
        <v>4115</v>
      </c>
      <c r="E2249" s="203" t="s">
        <v>4114</v>
      </c>
      <c r="F2249" s="76" t="s">
        <v>10562</v>
      </c>
    </row>
    <row r="2250" spans="1:6" x14ac:dyDescent="0.35">
      <c r="A2250" s="76">
        <v>2308</v>
      </c>
      <c r="B2250" s="17" t="s">
        <v>10609</v>
      </c>
      <c r="C2250" s="76" t="s">
        <v>10609</v>
      </c>
      <c r="D2250" s="203" t="s">
        <v>4115</v>
      </c>
      <c r="E2250" s="203" t="s">
        <v>4114</v>
      </c>
      <c r="F2250" s="76" t="s">
        <v>10562</v>
      </c>
    </row>
    <row r="2251" spans="1:6" x14ac:dyDescent="0.35">
      <c r="A2251" s="76">
        <v>2309</v>
      </c>
      <c r="B2251" s="17" t="s">
        <v>10610</v>
      </c>
      <c r="C2251" s="76" t="s">
        <v>10610</v>
      </c>
      <c r="D2251" s="203" t="s">
        <v>4115</v>
      </c>
      <c r="E2251" s="203" t="s">
        <v>4114</v>
      </c>
      <c r="F2251" s="76" t="s">
        <v>10562</v>
      </c>
    </row>
    <row r="2252" spans="1:6" x14ac:dyDescent="0.35">
      <c r="A2252" s="76">
        <v>2310</v>
      </c>
      <c r="B2252" s="17" t="s">
        <v>10611</v>
      </c>
      <c r="C2252" s="76" t="s">
        <v>10611</v>
      </c>
      <c r="D2252" s="203" t="s">
        <v>4115</v>
      </c>
      <c r="E2252" s="203" t="s">
        <v>4114</v>
      </c>
      <c r="F2252" s="76" t="s">
        <v>10562</v>
      </c>
    </row>
    <row r="2253" spans="1:6" x14ac:dyDescent="0.35">
      <c r="A2253" s="76">
        <v>2311</v>
      </c>
      <c r="B2253" s="17" t="s">
        <v>10612</v>
      </c>
      <c r="C2253" s="76" t="s">
        <v>10612</v>
      </c>
      <c r="D2253" s="203" t="s">
        <v>4115</v>
      </c>
      <c r="E2253" s="203" t="s">
        <v>4114</v>
      </c>
      <c r="F2253" s="76" t="s">
        <v>10562</v>
      </c>
    </row>
    <row r="2254" spans="1:6" x14ac:dyDescent="0.35">
      <c r="A2254" s="76">
        <v>2312</v>
      </c>
      <c r="B2254" s="17" t="s">
        <v>10613</v>
      </c>
      <c r="C2254" s="76" t="s">
        <v>10613</v>
      </c>
      <c r="D2254" s="203" t="s">
        <v>4115</v>
      </c>
      <c r="E2254" s="203" t="s">
        <v>4114</v>
      </c>
      <c r="F2254" s="76" t="s">
        <v>10562</v>
      </c>
    </row>
    <row r="2255" spans="1:6" x14ac:dyDescent="0.35">
      <c r="A2255" s="76">
        <v>2313</v>
      </c>
      <c r="B2255" s="17" t="s">
        <v>10614</v>
      </c>
      <c r="C2255" s="76" t="s">
        <v>10614</v>
      </c>
      <c r="D2255" s="203" t="s">
        <v>4115</v>
      </c>
      <c r="E2255" s="203" t="s">
        <v>4114</v>
      </c>
      <c r="F2255" s="76" t="s">
        <v>10562</v>
      </c>
    </row>
    <row r="2256" spans="1:6" x14ac:dyDescent="0.35">
      <c r="A2256" s="76">
        <v>2314</v>
      </c>
      <c r="B2256" s="17" t="s">
        <v>10615</v>
      </c>
      <c r="C2256" s="76" t="s">
        <v>10615</v>
      </c>
      <c r="D2256" s="203" t="s">
        <v>4115</v>
      </c>
      <c r="E2256" s="203" t="s">
        <v>4114</v>
      </c>
      <c r="F2256" s="76" t="s">
        <v>10562</v>
      </c>
    </row>
    <row r="2257" spans="1:6" x14ac:dyDescent="0.35">
      <c r="A2257" s="76">
        <v>2315</v>
      </c>
      <c r="B2257" s="17" t="s">
        <v>10616</v>
      </c>
      <c r="C2257" s="76" t="s">
        <v>10616</v>
      </c>
      <c r="D2257" s="203" t="s">
        <v>4115</v>
      </c>
      <c r="E2257" s="203" t="s">
        <v>4114</v>
      </c>
      <c r="F2257" s="76" t="s">
        <v>10562</v>
      </c>
    </row>
    <row r="2258" spans="1:6" x14ac:dyDescent="0.35">
      <c r="A2258" s="76">
        <v>2316</v>
      </c>
      <c r="B2258" s="17" t="s">
        <v>10617</v>
      </c>
      <c r="C2258" s="76" t="s">
        <v>10617</v>
      </c>
      <c r="D2258" s="203" t="s">
        <v>4115</v>
      </c>
      <c r="E2258" s="203" t="s">
        <v>4114</v>
      </c>
      <c r="F2258" s="76" t="s">
        <v>10562</v>
      </c>
    </row>
    <row r="2259" spans="1:6" x14ac:dyDescent="0.35">
      <c r="A2259" s="76">
        <v>2317</v>
      </c>
      <c r="B2259" s="17" t="s">
        <v>10618</v>
      </c>
      <c r="C2259" s="76" t="s">
        <v>10618</v>
      </c>
      <c r="D2259" s="203" t="s">
        <v>4115</v>
      </c>
      <c r="E2259" s="203" t="s">
        <v>4114</v>
      </c>
      <c r="F2259" s="76" t="s">
        <v>10562</v>
      </c>
    </row>
    <row r="2260" spans="1:6" x14ac:dyDescent="0.35">
      <c r="A2260" s="76">
        <v>2318</v>
      </c>
      <c r="B2260" s="17" t="s">
        <v>10619</v>
      </c>
      <c r="C2260" s="76" t="s">
        <v>10619</v>
      </c>
      <c r="D2260" s="203" t="s">
        <v>4115</v>
      </c>
      <c r="E2260" s="203" t="s">
        <v>4114</v>
      </c>
      <c r="F2260" s="76" t="s">
        <v>10562</v>
      </c>
    </row>
    <row r="2261" spans="1:6" x14ac:dyDescent="0.35">
      <c r="A2261" s="76">
        <v>2319</v>
      </c>
      <c r="B2261" s="17" t="s">
        <v>10620</v>
      </c>
      <c r="C2261" s="76" t="s">
        <v>10620</v>
      </c>
      <c r="D2261" s="203" t="s">
        <v>4115</v>
      </c>
      <c r="E2261" s="203" t="s">
        <v>4114</v>
      </c>
      <c r="F2261" s="76" t="s">
        <v>10562</v>
      </c>
    </row>
    <row r="2262" spans="1:6" x14ac:dyDescent="0.35">
      <c r="A2262" s="76">
        <v>2320</v>
      </c>
      <c r="B2262" s="17" t="s">
        <v>10621</v>
      </c>
      <c r="C2262" s="76" t="s">
        <v>10621</v>
      </c>
      <c r="D2262" s="203" t="s">
        <v>4115</v>
      </c>
      <c r="E2262" s="203" t="s">
        <v>4114</v>
      </c>
      <c r="F2262" s="76" t="s">
        <v>10562</v>
      </c>
    </row>
    <row r="2263" spans="1:6" x14ac:dyDescent="0.35">
      <c r="A2263" s="76">
        <v>2321</v>
      </c>
      <c r="B2263" s="17" t="s">
        <v>10622</v>
      </c>
      <c r="C2263" s="76" t="s">
        <v>10622</v>
      </c>
      <c r="D2263" s="203" t="s">
        <v>4115</v>
      </c>
      <c r="E2263" s="203" t="s">
        <v>4114</v>
      </c>
      <c r="F2263" s="76" t="s">
        <v>10562</v>
      </c>
    </row>
    <row r="2264" spans="1:6" x14ac:dyDescent="0.35">
      <c r="A2264" s="76">
        <v>2322</v>
      </c>
      <c r="B2264" s="17" t="s">
        <v>10623</v>
      </c>
      <c r="C2264" s="76" t="s">
        <v>10623</v>
      </c>
      <c r="D2264" s="203" t="s">
        <v>4115</v>
      </c>
      <c r="E2264" s="203" t="s">
        <v>4114</v>
      </c>
      <c r="F2264" s="76" t="s">
        <v>10562</v>
      </c>
    </row>
    <row r="2265" spans="1:6" x14ac:dyDescent="0.35">
      <c r="A2265" s="76">
        <v>2323</v>
      </c>
      <c r="B2265" s="17" t="s">
        <v>10624</v>
      </c>
      <c r="C2265" s="76" t="s">
        <v>10624</v>
      </c>
      <c r="D2265" s="203" t="s">
        <v>4115</v>
      </c>
      <c r="E2265" s="203" t="s">
        <v>4114</v>
      </c>
      <c r="F2265" s="76" t="s">
        <v>10562</v>
      </c>
    </row>
    <row r="2266" spans="1:6" x14ac:dyDescent="0.35">
      <c r="A2266" s="76">
        <v>2324</v>
      </c>
      <c r="B2266" s="17" t="s">
        <v>10625</v>
      </c>
      <c r="C2266" s="76" t="s">
        <v>10625</v>
      </c>
      <c r="D2266" s="203" t="s">
        <v>4115</v>
      </c>
      <c r="E2266" s="203" t="s">
        <v>4114</v>
      </c>
      <c r="F2266" s="76" t="s">
        <v>10562</v>
      </c>
    </row>
    <row r="2267" spans="1:6" x14ac:dyDescent="0.35">
      <c r="A2267" s="76">
        <v>2325</v>
      </c>
      <c r="B2267" s="17" t="s">
        <v>10626</v>
      </c>
      <c r="C2267" s="76" t="s">
        <v>10626</v>
      </c>
      <c r="D2267" s="203" t="s">
        <v>4115</v>
      </c>
      <c r="E2267" s="203" t="s">
        <v>4114</v>
      </c>
      <c r="F2267" s="76" t="s">
        <v>10562</v>
      </c>
    </row>
    <row r="2268" spans="1:6" x14ac:dyDescent="0.35">
      <c r="A2268" s="76">
        <v>2326</v>
      </c>
      <c r="B2268" s="17" t="s">
        <v>10627</v>
      </c>
      <c r="C2268" s="76" t="s">
        <v>10627</v>
      </c>
      <c r="D2268" s="203" t="s">
        <v>4115</v>
      </c>
      <c r="E2268" s="203" t="s">
        <v>4114</v>
      </c>
      <c r="F2268" s="76" t="s">
        <v>10562</v>
      </c>
    </row>
    <row r="2269" spans="1:6" x14ac:dyDescent="0.35">
      <c r="A2269" s="76">
        <v>2327</v>
      </c>
      <c r="B2269" s="17" t="s">
        <v>10628</v>
      </c>
      <c r="C2269" s="76" t="s">
        <v>10628</v>
      </c>
      <c r="D2269" s="203" t="s">
        <v>4115</v>
      </c>
      <c r="E2269" s="203" t="s">
        <v>4114</v>
      </c>
      <c r="F2269" s="76" t="s">
        <v>10562</v>
      </c>
    </row>
    <row r="2270" spans="1:6" x14ac:dyDescent="0.35">
      <c r="A2270" s="76">
        <v>2328</v>
      </c>
      <c r="B2270" s="17" t="s">
        <v>10629</v>
      </c>
      <c r="C2270" s="76" t="s">
        <v>10629</v>
      </c>
      <c r="D2270" s="203" t="s">
        <v>4115</v>
      </c>
      <c r="E2270" s="203" t="s">
        <v>4114</v>
      </c>
      <c r="F2270" s="76" t="s">
        <v>10562</v>
      </c>
    </row>
    <row r="2271" spans="1:6" x14ac:dyDescent="0.35">
      <c r="A2271" s="76">
        <v>2329</v>
      </c>
      <c r="B2271" s="17" t="s">
        <v>10630</v>
      </c>
      <c r="C2271" s="76" t="s">
        <v>10630</v>
      </c>
      <c r="D2271" s="203" t="s">
        <v>4115</v>
      </c>
      <c r="E2271" s="203" t="s">
        <v>4114</v>
      </c>
      <c r="F2271" s="76" t="s">
        <v>10562</v>
      </c>
    </row>
    <row r="2272" spans="1:6" x14ac:dyDescent="0.35">
      <c r="A2272" s="76">
        <v>2330</v>
      </c>
      <c r="B2272" s="17" t="s">
        <v>10631</v>
      </c>
      <c r="C2272" s="76" t="s">
        <v>10631</v>
      </c>
      <c r="D2272" s="203" t="s">
        <v>4115</v>
      </c>
      <c r="E2272" s="203" t="s">
        <v>4114</v>
      </c>
      <c r="F2272" s="76" t="s">
        <v>10562</v>
      </c>
    </row>
    <row r="2273" spans="1:6" x14ac:dyDescent="0.35">
      <c r="A2273" s="76">
        <v>2331</v>
      </c>
      <c r="B2273" s="17" t="s">
        <v>10632</v>
      </c>
      <c r="C2273" s="76" t="s">
        <v>10632</v>
      </c>
      <c r="D2273" s="203" t="s">
        <v>4115</v>
      </c>
      <c r="E2273" s="203" t="s">
        <v>4114</v>
      </c>
      <c r="F2273" s="76" t="s">
        <v>10562</v>
      </c>
    </row>
    <row r="2274" spans="1:6" x14ac:dyDescent="0.35">
      <c r="A2274" s="76">
        <v>2332</v>
      </c>
      <c r="B2274" s="17" t="s">
        <v>10633</v>
      </c>
      <c r="C2274" s="76" t="s">
        <v>10633</v>
      </c>
      <c r="D2274" s="203" t="s">
        <v>4115</v>
      </c>
      <c r="E2274" s="203" t="s">
        <v>4114</v>
      </c>
      <c r="F2274" s="76" t="s">
        <v>10562</v>
      </c>
    </row>
    <row r="2275" spans="1:6" x14ac:dyDescent="0.35">
      <c r="A2275" s="76">
        <v>2333</v>
      </c>
      <c r="B2275" s="17" t="s">
        <v>10634</v>
      </c>
      <c r="C2275" s="76" t="s">
        <v>10634</v>
      </c>
      <c r="D2275" s="203" t="s">
        <v>4115</v>
      </c>
      <c r="E2275" s="203" t="s">
        <v>4114</v>
      </c>
      <c r="F2275" s="76" t="s">
        <v>10562</v>
      </c>
    </row>
    <row r="2276" spans="1:6" x14ac:dyDescent="0.35">
      <c r="A2276" s="76">
        <v>2334</v>
      </c>
      <c r="B2276" s="17" t="s">
        <v>10635</v>
      </c>
      <c r="C2276" s="76" t="s">
        <v>10635</v>
      </c>
      <c r="D2276" s="203" t="s">
        <v>4115</v>
      </c>
      <c r="E2276" s="203" t="s">
        <v>4114</v>
      </c>
      <c r="F2276" s="76" t="s">
        <v>10562</v>
      </c>
    </row>
    <row r="2277" spans="1:6" x14ac:dyDescent="0.35">
      <c r="A2277" s="76">
        <v>2335</v>
      </c>
      <c r="B2277" s="17" t="s">
        <v>10636</v>
      </c>
      <c r="C2277" s="76" t="s">
        <v>10636</v>
      </c>
      <c r="D2277" s="203" t="s">
        <v>4115</v>
      </c>
      <c r="E2277" s="203" t="s">
        <v>4114</v>
      </c>
      <c r="F2277" s="76" t="s">
        <v>10562</v>
      </c>
    </row>
    <row r="2278" spans="1:6" x14ac:dyDescent="0.35">
      <c r="A2278" s="76">
        <v>2336</v>
      </c>
      <c r="B2278" s="17" t="s">
        <v>10637</v>
      </c>
      <c r="C2278" s="76" t="s">
        <v>10637</v>
      </c>
      <c r="D2278" s="203" t="s">
        <v>4115</v>
      </c>
      <c r="E2278" s="203" t="s">
        <v>4114</v>
      </c>
      <c r="F2278" s="76" t="s">
        <v>10562</v>
      </c>
    </row>
    <row r="2279" spans="1:6" x14ac:dyDescent="0.35">
      <c r="A2279" s="76">
        <v>2337</v>
      </c>
      <c r="B2279" s="17" t="s">
        <v>10638</v>
      </c>
      <c r="C2279" s="76" t="s">
        <v>10638</v>
      </c>
      <c r="D2279" s="203" t="s">
        <v>4115</v>
      </c>
      <c r="E2279" s="203" t="s">
        <v>4114</v>
      </c>
      <c r="F2279" s="76" t="s">
        <v>10562</v>
      </c>
    </row>
    <row r="2280" spans="1:6" x14ac:dyDescent="0.35">
      <c r="A2280" s="76">
        <v>2338</v>
      </c>
      <c r="B2280" s="17" t="s">
        <v>10639</v>
      </c>
      <c r="C2280" s="76" t="s">
        <v>10639</v>
      </c>
      <c r="D2280" s="203" t="s">
        <v>4115</v>
      </c>
      <c r="E2280" s="203" t="s">
        <v>4114</v>
      </c>
      <c r="F2280" s="76" t="s">
        <v>10562</v>
      </c>
    </row>
    <row r="2281" spans="1:6" x14ac:dyDescent="0.35">
      <c r="A2281" s="76">
        <v>2339</v>
      </c>
      <c r="B2281" s="17" t="s">
        <v>10640</v>
      </c>
      <c r="C2281" s="76" t="s">
        <v>10640</v>
      </c>
      <c r="D2281" s="203" t="s">
        <v>4115</v>
      </c>
      <c r="E2281" s="203" t="s">
        <v>4114</v>
      </c>
      <c r="F2281" s="76" t="s">
        <v>10562</v>
      </c>
    </row>
    <row r="2282" spans="1:6" x14ac:dyDescent="0.35">
      <c r="A2282" s="76">
        <v>2340</v>
      </c>
      <c r="B2282" s="17" t="s">
        <v>10641</v>
      </c>
      <c r="C2282" s="76" t="s">
        <v>10641</v>
      </c>
      <c r="D2282" s="203" t="s">
        <v>4115</v>
      </c>
      <c r="E2282" s="203" t="s">
        <v>4114</v>
      </c>
      <c r="F2282" s="76" t="s">
        <v>10562</v>
      </c>
    </row>
    <row r="2283" spans="1:6" x14ac:dyDescent="0.35">
      <c r="A2283" s="76">
        <v>2341</v>
      </c>
      <c r="B2283" s="17" t="s">
        <v>10642</v>
      </c>
      <c r="C2283" s="76" t="s">
        <v>10642</v>
      </c>
      <c r="D2283" s="203" t="s">
        <v>4115</v>
      </c>
      <c r="E2283" s="203" t="s">
        <v>4114</v>
      </c>
      <c r="F2283" s="76" t="s">
        <v>10562</v>
      </c>
    </row>
    <row r="2284" spans="1:6" x14ac:dyDescent="0.35">
      <c r="A2284" s="76">
        <v>2342</v>
      </c>
      <c r="B2284" s="17" t="s">
        <v>10643</v>
      </c>
      <c r="C2284" s="76" t="s">
        <v>10643</v>
      </c>
      <c r="D2284" s="203" t="s">
        <v>4115</v>
      </c>
      <c r="E2284" s="203" t="s">
        <v>4114</v>
      </c>
      <c r="F2284" s="76" t="s">
        <v>10562</v>
      </c>
    </row>
    <row r="2285" spans="1:6" x14ac:dyDescent="0.35">
      <c r="A2285" s="76">
        <v>2343</v>
      </c>
      <c r="B2285" s="17" t="s">
        <v>10644</v>
      </c>
      <c r="C2285" s="76" t="s">
        <v>10644</v>
      </c>
      <c r="D2285" s="203" t="s">
        <v>4115</v>
      </c>
      <c r="E2285" s="203" t="s">
        <v>4114</v>
      </c>
      <c r="F2285" s="76" t="s">
        <v>10562</v>
      </c>
    </row>
    <row r="2286" spans="1:6" x14ac:dyDescent="0.35">
      <c r="A2286" s="76">
        <v>2344</v>
      </c>
      <c r="B2286" s="17" t="s">
        <v>10645</v>
      </c>
      <c r="C2286" s="76" t="s">
        <v>10645</v>
      </c>
      <c r="D2286" s="203" t="s">
        <v>4115</v>
      </c>
      <c r="E2286" s="203" t="s">
        <v>4114</v>
      </c>
      <c r="F2286" s="76" t="s">
        <v>10562</v>
      </c>
    </row>
    <row r="2287" spans="1:6" x14ac:dyDescent="0.35">
      <c r="A2287" s="76">
        <v>2345</v>
      </c>
      <c r="B2287" s="17" t="s">
        <v>10646</v>
      </c>
      <c r="C2287" s="76" t="s">
        <v>10646</v>
      </c>
      <c r="D2287" s="203" t="s">
        <v>4115</v>
      </c>
      <c r="E2287" s="203" t="s">
        <v>4114</v>
      </c>
      <c r="F2287" s="76" t="s">
        <v>10562</v>
      </c>
    </row>
    <row r="2288" spans="1:6" x14ac:dyDescent="0.35">
      <c r="A2288" s="76">
        <v>2346</v>
      </c>
      <c r="B2288" s="17" t="s">
        <v>10647</v>
      </c>
      <c r="C2288" s="76" t="s">
        <v>10647</v>
      </c>
      <c r="D2288" s="203" t="s">
        <v>4115</v>
      </c>
      <c r="E2288" s="203" t="s">
        <v>4114</v>
      </c>
      <c r="F2288" s="76" t="s">
        <v>10562</v>
      </c>
    </row>
    <row r="2289" spans="1:6" x14ac:dyDescent="0.35">
      <c r="A2289" s="76">
        <v>2347</v>
      </c>
      <c r="B2289" s="17" t="s">
        <v>10648</v>
      </c>
      <c r="C2289" s="76" t="s">
        <v>10648</v>
      </c>
      <c r="D2289" s="203" t="s">
        <v>4115</v>
      </c>
      <c r="E2289" s="203" t="s">
        <v>4114</v>
      </c>
      <c r="F2289" s="76" t="s">
        <v>10562</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6" priority="489">
      <formula>ISBLANK(A2)</formula>
    </cfRule>
  </conditionalFormatting>
  <conditionalFormatting sqref="A2:F2">
    <cfRule type="expression" dxfId="405" priority="490">
      <formula>ISBLANK(A2)</formula>
    </cfRule>
  </conditionalFormatting>
  <conditionalFormatting sqref="T114:T120">
    <cfRule type="expression" dxfId="404" priority="485">
      <formula>ISBLANK(T114)</formula>
    </cfRule>
  </conditionalFormatting>
  <conditionalFormatting sqref="T121">
    <cfRule type="expression" dxfId="403" priority="484">
      <formula>ISBLANK(T121)</formula>
    </cfRule>
  </conditionalFormatting>
  <conditionalFormatting sqref="M183:M208">
    <cfRule type="expression" dxfId="402" priority="479">
      <formula>ISBLANK(M183)</formula>
    </cfRule>
  </conditionalFormatting>
  <conditionalFormatting sqref="F177">
    <cfRule type="expression" dxfId="401" priority="482">
      <formula>ISBLANK(F177)</formula>
    </cfRule>
  </conditionalFormatting>
  <conditionalFormatting sqref="F173">
    <cfRule type="expression" dxfId="400" priority="481">
      <formula>ISBLANK(F173)</formula>
    </cfRule>
  </conditionalFormatting>
  <conditionalFormatting sqref="F181:F182">
    <cfRule type="expression" dxfId="399" priority="480">
      <formula>ISBLANK(F181)</formula>
    </cfRule>
  </conditionalFormatting>
  <conditionalFormatting sqref="F191:F194">
    <cfRule type="expression" dxfId="398" priority="474">
      <formula>ISBLANK(F191)</formula>
    </cfRule>
  </conditionalFormatting>
  <conditionalFormatting sqref="L259:L264">
    <cfRule type="expression" dxfId="397" priority="473">
      <formula>ISBLANK(L259)</formula>
    </cfRule>
  </conditionalFormatting>
  <conditionalFormatting sqref="L247 L249:L250">
    <cfRule type="expression" dxfId="396" priority="470">
      <formula>ISBLANK(L247)</formula>
    </cfRule>
  </conditionalFormatting>
  <conditionalFormatting sqref="F249:F250">
    <cfRule type="expression" dxfId="395" priority="469">
      <formula>ISBLANK(F249)</formula>
    </cfRule>
  </conditionalFormatting>
  <conditionalFormatting sqref="L273">
    <cfRule type="expression" dxfId="394" priority="468">
      <formula>ISBLANK(L273)</formula>
    </cfRule>
  </conditionalFormatting>
  <conditionalFormatting sqref="F247">
    <cfRule type="expression" dxfId="393" priority="467">
      <formula>ISBLANK(F247)</formula>
    </cfRule>
  </conditionalFormatting>
  <conditionalFormatting sqref="F175">
    <cfRule type="expression" dxfId="392" priority="466">
      <formula>ISBLANK(F175)</formula>
    </cfRule>
  </conditionalFormatting>
  <conditionalFormatting sqref="F171">
    <cfRule type="expression" dxfId="391" priority="465">
      <formula>ISBLANK(F171)</formula>
    </cfRule>
  </conditionalFormatting>
  <conditionalFormatting sqref="F297:F298">
    <cfRule type="expression" dxfId="390" priority="464">
      <formula>ISBLANK(F297)</formula>
    </cfRule>
  </conditionalFormatting>
  <conditionalFormatting sqref="F341">
    <cfRule type="expression" dxfId="389" priority="463">
      <formula>ISBLANK(F341)</formula>
    </cfRule>
  </conditionalFormatting>
  <conditionalFormatting sqref="M368:M371">
    <cfRule type="expression" dxfId="388" priority="462">
      <formula>ISBLANK(M368)</formula>
    </cfRule>
  </conditionalFormatting>
  <conditionalFormatting sqref="N370:N371 N368">
    <cfRule type="expression" dxfId="387" priority="461">
      <formula>ISBLANK(N368)</formula>
    </cfRule>
  </conditionalFormatting>
  <conditionalFormatting sqref="P368">
    <cfRule type="expression" dxfId="386" priority="460">
      <formula>ISBLANK(P368)</formula>
    </cfRule>
  </conditionalFormatting>
  <conditionalFormatting sqref="P370:P371">
    <cfRule type="expression" dxfId="385" priority="459">
      <formula>ISBLANK(P370)</formula>
    </cfRule>
  </conditionalFormatting>
  <conditionalFormatting sqref="O370:O371">
    <cfRule type="expression" dxfId="384" priority="458">
      <formula>ISBLANK(O370)</formula>
    </cfRule>
  </conditionalFormatting>
  <conditionalFormatting sqref="O368">
    <cfRule type="expression" dxfId="383" priority="457">
      <formula>ISBLANK(O368)</formula>
    </cfRule>
  </conditionalFormatting>
  <conditionalFormatting sqref="L368:L371">
    <cfRule type="expression" dxfId="382" priority="456">
      <formula>ISBLANK(L368)</formula>
    </cfRule>
  </conditionalFormatting>
  <conditionalFormatting sqref="F345:F346">
    <cfRule type="expression" dxfId="381" priority="455">
      <formula>ISBLANK(F345)</formula>
    </cfRule>
  </conditionalFormatting>
  <conditionalFormatting sqref="F349:F350">
    <cfRule type="expression" dxfId="380" priority="454">
      <formula>ISBLANK(F349)</formula>
    </cfRule>
  </conditionalFormatting>
  <conditionalFormatting sqref="F353:F354">
    <cfRule type="expression" dxfId="379" priority="453">
      <formula>ISBLANK(F353)</formula>
    </cfRule>
  </conditionalFormatting>
  <conditionalFormatting sqref="F357:F358">
    <cfRule type="expression" dxfId="378" priority="452">
      <formula>ISBLANK(F357)</formula>
    </cfRule>
  </conditionalFormatting>
  <conditionalFormatting sqref="F361:F362">
    <cfRule type="expression" dxfId="377" priority="451">
      <formula>ISBLANK(F361)</formula>
    </cfRule>
  </conditionalFormatting>
  <conditionalFormatting sqref="F365:F366">
    <cfRule type="expression" dxfId="376" priority="450">
      <formula>ISBLANK(F365)</formula>
    </cfRule>
  </conditionalFormatting>
  <conditionalFormatting sqref="K368:K371">
    <cfRule type="expression" dxfId="375" priority="449">
      <formula>ISBLANK(K368)</formula>
    </cfRule>
  </conditionalFormatting>
  <conditionalFormatting sqref="F368:F370">
    <cfRule type="expression" dxfId="374" priority="448">
      <formula>ISBLANK(F368)</formula>
    </cfRule>
  </conditionalFormatting>
  <conditionalFormatting sqref="F373:F374">
    <cfRule type="expression" dxfId="373" priority="447">
      <formula>ISBLANK(F373)</formula>
    </cfRule>
  </conditionalFormatting>
  <conditionalFormatting sqref="F377:F378">
    <cfRule type="expression" dxfId="372" priority="446">
      <formula>ISBLANK(F377)</formula>
    </cfRule>
  </conditionalFormatting>
  <conditionalFormatting sqref="F382">
    <cfRule type="expression" dxfId="371" priority="445">
      <formula>ISBLANK(F382)</formula>
    </cfRule>
  </conditionalFormatting>
  <conditionalFormatting sqref="F386">
    <cfRule type="expression" dxfId="370" priority="444">
      <formula>ISBLANK(F386)</formula>
    </cfRule>
  </conditionalFormatting>
  <conditionalFormatting sqref="F390">
    <cfRule type="expression" dxfId="369" priority="443">
      <formula>ISBLANK(F390)</formula>
    </cfRule>
  </conditionalFormatting>
  <conditionalFormatting sqref="M391:M395">
    <cfRule type="expression" dxfId="368" priority="442">
      <formula>ISBLANK(M391)</formula>
    </cfRule>
  </conditionalFormatting>
  <conditionalFormatting sqref="M17">
    <cfRule type="expression" dxfId="367" priority="435">
      <formula>ISBLANK(M17)</formula>
    </cfRule>
  </conditionalFormatting>
  <conditionalFormatting sqref="O406:O409">
    <cfRule type="expression" dxfId="366" priority="434">
      <formula>ISBLANK(O406)</formula>
    </cfRule>
  </conditionalFormatting>
  <conditionalFormatting sqref="P408:P409 P406">
    <cfRule type="expression" dxfId="365" priority="433">
      <formula>ISBLANK(P406)</formula>
    </cfRule>
  </conditionalFormatting>
  <conditionalFormatting sqref="R406">
    <cfRule type="expression" dxfId="364" priority="432">
      <formula>ISBLANK(R406)</formula>
    </cfRule>
  </conditionalFormatting>
  <conditionalFormatting sqref="R408:R409">
    <cfRule type="expression" dxfId="363" priority="431">
      <formula>ISBLANK(R408)</formula>
    </cfRule>
  </conditionalFormatting>
  <conditionalFormatting sqref="Q408:Q409">
    <cfRule type="expression" dxfId="362" priority="430">
      <formula>ISBLANK(Q408)</formula>
    </cfRule>
  </conditionalFormatting>
  <conditionalFormatting sqref="Q406">
    <cfRule type="expression" dxfId="361" priority="429">
      <formula>ISBLANK(Q406)</formula>
    </cfRule>
  </conditionalFormatting>
  <conditionalFormatting sqref="N406:N409">
    <cfRule type="expression" dxfId="360" priority="428">
      <formula>ISBLANK(N406)</formula>
    </cfRule>
  </conditionalFormatting>
  <conditionalFormatting sqref="M406:M409">
    <cfRule type="expression" dxfId="359" priority="427">
      <formula>ISBLANK(M406)</formula>
    </cfRule>
  </conditionalFormatting>
  <conditionalFormatting sqref="O436:O439">
    <cfRule type="expression" dxfId="358" priority="426">
      <formula>ISBLANK(O436)</formula>
    </cfRule>
  </conditionalFormatting>
  <conditionalFormatting sqref="P438:P439 P436">
    <cfRule type="expression" dxfId="357" priority="425">
      <formula>ISBLANK(P436)</formula>
    </cfRule>
  </conditionalFormatting>
  <conditionalFormatting sqref="R436">
    <cfRule type="expression" dxfId="356" priority="424">
      <formula>ISBLANK(R436)</formula>
    </cfRule>
  </conditionalFormatting>
  <conditionalFormatting sqref="R438:R439">
    <cfRule type="expression" dxfId="355" priority="423">
      <formula>ISBLANK(R438)</formula>
    </cfRule>
  </conditionalFormatting>
  <conditionalFormatting sqref="Q438:Q439">
    <cfRule type="expression" dxfId="354" priority="422">
      <formula>ISBLANK(Q438)</formula>
    </cfRule>
  </conditionalFormatting>
  <conditionalFormatting sqref="Q436">
    <cfRule type="expression" dxfId="353" priority="421">
      <formula>ISBLANK(Q436)</formula>
    </cfRule>
  </conditionalFormatting>
  <conditionalFormatting sqref="N436:N439">
    <cfRule type="expression" dxfId="352" priority="420">
      <formula>ISBLANK(N436)</formula>
    </cfRule>
  </conditionalFormatting>
  <conditionalFormatting sqref="M436:M439">
    <cfRule type="expression" dxfId="351" priority="419">
      <formula>ISBLANK(M436)</formula>
    </cfRule>
  </conditionalFormatting>
  <conditionalFormatting sqref="O485:O488">
    <cfRule type="expression" dxfId="350" priority="418">
      <formula>ISBLANK(O485)</formula>
    </cfRule>
  </conditionalFormatting>
  <conditionalFormatting sqref="P487:P488 P485">
    <cfRule type="expression" dxfId="349" priority="417">
      <formula>ISBLANK(P485)</formula>
    </cfRule>
  </conditionalFormatting>
  <conditionalFormatting sqref="R485">
    <cfRule type="expression" dxfId="348" priority="416">
      <formula>ISBLANK(R485)</formula>
    </cfRule>
  </conditionalFormatting>
  <conditionalFormatting sqref="R487:R488">
    <cfRule type="expression" dxfId="347" priority="415">
      <formula>ISBLANK(R487)</formula>
    </cfRule>
  </conditionalFormatting>
  <conditionalFormatting sqref="Q487:Q488">
    <cfRule type="expression" dxfId="346" priority="414">
      <formula>ISBLANK(Q487)</formula>
    </cfRule>
  </conditionalFormatting>
  <conditionalFormatting sqref="Q485">
    <cfRule type="expression" dxfId="345" priority="413">
      <formula>ISBLANK(Q485)</formula>
    </cfRule>
  </conditionalFormatting>
  <conditionalFormatting sqref="N485:N488">
    <cfRule type="expression" dxfId="344" priority="412">
      <formula>ISBLANK(N485)</formula>
    </cfRule>
  </conditionalFormatting>
  <conditionalFormatting sqref="M485:M488">
    <cfRule type="expression" dxfId="343" priority="411">
      <formula>ISBLANK(M485)</formula>
    </cfRule>
  </conditionalFormatting>
  <conditionalFormatting sqref="F482">
    <cfRule type="expression" dxfId="342" priority="410">
      <formula>ISBLANK(F482)</formula>
    </cfRule>
  </conditionalFormatting>
  <conditionalFormatting sqref="F485:F486">
    <cfRule type="expression" dxfId="341" priority="409">
      <formula>ISBLANK(F485)</formula>
    </cfRule>
  </conditionalFormatting>
  <conditionalFormatting sqref="F489:F490">
    <cfRule type="expression" dxfId="340" priority="408">
      <formula>ISBLANK(F489)</formula>
    </cfRule>
  </conditionalFormatting>
  <conditionalFormatting sqref="F493:F494">
    <cfRule type="expression" dxfId="339" priority="407">
      <formula>ISBLANK(F493)</formula>
    </cfRule>
  </conditionalFormatting>
  <conditionalFormatting sqref="F342">
    <cfRule type="expression" dxfId="338" priority="406">
      <formula>ISBLANK(F342)</formula>
    </cfRule>
  </conditionalFormatting>
  <conditionalFormatting sqref="F178">
    <cfRule type="expression" dxfId="337" priority="405">
      <formula>ISBLANK(F178)</formula>
    </cfRule>
  </conditionalFormatting>
  <conditionalFormatting sqref="F174">
    <cfRule type="expression" dxfId="336" priority="404">
      <formula>ISBLANK(F174)</formula>
    </cfRule>
  </conditionalFormatting>
  <conditionalFormatting sqref="F162">
    <cfRule type="expression" dxfId="335" priority="403">
      <formula>ISBLANK(F162)</formula>
    </cfRule>
  </conditionalFormatting>
  <conditionalFormatting sqref="F158">
    <cfRule type="expression" dxfId="334" priority="402">
      <formula>ISBLANK(F158)</formula>
    </cfRule>
  </conditionalFormatting>
  <conditionalFormatting sqref="F501">
    <cfRule type="expression" dxfId="333" priority="401">
      <formula>ISBLANK(F501)</formula>
    </cfRule>
  </conditionalFormatting>
  <conditionalFormatting sqref="N504:N510">
    <cfRule type="expression" dxfId="332" priority="400">
      <formula>ISBLANK(N504)</formula>
    </cfRule>
  </conditionalFormatting>
  <conditionalFormatting sqref="M555:M558">
    <cfRule type="expression" dxfId="331" priority="395">
      <formula>ISBLANK(M555)</formula>
    </cfRule>
  </conditionalFormatting>
  <conditionalFormatting sqref="M595:N614">
    <cfRule type="expression" dxfId="330" priority="392">
      <formula>ISBLANK(M595)</formula>
    </cfRule>
  </conditionalFormatting>
  <conditionalFormatting sqref="M626:M627 M629">
    <cfRule type="expression" dxfId="329" priority="386">
      <formula>ISBLANK(M626)</formula>
    </cfRule>
  </conditionalFormatting>
  <conditionalFormatting sqref="M628">
    <cfRule type="expression" dxfId="328" priority="385">
      <formula>ISBLANK(M628)</formula>
    </cfRule>
  </conditionalFormatting>
  <conditionalFormatting sqref="M647:M656">
    <cfRule type="expression" dxfId="327" priority="384">
      <formula>ISBLANK(M647)</formula>
    </cfRule>
  </conditionalFormatting>
  <conditionalFormatting sqref="R766:R767">
    <cfRule type="expression" dxfId="326" priority="374">
      <formula>ISBLANK(R766)</formula>
    </cfRule>
  </conditionalFormatting>
  <conditionalFormatting sqref="P764:P767">
    <cfRule type="expression" dxfId="325" priority="378">
      <formula>ISBLANK(P764)</formula>
    </cfRule>
  </conditionalFormatting>
  <conditionalFormatting sqref="Q766:Q767 Q764">
    <cfRule type="expression" dxfId="324" priority="377">
      <formula>ISBLANK(Q764)</formula>
    </cfRule>
  </conditionalFormatting>
  <conditionalFormatting sqref="S764">
    <cfRule type="expression" dxfId="323" priority="376">
      <formula>ISBLANK(S764)</formula>
    </cfRule>
  </conditionalFormatting>
  <conditionalFormatting sqref="S766:S767">
    <cfRule type="expression" dxfId="322" priority="375">
      <formula>ISBLANK(S766)</formula>
    </cfRule>
  </conditionalFormatting>
  <conditionalFormatting sqref="R764">
    <cfRule type="expression" dxfId="321" priority="373">
      <formula>ISBLANK(R764)</formula>
    </cfRule>
  </conditionalFormatting>
  <conditionalFormatting sqref="O764:O767">
    <cfRule type="expression" dxfId="320" priority="372">
      <formula>ISBLANK(O764)</formula>
    </cfRule>
  </conditionalFormatting>
  <conditionalFormatting sqref="N764:N767">
    <cfRule type="expression" dxfId="319" priority="371">
      <formula>ISBLANK(N764)</formula>
    </cfRule>
  </conditionalFormatting>
  <conditionalFormatting sqref="W407:W410">
    <cfRule type="expression" dxfId="318" priority="354">
      <formula>ISBLANK(W407)</formula>
    </cfRule>
  </conditionalFormatting>
  <conditionalFormatting sqref="F761">
    <cfRule type="expression" dxfId="317" priority="370">
      <formula>ISBLANK(F761)</formula>
    </cfRule>
  </conditionalFormatting>
  <conditionalFormatting sqref="F762">
    <cfRule type="expression" dxfId="316" priority="369">
      <formula>ISBLANK(F762)</formula>
    </cfRule>
  </conditionalFormatting>
  <conditionalFormatting sqref="F803:F804">
    <cfRule type="expression" dxfId="315" priority="368">
      <formula>ISBLANK(F803)</formula>
    </cfRule>
  </conditionalFormatting>
  <conditionalFormatting sqref="F805:F806">
    <cfRule type="expression" dxfId="314" priority="367">
      <formula>ISBLANK(F805)</formula>
    </cfRule>
  </conditionalFormatting>
  <conditionalFormatting sqref="M807:M810">
    <cfRule type="expression" dxfId="313" priority="366">
      <formula>ISBLANK(M807)</formula>
    </cfRule>
  </conditionalFormatting>
  <conditionalFormatting sqref="P808:V818">
    <cfRule type="expression" dxfId="312" priority="361">
      <formula>ISBLANK(P808)</formula>
    </cfRule>
  </conditionalFormatting>
  <conditionalFormatting sqref="M812:M815">
    <cfRule type="expression" dxfId="311" priority="360">
      <formula>ISBLANK(M812)</formula>
    </cfRule>
  </conditionalFormatting>
  <conditionalFormatting sqref="M817 M819:M820">
    <cfRule type="expression" dxfId="310" priority="359">
      <formula>ISBLANK(M817)</formula>
    </cfRule>
  </conditionalFormatting>
  <conditionalFormatting sqref="M818">
    <cfRule type="expression" dxfId="309" priority="358">
      <formula>ISBLANK(M818)</formula>
    </cfRule>
  </conditionalFormatting>
  <conditionalFormatting sqref="F807 F809:F810">
    <cfRule type="expression" dxfId="308" priority="357">
      <formula>ISBLANK(F807)</formula>
    </cfRule>
  </conditionalFormatting>
  <conditionalFormatting sqref="F808">
    <cfRule type="expression" dxfId="307" priority="356">
      <formula>ISBLANK(F808)</formula>
    </cfRule>
  </conditionalFormatting>
  <conditionalFormatting sqref="F419:F422">
    <cfRule type="expression" dxfId="306" priority="355">
      <formula>ISBLANK(F419)</formula>
    </cfRule>
  </conditionalFormatting>
  <conditionalFormatting sqref="R865:R890 P864:R864 O864:O890">
    <cfRule type="expression" dxfId="305" priority="351">
      <formula>ISBLANK(O864)</formula>
    </cfRule>
  </conditionalFormatting>
  <conditionalFormatting sqref="P864:Q890">
    <cfRule type="expression" dxfId="304" priority="350">
      <formula>ISBLANK(P864)</formula>
    </cfRule>
  </conditionalFormatting>
  <conditionalFormatting sqref="S864:S890">
    <cfRule type="expression" dxfId="303" priority="345">
      <formula>ISBLANK(S864)</formula>
    </cfRule>
  </conditionalFormatting>
  <conditionalFormatting sqref="T864:U890">
    <cfRule type="expression" dxfId="302" priority="342">
      <formula>ISBLANK(T864)</formula>
    </cfRule>
  </conditionalFormatting>
  <conditionalFormatting sqref="P913:P919">
    <cfRule type="expression" dxfId="301" priority="341">
      <formula>ISBLANK(P913)</formula>
    </cfRule>
  </conditionalFormatting>
  <conditionalFormatting sqref="F915 F917:F918">
    <cfRule type="expression" dxfId="300" priority="338">
      <formula>ISBLANK(F915)</formula>
    </cfRule>
  </conditionalFormatting>
  <conditionalFormatting sqref="F919 F921:F922">
    <cfRule type="expression" dxfId="299" priority="337">
      <formula>ISBLANK(F919)</formula>
    </cfRule>
  </conditionalFormatting>
  <conditionalFormatting sqref="F923 F925:F926">
    <cfRule type="expression" dxfId="298" priority="336">
      <formula>ISBLANK(F923)</formula>
    </cfRule>
  </conditionalFormatting>
  <conditionalFormatting sqref="F927 F929:F930">
    <cfRule type="expression" dxfId="297" priority="335">
      <formula>ISBLANK(F927)</formula>
    </cfRule>
  </conditionalFormatting>
  <conditionalFormatting sqref="F931 F933:F934">
    <cfRule type="expression" dxfId="296" priority="334">
      <formula>ISBLANK(F931)</formula>
    </cfRule>
  </conditionalFormatting>
  <conditionalFormatting sqref="F935 F937:F938">
    <cfRule type="expression" dxfId="295" priority="333">
      <formula>ISBLANK(F935)</formula>
    </cfRule>
  </conditionalFormatting>
  <conditionalFormatting sqref="F942">
    <cfRule type="expression" dxfId="294" priority="332">
      <formula>ISBLANK(F942)</formula>
    </cfRule>
  </conditionalFormatting>
  <conditionalFormatting sqref="O948:O957">
    <cfRule type="expression" dxfId="293" priority="331">
      <formula>ISBLANK(O948)</formula>
    </cfRule>
  </conditionalFormatting>
  <conditionalFormatting sqref="F947:F949">
    <cfRule type="expression" dxfId="292" priority="326">
      <formula>ISBLANK(F947)</formula>
    </cfRule>
  </conditionalFormatting>
  <conditionalFormatting sqref="F950">
    <cfRule type="expression" dxfId="291" priority="325">
      <formula>ISBLANK(F950)</formula>
    </cfRule>
  </conditionalFormatting>
  <conditionalFormatting sqref="F951:F953">
    <cfRule type="expression" dxfId="290" priority="324">
      <formula>ISBLANK(F951)</formula>
    </cfRule>
  </conditionalFormatting>
  <conditionalFormatting sqref="F954">
    <cfRule type="expression" dxfId="289" priority="323">
      <formula>ISBLANK(F954)</formula>
    </cfRule>
  </conditionalFormatting>
  <conditionalFormatting sqref="M1025:M1028">
    <cfRule type="expression" dxfId="288" priority="322">
      <formula>ISBLANK(M1025)</formula>
    </cfRule>
  </conditionalFormatting>
  <conditionalFormatting sqref="P1026:V1036">
    <cfRule type="expression" dxfId="287" priority="317">
      <formula>ISBLANK(P1026)</formula>
    </cfRule>
  </conditionalFormatting>
  <conditionalFormatting sqref="M1030:M1033">
    <cfRule type="expression" dxfId="286" priority="316">
      <formula>ISBLANK(M1030)</formula>
    </cfRule>
  </conditionalFormatting>
  <conditionalFormatting sqref="M1035 M1037:M1038">
    <cfRule type="expression" dxfId="285" priority="315">
      <formula>ISBLANK(M1035)</formula>
    </cfRule>
  </conditionalFormatting>
  <conditionalFormatting sqref="M1036">
    <cfRule type="expression" dxfId="284" priority="314">
      <formula>ISBLANK(M1036)</formula>
    </cfRule>
  </conditionalFormatting>
  <conditionalFormatting sqref="F1023 F1025:F1026">
    <cfRule type="expression" dxfId="283" priority="313">
      <formula>ISBLANK(F1023)</formula>
    </cfRule>
  </conditionalFormatting>
  <conditionalFormatting sqref="F1029:F1030">
    <cfRule type="expression" dxfId="282" priority="312">
      <formula>ISBLANK(F1029)</formula>
    </cfRule>
  </conditionalFormatting>
  <conditionalFormatting sqref="F1033:F1034">
    <cfRule type="expression" dxfId="281" priority="311">
      <formula>ISBLANK(F1033)</formula>
    </cfRule>
  </conditionalFormatting>
  <conditionalFormatting sqref="R1047:R1067">
    <cfRule type="expression" dxfId="280" priority="310">
      <formula>ISBLANK(R1047)</formula>
    </cfRule>
  </conditionalFormatting>
  <conditionalFormatting sqref="S1047:S1067">
    <cfRule type="expression" dxfId="279" priority="307">
      <formula>ISBLANK(S1047)</formula>
    </cfRule>
  </conditionalFormatting>
  <conditionalFormatting sqref="T1047:T1067">
    <cfRule type="expression" dxfId="278" priority="305">
      <formula>ISBLANK(T1047)</formula>
    </cfRule>
  </conditionalFormatting>
  <conditionalFormatting sqref="M1132">
    <cfRule type="expression" dxfId="277" priority="297">
      <formula>ISBLANK(M1132)</formula>
    </cfRule>
  </conditionalFormatting>
  <conditionalFormatting sqref="M1133">
    <cfRule type="expression" dxfId="276" priority="296">
      <formula>ISBLANK(M1133)</formula>
    </cfRule>
  </conditionalFormatting>
  <conditionalFormatting sqref="F1121">
    <cfRule type="expression" dxfId="275" priority="295">
      <formula>ISBLANK(F1121)</formula>
    </cfRule>
  </conditionalFormatting>
  <conditionalFormatting sqref="F1122">
    <cfRule type="expression" dxfId="274" priority="294">
      <formula>ISBLANK(F1122)</formula>
    </cfRule>
  </conditionalFormatting>
  <conditionalFormatting sqref="F1125">
    <cfRule type="expression" dxfId="273" priority="293">
      <formula>ISBLANK(F1125)</formula>
    </cfRule>
  </conditionalFormatting>
  <conditionalFormatting sqref="F1126">
    <cfRule type="expression" dxfId="272" priority="292">
      <formula>ISBLANK(F1126)</formula>
    </cfRule>
  </conditionalFormatting>
  <conditionalFormatting sqref="F1129">
    <cfRule type="expression" dxfId="271" priority="291">
      <formula>ISBLANK(F1129)</formula>
    </cfRule>
  </conditionalFormatting>
  <conditionalFormatting sqref="F1130">
    <cfRule type="expression" dxfId="270" priority="290">
      <formula>ISBLANK(F1130)</formula>
    </cfRule>
  </conditionalFormatting>
  <conditionalFormatting sqref="O1166:O1182">
    <cfRule type="expression" dxfId="269" priority="289">
      <formula>ISBLANK(O1166)</formula>
    </cfRule>
  </conditionalFormatting>
  <conditionalFormatting sqref="O63:O65">
    <cfRule type="expression" dxfId="268" priority="131">
      <formula>ISBLANK(O63)</formula>
    </cfRule>
  </conditionalFormatting>
  <conditionalFormatting sqref="R1166:R1185">
    <cfRule type="expression" dxfId="267" priority="287">
      <formula>ISBLANK(R1166)</formula>
    </cfRule>
  </conditionalFormatting>
  <conditionalFormatting sqref="O1183:O1185">
    <cfRule type="expression" dxfId="266" priority="284">
      <formula>ISBLANK(O1183)</formula>
    </cfRule>
  </conditionalFormatting>
  <conditionalFormatting sqref="O1260:O1279">
    <cfRule type="expression" dxfId="265" priority="283">
      <formula>ISBLANK(O1260)</formula>
    </cfRule>
  </conditionalFormatting>
  <conditionalFormatting sqref="R1260:R1279">
    <cfRule type="expression" dxfId="264" priority="276">
      <formula>ISBLANK(R1260)</formula>
    </cfRule>
  </conditionalFormatting>
  <conditionalFormatting sqref="M1281:O1307">
    <cfRule type="expression" dxfId="263" priority="259">
      <formula>ISBLANK(M1281)</formula>
    </cfRule>
  </conditionalFormatting>
  <conditionalFormatting sqref="P1342:P1361">
    <cfRule type="expression" dxfId="262" priority="238">
      <formula>ISBLANK(P1342)</formula>
    </cfRule>
  </conditionalFormatting>
  <conditionalFormatting sqref="S1342:S1361">
    <cfRule type="expression" dxfId="261" priority="235">
      <formula>ISBLANK(S1342)</formula>
    </cfRule>
  </conditionalFormatting>
  <conditionalFormatting sqref="O1439:O1460">
    <cfRule type="expression" dxfId="260" priority="228">
      <formula>ISBLANK(O1439)</formula>
    </cfRule>
  </conditionalFormatting>
  <conditionalFormatting sqref="R1439:S1460">
    <cfRule type="expression" dxfId="259" priority="226">
      <formula>ISBLANK(R1439)</formula>
    </cfRule>
  </conditionalFormatting>
  <conditionalFormatting sqref="O1506:O1524">
    <cfRule type="expression" dxfId="258" priority="220">
      <formula>ISBLANK(O1506)</formula>
    </cfRule>
  </conditionalFormatting>
  <conditionalFormatting sqref="R1506:S1524">
    <cfRule type="expression" dxfId="257" priority="218">
      <formula>ISBLANK(R1506)</formula>
    </cfRule>
  </conditionalFormatting>
  <conditionalFormatting sqref="O1615:O1628">
    <cfRule type="expression" dxfId="256" priority="212">
      <formula>ISBLANK(O1615)</formula>
    </cfRule>
  </conditionalFormatting>
  <conditionalFormatting sqref="Q1615:R1628">
    <cfRule type="expression" dxfId="255" priority="210">
      <formula>ISBLANK(Q1615)</formula>
    </cfRule>
  </conditionalFormatting>
  <conditionalFormatting sqref="O1649:O1661">
    <cfRule type="expression" dxfId="254" priority="204">
      <formula>ISBLANK(O1649)</formula>
    </cfRule>
  </conditionalFormatting>
  <conditionalFormatting sqref="Q1649:R1661">
    <cfRule type="expression" dxfId="253" priority="202">
      <formula>ISBLANK(Q1649)</formula>
    </cfRule>
  </conditionalFormatting>
  <conditionalFormatting sqref="M1709:M1733">
    <cfRule type="expression" dxfId="252" priority="196">
      <formula>ISBLANK(M1709)</formula>
    </cfRule>
  </conditionalFormatting>
  <conditionalFormatting sqref="O1709:P1733">
    <cfRule type="expression" dxfId="251" priority="193">
      <formula>ISBLANK(O1709)</formula>
    </cfRule>
  </conditionalFormatting>
  <conditionalFormatting sqref="M1807:M1810">
    <cfRule type="expression" dxfId="250" priority="184">
      <formula>ISBLANK(M1807)</formula>
    </cfRule>
  </conditionalFormatting>
  <conditionalFormatting sqref="N1408:N1416">
    <cfRule type="expression" dxfId="249" priority="183">
      <formula>ISBLANK(N1408)</formula>
    </cfRule>
  </conditionalFormatting>
  <conditionalFormatting sqref="P1417:Q1418">
    <cfRule type="expression" dxfId="248" priority="181">
      <formula>ISBLANK(P1417)</formula>
    </cfRule>
  </conditionalFormatting>
  <conditionalFormatting sqref="P1406:Q1416">
    <cfRule type="expression" dxfId="247" priority="170">
      <formula>ISBLANK(P1406)</formula>
    </cfRule>
  </conditionalFormatting>
  <conditionalFormatting sqref="P1799">
    <cfRule type="expression" dxfId="246" priority="159">
      <formula>ISBLANK(P1799)</formula>
    </cfRule>
  </conditionalFormatting>
  <conditionalFormatting sqref="P1801:P1802">
    <cfRule type="expression" dxfId="245" priority="158">
      <formula>ISBLANK(P1801)</formula>
    </cfRule>
  </conditionalFormatting>
  <conditionalFormatting sqref="F1801:F1802">
    <cfRule type="expression" dxfId="244" priority="157">
      <formula>ISBLANK(F1801)</formula>
    </cfRule>
  </conditionalFormatting>
  <conditionalFormatting sqref="F1805:F1806">
    <cfRule type="expression" dxfId="243" priority="156">
      <formula>ISBLANK(F1805)</formula>
    </cfRule>
  </conditionalFormatting>
  <conditionalFormatting sqref="N1812">
    <cfRule type="expression" dxfId="242" priority="155">
      <formula>ISBLANK(N1812)</formula>
    </cfRule>
  </conditionalFormatting>
  <conditionalFormatting sqref="N1814:N1815">
    <cfRule type="expression" dxfId="241" priority="154">
      <formula>ISBLANK(N1814)</formula>
    </cfRule>
  </conditionalFormatting>
  <conditionalFormatting sqref="F1813:F1814">
    <cfRule type="expression" dxfId="240" priority="153">
      <formula>ISBLANK(F1813)</formula>
    </cfRule>
  </conditionalFormatting>
  <conditionalFormatting sqref="F1821:F1822">
    <cfRule type="expression" dxfId="239" priority="152">
      <formula>ISBLANK(F1821)</formula>
    </cfRule>
  </conditionalFormatting>
  <conditionalFormatting sqref="F1825:F1826">
    <cfRule type="expression" dxfId="238" priority="151">
      <formula>ISBLANK(F1825)</formula>
    </cfRule>
  </conditionalFormatting>
  <conditionalFormatting sqref="F1829:F1830">
    <cfRule type="expression" dxfId="237" priority="150">
      <formula>ISBLANK(F1829)</formula>
    </cfRule>
  </conditionalFormatting>
  <conditionalFormatting sqref="F1833:F1834">
    <cfRule type="expression" dxfId="236" priority="149">
      <formula>ISBLANK(F1833)</formula>
    </cfRule>
  </conditionalFormatting>
  <conditionalFormatting sqref="F1837:F1838">
    <cfRule type="expression" dxfId="235" priority="148">
      <formula>ISBLANK(F1837)</formula>
    </cfRule>
  </conditionalFormatting>
  <conditionalFormatting sqref="F1841:F1842">
    <cfRule type="expression" dxfId="234" priority="147">
      <formula>ISBLANK(F1841)</formula>
    </cfRule>
  </conditionalFormatting>
  <conditionalFormatting sqref="F1845:F1846">
    <cfRule type="expression" dxfId="233" priority="146">
      <formula>ISBLANK(F1845)</formula>
    </cfRule>
  </conditionalFormatting>
  <conditionalFormatting sqref="F1849:F1850">
    <cfRule type="expression" dxfId="232" priority="145">
      <formula>ISBLANK(F1849)</formula>
    </cfRule>
  </conditionalFormatting>
  <conditionalFormatting sqref="F1853:F1854">
    <cfRule type="expression" dxfId="231" priority="144">
      <formula>ISBLANK(F1853)</formula>
    </cfRule>
  </conditionalFormatting>
  <conditionalFormatting sqref="F1857:F1858">
    <cfRule type="expression" dxfId="230" priority="143">
      <formula>ISBLANK(F1857)</formula>
    </cfRule>
  </conditionalFormatting>
  <conditionalFormatting sqref="F1861:F1862">
    <cfRule type="expression" dxfId="229" priority="142">
      <formula>ISBLANK(F1861)</formula>
    </cfRule>
  </conditionalFormatting>
  <conditionalFormatting sqref="F1865:F1866">
    <cfRule type="expression" dxfId="228" priority="141">
      <formula>ISBLANK(F1865)</formula>
    </cfRule>
  </conditionalFormatting>
  <conditionalFormatting sqref="F1024">
    <cfRule type="expression" dxfId="227" priority="140">
      <formula>ISBLANK(F1024)</formula>
    </cfRule>
  </conditionalFormatting>
  <conditionalFormatting sqref="F1021:F1022">
    <cfRule type="expression" dxfId="226" priority="139">
      <formula>ISBLANK(F1021)</formula>
    </cfRule>
  </conditionalFormatting>
  <conditionalFormatting sqref="N235">
    <cfRule type="expression" dxfId="225" priority="138">
      <formula>ISBLANK(N235)</formula>
    </cfRule>
  </conditionalFormatting>
  <conditionalFormatting sqref="N237:N238">
    <cfRule type="expression" dxfId="224" priority="137">
      <formula>ISBLANK(N237)</formula>
    </cfRule>
  </conditionalFormatting>
  <conditionalFormatting sqref="F246">
    <cfRule type="expression" dxfId="223" priority="136">
      <formula>ISBLANK(F246)</formula>
    </cfRule>
  </conditionalFormatting>
  <conditionalFormatting sqref="M151:M154">
    <cfRule type="expression" dxfId="222" priority="135">
      <formula>ISBLANK(M151)</formula>
    </cfRule>
  </conditionalFormatting>
  <conditionalFormatting sqref="F154">
    <cfRule type="expression" dxfId="221" priority="134">
      <formula>ISBLANK(F154)</formula>
    </cfRule>
  </conditionalFormatting>
  <conditionalFormatting sqref="F153">
    <cfRule type="expression" dxfId="220" priority="133">
      <formula>ISBLANK(F153)</formula>
    </cfRule>
  </conditionalFormatting>
  <conditionalFormatting sqref="F149">
    <cfRule type="expression" dxfId="219" priority="132">
      <formula>ISBLANK(F149)</formula>
    </cfRule>
  </conditionalFormatting>
  <conditionalFormatting sqref="F734">
    <cfRule type="expression" dxfId="218" priority="130">
      <formula>ISBLANK(F734)</formula>
    </cfRule>
  </conditionalFormatting>
  <conditionalFormatting sqref="F730">
    <cfRule type="expression" dxfId="217" priority="127">
      <formula>ISBLANK(F730)</formula>
    </cfRule>
  </conditionalFormatting>
  <conditionalFormatting sqref="F726">
    <cfRule type="expression" dxfId="216" priority="126">
      <formula>ISBLANK(F726)</formula>
    </cfRule>
  </conditionalFormatting>
  <conditionalFormatting sqref="F801:F802">
    <cfRule type="expression" dxfId="215" priority="125">
      <formula>ISBLANK(F801)</formula>
    </cfRule>
  </conditionalFormatting>
  <conditionalFormatting sqref="F1911:F1914">
    <cfRule type="expression" dxfId="214" priority="113">
      <formula>ISBLANK(F1911)</formula>
    </cfRule>
  </conditionalFormatting>
  <conditionalFormatting sqref="B1900:B1998">
    <cfRule type="expression" dxfId="213"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2" priority="123">
      <formula>ISBLANK(C1867)</formula>
    </cfRule>
  </conditionalFormatting>
  <conditionalFormatting sqref="F1869:F1870">
    <cfRule type="expression" dxfId="211" priority="122">
      <formula>ISBLANK(F1869)</formula>
    </cfRule>
  </conditionalFormatting>
  <conditionalFormatting sqref="F1874">
    <cfRule type="expression" dxfId="210" priority="121">
      <formula>ISBLANK(F1874)</formula>
    </cfRule>
  </conditionalFormatting>
  <conditionalFormatting sqref="F1878">
    <cfRule type="expression" dxfId="209" priority="120">
      <formula>ISBLANK(F1878)</formula>
    </cfRule>
  </conditionalFormatting>
  <conditionalFormatting sqref="F1882">
    <cfRule type="expression" dxfId="208" priority="119">
      <formula>ISBLANK(F1882)</formula>
    </cfRule>
  </conditionalFormatting>
  <conditionalFormatting sqref="F1974">
    <cfRule type="expression" dxfId="207" priority="118">
      <formula>ISBLANK(F1974)</formula>
    </cfRule>
  </conditionalFormatting>
  <conditionalFormatting sqref="F1977:F1978">
    <cfRule type="expression" dxfId="206" priority="117">
      <formula>ISBLANK(F1977)</formula>
    </cfRule>
  </conditionalFormatting>
  <conditionalFormatting sqref="F1981:F1982">
    <cfRule type="expression" dxfId="205" priority="116">
      <formula>ISBLANK(F1981)</formula>
    </cfRule>
  </conditionalFormatting>
  <conditionalFormatting sqref="F1985:F1986">
    <cfRule type="expression" dxfId="204" priority="115">
      <formula>ISBLANK(F1985)</formula>
    </cfRule>
  </conditionalFormatting>
  <conditionalFormatting sqref="F1993">
    <cfRule type="expression" dxfId="203" priority="114">
      <formula>ISBLANK(F1993)</formula>
    </cfRule>
  </conditionalFormatting>
  <conditionalFormatting sqref="J2001:K2008">
    <cfRule type="expression" dxfId="202" priority="112">
      <formula>ISBLANK(J2001)</formula>
    </cfRule>
  </conditionalFormatting>
  <conditionalFormatting sqref="J2009:K2011">
    <cfRule type="expression" dxfId="201" priority="111">
      <formula>ISBLANK(J2009)</formula>
    </cfRule>
  </conditionalFormatting>
  <conditionalFormatting sqref="B2000:B2002 B2004:B2006 B2008:B2010 B2012:B2014 B2016:B2018 B2020:B2022 B2024:B2026 B2028:B2030 B2032:B2034 B2036:B2038 B2040:B2042">
    <cfRule type="expression" dxfId="200"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9" priority="109">
      <formula>ISBLANK(C1999)</formula>
    </cfRule>
  </conditionalFormatting>
  <conditionalFormatting sqref="F2018">
    <cfRule type="expression" dxfId="198" priority="108">
      <formula>ISBLANK(F2018)</formula>
    </cfRule>
  </conditionalFormatting>
  <conditionalFormatting sqref="F2021:F2022">
    <cfRule type="expression" dxfId="197" priority="107">
      <formula>ISBLANK(F2021)</formula>
    </cfRule>
  </conditionalFormatting>
  <conditionalFormatting sqref="F2025:F2026">
    <cfRule type="expression" dxfId="196" priority="106">
      <formula>ISBLANK(F2025)</formula>
    </cfRule>
  </conditionalFormatting>
  <conditionalFormatting sqref="F2029:F2030">
    <cfRule type="expression" dxfId="195" priority="105">
      <formula>ISBLANK(F2029)</formula>
    </cfRule>
  </conditionalFormatting>
  <conditionalFormatting sqref="F2037">
    <cfRule type="expression" dxfId="194" priority="104">
      <formula>ISBLANK(F2037)</formula>
    </cfRule>
  </conditionalFormatting>
  <conditionalFormatting sqref="B1999:B2039">
    <cfRule type="expression" dxfId="193" priority="103">
      <formula>ISBLANK(B1999)</formula>
    </cfRule>
  </conditionalFormatting>
  <conditionalFormatting sqref="B1999">
    <cfRule type="expression" dxfId="192" priority="102">
      <formula>ISBLANK(B1999)</formula>
    </cfRule>
  </conditionalFormatting>
  <conditionalFormatting sqref="B2003">
    <cfRule type="expression" dxfId="191" priority="101">
      <formula>ISBLANK(B2003)</formula>
    </cfRule>
  </conditionalFormatting>
  <conditionalFormatting sqref="B2007">
    <cfRule type="expression" dxfId="190" priority="100">
      <formula>ISBLANK(B2007)</formula>
    </cfRule>
  </conditionalFormatting>
  <conditionalFormatting sqref="B2011">
    <cfRule type="expression" dxfId="189" priority="99">
      <formula>ISBLANK(B2011)</formula>
    </cfRule>
  </conditionalFormatting>
  <conditionalFormatting sqref="B2015">
    <cfRule type="expression" dxfId="188" priority="98">
      <formula>ISBLANK(B2015)</formula>
    </cfRule>
  </conditionalFormatting>
  <conditionalFormatting sqref="B2019">
    <cfRule type="expression" dxfId="187" priority="97">
      <formula>ISBLANK(B2019)</formula>
    </cfRule>
  </conditionalFormatting>
  <conditionalFormatting sqref="B2023">
    <cfRule type="expression" dxfId="186" priority="96">
      <formula>ISBLANK(B2023)</formula>
    </cfRule>
  </conditionalFormatting>
  <conditionalFormatting sqref="B2027">
    <cfRule type="expression" dxfId="185" priority="95">
      <formula>ISBLANK(B2027)</formula>
    </cfRule>
  </conditionalFormatting>
  <conditionalFormatting sqref="B2031">
    <cfRule type="expression" dxfId="184" priority="94">
      <formula>ISBLANK(B2031)</formula>
    </cfRule>
  </conditionalFormatting>
  <conditionalFormatting sqref="B2035">
    <cfRule type="expression" dxfId="183" priority="93">
      <formula>ISBLANK(B2035)</formula>
    </cfRule>
  </conditionalFormatting>
  <conditionalFormatting sqref="B2039">
    <cfRule type="expression" dxfId="182" priority="92">
      <formula>ISBLANK(B2039)</formula>
    </cfRule>
  </conditionalFormatting>
  <conditionalFormatting sqref="B2071">
    <cfRule type="expression" dxfId="181" priority="65">
      <formula>ISBLANK(B2071)</formula>
    </cfRule>
  </conditionalFormatting>
  <conditionalFormatting sqref="J2044:K2044">
    <cfRule type="expression" dxfId="180" priority="91">
      <formula>ISBLANK(J2044)</formula>
    </cfRule>
  </conditionalFormatting>
  <conditionalFormatting sqref="J2045:K2049">
    <cfRule type="expression" dxfId="179" priority="90">
      <formula>ISBLANK(J2045)</formula>
    </cfRule>
  </conditionalFormatting>
  <conditionalFormatting sqref="J2050:K2051">
    <cfRule type="expression" dxfId="178" priority="89">
      <formula>ISBLANK(J2050)</formula>
    </cfRule>
  </conditionalFormatting>
  <conditionalFormatting sqref="B2044:B2046 B2048:B2050 B2052:B2054 B2056:B2058 B2060:B2062 B2064:B2066 B2068:B2070 B2072:B2074">
    <cfRule type="expression" dxfId="177" priority="88">
      <formula>ISBLANK(B2044)</formula>
    </cfRule>
  </conditionalFormatting>
  <conditionalFormatting sqref="C2043:F2049 C2051:F2052 C2050:E2050 C2055:F2056 C2053:E2054 C2059:F2060 C2057:E2058 C2061:E2062 C2066:E2066 C2063:F2065 C2069:E2069 C2067:F2068 C2070:F2074">
    <cfRule type="expression" dxfId="176" priority="87">
      <formula>ISBLANK(C2043)</formula>
    </cfRule>
  </conditionalFormatting>
  <conditionalFormatting sqref="F2050">
    <cfRule type="expression" dxfId="175" priority="86">
      <formula>ISBLANK(F2050)</formula>
    </cfRule>
  </conditionalFormatting>
  <conditionalFormatting sqref="F2053:F2054">
    <cfRule type="expression" dxfId="174" priority="85">
      <formula>ISBLANK(F2053)</formula>
    </cfRule>
  </conditionalFormatting>
  <conditionalFormatting sqref="F2057:F2058">
    <cfRule type="expression" dxfId="173" priority="84">
      <formula>ISBLANK(F2057)</formula>
    </cfRule>
  </conditionalFormatting>
  <conditionalFormatting sqref="F2061:F2062">
    <cfRule type="expression" dxfId="172" priority="83">
      <formula>ISBLANK(F2061)</formula>
    </cfRule>
  </conditionalFormatting>
  <conditionalFormatting sqref="F2069">
    <cfRule type="expression" dxfId="171" priority="82">
      <formula>ISBLANK(F2069)</formula>
    </cfRule>
  </conditionalFormatting>
  <conditionalFormatting sqref="B2044:B2046 B2048:B2050 B2052:B2054 B2056:B2058 B2060:B2062 B2064:B2066 B2068:B2070">
    <cfRule type="expression" dxfId="170" priority="81">
      <formula>ISBLANK(B2044)</formula>
    </cfRule>
  </conditionalFormatting>
  <conditionalFormatting sqref="B2043">
    <cfRule type="expression" dxfId="169" priority="72">
      <formula>ISBLANK(B2043)</formula>
    </cfRule>
  </conditionalFormatting>
  <conditionalFormatting sqref="B2047">
    <cfRule type="expression" dxfId="168" priority="71">
      <formula>ISBLANK(B2047)</formula>
    </cfRule>
  </conditionalFormatting>
  <conditionalFormatting sqref="B2051">
    <cfRule type="expression" dxfId="167" priority="70">
      <formula>ISBLANK(B2051)</formula>
    </cfRule>
  </conditionalFormatting>
  <conditionalFormatting sqref="B2055">
    <cfRule type="expression" dxfId="166" priority="69">
      <formula>ISBLANK(B2055)</formula>
    </cfRule>
  </conditionalFormatting>
  <conditionalFormatting sqref="B2059">
    <cfRule type="expression" dxfId="165" priority="68">
      <formula>ISBLANK(B2059)</formula>
    </cfRule>
  </conditionalFormatting>
  <conditionalFormatting sqref="B2063">
    <cfRule type="expression" dxfId="164" priority="67">
      <formula>ISBLANK(B2063)</formula>
    </cfRule>
  </conditionalFormatting>
  <conditionalFormatting sqref="B2067">
    <cfRule type="expression" dxfId="163" priority="66">
      <formula>ISBLANK(B2067)</formula>
    </cfRule>
  </conditionalFormatting>
  <conditionalFormatting sqref="C2075:F2078">
    <cfRule type="expression" dxfId="162" priority="64">
      <formula>ISBLANK(C2075)</formula>
    </cfRule>
  </conditionalFormatting>
  <conditionalFormatting sqref="J2081:J2087">
    <cfRule type="expression" dxfId="161" priority="63">
      <formula>ISBLANK(J2081)</formula>
    </cfRule>
  </conditionalFormatting>
  <conditionalFormatting sqref="B2079">
    <cfRule type="expression" dxfId="160" priority="47">
      <formula>ISBLANK(B2079)</formula>
    </cfRule>
  </conditionalFormatting>
  <conditionalFormatting sqref="B2080:B2082 B2084:B2086 B2088:B2090 B2092:B2094 B2096:B2098 B2100:B2102">
    <cfRule type="expression" dxfId="159" priority="61">
      <formula>ISBLANK(B2080)</formula>
    </cfRule>
  </conditionalFormatting>
  <conditionalFormatting sqref="C2079:F2080 C2083:F2084 C2081:E2082 C2087:F2088 C2085:E2086 C2089:E2090 C2094:E2094 C2091:F2093 C2097:E2097 C2095:F2096 C2098:F2102 D2103:E2194">
    <cfRule type="expression" dxfId="158" priority="60">
      <formula>ISBLANK(C2079)</formula>
    </cfRule>
  </conditionalFormatting>
  <conditionalFormatting sqref="F2081:F2082">
    <cfRule type="expression" dxfId="157" priority="59">
      <formula>ISBLANK(F2081)</formula>
    </cfRule>
  </conditionalFormatting>
  <conditionalFormatting sqref="F2085:F2086">
    <cfRule type="expression" dxfId="156" priority="58">
      <formula>ISBLANK(F2085)</formula>
    </cfRule>
  </conditionalFormatting>
  <conditionalFormatting sqref="F2089:F2090">
    <cfRule type="expression" dxfId="155" priority="57">
      <formula>ISBLANK(F2089)</formula>
    </cfRule>
  </conditionalFormatting>
  <conditionalFormatting sqref="F2097">
    <cfRule type="expression" dxfId="154" priority="56">
      <formula>ISBLANK(F2097)</formula>
    </cfRule>
  </conditionalFormatting>
  <conditionalFormatting sqref="B2080:B2082 B2084:B2086 B2088:B2090 B2092:B2094 B2096:B2098">
    <cfRule type="expression" dxfId="153" priority="55">
      <formula>ISBLANK(B2080)</formula>
    </cfRule>
  </conditionalFormatting>
  <conditionalFormatting sqref="C2103:C2106 C2115:C2118 C2123:C2126 C2143:C2146 C2163:C2166 C2183:C2186 C2135:C2138 C2155:C2158 C2175:C2178 F2115:F2118 F2103:F2106">
    <cfRule type="expression" dxfId="152" priority="48">
      <formula>ISBLANK(C2103)</formula>
    </cfRule>
  </conditionalFormatting>
  <conditionalFormatting sqref="B2083">
    <cfRule type="expression" dxfId="151" priority="46">
      <formula>ISBLANK(B2083)</formula>
    </cfRule>
  </conditionalFormatting>
  <conditionalFormatting sqref="B2087">
    <cfRule type="expression" dxfId="150" priority="45">
      <formula>ISBLANK(B2087)</formula>
    </cfRule>
  </conditionalFormatting>
  <conditionalFormatting sqref="B2091">
    <cfRule type="expression" dxfId="149" priority="44">
      <formula>ISBLANK(B2091)</formula>
    </cfRule>
  </conditionalFormatting>
  <conditionalFormatting sqref="B2095">
    <cfRule type="expression" dxfId="148" priority="43">
      <formula>ISBLANK(B2095)</formula>
    </cfRule>
  </conditionalFormatting>
  <conditionalFormatting sqref="B2099">
    <cfRule type="expression" dxfId="147" priority="42">
      <formula>ISBLANK(B2099)</formula>
    </cfRule>
  </conditionalFormatting>
  <conditionalFormatting sqref="B2103 B2115">
    <cfRule type="expression" dxfId="146" priority="41">
      <formula>ISBLANK(B2103)</formula>
    </cfRule>
  </conditionalFormatting>
  <conditionalFormatting sqref="B2191 B2183 K2109:K2117 B2187 B2179 B2175 B2171 B2167 B2163 B2159 B2155 B2151 B2147 B2143 B2139">
    <cfRule type="duplicateValues" dxfId="145" priority="37"/>
  </conditionalFormatting>
  <conditionalFormatting sqref="C2107:C2110 C2119:C2122 C2127:C2130 C2147:C2150 C2167:C2170 C2187:C2190 C2139:C2142 C2159:C2162 C2179:C2182 F2107:F2110 F2119:F2194">
    <cfRule type="expression" dxfId="144" priority="35">
      <formula>ISBLANK(C2107)</formula>
    </cfRule>
  </conditionalFormatting>
  <conditionalFormatting sqref="B2107 B2119">
    <cfRule type="expression" dxfId="143" priority="34">
      <formula>ISBLANK(B2107)</formula>
    </cfRule>
  </conditionalFormatting>
  <conditionalFormatting sqref="C2111:C2114 C2131:C2134 C2151:C2154 C2171:C2174 C2191:C2194 F2111:F2114">
    <cfRule type="expression" dxfId="142" priority="29">
      <formula>ISBLANK(C2111)</formula>
    </cfRule>
  </conditionalFormatting>
  <conditionalFormatting sqref="B2111">
    <cfRule type="expression" dxfId="141" priority="28">
      <formula>ISBLANK(B2111)</formula>
    </cfRule>
  </conditionalFormatting>
  <conditionalFormatting sqref="B2123">
    <cfRule type="duplicateValues" dxfId="140" priority="18"/>
  </conditionalFormatting>
  <conditionalFormatting sqref="B2127">
    <cfRule type="duplicateValues" dxfId="139" priority="17"/>
  </conditionalFormatting>
  <conditionalFormatting sqref="B2131">
    <cfRule type="duplicateValues" dxfId="138" priority="16"/>
  </conditionalFormatting>
  <conditionalFormatting sqref="B2135">
    <cfRule type="duplicateValues" dxfId="137" priority="15"/>
  </conditionalFormatting>
  <conditionalFormatting sqref="B2075:B2078 B2199:B1048576">
    <cfRule type="duplicateValues" dxfId="136" priority="810627"/>
  </conditionalFormatting>
  <conditionalFormatting sqref="B2104:B2106 B2184:B2186 B2176:B2178 B2116:B2118 B2128:B2130 B2124:B2126 B2144:B2146 B2164:B2166 B2136:B2138 B2156:B2158">
    <cfRule type="duplicateValues" dxfId="135"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4" priority="810640"/>
  </conditionalFormatting>
  <conditionalFormatting sqref="B2108:B2110 B2188:B2190 B2180:B2182 B2120:B2122 B2128:B2130 B2148:B2150 B2168:B2170 B2140:B2142 B2160:B2162">
    <cfRule type="duplicateValues" dxfId="133" priority="810832"/>
  </conditionalFormatting>
  <conditionalFormatting sqref="B2107:B2110 B2188:B2190 B2180:B2182 B2119:B2122 B2128:B2130 B2148:B2150 B2168:B2170 B2140:B2142 B2160:B2162">
    <cfRule type="duplicateValues" dxfId="132" priority="810841"/>
  </conditionalFormatting>
  <conditionalFormatting sqref="C2107:C2110 C2119:C2122 C2127:C2130 C2147:C2150 C2167:C2170 C2187:C2190 C2139:C2142 C2159:C2162 C2179:C2182">
    <cfRule type="duplicateValues" dxfId="131" priority="810850"/>
    <cfRule type="duplicateValues" dxfId="130"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9"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8" priority="810887"/>
  </conditionalFormatting>
  <conditionalFormatting sqref="C2111:C2114 C2131:C2134 C2151:C2154 C2171:C2174 C2191:C2194">
    <cfRule type="duplicateValues" dxfId="127" priority="810906"/>
    <cfRule type="duplicateValues" dxfId="126" priority="810907"/>
  </conditionalFormatting>
  <conditionalFormatting sqref="D2195:E2198">
    <cfRule type="expression" dxfId="125" priority="14">
      <formula>ISBLANK(D2195)</formula>
    </cfRule>
  </conditionalFormatting>
  <conditionalFormatting sqref="B2195">
    <cfRule type="duplicateValues" dxfId="124" priority="13"/>
  </conditionalFormatting>
  <conditionalFormatting sqref="F2195:F2198">
    <cfRule type="expression" dxfId="123" priority="12">
      <formula>ISBLANK(F2195)</formula>
    </cfRule>
  </conditionalFormatting>
  <conditionalFormatting sqref="C2195:C2198">
    <cfRule type="expression" dxfId="122" priority="11">
      <formula>ISBLANK(C2195)</formula>
    </cfRule>
  </conditionalFormatting>
  <conditionalFormatting sqref="B2196:B2198">
    <cfRule type="duplicateValues" dxfId="121" priority="10"/>
  </conditionalFormatting>
  <conditionalFormatting sqref="C2195:C2198">
    <cfRule type="duplicateValues" dxfId="120" priority="8"/>
    <cfRule type="duplicateValues" dxfId="119" priority="9"/>
  </conditionalFormatting>
  <conditionalFormatting sqref="B2196:B2198">
    <cfRule type="duplicateValues" dxfId="118" priority="7"/>
  </conditionalFormatting>
  <conditionalFormatting sqref="B2196:B2198">
    <cfRule type="duplicateValues" dxfId="117" priority="6"/>
  </conditionalFormatting>
  <conditionalFormatting sqref="C2195:C2198">
    <cfRule type="duplicateValues" dxfId="116" priority="4"/>
    <cfRule type="duplicateValues" dxfId="115" priority="5"/>
  </conditionalFormatting>
  <conditionalFormatting sqref="B1:B1048576">
    <cfRule type="duplicateValues" dxfId="114" priority="3"/>
  </conditionalFormatting>
  <conditionalFormatting sqref="C3:C2289">
    <cfRule type="duplicateValues" dxfId="113" priority="885025"/>
    <cfRule type="duplicateValues" dxfId="112" priority="885026"/>
  </conditionalFormatting>
  <conditionalFormatting sqref="E2203:E2289">
    <cfRule type="expression" dxfId="111" priority="2">
      <formula>ISBLANK(E2203)</formula>
    </cfRule>
  </conditionalFormatting>
  <conditionalFormatting sqref="D2203:D2289">
    <cfRule type="expression" dxfId="110" priority="1">
      <formula>ISBLANK(D2203)</formula>
    </cfRule>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Sheet15</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2019-08-24T17:32:20Z</dcterms:modified>
</cp:coreProperties>
</file>